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2282AF2-B34E-4C2C-814B-6D13FF915CB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13" i="431"/>
  <c r="Q9" i="431"/>
  <c r="C18" i="431"/>
  <c r="E10" i="431"/>
  <c r="G10" i="431"/>
  <c r="H14" i="431"/>
  <c r="I18" i="431"/>
  <c r="K10" i="431"/>
  <c r="L14" i="431"/>
  <c r="M18" i="431"/>
  <c r="O10" i="431"/>
  <c r="P14" i="431"/>
  <c r="Q18" i="431"/>
  <c r="C11" i="431"/>
  <c r="E11" i="431"/>
  <c r="F15" i="431"/>
  <c r="G19" i="431"/>
  <c r="I11" i="431"/>
  <c r="J15" i="431"/>
  <c r="K19" i="431"/>
  <c r="M11" i="431"/>
  <c r="N15" i="431"/>
  <c r="O19" i="431"/>
  <c r="P15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K13" i="431"/>
  <c r="L9" i="431"/>
  <c r="L17" i="431"/>
  <c r="M13" i="431"/>
  <c r="N9" i="431"/>
  <c r="N17" i="431"/>
  <c r="O13" i="431"/>
  <c r="P9" i="431"/>
  <c r="P17" i="431"/>
  <c r="C14" i="431"/>
  <c r="D18" i="431"/>
  <c r="E14" i="431"/>
  <c r="F18" i="431"/>
  <c r="H10" i="431"/>
  <c r="J10" i="431"/>
  <c r="K14" i="431"/>
  <c r="L18" i="431"/>
  <c r="N10" i="431"/>
  <c r="P10" i="431"/>
  <c r="Q14" i="431"/>
  <c r="D11" i="431"/>
  <c r="D19" i="431"/>
  <c r="F11" i="431"/>
  <c r="G15" i="431"/>
  <c r="H19" i="431"/>
  <c r="J11" i="431"/>
  <c r="K15" i="431"/>
  <c r="L19" i="431"/>
  <c r="N11" i="431"/>
  <c r="O15" i="431"/>
  <c r="Q15" i="431"/>
  <c r="J17" i="431"/>
  <c r="Q13" i="431"/>
  <c r="D10" i="431"/>
  <c r="F10" i="431"/>
  <c r="G14" i="431"/>
  <c r="H18" i="431"/>
  <c r="I14" i="431"/>
  <c r="J18" i="431"/>
  <c r="L10" i="431"/>
  <c r="M14" i="431"/>
  <c r="N18" i="431"/>
  <c r="O14" i="431"/>
  <c r="P18" i="431"/>
  <c r="C15" i="431"/>
  <c r="E15" i="431"/>
  <c r="F19" i="431"/>
  <c r="H11" i="431"/>
  <c r="I15" i="431"/>
  <c r="J19" i="431"/>
  <c r="L11" i="431"/>
  <c r="M15" i="431"/>
  <c r="N19" i="431"/>
  <c r="P11" i="431"/>
  <c r="P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9" i="431"/>
  <c r="G17" i="431"/>
  <c r="H13" i="431"/>
  <c r="I9" i="431"/>
  <c r="I17" i="431"/>
  <c r="K9" i="431"/>
  <c r="K17" i="431"/>
  <c r="L13" i="431"/>
  <c r="M9" i="431"/>
  <c r="M17" i="431"/>
  <c r="N13" i="431"/>
  <c r="O9" i="431"/>
  <c r="O17" i="431"/>
  <c r="P13" i="431"/>
  <c r="Q17" i="431"/>
  <c r="C10" i="431"/>
  <c r="D14" i="431"/>
  <c r="E18" i="431"/>
  <c r="F14" i="431"/>
  <c r="G18" i="431"/>
  <c r="I10" i="431"/>
  <c r="J14" i="431"/>
  <c r="K18" i="431"/>
  <c r="M10" i="431"/>
  <c r="N14" i="431"/>
  <c r="O18" i="431"/>
  <c r="Q10" i="431"/>
  <c r="C19" i="431"/>
  <c r="D15" i="431"/>
  <c r="E19" i="431"/>
  <c r="G11" i="431"/>
  <c r="H15" i="431"/>
  <c r="I19" i="431"/>
  <c r="K11" i="431"/>
  <c r="L15" i="431"/>
  <c r="M19" i="431"/>
  <c r="O11" i="431"/>
  <c r="Q11" i="431"/>
  <c r="O8" i="431"/>
  <c r="M8" i="431"/>
  <c r="N8" i="431"/>
  <c r="Q8" i="431"/>
  <c r="C8" i="431"/>
  <c r="J8" i="431"/>
  <c r="K8" i="431"/>
  <c r="D8" i="431"/>
  <c r="G8" i="431"/>
  <c r="L8" i="431"/>
  <c r="P8" i="431"/>
  <c r="I8" i="431"/>
  <c r="F8" i="431"/>
  <c r="E8" i="431"/>
  <c r="H8" i="431"/>
  <c r="R11" i="431" l="1"/>
  <c r="S11" i="431"/>
  <c r="S10" i="431"/>
  <c r="R10" i="431"/>
  <c r="R17" i="431"/>
  <c r="S17" i="431"/>
  <c r="R16" i="431"/>
  <c r="S16" i="431"/>
  <c r="S13" i="431"/>
  <c r="R13" i="431"/>
  <c r="R15" i="431"/>
  <c r="S15" i="431"/>
  <c r="S14" i="431"/>
  <c r="R14" i="431"/>
  <c r="S20" i="431"/>
  <c r="R20" i="431"/>
  <c r="S12" i="431"/>
  <c r="R12" i="431"/>
  <c r="S19" i="431"/>
  <c r="R19" i="431"/>
  <c r="R18" i="431"/>
  <c r="S18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P3" i="343" l="1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<sst xmlns="http://schemas.openxmlformats.org/spreadsheetml/2006/main" count="79365" uniqueCount="8737">
  <si>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</si>
  <si>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</si>
  <si>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</si>
  <si>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</si>
  <si>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</si>
  <si>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</si>
  <si>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</si>
  <si>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</si>
  <si>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</si>
  <si>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</si>
  <si>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</si>
  <si>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</si>
  <si>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</si>
  <si>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</si>
  <si>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</si>
  <si>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</si>
  <si>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</si>
  <si>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</si>
  <si>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</si>
  <si>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</si>
  <si>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</si>
  <si>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</si>
  <si>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</si>
  <si>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</si>
  <si>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</si>
  <si>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</si>
  <si>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</si>
  <si>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</si>
  <si>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</si>
  <si>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</si>
  <si>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</si>
  <si>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</si>
  <si>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</si>
  <si>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</si>
  <si>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</si>
  <si>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</si>
  <si>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</si>
  <si>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</si>
  <si>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</si>
  <si>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</si>
  <si>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</si>
  <si>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</si>
  <si>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</si>
  <si>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</si>
  <si>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</si>
  <si>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</si>
  <si>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</si>
  <si>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</si>
  <si>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</si>
  <si>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</si>
  <si>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</si>
  <si>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</si>
  <si>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</si>
  <si>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</si>
  <si>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</si>
  <si>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</si>
  <si>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</si>
  <si>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</si>
  <si>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</si>
  <si>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</si>
  <si>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</si>
  <si>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</si>
  <si>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</si>
  <si>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</si>
  <si>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</si>
  <si>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</si>
  <si>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</si>
  <si>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</si>
  <si>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</si>
  <si>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</si>
  <si>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</si>
  <si>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</si>
  <si>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</si>
  <si>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</si>
  <si>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</si>
  <si>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</si>
  <si>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</si>
  <si>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</si>
  <si>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</si>
  <si>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</si>
  <si>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</si>
  <si>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</si>
  <si>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</si>
  <si>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</si>
  <si>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</si>
  <si>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</si>
  <si>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</si>
  <si>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</si>
  <si>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</si>
  <si>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</si>
  <si>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</si>
  <si>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</si>
  <si>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</si>
  <si>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</si>
  <si>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</si>
  <si>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</si>
  <si>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</si>
  <si>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</si>
  <si>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</si>
  <si>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</si>
  <si>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</si>
  <si>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</si>
  <si>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</si>
  <si>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</si>
  <si>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</si>
  <si>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</si>
  <si>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</si>
  <si>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</si>
  <si>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</si>
  <si>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</si>
  <si>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</si>
  <si>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</si>
  <si>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</si>
  <si>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</si>
  <si>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</si>
  <si>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</si>
  <si>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</si>
  <si>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</si>
  <si>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</si>
  <si>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</si>
  <si>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</si>
  <si>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</si>
  <si>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</si>
  <si>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</si>
  <si>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</si>
  <si>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</si>
  <si>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</si>
  <si>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</si>
  <si>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</si>
  <si>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</si>
  <si>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</si>
  <si>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</si>
  <si>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</si>
  <si>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</si>
  <si>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</si>
  <si>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</si>
  <si>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</si>
  <si>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</si>
  <si>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</si>
  <si>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</si>
  <si>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</si>
  <si>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</si>
  <si>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</si>
  <si>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</si>
  <si>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</si>
  <si>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</si>
  <si>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</si>
  <si>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</si>
  <si>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</si>
  <si>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</si>
  <si>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</si>
  <si>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</si>
  <si>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</si>
  <si>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</si>
  <si>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</si>
  <si>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</si>
  <si>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</si>
  <si>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</si>
  <si>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</si>
  <si>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</si>
  <si>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</si>
  <si>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</si>
  <si>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</si>
  <si>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</si>
  <si>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</si>
  <si>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</si>
  <si>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</si>
  <si>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</si>
  <si>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</si>
  <si>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</si>
  <si>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</si>
  <si>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</si>
  <si>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</si>
  <si>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</si>
  <si>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</si>
  <si>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</si>
  <si>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</si>
  <si>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</si>
  <si>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</si>
  <si>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</si>
  <si>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</si>
  <si>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</si>
  <si>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</si>
  <si>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</si>
  <si>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</si>
  <si>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</si>
  <si>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</si>
  <si>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</si>
  <si>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</si>
  <si>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</si>
  <si>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</si>
  <si>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</si>
  <si>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</si>
  <si>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</si>
  <si>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</si>
  <si>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</si>
  <si>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</si>
  <si>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</si>
  <si>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</si>
  <si>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</si>
  <si>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</si>
  <si>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</si>
  <si>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</si>
  <si>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</si>
  <si>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</si>
  <si>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</si>
  <si>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</si>
  <si>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</si>
  <si>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</si>
  <si>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</si>
  <si>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</si>
  <si>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</si>
  <si>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</si>
  <si>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</si>
  <si>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</si>
  <si>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</si>
  <si>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</si>
  <si>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</si>
  <si>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</si>
  <si>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</si>
  <si>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</si>
  <si>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</si>
  <si>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</si>
  <si>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</si>
  <si>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</si>
  <si>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</si>
  <si>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</si>
  <si>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</si>
  <si>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</si>
  <si>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</si>
  <si>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</si>
  <si>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</si>
  <si>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</si>
  <si>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</si>
  <si>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</si>
  <si>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</si>
  <si>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</si>
  <si>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</si>
  <si>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</si>
  <si>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</si>
  <si>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</si>
  <si>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</si>
  <si>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</si>
  <si>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</si>
  <si>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</si>
  <si>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</si>
  <si>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</si>
  <si>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</si>
  <si>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</si>
  <si>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</si>
  <si>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</si>
  <si>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</si>
  <si>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</si>
  <si>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</si>
  <si>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</si>
  <si>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</si>
  <si>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</si>
  <si>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</si>
  <si>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</si>
  <si>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</si>
  <si>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</si>
  <si>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</si>
  <si>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</si>
  <si>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</si>
  <si>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</si>
  <si>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</si>
  <si>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</si>
  <si>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</si>
  <si>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</si>
  <si>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</si>
  <si>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</si>
  <si>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</si>
  <si>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</si>
  <si>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</si>
  <si>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</si>
  <si>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</si>
  <si>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</si>
  <si>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</si>
  <si>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</si>
  <si>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</si>
  <si>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</si>
  <si>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</si>
  <si>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</si>
  <si>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</si>
  <si>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</si>
  <si>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</si>
  <si>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</si>
  <si>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</si>
  <si>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</si>
  <si>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</si>
  <si>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</si>
  <si>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</si>
  <si>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</si>
  <si>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</si>
  <si>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</si>
  <si>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</si>
  <si>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</si>
  <si>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</si>
  <si>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</si>
  <si>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</si>
  <si>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</si>
  <si>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</si>
  <si>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</si>
  <si>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</si>
  <si>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</si>
  <si>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</si>
  <si>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</si>
  <si>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</si>
  <si>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</si>
  <si>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</si>
  <si>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</si>
  <si>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</si>
  <si>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</si>
  <si>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</si>
  <si>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</si>
  <si>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</si>
  <si>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</si>
  <si>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</si>
  <si>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</si>
  <si>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</si>
  <si>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</si>
  <si>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</si>
  <si>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</si>
  <si>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</si>
  <si>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</si>
  <si>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</si>
  <si>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</si>
  <si>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</si>
  <si>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</si>
  <si>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</si>
  <si>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</si>
  <si>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</si>
  <si>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</si>
  <si>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</si>
  <si>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</si>
  <si>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</si>
  <si>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</si>
  <si>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</si>
  <si>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</si>
  <si>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</si>
  <si>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</si>
  <si>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</si>
  <si>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</si>
  <si>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</si>
  <si>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</si>
  <si>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</si>
  <si>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</si>
  <si>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</si>
  <si>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</si>
  <si>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</si>
  <si>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</si>
  <si>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</si>
  <si>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</si>
  <si>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</si>
  <si>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</si>
  <si>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</si>
  <si>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</si>
  <si>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</si>
  <si>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</si>
  <si>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</si>
  <si>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</si>
  <si>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</si>
  <si>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</si>
  <si>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</si>
  <si>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</si>
  <si>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</si>
  <si>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</si>
  <si>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</si>
  <si>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</si>
  <si>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</si>
  <si>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</si>
  <si>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</si>
  <si>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</si>
  <si>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</si>
  <si>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</si>
  <si>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</si>
  <si>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</si>
  <si>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</si>
  <si>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</si>
  <si>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</si>
  <si>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</si>
  <si>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</si>
  <si>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</si>
  <si>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</si>
  <si>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</si>
  <si>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</si>
  <si>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</si>
  <si>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</si>
  <si>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</si>
  <si>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</si>
  <si>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</si>
  <si>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</si>
  <si>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</si>
  <si>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</si>
  <si>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</si>
  <si>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</si>
  <si>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</si>
  <si>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</si>
  <si>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</si>
  <si>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</si>
  <si>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</si>
  <si>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</si>
  <si>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</si>
  <si>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</si>
  <si>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</si>
  <si>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</si>
  <si>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</si>
  <si>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</si>
  <si>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</si>
  <si>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</si>
  <si>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</si>
  <si>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</si>
  <si>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</si>
  <si>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</si>
  <si>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</si>
  <si>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</si>
  <si>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51102028     opravy zařízení hlas. a telekom. služeb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</si>
  <si>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</si>
  <si>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</si>
  <si>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</si>
  <si>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</si>
  <si>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</si>
  <si>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</si>
  <si>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</si>
  <si>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</si>
  <si>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</si>
  <si>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</si>
  <si>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</si>
  <si>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</si>
  <si>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</si>
  <si>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</si>
  <si>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</si>
  <si>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</si>
  <si>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</si>
  <si>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</si>
  <si>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</si>
  <si>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</si>
  <si>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</si>
  <si>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</si>
  <si>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</si>
  <si>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</si>
  <si>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</si>
  <si>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</si>
  <si>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</si>
  <si>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</si>
  <si>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</si>
  <si>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</si>
  <si>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</si>
  <si>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</si>
  <si>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</si>
  <si>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</si>
  <si>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</si>
  <si>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</si>
  <si>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</si>
  <si>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</si>
  <si>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</si>
  <si>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</si>
  <si>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</si>
  <si>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</si>
  <si>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</si>
  <si>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</si>
  <si>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</si>
  <si>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</si>
  <si>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</si>
  <si>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</si>
  <si>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</si>
  <si>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</si>
  <si>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</si>
  <si>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</si>
  <si>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</si>
  <si>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</si>
  <si>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</si>
  <si>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</si>
  <si>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</si>
  <si>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</si>
  <si>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</si>
  <si>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</si>
  <si>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</si>
  <si>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</si>
  <si>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</si>
  <si>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</si>
  <si>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</si>
  <si>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</si>
  <si>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</si>
  <si>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</si>
  <si>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</si>
  <si>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</si>
  <si>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</si>
  <si>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</si>
  <si>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</si>
  <si>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</si>
  <si>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</si>
  <si>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</si>
  <si>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</si>
  <si>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</si>
  <si>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</si>
  <si>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</si>
  <si>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</si>
  <si>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</si>
  <si>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</si>
  <si>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</si>
  <si>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</si>
  <si>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</si>
  <si>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</si>
  <si>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</si>
  <si>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</si>
  <si>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</si>
  <si>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</si>
  <si>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</si>
  <si>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</si>
  <si>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</si>
  <si>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</si>
  <si>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</si>
  <si>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</si>
  <si>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</si>
  <si>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</si>
  <si>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</si>
  <si>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</si>
  <si>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</si>
  <si>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</si>
  <si>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</si>
  <si>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</si>
  <si>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</si>
  <si>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</si>
  <si>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</si>
  <si>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</si>
  <si>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</si>
  <si>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</si>
  <si>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</si>
  <si>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</si>
  <si>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</si>
  <si>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</si>
  <si>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</si>
  <si>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</si>
  <si>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</si>
  <si>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</si>
  <si>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</si>
  <si>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</si>
  <si>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</si>
  <si>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</si>
  <si>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</si>
  <si>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</si>
  <si>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</si>
  <si>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</si>
  <si>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</si>
  <si>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</si>
  <si>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</si>
  <si>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</si>
  <si>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</si>
  <si>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</si>
  <si>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</si>
  <si>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</si>
  <si>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</si>
  <si>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</si>
  <si>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</si>
  <si>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</si>
  <si>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</si>
  <si>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</si>
  <si>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</si>
  <si>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</si>
  <si>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</si>
  <si>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</si>
  <si>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</si>
  <si>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</si>
  <si>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</si>
  <si>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</si>
  <si>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</si>
  <si>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</si>
  <si>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</si>
  <si>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</si>
  <si>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</si>
  <si>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</si>
  <si>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</si>
  <si>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</si>
  <si>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</si>
  <si>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</si>
  <si>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</si>
  <si>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</si>
  <si>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</si>
  <si>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</si>
  <si>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</si>
  <si>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</si>
  <si>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</si>
  <si>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</si>
  <si>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</si>
  <si>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</si>
  <si>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</si>
  <si>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</si>
  <si>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</si>
  <si>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</si>
  <si>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</si>
  <si>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</si>
  <si>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</si>
  <si>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</si>
  <si>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</si>
  <si>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</si>
  <si>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</si>
  <si>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</si>
  <si>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</si>
  <si>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</si>
  <si>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</si>
  <si>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</si>
  <si>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</si>
  <si>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</si>
  <si>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</si>
  <si>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</si>
  <si>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</si>
  <si>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</si>
  <si>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</si>
  <si>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</si>
  <si>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</si>
  <si>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</si>
  <si>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</si>
  <si>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</si>
  <si>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</si>
  <si>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</si>
  <si>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</si>
  <si>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</si>
  <si>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</si>
  <si>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</si>
  <si>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</si>
  <si>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</si>
  <si>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</si>
  <si>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</si>
  <si>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</si>
  <si>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</si>
  <si>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</si>
  <si>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</si>
  <si>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</si>
  <si>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</si>
  <si>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</si>
  <si>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</si>
  <si>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</si>
  <si>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</si>
  <si>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</si>
  <si>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</si>
  <si>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</si>
  <si>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</si>
  <si>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</si>
  <si>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</si>
  <si>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</si>
  <si>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</si>
  <si>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</si>
  <si>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</si>
  <si>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</si>
  <si>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</si>
  <si>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</si>
  <si>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</si>
  <si>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</si>
  <si>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</si>
  <si>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</si>
  <si>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</si>
  <si>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</si>
  <si>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</si>
  <si>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</si>
  <si>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</si>
  <si>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</si>
  <si>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</si>
  <si>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</si>
  <si>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</si>
  <si>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</si>
  <si>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</si>
  <si>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</si>
  <si>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</si>
  <si>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</si>
  <si>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</si>
  <si>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</si>
  <si>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</si>
  <si>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</si>
  <si>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</si>
  <si>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</si>
  <si>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</si>
  <si>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</si>
  <si>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BUPIVACAINE GRINDEKS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</si>
  <si>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</si>
  <si>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</si>
  <si>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</si>
  <si>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</si>
  <si>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</si>
  <si>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</si>
  <si>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</si>
  <si>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</si>
  <si>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</si>
  <si>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</si>
  <si>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</si>
  <si>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DOLMINA INJ.</t>
  </si>
  <si>
    <t>INJ 5X3ML/75MG</t>
  </si>
  <si>
    <t>FYZIOLOGICKÝ ROZTOK VIAFLO</t>
  </si>
  <si>
    <t>INF SOL 50X100ML</t>
  </si>
  <si>
    <t>INF SOL 30X250ML</t>
  </si>
  <si>
    <t>INDOMETACIN 100 BERLIN-CHEMIE</t>
  </si>
  <si>
    <t>SUP 10X100MG</t>
  </si>
  <si>
    <t>IR SOL.PHENOLI  6%</t>
  </si>
  <si>
    <t>IR 2 ml</t>
  </si>
  <si>
    <t>KL ANESTETICKÝ GEL 100G</t>
  </si>
  <si>
    <t>Lidocain, tetracain</t>
  </si>
  <si>
    <t>KL GEL</t>
  </si>
  <si>
    <t>LIDOCAIN</t>
  </si>
  <si>
    <t>INJ 10X2ML 2%</t>
  </si>
  <si>
    <t>MABRON</t>
  </si>
  <si>
    <t>INJ SOL 5X2ML</t>
  </si>
  <si>
    <t>MAGNESIUM SULFURICUM BBP 10%</t>
  </si>
  <si>
    <t>INJ 5X10ML 10%</t>
  </si>
  <si>
    <t>MESOCAIN</t>
  </si>
  <si>
    <t>INJ 10X10ML 1%</t>
  </si>
  <si>
    <t>MIDAZOLAM ACCORD 1 MG/ML - výpadek</t>
  </si>
  <si>
    <t>INJ+INF SOL 10X5MLX1MG/ML</t>
  </si>
  <si>
    <t>MIDAZOLAM ACCORD 5 MG/ML</t>
  </si>
  <si>
    <t>INJ+INF SOL 10X3MLX5MG/ML</t>
  </si>
  <si>
    <t>MIDAZOLAM KALCEKS</t>
  </si>
  <si>
    <t>5MG/ML INJ/INF SOL 10X3ML</t>
  </si>
  <si>
    <t>NEODOLPASSE</t>
  </si>
  <si>
    <t>75MG/30MG INF SOL 10X250ML</t>
  </si>
  <si>
    <t>NOVALGIN</t>
  </si>
  <si>
    <t>INJ 10X2ML/1000MG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</si>
  <si>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</si>
  <si>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</si>
  <si>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</si>
  <si>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</si>
  <si>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</si>
  <si>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</si>
  <si>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</si>
  <si>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</si>
  <si>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ACICLOVIR OLIKLA</t>
  </si>
  <si>
    <t>250MG INF PLV SOL 5</t>
  </si>
  <si>
    <t>ACIDUM ASCORBICUM</t>
  </si>
  <si>
    <t>INJ 5X5ML</t>
  </si>
  <si>
    <t>ACIDUM FOLICUM LECIVA</t>
  </si>
  <si>
    <t>DRG 30X10MG</t>
  </si>
  <si>
    <t>Adaptér pro enterální sety 3v1</t>
  </si>
  <si>
    <t xml:space="preserve">ADENOCOR - výpadek 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</si>
  <si>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</si>
  <si>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</si>
  <si>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</si>
  <si>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</si>
  <si>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</si>
  <si>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</si>
  <si>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</si>
  <si>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</si>
  <si>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FLM 30X20MG</t>
  </si>
  <si>
    <t>POR TBL ENT 90X20MG</t>
  </si>
  <si>
    <t>AFONILUM SR 250 MG</t>
  </si>
  <si>
    <t>CPS 50X250MG</t>
  </si>
  <si>
    <t>AGAPURIN</t>
  </si>
  <si>
    <t>INJ 5X5ML/100MG</t>
  </si>
  <si>
    <t>AKINETON</t>
  </si>
  <si>
    <t>POR TBL NOB 50X2MG</t>
  </si>
  <si>
    <t>ALGIFEN NEO</t>
  </si>
  <si>
    <t>POR GTT SOL 1X50ML</t>
  </si>
  <si>
    <t>ALMIRAL</t>
  </si>
  <si>
    <t>INJ 10X3ML/75MG</t>
  </si>
  <si>
    <t>ALOPURINOL SANDOZ</t>
  </si>
  <si>
    <t>300MG TBL NOB 30</t>
  </si>
  <si>
    <t>AMBROBENE</t>
  </si>
  <si>
    <t>INJ 5X2ML/15MG</t>
  </si>
  <si>
    <t>AMBROBENE 7.5MG/ML</t>
  </si>
  <si>
    <t>SOL 1X40ML</t>
  </si>
  <si>
    <t>AMBROSAN</t>
  </si>
  <si>
    <t>30MG TBL NOB 20 II</t>
  </si>
  <si>
    <t>AMESOS 10 MG/5 MG TABLETY</t>
  </si>
  <si>
    <t>POR TBL NOB 30</t>
  </si>
  <si>
    <t>ANDROCUR-50</t>
  </si>
  <si>
    <t>50MG TBL NOB 50</t>
  </si>
  <si>
    <t>ANOPYRIN 100MG</t>
  </si>
  <si>
    <t>TBL 20X100MG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</si>
  <si>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</si>
  <si>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</si>
  <si>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</si>
  <si>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</si>
  <si>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</si>
  <si>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</si>
  <si>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</si>
  <si>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</si>
  <si>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PAR LQF 20X100ML-PE</t>
  </si>
  <si>
    <t>INJ SOL 10X1000ML-PE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</si>
  <si>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</si>
  <si>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</si>
  <si>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</si>
  <si>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</si>
  <si>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</si>
  <si>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</si>
  <si>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</si>
  <si>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</si>
  <si>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</si>
  <si>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</si>
  <si>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</si>
  <si>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</si>
  <si>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</si>
  <si>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</si>
  <si>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</si>
  <si>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150MG TBL PRO 30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</si>
  <si>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</si>
  <si>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</si>
  <si>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</si>
  <si>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</si>
  <si>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</si>
  <si>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</si>
  <si>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</si>
  <si>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ATIMOS 12 MCG</t>
  </si>
  <si>
    <t>INH SOL PSS 100X12RG</t>
  </si>
  <si>
    <t>ATROVENT 0.025%</t>
  </si>
  <si>
    <t>INH SOL 1X20ML</t>
  </si>
  <si>
    <t>AULIN</t>
  </si>
  <si>
    <t>POR GRA SOL30SÁČKŮ</t>
  </si>
  <si>
    <t>GRA 15X100MG(SACKY)</t>
  </si>
  <si>
    <t>POR TBL NOB 30X100MG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</si>
  <si>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</si>
  <si>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</si>
  <si>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</si>
  <si>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</si>
  <si>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</si>
  <si>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</si>
  <si>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</si>
  <si>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</si>
  <si>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</si>
  <si>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</si>
  <si>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1X1000ML</t>
  </si>
  <si>
    <t>LIQ 1X30ML</t>
  </si>
  <si>
    <t>BETALOC</t>
  </si>
  <si>
    <t>1MG/ML INJ SOL 5X5ML</t>
  </si>
  <si>
    <t>BETALOC SR</t>
  </si>
  <si>
    <t>200MG TBL PRO 100</t>
  </si>
  <si>
    <t>BETALOC ZOK</t>
  </si>
  <si>
    <t>50MG TBL PRO 30</t>
  </si>
  <si>
    <t>BIOFENAC 100 MG POTAHOVANÉ TABLETY</t>
  </si>
  <si>
    <t>POR TBL FLM 20X100MG</t>
  </si>
  <si>
    <t>Biopron Forte Box tbl.10x10</t>
  </si>
  <si>
    <t>Biopron FORTE tob.60</t>
  </si>
  <si>
    <t>Biopron9 tob.60+20</t>
  </si>
  <si>
    <t>BIPHOZYL ROZTOK PRO HEMODIALÝZU/HEMOFILTRACI</t>
  </si>
  <si>
    <t>HMD+HFL SOL 2X5000ML</t>
  </si>
  <si>
    <t>BISEPTOL</t>
  </si>
  <si>
    <t>400MG/80MG TBL NOB 28</t>
  </si>
  <si>
    <t>BISOPROLOL MYLAN 5 MG</t>
  </si>
  <si>
    <t>5MG TBL FLM 30</t>
  </si>
  <si>
    <t>B-komplex Zentiva drg.100 Glass</t>
  </si>
  <si>
    <t>BRICANYL</t>
  </si>
  <si>
    <t>0,5MG/ML INJ SOL 10X1ML</t>
  </si>
  <si>
    <t>BRIMICA GENUAIR 340 MCG/12 MCG</t>
  </si>
  <si>
    <t>INH PLV 1X60DÁV</t>
  </si>
  <si>
    <t>BROMHEXIN - EGIS</t>
  </si>
  <si>
    <t>SOL 1X60ML/120MG</t>
  </si>
  <si>
    <t>BURONIL 25 MG</t>
  </si>
  <si>
    <t>POR TBL OBD 50X25MG</t>
  </si>
  <si>
    <t>CADUET 5MG/10MG</t>
  </si>
  <si>
    <t>POR TBL FLM 30</t>
  </si>
  <si>
    <t>CALCIUM GLUCONICUM 10% B.BRAUN</t>
  </si>
  <si>
    <t>INJ SOL 20X10ML</t>
  </si>
  <si>
    <t>CALCIUM CHLORATUM BIOTIKA</t>
  </si>
  <si>
    <t>CALCIUM RESONIUM</t>
  </si>
  <si>
    <t>POR+RCT PLV SUS 300GM</t>
  </si>
  <si>
    <t>CANCOMBINO 32 MG/12,5 MG</t>
  </si>
  <si>
    <t>POR TBL NOB 28 I</t>
  </si>
  <si>
    <t>Carbofit prášek 25g Čárkll</t>
  </si>
  <si>
    <t>CARBOSORB</t>
  </si>
  <si>
    <t>PLV 1X25GM</t>
  </si>
  <si>
    <t>320MG TBL NOB 20</t>
  </si>
  <si>
    <t>CARDILAN</t>
  </si>
  <si>
    <t>INJ 10X10ML</t>
  </si>
  <si>
    <t>CARVESAN 6,25</t>
  </si>
  <si>
    <t>POR TBL NOB 30X6,25MG</t>
  </si>
  <si>
    <t>POR TBL NOB 100X6,25MG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</si>
  <si>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</si>
  <si>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</si>
  <si>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</si>
  <si>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</si>
  <si>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</si>
  <si>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</si>
  <si>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</si>
  <si>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</si>
  <si>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</si>
  <si>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POR TBL FLM 30X5MG</t>
  </si>
  <si>
    <t>CISORDINOL 25MG</t>
  </si>
  <si>
    <t>TBL OBD 50X25MG</t>
  </si>
  <si>
    <t>CITALEC 10 ZENTIVA</t>
  </si>
  <si>
    <t>10MG TBL FLM 30</t>
  </si>
  <si>
    <t>CITALEC 20 ZENTIVA</t>
  </si>
  <si>
    <t>20MG TBL FLM 30</t>
  </si>
  <si>
    <t>Citralysat K2 PLUS 5000ml</t>
  </si>
  <si>
    <t>dialyz. rozt.</t>
  </si>
  <si>
    <t>COAXIL</t>
  </si>
  <si>
    <t>TBL OBD 90X12.5MG</t>
  </si>
  <si>
    <t>CODEIN SLOVAKOFARMA 30MG</t>
  </si>
  <si>
    <t>TBL 10X30MG-BLISTR</t>
  </si>
  <si>
    <t>CONCOR COMBI 5 MG/10 MG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</si>
  <si>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</si>
  <si>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</si>
  <si>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</si>
  <si>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</si>
  <si>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</si>
  <si>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</si>
  <si>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</si>
  <si>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</si>
  <si>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</si>
  <si>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</si>
  <si>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CORSODYL</t>
  </si>
  <si>
    <t>1% STM GEL 1X50G</t>
  </si>
  <si>
    <t>COSYREL 5MG/5MG</t>
  </si>
  <si>
    <t xml:space="preserve">TBL FLM 30 </t>
  </si>
  <si>
    <t>Cotrim Ratiopharm 480 mg/5 ml - MIMOŘÁDNÝ DOVOZ</t>
  </si>
  <si>
    <t>5X5ml</t>
  </si>
  <si>
    <t>CYMEVENE</t>
  </si>
  <si>
    <t>500MG INF PLV CSL 1</t>
  </si>
  <si>
    <t>Deca durabolin 50mg amp.1x1ml - MIMOŘÁDNÝ DOVOZ!!</t>
  </si>
  <si>
    <t>DEGAN</t>
  </si>
  <si>
    <t>TBL 40X10MG</t>
  </si>
  <si>
    <t>INJ 50X2ML/10MG</t>
  </si>
  <si>
    <t>DELIPID PLUS</t>
  </si>
  <si>
    <t>10MG/10MG CPS DUR 30</t>
  </si>
  <si>
    <t>20MG/10MG CPS DUR 30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</si>
  <si>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</si>
  <si>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</si>
  <si>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</si>
  <si>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</si>
  <si>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</si>
  <si>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</si>
  <si>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DEPAKINE INJ 4X4ML</t>
  </si>
  <si>
    <t>DERMOVATE</t>
  </si>
  <si>
    <t>UNG 1X25GM 0.05%</t>
  </si>
  <si>
    <t>DEXAMETHASONE KRKA</t>
  </si>
  <si>
    <t>20MG TBL NOB 20</t>
  </si>
  <si>
    <t>DEXDOR</t>
  </si>
  <si>
    <t>INF CNC SOL 25X2ML</t>
  </si>
  <si>
    <t>DEXMEDETOMIDINE EVER PHARMA</t>
  </si>
  <si>
    <t>100MCG/ML INF CNC SOL 25X2ML</t>
  </si>
  <si>
    <t>DIAZEPAM SLOVAKOFARMA</t>
  </si>
  <si>
    <t>5MG TBL NOB 20(1X20)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</si>
  <si>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</si>
  <si>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</si>
  <si>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</si>
  <si>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</si>
  <si>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</si>
  <si>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</si>
  <si>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</si>
  <si>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</si>
  <si>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</si>
  <si>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</si>
  <si>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</si>
  <si>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</si>
  <si>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</si>
  <si>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 xml:space="preserve">DIPIDOLOR </t>
  </si>
  <si>
    <t>INJ 5X2ML 7.5MG/ML</t>
  </si>
  <si>
    <t>DITHIADEN</t>
  </si>
  <si>
    <t>TBL 20X2MG</t>
  </si>
  <si>
    <t>INJ 10X2ML</t>
  </si>
  <si>
    <t>Dobutamin Admeda 250 inf.sol50ml</t>
  </si>
  <si>
    <t>DORETA 75 MG/650 MG</t>
  </si>
  <si>
    <t>POR TBL FLM 10</t>
  </si>
  <si>
    <t>DORSIFLEX</t>
  </si>
  <si>
    <t>TBL 30X200MG</t>
  </si>
  <si>
    <t>DUPHALAC</t>
  </si>
  <si>
    <t>667MG/ML POR SOL 1X200ML IV</t>
  </si>
  <si>
    <t>DUROGESIC 25MCG/H</t>
  </si>
  <si>
    <t>EMP 5X2.5MG(10CM2)</t>
  </si>
  <si>
    <t>DZ BRAUNOL 500 ML</t>
  </si>
  <si>
    <t>DZ OCTENIDOL 250ml</t>
  </si>
  <si>
    <t>DZ OCTENISEPT 250 ml</t>
  </si>
  <si>
    <t>sprej</t>
  </si>
  <si>
    <t>DZ PRONTODERM PENA 200ml</t>
  </si>
  <si>
    <t>DZ PRONTODERM ROZTOK 500 ml</t>
  </si>
  <si>
    <t>DZ PRONTORAL 250ML</t>
  </si>
  <si>
    <t>DZ TRIXO 500 ML</t>
  </si>
  <si>
    <t>DZ TRIXO LIND 500ML</t>
  </si>
  <si>
    <t>EBRANTIL 60 RETARD</t>
  </si>
  <si>
    <t>POR CPS PRO 50X60MG</t>
  </si>
  <si>
    <t>EBRANTIL I.V.50</t>
  </si>
  <si>
    <t>INJ SOL 5X10ML/50MG</t>
  </si>
  <si>
    <t>ECOLAV Výplach očí 100ml</t>
  </si>
  <si>
    <t>100 ml</t>
  </si>
  <si>
    <t>ELICEA 10 MG</t>
  </si>
  <si>
    <t>TBL FLM 98X10MG</t>
  </si>
  <si>
    <t>TBL FLM 56</t>
  </si>
  <si>
    <t>ELOCOM</t>
  </si>
  <si>
    <t>DRM UNG 1X30GM 0,1%</t>
  </si>
  <si>
    <t>EMLA</t>
  </si>
  <si>
    <t>25MG/G+25MG/G CRM 1X30G</t>
  </si>
  <si>
    <t>EMPRESSIN 40IU/2ML</t>
  </si>
  <si>
    <t>INJ SOL 10X2ML</t>
  </si>
  <si>
    <t>ENAP 5MG</t>
  </si>
  <si>
    <t>TBL 100X5MG</t>
  </si>
  <si>
    <t>ENDIARON</t>
  </si>
  <si>
    <t>250MG TBL FLM 20</t>
  </si>
  <si>
    <t>ENTEROL</t>
  </si>
  <si>
    <t>POR CPS DUR10X250MG</t>
  </si>
  <si>
    <t>EPHEDRIN BIOTIKA</t>
  </si>
  <si>
    <t>INJ SOL 10X1ML/50MG</t>
  </si>
  <si>
    <t>ERCEFURYL 200 MG CPS.-výpadek do 4/20</t>
  </si>
  <si>
    <t>POR CPS DUR 14X200MG</t>
  </si>
  <si>
    <t>ERDOMED</t>
  </si>
  <si>
    <t>POR CPS DUR 60X300MG</t>
  </si>
  <si>
    <t>ERDOMED 300MG</t>
  </si>
  <si>
    <t>CPS 20X300MG</t>
  </si>
  <si>
    <t>CPS 10X300MG</t>
  </si>
  <si>
    <t>EREVIT 30</t>
  </si>
  <si>
    <t>INJ SOL 5X1ML/30MG</t>
  </si>
  <si>
    <t>Esmocard 100mg/10ml inj.5 x 100mg/10ml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</si>
  <si>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</si>
  <si>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</si>
  <si>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</si>
  <si>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</si>
  <si>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</si>
  <si>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</si>
  <si>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</si>
  <si>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</si>
  <si>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EUPHYLLIN CR N 300</t>
  </si>
  <si>
    <t>POR CPS PRO 50X300MG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</si>
  <si>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</si>
  <si>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</si>
  <si>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</si>
  <si>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</si>
  <si>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</si>
  <si>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</si>
  <si>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</si>
  <si>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</si>
  <si>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</si>
  <si>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</si>
  <si>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</si>
  <si>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</si>
  <si>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FEMOSTON CONTI</t>
  </si>
  <si>
    <t>1MG/5MG TBL FLM 28</t>
  </si>
  <si>
    <t>FENISTIL</t>
  </si>
  <si>
    <t>1MG/G GEL 1X50G</t>
  </si>
  <si>
    <t>1MG/G GEL 1X30G</t>
  </si>
  <si>
    <t>1MG/ML POR GTT SOL 1X20ML</t>
  </si>
  <si>
    <t>FLAREX</t>
  </si>
  <si>
    <t>GTT OPH 1X5ML 0.1%</t>
  </si>
  <si>
    <t>FLAVOBION</t>
  </si>
  <si>
    <t>70MG TBL FLM 50</t>
  </si>
  <si>
    <t>FLORSALMIN</t>
  </si>
  <si>
    <t>CNC GGR 1X50ML</t>
  </si>
  <si>
    <t>Foscavir 24mg/ml inf.sol .- MIMOŘÁDNÝ DOVOZ!!</t>
  </si>
  <si>
    <t>1X250ML</t>
  </si>
  <si>
    <t>FRAXIPARIN MULTI</t>
  </si>
  <si>
    <t>INJ 10X5ML/47.5KU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</si>
  <si>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</si>
  <si>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</si>
  <si>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</si>
  <si>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</si>
  <si>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</si>
  <si>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</si>
  <si>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</si>
  <si>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</si>
  <si>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10X1000ML</t>
  </si>
  <si>
    <t>INF SOL 20X500ML</t>
  </si>
  <si>
    <t>GAMMANORM</t>
  </si>
  <si>
    <t>165MG/ML INJ SOL 1X6ML</t>
  </si>
  <si>
    <t>GELASPAN 4% EBI20x500 ml</t>
  </si>
  <si>
    <t>INF SOL20X500ML VAK</t>
  </si>
  <si>
    <t>GENTADEX 5 MG/ML + 1 MG/ML</t>
  </si>
  <si>
    <t>OPH GTT SOL 1X5ML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</si>
  <si>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</si>
  <si>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</si>
  <si>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</si>
  <si>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</si>
  <si>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</si>
  <si>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</si>
  <si>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</si>
  <si>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</si>
  <si>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</si>
  <si>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</si>
  <si>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INF 20X10ML-PLA.AMP</t>
  </si>
  <si>
    <t>400MG/ML INF CNC SOL 20X10ML</t>
  </si>
  <si>
    <t>GLUKÓZA 5 BRAUN</t>
  </si>
  <si>
    <t>INF SOL 10X250ML-PE</t>
  </si>
  <si>
    <t>INF SOL 20X100ML-PE</t>
  </si>
  <si>
    <t>GLUKÓZA 5% VIAFLO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</si>
  <si>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</si>
  <si>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</si>
  <si>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</si>
  <si>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</si>
  <si>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</si>
  <si>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</si>
  <si>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</si>
  <si>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</si>
  <si>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</si>
  <si>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</si>
  <si>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</si>
  <si>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</si>
  <si>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CRM 1X40GM</t>
  </si>
  <si>
    <t>HIRUDOID FORTE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</si>
  <si>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</si>
  <si>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</si>
  <si>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</si>
  <si>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</si>
  <si>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</si>
  <si>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</si>
  <si>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</si>
  <si>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Hylo-Comod gtt. 2 x10 ml</t>
  </si>
  <si>
    <t xml:space="preserve">HYPNOMIDATE </t>
  </si>
  <si>
    <t>2MG/ML INJ SOL 5X10ML</t>
  </si>
  <si>
    <t>HYPNOMIDATE</t>
  </si>
  <si>
    <t>Hypromeloza -P 10ml</t>
  </si>
  <si>
    <t>CHLORPROTHIXEN LECIVA (BLISTR)</t>
  </si>
  <si>
    <t>TBL OBD 30X50MG</t>
  </si>
  <si>
    <t>IBALGIN</t>
  </si>
  <si>
    <t>50MG/G GEL 100G</t>
  </si>
  <si>
    <t>IBALGIN 200</t>
  </si>
  <si>
    <t>200MG TBL FLM 24</t>
  </si>
  <si>
    <t>IBALGIN 400</t>
  </si>
  <si>
    <t>400MG TBL FLM 100</t>
  </si>
  <si>
    <t>400MG TBL FLM 36</t>
  </si>
  <si>
    <t>IBALGIN 600</t>
  </si>
  <si>
    <t>600MG TBL FLM 30</t>
  </si>
  <si>
    <t>IBALGIN KRÉM 100G</t>
  </si>
  <si>
    <t>DRM CRM 1X100GM</t>
  </si>
  <si>
    <t>IBUMAX 400 MG</t>
  </si>
  <si>
    <t>PORTBLFLM30X400MG</t>
  </si>
  <si>
    <t>IBUPROFEN B. BRAUN 400MG</t>
  </si>
  <si>
    <t xml:space="preserve"> INF SOL 10X100ML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</si>
  <si>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</si>
  <si>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</si>
  <si>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</si>
  <si>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</si>
  <si>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</si>
  <si>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</si>
  <si>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</si>
  <si>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</si>
  <si>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IMUNOR</t>
  </si>
  <si>
    <t>LYO 4X10MG</t>
  </si>
  <si>
    <t>INDAP</t>
  </si>
  <si>
    <t>CPS 30X2.5MG</t>
  </si>
  <si>
    <t>INDOMETACIN 50 BERLIN-CHEMIE</t>
  </si>
  <si>
    <t>SUP 10X50MG</t>
  </si>
  <si>
    <t>INFECTOSCAB 5% KRÉM DRM</t>
  </si>
  <si>
    <t>1X30G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</si>
  <si>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</si>
  <si>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</si>
  <si>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</si>
  <si>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</si>
  <si>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</si>
  <si>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</si>
  <si>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</si>
  <si>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</si>
  <si>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</si>
  <si>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</si>
  <si>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</si>
  <si>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Mexsol K2 Bi20 P+</t>
  </si>
  <si>
    <t>IR  NaCl 0,9% 3000 ml vak Bieffe</t>
  </si>
  <si>
    <t>for irrig. 1x3000 ml 15%</t>
  </si>
  <si>
    <t>IR  NATRIUM CITRICUM 4% 1x2000ml</t>
  </si>
  <si>
    <t>IR dial. rozt. Phoenix</t>
  </si>
  <si>
    <t>IR  TSC 4%/Na citr.4%/ 1500 ml</t>
  </si>
  <si>
    <t>IR ETHANOLUM 96% 500 ml</t>
  </si>
  <si>
    <t>IR 500 ml</t>
  </si>
  <si>
    <t>IR Inf.Glucosi 5% et ethanolum 96%</t>
  </si>
  <si>
    <t>500ml</t>
  </si>
  <si>
    <t xml:space="preserve">IR NaCl 0,9% Frekaflex 1000ml </t>
  </si>
  <si>
    <t>Roztok pro hemodialýzu</t>
  </si>
  <si>
    <t>IR Sol.calcii chlorati 200 ml</t>
  </si>
  <si>
    <t>IR 200ml</t>
  </si>
  <si>
    <t>ISAME</t>
  </si>
  <si>
    <t>ISAME 150 MG</t>
  </si>
  <si>
    <t>POR TBL NOB 100X150MG</t>
  </si>
  <si>
    <t>ISOCOR</t>
  </si>
  <si>
    <t>2,5MG/ML INJ/INF SOL 10X2ML</t>
  </si>
  <si>
    <t>ISOLYTE BP - PLAST. LÁHEV</t>
  </si>
  <si>
    <t xml:space="preserve">INF SOL 10X1000ML KP </t>
  </si>
  <si>
    <t>ISOPRENALIN inj.-MIMOŘÁDNÝ DOVOZ!! - výpadek 1/20</t>
  </si>
  <si>
    <t>5x1 ml</t>
  </si>
  <si>
    <t>ISOPTIN 40 MG</t>
  </si>
  <si>
    <t>POR TBL FLM 50X40MG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</si>
  <si>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</si>
  <si>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</si>
  <si>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</si>
  <si>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</si>
  <si>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</si>
  <si>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</si>
  <si>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</si>
  <si>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</si>
  <si>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</si>
  <si>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</si>
  <si>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</si>
  <si>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</si>
  <si>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KEPPRA 100 MG/ML</t>
  </si>
  <si>
    <t>INF CNC SOL 10X5ML II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</si>
  <si>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</si>
  <si>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</si>
  <si>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</si>
  <si>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</si>
  <si>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</si>
  <si>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</si>
  <si>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</si>
  <si>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SOL.ACIDI BORICI 3% 500G</t>
  </si>
  <si>
    <t>FAGRON, KULICH</t>
  </si>
  <si>
    <t>KL SOL.ISOPROPANOLI CUM BENZINO, 200ML</t>
  </si>
  <si>
    <t>KL TBL MAGN.LACT 0,5G+B6 0,02G, 100TBL</t>
  </si>
  <si>
    <t>KL UNG.ELOCOM 15G,LENIENS AD 100G</t>
  </si>
  <si>
    <t>KL UNG.LENIENS FAGRON 500g</t>
  </si>
  <si>
    <t>KL UNG.LENIENS, 100G</t>
  </si>
  <si>
    <t>KL UNG.LENIENS, 500G</t>
  </si>
  <si>
    <t>KL VASELINUM ALBUM STERILNI, 200G</t>
  </si>
  <si>
    <t>KL ZINCI OXIDI PASTA, 100G</t>
  </si>
  <si>
    <t>Klysma salinické 10x135ml</t>
  </si>
  <si>
    <t>KREON 25 000</t>
  </si>
  <si>
    <t>25000U CPS ETD 50</t>
  </si>
  <si>
    <t>LAGOSA</t>
  </si>
  <si>
    <t>DRG 100X150MG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</si>
  <si>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</si>
  <si>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</si>
  <si>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</si>
  <si>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</si>
  <si>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</si>
  <si>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</si>
  <si>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LEVOBUPIVACAINE KABI 5 MG/ML</t>
  </si>
  <si>
    <t>INJ+INF SOL 5X10ML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</si>
  <si>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</si>
  <si>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</si>
  <si>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</si>
  <si>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</si>
  <si>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</si>
  <si>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</si>
  <si>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</si>
  <si>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</si>
  <si>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</si>
  <si>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</si>
  <si>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LIPOBASE</t>
  </si>
  <si>
    <t>CRM 100G</t>
  </si>
  <si>
    <t>LITHIUM CHLORID 0.15 MMOL/ML LCO</t>
  </si>
  <si>
    <t>INJ SOL 1x10ML</t>
  </si>
  <si>
    <t>LOCOID 0,1%</t>
  </si>
  <si>
    <t>CRM 1X30GM 0.1%</t>
  </si>
  <si>
    <t>LUMIGAN 0.3 MG/ML</t>
  </si>
  <si>
    <t>OPH GTT SOL 3X3ML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</si>
  <si>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</si>
  <si>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</si>
  <si>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</si>
  <si>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</si>
  <si>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</si>
  <si>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</si>
  <si>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</si>
  <si>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20%</t>
  </si>
  <si>
    <t>200MG/ML INJ SOL 5X10ML</t>
  </si>
  <si>
    <t>MAGNOSOLV</t>
  </si>
  <si>
    <t>365MG POR GRA SOL SCC 30</t>
  </si>
  <si>
    <t>MAXITROL</t>
  </si>
  <si>
    <t>OPH UNG 3,5G</t>
  </si>
  <si>
    <t>OPH GTT SUS 1X5ML</t>
  </si>
  <si>
    <t>MERTENIL</t>
  </si>
  <si>
    <t>15MG TBL FLM 30</t>
  </si>
  <si>
    <t>GEL 1X20GM</t>
  </si>
  <si>
    <t>MESTINON</t>
  </si>
  <si>
    <t>60MG TBL OBD 150</t>
  </si>
  <si>
    <t>INJ+INF SOL 10X10ML</t>
  </si>
  <si>
    <t>MIGRALGIN</t>
  </si>
  <si>
    <t>250MG/250MG/50MG TBL NOB 20(2X10) I</t>
  </si>
  <si>
    <t>MILGAMMA N</t>
  </si>
  <si>
    <t>POR CPS MOL 20</t>
  </si>
  <si>
    <t>POR CPS MOL 50</t>
  </si>
  <si>
    <t>MIRTAZAPIN +PHARMA</t>
  </si>
  <si>
    <t>30MG POR TBL DIS 30X1</t>
  </si>
  <si>
    <t>MIRTAZAPIN MYLAN 30 MG</t>
  </si>
  <si>
    <t>POR TBL DIS 30X30MG</t>
  </si>
  <si>
    <t>MIRTAZAPIN SANDOZ</t>
  </si>
  <si>
    <t>MODURETIC</t>
  </si>
  <si>
    <t>MONOTAB SR</t>
  </si>
  <si>
    <t>POR TBL PRO20X100MG</t>
  </si>
  <si>
    <t>MORPHIN BIOTIKA 1%</t>
  </si>
  <si>
    <t>INJ 10X2ML/20MG</t>
  </si>
  <si>
    <t>MOVIPREP</t>
  </si>
  <si>
    <t>POR PLV SOL 1+1</t>
  </si>
  <si>
    <t>MULTIBIC BEZ DRASLÍKU</t>
  </si>
  <si>
    <t>HFL SOL 2X5000ML</t>
  </si>
  <si>
    <t>MYDOCALM 150MG</t>
  </si>
  <si>
    <t>TBL OBD 30X150MG</t>
  </si>
  <si>
    <t>NALOXONE POLFA</t>
  </si>
  <si>
    <t>INJ 10X1ML/0.4MG</t>
  </si>
  <si>
    <t>NATRIUM CHLORATUM BIOTIKA 10%</t>
  </si>
  <si>
    <t>NATRIUM CHLORATUM BIOTIKA ISOT.</t>
  </si>
  <si>
    <t>INF 10X250ML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</si>
  <si>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</si>
  <si>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</si>
  <si>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</si>
  <si>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</si>
  <si>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</si>
  <si>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</si>
  <si>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</si>
  <si>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</si>
  <si>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</si>
  <si>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NIMBEX</t>
  </si>
  <si>
    <t>INJ SOL 5X10ML/20MG</t>
  </si>
  <si>
    <t>NIMESIL</t>
  </si>
  <si>
    <t>PORGRASUS30X100MG-S</t>
  </si>
  <si>
    <t>NITRO POHL</t>
  </si>
  <si>
    <t>INF SOL 1X50ML/50MG</t>
  </si>
  <si>
    <t>NITRO POHL INFUS.</t>
  </si>
  <si>
    <t>INF 10X10ML/10MG</t>
  </si>
  <si>
    <t>NORADRENALIN LECIVA</t>
  </si>
  <si>
    <t>NORADRENALIN LÉČIVA</t>
  </si>
  <si>
    <t>IVN INF CNC SOL 5X5ML</t>
  </si>
  <si>
    <t>500MG TBL FLM 20</t>
  </si>
  <si>
    <t>NOVORAPID 100 U/ML</t>
  </si>
  <si>
    <t>INJ SOL 1X10ML</t>
  </si>
  <si>
    <t>NUTRICOMP HEPA</t>
  </si>
  <si>
    <t>POR SOL 1X500ML</t>
  </si>
  <si>
    <t>NUTRYELT</t>
  </si>
  <si>
    <t>INF CNC SOL 10X10ML</t>
  </si>
  <si>
    <t>OLANZAPIN MYLAN 10 MG</t>
  </si>
  <si>
    <t>POR TBL FLM 28X10MG</t>
  </si>
  <si>
    <t>OLANZAPIN MYLAN 5 MG</t>
  </si>
  <si>
    <t>POR TBL FLM 28X5MG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</si>
  <si>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</si>
  <si>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</si>
  <si>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</si>
  <si>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</si>
  <si>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</si>
  <si>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</si>
  <si>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</si>
  <si>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</si>
  <si>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</si>
  <si>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</si>
  <si>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</si>
  <si>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</si>
  <si>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OXANTIL</t>
  </si>
  <si>
    <t>INJ 5X2ML</t>
  </si>
  <si>
    <t>PANCREOLAN FORTE</t>
  </si>
  <si>
    <t>TBL ENT 30X220MG</t>
  </si>
  <si>
    <t>6000U TBL ENT 30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</si>
  <si>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</si>
  <si>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</si>
  <si>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</si>
  <si>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</si>
  <si>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</si>
  <si>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</si>
  <si>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</si>
  <si>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</si>
  <si>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POR TBL NOB 12X500MG</t>
  </si>
  <si>
    <t>PERLINGANIT ROZTOK</t>
  </si>
  <si>
    <t>INF SOL10X10ML AMP</t>
  </si>
  <si>
    <t>PEROXID VODÍKU 3% COO</t>
  </si>
  <si>
    <t>DRM SOL 1X100ML 3%</t>
  </si>
  <si>
    <t>PICOPREP PRÁŠEK PRO PŘÍPRAVU PERORÁLNÍHO ROZTOKU</t>
  </si>
  <si>
    <t>POR PLV SOL 2</t>
  </si>
  <si>
    <t>PIMAFUCORT</t>
  </si>
  <si>
    <t>10MG/G+10MG/G+3,5MG/G CRM 15G</t>
  </si>
  <si>
    <t>PIPERACILLIN/TAZOBACTAM IBIGEN - MIMOŘÁDNÝ DOVOZ</t>
  </si>
  <si>
    <t>4G/0,5G INF PLV SOL 10</t>
  </si>
  <si>
    <t>PLAQUENIL</t>
  </si>
  <si>
    <t>TBL OBD 60X200MG</t>
  </si>
  <si>
    <t>PLASMALYTE ROZTOK</t>
  </si>
  <si>
    <t>PLASMALYTE ROZTOK S GLUKOZOU 5%</t>
  </si>
  <si>
    <t>PLEGOMAZIN</t>
  </si>
  <si>
    <t>INJ 10X5ML/25MG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</si>
  <si>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</si>
  <si>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</si>
  <si>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</si>
  <si>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</si>
  <si>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</si>
  <si>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</si>
  <si>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150MG CPS DUR 84</t>
  </si>
  <si>
    <t>PRESTARIUM NEO</t>
  </si>
  <si>
    <t>PRESTARIUM NEO COMBI 10 MG/2,5 MG</t>
  </si>
  <si>
    <t>PROPOFOL 1% MCT/LCT FRESENIUS</t>
  </si>
  <si>
    <t>INJ EML 5X20ML</t>
  </si>
  <si>
    <t>INJ EML 10X100ML</t>
  </si>
  <si>
    <t>PROSULPIN 50MG</t>
  </si>
  <si>
    <t>TBL 60X50MG</t>
  </si>
  <si>
    <t>PROTAMIN MEDA AMPULLEN</t>
  </si>
  <si>
    <t>1000IU/ML INJ SOL 5X5ML</t>
  </si>
  <si>
    <t>PROTHAZIN</t>
  </si>
  <si>
    <t>25MG TBL FLM 20</t>
  </si>
  <si>
    <t>PULMICORT</t>
  </si>
  <si>
    <t>0,5MG/ML SUS NEB 20X2ML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</si>
  <si>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</si>
  <si>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</si>
  <si>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</si>
  <si>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</si>
  <si>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</si>
  <si>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</si>
  <si>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200 MG POTAHOVANÉ TABLETY</t>
  </si>
  <si>
    <t>POR TBL FLM 60X200MG</t>
  </si>
  <si>
    <t>RANITAL</t>
  </si>
  <si>
    <t>TBL 30X150MG</t>
  </si>
  <si>
    <t>RAPIBLOC 300MG INF PLV SOL 1</t>
  </si>
  <si>
    <t>Recugel oční gel 10g</t>
  </si>
  <si>
    <t>REGIOCIT ROZTOK PRO HEMOFILTRACI</t>
  </si>
  <si>
    <t>REMESTYP 1.0</t>
  </si>
  <si>
    <t>INJ 5X10ML/1MG</t>
  </si>
  <si>
    <t>RENNIE</t>
  </si>
  <si>
    <t>CTB 48</t>
  </si>
  <si>
    <t>RINGERFUNDIN B.BRAUN</t>
  </si>
  <si>
    <t>INF SOL10X1000ML PE</t>
  </si>
  <si>
    <t>RINGERŮV ROZTOK VIAFLO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</si>
  <si>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</si>
  <si>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</si>
  <si>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</si>
  <si>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</si>
  <si>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</si>
  <si>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</si>
  <si>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ROSUMOP 10 MG</t>
  </si>
  <si>
    <t>POR TBL FLM 30X10MG</t>
  </si>
  <si>
    <t>RYTMONORM 150MG</t>
  </si>
  <si>
    <t>TBL FLM 50</t>
  </si>
  <si>
    <t>SAB SIMPLEX</t>
  </si>
  <si>
    <t>POR SUS 1X30ML</t>
  </si>
  <si>
    <t>SEROPRAM</t>
  </si>
  <si>
    <t>INF 5X0.5ML/20MG</t>
  </si>
  <si>
    <t>SERTRALIN APOTEX 50 MG POTAHOVANÉ TABLETY</t>
  </si>
  <si>
    <t>POR TBL FLM 100X50MG</t>
  </si>
  <si>
    <t>SIMDAX 2,5 MG/ML</t>
  </si>
  <si>
    <t>INF CNC SOL 1X5ML</t>
  </si>
  <si>
    <t>SINORA</t>
  </si>
  <si>
    <t>1MG/ML INF CNC SOL 10X1ML</t>
  </si>
  <si>
    <t>SMECTA</t>
  </si>
  <si>
    <t>PLV POR 1X30SACKU</t>
  </si>
  <si>
    <t>SOLIAN 200 MG</t>
  </si>
  <si>
    <t>INJ SIC 1X250MG+4ML</t>
  </si>
  <si>
    <t>INJ SIC 1X125MG+2ML</t>
  </si>
  <si>
    <t>INJ SIC 1X1GM+16ML</t>
  </si>
  <si>
    <t>SOLUVIT N PRO INFUS.</t>
  </si>
  <si>
    <t>INJ SIC 10</t>
  </si>
  <si>
    <t>SORTIS 80 MG</t>
  </si>
  <si>
    <t>POR TBL FLM 30X80MG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</si>
  <si>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</si>
  <si>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</si>
  <si>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</si>
  <si>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</si>
  <si>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</si>
  <si>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</si>
  <si>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STOPTUSSIN SIRUP</t>
  </si>
  <si>
    <t>POR SIR 1X100ML + PIP</t>
  </si>
  <si>
    <t>STOPTUSSIN TABLETY</t>
  </si>
  <si>
    <t>POR TBL NOB 20</t>
  </si>
  <si>
    <t>SUFENTANIL TORREX 50 MCG/ML</t>
  </si>
  <si>
    <t>INJ SOL 5X5ML (250RG)</t>
  </si>
  <si>
    <t>SUFENTANIL TORREX 5MCG/ML</t>
  </si>
  <si>
    <t>INJ SOL 5X10ML/50RG</t>
  </si>
  <si>
    <t>INJ SOL 5X10ML (50rg)</t>
  </si>
  <si>
    <t>SUPP.GLYCERINI SANOVA Glycerín.čípky Extra 3g 10ks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</si>
  <si>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</si>
  <si>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</si>
  <si>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</si>
  <si>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</si>
  <si>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</si>
  <si>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</si>
  <si>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</si>
  <si>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</si>
  <si>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</si>
  <si>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</si>
  <si>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</si>
  <si>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3MG PAS 20</t>
  </si>
  <si>
    <t>TANTUM VERDE LEMON</t>
  </si>
  <si>
    <t>TANTUM VERDE SPRAY</t>
  </si>
  <si>
    <t>ORM SPR 30ML 0.15%</t>
  </si>
  <si>
    <t>TARKA 240/4 MG TBL.</t>
  </si>
  <si>
    <t>240MG/4MG TBL RET 28</t>
  </si>
  <si>
    <t>TELMISARTAN SANDOZ 80 MG</t>
  </si>
  <si>
    <t>TENAXUM</t>
  </si>
  <si>
    <t>TENSAMIN</t>
  </si>
  <si>
    <t>INJ 10X5ML</t>
  </si>
  <si>
    <t>TEZEO HCT 40 MG/12,5 MG</t>
  </si>
  <si>
    <t>POR TBL NOB 28</t>
  </si>
  <si>
    <t>TEZZIMI</t>
  </si>
  <si>
    <t>10MG TBL NOB 30 I</t>
  </si>
  <si>
    <t>THEOPLUS</t>
  </si>
  <si>
    <t>TBL RET 30X100MG</t>
  </si>
  <si>
    <t>Thiamin Generica tbl.60</t>
  </si>
  <si>
    <t>THIAMIN LECIVA</t>
  </si>
  <si>
    <t>TBL 20X50MG(BLISTR)</t>
  </si>
  <si>
    <t>INJ 10X2ML/100MG</t>
  </si>
  <si>
    <t>THIOPENTAL MEDIPHA</t>
  </si>
  <si>
    <t>1G INJ PLV SOL 1</t>
  </si>
  <si>
    <t>500MG INJ PLV SOL 1</t>
  </si>
  <si>
    <t>THIOPENTAL VUAB INJ. PLV. SOL. 0,5 G</t>
  </si>
  <si>
    <t>0,5G INJ PLV SOL 1</t>
  </si>
  <si>
    <t>THIOPENTAL VUAB INJ. PLV. SOL. 1,0 G</t>
  </si>
  <si>
    <t>1G INJ PLV SOL 1 II</t>
  </si>
  <si>
    <t>TIAPRIDAL</t>
  </si>
  <si>
    <t>INJ SOL 12X2ML/100MG</t>
  </si>
  <si>
    <t>POR TBLNOB 50X100MG</t>
  </si>
  <si>
    <t>TIMOLOL-POS 0,5%</t>
  </si>
  <si>
    <t>OPH GTT SOL 3X5ML</t>
  </si>
  <si>
    <t>TISERCIN</t>
  </si>
  <si>
    <t>INJ 10X1ML/25MG</t>
  </si>
  <si>
    <t>TOBRADEX</t>
  </si>
  <si>
    <t>3MG/G+1MG/G OPH UNG 3,5G</t>
  </si>
  <si>
    <t>TORECAN</t>
  </si>
  <si>
    <t>DRG 50X6.5MG</t>
  </si>
  <si>
    <t>SUP 6X6.5MG</t>
  </si>
  <si>
    <t>TRACRIUM 50</t>
  </si>
  <si>
    <t>10MG/ML INJ SOL 5X5ML</t>
  </si>
  <si>
    <t>TRANSMETIL 500 MG TABLETY</t>
  </si>
  <si>
    <t>POR TBL ENT 10X500MG</t>
  </si>
  <si>
    <t>TRENTAL 400</t>
  </si>
  <si>
    <t>POR TBL RET 100X400MG</t>
  </si>
  <si>
    <t>TRIPLIXAM 10 MG/2,5 MG/5 MG</t>
  </si>
  <si>
    <t>TRITTICO AC 150</t>
  </si>
  <si>
    <t>TBL RET 60X150MG</t>
  </si>
  <si>
    <t>TRITTICO PROLONG 150 MG TABLETY S PRODLOUŽENÝM UVO</t>
  </si>
  <si>
    <t>POR TBL PRO 14X150MG</t>
  </si>
  <si>
    <t>TULIP 20 MG POTAHOVANÉ TABLETY</t>
  </si>
  <si>
    <t>URSOSAN</t>
  </si>
  <si>
    <t>VASOCARDIN 50</t>
  </si>
  <si>
    <t>POR TBL NOB 50X50MG</t>
  </si>
  <si>
    <t>VENLAFAXIN MYLAN 75 MG</t>
  </si>
  <si>
    <t>75MG CPS PRO 90</t>
  </si>
  <si>
    <t>VENTER</t>
  </si>
  <si>
    <t>TBL 50X1GM</t>
  </si>
  <si>
    <t>VENTOLIN ROZTOK K INHALACI-výpadek</t>
  </si>
  <si>
    <t>INH SOL1X20ML/120MG</t>
  </si>
  <si>
    <t>VERMOX</t>
  </si>
  <si>
    <t>POR TBL NOB 6X100MG</t>
  </si>
  <si>
    <t>VEROSPIRON</t>
  </si>
  <si>
    <t>TBL 100X25MG</t>
  </si>
  <si>
    <t>TBL 20X25MG</t>
  </si>
  <si>
    <t>VEROSPIRON 100MG</t>
  </si>
  <si>
    <t>CPS 30X100MG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</si>
  <si>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</si>
  <si>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</si>
  <si>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</si>
  <si>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</si>
  <si>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</si>
  <si>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</si>
  <si>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</si>
  <si>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</si>
  <si>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Vincentka nosní sprej  25ml (30ml)</t>
  </si>
  <si>
    <t>Vincentka přírod.0.7l-nevrat.láhev</t>
  </si>
  <si>
    <t>VITALIPID N ADULT</t>
  </si>
  <si>
    <t>VITAMIN B12 LECIVA 1000RG</t>
  </si>
  <si>
    <t>INJ 5X1ML/1000RG</t>
  </si>
  <si>
    <t>VITAMIN E 400</t>
  </si>
  <si>
    <t>POR CPSMOL 30X400MG</t>
  </si>
  <si>
    <t>XADOS 20 MG TABLETY</t>
  </si>
  <si>
    <t>POR TBL NOB 30X20MG</t>
  </si>
  <si>
    <t>XALACOM</t>
  </si>
  <si>
    <t>OPH GTT SOL 3X2.5ML</t>
  </si>
  <si>
    <t>XARELTO 20 MG</t>
  </si>
  <si>
    <t>POR TBL FLM 28X20MG</t>
  </si>
  <si>
    <t>ZALDIAR</t>
  </si>
  <si>
    <t>POR TBL FLM 20</t>
  </si>
  <si>
    <t>37,5MG/325MG TBL FLM 30X1</t>
  </si>
  <si>
    <t>ZINERYT</t>
  </si>
  <si>
    <t>LOT 1X30ML</t>
  </si>
  <si>
    <t>ZODAC</t>
  </si>
  <si>
    <t>TBL OBD 60X10MG</t>
  </si>
  <si>
    <t>POR TBL FLM 90X10MG</t>
  </si>
  <si>
    <t>TBL OBD 30X10MG</t>
  </si>
  <si>
    <t>ZOLOFT 100MG</t>
  </si>
  <si>
    <t>TBL OBD 28X100MG</t>
  </si>
  <si>
    <t>ZOLPIDEM MYLAN</t>
  </si>
  <si>
    <t>POR TBL FLM 50X10MG</t>
  </si>
  <si>
    <t>ZOVIRAX 400 MG</t>
  </si>
  <si>
    <t>400MG TBL NOB 70</t>
  </si>
  <si>
    <t>ZOXON 4</t>
  </si>
  <si>
    <t>POR TBL NOB 90X4MG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</si>
  <si>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</si>
  <si>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</si>
  <si>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</si>
  <si>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</si>
  <si>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</si>
  <si>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</si>
  <si>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</si>
  <si>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ELOTRACE I.V.</t>
  </si>
  <si>
    <t>INF 10X100ML</t>
  </si>
  <si>
    <t>INTRALIPID 20 %</t>
  </si>
  <si>
    <t>INF 10X100ML-VAK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</si>
  <si>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</si>
  <si>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</si>
  <si>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</si>
  <si>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</si>
  <si>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</si>
  <si>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</si>
  <si>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</si>
  <si>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PLUS</t>
  </si>
  <si>
    <t>OLIMEL N7E</t>
  </si>
  <si>
    <t>INF EML4X2000ML</t>
  </si>
  <si>
    <t>OLIMEL N9</t>
  </si>
  <si>
    <t>INF EML 6X1000ML</t>
  </si>
  <si>
    <t>OLIMEL N9E</t>
  </si>
  <si>
    <t>SMOFLIPID</t>
  </si>
  <si>
    <t>INF EML 10X500ML</t>
  </si>
  <si>
    <t>INF EML 10X250ML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</si>
  <si>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</si>
  <si>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</si>
  <si>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</si>
  <si>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</si>
  <si>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</si>
  <si>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</si>
  <si>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</si>
  <si>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</si>
  <si>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</si>
  <si>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</si>
  <si>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2 KCAL DRINK LESNÍ PLODY</t>
  </si>
  <si>
    <t>FRESUBIN 2 KCAL DRINK VANILKA</t>
  </si>
  <si>
    <t>Fresubin hepa 15x500ml</t>
  </si>
  <si>
    <t>FRESUBIN HP ENERGY</t>
  </si>
  <si>
    <t>POR SOL 15X500ML</t>
  </si>
  <si>
    <t>Fresubin Intensive 15x500 ml</t>
  </si>
  <si>
    <t>FRESUBIN PROTEIN ENERGY VANILKA</t>
  </si>
  <si>
    <t>NEPRO HP 500ml vanilková</t>
  </si>
  <si>
    <t xml:space="preserve">Novasource GI Advance </t>
  </si>
  <si>
    <t>1x500ml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</si>
  <si>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</si>
  <si>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</si>
  <si>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</si>
  <si>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</si>
  <si>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</si>
  <si>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</si>
  <si>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</si>
  <si>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</si>
  <si>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</si>
  <si>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</si>
  <si>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</si>
  <si>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</si>
  <si>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</si>
  <si>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</si>
  <si>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</si>
  <si>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</si>
  <si>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</si>
  <si>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</si>
  <si>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</si>
  <si>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</si>
  <si>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</si>
  <si>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JAHODOVOU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</si>
  <si>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</si>
  <si>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</si>
  <si>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</si>
  <si>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</si>
  <si>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</si>
  <si>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</si>
  <si>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</si>
  <si>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</si>
  <si>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</si>
  <si>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</si>
  <si>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</si>
  <si>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</si>
  <si>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ENERGY MULTI FIBRE</t>
  </si>
  <si>
    <t>NUTRISON MULTI FIBRE</t>
  </si>
  <si>
    <t>POR SOL 1X1000ML-VA</t>
  </si>
  <si>
    <t>Nutrison Protein Intense 500ml</t>
  </si>
  <si>
    <t>Peptamen Intense 12x500ml</t>
  </si>
  <si>
    <t>PROTIFAR</t>
  </si>
  <si>
    <t>POR PLV SOL 1X225GM</t>
  </si>
  <si>
    <t>PULMOCARE 500 ML PŘÍCHUŤ VANILKA</t>
  </si>
  <si>
    <t>léky - krev.deriváty ZUL (TO)</t>
  </si>
  <si>
    <t>ALBUNORM 20%</t>
  </si>
  <si>
    <t>200G/L INF SOL 1X100ML</t>
  </si>
  <si>
    <t>200G/L INF SOL 1X50ML</t>
  </si>
  <si>
    <t>ATENATIV</t>
  </si>
  <si>
    <t>50IU/ML INF PSO LQF 1+1X20ML</t>
  </si>
  <si>
    <t>50IU/ML INF PSO LQF 1+1X10ML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</si>
  <si>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</si>
  <si>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</si>
  <si>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</si>
  <si>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</si>
  <si>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</si>
  <si>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HUMAN ALBUMIN CSL BEHRING</t>
  </si>
  <si>
    <t>KIOVIG</t>
  </si>
  <si>
    <t>100MG/ML INF SOL 1X100ML</t>
  </si>
  <si>
    <t>100MG/ML INF SOL 1X50ML</t>
  </si>
  <si>
    <t>OCPLEX</t>
  </si>
  <si>
    <t>500IU INF PSO LQF 1+1X20ML</t>
  </si>
  <si>
    <t>1000IU INF PSO LQF 1+1X40ML</t>
  </si>
  <si>
    <t>OCTAPLAS LG</t>
  </si>
  <si>
    <t>45-70MG/ML INF SOL 1X200ML</t>
  </si>
  <si>
    <t>PRIVIGEN</t>
  </si>
  <si>
    <t>100MG/ML INF SOL 1X200ML</t>
  </si>
  <si>
    <t>léky - hemofilici ZUL (TO)</t>
  </si>
  <si>
    <t>ALBUREX 20</t>
  </si>
  <si>
    <t>FANHDI</t>
  </si>
  <si>
    <t>100IU/ML INJ PSO LQF 1+1X10ML</t>
  </si>
  <si>
    <t>50IU/ML INJ PSO LQF 1+1X10ML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</si>
  <si>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</si>
  <si>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</si>
  <si>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</si>
  <si>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</si>
  <si>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</si>
  <si>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</si>
  <si>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</si>
  <si>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</si>
  <si>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</si>
  <si>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</si>
  <si>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</si>
  <si>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</si>
  <si>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</si>
  <si>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</si>
  <si>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</si>
  <si>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</si>
  <si>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</si>
  <si>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</si>
  <si>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</si>
  <si>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</si>
  <si>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</si>
  <si>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</si>
  <si>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</si>
  <si>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</si>
  <si>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</si>
  <si>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</si>
  <si>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</si>
  <si>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</si>
  <si>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</si>
  <si>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</si>
  <si>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</si>
  <si>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</si>
  <si>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</si>
  <si>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BISEPTOL 120</t>
  </si>
  <si>
    <t>TBL 20X120MG</t>
  </si>
  <si>
    <t>BISEPTOL 480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</si>
  <si>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</si>
  <si>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</si>
  <si>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</si>
  <si>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</si>
  <si>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</si>
  <si>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</si>
  <si>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CEFZIL 500 MG</t>
  </si>
  <si>
    <t>TBL FLM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</si>
  <si>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</si>
  <si>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</si>
  <si>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</si>
  <si>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</si>
  <si>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</si>
  <si>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</si>
  <si>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</si>
  <si>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</si>
  <si>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</si>
  <si>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COTRIMOXAZOL AL FORTE</t>
  </si>
  <si>
    <t>TBL 10X960MG</t>
  </si>
  <si>
    <t>DEOXYMYKOIN</t>
  </si>
  <si>
    <t>TBL 10X100MG</t>
  </si>
  <si>
    <t>DIFICLIR 200 MG</t>
  </si>
  <si>
    <t>POR TBL FLM 2X10X200MG</t>
  </si>
  <si>
    <t>DOXYHEXAL TABS</t>
  </si>
  <si>
    <t>ENTIZOL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</si>
  <si>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</si>
  <si>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</si>
  <si>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</si>
  <si>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</si>
  <si>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</si>
  <si>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</si>
  <si>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</si>
  <si>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</si>
  <si>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</si>
  <si>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</si>
  <si>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</si>
  <si>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</si>
  <si>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</si>
  <si>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</si>
  <si>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</si>
  <si>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</si>
  <si>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</si>
  <si>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NORMIX</t>
  </si>
  <si>
    <t>POR TBL FLM 28X200MG</t>
  </si>
  <si>
    <t>OFLOXIN INF</t>
  </si>
  <si>
    <t>INF SOL 10X100ML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</si>
  <si>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</si>
  <si>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</si>
  <si>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</si>
  <si>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</si>
  <si>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</si>
  <si>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</si>
  <si>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</si>
  <si>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</si>
  <si>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</si>
  <si>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</si>
  <si>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</si>
  <si>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</si>
  <si>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</si>
  <si>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</si>
  <si>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</si>
  <si>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</si>
  <si>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</si>
  <si>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</si>
  <si>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</si>
  <si>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</si>
  <si>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</si>
  <si>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</si>
  <si>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</si>
  <si>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</si>
  <si>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</si>
  <si>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</si>
  <si>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</si>
  <si>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</si>
  <si>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 xml:space="preserve">ZAVICEFTA 2G/0,5G </t>
  </si>
  <si>
    <t>INF PLV CSL 10</t>
  </si>
  <si>
    <t>ZERBAXA</t>
  </si>
  <si>
    <t>1G/0,5G INF PLV CSL 10</t>
  </si>
  <si>
    <t>ZINFORO 600 MG</t>
  </si>
  <si>
    <t>INF PLV CSL 10X600MG</t>
  </si>
  <si>
    <t>ZYVOXID</t>
  </si>
  <si>
    <t>INF SOL 10X300ML</t>
  </si>
  <si>
    <t>léky - antimykotika (LEK)</t>
  </si>
  <si>
    <t>ABELCET</t>
  </si>
  <si>
    <t>INF CNC DIS 10X20ML/100MG</t>
  </si>
  <si>
    <t>CLOTRIMAZOL AL 1%</t>
  </si>
  <si>
    <t>CRM 1X50GM 1%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</si>
  <si>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</si>
  <si>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</si>
  <si>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</si>
  <si>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</si>
  <si>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</si>
  <si>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</si>
  <si>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</si>
  <si>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VFEND 200 MG</t>
  </si>
  <si>
    <t>INF PLV SOL 1X200MG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</si>
  <si>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</si>
  <si>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</si>
  <si>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</si>
  <si>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</si>
  <si>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</si>
  <si>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</si>
  <si>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ACC LONG INSTANT</t>
  </si>
  <si>
    <t>600MG POR PLV SCC 10</t>
  </si>
  <si>
    <t>ACECOR 400MG</t>
  </si>
  <si>
    <t>TBL OBD 30X400MG</t>
  </si>
  <si>
    <t>AGEN 10</t>
  </si>
  <si>
    <t>POR TBL NOB 30X10MG</t>
  </si>
  <si>
    <t>POR TBL NOB 90X10MG</t>
  </si>
  <si>
    <t>AGEN 5</t>
  </si>
  <si>
    <t>POR TBL NOB 30X5MG</t>
  </si>
  <si>
    <t>AKTIFERRIN</t>
  </si>
  <si>
    <t>GTT 1X30ML</t>
  </si>
  <si>
    <t>SIR 1X100ML</t>
  </si>
  <si>
    <t>ALDACTONE-AMPULE-výpadek</t>
  </si>
  <si>
    <t>INJ 10X10ML/200MG</t>
  </si>
  <si>
    <t>ALMIRAL GEL</t>
  </si>
  <si>
    <t>GEL 1X250GM</t>
  </si>
  <si>
    <t>100MG TBL NOB 100</t>
  </si>
  <si>
    <t>SOL 1X100ML</t>
  </si>
  <si>
    <t>AMITRIPTYLIN-SLOVAKOFARMA</t>
  </si>
  <si>
    <t>25MG TBL FLM 50</t>
  </si>
  <si>
    <t>ANALGIN</t>
  </si>
  <si>
    <t>INJ SOL 5X5ML</t>
  </si>
  <si>
    <t>ANOPYRIN</t>
  </si>
  <si>
    <t>100MG TBL NOB 60(6X10)</t>
  </si>
  <si>
    <t>POR TBL FLM 30X400MG</t>
  </si>
  <si>
    <t>ASPIRIN 500 MG OBALENÉ TABLETY</t>
  </si>
  <si>
    <t>TBL OBD 80X500MG</t>
  </si>
  <si>
    <t>ATROPIN BIOTIKA 0.5MG</t>
  </si>
  <si>
    <t>ATROPIN BIOTIKA 1MG</t>
  </si>
  <si>
    <t>INJ 10X1ML/1MG</t>
  </si>
  <si>
    <t>ATROVENT N</t>
  </si>
  <si>
    <t>INH SOL PSS200X20RG</t>
  </si>
  <si>
    <t>BACLOFEN</t>
  </si>
  <si>
    <t>TBL 50X10MG</t>
  </si>
  <si>
    <t>TBL 50X25MG</t>
  </si>
  <si>
    <t>DRM CRM1X30GM 0.05%</t>
  </si>
  <si>
    <t>LIQ 1X120ML</t>
  </si>
  <si>
    <t>200MG TBL PRO 30</t>
  </si>
  <si>
    <t>50MG TBL PRO 100</t>
  </si>
  <si>
    <t>25MG TBL PRO 100</t>
  </si>
  <si>
    <t>25MG TBL PRO 28</t>
  </si>
  <si>
    <t>100MG TBL PRO 100</t>
  </si>
  <si>
    <t>BETALOC ZOK 100 MG</t>
  </si>
  <si>
    <t>B-komplex forte 100tbl. Zentiva</t>
  </si>
  <si>
    <t>B-komplex forte tbl. Generica 100 tbl.</t>
  </si>
  <si>
    <t>B-Komplex forte Zentiva drg.20</t>
  </si>
  <si>
    <t>B-komplex Zentiva 30drg</t>
  </si>
  <si>
    <t>BROMHEXIN 8</t>
  </si>
  <si>
    <t>GTT 20ML 8MG/ML</t>
  </si>
  <si>
    <t>BRUFEN 400</t>
  </si>
  <si>
    <t>BUSCOPAN</t>
  </si>
  <si>
    <t>10MG TBL OBD 20</t>
  </si>
  <si>
    <t>BUSPIRON-EGIS 10 MG</t>
  </si>
  <si>
    <t>POR TBL NOB 60X10MG</t>
  </si>
  <si>
    <t>CALCICHEW D3</t>
  </si>
  <si>
    <t>CTB 60</t>
  </si>
  <si>
    <t>CALTRATE PLUS</t>
  </si>
  <si>
    <t>CARZAP HCT 32 MG/12,5 MG TABLETY</t>
  </si>
  <si>
    <t>CASTISPIR 10 MG</t>
  </si>
  <si>
    <t>CAVINTON</t>
  </si>
  <si>
    <t>TBL 50X5MG</t>
  </si>
  <si>
    <t>CAVINTON FORTE</t>
  </si>
  <si>
    <t>CELASKON</t>
  </si>
  <si>
    <t>100MG TBL NOB 40</t>
  </si>
  <si>
    <t>250MG TBL NOB 30</t>
  </si>
  <si>
    <t>CELASKON 500MG ČERVENÝ POMERANČ</t>
  </si>
  <si>
    <t>500MG TBL EFF 20</t>
  </si>
  <si>
    <t>CERUCAL</t>
  </si>
  <si>
    <t>10MG TBL NOB 50</t>
  </si>
  <si>
    <t>CISORDINOL-ACUTARD</t>
  </si>
  <si>
    <t>INJ 10X1ML/50MG</t>
  </si>
  <si>
    <t>CODEIN SLOVAKOFARMA</t>
  </si>
  <si>
    <t>15MG TBL NOB 10</t>
  </si>
  <si>
    <t>CONTROLOC</t>
  </si>
  <si>
    <t>40MG TBL ENT 100 I</t>
  </si>
  <si>
    <t>CORVATON FORTE</t>
  </si>
  <si>
    <t>TBL 30X4MG</t>
  </si>
  <si>
    <t>DAXAS 500 MCG</t>
  </si>
  <si>
    <t>POR TBL FLM 30X500RG</t>
  </si>
  <si>
    <t>DEPAKINE CHRONO 300</t>
  </si>
  <si>
    <t>TBL RET 100X300MG</t>
  </si>
  <si>
    <t>4MG TBL NOB 20</t>
  </si>
  <si>
    <t>100MCG/ML INF CNC SOL 5X2ML</t>
  </si>
  <si>
    <t>DIAPREL MR</t>
  </si>
  <si>
    <t>30MG TBL RET 60</t>
  </si>
  <si>
    <t>DICLOFENAC AL RETARD</t>
  </si>
  <si>
    <t>TBL OBD 50X100MG</t>
  </si>
  <si>
    <t>DIGOXIN 0.125 LECIVA</t>
  </si>
  <si>
    <t>TBL 30X0.125MG</t>
  </si>
  <si>
    <t>200MG/ML INF CNC SOL 10X100ML</t>
  </si>
  <si>
    <t>DOLMINA 50</t>
  </si>
  <si>
    <t>667MG/ML POR SOL 1X500ML IV</t>
  </si>
  <si>
    <t>DUROGESIC 50MCG/H</t>
  </si>
  <si>
    <t>EMP 5X5MG(20CM2)</t>
  </si>
  <si>
    <t>EBIXA 20 MG</t>
  </si>
  <si>
    <t>POR TBL FLM 28X20MG PP</t>
  </si>
  <si>
    <t>EBRANTIL 30 RETARD</t>
  </si>
  <si>
    <t>POR CPS PRO 50X30MG</t>
  </si>
  <si>
    <t>ELICEA 20 MG</t>
  </si>
  <si>
    <t>ENAP 10MG</t>
  </si>
  <si>
    <t>TBL 30X10MG</t>
  </si>
  <si>
    <t>ENAP I.V.</t>
  </si>
  <si>
    <t>INJ 5X1ML/1.25MG</t>
  </si>
  <si>
    <t>ENCEPHABOL</t>
  </si>
  <si>
    <t>SIR 200ML16.1MG/1ML</t>
  </si>
  <si>
    <t>ENELBIN 100 RETARD</t>
  </si>
  <si>
    <t>TBL RET 100X100MG</t>
  </si>
  <si>
    <t>ENELBIN RETARD</t>
  </si>
  <si>
    <t>ENSURE PLUS ADVANCE KÁVOVÁ PŘÍCHUŤ</t>
  </si>
  <si>
    <t>POR SOL 4X220ML</t>
  </si>
  <si>
    <t>POR CPS DUR 30X250MG</t>
  </si>
  <si>
    <t>POR PLV SOL 20X225MG</t>
  </si>
  <si>
    <t>POR GRA SUS 1X100ML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</si>
  <si>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</si>
  <si>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</si>
  <si>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</si>
  <si>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</si>
  <si>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</si>
  <si>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</si>
  <si>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</si>
  <si>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</si>
  <si>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</si>
  <si>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</si>
  <si>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</si>
  <si>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</si>
  <si>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</si>
  <si>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</si>
  <si>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</si>
  <si>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TBL OBD 100X1200MG</t>
  </si>
  <si>
    <t>GLYCLADA 30 MG TABLETY S ŘÍZENÝM UVOLŇOVÁNÍM</t>
  </si>
  <si>
    <t>POR TBL RET 60X30MG</t>
  </si>
  <si>
    <t>GODASAL 100</t>
  </si>
  <si>
    <t>GUAJACURAN « 5 % INJ</t>
  </si>
  <si>
    <t>GUTRON 5MG</t>
  </si>
  <si>
    <t>GTT 1X10ML/20MG</t>
  </si>
  <si>
    <t>INJ 5X1ML/5MG</t>
  </si>
  <si>
    <t>HERPESIN 400</t>
  </si>
  <si>
    <t>POR TBL NOB 25X400MG</t>
  </si>
  <si>
    <t>HUMULIN N 100 M.J./ML</t>
  </si>
  <si>
    <t>INJ 1X10ML/1KU</t>
  </si>
  <si>
    <t>HUMULIN R 100 M.J./ML</t>
  </si>
  <si>
    <t>HYDROCHLOROTHIAZID LECIVA</t>
  </si>
  <si>
    <t>CHLORID SODNÝ 10% BRAUN</t>
  </si>
  <si>
    <t>INF CNC SOL 20X10ML</t>
  </si>
  <si>
    <t>TBL OBD 30X15MG</t>
  </si>
  <si>
    <t>IBUPROFEN B. BRAUN 600MG</t>
  </si>
  <si>
    <t>IMAZOL PLUS</t>
  </si>
  <si>
    <t>10MG/G+2,5MG/G CRM 30G</t>
  </si>
  <si>
    <t>2MG CPS DUR 8</t>
  </si>
  <si>
    <t>IR INJ.KH2PO4 13,6% 20 ml</t>
  </si>
  <si>
    <t>IR 20ml</t>
  </si>
  <si>
    <t>ISOKET LOSUNG 0.1% PRO INFUS.</t>
  </si>
  <si>
    <t>INJ PRO INF 10X10ML</t>
  </si>
  <si>
    <t>ISOLYTE</t>
  </si>
  <si>
    <t>KALIUM CHLORATUM LECIVA 7.5%</t>
  </si>
  <si>
    <t>INJ 5X10ML 7.5%</t>
  </si>
  <si>
    <t>KL CPS KOLITICKA SMES/EXTR.BELL.100CPS</t>
  </si>
  <si>
    <t>KL ONDREJ. MAST FAGRON 500 g</t>
  </si>
  <si>
    <t>KL ONDREJOVA MAST, 50G</t>
  </si>
  <si>
    <t>KL SOL.ACIDI BORICI 3%,100G</t>
  </si>
  <si>
    <t>KL SUPP.BISACODYLI 0,01G  20KS</t>
  </si>
  <si>
    <t>KL SUPP.BISACODYLI 0,01G  30KS</t>
  </si>
  <si>
    <t>KL SUPP.BISACODYLI 0,01G  50KS</t>
  </si>
  <si>
    <t>KL UNG.AC.SALICYLICI 10%, 100G</t>
  </si>
  <si>
    <t>KL UNG.LENIENS, 250G</t>
  </si>
  <si>
    <t>KL VASELINUM ALBUM, 100G</t>
  </si>
  <si>
    <t>KL VASELINUM ALBUM, 20G</t>
  </si>
  <si>
    <t>KL VASELINUM ALBUM, 50G</t>
  </si>
  <si>
    <t>LANTUS 100 JEDNOTEK/ML SOLOSTAR</t>
  </si>
  <si>
    <t xml:space="preserve">SDR INJ SOL 5X3ML </t>
  </si>
  <si>
    <t>LANZUL</t>
  </si>
  <si>
    <t>CPS 56X30MG</t>
  </si>
  <si>
    <t>LOKREN 20 MG</t>
  </si>
  <si>
    <t>POR TBL FLM 98X20MG</t>
  </si>
  <si>
    <t>LOZAP 50 ZENTIVA</t>
  </si>
  <si>
    <t>POR TBLFLM 90X50MG</t>
  </si>
  <si>
    <t>MAALOX SUSPENZE</t>
  </si>
  <si>
    <t>35MG/ML+40MG/ML POR SUS 1X250ML II</t>
  </si>
  <si>
    <t>MALTOFER</t>
  </si>
  <si>
    <t>POR SIR 150ML</t>
  </si>
  <si>
    <t>POR GTT SOL 30ML</t>
  </si>
  <si>
    <t>METAMIZOL STADA</t>
  </si>
  <si>
    <t>500MG TBL NOB 60</t>
  </si>
  <si>
    <t>METAMIZOL STADA-výpadek</t>
  </si>
  <si>
    <t>500MG TBL NOB 20</t>
  </si>
  <si>
    <t>MILGAMMA</t>
  </si>
  <si>
    <t>POR TBL OBD 50</t>
  </si>
  <si>
    <t>MIRZATEN 30</t>
  </si>
  <si>
    <t>POR TBL FLM 30X30MG</t>
  </si>
  <si>
    <t>MO Skládačka bílá bez potisku</t>
  </si>
  <si>
    <t>MONO MACK DEPOT</t>
  </si>
  <si>
    <t>POR TBL PRO 28X100MG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</si>
  <si>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</si>
  <si>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</si>
  <si>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</si>
  <si>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</si>
  <si>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</si>
  <si>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</si>
  <si>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</si>
  <si>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</si>
  <si>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</si>
  <si>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NAKOM</t>
  </si>
  <si>
    <t>TBL 100X275MG</t>
  </si>
  <si>
    <t>NAKOM MITE</t>
  </si>
  <si>
    <t>Naloxon amp 10x1 ml/0,4mg-mimořádný dovoz</t>
  </si>
  <si>
    <t>10x1ml</t>
  </si>
  <si>
    <t>NEBIVOLOL SANDOZ 5 MG</t>
  </si>
  <si>
    <t>POR TBL NOB 28X5MG</t>
  </si>
  <si>
    <t>NEURONTIN 300 MG</t>
  </si>
  <si>
    <t>POR CPS DUR 100X300MG</t>
  </si>
  <si>
    <t>NIMOTOP S</t>
  </si>
  <si>
    <t>POR TBL FLM 100X30MG</t>
  </si>
  <si>
    <t>30MG TBL FLM 100 I</t>
  </si>
  <si>
    <t>INJ 5X5ML/2500MG</t>
  </si>
  <si>
    <t>OCTENISEPT</t>
  </si>
  <si>
    <t>0,1G/100G DRM SPR SOL 1X50ML</t>
  </si>
  <si>
    <t>OXAZEPAM TBL.20X10MG</t>
  </si>
  <si>
    <t>TBL 20X10MG(BLISTR)</t>
  </si>
  <si>
    <t>OXYPHYLLIN</t>
  </si>
  <si>
    <t>TBL 50X100MG</t>
  </si>
  <si>
    <t>PARACETAMOL KABI 10 MG/ML</t>
  </si>
  <si>
    <t>INF SOL 10X50ML/500MG</t>
  </si>
  <si>
    <t>500MG TBL NOB 12</t>
  </si>
  <si>
    <t>PK-MERZ</t>
  </si>
  <si>
    <t>TBL OBD 90X100MG</t>
  </si>
  <si>
    <t>PREDUCTAL MR</t>
  </si>
  <si>
    <t>POR TBL RET 60X35MG</t>
  </si>
  <si>
    <t>PRESTARIUM NEO FORTE</t>
  </si>
  <si>
    <t>PROCTO-GLYVENOL</t>
  </si>
  <si>
    <t>RCT CRM 1X30GM</t>
  </si>
  <si>
    <t>INJ EML 10X50ML</t>
  </si>
  <si>
    <t>PROSTAMOL UNO</t>
  </si>
  <si>
    <t>POR CPS MOL 90X320MG</t>
  </si>
  <si>
    <t>PROSTAVASIN</t>
  </si>
  <si>
    <t>INJ SIC 10X20RG</t>
  </si>
  <si>
    <t>PROTEVASC 35 MG TABLETY S PRODLOUŽENÝM UVOLŇOVÁNÍM</t>
  </si>
  <si>
    <t>POR TBL PRO 60X35MG</t>
  </si>
  <si>
    <t>QUETIAPIN MYLAN</t>
  </si>
  <si>
    <t>100MG TBL FLM 60</t>
  </si>
  <si>
    <t>QUETIAPINE POLPHARMA 25 MG POTAHOVANÉ TABLETY</t>
  </si>
  <si>
    <t>POR TBL FLM 30X25MG</t>
  </si>
  <si>
    <t>REASEC</t>
  </si>
  <si>
    <t>TBL 20X2.5MG</t>
  </si>
  <si>
    <t>RECOXA 15</t>
  </si>
  <si>
    <t>POR TBL NOB 30X15MG</t>
  </si>
  <si>
    <t>INF SOL 10X500ML PE</t>
  </si>
  <si>
    <t>RINGERUV ROZTOK BRAUN</t>
  </si>
  <si>
    <t>INF 10X500ML(LDPE)</t>
  </si>
  <si>
    <t>RISPERIDON FARMAX 1MG</t>
  </si>
  <si>
    <t>TBL FLM 60</t>
  </si>
  <si>
    <t>RISPERIDON FARMAX 2MG</t>
  </si>
  <si>
    <t>RIVOTRIL 2 MG</t>
  </si>
  <si>
    <t>TBL 30X2MG</t>
  </si>
  <si>
    <t>RIVOTRIL 2.5MG/ML</t>
  </si>
  <si>
    <t>POR GTT SOL 1X10ML</t>
  </si>
  <si>
    <t>ROSUMOP 40 MG</t>
  </si>
  <si>
    <t>POR TBL FLM 30X40MG</t>
  </si>
  <si>
    <t>RYTMONORM 150 MG</t>
  </si>
  <si>
    <t>TBL FLM 100X150MG</t>
  </si>
  <si>
    <t>SEPTONEX</t>
  </si>
  <si>
    <t>SPR 1X45ML</t>
  </si>
  <si>
    <t>SIOFOR 500</t>
  </si>
  <si>
    <t>TBL OBD 60X500MG</t>
  </si>
  <si>
    <t>500MG TBL FLM 120 II</t>
  </si>
  <si>
    <t>SIRDALUD 2 MG</t>
  </si>
  <si>
    <t>POR TBL NOB 30X2MG</t>
  </si>
  <si>
    <t>SIRDALUD 4 MG</t>
  </si>
  <si>
    <t>POR TBL NOB 30X4MG</t>
  </si>
  <si>
    <t>PLV POR 1X10SACKU</t>
  </si>
  <si>
    <t>SORBIFER DURULES</t>
  </si>
  <si>
    <t>POR TBL FLM 100X100MG</t>
  </si>
  <si>
    <t>SPECIES UROLOGICAE PLANTA LEROS</t>
  </si>
  <si>
    <t>SPC 20X1.5GM(SÁČKY)</t>
  </si>
  <si>
    <t>SPERSALLERG</t>
  </si>
  <si>
    <t>OPH GTT SOL 1X10ML</t>
  </si>
  <si>
    <t>Suppositoria Glyc.Sanova Classic 2g</t>
  </si>
  <si>
    <t>SYMBICORT TURBUHALER 200 MIKROGRAMŮ/ 6 MIKROGRAMŮ/</t>
  </si>
  <si>
    <t>INH PLV 1X120DÁV</t>
  </si>
  <si>
    <t>15MG TBL NOB 20</t>
  </si>
  <si>
    <t>TARKA 180/2 MG TBL.</t>
  </si>
  <si>
    <t>POR TBL RET 28</t>
  </si>
  <si>
    <t>Thiamin Generica tbl.30</t>
  </si>
  <si>
    <t>INJ 5X1ML/6.5MG</t>
  </si>
  <si>
    <t>TRALGIT GTT.</t>
  </si>
  <si>
    <t>TRAMADOL KALCEKS</t>
  </si>
  <si>
    <t>50MG/ML INJ/INF SOL 5X2ML</t>
  </si>
  <si>
    <t>TRAMAL KAPKY 100 MG/1 ML</t>
  </si>
  <si>
    <t>TRAMAL RETARD TABLETY 200 MG</t>
  </si>
  <si>
    <t>200MG TBL PRO 30 III</t>
  </si>
  <si>
    <t>TRANSTEC 35 MCG/H</t>
  </si>
  <si>
    <t>DRM EMP TDR 5X20MG</t>
  </si>
  <si>
    <t>TRIPLIXAM 10 MG/2,5 MG/10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</si>
  <si>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</si>
  <si>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</si>
  <si>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</si>
  <si>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</si>
  <si>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</si>
  <si>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</si>
  <si>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PROLONG 300 MG TABLETY S PRODLOUŽENÝM UVO</t>
  </si>
  <si>
    <t>POR TBL PRO 30X300MG</t>
  </si>
  <si>
    <t>TRUND 500 MG POTAHOVANÉ TABLETY</t>
  </si>
  <si>
    <t>POR TBL FLM 100X500MG</t>
  </si>
  <si>
    <t>TULIP 40 MG</t>
  </si>
  <si>
    <t>POR TBL FLM 90X40MG</t>
  </si>
  <si>
    <t>UBRETID</t>
  </si>
  <si>
    <t>URALYT U</t>
  </si>
  <si>
    <t>POR GRA 1X280GM</t>
  </si>
  <si>
    <t>VALSACOR 160 MG</t>
  </si>
  <si>
    <t>POR TBL FLM 28X160MG</t>
  </si>
  <si>
    <t>VASOCARDIN 100</t>
  </si>
  <si>
    <t>POR TBL NOB 50X100MG</t>
  </si>
  <si>
    <t>VEROSPIRON 50MG</t>
  </si>
  <si>
    <t>CPS 30X50MG</t>
  </si>
  <si>
    <t>VISINE CLASSIC</t>
  </si>
  <si>
    <t>OPH GTT SOL 1X15ML</t>
  </si>
  <si>
    <t>VITAMIN A BIOFARM 20MG/ML</t>
  </si>
  <si>
    <t>VOLUVEN 10% 500 ML</t>
  </si>
  <si>
    <t>INF. 10X500 ML</t>
  </si>
  <si>
    <t>WARFARIN PMCS 2 MG</t>
  </si>
  <si>
    <t>POR TBL NOB 100X2MG</t>
  </si>
  <si>
    <t>ZOLOFT 50 MG</t>
  </si>
  <si>
    <t>ZOLOFT 50MG</t>
  </si>
  <si>
    <t>TBL OBD 28X50MG</t>
  </si>
  <si>
    <t>POR TBL FLM 20X10MG</t>
  </si>
  <si>
    <t>ZOXON 2</t>
  </si>
  <si>
    <t>POR TBL FLM 28X75MG</t>
  </si>
  <si>
    <t>NUTRIFLEX PERI</t>
  </si>
  <si>
    <t>Diben 1.5 kcal HP 1x500ml</t>
  </si>
  <si>
    <t>ENSURE PLUS ADVANCE RTH VANILKOVÁ PŘÍCHUŤ</t>
  </si>
  <si>
    <t>FRESUBIN 2 KCAL DRINK CAPPUCCINO</t>
  </si>
  <si>
    <t>FRESUBIN 2 KCAL DRINK KARAMEL</t>
  </si>
  <si>
    <t>Fresubin Protein Energy Drink 200ml 5+1</t>
  </si>
  <si>
    <t>JEVITY PLUS HP</t>
  </si>
  <si>
    <t>NUTILIS POWDER</t>
  </si>
  <si>
    <t>POR PLV 1X300GM</t>
  </si>
  <si>
    <t>Nutricomp glutamine plus HDPE 500 ml plast</t>
  </si>
  <si>
    <t>1x500 ml</t>
  </si>
  <si>
    <t>NUTRICOMP SOUP JEMNÉ KUŘECÍ KARI</t>
  </si>
  <si>
    <t>NUTRICOMP SOUP ZELENINOVÁ POLÉVKA</t>
  </si>
  <si>
    <t>NUTRIDRINK COMPACT PROTEIN S PŘÍCHUTÍ KÁVY</t>
  </si>
  <si>
    <t>NUTRIDRINK COMPACT S PŘÍCHUTÍ LESNÍHO OVOCE</t>
  </si>
  <si>
    <t>NUTRIDRINK S PŘÍCHUTÍ JAHODOVOU</t>
  </si>
  <si>
    <t>NUTRISON ADVANCED DIASON ENERGY HP S PŘÍCHUTÍ VANI</t>
  </si>
  <si>
    <t>BACTROBAN</t>
  </si>
  <si>
    <t>DRM UNG 1X15GM</t>
  </si>
  <si>
    <t>CIFLOXINAL</t>
  </si>
  <si>
    <t>500MG TBL FLM 10</t>
  </si>
  <si>
    <t>TBL 20X960MG</t>
  </si>
  <si>
    <t>KLACID 500</t>
  </si>
  <si>
    <t>POR TBL FLM 14X500MG</t>
  </si>
  <si>
    <t>OFLOXIN 200</t>
  </si>
  <si>
    <t>TBL OBD 10X200MG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</si>
  <si>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</si>
  <si>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</si>
  <si>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</si>
  <si>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</si>
  <si>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</si>
  <si>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</si>
  <si>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</si>
  <si>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ARDEAOSMOSOL MA 15</t>
  </si>
  <si>
    <t>150G/L INF SOL 10X200ML</t>
  </si>
  <si>
    <t>BENELYTE</t>
  </si>
  <si>
    <t>INF SOL 20X250ML</t>
  </si>
  <si>
    <t>Bridion 100mg/ml inj.10x2ml/200mg</t>
  </si>
  <si>
    <t>Bupinostrum 0,5% Hiperbaric -  MIMOŘÁDNÝ DOVOZ!!</t>
  </si>
  <si>
    <t>inj.sol.10x4ml</t>
  </si>
  <si>
    <t>DZ OCTENISEPT drm. sol. 250 ml</t>
  </si>
  <si>
    <t>DRM SOL 1X250ML</t>
  </si>
  <si>
    <t>FORVEL 0,4MG/ML</t>
  </si>
  <si>
    <t>INJ/INF SOL 10X1ML</t>
  </si>
  <si>
    <t>HYPNOMIDATE - výpadek</t>
  </si>
  <si>
    <t>INJ 5X10ML/20MG</t>
  </si>
  <si>
    <t>CHLORID SODNÝ 0,9% BRAUN</t>
  </si>
  <si>
    <t>INF SOL 10X250MLPELAH</t>
  </si>
  <si>
    <t>INF SOL 20X100MLPELAH</t>
  </si>
  <si>
    <t>IR SOL.MORPH.CHLOR.0.1%</t>
  </si>
  <si>
    <t>IR 1 ml</t>
  </si>
  <si>
    <t>ISOLYTE  FFX - VAK</t>
  </si>
  <si>
    <t>INF SOL 10X1000ML Freeflex</t>
  </si>
  <si>
    <t>MARCAINE SPINAL</t>
  </si>
  <si>
    <t>5MG/ML INJ SOL 5X4ML</t>
  </si>
  <si>
    <t>MARCAINE SPINAL O.5% HEAVY</t>
  </si>
  <si>
    <t>INJ SOL 5X4ML/20MG</t>
  </si>
  <si>
    <t>MIDAZOLAM ACCORD 5 MG/ML - výpadek</t>
  </si>
  <si>
    <t>INJ+INF SOL 10X1MLX5MG/ML</t>
  </si>
  <si>
    <t>5MG/ML INJ/INF SOL 10X1ML</t>
  </si>
  <si>
    <t>MIVACRON</t>
  </si>
  <si>
    <t>2MG/ML INJ SOL 5X5ML</t>
  </si>
  <si>
    <t>MIVACRON 2MG/ML</t>
  </si>
  <si>
    <t xml:space="preserve"> INJ SOL 5X10ML</t>
  </si>
  <si>
    <t>NALBUPHIN ORPHA</t>
  </si>
  <si>
    <t>NASIVIN 0,05%</t>
  </si>
  <si>
    <t>NAS GTT SOL 10ML</t>
  </si>
  <si>
    <t>2MG/ML INJ SOL 5X2,5ML</t>
  </si>
  <si>
    <t>NIMBEX-výpadek</t>
  </si>
  <si>
    <t>INJ SOL 5X2.5ML/5MG</t>
  </si>
  <si>
    <t>INF SOL 20x500 ml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</si>
  <si>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</si>
  <si>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</si>
  <si>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</si>
  <si>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</si>
  <si>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</si>
  <si>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</si>
  <si>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</si>
  <si>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</si>
  <si>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</t>
  </si>
  <si>
    <t>INJ+INF PLV CSL 5X1MG</t>
  </si>
  <si>
    <t>ROCURONIUM BROMIDE HAMELN</t>
  </si>
  <si>
    <t>10MG/ML INJ/INF SOL 10X10ML</t>
  </si>
  <si>
    <t>10MG/ML INJ/INF SOL 10X5ML</t>
  </si>
  <si>
    <t>SANERGY SPINAL</t>
  </si>
  <si>
    <t>SANORIN EMULSIO</t>
  </si>
  <si>
    <t>GTT NAS 10ML 0.1%</t>
  </si>
  <si>
    <t>SANORIN EMULZE</t>
  </si>
  <si>
    <t>1MG/ML NAS GTT EML 1X10ML</t>
  </si>
  <si>
    <t>SEVOFLURANE BAXTER 100 %</t>
  </si>
  <si>
    <t>INH LIQ VAP 1X250ML</t>
  </si>
  <si>
    <t>SEVOFLURANE BAXTER 100%</t>
  </si>
  <si>
    <t>INH LIQ VAP 6X250ML I</t>
  </si>
  <si>
    <t>INJ SOL 5X2ML/10RG</t>
  </si>
  <si>
    <t>INJ SOL 5X2ML (10rg)</t>
  </si>
  <si>
    <t>SUPRANE</t>
  </si>
  <si>
    <t>INH LIQ VAP 1X240ML</t>
  </si>
  <si>
    <t>INH LIQ VAP 6X240ML</t>
  </si>
  <si>
    <t>TRALGIT 50 INJ</t>
  </si>
  <si>
    <t>INJ SOL 5X1ML/50MG</t>
  </si>
  <si>
    <t>VENTOLIN INHALER N</t>
  </si>
  <si>
    <t>100MCG/DÁV INH SUS PSS 200DÁV</t>
  </si>
  <si>
    <t>VOLULYTE 6%</t>
  </si>
  <si>
    <t>VOLUVEN  6%</t>
  </si>
  <si>
    <t>INF SOL 20X500MLVAK+P</t>
  </si>
  <si>
    <t>PORTBLFLM100X400MG</t>
  </si>
  <si>
    <t>ROPIVACAINE BIOQ</t>
  </si>
  <si>
    <t>2MG/ML INF SOL APS 1X250ML</t>
  </si>
  <si>
    <t>ROPIVACAINE BIOQ 2MG/ML INF SOL</t>
  </si>
  <si>
    <t xml:space="preserve"> APS 1X250ML+KATETR II</t>
  </si>
  <si>
    <t>TRAMAL</t>
  </si>
  <si>
    <t>50MG/ML INJ SOL 5X1ML</t>
  </si>
  <si>
    <t>ISOKET SPRAY</t>
  </si>
  <si>
    <t>SPR 1X12.4GM(=15ML)</t>
  </si>
  <si>
    <t>NASIVIN 0,01%</t>
  </si>
  <si>
    <t>NAS GTT SOL 1X5ML</t>
  </si>
  <si>
    <t>NUROFEN ČÍPKY PRO DĚTI 125 MG</t>
  </si>
  <si>
    <t>RCT SUP 10X125MG</t>
  </si>
  <si>
    <t>NUROFEN PRO DĚTI ČÍPKY 60 MG</t>
  </si>
  <si>
    <t>RCT SUP 10X60MG</t>
  </si>
  <si>
    <t>PANADOL BABY</t>
  </si>
  <si>
    <t>125MG SUP 10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</si>
  <si>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</si>
  <si>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</si>
  <si>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</si>
  <si>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</si>
  <si>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</si>
  <si>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</si>
  <si>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</si>
  <si>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</si>
  <si>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</si>
  <si>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</si>
  <si>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</si>
  <si>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A02BA02 - RANITIDIN</t>
  </si>
  <si>
    <t>A02BC02 - PANTOPRAZOL</t>
  </si>
  <si>
    <t>A02BC03 - LANSOPRAZOL</t>
  </si>
  <si>
    <t>A04AA01 - ONDANSETRON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</si>
  <si>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</si>
  <si>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</si>
  <si>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</si>
  <si>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</si>
  <si>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</si>
  <si>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</si>
  <si>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</si>
  <si>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</si>
  <si>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</si>
  <si>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</si>
  <si>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</si>
  <si>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</si>
  <si>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</si>
  <si>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</si>
  <si>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</si>
  <si>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</si>
  <si>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</si>
  <si>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</si>
  <si>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</si>
  <si>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C09CA01 - LOSARTAN</t>
  </si>
  <si>
    <t>C10AA05 - ATORVASTATIN</t>
  </si>
  <si>
    <t>C10AA07 - ROSUVASTATIN</t>
  </si>
  <si>
    <t>C10BX03 - ATORVASTATIN A AMLODIPIN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</si>
  <si>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</si>
  <si>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</si>
  <si>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</si>
  <si>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</si>
  <si>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</si>
  <si>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</si>
  <si>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</si>
  <si>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</si>
  <si>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</si>
  <si>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</si>
  <si>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</si>
  <si>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</si>
  <si>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</si>
  <si>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</si>
  <si>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</si>
  <si>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</si>
  <si>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J05AB06 - GANCIKLOVIR</t>
  </si>
  <si>
    <t>M01AC06 - MELOXIKAM</t>
  </si>
  <si>
    <t>M03AC09 - ROKURONIUM-BROMID</t>
  </si>
  <si>
    <t>M03AC11 - CISATRAKURIUM</t>
  </si>
  <si>
    <t>M04AA01 - ALOPURINOL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</si>
  <si>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</si>
  <si>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</si>
  <si>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</si>
  <si>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</si>
  <si>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</si>
  <si>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</si>
  <si>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</si>
  <si>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</si>
  <si>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</si>
  <si>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</si>
  <si>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</si>
  <si>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</si>
  <si>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</si>
  <si>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</si>
  <si>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</si>
  <si>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</si>
  <si>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</si>
  <si>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</si>
  <si>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</si>
  <si>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</si>
  <si>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</si>
  <si>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</si>
  <si>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</si>
  <si>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</si>
  <si>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</si>
  <si>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</si>
  <si>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</si>
  <si>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R03AC02 - SALBUTAMOL</t>
  </si>
  <si>
    <t>R05CB06 - AMBROXOL</t>
  </si>
  <si>
    <t>R06AE07 - CETIRIZIN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</si>
  <si>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</si>
  <si>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</si>
  <si>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</si>
  <si>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</si>
  <si>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</si>
  <si>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</si>
  <si>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</si>
  <si>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</si>
  <si>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</si>
  <si>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</si>
  <si>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C10BA06 - ROSUVASTATIN A EZETIMIB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</si>
  <si>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</si>
  <si>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</si>
  <si>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</si>
  <si>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</si>
  <si>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</si>
  <si>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</si>
  <si>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</si>
  <si>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</si>
  <si>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</si>
  <si>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</si>
  <si>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</si>
  <si>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</si>
  <si>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</si>
  <si>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127738</t>
  </si>
  <si>
    <t>224481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</si>
  <si>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</si>
  <si>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</si>
  <si>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</si>
  <si>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</si>
  <si>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</si>
  <si>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</si>
  <si>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</si>
  <si>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20MG TBL ENT 28 I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</si>
  <si>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</si>
  <si>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</si>
  <si>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</si>
  <si>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</si>
  <si>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</si>
  <si>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</si>
  <si>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</si>
  <si>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</si>
  <si>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</si>
  <si>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</si>
  <si>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</si>
  <si>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</si>
  <si>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</si>
  <si>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</si>
  <si>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</si>
  <si>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</si>
  <si>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</si>
  <si>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</si>
  <si>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</si>
  <si>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</si>
  <si>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</si>
  <si>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</si>
  <si>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</si>
  <si>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</si>
  <si>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</si>
  <si>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</si>
  <si>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</si>
  <si>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</si>
  <si>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</si>
  <si>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</si>
  <si>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</si>
  <si>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</si>
  <si>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</si>
  <si>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226511</t>
  </si>
  <si>
    <t>536</t>
  </si>
  <si>
    <t>1MG/ML INF CNC SOL 5X1ML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</si>
  <si>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</si>
  <si>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</si>
  <si>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</si>
  <si>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</si>
  <si>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</si>
  <si>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</si>
  <si>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</si>
  <si>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</si>
  <si>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</si>
  <si>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</si>
  <si>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</si>
  <si>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</si>
  <si>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</si>
  <si>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</si>
  <si>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</si>
  <si>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</si>
  <si>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</si>
  <si>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</si>
  <si>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</si>
  <si>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231687</t>
  </si>
  <si>
    <t>231701</t>
  </si>
  <si>
    <t>231703</t>
  </si>
  <si>
    <t>83974</t>
  </si>
  <si>
    <t>C07AB07</t>
  </si>
  <si>
    <t>158692</t>
  </si>
  <si>
    <t>BISOPROLOL MYLAN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</si>
  <si>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</si>
  <si>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</si>
  <si>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</si>
  <si>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</si>
  <si>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</si>
  <si>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</si>
  <si>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</si>
  <si>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</si>
  <si>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</si>
  <si>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C10AA05</t>
  </si>
  <si>
    <t>122632</t>
  </si>
  <si>
    <t>SORTIS</t>
  </si>
  <si>
    <t>80MG TBL FLM 30</t>
  </si>
  <si>
    <t>50316</t>
  </si>
  <si>
    <t>TULIP</t>
  </si>
  <si>
    <t>20MG TBL FLM 30X1</t>
  </si>
  <si>
    <t>C10AA07</t>
  </si>
  <si>
    <t>173148</t>
  </si>
  <si>
    <t>C10BA06</t>
  </si>
  <si>
    <t>225230</t>
  </si>
  <si>
    <t>225237</t>
  </si>
  <si>
    <t>C10BX03</t>
  </si>
  <si>
    <t>30543</t>
  </si>
  <si>
    <t>CADUET</t>
  </si>
  <si>
    <t>5MG/10MG TBL FLM 30</t>
  </si>
  <si>
    <t>94882</t>
  </si>
  <si>
    <t>62,5MG/ML INJ PSO LQF 250MG+4ML</t>
  </si>
  <si>
    <t>9710</t>
  </si>
  <si>
    <t>62,5MG/ML INJ PSO LQF 125MG+2ML</t>
  </si>
  <si>
    <t>9712</t>
  </si>
  <si>
    <t>62,5MG/ML INJ PSO LQF 1000MG+15,6ML</t>
  </si>
  <si>
    <t>H03AA01</t>
  </si>
  <si>
    <t>147454</t>
  </si>
  <si>
    <t>EUTHYROX</t>
  </si>
  <si>
    <t>88MCG TBL NOB 100 II</t>
  </si>
  <si>
    <t>147466</t>
  </si>
  <si>
    <t>137MCG TBL NOB 100 II</t>
  </si>
  <si>
    <t>169714</t>
  </si>
  <si>
    <t>LETROX</t>
  </si>
  <si>
    <t>125MCG TBL NOB 100</t>
  </si>
  <si>
    <t>172044</t>
  </si>
  <si>
    <t>150MCG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</si>
  <si>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</si>
  <si>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</si>
  <si>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</si>
  <si>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</si>
  <si>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</si>
  <si>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</si>
  <si>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</si>
  <si>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</si>
  <si>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</si>
  <si>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</si>
  <si>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</si>
  <si>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</si>
  <si>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</si>
  <si>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</si>
  <si>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</si>
  <si>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</si>
  <si>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</si>
  <si>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</si>
  <si>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</si>
  <si>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</si>
  <si>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</si>
  <si>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</si>
  <si>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</si>
  <si>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</si>
  <si>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</si>
  <si>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</si>
  <si>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</si>
  <si>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</si>
  <si>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</si>
  <si>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</si>
  <si>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</si>
  <si>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</si>
  <si>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</si>
  <si>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</si>
  <si>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</si>
  <si>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173750</t>
  </si>
  <si>
    <t>183817</t>
  </si>
  <si>
    <t>ARCHIFAR</t>
  </si>
  <si>
    <t>J01DH51</t>
  </si>
  <si>
    <t>142077</t>
  </si>
  <si>
    <t>500MG/500MG 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</si>
  <si>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</si>
  <si>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</si>
  <si>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</si>
  <si>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</si>
  <si>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</si>
  <si>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</si>
  <si>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</si>
  <si>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</si>
  <si>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</si>
  <si>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</si>
  <si>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</si>
  <si>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</si>
  <si>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</si>
  <si>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</si>
  <si>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</si>
  <si>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</si>
  <si>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</si>
  <si>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</si>
  <si>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</si>
  <si>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</si>
  <si>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</si>
  <si>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</si>
  <si>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</si>
  <si>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</si>
  <si>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</si>
  <si>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</si>
  <si>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</si>
  <si>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</si>
  <si>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</si>
  <si>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242332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</si>
  <si>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</si>
  <si>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</si>
  <si>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</si>
  <si>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</si>
  <si>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</si>
  <si>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</si>
  <si>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</si>
  <si>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</si>
  <si>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</si>
  <si>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</si>
  <si>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</si>
  <si>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</si>
  <si>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</si>
  <si>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</si>
  <si>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J02AX06</t>
  </si>
  <si>
    <t>149384</t>
  </si>
  <si>
    <t>ECALTA</t>
  </si>
  <si>
    <t>100MG INF PLV CSL 1</t>
  </si>
  <si>
    <t>J05AB06</t>
  </si>
  <si>
    <t>16547</t>
  </si>
  <si>
    <t>M03AC09</t>
  </si>
  <si>
    <t>124418</t>
  </si>
  <si>
    <t>ROCURONIUM B. BRAUN</t>
  </si>
  <si>
    <t>M04AA01</t>
  </si>
  <si>
    <t>127272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</si>
  <si>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</si>
  <si>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</si>
  <si>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</si>
  <si>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</si>
  <si>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</si>
  <si>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</si>
  <si>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</si>
  <si>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</si>
  <si>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</si>
  <si>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</si>
  <si>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</si>
  <si>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</si>
  <si>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</si>
  <si>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</si>
  <si>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</si>
  <si>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</si>
  <si>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</si>
  <si>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</si>
  <si>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</si>
  <si>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</si>
  <si>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</si>
  <si>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</si>
  <si>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</si>
  <si>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</si>
  <si>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</si>
  <si>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</si>
  <si>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DEPAKINE</t>
  </si>
  <si>
    <t>400MG/4ML INJ PSO LQF 4X(1+1X4ML)</t>
  </si>
  <si>
    <t>237626</t>
  </si>
  <si>
    <t>400MG/4ML INJ PSO LQF 1+1X4ML</t>
  </si>
  <si>
    <t>44997</t>
  </si>
  <si>
    <t>DEPAKINE CHRONO 500 MG SÉCABLE</t>
  </si>
  <si>
    <t>500MG TBL RET 100</t>
  </si>
  <si>
    <t>92587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</si>
  <si>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</si>
  <si>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</si>
  <si>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</si>
  <si>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</si>
  <si>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</si>
  <si>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</si>
  <si>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</si>
  <si>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</si>
  <si>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</si>
  <si>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210570</t>
  </si>
  <si>
    <t>N05AH03</t>
  </si>
  <si>
    <t>500752</t>
  </si>
  <si>
    <t>OLANZAPIN MYLAN</t>
  </si>
  <si>
    <t>5MG TBL FLM 28</t>
  </si>
  <si>
    <t>500764</t>
  </si>
  <si>
    <t>10MG TBL FLM 28</t>
  </si>
  <si>
    <t>N05AH04</t>
  </si>
  <si>
    <t>142866</t>
  </si>
  <si>
    <t>QUETIAPINE POLPHARMA</t>
  </si>
  <si>
    <t>100MG TBL FLM 6X10</t>
  </si>
  <si>
    <t>142870</t>
  </si>
  <si>
    <t>200MG TBL FLM 6X10</t>
  </si>
  <si>
    <t>N05AL01</t>
  </si>
  <si>
    <t>11468</t>
  </si>
  <si>
    <t>PROSULPIN</t>
  </si>
  <si>
    <t>50MG TBL NOB 60</t>
  </si>
  <si>
    <t>N05AL05</t>
  </si>
  <si>
    <t>58172</t>
  </si>
  <si>
    <t>SOLIAN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</si>
  <si>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</si>
  <si>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</si>
  <si>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</si>
  <si>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</si>
  <si>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</si>
  <si>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</si>
  <si>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</si>
  <si>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</si>
  <si>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184095</t>
  </si>
  <si>
    <t>5MG/ML INJ/INF SOL 10X10ML</t>
  </si>
  <si>
    <t>N05CF02</t>
  </si>
  <si>
    <t>146899</t>
  </si>
  <si>
    <t>10MG TBL FLM 50</t>
  </si>
  <si>
    <t>233366</t>
  </si>
  <si>
    <t>N05CM18</t>
  </si>
  <si>
    <t>136755</t>
  </si>
  <si>
    <t>168651</t>
  </si>
  <si>
    <t>N06AB05</t>
  </si>
  <si>
    <t>107847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</si>
  <si>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</si>
  <si>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</si>
  <si>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</si>
  <si>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</si>
  <si>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</si>
  <si>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</si>
  <si>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</si>
  <si>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N06AB10</t>
  </si>
  <si>
    <t>134505</t>
  </si>
  <si>
    <t>ELICEA</t>
  </si>
  <si>
    <t>10MG TBL FLM 56</t>
  </si>
  <si>
    <t>134508</t>
  </si>
  <si>
    <t>10MG TBL FLM 98</t>
  </si>
  <si>
    <t>N06AX11</t>
  </si>
  <si>
    <t>146071</t>
  </si>
  <si>
    <t>MIRTAZAPIN MYLAN</t>
  </si>
  <si>
    <t>30MG POR TBL DIS 30</t>
  </si>
  <si>
    <t>162528</t>
  </si>
  <si>
    <t>N06AX16</t>
  </si>
  <si>
    <t>230405</t>
  </si>
  <si>
    <t>233735</t>
  </si>
  <si>
    <t>VENLAFAXIN MYLAN</t>
  </si>
  <si>
    <t>R03AC02</t>
  </si>
  <si>
    <t>58380</t>
  </si>
  <si>
    <t>VENTOLIN</t>
  </si>
  <si>
    <t>5MG/ML INH SOL 1X20ML</t>
  </si>
  <si>
    <t>R05CB06</t>
  </si>
  <si>
    <t>202900</t>
  </si>
  <si>
    <t>30MG TBL NOB 20</t>
  </si>
  <si>
    <t>R06AE07</t>
  </si>
  <si>
    <t>5496</t>
  </si>
  <si>
    <t>10MG TBL FLM 60</t>
  </si>
  <si>
    <t>66030</t>
  </si>
  <si>
    <t>99600</t>
  </si>
  <si>
    <t>10MG TBL FLM 90</t>
  </si>
  <si>
    <t>V06XX</t>
  </si>
  <si>
    <t>217041</t>
  </si>
  <si>
    <t>217042</t>
  </si>
  <si>
    <t>217052</t>
  </si>
  <si>
    <t>217054</t>
  </si>
  <si>
    <t>33036</t>
  </si>
  <si>
    <t>33220</t>
  </si>
  <si>
    <t>POR SOL 1X225G</t>
  </si>
  <si>
    <t>33339</t>
  </si>
  <si>
    <t>33340</t>
  </si>
  <si>
    <t>33421</t>
  </si>
  <si>
    <t>33422</t>
  </si>
  <si>
    <t>NUTRISON ADVANCED DIASON LOW ENERGY</t>
  </si>
  <si>
    <t>33423</t>
  </si>
  <si>
    <t>33424</t>
  </si>
  <si>
    <t>33530</t>
  </si>
  <si>
    <t>33612</t>
  </si>
  <si>
    <t>FRESUBIN PROTEIN ENERGY DRINK PŘÍCHUŤ VANILKA</t>
  </si>
  <si>
    <t>33739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</si>
  <si>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</si>
  <si>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</si>
  <si>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</si>
  <si>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</si>
  <si>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</si>
  <si>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</si>
  <si>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</si>
  <si>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</si>
  <si>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</si>
  <si>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</si>
  <si>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</si>
  <si>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</si>
  <si>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</si>
  <si>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</si>
  <si>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33863</t>
  </si>
  <si>
    <t>33870</t>
  </si>
  <si>
    <t>33871</t>
  </si>
  <si>
    <t>33888</t>
  </si>
  <si>
    <t>33890</t>
  </si>
  <si>
    <t>33891</t>
  </si>
  <si>
    <t>33898</t>
  </si>
  <si>
    <t>A02BC03</t>
  </si>
  <si>
    <t>17122</t>
  </si>
  <si>
    <t>30MG CPS DUR 56</t>
  </si>
  <si>
    <t>A07DA</t>
  </si>
  <si>
    <t>30652</t>
  </si>
  <si>
    <t>2,5MG/0,025MG TBL NOB 20</t>
  </si>
  <si>
    <t>A10BA02</t>
  </si>
  <si>
    <t>208203</t>
  </si>
  <si>
    <t>SIOFOR</t>
  </si>
  <si>
    <t>208204</t>
  </si>
  <si>
    <t>500MG TBL FLM 60 II</t>
  </si>
  <si>
    <t>B01AA03</t>
  </si>
  <si>
    <t>192340</t>
  </si>
  <si>
    <t>WARFARIN PMCS</t>
  </si>
  <si>
    <t>2MG TBL NOB 100 I</t>
  </si>
  <si>
    <t>149480</t>
  </si>
  <si>
    <t>75MG TBL FLM 28</t>
  </si>
  <si>
    <t>215906</t>
  </si>
  <si>
    <t>150MG TBL FLM 100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</si>
  <si>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</si>
  <si>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</si>
  <si>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</si>
  <si>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</si>
  <si>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</si>
  <si>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</si>
  <si>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</si>
  <si>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</si>
  <si>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45214</t>
  </si>
  <si>
    <t>2MG TBL NOB 30</t>
  </si>
  <si>
    <t>56804</t>
  </si>
  <si>
    <t>40MG TBL NOB 50</t>
  </si>
  <si>
    <t>56811</t>
  </si>
  <si>
    <t>250MG TBL NOB 50</t>
  </si>
  <si>
    <t>100304</t>
  </si>
  <si>
    <t>300MG/100G GEL 40G</t>
  </si>
  <si>
    <t>214627</t>
  </si>
  <si>
    <t>100MG TBL NOB 50</t>
  </si>
  <si>
    <t>231689</t>
  </si>
  <si>
    <t>231691</t>
  </si>
  <si>
    <t>100MG TBL PRO 30</t>
  </si>
  <si>
    <t>231696</t>
  </si>
  <si>
    <t>231697</t>
  </si>
  <si>
    <t>231702</t>
  </si>
  <si>
    <t>58041</t>
  </si>
  <si>
    <t>C07AB05</t>
  </si>
  <si>
    <t>49909</t>
  </si>
  <si>
    <t>LOKREN</t>
  </si>
  <si>
    <t>20MG TBL FLM 28</t>
  </si>
  <si>
    <t>49910</t>
  </si>
  <si>
    <t>20MG TBL FLM 98</t>
  </si>
  <si>
    <t>C08CA01</t>
  </si>
  <si>
    <t>15379</t>
  </si>
  <si>
    <t>AGEN</t>
  </si>
  <si>
    <t>10MG TBL NOB 90</t>
  </si>
  <si>
    <t>2945</t>
  </si>
  <si>
    <t>5MG TBL NOB 30</t>
  </si>
  <si>
    <t>2954</t>
  </si>
  <si>
    <t>10MG TBL NOB 30</t>
  </si>
  <si>
    <t>101211</t>
  </si>
  <si>
    <t>5MG TBL FLM 90(3X30)</t>
  </si>
  <si>
    <t>101227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</si>
  <si>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</si>
  <si>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</si>
  <si>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</si>
  <si>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</si>
  <si>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</si>
  <si>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</si>
  <si>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</si>
  <si>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C09CA01</t>
  </si>
  <si>
    <t>114067</t>
  </si>
  <si>
    <t>50MG TBL FLM 90 II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</si>
  <si>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</si>
  <si>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</si>
  <si>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</si>
  <si>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</si>
  <si>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</si>
  <si>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</si>
  <si>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</si>
  <si>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</si>
  <si>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</si>
  <si>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</si>
  <si>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</si>
  <si>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127263</t>
  </si>
  <si>
    <t>18172</t>
  </si>
  <si>
    <t>10MG/ML INJ/INF EML 10X50ML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</si>
  <si>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</si>
  <si>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</si>
  <si>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</si>
  <si>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</si>
  <si>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</si>
  <si>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</si>
  <si>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</si>
  <si>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59449</t>
  </si>
  <si>
    <t>50MCG/H TDR EMP 5X8,4MG</t>
  </si>
  <si>
    <t>N02AE01</t>
  </si>
  <si>
    <t>42755</t>
  </si>
  <si>
    <t>TRANSTEC</t>
  </si>
  <si>
    <t>35MCG/H TDR EMP 5</t>
  </si>
  <si>
    <t>205931</t>
  </si>
  <si>
    <t>216736</t>
  </si>
  <si>
    <t>55824</t>
  </si>
  <si>
    <t>500MG/ML INJ SOL 5X5ML</t>
  </si>
  <si>
    <t>157871</t>
  </si>
  <si>
    <t>10MG/ML INF SOL 10X50ML</t>
  </si>
  <si>
    <t>92034</t>
  </si>
  <si>
    <t>DEPAKINE CHRONO 300 MG SÉCABLE</t>
  </si>
  <si>
    <t>300MG TBL RET 100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</si>
  <si>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</si>
  <si>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</si>
  <si>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</si>
  <si>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</si>
  <si>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</si>
  <si>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</si>
  <si>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</si>
  <si>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3591</t>
  </si>
  <si>
    <t>250MG/25MG TBL NOB 100</t>
  </si>
  <si>
    <t>88498</t>
  </si>
  <si>
    <t>100MG/25MG TBL NOB 100</t>
  </si>
  <si>
    <t>N04BB01</t>
  </si>
  <si>
    <t>30073</t>
  </si>
  <si>
    <t>100MG TBL FLM 90</t>
  </si>
  <si>
    <t>142865</t>
  </si>
  <si>
    <t>25MG TBL FLM 3X10</t>
  </si>
  <si>
    <t>N05AX08</t>
  </si>
  <si>
    <t>197227</t>
  </si>
  <si>
    <t>RISPERIDON FARMAX</t>
  </si>
  <si>
    <t>1MG TBL FLM 60</t>
  </si>
  <si>
    <t>197231</t>
  </si>
  <si>
    <t>2MG TBL FLM 60</t>
  </si>
  <si>
    <t>233360</t>
  </si>
  <si>
    <t>10MG TBL FLM 20</t>
  </si>
  <si>
    <t>136754</t>
  </si>
  <si>
    <t>146917</t>
  </si>
  <si>
    <t>53950</t>
  </si>
  <si>
    <t>50MG TBL FLM 28</t>
  </si>
  <si>
    <t>134502</t>
  </si>
  <si>
    <t>134513</t>
  </si>
  <si>
    <t>17685</t>
  </si>
  <si>
    <t>MIRZATEN</t>
  </si>
  <si>
    <t>30MG TBL FLM 30</t>
  </si>
  <si>
    <t>235822</t>
  </si>
  <si>
    <t>N06BX18</t>
  </si>
  <si>
    <t>10252</t>
  </si>
  <si>
    <t>10253</t>
  </si>
  <si>
    <t>4063</t>
  </si>
  <si>
    <t>5MG TBL NOB 50</t>
  </si>
  <si>
    <t>R03AK07</t>
  </si>
  <si>
    <t>180087</t>
  </si>
  <si>
    <t>SYMBICORT TURBUHALER 200 MIKROGRAMŮ/ 6 MIKROGRAMŮ/ INHALACE</t>
  </si>
  <si>
    <t>160MCG/4,5MCG INH PLV 1X120DÁV</t>
  </si>
  <si>
    <t>223148</t>
  </si>
  <si>
    <t>217005</t>
  </si>
  <si>
    <t>217006</t>
  </si>
  <si>
    <t>217040</t>
  </si>
  <si>
    <t>217079</t>
  </si>
  <si>
    <t>217112</t>
  </si>
  <si>
    <t>POR PLV 1X300G</t>
  </si>
  <si>
    <t>33580</t>
  </si>
  <si>
    <t>33740</t>
  </si>
  <si>
    <t>33865</t>
  </si>
  <si>
    <t>33924</t>
  </si>
  <si>
    <t>NUTRISON ADVANCED DIASON ENERGY HP S PŘÍCHUTÍ VANILKOVOU</t>
  </si>
  <si>
    <t>33935</t>
  </si>
  <si>
    <t>33942</t>
  </si>
  <si>
    <t>DIBEN 1,5 KCAL HP</t>
  </si>
  <si>
    <t>M03AC11</t>
  </si>
  <si>
    <t>40361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</si>
  <si>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</si>
  <si>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</si>
  <si>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</si>
  <si>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</si>
  <si>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</si>
  <si>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</si>
  <si>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</si>
  <si>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</si>
  <si>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127737</t>
  </si>
  <si>
    <t>224479</t>
  </si>
  <si>
    <t>31934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</si>
  <si>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</si>
  <si>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</si>
  <si>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</si>
  <si>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</si>
  <si>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</si>
  <si>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</si>
  <si>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</si>
  <si>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</si>
  <si>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</si>
  <si>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</si>
  <si>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</si>
  <si>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</si>
  <si>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</si>
  <si>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</si>
  <si>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</si>
  <si>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</si>
  <si>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</si>
  <si>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Dostálová Kateřina</t>
  </si>
  <si>
    <t>Doubravská Lenka</t>
  </si>
  <si>
    <t>Dvořáková Jitka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</si>
  <si>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</si>
  <si>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</si>
  <si>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</si>
  <si>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</si>
  <si>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</si>
  <si>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</si>
  <si>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</si>
  <si>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</si>
  <si>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</si>
  <si>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Klementová Olga</t>
  </si>
  <si>
    <t>Koutná Jiřina</t>
  </si>
  <si>
    <t>Král Michal</t>
  </si>
  <si>
    <t>Krch David</t>
  </si>
  <si>
    <t>Matlochová Judit</t>
  </si>
  <si>
    <t>Michlová Markéta</t>
  </si>
  <si>
    <t>Minarik Pavel</t>
  </si>
  <si>
    <t>Mrozek Zdeněk</t>
  </si>
  <si>
    <t>Obare Pyszková Lenka</t>
  </si>
  <si>
    <t>Papaj Jakub</t>
  </si>
  <si>
    <t>Papajčík Branislav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</si>
  <si>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</si>
  <si>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</si>
  <si>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</si>
  <si>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</si>
  <si>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</si>
  <si>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</si>
  <si>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</si>
  <si>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</si>
  <si>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</si>
  <si>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</si>
  <si>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</si>
  <si>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</si>
  <si>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Vinkler Marek</t>
  </si>
  <si>
    <t>Vlček Jiří</t>
  </si>
  <si>
    <t>Vogl Miroslav</t>
  </si>
  <si>
    <t>Vychodilová Ivana</t>
  </si>
  <si>
    <t>Zelená Barbora</t>
  </si>
  <si>
    <t>LEVOCETIRIZIN</t>
  </si>
  <si>
    <t>124346</t>
  </si>
  <si>
    <t>CEZERA</t>
  </si>
  <si>
    <t>5MG TBL FLM 90 I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</si>
  <si>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</si>
  <si>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</si>
  <si>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</si>
  <si>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</si>
  <si>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</si>
  <si>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</si>
  <si>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</si>
  <si>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</si>
  <si>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</si>
  <si>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</si>
  <si>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TOBRAMYCIN</t>
  </si>
  <si>
    <t>86264</t>
  </si>
  <si>
    <t>93207</t>
  </si>
  <si>
    <t>BAKLOFEN</t>
  </si>
  <si>
    <t>40274</t>
  </si>
  <si>
    <t>BACLOFEN POLPHARMA</t>
  </si>
  <si>
    <t>40275</t>
  </si>
  <si>
    <t>25MG TBL NOB 50</t>
  </si>
  <si>
    <t>BISOPROLOL</t>
  </si>
  <si>
    <t>218835</t>
  </si>
  <si>
    <t>CONCOR 5</t>
  </si>
  <si>
    <t>5MG TBL FLM 100</t>
  </si>
  <si>
    <t>CEFUROXIM</t>
  </si>
  <si>
    <t>DIKLOFENAK</t>
  </si>
  <si>
    <t>119672</t>
  </si>
  <si>
    <t>DICLOFENAC DUO PHARMASWISS</t>
  </si>
  <si>
    <t>75MG CPS RDR 30 I</t>
  </si>
  <si>
    <t>DIOSMIN, KOMBINACE</t>
  </si>
  <si>
    <t>225549</t>
  </si>
  <si>
    <t>DETRALEX</t>
  </si>
  <si>
    <t>500MG TBL FLM 180(2X90)</t>
  </si>
  <si>
    <t>KLOMIFEN</t>
  </si>
  <si>
    <t>40455</t>
  </si>
  <si>
    <t>CLOSTILBEGYT</t>
  </si>
  <si>
    <t>50MG TBL NOB 10</t>
  </si>
  <si>
    <t>KYSELINA LISTOVÁ</t>
  </si>
  <si>
    <t>76064</t>
  </si>
  <si>
    <t>ACIDUM FOLICUM LÉČIVA</t>
  </si>
  <si>
    <t>10MG TBL OBD 30</t>
  </si>
  <si>
    <t>NIMESULID</t>
  </si>
  <si>
    <t>12895</t>
  </si>
  <si>
    <t>100MG POR GRA SUS 30 I</t>
  </si>
  <si>
    <t>NORETHISTERON</t>
  </si>
  <si>
    <t>216963</t>
  </si>
  <si>
    <t>NORETHISTERON ZENTIVA</t>
  </si>
  <si>
    <t>5MG TBL NOB 45</t>
  </si>
  <si>
    <t>PERINDOPRIL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</si>
  <si>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</si>
  <si>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</si>
  <si>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</si>
  <si>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</si>
  <si>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</si>
  <si>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</si>
  <si>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</si>
  <si>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</si>
  <si>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</si>
  <si>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RABEPRAZOL</t>
  </si>
  <si>
    <t>141960</t>
  </si>
  <si>
    <t>RAPOXOL</t>
  </si>
  <si>
    <t>20MG TBL ENT 100</t>
  </si>
  <si>
    <t>SILDENAFIL</t>
  </si>
  <si>
    <t>26914</t>
  </si>
  <si>
    <t>VIAGRA</t>
  </si>
  <si>
    <t>100MG TBL FLM 12 I</t>
  </si>
  <si>
    <t>ZOLPIDEM</t>
  </si>
  <si>
    <t>221061</t>
  </si>
  <si>
    <t>STILNOX</t>
  </si>
  <si>
    <t>TAMSULOSIN A SOLIFENACIN</t>
  </si>
  <si>
    <t>197787</t>
  </si>
  <si>
    <t>URIZIA</t>
  </si>
  <si>
    <t>6MG/0,4MG TBL RET 100</t>
  </si>
  <si>
    <t>MULTIENZYMOVÉ PŘÍPRAVKY (LIPASA, PROTEASA APOD.)</t>
  </si>
  <si>
    <t>215172</t>
  </si>
  <si>
    <t>HOŘČÍK (KOMBINACE RŮZNÝCH SOLÍ)</t>
  </si>
  <si>
    <t>215978</t>
  </si>
  <si>
    <t>ACEKLOFENAK</t>
  </si>
  <si>
    <t>191730</t>
  </si>
  <si>
    <t>BIOFENAC</t>
  </si>
  <si>
    <t>AZITHROMYCIN</t>
  </si>
  <si>
    <t>47727</t>
  </si>
  <si>
    <t>ZINNAT</t>
  </si>
  <si>
    <t>18547</t>
  </si>
  <si>
    <t>CITALOPRAM</t>
  </si>
  <si>
    <t>132523</t>
  </si>
  <si>
    <t>17431</t>
  </si>
  <si>
    <t>230415</t>
  </si>
  <si>
    <t>CITALEC</t>
  </si>
  <si>
    <t>DEXAMETHASON</t>
  </si>
  <si>
    <t>21698</t>
  </si>
  <si>
    <t>DEXAMETHASONE WZF POLFA</t>
  </si>
  <si>
    <t>1MG/ML OPH GTT SUS 1X5ML PE</t>
  </si>
  <si>
    <t>84700</t>
  </si>
  <si>
    <t>DEXAMETHASON A ANTIINFEKTIVA</t>
  </si>
  <si>
    <t>2546</t>
  </si>
  <si>
    <t>201992</t>
  </si>
  <si>
    <t>500MG TBL FLM 120</t>
  </si>
  <si>
    <t>132908</t>
  </si>
  <si>
    <t>230583</t>
  </si>
  <si>
    <t>500MG TBL FLM 180</t>
  </si>
  <si>
    <t>DOSULEPIN</t>
  </si>
  <si>
    <t>4207</t>
  </si>
  <si>
    <t>PROTHIADEN</t>
  </si>
  <si>
    <t>25MG TBL OBD 30</t>
  </si>
  <si>
    <t>FENOXYMETHYLPENICILIN</t>
  </si>
  <si>
    <t>45997</t>
  </si>
  <si>
    <t>OSPEN 1000</t>
  </si>
  <si>
    <t>1000000IU TBL FLM 30</t>
  </si>
  <si>
    <t>HYDROKORTISON A ANTIBIOTIKA</t>
  </si>
  <si>
    <t>61980</t>
  </si>
  <si>
    <t>10MG/G+10MG/G+3,5MG/G UNG 15G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</si>
  <si>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</si>
  <si>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</si>
  <si>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</si>
  <si>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</si>
  <si>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</si>
  <si>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</si>
  <si>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</si>
  <si>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IBUPROFEN, KOMBINACE</t>
  </si>
  <si>
    <t>11024</t>
  </si>
  <si>
    <t>MODAFEN</t>
  </si>
  <si>
    <t>200MG/30MG TBL FLM 24</t>
  </si>
  <si>
    <t>230357</t>
  </si>
  <si>
    <t>JINÁ ANTIBIOTIKA PRO LOKÁLNÍ APLIKACI</t>
  </si>
  <si>
    <t>1066</t>
  </si>
  <si>
    <t>250IU/G+5,2MG/G UNG 10G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</si>
  <si>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</si>
  <si>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</si>
  <si>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</si>
  <si>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</si>
  <si>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</si>
  <si>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</si>
  <si>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</si>
  <si>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</si>
  <si>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</si>
  <si>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</si>
  <si>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235808</t>
  </si>
  <si>
    <t>KLINDAMYCIN</t>
  </si>
  <si>
    <t>100339</t>
  </si>
  <si>
    <t>DALACIN C</t>
  </si>
  <si>
    <t>300MG CPS DUR 16</t>
  </si>
  <si>
    <t>MELOXIKAM</t>
  </si>
  <si>
    <t>NADROPARIN</t>
  </si>
  <si>
    <t>213485</t>
  </si>
  <si>
    <t>FRAXIPARINE</t>
  </si>
  <si>
    <t>9500IU/ML INJ SOL ISP 10X0,8ML</t>
  </si>
  <si>
    <t>NIFUROXAZID</t>
  </si>
  <si>
    <t>214593</t>
  </si>
  <si>
    <t>ERCEFURYL 200 MG CPS.</t>
  </si>
  <si>
    <t>200MG CPS DUR 14</t>
  </si>
  <si>
    <t>12892</t>
  </si>
  <si>
    <t>100MG TBL NOB 30</t>
  </si>
  <si>
    <t>PANTOPRAZOL</t>
  </si>
  <si>
    <t>214526</t>
  </si>
  <si>
    <t>PIROXIKAM</t>
  </si>
  <si>
    <t>49522</t>
  </si>
  <si>
    <t>FLAMEXIN</t>
  </si>
  <si>
    <t>20MG TBL NOB 30</t>
  </si>
  <si>
    <t>PREDNISON</t>
  </si>
  <si>
    <t>2963</t>
  </si>
  <si>
    <t>PREDNISON LÉČIVA</t>
  </si>
  <si>
    <t>PŘÍPRAVKY PRO LÉČBU BRADAVIC A KUŘÍCH OK</t>
  </si>
  <si>
    <t>60890</t>
  </si>
  <si>
    <t>VERRUMAL</t>
  </si>
  <si>
    <t>5MG/G+100MG/G DRM SOL 13ML</t>
  </si>
  <si>
    <t>RŮZNÉ JINÉ KOMBINACE ŽELEZA</t>
  </si>
  <si>
    <t>119653</t>
  </si>
  <si>
    <t>320MG/60MG TBL RET 60</t>
  </si>
  <si>
    <t>SALBUTAMOL</t>
  </si>
  <si>
    <t>3377</t>
  </si>
  <si>
    <t>400MG/80MG TBL NOB 20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</si>
  <si>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</si>
  <si>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</si>
  <si>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</si>
  <si>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</si>
  <si>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</si>
  <si>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</si>
  <si>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</si>
  <si>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</si>
  <si>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</si>
  <si>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</si>
  <si>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</si>
  <si>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</si>
  <si>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132654</t>
  </si>
  <si>
    <t>132992</t>
  </si>
  <si>
    <t>Jiná</t>
  </si>
  <si>
    <t>*1005</t>
  </si>
  <si>
    <t>Jiný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</si>
  <si>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</si>
  <si>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</si>
  <si>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</si>
  <si>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</si>
  <si>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</si>
  <si>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</si>
  <si>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</si>
  <si>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</si>
  <si>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</si>
  <si>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</si>
  <si>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</si>
  <si>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42953</t>
  </si>
  <si>
    <t>XYZAL</t>
  </si>
  <si>
    <t>MĚKKÝ PARAFIN A TUKOVÉ PRODUKTY</t>
  </si>
  <si>
    <t>100273</t>
  </si>
  <si>
    <t>12891</t>
  </si>
  <si>
    <t>100MG TBL NOB 15</t>
  </si>
  <si>
    <t>25365</t>
  </si>
  <si>
    <t>20MG CPS ETD 28 I</t>
  </si>
  <si>
    <t>25366</t>
  </si>
  <si>
    <t>20MG CPS ETD 90 I</t>
  </si>
  <si>
    <t>PERINDOPRIL A BISOPROLOL</t>
  </si>
  <si>
    <t>213261</t>
  </si>
  <si>
    <t>COSYREL</t>
  </si>
  <si>
    <t>10MG/5MG TBL FLM 30</t>
  </si>
  <si>
    <t>12494</t>
  </si>
  <si>
    <t>AUGMENTIN 1 G</t>
  </si>
  <si>
    <t>875MG/125MG TBL FLM 14 I</t>
  </si>
  <si>
    <t>SODNÁ SŮL LEVOTHYROXINU</t>
  </si>
  <si>
    <t>MOČOVINA</t>
  </si>
  <si>
    <t>16462</t>
  </si>
  <si>
    <t>EXCIPIAL U LIPOLOTIO</t>
  </si>
  <si>
    <t>40MG/ML DRM EML 200ML</t>
  </si>
  <si>
    <t>14075</t>
  </si>
  <si>
    <t>500MG TBL FLM 60</t>
  </si>
  <si>
    <t>LOSARTAN A DIURETIKA</t>
  </si>
  <si>
    <t>15317</t>
  </si>
  <si>
    <t>LOZAP H</t>
  </si>
  <si>
    <t>50MG/12,5MG TBL FLM 90</t>
  </si>
  <si>
    <t>115318</t>
  </si>
  <si>
    <t>20MG CPS ETD 90 II</t>
  </si>
  <si>
    <t>THEOFYLIN</t>
  </si>
  <si>
    <t>92644</t>
  </si>
  <si>
    <t>AFONILUM SR</t>
  </si>
  <si>
    <t>125MG CPS PRO 50</t>
  </si>
  <si>
    <t>VINPOCETIN</t>
  </si>
  <si>
    <t>203097</t>
  </si>
  <si>
    <t>875MG/125MG TBL FLM 21</t>
  </si>
  <si>
    <t>ADAPALEN</t>
  </si>
  <si>
    <t>148011</t>
  </si>
  <si>
    <t>BELAKNE</t>
  </si>
  <si>
    <t>AMOXICILIN</t>
  </si>
  <si>
    <t>62052</t>
  </si>
  <si>
    <t>DUOMOX</t>
  </si>
  <si>
    <t>1000MG TBL SUS 20</t>
  </si>
  <si>
    <t>DESLORATADIN</t>
  </si>
  <si>
    <t>28814</t>
  </si>
  <si>
    <t>AERIUS</t>
  </si>
  <si>
    <t>5MG POR TBL DIS 60</t>
  </si>
  <si>
    <t>28834</t>
  </si>
  <si>
    <t>2,5MG POR TBL DIS 90</t>
  </si>
  <si>
    <t>DROSPIRENON A ETHINYLESTRADIOL</t>
  </si>
  <si>
    <t>208132</t>
  </si>
  <si>
    <t>JANGEE</t>
  </si>
  <si>
    <t>0,03MG/3MG TBL FLM 3X28(21+7)</t>
  </si>
  <si>
    <t>MEBENDAZOL</t>
  </si>
  <si>
    <t>122198</t>
  </si>
  <si>
    <t>100MG TBL NOB 6</t>
  </si>
  <si>
    <t>KLÍŠŤOVÁ ENCEFALITIDA, INAKTIVOVANÝ CELÝ VIRUS</t>
  </si>
  <si>
    <t>215956</t>
  </si>
  <si>
    <t>FSME-IMMUN</t>
  </si>
  <si>
    <t>0,5ML INJ SUS ISP 1X0,5ML+J</t>
  </si>
  <si>
    <t>85525</t>
  </si>
  <si>
    <t>AMOKSIKLAV 625 MG</t>
  </si>
  <si>
    <t>500MG/125MG TBL FLM 21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</si>
  <si>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</si>
  <si>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</si>
  <si>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</si>
  <si>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</si>
  <si>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</si>
  <si>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</si>
  <si>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</si>
  <si>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BROMAZEPAM</t>
  </si>
  <si>
    <t>88219</t>
  </si>
  <si>
    <t>LEXAURIN</t>
  </si>
  <si>
    <t>BUDESONID</t>
  </si>
  <si>
    <t>15128</t>
  </si>
  <si>
    <t>TINKAIR 100 MCG</t>
  </si>
  <si>
    <t>100MCG/DÁV NAS SPR SUS 200DÁV</t>
  </si>
  <si>
    <t>DESOGESTREL A ETHINYLESTRADIOL</t>
  </si>
  <si>
    <t>192095</t>
  </si>
  <si>
    <t>NATALYA</t>
  </si>
  <si>
    <t>0,15MG/0,02MG TBL NOB 3X21</t>
  </si>
  <si>
    <t>ESCITALOPRAM</t>
  </si>
  <si>
    <t>ESTRADIOL</t>
  </si>
  <si>
    <t>96491</t>
  </si>
  <si>
    <t>ESTROFEM</t>
  </si>
  <si>
    <t>2MG TBL FLM 1X28</t>
  </si>
  <si>
    <t>INDOMETACIN</t>
  </si>
  <si>
    <t>93724</t>
  </si>
  <si>
    <t>INDOMETACIN BERLIN-CHEMIE</t>
  </si>
  <si>
    <t>100MG SUP 10</t>
  </si>
  <si>
    <t>JINÁ LÉČIVA PROTI NACHLAZENÍ</t>
  </si>
  <si>
    <t>132920</t>
  </si>
  <si>
    <t>SINUPRET FORTE</t>
  </si>
  <si>
    <t>TBL OBD 20</t>
  </si>
  <si>
    <t>216196</t>
  </si>
  <si>
    <t>250MG TBL FLM 14</t>
  </si>
  <si>
    <t>MEFENOXALON</t>
  </si>
  <si>
    <t>85656</t>
  </si>
  <si>
    <t>198058</t>
  </si>
  <si>
    <t>SANVAL</t>
  </si>
  <si>
    <t>10MG TBL FLM 100</t>
  </si>
  <si>
    <t>FORMOTEROL A BUDESONID</t>
  </si>
  <si>
    <t>180081</t>
  </si>
  <si>
    <t>SYMBICORT TURBUHALER 400 MIKROGRAMŮ/12 MIKROGRAMŮ/INHALACE</t>
  </si>
  <si>
    <t>320MCG/9MCG INH PLV 1X60DÁV</t>
  </si>
  <si>
    <t>158697</t>
  </si>
  <si>
    <t>BUPROPION</t>
  </si>
  <si>
    <t>47545</t>
  </si>
  <si>
    <t>WELLBUTRIN SR</t>
  </si>
  <si>
    <t>150MG TBL PRO 60</t>
  </si>
  <si>
    <t>DESOGESTREL</t>
  </si>
  <si>
    <t>113097</t>
  </si>
  <si>
    <t>AZALIA</t>
  </si>
  <si>
    <t>75MCG TBL FLM 3X28</t>
  </si>
  <si>
    <t>180988</t>
  </si>
  <si>
    <t>GENTADEX</t>
  </si>
  <si>
    <t>5MG/ML+1MG/ML OPH GTT SOL 1X5ML</t>
  </si>
  <si>
    <t>KYSELINA ACETYLSALICYLOVÁ</t>
  </si>
  <si>
    <t>203564</t>
  </si>
  <si>
    <t>LANSOPRAZOL</t>
  </si>
  <si>
    <t>LINAGLIPTIN</t>
  </si>
  <si>
    <t>168451</t>
  </si>
  <si>
    <t>TRAJENTA</t>
  </si>
  <si>
    <t>5MG TBL FLM 90X1</t>
  </si>
  <si>
    <t>LOSARTAN</t>
  </si>
  <si>
    <t>METRONIDAZOL</t>
  </si>
  <si>
    <t>14922</t>
  </si>
  <si>
    <t>ROSALOX</t>
  </si>
  <si>
    <t>10MG/G CRM 40G</t>
  </si>
  <si>
    <t>17187</t>
  </si>
  <si>
    <t>100MG POR GRA SUS 30</t>
  </si>
  <si>
    <t>RIVAROXABAN</t>
  </si>
  <si>
    <t>168904</t>
  </si>
  <si>
    <t>XARELTO</t>
  </si>
  <si>
    <t>20MG TBL FLM 98 II</t>
  </si>
  <si>
    <t>ROSUVASTATIN</t>
  </si>
  <si>
    <t>148078</t>
  </si>
  <si>
    <t>ROSUCARD</t>
  </si>
  <si>
    <t>40MG TBL FLM 90</t>
  </si>
  <si>
    <t>SPIRONOLAKTON</t>
  </si>
  <si>
    <t>30434</t>
  </si>
  <si>
    <t>25MG TBL NOB 100</t>
  </si>
  <si>
    <t>TIOTROPIUM-BROMID</t>
  </si>
  <si>
    <t>109812</t>
  </si>
  <si>
    <t>SPIRIVA RESPIMAT</t>
  </si>
  <si>
    <t>2,5MCG INH SOL 3X60DÁV+3INH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</si>
  <si>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</si>
  <si>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</si>
  <si>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</si>
  <si>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</si>
  <si>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</si>
  <si>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</si>
  <si>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</si>
  <si>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</si>
  <si>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ATORVASTATIN</t>
  </si>
  <si>
    <t>94163</t>
  </si>
  <si>
    <t>CONCOR 10</t>
  </si>
  <si>
    <t>218834</t>
  </si>
  <si>
    <t>ERDOSTEIN</t>
  </si>
  <si>
    <t>199680</t>
  </si>
  <si>
    <t>300MG CPS DUR 60</t>
  </si>
  <si>
    <t>CHONDROITIN-SULFÁT</t>
  </si>
  <si>
    <t>14821</t>
  </si>
  <si>
    <t>CONDROSULF</t>
  </si>
  <si>
    <t>800MG TBL FLM 30</t>
  </si>
  <si>
    <t>MAKROGOL</t>
  </si>
  <si>
    <t>58827</t>
  </si>
  <si>
    <t>POR PLV SOL 4</t>
  </si>
  <si>
    <t>132853</t>
  </si>
  <si>
    <t>PIRACETAM</t>
  </si>
  <si>
    <t>64865</t>
  </si>
  <si>
    <t>PIRACETAM AL 1200</t>
  </si>
  <si>
    <t>1200MG TBL FLM 60</t>
  </si>
  <si>
    <t>64866</t>
  </si>
  <si>
    <t>1200MG TBL FLM 120</t>
  </si>
  <si>
    <t>TADALAFIL</t>
  </si>
  <si>
    <t>29255</t>
  </si>
  <si>
    <t>CIALIS</t>
  </si>
  <si>
    <t>10MG TBL FLM 4</t>
  </si>
  <si>
    <t>GABAPENTIN</t>
  </si>
  <si>
    <t>185811</t>
  </si>
  <si>
    <t>GABAPENTIN AUROBINDO</t>
  </si>
  <si>
    <t>85142</t>
  </si>
  <si>
    <t>5MG TBL FLM 90</t>
  </si>
  <si>
    <t>202869</t>
  </si>
  <si>
    <t>HELICID</t>
  </si>
  <si>
    <t>40MG CPS ETD 28 II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</si>
  <si>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</si>
  <si>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</si>
  <si>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</si>
  <si>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</si>
  <si>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</si>
  <si>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</si>
  <si>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</si>
  <si>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</si>
  <si>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178682</t>
  </si>
  <si>
    <t>JOVESTO</t>
  </si>
  <si>
    <t>5MG TBL FLM 30 I</t>
  </si>
  <si>
    <t>FLUTIKASON</t>
  </si>
  <si>
    <t>95604</t>
  </si>
  <si>
    <t>FLIXOTIDE 50 INHALER N</t>
  </si>
  <si>
    <t>50MCG/DÁV INH SUS PSS 120DÁV</t>
  </si>
  <si>
    <t>216191</t>
  </si>
  <si>
    <t>125MG/5ML POR GRA SUS 60ML</t>
  </si>
  <si>
    <t>216194</t>
  </si>
  <si>
    <t>250MG/5ML POR GRA SUS 60ML</t>
  </si>
  <si>
    <t>2430</t>
  </si>
  <si>
    <t>500MG VAG TBL 10</t>
  </si>
  <si>
    <t>NATAMYCIN</t>
  </si>
  <si>
    <t>173195</t>
  </si>
  <si>
    <t>PIMAFUCIN</t>
  </si>
  <si>
    <t>100MG VAG GLB 3</t>
  </si>
  <si>
    <t>TETRYZOLIN, KOMBINACE</t>
  </si>
  <si>
    <t>187418</t>
  </si>
  <si>
    <t>0,5MG/ML+0,4MG/ML OPH GTT SOL 10ML</t>
  </si>
  <si>
    <t>TRIAMCINOLON</t>
  </si>
  <si>
    <t>2829</t>
  </si>
  <si>
    <t>TRIAMCINOLON LÉČIVA UNG</t>
  </si>
  <si>
    <t>1MG/G UNG 10G</t>
  </si>
  <si>
    <t>146894</t>
  </si>
  <si>
    <t>169033</t>
  </si>
  <si>
    <t>500MG TBL FLM 16</t>
  </si>
  <si>
    <t>66037</t>
  </si>
  <si>
    <t>100MG CPS DUR 7 I</t>
  </si>
  <si>
    <t>FLUOCINOLON-ACETONID</t>
  </si>
  <si>
    <t>201100</t>
  </si>
  <si>
    <t>FLUCINAR</t>
  </si>
  <si>
    <t>0,25MG/G GEL 15G</t>
  </si>
  <si>
    <t>215948</t>
  </si>
  <si>
    <t>0,25ML INJ SUS ISP 1X0,25ML+J</t>
  </si>
  <si>
    <t>KOMPLEX ŽELEZA S ISOMALTOSOU</t>
  </si>
  <si>
    <t>16594</t>
  </si>
  <si>
    <t>MALTOFER TABLETY</t>
  </si>
  <si>
    <t>100MG TBL MND 30</t>
  </si>
  <si>
    <t>2427</t>
  </si>
  <si>
    <t>250MG TBL NOB 20</t>
  </si>
  <si>
    <t>NYSTATIN, KOMBINACE</t>
  </si>
  <si>
    <t>41146</t>
  </si>
  <si>
    <t>MACMIROR COMPLEX</t>
  </si>
  <si>
    <t>500MG/200000IU VAG CPS MOL 12</t>
  </si>
  <si>
    <t>132872</t>
  </si>
  <si>
    <t>37,5MG/325MG TBL FLM 30</t>
  </si>
  <si>
    <t>JINÉ KAPILÁRY STABILIZUJÍCÍ LÁTKY</t>
  </si>
  <si>
    <t>202701</t>
  </si>
  <si>
    <t>AESCIN TEVA</t>
  </si>
  <si>
    <t>20MG TBL ENT 90</t>
  </si>
  <si>
    <t>155859</t>
  </si>
  <si>
    <t>SUMAMED</t>
  </si>
  <si>
    <t>BETAXOLOL</t>
  </si>
  <si>
    <t>132959</t>
  </si>
  <si>
    <t>47740</t>
  </si>
  <si>
    <t>RIVOCOR</t>
  </si>
  <si>
    <t>BUTYLSKOPOLAMINIUM</t>
  </si>
  <si>
    <t>41155</t>
  </si>
  <si>
    <t>CETIRIZIN</t>
  </si>
  <si>
    <t>132634</t>
  </si>
  <si>
    <t>201703</t>
  </si>
  <si>
    <t>0,25MG/G UNG 15G</t>
  </si>
  <si>
    <t>KABERGOLIN</t>
  </si>
  <si>
    <t>25273</t>
  </si>
  <si>
    <t>DOSTINEX</t>
  </si>
  <si>
    <t>0,5MG TBL NOB 8 I</t>
  </si>
  <si>
    <t>92490</t>
  </si>
  <si>
    <t>500MG/200000IU VAG CPS MOL 8</t>
  </si>
  <si>
    <t>122112</t>
  </si>
  <si>
    <t>20MG CPS ETD 28</t>
  </si>
  <si>
    <t>PREDNISOLON A ANTISEPTIKA</t>
  </si>
  <si>
    <t>16467</t>
  </si>
  <si>
    <t>225166</t>
  </si>
  <si>
    <t>RUTOSID, KOMBINACE</t>
  </si>
  <si>
    <t>216471</t>
  </si>
  <si>
    <t>CYCLO 3 FORT</t>
  </si>
  <si>
    <t>150MG/150MG/100MG CPS DUR 30 II</t>
  </si>
  <si>
    <t>TELMISARTAN</t>
  </si>
  <si>
    <t>158198</t>
  </si>
  <si>
    <t>TELMISARTAN SANDOZ</t>
  </si>
  <si>
    <t>80MG TBL NOB 100</t>
  </si>
  <si>
    <t>183073</t>
  </si>
  <si>
    <t>TELMISARTAN EGIS</t>
  </si>
  <si>
    <t>KODEIN A PARACETAMOL</t>
  </si>
  <si>
    <t>87906</t>
  </si>
  <si>
    <t>KORYLAN</t>
  </si>
  <si>
    <t>325MG/28,73MG TBL NOB 10</t>
  </si>
  <si>
    <t>97186</t>
  </si>
  <si>
    <t>100MCG TBL NOB 100 I</t>
  </si>
  <si>
    <t>FERRUM(II)-FUMARÁT A KYSELINA LISTOVÁ</t>
  </si>
  <si>
    <t>169452</t>
  </si>
  <si>
    <t>FERRETAB COMP.</t>
  </si>
  <si>
    <t>50MG/0,5MG CPS DUR 100</t>
  </si>
  <si>
    <t>188850</t>
  </si>
  <si>
    <t>STACYL</t>
  </si>
  <si>
    <t>100MG TBL ENT 100</t>
  </si>
  <si>
    <t>CIKLOPIROX</t>
  </si>
  <si>
    <t>76150</t>
  </si>
  <si>
    <t>BATRAFEN</t>
  </si>
  <si>
    <t>10MG/G CRM 20G</t>
  </si>
  <si>
    <t>ENOXAPARIN</t>
  </si>
  <si>
    <t>115401</t>
  </si>
  <si>
    <t>CLEXANE</t>
  </si>
  <si>
    <t>4000IU(40MG)/0,4ML INJ SOL ISP 10X0,4ML I</t>
  </si>
  <si>
    <t>CHŘIPKA, INAKTIVOVANÁ VAKCÍNA, ŠTĚPENÝ VIRUS NEBO POVRCHOVÝ</t>
  </si>
  <si>
    <t>131426</t>
  </si>
  <si>
    <t>VAXIGRIP TETRA</t>
  </si>
  <si>
    <t>INJ SUS ISP 1X0,5ML+J</t>
  </si>
  <si>
    <t>*2998</t>
  </si>
  <si>
    <t>SODNÁ SŮL METAMIZOLU</t>
  </si>
  <si>
    <t>BETAMETHASON A ANTIBIOTIKA</t>
  </si>
  <si>
    <t>17170</t>
  </si>
  <si>
    <t>BELOGENT</t>
  </si>
  <si>
    <t>0,5MG/G+1MG/G CRM 30G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</si>
  <si>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</si>
  <si>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</si>
  <si>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</si>
  <si>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</si>
  <si>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</si>
  <si>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</si>
  <si>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</si>
  <si>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</si>
  <si>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</si>
  <si>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CIKLESONID</t>
  </si>
  <si>
    <t>214421</t>
  </si>
  <si>
    <t>ALVESCO 160 INHALER</t>
  </si>
  <si>
    <t>160MCG/DÁV INH SOL PSS 60DÁV</t>
  </si>
  <si>
    <t>LEVOMEPROMAZIN</t>
  </si>
  <si>
    <t>2429</t>
  </si>
  <si>
    <t>122111</t>
  </si>
  <si>
    <t>20MG CPS ETD 14</t>
  </si>
  <si>
    <t>PODOFYLOTOXIN</t>
  </si>
  <si>
    <t>169166</t>
  </si>
  <si>
    <t>WARTEC CREAM</t>
  </si>
  <si>
    <t>1,5MG/G CRM 5G</t>
  </si>
  <si>
    <t>FORMOTEROL A AKLIDINIUM-BROMID</t>
  </si>
  <si>
    <t>210203</t>
  </si>
  <si>
    <t>BRIMICA GENUAIR</t>
  </si>
  <si>
    <t>340MCG/12MCG INH PLV 1X60DÁV</t>
  </si>
  <si>
    <t>153973</t>
  </si>
  <si>
    <t>AZITROMYCIN MYLAN</t>
  </si>
  <si>
    <t>DROTAVERIN</t>
  </si>
  <si>
    <t>192729</t>
  </si>
  <si>
    <t>NO-SPA</t>
  </si>
  <si>
    <t>40MG TBL NOB 24</t>
  </si>
  <si>
    <t>FENTERMIN</t>
  </si>
  <si>
    <t>97375</t>
  </si>
  <si>
    <t>ADIPEX RETARD</t>
  </si>
  <si>
    <t>15MG CPS RML 30</t>
  </si>
  <si>
    <t>173196</t>
  </si>
  <si>
    <t>RAMIPRIL</t>
  </si>
  <si>
    <t>155936</t>
  </si>
  <si>
    <t>400MG TBL NOB 25</t>
  </si>
  <si>
    <t>192521</t>
  </si>
  <si>
    <t>NASONEX</t>
  </si>
  <si>
    <t>50MCG/DÁV NAS SPR SUS 140DÁV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</si>
  <si>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</si>
  <si>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</si>
  <si>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</si>
  <si>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</si>
  <si>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</si>
  <si>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</si>
  <si>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</si>
  <si>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</si>
  <si>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STŘÍBRNÁ SŮL SULFADIAZINU, KOMBINACE</t>
  </si>
  <si>
    <t>14873</t>
  </si>
  <si>
    <t>IALUGEN PLUS</t>
  </si>
  <si>
    <t>0,5MG/G+10MG/G LIG IPR 10</t>
  </si>
  <si>
    <t>NEBIVOLOL</t>
  </si>
  <si>
    <t>213939</t>
  </si>
  <si>
    <t>NEBILET</t>
  </si>
  <si>
    <t>5MG TBL NOB 90</t>
  </si>
  <si>
    <t>187425</t>
  </si>
  <si>
    <t>50MCG TBL NOB 100</t>
  </si>
  <si>
    <t>155938</t>
  </si>
  <si>
    <t>GESTODEN A ETHINYLESTRADIOL</t>
  </si>
  <si>
    <t>6247</t>
  </si>
  <si>
    <t>LUNAFEM</t>
  </si>
  <si>
    <t>0,075MG/0,02MG TBL OBD 3X21 I</t>
  </si>
  <si>
    <t>188848</t>
  </si>
  <si>
    <t>100MG TBL ENT 60</t>
  </si>
  <si>
    <t>KYSELINA FUSIDOVÁ</t>
  </si>
  <si>
    <t>84492</t>
  </si>
  <si>
    <t>FUCIDIN</t>
  </si>
  <si>
    <t>20MG/G CRM 1X15G</t>
  </si>
  <si>
    <t>160379</t>
  </si>
  <si>
    <t>PANTOMYL</t>
  </si>
  <si>
    <t>40MG TBL ENT 100</t>
  </si>
  <si>
    <t>TRIAMCINOLON A ANTISEPTIKA</t>
  </si>
  <si>
    <t>4178</t>
  </si>
  <si>
    <t>TRIAMCINOLON E LÉČIVA</t>
  </si>
  <si>
    <t>1MG/G+10MG/G UNG 1X20G</t>
  </si>
  <si>
    <t>132871</t>
  </si>
  <si>
    <t>37,5MG/325MG TBL FLM 10</t>
  </si>
  <si>
    <t>132565</t>
  </si>
  <si>
    <t>MARVELON</t>
  </si>
  <si>
    <t>0,15MG/0,03MG TBL NOB 3X21</t>
  </si>
  <si>
    <t>AMIODARON</t>
  </si>
  <si>
    <t>93013</t>
  </si>
  <si>
    <t>157832</t>
  </si>
  <si>
    <t>ATORVASTATIN +PHARMA</t>
  </si>
  <si>
    <t>12894</t>
  </si>
  <si>
    <t>100MG POR GRA SUS 15 I</t>
  </si>
  <si>
    <t>APIXABAN</t>
  </si>
  <si>
    <t>193745</t>
  </si>
  <si>
    <t>ELIQUIS</t>
  </si>
  <si>
    <t>5MG TBL FLM 60</t>
  </si>
  <si>
    <t>ANALGETIKA A ANESTETIKA, KOMBINACE</t>
  </si>
  <si>
    <t>107143</t>
  </si>
  <si>
    <t>OTIPAX</t>
  </si>
  <si>
    <t>40MG/G+10MG/G AUR GTT SOL 16G</t>
  </si>
  <si>
    <t>BILASTIN</t>
  </si>
  <si>
    <t>148675</t>
  </si>
  <si>
    <t>XADOS</t>
  </si>
  <si>
    <t>20MG TBL NOB 50</t>
  </si>
  <si>
    <t>84895</t>
  </si>
  <si>
    <t>125MG TBL FLM 10</t>
  </si>
  <si>
    <t>ESOMEPRAZOL</t>
  </si>
  <si>
    <t>147933</t>
  </si>
  <si>
    <t>EMANERA</t>
  </si>
  <si>
    <t>40MG CPS ETD 90 I</t>
  </si>
  <si>
    <t>13973</t>
  </si>
  <si>
    <t>4160</t>
  </si>
  <si>
    <t>TRIAMCINOLON S LÉČIVA</t>
  </si>
  <si>
    <t>1MG/G+30MG/G UNG 30G</t>
  </si>
  <si>
    <t>FLUTIKASON-FUROÁT</t>
  </si>
  <si>
    <t>29816</t>
  </si>
  <si>
    <t>AVAMYS</t>
  </si>
  <si>
    <t>27,5MCG/VSTŘIK NAS SPR SUS 1X120DÁV</t>
  </si>
  <si>
    <t>96977</t>
  </si>
  <si>
    <t>AMITRIPTYLIN</t>
  </si>
  <si>
    <t>87167</t>
  </si>
  <si>
    <t>230399</t>
  </si>
  <si>
    <t>ATENOLOL</t>
  </si>
  <si>
    <t>218663</t>
  </si>
  <si>
    <t>TENORMIN 100</t>
  </si>
  <si>
    <t>100MG TBL FLM 28 II</t>
  </si>
  <si>
    <t>88217</t>
  </si>
  <si>
    <t>1,5MG TBL NOB 30</t>
  </si>
  <si>
    <t>216679</t>
  </si>
  <si>
    <t>1,5MG TBL NOB 28</t>
  </si>
  <si>
    <t>BUPRENORFIN</t>
  </si>
  <si>
    <t>42758</t>
  </si>
  <si>
    <t>52,5MCG/H TDR EMP 5</t>
  </si>
  <si>
    <t>42761</t>
  </si>
  <si>
    <t>70MCG/H TDR EMP 5</t>
  </si>
  <si>
    <t>198022</t>
  </si>
  <si>
    <t>BUPRENORPHINE ACTAVIS</t>
  </si>
  <si>
    <t>192999</t>
  </si>
  <si>
    <t>212281</t>
  </si>
  <si>
    <t>NOPREX</t>
  </si>
  <si>
    <t>42756</t>
  </si>
  <si>
    <t>35MCG/H TDR EMP 10</t>
  </si>
  <si>
    <t>235234</t>
  </si>
  <si>
    <t>BUPRENORFIN MYLAN</t>
  </si>
  <si>
    <t>235241</t>
  </si>
  <si>
    <t>212294</t>
  </si>
  <si>
    <t>132524</t>
  </si>
  <si>
    <t>20MG TBL FLM 60</t>
  </si>
  <si>
    <t>17425</t>
  </si>
  <si>
    <t>17433</t>
  </si>
  <si>
    <t>230409</t>
  </si>
  <si>
    <t>41824</t>
  </si>
  <si>
    <t>60MG TBL RET 60</t>
  </si>
  <si>
    <t>41826</t>
  </si>
  <si>
    <t>90MG TBL RET 60</t>
  </si>
  <si>
    <t>186189</t>
  </si>
  <si>
    <t>OLFEN SR</t>
  </si>
  <si>
    <t>100MG CPS PRO 20</t>
  </si>
  <si>
    <t>DOMPERIDON</t>
  </si>
  <si>
    <t>47271</t>
  </si>
  <si>
    <t>MOTILIUM</t>
  </si>
  <si>
    <t>77047</t>
  </si>
  <si>
    <t>75MG TBL FLM 30</t>
  </si>
  <si>
    <t>DULOXETIN</t>
  </si>
  <si>
    <t>28389</t>
  </si>
  <si>
    <t>CYMBALTA</t>
  </si>
  <si>
    <t>60MG CPS ETD 28</t>
  </si>
  <si>
    <t>134507</t>
  </si>
  <si>
    <t>135928</t>
  </si>
  <si>
    <t>ESOPREX</t>
  </si>
  <si>
    <t>135002</t>
  </si>
  <si>
    <t>FENTANYL</t>
  </si>
  <si>
    <t>11955</t>
  </si>
  <si>
    <t>12MCG/H TDR EMP 5X2,1MG</t>
  </si>
  <si>
    <t>124569</t>
  </si>
  <si>
    <t>DOLFORIN</t>
  </si>
  <si>
    <t>124575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</si>
  <si>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</si>
  <si>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</si>
  <si>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</si>
  <si>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</si>
  <si>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</si>
  <si>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</si>
  <si>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</si>
  <si>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153145</t>
  </si>
  <si>
    <t>ADOLOR</t>
  </si>
  <si>
    <t>100MCG/H TDR EMP 5 I</t>
  </si>
  <si>
    <t>124566</t>
  </si>
  <si>
    <t>153129</t>
  </si>
  <si>
    <t>50MCG/H TDR EMP 5 I</t>
  </si>
  <si>
    <t>122580</t>
  </si>
  <si>
    <t>75MCG/H TDR EMP 5</t>
  </si>
  <si>
    <t>167792</t>
  </si>
  <si>
    <t>PECFENT</t>
  </si>
  <si>
    <t>100MCG/VSTŘIK NAS SPR SOL 1X1,55ML/8VSTŘIK</t>
  </si>
  <si>
    <t>179583</t>
  </si>
  <si>
    <t>FENTANYL MYLAN</t>
  </si>
  <si>
    <t>FUROSEMID</t>
  </si>
  <si>
    <t>40777</t>
  </si>
  <si>
    <t>600MG TBL FLM 50 I</t>
  </si>
  <si>
    <t>84401</t>
  </si>
  <si>
    <t>400MG CPS DUR 50</t>
  </si>
  <si>
    <t>150781</t>
  </si>
  <si>
    <t>GABANOX</t>
  </si>
  <si>
    <t>100MG CPS DUR 90</t>
  </si>
  <si>
    <t>162166</t>
  </si>
  <si>
    <t>GRIMODIN</t>
  </si>
  <si>
    <t>150766</t>
  </si>
  <si>
    <t>300MG CPS DUR 90</t>
  </si>
  <si>
    <t>2539</t>
  </si>
  <si>
    <t>HALOPERIDOL-RICHTER</t>
  </si>
  <si>
    <t>2MG/ML POR GTT SOL 10ML</t>
  </si>
  <si>
    <t>HEPARIN</t>
  </si>
  <si>
    <t>83106</t>
  </si>
  <si>
    <t>LIOTON</t>
  </si>
  <si>
    <t>1000IU/G GEL 50G</t>
  </si>
  <si>
    <t>HYDROGENOVANÉ NÁMELOVÉ ALKALOIDY</t>
  </si>
  <si>
    <t>91032</t>
  </si>
  <si>
    <t>SECATOXIN FORTE</t>
  </si>
  <si>
    <t>2,5MG/ML POR GTT SOL 25ML</t>
  </si>
  <si>
    <t>HYDROMORFON</t>
  </si>
  <si>
    <t>10843</t>
  </si>
  <si>
    <t>PALLADONE-SR</t>
  </si>
  <si>
    <t>8MG CPS PRO 30</t>
  </si>
  <si>
    <t>21597</t>
  </si>
  <si>
    <t>4MG CPS PRO 30</t>
  </si>
  <si>
    <t>10848</t>
  </si>
  <si>
    <t>8MG CPS PRO 60</t>
  </si>
  <si>
    <t>21572</t>
  </si>
  <si>
    <t>24MG CPS PRO 60</t>
  </si>
  <si>
    <t>21583</t>
  </si>
  <si>
    <t>16MG CPS PRO 60</t>
  </si>
  <si>
    <t>21566</t>
  </si>
  <si>
    <t>24MG CPS PRO 30</t>
  </si>
  <si>
    <t>JINÁ ANTIHISTAMINIKA PRO SYSTÉMOVOU APLIKACI</t>
  </si>
  <si>
    <t>2479</t>
  </si>
  <si>
    <t>2MG TBL NOB 20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</si>
  <si>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</si>
  <si>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</si>
  <si>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</si>
  <si>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</si>
  <si>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</si>
  <si>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</si>
  <si>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</si>
  <si>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</si>
  <si>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</si>
  <si>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</si>
  <si>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17121</t>
  </si>
  <si>
    <t>30MG CPS DUR 28</t>
  </si>
  <si>
    <t>LIDOKAIN</t>
  </si>
  <si>
    <t>191382</t>
  </si>
  <si>
    <t>VERSATIS</t>
  </si>
  <si>
    <t>700MG EMP MED 20</t>
  </si>
  <si>
    <t>LORATADIN</t>
  </si>
  <si>
    <t>53639</t>
  </si>
  <si>
    <t>FLONIDAN</t>
  </si>
  <si>
    <t>LORNOXIKAM</t>
  </si>
  <si>
    <t>119900</t>
  </si>
  <si>
    <t>XEFO RAPID</t>
  </si>
  <si>
    <t>8MG TBL FLM 50</t>
  </si>
  <si>
    <t>112562</t>
  </si>
  <si>
    <t>15MG TBL NOB 60</t>
  </si>
  <si>
    <t>MELPERON</t>
  </si>
  <si>
    <t>199466</t>
  </si>
  <si>
    <t>BURONIL</t>
  </si>
  <si>
    <t>METOKLOPRAMID</t>
  </si>
  <si>
    <t>93104</t>
  </si>
  <si>
    <t>10MG TBL NOB 40</t>
  </si>
  <si>
    <t>METOPROLOL</t>
  </si>
  <si>
    <t>214624</t>
  </si>
  <si>
    <t>VASOCARDIN SR 200</t>
  </si>
  <si>
    <t>MIRTAZAPIN</t>
  </si>
  <si>
    <t>162537</t>
  </si>
  <si>
    <t>MORFIN</t>
  </si>
  <si>
    <t>41727</t>
  </si>
  <si>
    <t>SEVREDOL</t>
  </si>
  <si>
    <t>41737</t>
  </si>
  <si>
    <t>164736</t>
  </si>
  <si>
    <t>VENDAL RETARD</t>
  </si>
  <si>
    <t>60MG TBL PRO 30</t>
  </si>
  <si>
    <t>NAFTIDROFURYL</t>
  </si>
  <si>
    <t>66015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</si>
  <si>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</si>
  <si>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</si>
  <si>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</si>
  <si>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</si>
  <si>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</si>
  <si>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</si>
  <si>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</si>
  <si>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</si>
  <si>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</si>
  <si>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</si>
  <si>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</si>
  <si>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</si>
  <si>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</si>
  <si>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</si>
  <si>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</si>
  <si>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</si>
  <si>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</si>
  <si>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</si>
  <si>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</si>
  <si>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</si>
  <si>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</si>
  <si>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</si>
  <si>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235856</t>
  </si>
  <si>
    <t>OXYKODON MYLAN</t>
  </si>
  <si>
    <t>20MG TBL PRO 30X1</t>
  </si>
  <si>
    <t>194640</t>
  </si>
  <si>
    <t>OXYKODON STADA</t>
  </si>
  <si>
    <t>20MG CPS DUR 30X1</t>
  </si>
  <si>
    <t>186140</t>
  </si>
  <si>
    <t>10MG CPS DUR 30X1</t>
  </si>
  <si>
    <t>214435</t>
  </si>
  <si>
    <t>PAROXETIN</t>
  </si>
  <si>
    <t>107848</t>
  </si>
  <si>
    <t>20MG TBL FLM 100</t>
  </si>
  <si>
    <t>88708</t>
  </si>
  <si>
    <t>ALGIFEN</t>
  </si>
  <si>
    <t>500MG/5,25MG/0,1MG TBL NOB 20</t>
  </si>
  <si>
    <t>269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</si>
  <si>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</si>
  <si>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</si>
  <si>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</si>
  <si>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</si>
  <si>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</si>
  <si>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</si>
  <si>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</si>
  <si>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27113</t>
  </si>
  <si>
    <t>150MG CPS DUR 112(2X56)</t>
  </si>
  <si>
    <t>211504</t>
  </si>
  <si>
    <t>PRAGIOLA</t>
  </si>
  <si>
    <t>210544</t>
  </si>
  <si>
    <t>211873</t>
  </si>
  <si>
    <t>PREGLENIX</t>
  </si>
  <si>
    <t>211881</t>
  </si>
  <si>
    <t>28230</t>
  </si>
  <si>
    <t>300MG CPS DUR 56</t>
  </si>
  <si>
    <t>211897</t>
  </si>
  <si>
    <t>210568</t>
  </si>
  <si>
    <t>210654</t>
  </si>
  <si>
    <t>PREGABALIN MYLAN PHARMA</t>
  </si>
  <si>
    <t>210595</t>
  </si>
  <si>
    <t>186819</t>
  </si>
  <si>
    <t>PREGABALIN ACCORD</t>
  </si>
  <si>
    <t>173165</t>
  </si>
  <si>
    <t>PREGABALIN STADA ARZNEIMITTEL AG</t>
  </si>
  <si>
    <t>211522</t>
  </si>
  <si>
    <t>196018</t>
  </si>
  <si>
    <t>500MG/ML POR GTT SOL 1X100ML</t>
  </si>
  <si>
    <t>SUMATRIPTAN</t>
  </si>
  <si>
    <t>107758</t>
  </si>
  <si>
    <t>ROSEMIG</t>
  </si>
  <si>
    <t>20MG NAS SPR SOL 2X0,1ML</t>
  </si>
  <si>
    <t>14134</t>
  </si>
  <si>
    <t>50MG TBL FLM 6 I</t>
  </si>
  <si>
    <t>146283</t>
  </si>
  <si>
    <t>SUMATRIPTAN MYLAN</t>
  </si>
  <si>
    <t>50MG TBL FLM 6</t>
  </si>
  <si>
    <t>107976</t>
  </si>
  <si>
    <t>SUMAMIGREN</t>
  </si>
  <si>
    <t>234945</t>
  </si>
  <si>
    <t>234931</t>
  </si>
  <si>
    <t>100MG TBL FLM 2</t>
  </si>
  <si>
    <t>219404</t>
  </si>
  <si>
    <t>SUMATRIPTAN AUROVITAS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</si>
  <si>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</si>
  <si>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</si>
  <si>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</si>
  <si>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</si>
  <si>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</si>
  <si>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</si>
  <si>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</si>
  <si>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</si>
  <si>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</si>
  <si>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184728</t>
  </si>
  <si>
    <t>PALEXIA</t>
  </si>
  <si>
    <t>50MG TBL FLM 20</t>
  </si>
  <si>
    <t>184621</t>
  </si>
  <si>
    <t>250MG TBL PRO 60</t>
  </si>
  <si>
    <t>184750</t>
  </si>
  <si>
    <t>75MG TBL FLM 20</t>
  </si>
  <si>
    <t>TIZANIDIN</t>
  </si>
  <si>
    <t>16051</t>
  </si>
  <si>
    <t>SIRDALUD</t>
  </si>
  <si>
    <t>TRAMADOL</t>
  </si>
  <si>
    <t>24737</t>
  </si>
  <si>
    <t>TRAMADOL SANDOZ RETARD</t>
  </si>
  <si>
    <t>42776</t>
  </si>
  <si>
    <t>TRALGIT SR 150</t>
  </si>
  <si>
    <t>42780</t>
  </si>
  <si>
    <t>TRALGIT SR 200</t>
  </si>
  <si>
    <t>59672</t>
  </si>
  <si>
    <t>TRALGIT SR 100</t>
  </si>
  <si>
    <t>59673</t>
  </si>
  <si>
    <t>100MG TBL PRO 50</t>
  </si>
  <si>
    <t>201138</t>
  </si>
  <si>
    <t>TRAMAL RETARD</t>
  </si>
  <si>
    <t>100MG TBL PRO 30 II</t>
  </si>
  <si>
    <t>230441</t>
  </si>
  <si>
    <t>TRALGIT SR</t>
  </si>
  <si>
    <t>230438</t>
  </si>
  <si>
    <t>230445</t>
  </si>
  <si>
    <t>230437</t>
  </si>
  <si>
    <t>TRAZODON</t>
  </si>
  <si>
    <t>46444</t>
  </si>
  <si>
    <t>TRITTICO AC</t>
  </si>
  <si>
    <t>150MG TBL RET 60</t>
  </si>
  <si>
    <t>186538</t>
  </si>
  <si>
    <t>TBL FLM 90</t>
  </si>
  <si>
    <t>VENLAFAXIN</t>
  </si>
  <si>
    <t>115551</t>
  </si>
  <si>
    <t>75MG CPS PRO 30</t>
  </si>
  <si>
    <t>115562</t>
  </si>
  <si>
    <t>150MG CPS PRO 30</t>
  </si>
  <si>
    <t>142083</t>
  </si>
  <si>
    <t>142080</t>
  </si>
  <si>
    <t>150MG CPS PRO 90</t>
  </si>
  <si>
    <t>233727</t>
  </si>
  <si>
    <t>VITAMIN B1 V KOMBINACI S VITAMINEM B6 A/NEBO B12</t>
  </si>
  <si>
    <t>13818</t>
  </si>
  <si>
    <t>40/90/0,25MG CPS MOL 100</t>
  </si>
  <si>
    <t>164891</t>
  </si>
  <si>
    <t>NEUROMULTIVIT</t>
  </si>
  <si>
    <t>100MG/200MG/0,2MG TBL FLM 100 I</t>
  </si>
  <si>
    <t>146877</t>
  </si>
  <si>
    <t>APO-ZOLPIDEM</t>
  </si>
  <si>
    <t>146893</t>
  </si>
  <si>
    <t>PERTUSE, PURIFIKOVANÝ ANTIGEN, KOMBINACE S TOXOIDY</t>
  </si>
  <si>
    <t>157626</t>
  </si>
  <si>
    <t>ADACEL</t>
  </si>
  <si>
    <t>INJ SUS 1X0,5ML</t>
  </si>
  <si>
    <t>179327</t>
  </si>
  <si>
    <t>75MG/650MG TBL FLM 30 I</t>
  </si>
  <si>
    <t>192721</t>
  </si>
  <si>
    <t>TRAMYLPA</t>
  </si>
  <si>
    <t>37,5MG/325MG TBL FLM 30 I</t>
  </si>
  <si>
    <t>138847</t>
  </si>
  <si>
    <t>37,5MG/325MG TBL FLM 90 I</t>
  </si>
  <si>
    <t>197863</t>
  </si>
  <si>
    <t>PALGOTAL</t>
  </si>
  <si>
    <t>75MG/650MG TBL FLM 30</t>
  </si>
  <si>
    <t>201290</t>
  </si>
  <si>
    <t>MEDRACET</t>
  </si>
  <si>
    <t>37,5MG/325MG TBL NOB 30</t>
  </si>
  <si>
    <t>219801</t>
  </si>
  <si>
    <t>37,5MG/325MG TBL FLM 30 II</t>
  </si>
  <si>
    <t>233672</t>
  </si>
  <si>
    <t>233683</t>
  </si>
  <si>
    <t>109799</t>
  </si>
  <si>
    <t>ULTRACOD</t>
  </si>
  <si>
    <t>500MG/30MG TBL NOB 30</t>
  </si>
  <si>
    <t>109797</t>
  </si>
  <si>
    <t>500MG/30MG TBL NOB 10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</si>
  <si>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</si>
  <si>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</si>
  <si>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</si>
  <si>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</si>
  <si>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</si>
  <si>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</si>
  <si>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</si>
  <si>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</si>
  <si>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234736</t>
  </si>
  <si>
    <t>GUAIFENESIN</t>
  </si>
  <si>
    <t>94234</t>
  </si>
  <si>
    <t>GUAJACURAN</t>
  </si>
  <si>
    <t>200MG TBL OBD 30</t>
  </si>
  <si>
    <t>*9005</t>
  </si>
  <si>
    <t>191729</t>
  </si>
  <si>
    <t>191728</t>
  </si>
  <si>
    <t>100MG POR PLV SUS 20</t>
  </si>
  <si>
    <t>212307</t>
  </si>
  <si>
    <t>153121</t>
  </si>
  <si>
    <t>25MCG/H TDR EMP 5 I</t>
  </si>
  <si>
    <t>122588</t>
  </si>
  <si>
    <t>12,5MCG/H TDR EMP 5</t>
  </si>
  <si>
    <t>173420</t>
  </si>
  <si>
    <t>APO-GAB</t>
  </si>
  <si>
    <t>62047</t>
  </si>
  <si>
    <t>LOCOID LIPOCREAM 0,1%</t>
  </si>
  <si>
    <t>21592</t>
  </si>
  <si>
    <t>4MG CPS PRO 60</t>
  </si>
  <si>
    <t>14958</t>
  </si>
  <si>
    <t>119899</t>
  </si>
  <si>
    <t>8MG TBL FLM 30</t>
  </si>
  <si>
    <t>157254</t>
  </si>
  <si>
    <t>OMEPRAZOL ACTAVIS</t>
  </si>
  <si>
    <t>20MG CPS ETD 30</t>
  </si>
  <si>
    <t>129790</t>
  </si>
  <si>
    <t>211520</t>
  </si>
  <si>
    <t>209682</t>
  </si>
  <si>
    <t>PREGABALIN STADA</t>
  </si>
  <si>
    <t>211502</t>
  </si>
  <si>
    <t>75MG CPS DUR 28</t>
  </si>
  <si>
    <t>132870</t>
  </si>
  <si>
    <t>100MG/ML POR GTT SOL 1X96ML+PUMPA</t>
  </si>
  <si>
    <t>207639</t>
  </si>
  <si>
    <t>100MG TBL PRO 30 I</t>
  </si>
  <si>
    <t>VALSARTAN A DIURETIKA</t>
  </si>
  <si>
    <t>134292</t>
  </si>
  <si>
    <t>VALSACOMBI</t>
  </si>
  <si>
    <t>160MG/25MG TBL FLM 28</t>
  </si>
  <si>
    <t>NALOXEGOL</t>
  </si>
  <si>
    <t>210215</t>
  </si>
  <si>
    <t>MOVENTIG</t>
  </si>
  <si>
    <t>25MG TBL FLM 30</t>
  </si>
  <si>
    <t>ACETYLCYSTEIN</t>
  </si>
  <si>
    <t>32859</t>
  </si>
  <si>
    <t>NAC AL 600 ŠUMIVÉ TABLETY</t>
  </si>
  <si>
    <t>600MG TBL EFF 50 (5X10)</t>
  </si>
  <si>
    <t>AMLODIPIN</t>
  </si>
  <si>
    <t>15378</t>
  </si>
  <si>
    <t>49006</t>
  </si>
  <si>
    <t>ATORIS</t>
  </si>
  <si>
    <t>17171</t>
  </si>
  <si>
    <t>0,5MG/G+1MG/G UNG 30G</t>
  </si>
  <si>
    <t>158673</t>
  </si>
  <si>
    <t>2,5MG TBL FLM 30</t>
  </si>
  <si>
    <t>CEFPROZIL</t>
  </si>
  <si>
    <t>199796</t>
  </si>
  <si>
    <t>CEFZIL</t>
  </si>
  <si>
    <t>178675</t>
  </si>
  <si>
    <t>87179</t>
  </si>
  <si>
    <t>NUROFEN STOPGRIP</t>
  </si>
  <si>
    <t>65485</t>
  </si>
  <si>
    <t>CLOTRIMAZOL AL</t>
  </si>
  <si>
    <t>0,01G/ML DRM SPR SOL 1X30ML</t>
  </si>
  <si>
    <t>155782</t>
  </si>
  <si>
    <t>GODASAL</t>
  </si>
  <si>
    <t>100MG/50MG TBL NOB 100 II</t>
  </si>
  <si>
    <t>METFORMIN</t>
  </si>
  <si>
    <t>12354</t>
  </si>
  <si>
    <t>500MG TBL FLM 120 I</t>
  </si>
  <si>
    <t>OSELTAMIVIR</t>
  </si>
  <si>
    <t>27698</t>
  </si>
  <si>
    <t>TAMIFLU</t>
  </si>
  <si>
    <t>75MG CPS DUR 10</t>
  </si>
  <si>
    <t>PARACETAMOL</t>
  </si>
  <si>
    <t>162142</t>
  </si>
  <si>
    <t>500MG TBL NOB 24</t>
  </si>
  <si>
    <t>139986</t>
  </si>
  <si>
    <t>ROSUVASTATIN NEWLINE PHARMA</t>
  </si>
  <si>
    <t>187417</t>
  </si>
  <si>
    <t>VOLTAREN OPHTHA CD</t>
  </si>
  <si>
    <t>1MG/ML OPH GTT SOL 1X5ML</t>
  </si>
  <si>
    <t>124572</t>
  </si>
  <si>
    <t>172790</t>
  </si>
  <si>
    <t>5MG CPS DUR 30X1</t>
  </si>
  <si>
    <t>233698</t>
  </si>
  <si>
    <t>AMIDY</t>
  </si>
  <si>
    <t>2684</t>
  </si>
  <si>
    <t>10MG/G+2MG/G GEL 1X20G</t>
  </si>
  <si>
    <t>42762</t>
  </si>
  <si>
    <t>70MCG/H TDR EMP 10</t>
  </si>
  <si>
    <t>CELEKOXIB</t>
  </si>
  <si>
    <t>196149</t>
  </si>
  <si>
    <t>ACLEXA</t>
  </si>
  <si>
    <t>200MG CPS DUR 30</t>
  </si>
  <si>
    <t>89025</t>
  </si>
  <si>
    <t>DICLOFENAC AL 50</t>
  </si>
  <si>
    <t>50MG TBL ENT 50</t>
  </si>
  <si>
    <t>107859</t>
  </si>
  <si>
    <t>130812</t>
  </si>
  <si>
    <t>GORDIUS</t>
  </si>
  <si>
    <t>19987</t>
  </si>
  <si>
    <t>GABAPENTIN TEVA</t>
  </si>
  <si>
    <t>19978</t>
  </si>
  <si>
    <t>130810</t>
  </si>
  <si>
    <t>132877</t>
  </si>
  <si>
    <t>10825</t>
  </si>
  <si>
    <t>2MG CPS PRO 30</t>
  </si>
  <si>
    <t>163877</t>
  </si>
  <si>
    <t>NEUROTOP</t>
  </si>
  <si>
    <t>200MG TBL NOB 50</t>
  </si>
  <si>
    <t>16287</t>
  </si>
  <si>
    <t>FASTUM</t>
  </si>
  <si>
    <t>25MG/G GEL 100G</t>
  </si>
  <si>
    <t>76654</t>
  </si>
  <si>
    <t>KETONAL RETARD</t>
  </si>
  <si>
    <t>150MG TBL PRO 20</t>
  </si>
  <si>
    <t>127760</t>
  </si>
  <si>
    <t>MIRZATEN ORO TAB</t>
  </si>
  <si>
    <t>15MG POR TBL DIS 30</t>
  </si>
  <si>
    <t>164734</t>
  </si>
  <si>
    <t>30MG TBL PRO 30</t>
  </si>
  <si>
    <t>164738</t>
  </si>
  <si>
    <t>164740</t>
  </si>
  <si>
    <t>1125</t>
  </si>
  <si>
    <t>10MG/ML INJ SOL 10X1ML</t>
  </si>
  <si>
    <t>132723</t>
  </si>
  <si>
    <t>210704</t>
  </si>
  <si>
    <t>PREGABALIN MYLAN</t>
  </si>
  <si>
    <t>210716</t>
  </si>
  <si>
    <t>210683</t>
  </si>
  <si>
    <t>TIAPRID</t>
  </si>
  <si>
    <t>48578</t>
  </si>
  <si>
    <t>84262</t>
  </si>
  <si>
    <t>TRALGIT</t>
  </si>
  <si>
    <t>100MG/ML POR SOL 1X96ML+PUMPA</t>
  </si>
  <si>
    <t>54237</t>
  </si>
  <si>
    <t>TRAMUNDIN RETARD</t>
  </si>
  <si>
    <t>104503</t>
  </si>
  <si>
    <t>MABRON RETARD</t>
  </si>
  <si>
    <t>200MG TBL PRO 60 I</t>
  </si>
  <si>
    <t>233706</t>
  </si>
  <si>
    <t>216707</t>
  </si>
  <si>
    <t>CIPROFLOXACIN</t>
  </si>
  <si>
    <t>15658</t>
  </si>
  <si>
    <t>CIPLOX</t>
  </si>
  <si>
    <t>28839</t>
  </si>
  <si>
    <t>0,5MG/ML POR SOL 120ML+LŽ</t>
  </si>
  <si>
    <t>52335</t>
  </si>
  <si>
    <t>4MG TBL NOB 30</t>
  </si>
  <si>
    <t>52336</t>
  </si>
  <si>
    <t>4MG TBL NOB 100</t>
  </si>
  <si>
    <t>232954</t>
  </si>
  <si>
    <t>DIAZEPAM</t>
  </si>
  <si>
    <t>208695</t>
  </si>
  <si>
    <t>10MG TBL NOB 20(1X20)</t>
  </si>
  <si>
    <t>75633</t>
  </si>
  <si>
    <t>DIOSMEKTIT</t>
  </si>
  <si>
    <t>59941</t>
  </si>
  <si>
    <t>3G POR PLV SUS 30</t>
  </si>
  <si>
    <t>ELETRIPTAN</t>
  </si>
  <si>
    <t>59764</t>
  </si>
  <si>
    <t>RELPAX</t>
  </si>
  <si>
    <t>40MG TBL FLM 2 I</t>
  </si>
  <si>
    <t>115400</t>
  </si>
  <si>
    <t>2000IU(20MG)/0,2ML INJ SOL ISP 10X0,2ML I</t>
  </si>
  <si>
    <t>155385</t>
  </si>
  <si>
    <t>200MCG SLG TBL NOB 30</t>
  </si>
  <si>
    <t>84396</t>
  </si>
  <si>
    <t>100MG CPS DUR 20</t>
  </si>
  <si>
    <t>181666</t>
  </si>
  <si>
    <t>600MG TBL FLM 50</t>
  </si>
  <si>
    <t>218234</t>
  </si>
  <si>
    <t>10835</t>
  </si>
  <si>
    <t>2MG CPS PRO 60</t>
  </si>
  <si>
    <t>93723</t>
  </si>
  <si>
    <t>50MG SUP 10</t>
  </si>
  <si>
    <t>KETOTIFEN</t>
  </si>
  <si>
    <t>66003</t>
  </si>
  <si>
    <t>KETOTIFEN AL</t>
  </si>
  <si>
    <t>1MG CPS DUR 50</t>
  </si>
  <si>
    <t>KODEIN</t>
  </si>
  <si>
    <t>207940</t>
  </si>
  <si>
    <t>30MG TBL NOB 10</t>
  </si>
  <si>
    <t>99295</t>
  </si>
  <si>
    <t>100MG TBL NOB 20(2X10)</t>
  </si>
  <si>
    <t>LAMOTRIGIN</t>
  </si>
  <si>
    <t>151056</t>
  </si>
  <si>
    <t>LAMICTAL</t>
  </si>
  <si>
    <t>100MG TBL NOB 42</t>
  </si>
  <si>
    <t>LERKANIDIPIN</t>
  </si>
  <si>
    <t>169629</t>
  </si>
  <si>
    <t>KAPIDIN</t>
  </si>
  <si>
    <t>10MG TBL FLM 100 II</t>
  </si>
  <si>
    <t>184035</t>
  </si>
  <si>
    <t>89997</t>
  </si>
  <si>
    <t>LINOLA FETT ÖLBAD</t>
  </si>
  <si>
    <t>ADT BAL 1X400ML</t>
  </si>
  <si>
    <t>METHYLPREDNISOLON</t>
  </si>
  <si>
    <t>40368</t>
  </si>
  <si>
    <t>MEDROL</t>
  </si>
  <si>
    <t>4MG TBL NOB 30 I</t>
  </si>
  <si>
    <t>158809</t>
  </si>
  <si>
    <t>METYPRED</t>
  </si>
  <si>
    <t>213487</t>
  </si>
  <si>
    <t>9500IU/ML INJ SOL ISP 10X0,3ML</t>
  </si>
  <si>
    <t>213490</t>
  </si>
  <si>
    <t>9500IU/ML INJ SOL ISP 10X1ML</t>
  </si>
  <si>
    <t>NORFLOXACIN</t>
  </si>
  <si>
    <t>93465</t>
  </si>
  <si>
    <t>NOLICIN</t>
  </si>
  <si>
    <t>400MG TBL FLM 20</t>
  </si>
  <si>
    <t>157258</t>
  </si>
  <si>
    <t>215606</t>
  </si>
  <si>
    <t>PARACETAMOL, KOMBINACE KROMĚ PSYCHOLEPTIK</t>
  </si>
  <si>
    <t>48888</t>
  </si>
  <si>
    <t>325MG/130MG/70MG TBL NOB 20</t>
  </si>
  <si>
    <t>186252</t>
  </si>
  <si>
    <t>325MG/130MG/70MG TBL NOB 50</t>
  </si>
  <si>
    <t>140138</t>
  </si>
  <si>
    <t>10MG POR TBL DIS 90(3X30)</t>
  </si>
  <si>
    <t>28213</t>
  </si>
  <si>
    <t>50MG CPS DUR 56</t>
  </si>
  <si>
    <t>209684</t>
  </si>
  <si>
    <t>210565</t>
  </si>
  <si>
    <t>150MG CPS DUR 14</t>
  </si>
  <si>
    <t>210541</t>
  </si>
  <si>
    <t>75MG CPS DUR 14</t>
  </si>
  <si>
    <t>167735</t>
  </si>
  <si>
    <t>20MG/ML POR SOL 1X473ML</t>
  </si>
  <si>
    <t>148074</t>
  </si>
  <si>
    <t>20MG TBL FLM 90</t>
  </si>
  <si>
    <t>119115</t>
  </si>
  <si>
    <t>SUMATRIPTAN ACTAVIS</t>
  </si>
  <si>
    <t>50MG TBL OBD 6 I</t>
  </si>
  <si>
    <t>146269</t>
  </si>
  <si>
    <t>THIETHYLPERAZIN</t>
  </si>
  <si>
    <t>9844</t>
  </si>
  <si>
    <t>6,5MG TBL OBD 50</t>
  </si>
  <si>
    <t>9847</t>
  </si>
  <si>
    <t>6,5MG SUP 6</t>
  </si>
  <si>
    <t>16052</t>
  </si>
  <si>
    <t>201128</t>
  </si>
  <si>
    <t>233829</t>
  </si>
  <si>
    <t>TRAMADOL MYLAN</t>
  </si>
  <si>
    <t>150MG TBL PRO 30 II</t>
  </si>
  <si>
    <t>230433</t>
  </si>
  <si>
    <t>TRALGIT OROTAB</t>
  </si>
  <si>
    <t>50MG POR TBL DIS 30 II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</si>
  <si>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</si>
  <si>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</si>
  <si>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</si>
  <si>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</si>
  <si>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</si>
  <si>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</si>
  <si>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</si>
  <si>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</si>
  <si>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42476</t>
  </si>
  <si>
    <t>50MG/250MCG TBL OBD 50</t>
  </si>
  <si>
    <t>42477</t>
  </si>
  <si>
    <t>50MG/250MCG TBL OBD 100</t>
  </si>
  <si>
    <t>KYSELINA THIOKTOVÁ</t>
  </si>
  <si>
    <t>55391</t>
  </si>
  <si>
    <t>THIOGAMMA 600 ORAL</t>
  </si>
  <si>
    <t>138841</t>
  </si>
  <si>
    <t>179365</t>
  </si>
  <si>
    <t>FOXIS</t>
  </si>
  <si>
    <t>179368</t>
  </si>
  <si>
    <t>37,5MG/325MG TBL FLM 60 I</t>
  </si>
  <si>
    <t>201613</t>
  </si>
  <si>
    <t>ZALDIAR EFFERVESCENS</t>
  </si>
  <si>
    <t>37,5MG/325MG TBL EFF 10</t>
  </si>
  <si>
    <t>86023</t>
  </si>
  <si>
    <t>TALVOSILEN FORTE</t>
  </si>
  <si>
    <t>500MG/30MG CPS DUR 20</t>
  </si>
  <si>
    <t>201622</t>
  </si>
  <si>
    <t>AUGMENTIN DUO</t>
  </si>
  <si>
    <t>80MG/ML+11,4MG/ML POR PLV SUS 70ML+STŘ</t>
  </si>
  <si>
    <t>94933</t>
  </si>
  <si>
    <t>875MG/125MG TBL FLM 14 II</t>
  </si>
  <si>
    <t>147458</t>
  </si>
  <si>
    <t>112MCG TBL NOB 100 II</t>
  </si>
  <si>
    <t>999999</t>
  </si>
  <si>
    <t>*3015</t>
  </si>
  <si>
    <t>9000006</t>
  </si>
  <si>
    <t>*9004</t>
  </si>
  <si>
    <t>*9007</t>
  </si>
  <si>
    <t>*4102</t>
  </si>
  <si>
    <t>ISOSORBID-MONONITRÁT</t>
  </si>
  <si>
    <t>21794</t>
  </si>
  <si>
    <t>100MG TBL PRO 50(5X10)</t>
  </si>
  <si>
    <t>170501</t>
  </si>
  <si>
    <t>ALPRAZOLAM ORION</t>
  </si>
  <si>
    <t>235248</t>
  </si>
  <si>
    <t>DABIGATRAN-ETEXILÁT</t>
  </si>
  <si>
    <t>29323</t>
  </si>
  <si>
    <t>PRADAXA</t>
  </si>
  <si>
    <t>75MG CPS DUR 30X1 I</t>
  </si>
  <si>
    <t>26329</t>
  </si>
  <si>
    <t>57866</t>
  </si>
  <si>
    <t>3MG/ML+1MG/ML OPH GTT SUS 1X5ML</t>
  </si>
  <si>
    <t>59768</t>
  </si>
  <si>
    <t>80MG TBL FLM 2 I</t>
  </si>
  <si>
    <t>234828</t>
  </si>
  <si>
    <t>ESCITALOPRAM MYLAN</t>
  </si>
  <si>
    <t>234823</t>
  </si>
  <si>
    <t>191173</t>
  </si>
  <si>
    <t>BREAKYL</t>
  </si>
  <si>
    <t>200MCG BUC FLM 28 I</t>
  </si>
  <si>
    <t>97374</t>
  </si>
  <si>
    <t>15MG CPS RML 100</t>
  </si>
  <si>
    <t>150759</t>
  </si>
  <si>
    <t>400MG CPS DUR 90</t>
  </si>
  <si>
    <t>HYDROCHLOROTHIAZID A KALIUM ŠETŘÍCÍ DIURETIKA</t>
  </si>
  <si>
    <t>47478</t>
  </si>
  <si>
    <t>LORADUR MITE</t>
  </si>
  <si>
    <t>2,5MG/25MG TBL NOB 50</t>
  </si>
  <si>
    <t>IBUPROFEN</t>
  </si>
  <si>
    <t>11063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</si>
  <si>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</si>
  <si>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</si>
  <si>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</si>
  <si>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</si>
  <si>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</si>
  <si>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</si>
  <si>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</si>
  <si>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</si>
  <si>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</si>
  <si>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</si>
  <si>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119897</t>
  </si>
  <si>
    <t>13281</t>
  </si>
  <si>
    <t>160704</t>
  </si>
  <si>
    <t>ORAMELLOX</t>
  </si>
  <si>
    <t>150982</t>
  </si>
  <si>
    <t>MELOXICAM MYLAN</t>
  </si>
  <si>
    <t>46980</t>
  </si>
  <si>
    <t>MIDAZOLAM</t>
  </si>
  <si>
    <t>15010</t>
  </si>
  <si>
    <t>DORMICUM</t>
  </si>
  <si>
    <t>15MG TBL FLM 10X1</t>
  </si>
  <si>
    <t>201693</t>
  </si>
  <si>
    <t>NALGESIN S</t>
  </si>
  <si>
    <t>275MG TBL FLM 30X1 II</t>
  </si>
  <si>
    <t>112318</t>
  </si>
  <si>
    <t>14701</t>
  </si>
  <si>
    <t>PANADOL EXTRA RAPIDE</t>
  </si>
  <si>
    <t>500MG/65MG TBL EFF 12</t>
  </si>
  <si>
    <t>222016</t>
  </si>
  <si>
    <t>PREGABALIN ZENTIVA K.S.</t>
  </si>
  <si>
    <t>150MG CPS DUR 56 II</t>
  </si>
  <si>
    <t>209683</t>
  </si>
  <si>
    <t>173157</t>
  </si>
  <si>
    <t>RANITIDIN</t>
  </si>
  <si>
    <t>47471</t>
  </si>
  <si>
    <t>RANISAN</t>
  </si>
  <si>
    <t>150MG TBL FLM 60</t>
  </si>
  <si>
    <t>107983</t>
  </si>
  <si>
    <t>100MG TBL FLM 6</t>
  </si>
  <si>
    <t>201133</t>
  </si>
  <si>
    <t>132873</t>
  </si>
  <si>
    <t>TRAMAL RETARD TABLETY 100 MG</t>
  </si>
  <si>
    <t>84367</t>
  </si>
  <si>
    <t>600MG TBL FLM 60</t>
  </si>
  <si>
    <t>*2092</t>
  </si>
  <si>
    <t>230967</t>
  </si>
  <si>
    <t>61253</t>
  </si>
  <si>
    <t>ELONTRIL</t>
  </si>
  <si>
    <t>300MG TBL RET 30</t>
  </si>
  <si>
    <t>INDAPAMID</t>
  </si>
  <si>
    <t>151949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</si>
  <si>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</si>
  <si>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</si>
  <si>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</si>
  <si>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</si>
  <si>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</si>
  <si>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</si>
  <si>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</si>
  <si>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</si>
  <si>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LOPERAMID</t>
  </si>
  <si>
    <t>132702</t>
  </si>
  <si>
    <t>SPIRAMYCIN</t>
  </si>
  <si>
    <t>75754</t>
  </si>
  <si>
    <t>ROVAMYCINE</t>
  </si>
  <si>
    <t>3MIU TBL FLM 10</t>
  </si>
  <si>
    <t>109810</t>
  </si>
  <si>
    <t>2,5MCG INH SOL 1X60DÁV+1INH</t>
  </si>
  <si>
    <t>178277</t>
  </si>
  <si>
    <t>200MG TBL PRO 30 II</t>
  </si>
  <si>
    <t>AVANAFIL</t>
  </si>
  <si>
    <t>194284</t>
  </si>
  <si>
    <t>SPEDRA</t>
  </si>
  <si>
    <t>200MG TBL NOB 8X1</t>
  </si>
  <si>
    <t>45011</t>
  </si>
  <si>
    <t>500MG TBL FLM 6</t>
  </si>
  <si>
    <t>155862</t>
  </si>
  <si>
    <t>500MG INF PLV SOL 5</t>
  </si>
  <si>
    <t>233600</t>
  </si>
  <si>
    <t>141951</t>
  </si>
  <si>
    <t>20MG TBL ENT 28</t>
  </si>
  <si>
    <t>BISAKODYL</t>
  </si>
  <si>
    <t>96620</t>
  </si>
  <si>
    <t>BISACODYL-K</t>
  </si>
  <si>
    <t>5MG TBL OBD 105</t>
  </si>
  <si>
    <t>85026</t>
  </si>
  <si>
    <t>CELEBREX</t>
  </si>
  <si>
    <t>100MG CPS DUR 30 I</t>
  </si>
  <si>
    <t>20132</t>
  </si>
  <si>
    <t>CIPRALEX</t>
  </si>
  <si>
    <t>10MG TBL FLM 28 I</t>
  </si>
  <si>
    <t>107639</t>
  </si>
  <si>
    <t>OLOPATADIN</t>
  </si>
  <si>
    <t>195013</t>
  </si>
  <si>
    <t>ALERPALUX</t>
  </si>
  <si>
    <t>ONDANSETRON</t>
  </si>
  <si>
    <t>11635</t>
  </si>
  <si>
    <t>235866</t>
  </si>
  <si>
    <t>20MG TBL PRO 60X1</t>
  </si>
  <si>
    <t>231961</t>
  </si>
  <si>
    <t>LAKTULOSA</t>
  </si>
  <si>
    <t>215715</t>
  </si>
  <si>
    <t>667MG/ML POR SOL 1X500ML II</t>
  </si>
  <si>
    <t>25431</t>
  </si>
  <si>
    <t>30MG CPS ETD 7</t>
  </si>
  <si>
    <t>235269</t>
  </si>
  <si>
    <t>221056</t>
  </si>
  <si>
    <t>50335</t>
  </si>
  <si>
    <t>500MG/ML+5MG/ML POR GTT SOL 1X25ML</t>
  </si>
  <si>
    <t>210733</t>
  </si>
  <si>
    <t>211883</t>
  </si>
  <si>
    <t>SERTRALIN</t>
  </si>
  <si>
    <t>207966</t>
  </si>
  <si>
    <t>50MG CPS DUR 20(2X10)</t>
  </si>
  <si>
    <t>233854</t>
  </si>
  <si>
    <t>30685</t>
  </si>
  <si>
    <t>NASOFAN</t>
  </si>
  <si>
    <t>50MCG/DÁV NAS SPR SUS 1X120DÁV</t>
  </si>
  <si>
    <t>107744</t>
  </si>
  <si>
    <t>100MG/40000IU/G VAG CRM 30G</t>
  </si>
  <si>
    <t>ALOPURINOL</t>
  </si>
  <si>
    <t>216285</t>
  </si>
  <si>
    <t>MILURIT</t>
  </si>
  <si>
    <t>300MG TBL NOB 90</t>
  </si>
  <si>
    <t>TELMISARTAN A DIURETIKA</t>
  </si>
  <si>
    <t>26578</t>
  </si>
  <si>
    <t>MICARDISPLUS</t>
  </si>
  <si>
    <t>80MG/12,5MG TBL NOB 28</t>
  </si>
  <si>
    <t>58425</t>
  </si>
  <si>
    <t>DOLMINA</t>
  </si>
  <si>
    <t>50MG TBL FLM 30</t>
  </si>
  <si>
    <t>45998</t>
  </si>
  <si>
    <t>OSPEN 1500</t>
  </si>
  <si>
    <t>1500000IU TBL FLM 30</t>
  </si>
  <si>
    <t>40851</t>
  </si>
  <si>
    <t>800MG TBL FLM 50 I</t>
  </si>
  <si>
    <t>132990</t>
  </si>
  <si>
    <t>KVETIAPIN</t>
  </si>
  <si>
    <t>230762</t>
  </si>
  <si>
    <t>25MG TBL FLM 60</t>
  </si>
  <si>
    <t>124343</t>
  </si>
  <si>
    <t>MUPIROCIN</t>
  </si>
  <si>
    <t>237886</t>
  </si>
  <si>
    <t>20MG/G UNG 15G</t>
  </si>
  <si>
    <t>207252</t>
  </si>
  <si>
    <t>550MG TBL FLM 20</t>
  </si>
  <si>
    <t>ORGANO-HEPARINOID</t>
  </si>
  <si>
    <t>28216</t>
  </si>
  <si>
    <t>211488</t>
  </si>
  <si>
    <t>25MG CPS DUR 56</t>
  </si>
  <si>
    <t>184788</t>
  </si>
  <si>
    <t>225175</t>
  </si>
  <si>
    <t>TOLPERISON</t>
  </si>
  <si>
    <t>57525</t>
  </si>
  <si>
    <t>MYDOCALM</t>
  </si>
  <si>
    <t>32083</t>
  </si>
  <si>
    <t>100MG/ML POR SOL 1X10ML+KAPÁTKO</t>
  </si>
  <si>
    <t>132869</t>
  </si>
  <si>
    <t>TRAMAL RETARD TABLETY 150 MG</t>
  </si>
  <si>
    <t>216873</t>
  </si>
  <si>
    <t>47515</t>
  </si>
  <si>
    <t>500MG/200IU TBL MND 60</t>
  </si>
  <si>
    <t>ATOMOXETIN</t>
  </si>
  <si>
    <t>23872</t>
  </si>
  <si>
    <t>STRATTERA</t>
  </si>
  <si>
    <t>60MG CPS DUR 7</t>
  </si>
  <si>
    <t>225850</t>
  </si>
  <si>
    <t>2547</t>
  </si>
  <si>
    <t>149958</t>
  </si>
  <si>
    <t>SILDENAFIL ACTAVIS</t>
  </si>
  <si>
    <t>100MG TBL FLM 8</t>
  </si>
  <si>
    <t>TESTOSTERON</t>
  </si>
  <si>
    <t>186652</t>
  </si>
  <si>
    <t>SUSTANON</t>
  </si>
  <si>
    <t>250MG/ML INJ SOL 1X1ML</t>
  </si>
  <si>
    <t>FAMOTIDIN</t>
  </si>
  <si>
    <t>47862</t>
  </si>
  <si>
    <t>FAMOSAN</t>
  </si>
  <si>
    <t>235262</t>
  </si>
  <si>
    <t>12MCG/H TDR EMP 5</t>
  </si>
  <si>
    <t>107855</t>
  </si>
  <si>
    <t>400MG CPS DUR 100</t>
  </si>
  <si>
    <t>GLUKOSAMIN</t>
  </si>
  <si>
    <t>59645</t>
  </si>
  <si>
    <t>DONA</t>
  </si>
  <si>
    <t>1500MG POR PLV SOL 20</t>
  </si>
  <si>
    <t>150080</t>
  </si>
  <si>
    <t>105844</t>
  </si>
  <si>
    <t>MIRTAZAPIN ORION</t>
  </si>
  <si>
    <t>216863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</si>
  <si>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</si>
  <si>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</si>
  <si>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</si>
  <si>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</si>
  <si>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</si>
  <si>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N02AJ13 - TRAMADOL A PARACETAMOL</t>
  </si>
  <si>
    <t>J05AB11 - VALACIKLOVIR</t>
  </si>
  <si>
    <t>N02CC01 - SUMATRIPTAN</t>
  </si>
  <si>
    <t>A02BC01 - OMEPRAZOL</t>
  </si>
  <si>
    <t>A02BC05 - ESOMEPRAZOL</t>
  </si>
  <si>
    <t>C07AB03 - ATENOLOL</t>
  </si>
  <si>
    <t>R06AX27 - DESLORATADIN</t>
  </si>
  <si>
    <t>C09DA07 - TELMISARTAN A DIURETIKA</t>
  </si>
  <si>
    <t>C07AB12 - NEBIVOLOL</t>
  </si>
  <si>
    <t>C09CA07 - TELMISARTAN</t>
  </si>
  <si>
    <t>D07BA01 - PREDNISOLON A ANTISEPTIKA</t>
  </si>
  <si>
    <t>R01AD09 - MOMETASON</t>
  </si>
  <si>
    <t>G02CB03 - KABERGOLIN</t>
  </si>
  <si>
    <t>N03AX09 - LAMOTRIGIN</t>
  </si>
  <si>
    <t>A10AB01 - LIDSKÝ INSULIN</t>
  </si>
  <si>
    <t>R03BA05 - FLUTIKASON</t>
  </si>
  <si>
    <t>R05CB01 - ACETYLCYSTEIN</t>
  </si>
  <si>
    <t>R06AX13 - LORATADIN</t>
  </si>
  <si>
    <t>C08CA13 - LERKANIDIPIN</t>
  </si>
  <si>
    <t>C09DA01 - LOSARTAN A DIURETIKA</t>
  </si>
  <si>
    <t>R06AX17 - KETOTIFEN</t>
  </si>
  <si>
    <t>B01AF02 - APIXABAN</t>
  </si>
  <si>
    <t>N02AJ06 - KODEIN A PARACETAMOL</t>
  </si>
  <si>
    <t>N06AB04 - CITALOPRAM</t>
  </si>
  <si>
    <t>A06AD11 - LAKTULOSA</t>
  </si>
  <si>
    <t>C09DB04 - TELMISARTAN A AMLODIPIN</t>
  </si>
  <si>
    <t>R01AD09</t>
  </si>
  <si>
    <t>A02BC01</t>
  </si>
  <si>
    <t>C07AB03</t>
  </si>
  <si>
    <t>N02AA05</t>
  </si>
  <si>
    <t>N02CC01</t>
  </si>
  <si>
    <t>N06AB04</t>
  </si>
  <si>
    <t>R06AX13</t>
  </si>
  <si>
    <t>N02AJ13</t>
  </si>
  <si>
    <t>A06AD11</t>
  </si>
  <si>
    <t>J05AB11</t>
  </si>
  <si>
    <t>C07AB12</t>
  </si>
  <si>
    <t>C09CA07</t>
  </si>
  <si>
    <t>D07BA01</t>
  </si>
  <si>
    <t>G02CB03</t>
  </si>
  <si>
    <t>N02AJ06</t>
  </si>
  <si>
    <t>R05CB01</t>
  </si>
  <si>
    <t>R06AX27</t>
  </si>
  <si>
    <t>R03BA05</t>
  </si>
  <si>
    <t>R06AX17</t>
  </si>
  <si>
    <t>C08CA13</t>
  </si>
  <si>
    <t>N03AX09</t>
  </si>
  <si>
    <t>C09DA01</t>
  </si>
  <si>
    <t>C09DA07</t>
  </si>
  <si>
    <t>C09DB04</t>
  </si>
  <si>
    <t>B01AF02</t>
  </si>
  <si>
    <t>A10AB01</t>
  </si>
  <si>
    <t>A02BC05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</si>
  <si>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</si>
  <si>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</si>
  <si>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</si>
  <si>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</si>
  <si>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</si>
  <si>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</si>
  <si>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</si>
  <si>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</si>
  <si>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</si>
  <si>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</si>
  <si>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</si>
  <si>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</si>
  <si>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</si>
  <si>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</si>
  <si>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</si>
  <si>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</si>
  <si>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</si>
  <si>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</si>
  <si>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</si>
  <si>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</si>
  <si>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</si>
  <si>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</si>
  <si>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</si>
  <si>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</si>
  <si>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</si>
  <si>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</si>
  <si>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</si>
  <si>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</si>
  <si>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sterilnĂ­ pro anestezii bal. Ăˇ 28 ks 4706312</t>
  </si>
  <si>
    <t>Set sterilní pro anestezii bal. á 28 ks 4706312</t>
  </si>
  <si>
    <t>ZA593</t>
  </si>
  <si>
    <t>Tampon sterilnĂ­ stĂˇÄŤenĂ˝ 20 x 20 cm / 5 ks 28003+</t>
  </si>
  <si>
    <t>Tampon sterilní stáčený 20 x 20 cm / 5 ks 28003+</t>
  </si>
  <si>
    <t>50115060</t>
  </si>
  <si>
    <t>ZPr - ostatní (Z503)</t>
  </si>
  <si>
    <t>ZI042</t>
  </si>
  <si>
    <t>Elektroda 15 cm se sterilnĂ­ kazetou RFE - 15</t>
  </si>
  <si>
    <t>ZG916</t>
  </si>
  <si>
    <t>Elektroda neutrální bipolární pro dospělé á 100 ks 2510</t>
  </si>
  <si>
    <t>ZB844</t>
  </si>
  <si>
    <t>Esmarch - pryĹľovĂ© obinadlo 60 x 1250 KVS 06125</t>
  </si>
  <si>
    <t>ZQ248</t>
  </si>
  <si>
    <t>HadiÄŤka spojovacĂ­ HS 1,8 x 450 mm LL DEPH free 2200 045 ND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</si>
  <si>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</si>
  <si>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</si>
  <si>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</si>
  <si>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</si>
  <si>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</si>
  <si>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</si>
  <si>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</si>
  <si>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</si>
  <si>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</si>
  <si>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</si>
  <si>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</si>
  <si>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</si>
  <si>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</si>
  <si>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</si>
  <si>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</si>
  <si>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ZA789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</si>
  <si>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</si>
  <si>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</si>
  <si>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</si>
  <si>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</si>
  <si>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</si>
  <si>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ZA790</t>
  </si>
  <si>
    <t>StĹ™Ă­kaÄŤka injekÄŤnĂ­ 2-dĂ­lnĂˇ 5 ml L Inject Solo4606051V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</si>
  <si>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</si>
  <si>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</si>
  <si>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</si>
  <si>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</si>
  <si>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ZK799</t>
  </si>
  <si>
    <t>ZĂˇtka combi ÄŤervenĂˇ 4495101</t>
  </si>
  <si>
    <t>ZB756</t>
  </si>
  <si>
    <t>Zkumavka 3 ml K3 edta fialovĂˇ 454086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</si>
  <si>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</si>
  <si>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</si>
  <si>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</si>
  <si>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</si>
  <si>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</si>
  <si>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</si>
  <si>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</si>
  <si>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</si>
  <si>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Ăˇ 10 ks SMK-S1510-20</t>
  </si>
  <si>
    <t>ZA785</t>
  </si>
  <si>
    <t>Jehla 30Â° stimuplex-A 0,8 x 100 mm Ăˇ 25 ks 4894260</t>
  </si>
  <si>
    <t>ZA834</t>
  </si>
  <si>
    <t>Jehla injekÄŤnĂ­ 0,7 x 40 mm ÄŤernĂˇ 4660021</t>
  </si>
  <si>
    <t>ZB556</t>
  </si>
  <si>
    <t>Jehla injekÄŤnĂ­ 1,2 x 40 mm rĹŻĹľovĂˇ 4665120</t>
  </si>
  <si>
    <t>ZA835</t>
  </si>
  <si>
    <t>Jehla injekční 0,6 x 25 mm modrá 4657667</t>
  </si>
  <si>
    <t>Jehla injekční 0,7 x 40 mm černá 4660021</t>
  </si>
  <si>
    <t>ZH201</t>
  </si>
  <si>
    <t>Jehla injekční 0,8 x 120 mm zelená 4665643</t>
  </si>
  <si>
    <t>Jehla injekční 1,2 x 40 mm růžová 4665120</t>
  </si>
  <si>
    <t>ZB259</t>
  </si>
  <si>
    <t>Jehla radiofrekvenÄŤnĂ­ 22 G 100 mm active tip 5 mm, bal. Ăˇ 10 ks, SMK-S1005-22</t>
  </si>
  <si>
    <t>Jehla radiofrekvenční 22 G 100 mm active tip 5 mm, bal. á 10 ks, SMK-S1005-22</t>
  </si>
  <si>
    <t>ZA868</t>
  </si>
  <si>
    <t>Jehla sterican 23 G 0,6 x 80 mm modrá bal. á 100 ks 4665635</t>
  </si>
  <si>
    <t>Jehla sterican 23 G 0,6 x 80 mm modrĂˇ bal. Ăˇ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</si>
  <si>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</si>
  <si>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</si>
  <si>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</si>
  <si>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</si>
  <si>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Jehla Ultraplex 360, 22G, 0,70 x 80 mm bal. Ăˇ 25 ks 4892608-01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</si>
  <si>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</si>
  <si>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</si>
  <si>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</si>
  <si>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</si>
  <si>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</si>
  <si>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</si>
  <si>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ZE992</t>
  </si>
  <si>
    <t>Rukavice operační latex s pudrem sterilní ansell sensi - touch vel. 6,0 bal. á 40 párů</t>
  </si>
  <si>
    <t>Rukavice operační latex s pudrem sterilní ansell, vasco surgical powderet vel. 7 6035526 (303504EU)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</si>
  <si>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</si>
  <si>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</si>
  <si>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</si>
  <si>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</si>
  <si>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</si>
  <si>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</si>
  <si>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</si>
  <si>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</si>
  <si>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</si>
  <si>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</si>
  <si>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</si>
  <si>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</si>
  <si>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</si>
  <si>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</si>
  <si>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</si>
  <si>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</si>
  <si>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</si>
  <si>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</si>
  <si>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</si>
  <si>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</si>
  <si>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</si>
  <si>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</si>
  <si>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</si>
  <si>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</si>
  <si>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</si>
  <si>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</si>
  <si>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</si>
  <si>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DiagnostickĂˇ souprava AB0 set monoklonĂˇlnĂ­ na 30</t>
  </si>
  <si>
    <t>DG379</t>
  </si>
  <si>
    <t>Doprava 21%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</si>
  <si>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</si>
  <si>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</si>
  <si>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</si>
  <si>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</si>
  <si>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</si>
  <si>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</si>
  <si>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</si>
  <si>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</si>
  <si>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</si>
  <si>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</si>
  <si>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</si>
  <si>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</si>
  <si>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</si>
  <si>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</si>
  <si>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</si>
  <si>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</si>
  <si>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</si>
  <si>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DD268</t>
  </si>
  <si>
    <t>MEMBRÁNOVÁ SOUPRAVA Ca</t>
  </si>
  <si>
    <t>DD269</t>
  </si>
  <si>
    <t>MEMBRÁNOVÁ SOUPRAVA Cl</t>
  </si>
  <si>
    <t>DD075</t>
  </si>
  <si>
    <t>MEMBRÁNOVÁ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</si>
  <si>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</si>
  <si>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</si>
  <si>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</si>
  <si>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</si>
  <si>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</si>
  <si>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</si>
  <si>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</si>
  <si>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</si>
  <si>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</si>
  <si>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</si>
  <si>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</si>
  <si>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</si>
  <si>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</si>
  <si>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</si>
  <si>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</si>
  <si>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</si>
  <si>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</si>
  <si>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</si>
  <si>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</si>
  <si>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ÄŚtvereÄŤky desinfekÄŤnĂ­ Webcol 3,5 x 3,5 cm 70% Ăˇ 4000 ks 6818-1</t>
  </si>
  <si>
    <t>Čtverečky desinfekční Webcol 3,5 x 3,5 cm 70% á 4000 ks 6818-1</t>
  </si>
  <si>
    <t>ZN179</t>
  </si>
  <si>
    <t>Film ochranný convacare bal. á 100 ks 0011280 37444</t>
  </si>
  <si>
    <t>ZM984</t>
  </si>
  <si>
    <t>Fixace k CVC a PICC atraumatická GripLock bez šití bal. á 50 ks  (3302MCS-MC) MCGPLPICC</t>
  </si>
  <si>
    <t>ZQ990</t>
  </si>
  <si>
    <t>Fixace k CVC a PICC kateru Main Lock 2 4 x 9 cm NKS:90-60-82</t>
  </si>
  <si>
    <t>ZL976</t>
  </si>
  <si>
    <t>Kanystr renasys EZ 800 ml pro podtlakovou terapii 66800912</t>
  </si>
  <si>
    <t>ZL978</t>
  </si>
  <si>
    <t>Kanystr renasys GO 300 ml pro podtlakovou terapii 66800914</t>
  </si>
  <si>
    <t>ZL977</t>
  </si>
  <si>
    <t>Kanystr renasys GO 750 ml pro podtlakovou terapii 66800916</t>
  </si>
  <si>
    <t>ZA563</t>
  </si>
  <si>
    <t>Kompresa AB 20 x 20 cm/1 ks sterilnĂ­ NT savĂˇ (1230114041) 1327114041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</si>
  <si>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</si>
  <si>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</si>
  <si>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</si>
  <si>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</si>
  <si>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ZD668</t>
  </si>
  <si>
    <t>Kompresa gĂˇza 10 x 10 cm/5 ks sterilnĂ­ 1325019275</t>
  </si>
  <si>
    <t>Kompresa gáza 10 x 10 cm/5 ks sterilní 1325019275</t>
  </si>
  <si>
    <t>ZC845</t>
  </si>
  <si>
    <t>Kompresa NT 10 x 20 cm/5 ks sterilní 26621</t>
  </si>
  <si>
    <t>ZK087</t>
  </si>
  <si>
    <t>KrĂ©m cavilon ochrannĂ˝ bariĂ©rovĂ˝ Ăˇ 28 g bal. Ăˇ 12 ks 3391E</t>
  </si>
  <si>
    <t>Krém cavilon ochranný bariérový á 28 g bal. á 12 ks 3391E</t>
  </si>
  <si>
    <t>ZA333</t>
  </si>
  <si>
    <t>KrytĂ­ aquacel Ag hydrofibre 10 x 10 cm Ăˇ 10 ks 0081082 403708</t>
  </si>
  <si>
    <t>ZG290</t>
  </si>
  <si>
    <t>KrytĂ­ askina 10 x 10 cm transorbent bal. Ăˇ 10 ks 0072788T</t>
  </si>
  <si>
    <t>ZD599</t>
  </si>
  <si>
    <t>KrytĂ­ atrauman 7,5 x 10 cm bal. Ăˇ 10 ks 499513</t>
  </si>
  <si>
    <t>ZL410</t>
  </si>
  <si>
    <t>KrytĂ­ gelovĂ© Hemagel 100 g A2681147</t>
  </si>
  <si>
    <t>ZA627</t>
  </si>
  <si>
    <t>KrytĂ­ granuflex extra thin 5 x 10 cm Ăˇ 10 ks 0021661 187959</t>
  </si>
  <si>
    <t>ZN200</t>
  </si>
  <si>
    <t>KrytĂ­ hemostatickĂ© traumacel new dent kostky bal. Ăˇ 50 ks 10115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</si>
  <si>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</si>
  <si>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</si>
  <si>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</si>
  <si>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</si>
  <si>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</si>
  <si>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</si>
  <si>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</si>
  <si>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</si>
  <si>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</si>
  <si>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</si>
  <si>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ZF042</t>
  </si>
  <si>
    <t>KrytĂ­ mastnĂ˝ tyl jelonet 10 x 10 cm Ăˇ 10 ks 7404</t>
  </si>
  <si>
    <t>ZL853</t>
  </si>
  <si>
    <t>KrytĂ­ mastnĂ˝ tyl jelonet 10 x 40 cm Ăˇ 10 ks 7459</t>
  </si>
  <si>
    <t>ZO863</t>
  </si>
  <si>
    <t>KrytĂ­ mepilex border flex 13,5 x 16,5 cm bal. Ăˇ 5 ks 283370</t>
  </si>
  <si>
    <t>ZD633</t>
  </si>
  <si>
    <t>KrytĂ­ mepilex border sacrum 18 x 18 cm bal. Ăˇ 5 ks 282000-01</t>
  </si>
  <si>
    <t>ZA537</t>
  </si>
  <si>
    <t>KrytĂ­ mepilex heel 13 x 20 cm bal. Ăˇ 5 ks 288100-01</t>
  </si>
  <si>
    <t>ZA316</t>
  </si>
  <si>
    <t>KrytĂ­ mepitel 7,5 x 10 cm bal. Ăˇ 10 ks 290710-15</t>
  </si>
  <si>
    <t>ZM334</t>
  </si>
  <si>
    <t>KrytĂ­ pooperaÄŤnĂ­ a fixaÄŤnĂ­ s absorpÄŤnĂ­ pÄ›nou OPSITE Post-Op Visible omyvatelnĂ© prĹŻhlednĂ© vel. 20 x 10 cm bal. Ăˇ 20 ks 66800138</t>
  </si>
  <si>
    <t>ZK404</t>
  </si>
  <si>
    <t>KrytĂ­ prontosan roztok 350 ml 400416</t>
  </si>
  <si>
    <t>ZA513</t>
  </si>
  <si>
    <t>KrytĂ­ s mastĂ­ atrauman 10 x 10 cm bal. Ăˇ 10 ks 499573</t>
  </si>
  <si>
    <t>ZA324</t>
  </si>
  <si>
    <t>KrytĂ­ tegaderm 10,0 cm x 12,0 cm bal. Ăˇ 50 ks 1626W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</si>
  <si>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</si>
  <si>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</si>
  <si>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</si>
  <si>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</si>
  <si>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ZA543</t>
  </si>
  <si>
    <t>KrytĂ­ tielle pÄ›novĂ©   7 x  9 cm bal. Ăˇ 10 ks SYS MTL100 EE</t>
  </si>
  <si>
    <t>ZD770</t>
  </si>
  <si>
    <t>KrytĂ­ tubifast 7,5 x 10 m 2438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</si>
  <si>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</si>
  <si>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</si>
  <si>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</si>
  <si>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</si>
  <si>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Krytí aquacel Ag hydrofibre 10 x 10 cm á 10 ks 0081082 403708</t>
  </si>
  <si>
    <t>ZI848</t>
  </si>
  <si>
    <t>Krytí askina 10 x 10 dressil bal. á 10 ks 5291010</t>
  </si>
  <si>
    <t>Krytí atrauman 7,5 x 10 cm bal. á 10 ks 499513</t>
  </si>
  <si>
    <t>ZH403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</si>
  <si>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</si>
  <si>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</si>
  <si>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</si>
  <si>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</si>
  <si>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</si>
  <si>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</si>
  <si>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Krytí granuflex extra thin 5 x 10 cm á 10 ks 0021661 187959</t>
  </si>
  <si>
    <t>ZC843</t>
  </si>
  <si>
    <t>Krytí hemostatické gelitacel 5 x 7 cm GC-507 bal. á 15 ks 742532 - dlouhodobý výpadek</t>
  </si>
  <si>
    <t>Krytí hemostatické traumacel new dent kostky bal. á 50 ks 10115</t>
  </si>
  <si>
    <t>ZA621</t>
  </si>
  <si>
    <t>Krytí hydroclean advance (tenderwet 24 active kulatý-609762+ pův. VZP 0081096) 4 cm bal. á 10 ks 6097622</t>
  </si>
  <si>
    <t>ZA639</t>
  </si>
  <si>
    <t>Krytí hydroclean advance (tenderwet 24 active-609214+ pův. VZP 0081104) 10 x 10 cm bal. á 10 ks 6097722</t>
  </si>
  <si>
    <t>Krytí inadine nepřilnavé 5,0 x 5,0 cm 1/10 SYS01481EE</t>
  </si>
  <si>
    <t>Krytí inadine nepřilnavé 9,5 x 9,5 cm 1/10 SYS01512EE</t>
  </si>
  <si>
    <t>Krytí Lavanid 1 roztok 0,02% Polyhexanid 1000 ml bal. á 6 ks 014127</t>
  </si>
  <si>
    <t>Krytí mastný tyl jelonet 10 x 10 cm á 10 ks 7404</t>
  </si>
  <si>
    <t>Krytí mastný tyl jelonet 10 x 40 cm á 10 ks 7459</t>
  </si>
  <si>
    <t>ZL664</t>
  </si>
  <si>
    <t>Krytí mastný tyl pharmatull 10 x 20 cm bal. á 10 ks P-Tull1020</t>
  </si>
  <si>
    <t>ZG612</t>
  </si>
  <si>
    <t>Krytí mepilex 10 x 10 cm bal. á 5 ks 294100</t>
  </si>
  <si>
    <t>Krytí mepilex border sacrum 18 x 18 cm bal. á 5 ks 282000-01</t>
  </si>
  <si>
    <t>Krytí mepilex heel 13 x 20 cm bal. á 5 ks 288100-01</t>
  </si>
  <si>
    <t>Krytí pooperační a fixační s absorpční pěnou OPSITE Post-Op Visible omyvatelné průhledné vel. 20 x 10 cm bal. á 20 ks 66800138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</si>
  <si>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</si>
  <si>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</si>
  <si>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</si>
  <si>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</si>
  <si>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</si>
  <si>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</si>
  <si>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</si>
  <si>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</si>
  <si>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</si>
  <si>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</si>
  <si>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</si>
  <si>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ZC702</t>
  </si>
  <si>
    <t>Krytí tegaderm   6,0 cm x  7,0 cm bal. á 100 ks 1624W</t>
  </si>
  <si>
    <t>Krytí tegaderm 10,0 cm x 12,0 cm bal. á 50 ks 1626W</t>
  </si>
  <si>
    <t>Krytí tegaderm CHG 10,0 cm x 12,0 cm na CŽK-antibakt. bal. á 25 ks 1658R</t>
  </si>
  <si>
    <t>Krytí tegaderm CHG 8,5 cm x 11,5 cm na CŽK-antibakt. bal. á 25 ks 1657R</t>
  </si>
  <si>
    <t>Krytí tielle pěnové   7 x  9 cm bal. á 10 ks SYS MTL100 EE</t>
  </si>
  <si>
    <t>Krytí tubifast 7,5 x 10 m 2438</t>
  </si>
  <si>
    <t>ZQ491</t>
  </si>
  <si>
    <t>Krytí ZETUVIT Plus vysoce savé, sterilní 20 x 25 cm bal. á 10 ks  4137138</t>
  </si>
  <si>
    <t>NĂˇplast cosmopor i. v. 6 x 8 cm bal. Ăˇ 50 ks 9008054</t>
  </si>
  <si>
    <t>ZB404</t>
  </si>
  <si>
    <t>NĂˇplast cosmos 8 cm x 1 m 5403353</t>
  </si>
  <si>
    <t>NĂˇplast curapor   7 x   5 cm 32912  (22120,  nĂˇhrada za cosmopor )</t>
  </si>
  <si>
    <t>NĂˇplast curapor 10 x   8 cm 32913 ( 22121,  nĂˇhrada za cosmopor )</t>
  </si>
  <si>
    <t>ZI600</t>
  </si>
  <si>
    <t>NĂˇplast curapor 10 x 15 cm 32914 ( nĂˇhrada za cosmopor )</t>
  </si>
  <si>
    <t>ZA418</t>
  </si>
  <si>
    <t>NĂˇplast metaline pod TS 8 x 9 cm 23094</t>
  </si>
  <si>
    <t>ZH012</t>
  </si>
  <si>
    <t>NĂˇplast micropore 2,50 cm x 9,10 m 840W-1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</si>
  <si>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</si>
  <si>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</si>
  <si>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</si>
  <si>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</si>
  <si>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</si>
  <si>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</si>
  <si>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</si>
  <si>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</si>
  <si>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</si>
  <si>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</si>
  <si>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</si>
  <si>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</si>
  <si>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Náplast cosmos 8 cm x 1 m 5403353</t>
  </si>
  <si>
    <t>Náplast curapor 10 x 15 cm 32914 ( náhrada za cosmopor )</t>
  </si>
  <si>
    <t>ZI602</t>
  </si>
  <si>
    <t>Náplast curapor 10 x 34 cm 32918 ( náhrada za cosmopor )</t>
  </si>
  <si>
    <t>Náplast metaline pod TS 8 x 9 cm 23094</t>
  </si>
  <si>
    <t>Náplast micropore 2,50 cm x 9,10 m 840W-1</t>
  </si>
  <si>
    <t>Náplast omniplast 10,0 cm x 10,0 m 9004472 (900535)</t>
  </si>
  <si>
    <t>ZA451</t>
  </si>
  <si>
    <t>Náplast omniplast 5,0 cm x 9,2 m 9004540 (900429)</t>
  </si>
  <si>
    <t>Náplast poinjekční elastická tkaná jednotl. baleno 19 mm x 72 mm P-CURE1972ELAST</t>
  </si>
  <si>
    <t>Náplast transpore 2,50 cm x 9,14 m 1527-1 - nahrazeno ZQ117</t>
  </si>
  <si>
    <t>Náplast transpore bílá 1,25 cm x 9,14 m bal. á 24 ks 1534-0</t>
  </si>
  <si>
    <t>Náplast transpore bílá 2,50 cm x 9,14 m bal. á 12 ks 1534-1</t>
  </si>
  <si>
    <t>Náplast wet pruf voduvzd. 1,25 cm x 9,14 m bal. á 24 ks K00-3063C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</si>
  <si>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</si>
  <si>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</si>
  <si>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</si>
  <si>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</si>
  <si>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ZM582</t>
  </si>
  <si>
    <t>Obinadlo elastickĂ© lenkideal krĂˇtkotaĹľnĂ© 15 cm x 5 m bal. Ăˇ 10 ks 19585</t>
  </si>
  <si>
    <t>ZN478</t>
  </si>
  <si>
    <t>Obinadlo elastickĂ© universal 10 cm x 5 m 1323100313</t>
  </si>
  <si>
    <t>ZN476</t>
  </si>
  <si>
    <t>Obinadlo elastickĂ© universal 15 cm x 5 m 1323100315</t>
  </si>
  <si>
    <t>Obinadlo elastické lenkideal krátkotažné 12 cm x 5 m bal. á 10 ks 19584</t>
  </si>
  <si>
    <t>Obinadlo elastické lenkideal krátkotažné 15 cm x 5 m bal. á 10 ks 19585</t>
  </si>
  <si>
    <t>ZN475</t>
  </si>
  <si>
    <t>Obinadlo elastické universal   8 cm x 5 m 1323100312</t>
  </si>
  <si>
    <t>Obinadlo elastické universal 10 cm x 5 m 1323100313</t>
  </si>
  <si>
    <t>Obinadlo elastické universal 15 cm x 5 m 1323100315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</si>
  <si>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</si>
  <si>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</si>
  <si>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</si>
  <si>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</si>
  <si>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</si>
  <si>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</si>
  <si>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ZA426</t>
  </si>
  <si>
    <t>Obinadlo hydrofilnĂ­ 16 cm x 10 m 13014</t>
  </si>
  <si>
    <t>Obinadlo hydrofilní   6 cm x   5 m 13005</t>
  </si>
  <si>
    <t>Obinadlo hydrofilní 10 cm x   5 m 13007</t>
  </si>
  <si>
    <t>Obinadlo hydrofilní 16 cm x 10 m 13014</t>
  </si>
  <si>
    <t>ZL996</t>
  </si>
  <si>
    <t>Obinadlo hyrofilnĂ­ sterilnĂ­  8 cm x 5 m  004310182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</si>
  <si>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</si>
  <si>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</si>
  <si>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</si>
  <si>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ZL789</t>
  </si>
  <si>
    <t>Obvaz sterilnĂ­ hotovĂ˝ ÄŤ. 2 A4091360</t>
  </si>
  <si>
    <t>ZL999</t>
  </si>
  <si>
    <t>Rychloobvaz 8 x 4 cm 001445510</t>
  </si>
  <si>
    <t>Rychloobvaz 8 x 4 cm Cosmos strip 001445510</t>
  </si>
  <si>
    <t>ZA527</t>
  </si>
  <si>
    <t>Set na malĂ© zĂˇkroky sterilnĂ­ pro malĂ© chir.vĂ˝kony Mediset bal. Ăˇ 27 ks 4709673</t>
  </si>
  <si>
    <t>ZA572</t>
  </si>
  <si>
    <t>Set na malĂ© zĂˇkroky sterilnĂ­ pro pĹ™evaz rĂˇny Mediset bal. 75 ks 4706321</t>
  </si>
  <si>
    <t>Set sterilnĂ­ pro malĂ© chir.vĂ˝kony Mediset bal. Ăˇ 27 ks 4709673</t>
  </si>
  <si>
    <t>Set sterilnĂ­ pro pĹ™evaz rĂˇny Mediset bal. 75 ks 4706321</t>
  </si>
  <si>
    <t>ZA637</t>
  </si>
  <si>
    <t>Set sterilnĂ­ subclavia ARO karton Ăˇ 30 ks 41024</t>
  </si>
  <si>
    <t>Set sterilní pro malé chir.výkony Mediset bal. á 27 ks 4709673</t>
  </si>
  <si>
    <t>Set sterilní pro převaz rány Mediset bal. 75 ks 4706321</t>
  </si>
  <si>
    <t>Set sterilní subclavia ARO karton á 30 ks 41024</t>
  </si>
  <si>
    <t>ZD159</t>
  </si>
  <si>
    <t>Sprej linovera 30 ml 468156</t>
  </si>
  <si>
    <t>Sprej linovera 30 ml prevence dekubitu 468156</t>
  </si>
  <si>
    <t>ZA618</t>
  </si>
  <si>
    <t>Tampon sterilní stáčený 30 x 30 dvouvr.(30x60) cm / 5 ks karton á 1200 ks 28020</t>
  </si>
  <si>
    <t>ZA617</t>
  </si>
  <si>
    <t>Tampon TC-OC k oĹˇetĹ™enĂ­ dutiny ĂşstnĂ­ Ăˇ 250 ks 12240</t>
  </si>
  <si>
    <t>Tampon TC-OC k ošetření dutiny ústní á 250 ks 12240</t>
  </si>
  <si>
    <t>ZA604</t>
  </si>
  <si>
    <t>TyÄŤinka vatovĂˇ sterilnĂ­ jednotlivÄ› balalenĂˇ bal. Ăˇ 1000 ks 5100/SG/CS</t>
  </si>
  <si>
    <t>ZM769</t>
  </si>
  <si>
    <t>Ubrousky cavilon pro pĂ©ÄŤi pĹ™i inkontinenci 8 ubrouskĹŻ 20 x 30 cm bal. Ăˇ 96 ks 9274 DH888843488</t>
  </si>
  <si>
    <t>ZA446</t>
  </si>
  <si>
    <t>Vata buniÄŤitĂˇ pĹ™Ă­Ĺ™ezy 20 x 30 cm 1230200129</t>
  </si>
  <si>
    <t>Vata buničitá přířezy 20 x 30 cm 1230200129</t>
  </si>
  <si>
    <t>ZB876</t>
  </si>
  <si>
    <t>AdaptĂ©r k aquapaku 1070 ml bal. Ăˇ 50 ks 403128</t>
  </si>
  <si>
    <t>ZF510</t>
  </si>
  <si>
    <t>AdaptĂ©r metal 65250</t>
  </si>
  <si>
    <t>ZB621</t>
  </si>
  <si>
    <t>AdaptĂ©r respiflo MN 1072</t>
  </si>
  <si>
    <t>ZQ640</t>
  </si>
  <si>
    <t>Adaptér Freka Medi pro podávání léků či kontrastních látek do ENFit sondy/PEGu (LL), bal. á 15 ks 7981377</t>
  </si>
  <si>
    <t>ZB772</t>
  </si>
  <si>
    <t>Adaptér přechodka luer 450070</t>
  </si>
  <si>
    <t>ZR124</t>
  </si>
  <si>
    <t>Anatomický polštář Vitapur Vario PROFI s otvorem 30 x 32 x 12 261591</t>
  </si>
  <si>
    <t>ZK693</t>
  </si>
  <si>
    <t>Aquapak - sterilnĂ­ voda 1070 ml + adaptĂ©r bal. 10 ks 404128</t>
  </si>
  <si>
    <t>Aquapak - sterilní voda 1070 ml + adaptér bal. 10 ks404128</t>
  </si>
  <si>
    <t>ZQ333</t>
  </si>
  <si>
    <t>Aquapak - sterilní voda 1070 ml bez adaptéru bal. á 10 ks 404000</t>
  </si>
  <si>
    <t>ZD650</t>
  </si>
  <si>
    <t>Aquapak - sterilní voda 340 ml s adaptérem bal. á 20 ks 400340</t>
  </si>
  <si>
    <t>ZC751</t>
  </si>
  <si>
    <t>ÄŚepelka skalpelovĂˇ 11 BB511</t>
  </si>
  <si>
    <t>ZC753</t>
  </si>
  <si>
    <t>ÄŚepelka skalpelovĂˇ 20 BB520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</si>
  <si>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</si>
  <si>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</si>
  <si>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</si>
  <si>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</si>
  <si>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</si>
  <si>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</si>
  <si>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</si>
  <si>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</si>
  <si>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Cévka odsávací CH14 s přerušovačem sání, délka 50 cm, P01173a</t>
  </si>
  <si>
    <t>Cévka odsávací CH16 s přerušovačem sání, délka 50 cm, P01175a</t>
  </si>
  <si>
    <t>Čepelka skalpelová 11 BB511</t>
  </si>
  <si>
    <t>Čepelka skalpelová 20 BB520</t>
  </si>
  <si>
    <t>ZR109</t>
  </si>
  <si>
    <t>Derotační bota PROFI 55 x 23 x 23 290153</t>
  </si>
  <si>
    <t>ZR111</t>
  </si>
  <si>
    <t>Dlaha pod DK , podložka kvádr s klínem 75 x 20 x 30/45 290150</t>
  </si>
  <si>
    <t>ZB771</t>
  </si>
  <si>
    <t>DrĹľĂˇk jehly zĂˇkladnĂ­ 450201</t>
  </si>
  <si>
    <t>Držák jehly základní 450201</t>
  </si>
  <si>
    <t>ZC129</t>
  </si>
  <si>
    <t>Elektroda defibrilační pro dospělé QC 11996-000091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</si>
  <si>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</si>
  <si>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</si>
  <si>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</si>
  <si>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</si>
  <si>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ZB295</t>
  </si>
  <si>
    <t>Filtr iso-gard hepa ÄŤistĂ˝ bal. Ăˇ 20 ks 28012</t>
  </si>
  <si>
    <t>Filtr iso-gard hepa čistý bal. á 20 ks 28012</t>
  </si>
  <si>
    <t>ZA738</t>
  </si>
  <si>
    <t>Filtr mini spike zelenĂ˝ 4550242</t>
  </si>
  <si>
    <t>Filtr mini spike zelený 4550242</t>
  </si>
  <si>
    <t>ZD454</t>
  </si>
  <si>
    <t>Filtr pro dospÄ›lĂ© s HME a portem bal. Ăˇ 50 ks 038-41-355</t>
  </si>
  <si>
    <t>Filtr pro dospělé s HME a portem 038-41-355</t>
  </si>
  <si>
    <t>ZC777</t>
  </si>
  <si>
    <t>Filtr sacĂ­ MSF 271-022-001</t>
  </si>
  <si>
    <t>Filtr sací MSF 271-022-001</t>
  </si>
  <si>
    <t>ZC968</t>
  </si>
  <si>
    <t>Filtrate bag 5029011</t>
  </si>
  <si>
    <t>ZB075</t>
  </si>
  <si>
    <t>HadiÄŤka kyslĂ­kovĂˇ 2 m s koncovkami (OS/40) H-103007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</si>
  <si>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</si>
  <si>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</si>
  <si>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</si>
  <si>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</si>
  <si>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Hadička spojovací HS 1,8 x 1800 mm LL DEPH free 2200 180 ND</t>
  </si>
  <si>
    <t>Hadička spojovací perfusor 150 cm černá bal. á 100 ks 8722919</t>
  </si>
  <si>
    <t>ZJ027</t>
  </si>
  <si>
    <t>Helma castar R vel. L  CP211L/2R</t>
  </si>
  <si>
    <t>ZB541</t>
  </si>
  <si>
    <t>Jehelec mayo-hegar 160 mm P01126</t>
  </si>
  <si>
    <t>ZA842</t>
  </si>
  <si>
    <t>Kanyla ET 6,5 s manžetou 9465E</t>
  </si>
  <si>
    <t>ZB449</t>
  </si>
  <si>
    <t>Kanyla ET 7,0 s manžetou 9570E</t>
  </si>
  <si>
    <t>ZB386</t>
  </si>
  <si>
    <t>Kanyla ET 7,5 s manĹľetou 9475E</t>
  </si>
  <si>
    <t>ZE373</t>
  </si>
  <si>
    <t>Kanyla ET 7,5 se sáním nad manžetou SACETT I.D. bal. á 10 ks 100/189/075</t>
  </si>
  <si>
    <t>ZB387</t>
  </si>
  <si>
    <t>Kanyla ET 8,0 s manĹľetou 9480E</t>
  </si>
  <si>
    <t>ZF196</t>
  </si>
  <si>
    <t>Kanyla ET 8,0 se sáním nad manžetou SACETT I.D. bal. á 10 ks 100/189/080</t>
  </si>
  <si>
    <t>ZB388</t>
  </si>
  <si>
    <t>Kanyla ET 8,5 s manĹľetou 9485E</t>
  </si>
  <si>
    <t>ZE374</t>
  </si>
  <si>
    <t>Kanyla ET 8,5 se sĂˇnĂ­m nad manĹľetou SACETT I.D. bal. Ăˇ 10 ks 100/189/085</t>
  </si>
  <si>
    <t>ZB389</t>
  </si>
  <si>
    <t>Kanyla ET 9,0 s manžetou bal. á 10 ks 9590E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</si>
  <si>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</si>
  <si>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</si>
  <si>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</si>
  <si>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</si>
  <si>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</si>
  <si>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</si>
  <si>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</si>
  <si>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</si>
  <si>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</si>
  <si>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</si>
  <si>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</si>
  <si>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</si>
  <si>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</si>
  <si>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</si>
  <si>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</si>
  <si>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ZA098</t>
  </si>
  <si>
    <t>Kanyla TS s nĂ­zkotlakou manĹľetou Soft Seal armovanĂˇ nastavitelnĂˇ UniPerc 100/897/080</t>
  </si>
  <si>
    <t>ZI029</t>
  </si>
  <si>
    <t>Kanyla TS s nĂ­zkotlakou manĹľetou Soft Seal armovanĂˇ nastavitelnĂˇ UniPerc 100/897/090</t>
  </si>
  <si>
    <t>ZA088</t>
  </si>
  <si>
    <t>Kanyla TS s nízkotlakou manžetou Soft Seal armovaná nastavitelná UniPerc 100/897/070</t>
  </si>
  <si>
    <t>Kanyla TS s nízkotlakou manžetou Soft Seal armovaná nastavitelná UniPerc 100/897/080</t>
  </si>
  <si>
    <t>ZD980</t>
  </si>
  <si>
    <t>Kanyla vasofix 18G zelenĂˇ safety 4269136S-01</t>
  </si>
  <si>
    <t>ZC490</t>
  </si>
  <si>
    <t>KartĂˇÄŤek zubnĂ­ s odsĂˇvĂˇnĂ­m P2220</t>
  </si>
  <si>
    <t>ZQ021</t>
  </si>
  <si>
    <t>KartĂˇÄŤek zubnĂ­ s proplachem silikonovĂ˝ bal. Ăˇ 20 ks 51410100</t>
  </si>
  <si>
    <t>ZN411</t>
  </si>
  <si>
    <t>Katetr moÄŤovĂ˝ nelaton 18CH Silasil balĂłnkovĂ˝ 28 dnĂ­ bal. Ăˇ 10 ks 186005-000180</t>
  </si>
  <si>
    <t>ZG132</t>
  </si>
  <si>
    <t>Katetr moÄŤovĂ˝ nelaton pro mÄ›Ĺ™enĂ­ teploty CH16 bal. Ăˇ 5 ks 179360-000160</t>
  </si>
  <si>
    <t>ZB432</t>
  </si>
  <si>
    <t>Katetr močový foley s teplotním čidlem CH14  HTB32-14</t>
  </si>
  <si>
    <t>ZB433</t>
  </si>
  <si>
    <t>Katetr močový foley s teplotním čidlem CH16 HTB32-16</t>
  </si>
  <si>
    <t>ZB864</t>
  </si>
  <si>
    <t>Kit k mÄ›Ĺ™enĂ­ hemodynamiky lidco injectate 50 cm Ăˇ 5 ks CM50</t>
  </si>
  <si>
    <t>Kit k měření hemodynamiky lidco injectate 50 cm á 5 ks CM50</t>
  </si>
  <si>
    <t>ZK884</t>
  </si>
  <si>
    <t>Kohout trojcestnĂ˝ discofix modrĂ˝ 4095111</t>
  </si>
  <si>
    <t>ZB477</t>
  </si>
  <si>
    <t>Kohout trojcestnĂ˝ lopez valve pro NG sondu nesterilnĂ­ AA-011-M9000</t>
  </si>
  <si>
    <t>Kohout trojcestný lopez valve pro NG sondu nesterilní AA-011-M9000</t>
  </si>
  <si>
    <t>ZK735</t>
  </si>
  <si>
    <t>Konektor bezjehlovĂ˝ caresite bal. Ăˇ 200 ks dohodnutĂˇ cena 10,- KÄŤ bez DPH 415122</t>
  </si>
  <si>
    <t>ZM085</t>
  </si>
  <si>
    <t>Konektor bezjehlovĂ˝ k vakĹŻm Viaflo SPIKE bal. Ăˇ 30 ks EMC3482 (GMC7405)</t>
  </si>
  <si>
    <t>ZO372</t>
  </si>
  <si>
    <t>Konektor bezjehlovĂ˝ OptiSyte JIM:JSM4001</t>
  </si>
  <si>
    <t>Konektor bezjehlový caresite bal. á 200 ks dohodnutá cena 10,- Kč bez DPH 415122</t>
  </si>
  <si>
    <t>Konektor bezjehlový k vakům Viaflo SPIKE bal. á 30 ks EMC3482 (GMC7405)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</si>
  <si>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</si>
  <si>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</si>
  <si>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</si>
  <si>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</si>
  <si>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ZP078</t>
  </si>
  <si>
    <t>Kontejner 25 ml PP ĹˇroubovĂ˝ sterilnĂ­ uzĂˇvÄ›r 2680/EST/SG</t>
  </si>
  <si>
    <t>ZB103</t>
  </si>
  <si>
    <t>LĂˇhev k odsĂˇvaÄŤce flovac 2l hadice 1,8 m 000-036-021</t>
  </si>
  <si>
    <t>ZC059</t>
  </si>
  <si>
    <t>LĂˇhev redon drenofast 400 ml-kompletnĂ­ bal. Ăˇ 40 ks 28400</t>
  </si>
  <si>
    <t>Láhev k odsávačce flovac 2l hadice 1,8 m 000-036-021</t>
  </si>
  <si>
    <t>Láhev redon drenofast 400 ml-kompletní bal. á 40 ks 28400</t>
  </si>
  <si>
    <t>ZF374</t>
  </si>
  <si>
    <t>Límec fixační stifneck pediatric 980200</t>
  </si>
  <si>
    <t>ZB793</t>
  </si>
  <si>
    <t>LĹľĂ­ce laryngoskopickĂˇ 3 bal. Ăˇ 10 ks DS.2940.150.20</t>
  </si>
  <si>
    <t>ZB794</t>
  </si>
  <si>
    <t>LĹľĂ­ce laryngoskopickĂˇ 4 bal. Ăˇ 10 ks DS.2940.150.25</t>
  </si>
  <si>
    <t>ZR420</t>
  </si>
  <si>
    <t>LĹľĂ­ce laryngoskopickĂˇ kovovĂˇ Macintosh, jenorĂˇzovĂˇ, vel. 3, bal. Ăˇ 40 ks 7143000</t>
  </si>
  <si>
    <t>ZR421</t>
  </si>
  <si>
    <t>LĹľĂ­ce laryngoskopickĂˇ kovovĂˇ Macintosh, jenorĂˇzovĂˇ, vel. 4, bal. Ăˇ 40 ks 7144000</t>
  </si>
  <si>
    <t>ZA728</t>
  </si>
  <si>
    <t>Lopatka ústní dřevěná lékařská nesterilní bal. á 100 ks 1320100655</t>
  </si>
  <si>
    <t>Lžíce laryngoskopická 3 bal. á 10 ks DS.2940.150.20</t>
  </si>
  <si>
    <t>Lžíce laryngoskopická 4 bal. á 10 ks DS.2940.150.25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</si>
  <si>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</si>
  <si>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</si>
  <si>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</si>
  <si>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</si>
  <si>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Manžeta přetlaková 1000 ml pro podávání infuzních roztoků INFU-SURG 4010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</si>
  <si>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</si>
  <si>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</si>
  <si>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</si>
  <si>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</si>
  <si>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</si>
  <si>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</si>
  <si>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</si>
  <si>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</si>
  <si>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</si>
  <si>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</si>
  <si>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</si>
  <si>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</si>
  <si>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</si>
  <si>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Nádoba na kontaminovaný odpad 4 l 15-0004</t>
  </si>
  <si>
    <t>ZB439</t>
  </si>
  <si>
    <t>OdstraĹovaÄŤ nĂˇplastĂ­ Convacare Ăˇ 100 ks 0011279 37443</t>
  </si>
  <si>
    <t>Odstraňovač náplastí Convacare á 100 ks 0011279 37443</t>
  </si>
  <si>
    <t>ZD040</t>
  </si>
  <si>
    <t>PĂˇska bepa clip vario pro TS kanylu 25/V Ăˇ 12 ks NKS:200502</t>
  </si>
  <si>
    <t>ZB648</t>
  </si>
  <si>
    <t>PĂˇska fixaÄŤnĂ­ Hand-Fix 30 bal. Ăˇ 2 ks NKS:60-65</t>
  </si>
  <si>
    <t>ZP860</t>
  </si>
  <si>
    <t>PĂˇska tracheostomickĂˇ fixaÄŤnĂ­ 52 cm bal. Ăˇ 5 ks 40-0005-044</t>
  </si>
  <si>
    <t>ZA170</t>
  </si>
  <si>
    <t>Pásek k TS kanyle pěnový 520000</t>
  </si>
  <si>
    <t>ZC948</t>
  </si>
  <si>
    <t>Páska bepa clip pro TS kanylu s háčky 31-43 cm á 12 ks NKS:200443</t>
  </si>
  <si>
    <t>Páska bepa clip vario pro TS kanylu 25/V á 12 ks NKS:200502</t>
  </si>
  <si>
    <t>Páska fixační Hand-Fix 30 bal. á 2 ks NKS:60-65</t>
  </si>
  <si>
    <t>Páska tracheostomická fixační 52 cm bal. á 5 ks 40-0005-044</t>
  </si>
  <si>
    <t>ZP509</t>
  </si>
  <si>
    <t>Pinzeta UH sterilní I0600</t>
  </si>
  <si>
    <t>ZF425</t>
  </si>
  <si>
    <t>PodloĹľka kolostomickĂ˝ almarys pr. 80 mm bal. Ăˇ 10 ks 036280U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</si>
  <si>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</si>
  <si>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</si>
  <si>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</si>
  <si>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</si>
  <si>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ZI157</t>
  </si>
  <si>
    <t>Podložka antidekubitní had 20 x 200 cm Viktorie 3 210-V3oc-V</t>
  </si>
  <si>
    <t>ZR141</t>
  </si>
  <si>
    <t>Podložka antidekubitní klín 60 x 26 x 80 cm Sláva 26 210-S26-V</t>
  </si>
  <si>
    <t>ZR144</t>
  </si>
  <si>
    <t>Podložka antidekubitní kvádr 37 x 25 x 10 cm Sláva 25 210-S25-V</t>
  </si>
  <si>
    <t>ZI149</t>
  </si>
  <si>
    <t>Podložka antidekubitní kvádr 70 x 30 x 20 cm Sláva 11 210-S11-V</t>
  </si>
  <si>
    <t>ZI164</t>
  </si>
  <si>
    <t>Podložka antidekubitní motýlek 85 x 45 cm Viktorie Želva 210-Vželvaoc-V</t>
  </si>
  <si>
    <t>ZR149</t>
  </si>
  <si>
    <t>Podložka antidekubitní opěradlo Sláva vertikalizační klín 50 x 60 x 40 cm 210-VK-V</t>
  </si>
  <si>
    <t>ZR286</t>
  </si>
  <si>
    <t>Podložka antidekubitní pod patu 22 x 22 x 22 cm Sláva PP pro děti 210-SPPB-V</t>
  </si>
  <si>
    <t>ZH423</t>
  </si>
  <si>
    <t>Podložka antidekubitní pod patu 22 x 22 x 22 cm Sláva PP pro dospělé 210-SPPA-V</t>
  </si>
  <si>
    <t>ZR152</t>
  </si>
  <si>
    <t>Podložka antidekubitní polštář anatomický 60 x 32 x 9 cm Sláva 20C 210-S20B-V</t>
  </si>
  <si>
    <t>ZR154</t>
  </si>
  <si>
    <t>Podložka antidekubitní polštář žebrový 100 x 50 Viktorie 15A 210-V15Aoc-V</t>
  </si>
  <si>
    <t>ZR156</t>
  </si>
  <si>
    <t>Podložka antidekubitní půlválec 15 x 50 Sláva 1 210-S1-V</t>
  </si>
  <si>
    <t>ZI152</t>
  </si>
  <si>
    <t>Podložka antidekubitní váleček do dlaně délka 14 průměr 6 cm Sláva váleček 210-Svalecek-V</t>
  </si>
  <si>
    <t>Podložka natura flexibilní 57 mm bal. á 5 ks 0086766 125903</t>
  </si>
  <si>
    <t>Podložka natura flexibilní 70 mm bal. á 5 ks 0086767 125904</t>
  </si>
  <si>
    <t>ZR122</t>
  </si>
  <si>
    <t>Podpěra hlavy PROFI mEPS vnější průměr: 30, vnitřní průměr: 16, výška: 7 291101</t>
  </si>
  <si>
    <t>ZR113</t>
  </si>
  <si>
    <t>Polštář Géčko PROFI mEPS 150 x 75 291090</t>
  </si>
  <si>
    <t>ZR123</t>
  </si>
  <si>
    <t>Polštář zdravotní PROFI mEPS "podložní kolo" 45 x 40 291005</t>
  </si>
  <si>
    <t>ZR129</t>
  </si>
  <si>
    <t>Povlak PROFI na Braunovu dlahu délka: 105, šířka: 23, výška: 1 290158</t>
  </si>
  <si>
    <t>ZL688</t>
  </si>
  <si>
    <t>ProuĹľky diagnostickĂ© Accu-Check Inform II Strip 50 EU1 Ăˇ 50 ks 05942861041</t>
  </si>
  <si>
    <t>Proužky Accu-Check Inform II Strip 50 EU1 á 50 ks 05942861041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</si>
  <si>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</si>
  <si>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</si>
  <si>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</si>
  <si>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</si>
  <si>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</si>
  <si>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</si>
  <si>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</si>
  <si>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</si>
  <si>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</si>
  <si>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</si>
  <si>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</si>
  <si>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Rourka rektální CH20 délka 40 cm 19-20.100</t>
  </si>
  <si>
    <t>Rourka rektální CH22 délka 40 cm 19-22.100</t>
  </si>
  <si>
    <t>ZL689</t>
  </si>
  <si>
    <t>Roztok Accu-Check Performa Int´l Controls 1+2 level 04861736001</t>
  </si>
  <si>
    <t>ZR391</t>
  </si>
  <si>
    <t>RukojeĹĄ laryngoskopickĂˇ pr. 28 mm klasickĂˇ LED standardnĂ­ pro opakovanĂ© pouĹľitĂ­ 12-1002-02</t>
  </si>
  <si>
    <t>ZD153</t>
  </si>
  <si>
    <t>SĂˇÄŤek flexi seal bal. Ăˇ 10 ks  FMS 411108</t>
  </si>
  <si>
    <t>ZA688</t>
  </si>
  <si>
    <t>SĂˇÄŤek moÄŤovĂ˝ s hodinovou diurĂ©zou curity 400, 2000 ml, hadiÄŤka 150 cm 8150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</si>
  <si>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</si>
  <si>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</si>
  <si>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</si>
  <si>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</si>
  <si>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Sáček močový s hodinovou diurézou curity 400, 2000 ml, hadička 150 cm 8150</t>
  </si>
  <si>
    <t>ZB249</t>
  </si>
  <si>
    <t>Sáček močový s křížovou výpustí 2000 ml s hadičkou 90 cm ZAR-TNU201601</t>
  </si>
  <si>
    <t>Sáček výpustný + invisiclose natura 57 mm béžový standard bal. á 10 ks 0082654 416420</t>
  </si>
  <si>
    <t>Sáček výpustný + invisiclose natura 70 mm béžový standard bal. á 10 ks 0082655 416423</t>
  </si>
  <si>
    <t>ZO925</t>
  </si>
  <si>
    <t>Sada pro perkutĂˇnnĂ­ dilataÄŤnĂ­ tracheostomii UniPerc s dilatĂˇtorem Single Stage s armovanou kanylou s nĂ­zkotlakou manĹľetou vnitĹ™nĂ­ kanyla prĹŻm. 8,0 mm trach. kanyla prĹŻm. 10,3 a 12,6 mm 100/597/080</t>
  </si>
  <si>
    <t>ZO942</t>
  </si>
  <si>
    <t>Sada pro perkutĂˇnnĂ­ dilataÄŤnĂ­ tracheostomii UniPerc s dilatĂˇtorem Single Stage s armovanou kanylou s nĂ­zkotlakou manĹľetou vnitĹ™nĂ­ kanyla prĹŻm. 9,0 mm trach. kanyla prĹŻm. 11,3 a 13,6 mm 100/597/090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</si>
  <si>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</si>
  <si>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</si>
  <si>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</si>
  <si>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mÄ›Ĺ™enĂ­ hemodynamiky flotrac s hadiÄŤkou 213 cm k monitoru VIGILEO MHD8R</t>
  </si>
  <si>
    <t>ZA938</t>
  </si>
  <si>
    <t>Senzor k mÄ›Ĺ™enĂ­ hemodynamiky lidco Ăˇ 5 ks CM10</t>
  </si>
  <si>
    <t>Senzor k měření hemodynamiky flotrac s hadičkou 213 cm k monitoru VIGILEO MHD8R</t>
  </si>
  <si>
    <t>Senzor k měření hemodynamiky lidco á 5 ks CM10</t>
  </si>
  <si>
    <t>ZD702</t>
  </si>
  <si>
    <t>Set dialyzaÄŤnĂ­ Multifiltrate Ci-Ca CVVHD 1000 5039011</t>
  </si>
  <si>
    <t>ZP046</t>
  </si>
  <si>
    <t>Set dialyzaÄŤnĂ­ Multifiltrate PRO CiCa HD 1000 F00000463</t>
  </si>
  <si>
    <t>ZR449</t>
  </si>
  <si>
    <t>Set dialyzaÄŤnĂ­ Oxiris k eliminaci endotoxinĹŻ a cytokinĹŻ k pĹ™Ă­stroji Prismaflex bal.Ăˇ 4 ks 955503</t>
  </si>
  <si>
    <t>ZC969</t>
  </si>
  <si>
    <t>Set dialyzační Multifiltrate 4CVVHDF 600 5038931</t>
  </si>
  <si>
    <t>Set dialyzační Multifiltrate Ci-Ca CVVHD 1000 5039011</t>
  </si>
  <si>
    <t>Set dialyzační Multifiltrate PRO CiCa HD 1000 F00000463</t>
  </si>
  <si>
    <t>ZQ938</t>
  </si>
  <si>
    <t>Set dialyzační PRISMAFLEX ST150  k přístroji PRISMAFLEX bal. á 4 ks 107640</t>
  </si>
  <si>
    <t>ZB825</t>
  </si>
  <si>
    <t>Set epidurĂˇlnĂ­ perifix 421 18G kompletnĂ­ set 4514211C</t>
  </si>
  <si>
    <t>ZQ358</t>
  </si>
  <si>
    <t>Set na mÄ›Ĺ™enĂ­ intraabdominĂˇlnĂ­ho tlaku UNOMETER ABDOPRESSURE PLUS dĂ©lka hadice 110 cm bal. Ăˇ 10 ks 158100910190</t>
  </si>
  <si>
    <t>Set na měření intraabdominálního tlaku UNOMETER ABDOPRESSURE PLUS délka hadice 110 cm bal. á 10 ks 158100910190</t>
  </si>
  <si>
    <t>ZR178</t>
  </si>
  <si>
    <t>Set pro jednorázovou hrudní punkci UNICO standard, obsahuje: katetr CH12 vč. konektoru, skalpel, Veressova jehla, stříkačka 60 ml, sběrný váček 2 000 ml 10801</t>
  </si>
  <si>
    <t>ZR177</t>
  </si>
  <si>
    <t>Set pro jednorázovou hrudní punkci UNICO standard, obsahuje: katetr CH9 vč. konektoru, skalpel, Veressova jehla, stříkačka 60 ml, sběrný váček 2 000 ml 10800</t>
  </si>
  <si>
    <t>ZD616</t>
  </si>
  <si>
    <t>Set sterilnĂ­ pro moÄŤovou katetrizaci+ aqua permanent 4 Mediset 753882</t>
  </si>
  <si>
    <t>Set sterilní pro močovou katetrizaci+ aqua permanent 4 Mediset 753882</t>
  </si>
  <si>
    <t>ZP259</t>
  </si>
  <si>
    <t>Sonda flocare pro enterĂˇlnĂ­ vĂ˝Ĺľivu nasojejunĂˇlnĂ­ Bengmark NI TUBE 10 CH/145 cm 003.403.947</t>
  </si>
  <si>
    <t>Sonda flocare pro enterální výživu nasojejunální Bengmark NI TUBE 10 CH/145 cm 003.403.947</t>
  </si>
  <si>
    <t>ZP258</t>
  </si>
  <si>
    <t>Sonda flocare pro enterální výživu nasojejunální Bengmark NI TUBE 8 CH/145 cm 003.404.002</t>
  </si>
  <si>
    <t>ZB922</t>
  </si>
  <si>
    <t>Sonda flocare PUR CH8/125 cm soft EnLock 2806967</t>
  </si>
  <si>
    <t>ZB407</t>
  </si>
  <si>
    <t>Sonda gastrojejunální VANKEMMEL bal. á 5 ks LA6218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</si>
  <si>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</si>
  <si>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</si>
  <si>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</si>
  <si>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</si>
  <si>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</si>
  <si>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</si>
  <si>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ZR175</t>
  </si>
  <si>
    <t>Sonda pro enterální výživu NUTRICAIR ENFit nasogastrická 10 CH, délka 130 cm, PUR typ Levin s vodícím drátem NCE510G</t>
  </si>
  <si>
    <t>ZR174</t>
  </si>
  <si>
    <t>Sonda pro enterální výživu NUTRICAIR ENFit nasogastrická 8 CH, délka 130 cm, PUR typ Levin s vodícím drátem NCE508G</t>
  </si>
  <si>
    <t>Sonda žaludeční CH14 1200 mm s RTG linkou bal. á 50 ks 412014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</si>
  <si>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</si>
  <si>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</si>
  <si>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</si>
  <si>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</si>
  <si>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</si>
  <si>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</si>
  <si>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</si>
  <si>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</si>
  <si>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</si>
  <si>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</si>
  <si>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</si>
  <si>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</si>
  <si>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</si>
  <si>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</si>
  <si>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</si>
  <si>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</si>
  <si>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Souprava tracheostomickĂˇ ÄŤ. 7 100/561/070</t>
  </si>
  <si>
    <t>Souprava tracheostomickĂˇ ÄŤ. 8 100/561/080</t>
  </si>
  <si>
    <t>Souprava tracheostomickĂˇ ÄŤ.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</si>
  <si>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</si>
  <si>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</si>
  <si>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</si>
  <si>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</si>
  <si>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Spojka dvojitĂˇ otoÄŤnĂˇ ÄŤistĂˇ Ăˇ 20 ks 23412</t>
  </si>
  <si>
    <t>ZM600</t>
  </si>
  <si>
    <t>Spojka flovac ĹľlutĂˇ 000-036-102</t>
  </si>
  <si>
    <t>Spojka flovac žlutá 000-036-102</t>
  </si>
  <si>
    <t>ZD458</t>
  </si>
  <si>
    <t>Spojka vrapovaná roztaž.rovná 15F bal. á 50 ks 038-61-311</t>
  </si>
  <si>
    <t>Spojka vrapovanĂˇ roztaĹľ.rovnĂˇ 15F bal. Ăˇ 50 ks 038-61-311</t>
  </si>
  <si>
    <t>ZB488</t>
  </si>
  <si>
    <t>Sprej cavilon 28 ml bal. á 12 ks 3346E</t>
  </si>
  <si>
    <t>Sprej cavilon 28 ml bal. Ăˇ 12 ks 3346E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</si>
  <si>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</si>
  <si>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</si>
  <si>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</si>
  <si>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</si>
  <si>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</si>
  <si>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</si>
  <si>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</si>
  <si>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</si>
  <si>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</si>
  <si>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</si>
  <si>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</si>
  <si>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</si>
  <si>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</si>
  <si>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</si>
  <si>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</si>
  <si>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</si>
  <si>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</si>
  <si>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</si>
  <si>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</si>
  <si>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</si>
  <si>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</si>
  <si>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</si>
  <si>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3-dílná 1 ml L tuberculin s jehlou KD-JECT III 26G x 1/2" 0,45 x 12 mm 831786</t>
  </si>
  <si>
    <t>Stříkačka injekční 3-dílná 10 ml LL Omnifix Solo se závitem 4617100V</t>
  </si>
  <si>
    <t>Stříkačka injekční 3-dílná 20 ml LL Omnifix Solo se závitem bal. á 100 ks 4617207V</t>
  </si>
  <si>
    <t>Stříkačka injekční 3-dílná 50 ml LL Omnifix Solo 4617509F</t>
  </si>
  <si>
    <t>Stříkačka injekční arteriální 3 ml bez jehly s heparinem bal. á 100 ks safePICO Aspirator 956-622</t>
  </si>
  <si>
    <t>Stříkačka inzulínová 0,5 ml s jehlou 29 G sterilní bal. á 100 ks IS0529G</t>
  </si>
  <si>
    <t>Stříkačka janett 3-dílná 60 ml sterilní vyplachovací 050ML3CZ-CEW (MRG564)</t>
  </si>
  <si>
    <t>ZF428</t>
  </si>
  <si>
    <t>SystĂ©m hrudnĂ­ drenĂˇĹľe atrium 2 cestnĂ˝ 3620-100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</si>
  <si>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</si>
  <si>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</si>
  <si>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</si>
  <si>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</si>
  <si>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</si>
  <si>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</si>
  <si>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</si>
  <si>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</si>
  <si>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ZB041</t>
  </si>
  <si>
    <t>Systém hrudní drenáže atrium 1 cestný 3600-100</t>
  </si>
  <si>
    <t>Systém hrudní drenáže atrium 2 cestný 3620-100</t>
  </si>
  <si>
    <t>ZN349</t>
  </si>
  <si>
    <t>Systém hrudní drenáže Drentech Variant 3 komorový mech.regulace bal á 4 ks 10112</t>
  </si>
  <si>
    <t>Systém hrudní drenážní altitude bal. á 5 ks 8888571371</t>
  </si>
  <si>
    <t>Systém odsávací uzavřený 14F jednocestný 30 cm 72 hod. bal. á 20 ks Z115-14</t>
  </si>
  <si>
    <t>Systém odsávací uzavřený 14F jednocestný 57 cm 72 hod. bal. á 20 ks Z110-14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</si>
  <si>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</si>
  <si>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</si>
  <si>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</si>
  <si>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</si>
  <si>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ZK424</t>
  </si>
  <si>
    <t>Teploměr digitální s ohebným hrotem flexi P02605</t>
  </si>
  <si>
    <t>ZH286</t>
  </si>
  <si>
    <t>Teploměr digitální s ohebným hrotem Thermoval Kids flex - voděodolný, nárazuvzdorný (91925) 9250532</t>
  </si>
  <si>
    <t>ZI949</t>
  </si>
  <si>
    <t>Teploměr digitální TOP4 s pevným hrotem P03283</t>
  </si>
  <si>
    <t>ZL434</t>
  </si>
  <si>
    <t>Trokar hrudní CH16 délka 20 cm vnější pr. 5,3 mm bal. á 10 ks 02.000.30.016</t>
  </si>
  <si>
    <t>ZL435</t>
  </si>
  <si>
    <t>Trokar hrudní CH20 délka 40 cm vnější pr. 6,6 mm bal. á 10 ks 02.000.30.020</t>
  </si>
  <si>
    <t>ZB689</t>
  </si>
  <si>
    <t>Trokar hrudní redax F18 atraumatický bal. á 10 ks 21118</t>
  </si>
  <si>
    <t>ZB505</t>
  </si>
  <si>
    <t>Tubo-fix pro ET rourky á 8 ks komplet NKS:20-10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</si>
  <si>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</si>
  <si>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</si>
  <si>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</si>
  <si>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</si>
  <si>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</si>
  <si>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</si>
  <si>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</si>
  <si>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</si>
  <si>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</si>
  <si>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</si>
  <si>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</si>
  <si>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dezinfekční k bezjehlovému vstupu se 70% IPA  bal. 250 ks NCF-004</t>
  </si>
  <si>
    <t>Uzávěr do katetrů 4435001</t>
  </si>
  <si>
    <t>ZM874</t>
  </si>
  <si>
    <t>Vak dializační odpadní PRISMAFLEX 9 lt.  k přístroji PRISMAFLEX  bal. á 30 ks 107650</t>
  </si>
  <si>
    <t>ZK798</t>
  </si>
  <si>
    <t>ZĂˇtka combi modrĂˇ 4495152</t>
  </si>
  <si>
    <t>Zátka combi modrá 4495152</t>
  </si>
  <si>
    <t>ZB312</t>
  </si>
  <si>
    <t>ZavadÄ›ÄŤ trach. rourek pro TR stĹ™ednĂ­ 5,0 - 8,0 mm Ăˇ 10 ks 100/120/200</t>
  </si>
  <si>
    <t>ZN128</t>
  </si>
  <si>
    <t>Zavaděč vzdušný S – GUIDE 15CH délka 65 cm pro oxygenii s lumenem a tvarovou pamětí bal. á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</si>
  <si>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</si>
  <si>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</si>
  <si>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Zkumavka 3 ml K3 edta fialová 454086</t>
  </si>
  <si>
    <t>ZB757</t>
  </si>
  <si>
    <t>Zkumavka 6 ml K3 edta fialová 456036</t>
  </si>
  <si>
    <t>Zkumavka 6 ml K3 edta fialovĂˇ 456036</t>
  </si>
  <si>
    <t>ZB761</t>
  </si>
  <si>
    <t>Zkumavka ÄŤervenĂˇ 4 ml 454092</t>
  </si>
  <si>
    <t>ZB774</t>
  </si>
  <si>
    <t>Zkumavka ÄŤervenĂˇ 5 ml gel 456071</t>
  </si>
  <si>
    <t>Zkumavka červená 4 ml 454092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</si>
  <si>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</si>
  <si>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</si>
  <si>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</si>
  <si>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</si>
  <si>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</si>
  <si>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</si>
  <si>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</si>
  <si>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</si>
  <si>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</si>
  <si>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</si>
  <si>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</si>
  <si>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ZB985</t>
  </si>
  <si>
    <t>Zkumavka močová urin-monovette s pístem 10 ml sterilní bal. á 100 ks 10.252.020</t>
  </si>
  <si>
    <t>Zkumavka močová vacuette 10,5 ml bal. á 50 ks 455007</t>
  </si>
  <si>
    <t>ZA817</t>
  </si>
  <si>
    <t>Zkumavka PS 10 ml sterilnĂ­ modrĂˇ zĂˇtka bal. Ăˇ 20 ks 400914 - pouze pro SoudnĂ­ + DMP + NEU + Genetika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</si>
  <si>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</si>
  <si>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</si>
  <si>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</si>
  <si>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</si>
  <si>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</si>
  <si>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</si>
  <si>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zelenĂˇ 9 ml Lith.-hepar. 455084</t>
  </si>
  <si>
    <t>50115062</t>
  </si>
  <si>
    <t>ZPr - materiál hemodialýza (Z525)</t>
  </si>
  <si>
    <t>ZP147</t>
  </si>
  <si>
    <t>Roztok Citra-Lock 4%, ampule 5 ml bal. á 20 ks ZZ-24060201</t>
  </si>
  <si>
    <t>Roztok Citra-Lock 4%, ampule 5 ml bal. Ăˇ 20 ks ZZ-24060201</t>
  </si>
  <si>
    <t>ZQ622</t>
  </si>
  <si>
    <t>SĂˇÄŤek odpadnĂ­ OMNISET objem 7 l k pĹ™Ă­stroji OMNI bal. Ăˇ 50 ks 7211065</t>
  </si>
  <si>
    <t>ZA804</t>
  </si>
  <si>
    <t>Sáček močový s hodinovou diurézou ureofix 500 ml, 2000 ml, klasik s výpustí a antiref. ventilem hadička 120 cm 4417930</t>
  </si>
  <si>
    <t>Sáček odpadní OMNISET objem 7 l k přístroji OMNI bal. á 50 ks 7211065</t>
  </si>
  <si>
    <t>ZQ621</t>
  </si>
  <si>
    <t>Set dialyzaÄŤnĂ­ OMNISET CVVHDF vÄŤetnÄ› filtru 1,6 a CiCa  k pĹ™Ă­stroji OMNI bal. Ăˇ 4 ks (7211151) 7211373</t>
  </si>
  <si>
    <t>Set dialyzační OMNISET CVVHDF včetně filtru 1,6 a CiCa  k přístroji OMNI bal. á 4 ks (7211151) 7211373</t>
  </si>
  <si>
    <t>ZB161</t>
  </si>
  <si>
    <t>Set ohřívací s Y portem DI-50</t>
  </si>
  <si>
    <t>ZD852</t>
  </si>
  <si>
    <t>Set pro enterĂˇlnĂ­ vĂ˝Ĺľivu ENFIT univerzĂˇlnĂ­ hrot ENPlus bal. Ăˇ 30 ks 777401</t>
  </si>
  <si>
    <t>ZB715</t>
  </si>
  <si>
    <t>Set pro enterĂˇlnĂ­ vĂ˝Ĺľivu kangaro univ.  Ăˇ 30 ks  S777403</t>
  </si>
  <si>
    <t>Set pro enterální výživu kangaro univ.  á 30 ks  S777403</t>
  </si>
  <si>
    <t>Set spike univ. pro enterální výživu s trnem EN plus bal. á 30 ks 777401</t>
  </si>
  <si>
    <t>ZQ499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</si>
  <si>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</si>
  <si>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</si>
  <si>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</si>
  <si>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</si>
  <si>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</si>
  <si>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</si>
  <si>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</si>
  <si>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ZC499</t>
  </si>
  <si>
    <t>Souprave nebulizační otevřená (2505000/L) 2605000</t>
  </si>
  <si>
    <t>50115064</t>
  </si>
  <si>
    <t>ZPr - šicí materiál (Z529)</t>
  </si>
  <si>
    <t>ZB134</t>
  </si>
  <si>
    <t>Ĺ itĂ­ dafilon modrĂ˝ 3/0 (2) bal. Ăˇ 36 ks C0932213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</si>
  <si>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</si>
  <si>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</si>
  <si>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</si>
  <si>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</si>
  <si>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</si>
  <si>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ZA999</t>
  </si>
  <si>
    <t>Jehla injekÄŤnĂ­ 0,5 x 16 mm oranĹľovĂˇ 4657853</t>
  </si>
  <si>
    <t>ZA832</t>
  </si>
  <si>
    <t>Jehla injekÄŤnĂ­ 0,9 x 40 mm ĹľlutĂˇ 4657519</t>
  </si>
  <si>
    <t>ZA833</t>
  </si>
  <si>
    <t>Jehla injekční 0,8 x 40 mm zelená 4657527</t>
  </si>
  <si>
    <t>ZB352</t>
  </si>
  <si>
    <t>Jehla spinĂˇlnĂ­ spinocan 19 G x 88 mm slonĂ­ kost bal. Ăˇ 25 ks 4501195</t>
  </si>
  <si>
    <t>ZB769</t>
  </si>
  <si>
    <t>Jehla vakuová 206/38 mm žlutá 450077</t>
  </si>
  <si>
    <t>Jehla vakuovĂˇ 206/38 mm ĹľlutĂˇ 450077</t>
  </si>
  <si>
    <t>ZB768</t>
  </si>
  <si>
    <t>Jehla vakuovĂˇ 216/38 mm zelenĂˇ 450076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</si>
  <si>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</si>
  <si>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</si>
  <si>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</si>
  <si>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</si>
  <si>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</si>
  <si>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</si>
  <si>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6,5 330048065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</si>
  <si>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</si>
  <si>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</si>
  <si>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</si>
  <si>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</si>
  <si>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</si>
  <si>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</si>
  <si>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ZP946</t>
  </si>
  <si>
    <t>Rukavice vyĹˇetĹ™ovacĂ­ nitril basic bez pudru modrĂ© S bal. Ăˇ 200 ks 44750</t>
  </si>
  <si>
    <t>Rukavice vyšetřovací nitril basic bez pudru modré S bal. á 200 ks 44750</t>
  </si>
  <si>
    <t>50115068</t>
  </si>
  <si>
    <t>ZPr - čidla ICP (Z522)</t>
  </si>
  <si>
    <t>ZD053</t>
  </si>
  <si>
    <t>Čidlo ICP neurovent pro měření nitrolebního tlaku 092946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</si>
  <si>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</si>
  <si>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</si>
  <si>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</si>
  <si>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</si>
  <si>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</si>
  <si>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</si>
  <si>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</si>
  <si>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</si>
  <si>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</si>
  <si>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</si>
  <si>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Katetr arteriální  set 20 GA x 12 cm, set: kanyla s prodluž. hadičkou a spojkou+zaváděcí vodič+zav. punkční jehla, bal.á 10 ks, SAC-01220</t>
  </si>
  <si>
    <t>Katetr arterialní set 20 GA x 8 cm, set: kanyla s prodluž. hadičkou a spojkou+zaváděcí vodič+zav. punkční jehla,  bal.á 10 ks SAC-00820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</si>
  <si>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</si>
  <si>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</si>
  <si>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</si>
  <si>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</si>
  <si>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</si>
  <si>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</si>
  <si>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</si>
  <si>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</si>
  <si>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4163206E-07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</si>
  <si>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</si>
  <si>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</si>
  <si>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</si>
  <si>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</si>
  <si>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</si>
  <si>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</si>
  <si>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</si>
  <si>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</si>
  <si>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</si>
  <si>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</si>
  <si>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</si>
  <si>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</si>
  <si>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</si>
  <si>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</si>
  <si>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Katetr dialyzační 3 lumen 13,0 Fr x 20 cm POWER-TRIALYSIS akutní rovný ( katetrizační set ) bal. á 5 ks 5608200</t>
  </si>
  <si>
    <t>Katetr dialyzační 3 lumen 13,0 Fr x 24,0 cm POWER-TRIALYSIS akutní zahnutý ( katetrizační set ) bal. á 5 ks 5618240</t>
  </si>
  <si>
    <t>ZE072</t>
  </si>
  <si>
    <t>Katetr femorální dospělý + kit s monitorovací soupravou PVPK2015L20-46</t>
  </si>
  <si>
    <t>ZQ183</t>
  </si>
  <si>
    <t>Set dialyzační Multifiltrate pro univerzální heparinovou dialýzu k přístroji Multifltrate Pro 12 multifiltrate PRO kit HDF 1000 F00000461</t>
  </si>
  <si>
    <t>50115079</t>
  </si>
  <si>
    <t>ZPr - internzivní péče (Z542)</t>
  </si>
  <si>
    <t>ZB751</t>
  </si>
  <si>
    <t>Hadice PVC 8/12 á 30 m P00468</t>
  </si>
  <si>
    <t>Hadice PVC 8/12 Ăˇ 30 m P00468</t>
  </si>
  <si>
    <t>ZB385</t>
  </si>
  <si>
    <t>Hadice silikon 6 x 10,0 mm á 25 m P00272</t>
  </si>
  <si>
    <t>ZH870</t>
  </si>
  <si>
    <t>Hadice spojovacĂ­ kyslĂ­kovĂˇ trychtĂ˝Ĺ™ - zĂˇvit 213 cm Ăˇ 50 ks 01.000.02.099</t>
  </si>
  <si>
    <t>ZL249</t>
  </si>
  <si>
    <t>Hadice vrapovaná bal. á 50 m 038-01-228</t>
  </si>
  <si>
    <t>Hadice vrapovanĂˇ bal. Ăˇ 50 m 038-01-228</t>
  </si>
  <si>
    <t>ZD011</t>
  </si>
  <si>
    <t>Maska aerosolovĂˇ pro dospÄ›lĂ© 1108000 bal. Ăˇ 70 ks (1103000)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</si>
  <si>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</si>
  <si>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</si>
  <si>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</si>
  <si>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</si>
  <si>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</si>
  <si>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</si>
  <si>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Maska anesteziologickĂˇ ÄŤ.4 EcoMask ( s prouĹľky ) 7094</t>
  </si>
  <si>
    <t>ZC740</t>
  </si>
  <si>
    <t>Maska tracheostomickĂˇ bal. Ăˇ 50 ks 1075</t>
  </si>
  <si>
    <t>ZN621</t>
  </si>
  <si>
    <t>Nos umÄ›lĂ˝ s portem pro odsĂˇvĂˇnĂ­ bal. Ăˇ 30 ks B0300(6000)</t>
  </si>
  <si>
    <t>Nos umělý s portem pro odsávání bal. á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</si>
  <si>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</si>
  <si>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</si>
  <si>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</si>
  <si>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</si>
  <si>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</si>
  <si>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</si>
  <si>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</si>
  <si>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Okruh dýchací compact II 2,0 m 2151000</t>
  </si>
  <si>
    <t>ZC366</t>
  </si>
  <si>
    <t>PĹ™evodnĂ­k tlakovĂ˝ PX260 150 cm 1 linka bal. Ăˇ 10 ks (T100209A) T100209B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</si>
  <si>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</si>
  <si>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</si>
  <si>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</si>
  <si>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</si>
  <si>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Laktátová membránová souprava</t>
  </si>
  <si>
    <t>DC959</t>
  </si>
  <si>
    <t>MEMBRÁNOVÁ SOUPRAVA  Na+</t>
  </si>
  <si>
    <t>MEMBRĂNOVĂ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</si>
  <si>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</si>
  <si>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</si>
  <si>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</si>
  <si>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</si>
  <si>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</si>
  <si>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</si>
  <si>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MEMBRĂNOVĂ SOUPRAVA REF.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</si>
  <si>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</si>
  <si>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</si>
  <si>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</si>
  <si>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</si>
  <si>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</si>
  <si>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</si>
  <si>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</si>
  <si>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</si>
  <si>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50115021</t>
  </si>
  <si>
    <t>laboratorní diagnostika-skl.ZPr (Z501)</t>
  </si>
  <si>
    <t>ZE864</t>
  </si>
  <si>
    <t>Roztok Uro-Tainer Suby G , bal. Ăˇ 10 ks,FB99839</t>
  </si>
  <si>
    <t>ZC065</t>
  </si>
  <si>
    <t>Kapilára heparin sodný 140 ul / 1,2 x 125 mm + drátek sklo 125/140</t>
  </si>
  <si>
    <t>MoÄŤomÄ›r bez teplomÄ›ru 710363</t>
  </si>
  <si>
    <t>VĂˇlec odmÄ›rnĂ˝ vysokĂ˝ sklo 100 ml d713880</t>
  </si>
  <si>
    <t>ZA539</t>
  </si>
  <si>
    <t>Kompresa NT 10 x 10 cm nesterilnĂ­ 06103</t>
  </si>
  <si>
    <t>Kompresa NT 10 x 10 cm nesterilní 06103</t>
  </si>
  <si>
    <t>ZA464</t>
  </si>
  <si>
    <t>Kompresa NT 10 x 10 cm/2 ks sterilnĂ­ 26520</t>
  </si>
  <si>
    <t>ZC506</t>
  </si>
  <si>
    <t>Kompresa NT 10 x 10 cm/5 ks sterilnĂ­ 1325020275</t>
  </si>
  <si>
    <t>Kompresa NT 10 x 10 cm/5 ks sterilní 1325020275</t>
  </si>
  <si>
    <t>ZA463</t>
  </si>
  <si>
    <t>Kompresa NT 10 x 20 cm/2 ks sterilnĂ­ 26620</t>
  </si>
  <si>
    <t>Kompresa NT 10 x 20 cm/5 ks sterilnĂ­ 26621</t>
  </si>
  <si>
    <t>ZA643</t>
  </si>
  <si>
    <t>Kompresa vliwasoft 10 x 20 nesterilnĂ­ Ăˇ 100 ks 12070</t>
  </si>
  <si>
    <t>Kompresa vliwasoft 10 x 20 nesterilní á 100 ks 12070</t>
  </si>
  <si>
    <t>KrytĂ­ - roztok Hyiodine na chronickĂ© rĂˇny bal. Ăˇ 50 ml HYIODINE</t>
  </si>
  <si>
    <t>ZA478</t>
  </si>
  <si>
    <t>KrytĂ­ actisorb plus 10,5 x 10,5 cm bal. Ăˇ 10 ks s aktivnĂ­m uhlĂ­m SYSMAP105EE</t>
  </si>
  <si>
    <t>KrytĂ­ excilon 5 x 5 cm NT i.v. s nĂˇstĹ™ihem do kĹ™Ă­Ĺľe antiseptickĂ˝ bal. Ăˇ 70 ks 7089</t>
  </si>
  <si>
    <t>KrytĂ­ gelovĂ© hydrokoloidnĂ­ Flamigel 250 ml FLAM250</t>
  </si>
  <si>
    <t>ZJ687</t>
  </si>
  <si>
    <t>KrytĂ­ hemostatickĂ© gelitaspon tampon   80 x 30 mm bal. Ăˇ 5 ks GS -210</t>
  </si>
  <si>
    <t>KrytĂ­ hydroclean advance (tenderwet 24 active kulatĂ˝-609762+ pĹŻv. VZP 0081096) 4 cm bal. Ăˇ 10 ks 6097622</t>
  </si>
  <si>
    <t>KrytĂ­ mepilex 10 x 10 cm bal. Ăˇ 5 ks 294100</t>
  </si>
  <si>
    <t>ZA475</t>
  </si>
  <si>
    <t>KrytĂ­ mepilex 7,5 x 7,5 cm bal. Ăˇ 5 ks 295200</t>
  </si>
  <si>
    <t>ZN201</t>
  </si>
  <si>
    <t>KrytĂ­ mepilex border heel 18,5 x 24,5 cm bal. Ăˇ 5 ks 283250</t>
  </si>
  <si>
    <t>ZA476</t>
  </si>
  <si>
    <t>KrytĂ­ mepilex border lite 10 x 10 cm bal. Ăˇ 5 ks 281300-00</t>
  </si>
  <si>
    <t>ZE486</t>
  </si>
  <si>
    <t>KrytĂ­ mepilex border lite 4 x 5 cm bal. Ăˇ 10 ks 281000</t>
  </si>
  <si>
    <t>ZR302</t>
  </si>
  <si>
    <t>KrytĂ­ silikonovĂ© pÄ›novĂ© mepilex border flex 10 x 10 cm sterilnĂ­ bal.Ăˇ 5 ks 595300</t>
  </si>
  <si>
    <t>ZQ512</t>
  </si>
  <si>
    <t>KrytĂ­ silikonovĂ© pÄ›novĂ© mepilex border sacrum 16 x 20 cm bal. Ăˇ 5 ks 282050</t>
  </si>
  <si>
    <t>KrytĂ­ tegaderm   6,0 cm x  7,0 cm bal. Ăˇ 100 ks 1624W</t>
  </si>
  <si>
    <t>ZM325</t>
  </si>
  <si>
    <t>Krytí - gel Hyiodine na chronické rány á 22 g HYIODINE22 - výpadek</t>
  </si>
  <si>
    <t>ZA597</t>
  </si>
  <si>
    <t>Krytí aquacel extra 5 x  5 cm á 10 ks (VZP169583 ) 420671</t>
  </si>
  <si>
    <t>ZA564</t>
  </si>
  <si>
    <t>Krytí curagard SP fixace kanyl pro dospělé tvar omega sterilní 6,5 x 7,5 cm bal. á 100 ks (náhrada za Tegaderm i. v.) 30117</t>
  </si>
  <si>
    <t>Krytí hydrogelové nu-gel s algin. 15 g bal. á 10 ks SYSMNG415EE</t>
  </si>
  <si>
    <t>ZO432</t>
  </si>
  <si>
    <t>Krytí Lavanid gel na rány tuba á 100 g 015274</t>
  </si>
  <si>
    <t>ZE748</t>
  </si>
  <si>
    <t>Krytí melgisorb Ag alginátové absorpční 10 x 10 cm bal. á 10 ks 256105</t>
  </si>
  <si>
    <t>Krytí mepilex 7,5 x 7,5 cm bal. á 5 ks 295200</t>
  </si>
  <si>
    <t>ZQ513</t>
  </si>
  <si>
    <t>Krytí mepilex border heel 22 x 23 cm bal. á 6 ks 282750</t>
  </si>
  <si>
    <t>Krytí mepilex border lite 10 x 10 cm bal. á 5 ks 281300-00</t>
  </si>
  <si>
    <t>Krytí mepilex border sacrum 16 x 20 cm bal. á 5 ks 282050</t>
  </si>
  <si>
    <t>ZA064</t>
  </si>
  <si>
    <t>Krytí sorbalgon 5 x  5 cm  bal. á 10  ks 999598</t>
  </si>
  <si>
    <t>ZL669</t>
  </si>
  <si>
    <t>Krytí tegaderm diamond 10,0 cm x 12,0 cm bal. á 50 ks 1686</t>
  </si>
  <si>
    <t>ZC885</t>
  </si>
  <si>
    <t>NĂˇplast omnifix E 10 cm x 10 m 900650</t>
  </si>
  <si>
    <t>NĂˇplast omnifix E 5 cm x 10 m 9006493</t>
  </si>
  <si>
    <t>ZA318</t>
  </si>
  <si>
    <t>NĂˇplast transpore 1,25 cm x 9,14 m 1527-0</t>
  </si>
  <si>
    <t>ZG299</t>
  </si>
  <si>
    <t>Náplast cosmopor steril 10 x 8 cm, á 25 ks, 900806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</si>
  <si>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</si>
  <si>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</si>
  <si>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</si>
  <si>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</si>
  <si>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</si>
  <si>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Náplast transpore 1,25 cm x 9,14 m 1527-0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</si>
  <si>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</si>
  <si>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</si>
  <si>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</si>
  <si>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</si>
  <si>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</si>
  <si>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</si>
  <si>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ZA067</t>
  </si>
  <si>
    <t>PĂˇs bĹ™iĹˇnĂ­ - Verba ÄŤ. 3 - 85 - 95 cm 932533</t>
  </si>
  <si>
    <t>ZA066</t>
  </si>
  <si>
    <t>PĂˇs bĹ™iĹˇnĂ­ - Verba ÄŤ. 4 - 95 - 105 cm 932534</t>
  </si>
  <si>
    <t>Pás břišní - Verba č. 4 - 95 - 105 cm 932534</t>
  </si>
  <si>
    <t>ZQ569</t>
  </si>
  <si>
    <t>Vata buniÄŤitĂˇ dÄ›lenĂˇ cellin 2 role / 500 ks 40 x 50 mm 1230206310</t>
  </si>
  <si>
    <t>AdaptĂ©r pĹ™echodka luer 450070</t>
  </si>
  <si>
    <t>Adaptér metal 65250</t>
  </si>
  <si>
    <t>ZD151</t>
  </si>
  <si>
    <t>Ambuvak pro dospělé vak 1,5 l komplet (maska, hadička, rezervoár) 7152000</t>
  </si>
  <si>
    <t>Aquapak - sterilnĂ­ voda 340 ml s adaptĂ©rem bal. Ăˇ 20 ks 400340</t>
  </si>
  <si>
    <t>ZD212</t>
  </si>
  <si>
    <t>Brýle kyslíkové pro dospělé 1,8 m standard 1161000/L</t>
  </si>
  <si>
    <t>Brýle kyslíkové pro dospělé bal. á 100 ks A0100</t>
  </si>
  <si>
    <t>ZC498</t>
  </si>
  <si>
    <t>DrĹľĂˇk moÄŤovĂ˝ch sĂˇÄŤkĹŻ UH 800800100</t>
  </si>
  <si>
    <t>ZP287</t>
  </si>
  <si>
    <t>DrĹľĂˇk pro tlakovĂ© pĹ™evodnĂ­ky TCLIP05 bal. Ăˇ 5 ks</t>
  </si>
  <si>
    <t>ZQ570</t>
  </si>
  <si>
    <t>Elektroda EKG dÄ›tskĂˇ 32 x 36 mm Ăˇ 50 ks pro dlouhodobĂ© pouĹľitĂ­ (ES GS2245) H-108004</t>
  </si>
  <si>
    <t>Esmarch - pryžové obinadlo 60 x 1250 KVS 06125</t>
  </si>
  <si>
    <t>ZD945</t>
  </si>
  <si>
    <t>Filtr antibakteriĂˇlnĂ­ a virovĂ˝ 1344000S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</si>
  <si>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</si>
  <si>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</si>
  <si>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</si>
  <si>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</si>
  <si>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</si>
  <si>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Hadička kyslíková 2 m s koncovkami (OS/40) H-103007</t>
  </si>
  <si>
    <t>Kanyla ET 8,5 se sáním nad manžetou SACETT I.D. bal. á 10 ks 100/189/085</t>
  </si>
  <si>
    <t>Kanyla introcan safety 3 modrá 22G bal. á 50 ks 4251128-01</t>
  </si>
  <si>
    <t>Kanyla introcan safety 3 růžová 20G bal. á 50 ks 4251130-01</t>
  </si>
  <si>
    <t>Kanyla TS 7,0 s manĹľetou 100/800/070</t>
  </si>
  <si>
    <t>ZB105</t>
  </si>
  <si>
    <t>Kanyla TS 7,5 s manĹľetou 100/800/075</t>
  </si>
  <si>
    <t>Kanyla TS 7,5 s manžetou 100/800/075</t>
  </si>
  <si>
    <t>ZF239</t>
  </si>
  <si>
    <t>Kanyla TS 8,0 s manĹľetou +2 hlad.vnitĹ™nĂ­ vymÄ›nit.kanyly 100/810/080</t>
  </si>
  <si>
    <t>ZA725</t>
  </si>
  <si>
    <t>Kanyla TS 8,0 s manĹľetou bal. Ăˇ 10 ks 100/860/080</t>
  </si>
  <si>
    <t>Kanyla TS 8,0 s manžetou bal. á 10 ks 100/860/080</t>
  </si>
  <si>
    <t>ZC982</t>
  </si>
  <si>
    <t>Kanyla TS 8,5 s manĹľetou bal. Ăˇ 10 ks 100/860/085</t>
  </si>
  <si>
    <t>Kanyla TS 8,5 s manžetou bal. á 10 ks 100/860/085</t>
  </si>
  <si>
    <t>ZD071</t>
  </si>
  <si>
    <t>Kanyla TS 9,0 s manĹľetou bal. Ăˇ 10 ks 100/860/090 suctionaid</t>
  </si>
  <si>
    <t>Kanyla TS 9,0 s manĹľetou bal. Ăˇ 2 ks 100/523/090</t>
  </si>
  <si>
    <t>Kanyla TS 9,0 s manžetou bal. á 10 ks 100/860/090 suctionaid</t>
  </si>
  <si>
    <t>ZR331</t>
  </si>
  <si>
    <t>Kanyla TS PORTEX Blue Line Ultra, sada - nĂ­zkotlakĂˇ manĹľeta 2 vnitĹ™nĂ­ kanyly ÄŤistĂ­cĂ­ kartĂˇÄŤek vel. 8,5 vniĹ™. prĹŻm. 8,5 mm jednorĂˇzovĂˇ 100/810/085</t>
  </si>
  <si>
    <t>Kanyla vasofix 18G zelená safety 4269136S-01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</si>
  <si>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</si>
  <si>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</si>
  <si>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</si>
  <si>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</si>
  <si>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</si>
  <si>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</si>
  <si>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</si>
  <si>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</si>
  <si>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ZH816</t>
  </si>
  <si>
    <t>Katetr močový foley CH14 180605-000140</t>
  </si>
  <si>
    <t>ZH493</t>
  </si>
  <si>
    <t>Katetr močový foley CH16 180605-000160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</si>
  <si>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</si>
  <si>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</si>
  <si>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</si>
  <si>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Katetr močový nelaton 20CH Silasil balónkový 28 dní bal. á 10 ks 186005-000200</t>
  </si>
  <si>
    <t>ZF511</t>
  </si>
  <si>
    <t>Kladívko neurologické 195 mm P00524</t>
  </si>
  <si>
    <t>ZC879</t>
  </si>
  <si>
    <t>Kleště magillovy 250 mm P00686</t>
  </si>
  <si>
    <t>Kohout trojcestný discofix modrý 4095111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</si>
  <si>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</si>
  <si>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</si>
  <si>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</si>
  <si>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ZO083</t>
  </si>
  <si>
    <t>Konektor flocare transition NOVĂť 30 ks (je souÄŤĂˇstĂ­ setu) 589732</t>
  </si>
  <si>
    <t>Konektor flocare transition NOVÝ 30 ks (je součástí setu) 589732</t>
  </si>
  <si>
    <t>ZR734</t>
  </si>
  <si>
    <t>Konektor pĹ™echodnĂ˝ Nutricia Flocare Transition k propojenĂ­ LuĂ©r katĂ©tru a ENFIT sondy na stĹ™Ă­kaÄŤku ORAL Luer, bal. Ăˇ 30 ks 589738</t>
  </si>
  <si>
    <t>ZQ895</t>
  </si>
  <si>
    <t>Kyveta CO2 k plicnímu ventilátoru Hamilton G5, pro dospělé/děti, jednorázová bal. á 10 ks 6063-00, 281719</t>
  </si>
  <si>
    <t>Lopatka ĂşstnĂ­ dĹ™evÄ›nĂˇ lĂ©kaĹ™skĂˇ nesterilnĂ­ bal. Ăˇ 100 ks 1320100655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</si>
  <si>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</si>
  <si>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</si>
  <si>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</si>
  <si>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</si>
  <si>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</si>
  <si>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</si>
  <si>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</si>
  <si>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</si>
  <si>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</si>
  <si>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</si>
  <si>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</si>
  <si>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</si>
  <si>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Pinzeta UH sterilnĂ­ I0600</t>
  </si>
  <si>
    <t>ZQ488</t>
  </si>
  <si>
    <t>PodloĹľka antidekubitnĂ­ Z-Flo silikonovĂˇ s povlakem 27 x 55 cm 1401001</t>
  </si>
  <si>
    <t>ZR197</t>
  </si>
  <si>
    <t>Podložka antidekubitní had PROFI mEPS 200 x 37 291001</t>
  </si>
  <si>
    <t>ZR198</t>
  </si>
  <si>
    <t>Podložka antidekubitní klín KOMBI PROFI 35 x 26 x 80 261527</t>
  </si>
  <si>
    <t>ZR199</t>
  </si>
  <si>
    <t>Podložka antidekubitní kruh s vnitřním otvorem PROFI mEPS vnitřní průměr 12, vnější průměr 22, výška 5 291110</t>
  </si>
  <si>
    <t>ZR200</t>
  </si>
  <si>
    <t>Podložka antidekubitní polštář motýlek PROFI mEPS 80 x 50 291037</t>
  </si>
  <si>
    <t>ZR201</t>
  </si>
  <si>
    <t>Podložka antidekubitní polštář PROFI duté vlákno 45 x 45 260803</t>
  </si>
  <si>
    <t>ZR203</t>
  </si>
  <si>
    <t>Podložka antidekubitní váleček do dlaně PROFI průměr 6, délka 13 261156</t>
  </si>
  <si>
    <t>ZR204</t>
  </si>
  <si>
    <t>Podložka antidekubitní váleček do dlaně PROFI průměr 9, délka 15 261155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</si>
  <si>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</si>
  <si>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</si>
  <si>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</si>
  <si>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</si>
  <si>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SĂˇÄŤek moÄŤovĂ˝ s kĹ™Ă­Ĺľovou vĂ˝pustĂ­ 2000 ml s hadiÄŤkou 90 cm ZAR-TNU201601</t>
  </si>
  <si>
    <t>Sáček močový s křížovou výpustí 2000 ml s hadičkou 150 cm bal. á 100 ks ZARWMD2000-150</t>
  </si>
  <si>
    <t>ZN906</t>
  </si>
  <si>
    <t>Set Flocare pro enterĂˇlnĂ­ vĂ˝Ĺľivu Infinity Pack s konektory ENFit, kompatibilnĂ­ s vaky Nutrison, pro pumpy Flocare 586514</t>
  </si>
  <si>
    <t>Set Flocare pro enterální výživu Infinity Pack s konektory ENFit, kompatibilní s vaky Nutrison, pro pumpy Flocare 586514</t>
  </si>
  <si>
    <t>Set na malĂ© zĂˇkroky sterilnĂ­ pro moÄŤovou katetrizaci+ aqua permanent 4 Mediset 753882</t>
  </si>
  <si>
    <t>ZD030</t>
  </si>
  <si>
    <t>Skalpel jednorĂˇzovĂ˝ cutfix sterilnĂ­ vel. ÄŤepelky 11 bal. Ăˇ 10 ks 5518040</t>
  </si>
  <si>
    <t>ZR471</t>
  </si>
  <si>
    <t>Skalpel jednorĂˇzovĂ˝ prazisa sterilnĂ­ vel. ÄŤepelky 11 bal. Ăˇ 10 ks 11.000.00.511</t>
  </si>
  <si>
    <t>Skalpel jednorázový cutfix sterilní bal. á 10 ks 5518040</t>
  </si>
  <si>
    <t>ZJ696</t>
  </si>
  <si>
    <t>Sonda ĹľaludeÄŤnĂ­ CH18 1200 mm s RTG linkou bal. Ăˇ 30 ks 412018</t>
  </si>
  <si>
    <t>Sonda žaludeční CH16 1200 mm s RTG linkou bal. á 50 ks 412016</t>
  </si>
  <si>
    <t>ZB682</t>
  </si>
  <si>
    <t>Spojka oboustraná otočná steril.bal. á 20 ks 23411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</si>
  <si>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</si>
  <si>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</si>
  <si>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</si>
  <si>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</si>
  <si>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</si>
  <si>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</si>
  <si>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</si>
  <si>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</si>
  <si>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</si>
  <si>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ZK569</t>
  </si>
  <si>
    <t>Stojan na zkumavky univerzální bílý 190 x 60 x 80 mm (212-1421) KART560</t>
  </si>
  <si>
    <t>Stříkačka injekční 3-dílná 50 - 60 ml LL MRG00711</t>
  </si>
  <si>
    <t>ZC177</t>
  </si>
  <si>
    <t>SystĂ©m odsĂˇvacĂ­ uzavĹ™enĂ˝ TC CH14 wet pack 54 cm / 72 h 2276-5</t>
  </si>
  <si>
    <t>SystĂ©m odsĂˇvacĂ­ uzavĹ™enĂ˝ TS Comfortsoft CH 14 30 cm 72 hod. bal. Ăˇ 20 ks 02-011-05</t>
  </si>
  <si>
    <t>SystĂ©m odsĂˇvacĂ­ uzavĹ™enĂ˝ TS Comfortsoft CH 14 30 cm 72 hod. bal. Ăˇ 25 ks 02-011-05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</si>
  <si>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</si>
  <si>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</si>
  <si>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</si>
  <si>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</si>
  <si>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ZQ486</t>
  </si>
  <si>
    <t>TyÄŤinka vatovĂˇ sterilnĂ­ 14 cm po jednotlivÄ› balenĂˇ velkĂˇ 1 bal/100 ks 4791911</t>
  </si>
  <si>
    <t>Tyčinka vatová sterilní 14 cm po jednotlivě balená velká 1 bal/100 ks 4791911</t>
  </si>
  <si>
    <t>Zátka combi červená 4495101</t>
  </si>
  <si>
    <t>ZC872</t>
  </si>
  <si>
    <t>Zátka ke kapiláře 140 ul</t>
  </si>
  <si>
    <t>ZO932</t>
  </si>
  <si>
    <t>Zkumavka 13 ml PP 101/16,5 mm bílý uzávěr sterilní 60.540.012</t>
  </si>
  <si>
    <t>ZB758</t>
  </si>
  <si>
    <t>Zkumavka 9 ml K3 edta NR 455036</t>
  </si>
  <si>
    <t>ZB759</t>
  </si>
  <si>
    <t>Zkumavka ÄŤervenĂˇ 8 ml gel 455071</t>
  </si>
  <si>
    <t>ZB763</t>
  </si>
  <si>
    <t>Zkumavka ÄŤervenĂˇ 9 ml 455092</t>
  </si>
  <si>
    <t>ZB777</t>
  </si>
  <si>
    <t>Zkumavka červená 3,5 ml gel 454071</t>
  </si>
  <si>
    <t>Zkumavka červená 8 ml gel 455071</t>
  </si>
  <si>
    <t>Zkumavka červená 9 ml 455092</t>
  </si>
  <si>
    <t>ZB773</t>
  </si>
  <si>
    <t>Zkumavka ĹˇedĂˇ-glykemie 454085</t>
  </si>
  <si>
    <t>ZI179</t>
  </si>
  <si>
    <t>Zkumavka s mediem+ flovakovanĂ˝ tampon eSwab rĹŻĹľovĂ˝ nos,krk,vagina,koneÄŤnĂ­k,rĂˇny,fekĂˇlnĂ­ vzo) 490CE.A</t>
  </si>
  <si>
    <t>Zkumavka šedá-glykemie 454085</t>
  </si>
  <si>
    <t>Zkumavka zelenĂˇ 4 ml 454051</t>
  </si>
  <si>
    <t>ZR280</t>
  </si>
  <si>
    <t>ZrcĂˇtko Killian nosnĂ­; vel. 2 50 mm B46-041-002</t>
  </si>
  <si>
    <t>Set na malĂ© zĂˇkroky sterilnĂ­ pro ĹˇitĂ­ ran Mediset (1 x rouĹˇka s otvorem 48 x 48 cm, 4 x tampon netkanĂ˝ vel. 3 Ĺˇvestka, 1 x nĹŻĹľky hrotnatĂ©, kov, 1 x pinzeta Adson chir. rovnĂˇ, kov, 1 x jehelec Mayo-Hegar 14 cm, kov) bal. Ăˇ 66 ks 4756331</t>
  </si>
  <si>
    <t>ZQ719</t>
  </si>
  <si>
    <t>Set pro enterĂˇlnĂ­ vĂ˝Ĺľivu FREEGO ENTERAL FEEDING SET k enterĂˇlnĂ­ pumpÄ› Abbot Freego, hadiÄŤka 245 cm (S0351-00) 3238301</t>
  </si>
  <si>
    <t>Set pro enterální výživu FREEGO ENTERAL FEEDING SET k enterální pumpě Abbot Freego, hadička 245 cm (S0351-00) 3238301</t>
  </si>
  <si>
    <t>Souprave nebulizaÄŤnĂ­ otevĹ™enĂˇ (2505000/L) 2605000</t>
  </si>
  <si>
    <t>Jehla injekÄŤnĂ­ 0,8 x 40 mm zelenĂˇ 4657527</t>
  </si>
  <si>
    <t>Jehla injekční 0,5 x 16 mm oranžová 4657853</t>
  </si>
  <si>
    <t>Jehla vakuová 216/38 mm zelená 450076</t>
  </si>
  <si>
    <t>Maska aerosolová pro dospělé 1108000 bal. á 70 ks (1103000)</t>
  </si>
  <si>
    <t>ZN620</t>
  </si>
  <si>
    <t>Maska kyslĂ­kovĂˇ dospÄ›lĂˇ s nebulizacĂ­ a hadiÄŤkou 2 m bal. Ăˇ 100 ks A0400</t>
  </si>
  <si>
    <t>ZC698</t>
  </si>
  <si>
    <t>Maska kyslíková + hadička pro dosp.(1105000) 1135015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</si>
  <si>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</si>
  <si>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</si>
  <si>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</si>
  <si>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</si>
  <si>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</si>
  <si>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</si>
  <si>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</si>
  <si>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</si>
  <si>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</si>
  <si>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</si>
  <si>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ventilĂˇtorĹŻm Hamilton HAM-OLN</t>
  </si>
  <si>
    <t>Set k ventilátorům Hamilton HAM-OLN</t>
  </si>
  <si>
    <t>ZD740</t>
  </si>
  <si>
    <t>Kompresa gáza sterilkompres 7,5 x 7,5 cm/5 ks, 100% bavlna, sterilní 1325019265(1230119225)</t>
  </si>
  <si>
    <t>KrytĂ­ 7D-Fix - fixace I.V.kanyl netkanĂ˝ textil a fĂłlie sterilnĂ­ 9 x 11,6 cm bal. Ăˇ 100 ks (nĂˇhrada za tegaderm) 812010</t>
  </si>
  <si>
    <t>ZA319</t>
  </si>
  <si>
    <t>NĂˇplast durapore 2,50 cm x 9,14 m bal. Ăˇ 12 ks 1538-1</t>
  </si>
  <si>
    <t>ZH011</t>
  </si>
  <si>
    <t>NĂˇplast micropore 1,25 cm x 9,14 m bal. Ăˇ 24 ks 1530-0</t>
  </si>
  <si>
    <t>NĂˇplast omniplast 1,25 cm x 9,1 m 9004520</t>
  </si>
  <si>
    <t>NĂˇplast omniplast 2,5 cm x 9,2 m 9004530</t>
  </si>
  <si>
    <t>ZA337</t>
  </si>
  <si>
    <t>NĂˇplast softpore 1,25 cm x 9,15 m bal. Ăˇ 24 ks 1320103111</t>
  </si>
  <si>
    <t>ZQ116</t>
  </si>
  <si>
    <t>NĂˇplast transparentnĂ­ Airoplast cĂ­vka 1,25 cm x 9,14 m (nĂˇhrada za transpore) P-AIRO1291</t>
  </si>
  <si>
    <t>Náplast durapore 2,50 cm x 9,14 m bal. á 12 ks 1538-1</t>
  </si>
  <si>
    <t>Náplast micropore 1,25 cm x 9,14 m bal. á 24 ks 1530-0</t>
  </si>
  <si>
    <t>ZL995</t>
  </si>
  <si>
    <t>Obinadlo hyrofilnĂ­ sterilnĂ­  6 cm x 5 m  004310190</t>
  </si>
  <si>
    <t>ZR486</t>
  </si>
  <si>
    <t>AdaptĂ©r pro aplikaci aerosolĹŻ Tube Inhaler, otoÄŤnĂ˝ s otvorem pro odsĂˇvanĂ­, resterilizovatelnĂ˝, bal. Ăˇ 10 ks 60-60-009</t>
  </si>
  <si>
    <t>Ambuvak pro dospÄ›lĂ© vak 1,5 l komplet (maska, hadiÄŤka, rezervoĂˇr) 7152000</t>
  </si>
  <si>
    <t>ZK979</t>
  </si>
  <si>
    <t>CĂ©vka odsĂˇvacĂ­ CH18 s pĹ™eruĹˇovaÄŤem sĂˇnĂ­, dĂ©lka 50 cm, P01177a</t>
  </si>
  <si>
    <t>ZK975</t>
  </si>
  <si>
    <t>Cévka odsávací CH10 s přerušovačem sání, délka 50 cm, P01169a</t>
  </si>
  <si>
    <t>Cévka odsávací CH18 s přerušovačem sání, délka 50 cm, P01177a</t>
  </si>
  <si>
    <t>Elektroda EKG dÄ›tskĂˇ 32 x 36 mm Ăˇ 50 ks (ES GS2245) H-108004</t>
  </si>
  <si>
    <t>Elektroda EKG dětská 32 x 36 mm á 50 ks (ES GS2245) H-108004</t>
  </si>
  <si>
    <t>ZB424</t>
  </si>
  <si>
    <t>Elektroda EKG H34SG 31.1946.21</t>
  </si>
  <si>
    <t>ZB253</t>
  </si>
  <si>
    <t>Filtr iso-gard bakteriální virový čistý bal. á 25 ks 19212</t>
  </si>
  <si>
    <t>ZE177</t>
  </si>
  <si>
    <t>Filtr iso-gard dÄ›tskĂ˝ bal. Ăˇ 50 ks 19511</t>
  </si>
  <si>
    <t>Filtr iso-gard dětský bal. á 50 ks 19511</t>
  </si>
  <si>
    <t>ZB116</t>
  </si>
  <si>
    <t>Filtr neonatĂˇlnĂ­ kombinovanĂ˝ 1441000</t>
  </si>
  <si>
    <t>Filtr neonatální kombinovaný 1441000</t>
  </si>
  <si>
    <t>ZB271</t>
  </si>
  <si>
    <t>Filtr perifix 0,2MY 4515501</t>
  </si>
  <si>
    <t>ZQ006</t>
  </si>
  <si>
    <t>Fixace katetrová Perifix bal. á 25 ks 4511200</t>
  </si>
  <si>
    <t>Fonendoskop oboustrannĂ˝ rĹŻznĂ© barvy 710045-s</t>
  </si>
  <si>
    <t>ZB670</t>
  </si>
  <si>
    <t>HadiÄŤka spojovacĂ­ tlakovĂˇ biocath pr. 3,0 mm x 200 cm, bal 25 ks, PB 3320 M</t>
  </si>
  <si>
    <t>Hadička spojovací tlaková biocath pr. 3,0 mm x 200 cm, bal 25 ks, PB 3320 M</t>
  </si>
  <si>
    <t>ZK556</t>
  </si>
  <si>
    <t>Kanyla endobronchiĂˇlnĂ­ 35FG 197-35R</t>
  </si>
  <si>
    <t>ZB418</t>
  </si>
  <si>
    <t>Kanyla endobronchiĂˇlnĂ­ 35FG 198-35L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</si>
  <si>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</si>
  <si>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</si>
  <si>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</si>
  <si>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</si>
  <si>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</si>
  <si>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</si>
  <si>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ZA843</t>
  </si>
  <si>
    <t>Kanyla ET 3,0 s manžetou bal. á 10 ks 9430E</t>
  </si>
  <si>
    <t>ZM010</t>
  </si>
  <si>
    <t>Kanyla ET 3,5 s manžetou bal. á 10 ks S107-35</t>
  </si>
  <si>
    <t>ZA839</t>
  </si>
  <si>
    <t>Kanyla ET 4,0 s manĹľetou 9440E</t>
  </si>
  <si>
    <t>ZA841</t>
  </si>
  <si>
    <t>Kanyla ET 4,5 s manĹľetou (KARIM nechce) 107-45G</t>
  </si>
  <si>
    <t>ZO251</t>
  </si>
  <si>
    <t>Kanyla ET 4,5 s manĹľetou s Murphyho otvorem bal. Ăˇ 10 ks 112482-000045</t>
  </si>
  <si>
    <t>Kanyla ET 4,5 s manžetou s Murphyho otvorem bal. á 10 ks 112482-000045</t>
  </si>
  <si>
    <t>ZB429</t>
  </si>
  <si>
    <t>Kanyla ET 5,0 s manĹľetou 9450E</t>
  </si>
  <si>
    <t>Kanyla ET 5,0 s manžetou 9450E</t>
  </si>
  <si>
    <t>ZB415</t>
  </si>
  <si>
    <t>Kanyla ET 5,5 s manžetou 9555E</t>
  </si>
  <si>
    <t>ZB414</t>
  </si>
  <si>
    <t>Kanyla ET 6,0 s manĹľetou 9460E</t>
  </si>
  <si>
    <t>Kanyla ET 6,0 s manžetou 9460E</t>
  </si>
  <si>
    <t>Kanyla ET 6,5 s manĹľetou 9465E</t>
  </si>
  <si>
    <t>Kanyla ET 7,0 s manĹľetou 9570E</t>
  </si>
  <si>
    <t>Kanyla ET 7,5 s manžetou 9475E</t>
  </si>
  <si>
    <t>Kanyla ET 8,0 s manžetou 9480E</t>
  </si>
  <si>
    <t>Kanyla ET 8,5 s manžetou 9485E</t>
  </si>
  <si>
    <t>Kanyla ET 9,0 s manĹľetou bal. Ăˇ 10 ks 9590E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</si>
  <si>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</si>
  <si>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</si>
  <si>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</si>
  <si>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</si>
  <si>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</si>
  <si>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</si>
  <si>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ZF018</t>
  </si>
  <si>
    <t>Kanyla vasofix 16G šedá safety 4269179S-01</t>
  </si>
  <si>
    <t>ZD979</t>
  </si>
  <si>
    <t>Kanyla vasofix 17G bĂ­lĂˇ safety 4269152S-01</t>
  </si>
  <si>
    <t>Kanyla vasofix 17G bílá safety 4269152S-01</t>
  </si>
  <si>
    <t>Kanyla vasofix 20G rĹŻĹľovĂˇ safety 4269110S-01</t>
  </si>
  <si>
    <t>Kanyla vasofix 22G modrĂˇ safety 4269098S-01</t>
  </si>
  <si>
    <t>ZB102</t>
  </si>
  <si>
    <t>LĂˇhev k odsĂˇvaÄŤce flovac 1l hadice 1,8 m Ăˇ 45 ks 000-036-020</t>
  </si>
  <si>
    <t>Láhev k odsávačce flovac 1l hadice 1,8 m á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</si>
  <si>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</si>
  <si>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</si>
  <si>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</si>
  <si>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</si>
  <si>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ZA923</t>
  </si>
  <si>
    <t>LĹľĂ­ce laryngoskopickĂˇ 2 bal. Ăˇ 10 ks DS.3940.150.15</t>
  </si>
  <si>
    <t>LĹľĂ­ce laryngoskopickĂˇ 3 bal. Ăˇ 10 ks DS.3940.150.20</t>
  </si>
  <si>
    <t>LĹľĂ­ce laryngoskopickĂˇ 4 bal. Ăˇ 10 ks DS.3940.150.25</t>
  </si>
  <si>
    <t>Lžíce laryngoskopická  Truphatek Green lite MAC 3 jednorázová bal. á 20 ks 4551003</t>
  </si>
  <si>
    <t>Lžíce laryngoskopická  Truphatek Green lite MAC 4 jednorázová bal. á 20 ks 4551004</t>
  </si>
  <si>
    <t>ZA773</t>
  </si>
  <si>
    <t>Lžíce laryngoskopická 1 bal. á 10 ks DS.3940.185.10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</si>
  <si>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</si>
  <si>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</si>
  <si>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</si>
  <si>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</si>
  <si>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</si>
  <si>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</si>
  <si>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</si>
  <si>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</si>
  <si>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</si>
  <si>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ZC722</t>
  </si>
  <si>
    <t>Páska fixační bal. á 12 ks LNOP 1053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</si>
  <si>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</si>
  <si>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</si>
  <si>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</si>
  <si>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</si>
  <si>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</si>
  <si>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</si>
  <si>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ZD007</t>
  </si>
  <si>
    <t>Rourka tracheální nasální 6,0 mm bal. á 10 ks 100/133/060</t>
  </si>
  <si>
    <t>Rourka tracheální nasální 6,5 mm bal. á 10 ks 100/133/065</t>
  </si>
  <si>
    <t>Rourka tracheální nasální 7,0 mm bal. á 10 ks 100/133/070</t>
  </si>
  <si>
    <t>Rourka tracheální nasální 7,5 mm bal. á 10 ks 100/133/075</t>
  </si>
  <si>
    <t>ZF798</t>
  </si>
  <si>
    <t>Rourka tracheální nasální 8,0 mm bal. á 10 ks 100/133/080</t>
  </si>
  <si>
    <t>ZB784</t>
  </si>
  <si>
    <t>RukojeĹĄ laryngoskopickĂˇ medium pro lĹľĂ­ce s f.optickĂ˝m vlĂˇknem 3000.350.10</t>
  </si>
  <si>
    <t>ZG012</t>
  </si>
  <si>
    <t>RukojeĹĄ laryngoskopickĂˇ small dÄ›tskĂˇ pro lĹľĂ­ce s f.optickĂ˝m vlĂˇknem 3000.350.05</t>
  </si>
  <si>
    <t>Set epidurální perifix 421 18G kompletní set 4514211C</t>
  </si>
  <si>
    <t>ZQ005</t>
  </si>
  <si>
    <t>Set epidurální Perifix® ONE Paed dětský (jehla Perican 18G 55MM katetr Perifix 20G, stříkačka Perifix bezodporová, stříkačka Omnifix LL, filtr antibakter. Perifix, fixace filtru Perofox PinPad, konektor Perifix) bal. á 10 ks 4512006C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</si>
  <si>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</si>
  <si>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</si>
  <si>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</si>
  <si>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</si>
  <si>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Set pro regionální anestezii Perifix Proset  1, bal. á 10 setů 4453751</t>
  </si>
  <si>
    <t>Set pro regionální anestezii Perifix Proset  2, bal. á 10 setů 4476263</t>
  </si>
  <si>
    <t>ZH159</t>
  </si>
  <si>
    <t>Spojka katetru pĹ™Ă­mĂˇ 15 cm bal. Ăˇ 50 ks  430-005-015</t>
  </si>
  <si>
    <t>Spojka katetru přímá 15 cm bal. á 50 ks  430-005-015</t>
  </si>
  <si>
    <t>Spojka oboustranĂˇ otoÄŤnĂˇ steril.bal. Ăˇ 20 ks 23411</t>
  </si>
  <si>
    <t>ZR395</t>
  </si>
  <si>
    <t>StĹ™Ă­kaÄŤka injekÄŤnĂ­ 2-dĂ­lnĂˇ 2 ml L DISCARDIT LC 300928</t>
  </si>
  <si>
    <t>ZB726</t>
  </si>
  <si>
    <t>StĹ™Ă­kaÄŤka Perfix LOR 10 ml 4638107</t>
  </si>
  <si>
    <t>ZB035</t>
  </si>
  <si>
    <t>Vzduchovod ĂşstnĂ­ ÄŤ. 4 ÄŤervenĂ˝ vel. 10 jednorĂˇzovĂ˝ nesterilnĂ­ bal. Ăˇ 10 ks 73.800.90.400</t>
  </si>
  <si>
    <t>Vzduchovod ĂşstnĂ­ ÄŤ. 4 ÄŤervenĂ˝ vel. 10 jednorĂˇzovĂ˝ sterilnĂ­ bal. Ăˇ 10 ks 73.900.00.400</t>
  </si>
  <si>
    <t>ZJ114</t>
  </si>
  <si>
    <t>Vzduchovod ĂşstnĂ­ guedell 110 mm bal. Ăˇ 30 ks 311110</t>
  </si>
  <si>
    <t>ZJ115</t>
  </si>
  <si>
    <t>Vzduchovod ĂşstnĂ­ guedell 120 mm bal. Ăˇ 50 ks 311120</t>
  </si>
  <si>
    <t>ZR258</t>
  </si>
  <si>
    <t>Vzduchovod nosnĂ­ 6,0 mm sterilnĂ­ bal.Ăˇ 20 ks 43.008.03.060</t>
  </si>
  <si>
    <t>ZR259</t>
  </si>
  <si>
    <t>Vzduchovod nosnĂ­ 6,5 mm sterilnĂ­ bal.Ăˇ 20 ks 43.008.03.065</t>
  </si>
  <si>
    <t>ZR260</t>
  </si>
  <si>
    <t>Vzduchovod nosnĂ­ 7,0 mm sterilnĂ­ bal.Ăˇ 20 ks 43.008.03.070</t>
  </si>
  <si>
    <t>ZB316</t>
  </si>
  <si>
    <t>Vzduchovod nosnĂ­ 8,0 mm bal. Ăˇ 10 ks 100/210/080</t>
  </si>
  <si>
    <t>ZR263</t>
  </si>
  <si>
    <t>Vzduchovod nosnĂ­ 8,5 mm sterilnĂ­ bal.Ăˇ 20 ks 43.008.03.085</t>
  </si>
  <si>
    <t>ZF939</t>
  </si>
  <si>
    <t>Vzduchovod nosní 4,0 mm bal. á 10 ks 321040</t>
  </si>
  <si>
    <t>ZF943</t>
  </si>
  <si>
    <t>Vzduchovod nosní 5,0 mm bal. á 10 ks 321050</t>
  </si>
  <si>
    <t>ZJ095</t>
  </si>
  <si>
    <t>Vzduchovod nosní 5,5 mm bal. á 10 ks 321055</t>
  </si>
  <si>
    <t>Vzduchovod nosní 6,0 mm 43.008.03.060</t>
  </si>
  <si>
    <t>ZJ096</t>
  </si>
  <si>
    <t>Vzduchovod nosní 6,0 mm bal. á 10 ks 321060  výpadek do 7/19</t>
  </si>
  <si>
    <t>Vzduchovod nosní 6,5 mm 43.008.03.065</t>
  </si>
  <si>
    <t>Vzduchovod nosní 7,0 mm 43.008.03.070</t>
  </si>
  <si>
    <t>ZJ098</t>
  </si>
  <si>
    <t>Vzduchovod nosní 7,0 mm bal. á 10 ks 321070  výpadek do 7/19</t>
  </si>
  <si>
    <t>ZR261</t>
  </si>
  <si>
    <t>Vzduchovod nosní 7,5 mm 43.008.03.075</t>
  </si>
  <si>
    <t>ZJ099</t>
  </si>
  <si>
    <t>Vzduchovod nosní 7,5 mm bal. á 10 ks 321075  výpadek do 7/19</t>
  </si>
  <si>
    <t>ZR262</t>
  </si>
  <si>
    <t>Vzduchovod nosní 8,0 mm 43.008.03.080</t>
  </si>
  <si>
    <t>ZJ100</t>
  </si>
  <si>
    <t>Vzduchovod nosní 8,0 mm bal. á 10 ks 321080  výpadek do 7/19</t>
  </si>
  <si>
    <t>ZJ101</t>
  </si>
  <si>
    <t>Vzduchovod nosní 8,5 mm bal. á 10 ks 321085</t>
  </si>
  <si>
    <t>ZJ102</t>
  </si>
  <si>
    <t>Vzduchovod nosní 9,0 mm á 10 ks 321090</t>
  </si>
  <si>
    <t>ZC735</t>
  </si>
  <si>
    <t>Vzduchovod ústní guedell 100 mm 24107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</si>
  <si>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</si>
  <si>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</si>
  <si>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</si>
  <si>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</si>
  <si>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</si>
  <si>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</si>
  <si>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</si>
  <si>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</si>
  <si>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</si>
  <si>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ZA482</t>
  </si>
  <si>
    <t>VzduĹˇnice manĹľety na pĹ™etlakovou infĂşzi - dvÄ› hadiÄŤky z kratĹˇĂ­ strany 0,5L+1,0L KVS RUB 05</t>
  </si>
  <si>
    <t>ZR764</t>
  </si>
  <si>
    <t>ZavadÄ›ÄŤ ETK  Intersurgical vel. 10 Fr vnÄ›jĹˇĂ­ prĹŻmÄ›r 3,3 mm dĂ©lka 340 mm bal. Ăˇ 10 ks 8080010</t>
  </si>
  <si>
    <t>ZA872</t>
  </si>
  <si>
    <t>ZavadÄ›ÄŤ trach. rourek ET extra-dlouhĂ˝ bal. Ăˇ 10 ks 100/121/200</t>
  </si>
  <si>
    <t>ZB525</t>
  </si>
  <si>
    <t>Zavaděč ETK 10F bal. á 25 ks 5-15103</t>
  </si>
  <si>
    <t>Zavaděč trach. rourek ET extra-dlouhý bal. á 10 ks 100/121/200</t>
  </si>
  <si>
    <t>ZA786</t>
  </si>
  <si>
    <t>Jehla 30° stimuplex-A 0,7 x 50 mm á 25 ks 4894502</t>
  </si>
  <si>
    <t>ZE906</t>
  </si>
  <si>
    <t>Jehla 30Â° stimuplex-A 0,55 x 25 mm Ăˇ 25 ks 4894251</t>
  </si>
  <si>
    <t>Jehla 30Â° stimuplex-A 0,7 x 50 mm Ăˇ 25 ks 4894502</t>
  </si>
  <si>
    <t>ZB342</t>
  </si>
  <si>
    <t>Jehla spinĂˇlnĂ­ atraucan hnÄ›dĂ˝ 26 G x 88 mm bal. Ăˇ 25 ks 4504739</t>
  </si>
  <si>
    <t>ZD621</t>
  </si>
  <si>
    <t>Jehla spinĂˇlnĂ­ pencan 27 G x 88 s vodĂ­cĂ­ jehlou ĹˇedĂˇ bal. Ăˇ 25 ks 4502051-13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</si>
  <si>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</si>
  <si>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</si>
  <si>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</si>
  <si>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</si>
  <si>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</si>
  <si>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</si>
  <si>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</si>
  <si>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</si>
  <si>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</si>
  <si>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</si>
  <si>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Jehla spinální atraucan hnědý 26 G x 88 mm bal. á 25 ks 4504739</t>
  </si>
  <si>
    <t>Jehla spinální pencan 27 G x 88 s vodící jehlou šedá bal. á 25 ks 4502051-13</t>
  </si>
  <si>
    <t>Jehla spinální spinocan 22 G x 75 mm černá bal. á 25 ks 4507754-13</t>
  </si>
  <si>
    <t>Jehla spinální spinocan 22 G x 88 mm černá bal. á 25 ks 4507908-01</t>
  </si>
  <si>
    <t>Jehla spinální spinocan 25 G x 75 mm oranžová bal. á 25 ks 4505751-01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</si>
  <si>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</si>
  <si>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</si>
  <si>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</si>
  <si>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Jehla sterican tupĂˇ na Ĺ™edÄ›nĂ­ semiblunt.EU 1,2/18G x 40 mm ÄŤervenĂˇ bal. Ăˇ 100 ks 4550400-01</t>
  </si>
  <si>
    <t>ZJ184</t>
  </si>
  <si>
    <t>Jehla stimuplex - ultra 360 G22/0,7 x 50 mm á 25 ks 4892505-01</t>
  </si>
  <si>
    <t>Jehla stimuplex - ultra 360 G22/0,7 x 50 mm Ăˇ 25 ks 4892505-01</t>
  </si>
  <si>
    <t>ZQ554</t>
  </si>
  <si>
    <t>Jehla Ultraplex 360, 22G, 0,70 x 50 mm bal. á 25 ks 4892605-01</t>
  </si>
  <si>
    <t>Jehla Ultraplex 360, 22G, 0,70 x 50 mm bal. Ăˇ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</si>
  <si>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</si>
  <si>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</si>
  <si>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</si>
  <si>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</si>
  <si>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</si>
  <si>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</si>
  <si>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</si>
  <si>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</si>
  <si>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</si>
  <si>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</si>
  <si>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Maska anesteziologickĂˇ ÄŤ.0 EcoMask ( s prouĹľky ) 7090</t>
  </si>
  <si>
    <t>Maska anesteziologickĂˇ ÄŤ.1 EcoMask ( s prouĹľky ) 7091</t>
  </si>
  <si>
    <t>Maska anesteziologickĂˇ ÄŤ.2 EcoMask ( s prouĹľky ) 7292</t>
  </si>
  <si>
    <t>Maska anesteziologickĂˇ ÄŤ.3 EcoMask ( s prouĹľky ) 7093</t>
  </si>
  <si>
    <t>Maska anesteziologickĂˇ ÄŤ.3 EcoMask ( s prouĹľky ) 7293</t>
  </si>
  <si>
    <t>Maska anesteziologickĂˇ ÄŤ.4 EcoMask ( s prouĹľky ) 7094 (7294000)</t>
  </si>
  <si>
    <t>Maska anesteziologickĂˇ ÄŤ.5 EcoMask ( s prouĹľky ) 7095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</si>
  <si>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</si>
  <si>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</si>
  <si>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</si>
  <si>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</si>
  <si>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</si>
  <si>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</si>
  <si>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Maska endoskopickĂˇ ÄŤ.5 s membrĂˇnou 30-40-555</t>
  </si>
  <si>
    <t>ZB173</t>
  </si>
  <si>
    <t>Maska kyslĂ­kovĂˇ dospÄ›lĂˇ s hadiÄŤkou a nosnĂ­ svorkou (OS/100) H-103013</t>
  </si>
  <si>
    <t>Maska kyslíková dospělá s hadičkou a nosní svorkou (OS/100) H-103013</t>
  </si>
  <si>
    <t>ZH456</t>
  </si>
  <si>
    <t>Maska laryngeĂˇlnĂ­ LM PVC silikonovĂˇ manĹľeta bal. Ăˇ 10 ks 105300-000030</t>
  </si>
  <si>
    <t>ZH457</t>
  </si>
  <si>
    <t>Maska laryngeĂˇlnĂ­ LM PVC silikonovĂˇ manĹľeta bal. Ăˇ 10 ks 105300-000040</t>
  </si>
  <si>
    <t>ZH458</t>
  </si>
  <si>
    <t>Maska laryngeĂˇlnĂ­ LM PVC silikonovĂˇ manĹľeta bal. Ăˇ 10 ks 105300-000050</t>
  </si>
  <si>
    <t>ZH459</t>
  </si>
  <si>
    <t>Maska laryngeĂˇlnĂ­ LM PVC silikonovĂˇ manĹľeta bal. Ăˇ 10 ks 105300-000060</t>
  </si>
  <si>
    <t>ZH450</t>
  </si>
  <si>
    <t>Maska laryngeĂˇlnĂ­ Sure Seal LM Cuff Pilot 105200-000040</t>
  </si>
  <si>
    <t>Maska laryngeální LM PVC silikonová manžeta bal. á 10 ks 105300-000030</t>
  </si>
  <si>
    <t>Maska laryngeální LM PVC silikonová manžeta bal. á 10 ks 105300-000040</t>
  </si>
  <si>
    <t>Maska laryngeální LM PVC silikonová manžeta bal. á 10 ks 105300-000050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</si>
  <si>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</si>
  <si>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</si>
  <si>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</si>
  <si>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</si>
  <si>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</si>
  <si>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</si>
  <si>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</si>
  <si>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</si>
  <si>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</si>
  <si>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</si>
  <si>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</si>
  <si>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ZK712</t>
  </si>
  <si>
    <t>Maska supraglotickĂˇ ÄŤ. 2,0 8202000</t>
  </si>
  <si>
    <t>Maska supraglotickĂˇ ÄŤ. 3,0 8203000</t>
  </si>
  <si>
    <t>Maska supraglotickĂˇ ÄŤ. 4,0 8204000</t>
  </si>
  <si>
    <t>Maska supraglotickĂˇ ÄŤ. 5,0 8205000</t>
  </si>
  <si>
    <t>ZH789</t>
  </si>
  <si>
    <t>Okruh dĂ˝chacĂ­ anesteziologickĂ˝ 22 mm Compact II 2 l vak 2154000</t>
  </si>
  <si>
    <t>ZA931</t>
  </si>
  <si>
    <t>Okruh dĂ˝chacĂ­ ventilaÄŤnĂ­ pro dÄ›ti 15 mm 1,5 m hadice + vak 2164</t>
  </si>
  <si>
    <t>ZR462</t>
  </si>
  <si>
    <t>Okruh dĂ˝chacĂ­ ventilaÄŤnĂ­ pro dÄ›ti bez  koncovky Luer Lock na kolĂ­nku, uzĂˇvÄ›r na kolĂ­nku,  dĂ©lka hadic 1.5 m/1.1 m, vak 1L bal. Ăˇ 25 ks MP00331</t>
  </si>
  <si>
    <t>Okruh dýchací anesteziologický 22 mm Compact II 2 l vak 2154000</t>
  </si>
  <si>
    <t>ZB141</t>
  </si>
  <si>
    <t>Okruh dýchací pro novorozence ventilační  10 mm 1,2 m hadice + vak 6202014</t>
  </si>
  <si>
    <t>Okruh dýchací ventilační pro děti 15 mm 1,5 m hadice + vak 2164</t>
  </si>
  <si>
    <t>ZA566</t>
  </si>
  <si>
    <t>Fixace nosnĂ­ch katetrĹŻ nasofix niko L velkĂ˝ bal. Ăˇ 100 ks 49-625-L</t>
  </si>
  <si>
    <t>ZF749</t>
  </si>
  <si>
    <t>Fixace nosnĂ­ch katetrĹŻ nasofix niko stĹ™ednĂ­ S+M, bal. Ăˇ 100 ks 49-625-S-M</t>
  </si>
  <si>
    <t>ZM937</t>
  </si>
  <si>
    <t>Fixace nosních katetrů tubifix hypoalergenní bal. á 100 ks P-NOSE</t>
  </si>
  <si>
    <t>Kompresa gĂˇza sterilkompres 7,5 x 7,5 cm/5 ks, 100% bavlna, sterilnĂ­ 1325019265(1230119225)</t>
  </si>
  <si>
    <t>ZA575</t>
  </si>
  <si>
    <t>Set na malĂ© zĂˇkroky sterilnĂ­ pro ĹľilnĂ­ katetrizaci-basic Mediset bal. Ăˇ 15 ks 4552732</t>
  </si>
  <si>
    <t>Set sterilnĂ­ pro ĹľilnĂ­ katetrizaci-basic Mediset bal. Ăˇ 15 ks 4552732</t>
  </si>
  <si>
    <t>Set sterilní pro žilní katetrizaci-basic Mediset bal. á 15 ks 4552732</t>
  </si>
  <si>
    <t>ZR430</t>
  </si>
  <si>
    <t>ÄŚidlo NMT mechanosenzor k Carescape 850 k mÄ›Ĺ™enĂ­ neuromuskulĂˇrnĂ­ho transferu, pro dospÄ›lĂ©, pro opakovanĂ© pouĹľitĂ­ 888418</t>
  </si>
  <si>
    <t>BrĂ˝le kyslĂ­kovĂ© pro dospÄ›lĂ© 1,8 m standard 1161000/L</t>
  </si>
  <si>
    <t>Cévka odsávací CH12 s přerušovačem sání, délka 50 cm, P01171a</t>
  </si>
  <si>
    <t>ZD801</t>
  </si>
  <si>
    <t>Fonendoskop jednostranný červený P00176</t>
  </si>
  <si>
    <t>ZB737</t>
  </si>
  <si>
    <t>Humid-Vent 3,0 mm Ăˇ 10 ks 10121</t>
  </si>
  <si>
    <t>ZB738</t>
  </si>
  <si>
    <t>Humid-Vent 3,5 mm bal. Ăˇ 10 ks 10131</t>
  </si>
  <si>
    <t>ZK555</t>
  </si>
  <si>
    <t>Kanyla endobronchiĂˇlnĂ­ 37FG 197-37R</t>
  </si>
  <si>
    <t>ZF721</t>
  </si>
  <si>
    <t>Kanyla endobronchiĂˇlnĂ­ 41Fr 125-41</t>
  </si>
  <si>
    <t>Kanyla endobronchiální 35FG 197-35R</t>
  </si>
  <si>
    <t>Kanyla endobronchiální 35FG 198-35L</t>
  </si>
  <si>
    <t>Kanyla endobronchiální 37FG 197-37R</t>
  </si>
  <si>
    <t>Kanyla endobronchiální 37FG 198-37L</t>
  </si>
  <si>
    <t>Kanyla endobronchiální 39FG 197-39R</t>
  </si>
  <si>
    <t>Kanyla endobronchiální 39FG 198-39L</t>
  </si>
  <si>
    <t>Kanyla endobronchiální 41Fr 125-41</t>
  </si>
  <si>
    <t>Kanyla ET 3,0 s manĹľetou bal. Ăˇ 10 ks 9430E</t>
  </si>
  <si>
    <t>Kanyla ET 4,5 s manžetou (KARIM nechce) 107-45G</t>
  </si>
  <si>
    <t>Kanyla ET 5,5 s manĹľetou 9555E</t>
  </si>
  <si>
    <t>ZF480</t>
  </si>
  <si>
    <t>Kanyla tracheoskopickĂˇ VivaSight 35F DL DLVT35L</t>
  </si>
  <si>
    <t>ZF483</t>
  </si>
  <si>
    <t>Kanyla tracheoskopickĂˇ VivaSight 37F DL DLVT37L</t>
  </si>
  <si>
    <t>ZF486</t>
  </si>
  <si>
    <t>Kanyla tracheoskopickĂˇ VivaSight 39F DL DLVT39L</t>
  </si>
  <si>
    <t>ZF160</t>
  </si>
  <si>
    <t>Kanyla vasofix 14G oranĹľovĂˇ safety 4269225S-01</t>
  </si>
  <si>
    <t>Kanyla vasofix 16G ĹˇedĂˇ safety 4269179S-01</t>
  </si>
  <si>
    <t>ZA873</t>
  </si>
  <si>
    <t>Konektor kyslĂ­kovĂ˝ 22Fr/6 mm 1568</t>
  </si>
  <si>
    <t>ZE081</t>
  </si>
  <si>
    <t>ManĹľeta TK k monitoru Datex a dalĹˇĂ­ dvouhadiÄŤkovĂˇ NIBP dospÄ›lĂˇ 25 - 35 cm  NIBPHPA2-L</t>
  </si>
  <si>
    <t>ManĹľeta TK k monitoru Datex dvouhadiÄŤkovĂˇ NIBP 27,5-36,5 cm extra dlouhĂˇ U1886ND</t>
  </si>
  <si>
    <t>ZO243</t>
  </si>
  <si>
    <t>ManĹľeta TK k monitoru MacLab dvouhadiÄŤkovĂˇ DURA-CUF dospÄ›lĂˇ prodlouĹľenĂˇ 23 - 33 cm 2T DUR-A2-2A-L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</si>
  <si>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</si>
  <si>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</si>
  <si>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</si>
  <si>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</si>
  <si>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</si>
  <si>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</si>
  <si>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</si>
  <si>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</si>
  <si>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</si>
  <si>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</si>
  <si>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ZB683</t>
  </si>
  <si>
    <t>Sonda ĹľaludeÄŤnĂ­ CH28, dĂ©lka 80 cm bal. Ăˇ 25 ks 22-28.520</t>
  </si>
  <si>
    <t>ZB684</t>
  </si>
  <si>
    <t>Sonda ĹľaludeÄŤnĂ­ CH42, dĂ©lka 80 cm 22-42.520</t>
  </si>
  <si>
    <t>Sonda žaludeční CH28, délka 80 cm bal. á 25 ks 22-28.520</t>
  </si>
  <si>
    <t>Sonda žaludeční CH42, délka 80 cm 22-42.520</t>
  </si>
  <si>
    <t>ZI954</t>
  </si>
  <si>
    <t>Spojka k monitoru Philips k TK manžetám  - NIBP konektor - HP, SIE, SPA železná BP12-S</t>
  </si>
  <si>
    <t>ZF744</t>
  </si>
  <si>
    <t>Spojka katetru Perifix 4513801</t>
  </si>
  <si>
    <t>ZI947</t>
  </si>
  <si>
    <t>Škrtidlo se sponou pro děti 12 x 360 mm KVS AP12360</t>
  </si>
  <si>
    <t>ZavadÄ›ÄŤ vzduĹˇnĂ˝ S â€“ GUIDE 15CH dĂ©lka 65 cm pro oxygenii s lumenem a tvarovou pamÄ›tĂ­ bal. Ăˇ 5 ks 33-90-650-1</t>
  </si>
  <si>
    <t>ZB217</t>
  </si>
  <si>
    <t>Ĺ itĂ­ dafilon modrĂ˝ 3/0 (2) bal. Ăˇ 36 ks C0932353</t>
  </si>
  <si>
    <t>Šití dafilon modrý 3/0 (2) bal. á 36 ks C0932353</t>
  </si>
  <si>
    <t>ZB868</t>
  </si>
  <si>
    <t>Jehla perican 18G 1,30 x 80 mm pro epid.anest. bal. Ăˇ 25 ks 4512383</t>
  </si>
  <si>
    <t>Jehla stimuplex - ultra 360 G20/0,9 x 100 mm Ăˇ 25 ks 4892510-01</t>
  </si>
  <si>
    <t>ZN925</t>
  </si>
  <si>
    <t>Maska anesteziologickĂˇ ÄŤ.0 jednorĂˇzovĂˇ nafukovacĂ­ s polĹˇtĂˇĹ™kem 1511</t>
  </si>
  <si>
    <t>ZF752</t>
  </si>
  <si>
    <t>Maska anesteziologickĂˇ ÄŤ.1 jednorĂˇzovĂˇ nafukovacĂ­ s polĹˇtĂˇĹ™kem 1512</t>
  </si>
  <si>
    <t>ZH455</t>
  </si>
  <si>
    <t>Maska laryngeální Sure Seal LM Cuff Pilot 105210-000025</t>
  </si>
  <si>
    <t>Okruh dĂ˝chacĂ­ pro novorozence ventilaÄŤnĂ­  10 mm 1,2 m hadice + vak 6202014</t>
  </si>
  <si>
    <t>ZD271</t>
  </si>
  <si>
    <t>DrĹľĂˇk lĂˇhve flovac-plast 100 11-5121 (300 970-010-210)</t>
  </si>
  <si>
    <t>Držák močových sáčků UH 800800100</t>
  </si>
  <si>
    <t>Proužky diagnostické Accu-Check Inform II Strip 50 EU1 á 50 ks 05942861041</t>
  </si>
  <si>
    <t>ZD492</t>
  </si>
  <si>
    <t>SvÄ›rka drĹľĂˇku flovac-plast 100 11-5122 (230-500)</t>
  </si>
  <si>
    <t>ZG139</t>
  </si>
  <si>
    <t>Set infuznĂ­ VL ST 00 PVC, silikon 285 cm mod standard bal. Ăˇ 30 ks k Agilii  M46441000S</t>
  </si>
  <si>
    <t>ZE090</t>
  </si>
  <si>
    <t>KrytĂ­ sterilnĂ­ VECA-C na perif.kanyly trans.okĂ©nko stĹ™Ă­bro bal. Ăˇ 50 ks BED:392020</t>
  </si>
  <si>
    <t>Krytí sterilní VECA-C na perif.kanyly trans.okénko stříbro bal. á 50 ks BED:392020</t>
  </si>
  <si>
    <t>ZK974</t>
  </si>
  <si>
    <t>Cévka odsávací CH8 s přerušovačem sání, délka 40 cm,P01192a</t>
  </si>
  <si>
    <t>ZA698</t>
  </si>
  <si>
    <t>Elektroda EKG H124SG kojenecká bal. á 500 ks 31.1245.21</t>
  </si>
  <si>
    <t>Kanyla ET 4,0 s manžetou 9440E</t>
  </si>
  <si>
    <t>ZL716</t>
  </si>
  <si>
    <t>Kanyla introcan safety 3 ĹľlutĂˇ 24G bal. Ăˇ 50 ks 4251127-01</t>
  </si>
  <si>
    <t>Kanyla introcan safety 3 žlutá 24G bal. á 50 ks 4251127-01</t>
  </si>
  <si>
    <t>ZA744</t>
  </si>
  <si>
    <t>Kanyla neoflon 24G žlutá BDC391350</t>
  </si>
  <si>
    <t>Kanyla neoflon 26G fialovĂˇ BDC391349</t>
  </si>
  <si>
    <t>ZQ628</t>
  </si>
  <si>
    <t>PodloĹľka lepĂ­cĂ­  k fixaci  epidurĂˇlnĂ­mu katetru PERIFIX PINPAD nesterilnĂ­ bal. Ăˇ 25 ks 4515510</t>
  </si>
  <si>
    <t>ZQ496</t>
  </si>
  <si>
    <t>Rourka tracheální ORAL/NASAL  KimVent Microcuff pediatrická, pro věk 4-&lt;6 let, 4,5 mm, sterilní, bal. á 10 ks 35114</t>
  </si>
  <si>
    <t>ZA746</t>
  </si>
  <si>
    <t>StĹ™Ă­kaÄŤka injekÄŤnĂ­ 3-dĂ­lnĂˇ 1 ml L tuberculin Omnifix Solo 9161406V</t>
  </si>
  <si>
    <t>Stříkačka injekční 3-dílná 1 ml L tuberculin Omnifix Solo 9161406V</t>
  </si>
  <si>
    <t>ZH432</t>
  </si>
  <si>
    <t>Jehla spinĂˇlnĂ­-qunckeho hrot 22 G x 38 Ăˇ 25 ks 76.111.22.015</t>
  </si>
  <si>
    <t>Jehla spinální-qunckeho hrot 22 G x 38 á 25 ks 76.111.22.015</t>
  </si>
  <si>
    <t>Rukavice vyĹˇetĹ™ovacĂ­ nitril basic bez pudru modrĂ© XL bal. Ăˇ 170 ks 44753</t>
  </si>
  <si>
    <t>Maska anesteziologickĂˇ ÄŤ.2 EcoMask ( s prouĹľky ) 7092</t>
  </si>
  <si>
    <t>ZO118</t>
  </si>
  <si>
    <t>Maska laryngeĂˇlnĂ­ LMA Supreme zahnutĂˇ vel. ÄŤ 1,5 bal. Ăˇ 10 ks 175015</t>
  </si>
  <si>
    <t>ZO119</t>
  </si>
  <si>
    <t>Maska laryngeĂˇlnĂ­ LMA Supreme zahnutĂˇ vel. ÄŤ 2,0 bal. Ăˇ 10 ks 175020</t>
  </si>
  <si>
    <t>ZN311</t>
  </si>
  <si>
    <t>Maska laryngeĂˇlnĂ­ LMA Supreme zahnutĂˇ vel. ÄŤ 2,5 bal. Ăˇ 10 ks 175025</t>
  </si>
  <si>
    <t>ZH454</t>
  </si>
  <si>
    <t>Maska laryngeĂˇlnĂ­ Sure Seal LM Cuff Pilot 105210-000020</t>
  </si>
  <si>
    <t>Maska laryngeĂˇlnĂ­ Sure Seal LM Cuff Pilot 105210-000025</t>
  </si>
  <si>
    <t>Maska laryngeální LMA Supreme zahnutá vel. č 1,5 bal. á 10 ks 175015</t>
  </si>
  <si>
    <t>Maska laryngeální LMA Supreme zahnutá vel. č 2,0 bal. á 10 ks 175020</t>
  </si>
  <si>
    <t>Maska laryngeální LMA Supreme zahnutá vel. č 2,5 bal. á 10 ks 175025</t>
  </si>
  <si>
    <t>ZN312</t>
  </si>
  <si>
    <t>Maska laryngeální LMA Supreme zahnutá vel. č 3,0 bal. á 10 ks 175030</t>
  </si>
  <si>
    <t>ZH452</t>
  </si>
  <si>
    <t>Maska laryngeální Sure Seal LM Cuff Pilot 105210-000010</t>
  </si>
  <si>
    <t>Maska laryngeální Sure Seal LM Cuff Pilot 105210-000020</t>
  </si>
  <si>
    <t>Maska supraglotická č. 2,0 8202000</t>
  </si>
  <si>
    <t>ZK713</t>
  </si>
  <si>
    <t>Maska supraglotická č. 2,5 8225000</t>
  </si>
  <si>
    <t>Maska supraglotickĂˇ ÄŤ. 1,0 8201000</t>
  </si>
  <si>
    <t>Maska supraglotickĂˇ ÄŤ. 1,5 8215000</t>
  </si>
  <si>
    <t>Maska supraglotickĂˇ ÄŤ. 2,5 8225000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</si>
  <si>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</si>
  <si>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</si>
  <si>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</si>
  <si>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</si>
  <si>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</si>
  <si>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</si>
  <si>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</si>
  <si>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</si>
  <si>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</si>
  <si>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</si>
  <si>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</si>
  <si>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</si>
  <si>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</si>
  <si>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</si>
  <si>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</si>
  <si>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</si>
  <si>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</si>
  <si>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</si>
  <si>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</si>
  <si>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</si>
  <si>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</si>
  <si>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</si>
  <si>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</si>
  <si>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</si>
  <si>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</si>
  <si>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</si>
  <si>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</si>
  <si>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</si>
  <si>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</si>
  <si>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</si>
  <si>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</si>
  <si>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</si>
  <si>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</si>
  <si>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</si>
  <si>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</si>
  <si>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</si>
  <si>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</si>
  <si>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Doušková Kristýna</t>
  </si>
  <si>
    <t>Freiwaldová Barbora</t>
  </si>
  <si>
    <t>Fritscher Gita</t>
  </si>
  <si>
    <t>Gallová Zuzana</t>
  </si>
  <si>
    <t>Havlíková Jana</t>
  </si>
  <si>
    <t>Honig Pavel</t>
  </si>
  <si>
    <t>Horáčková Šárka</t>
  </si>
  <si>
    <t>Hrytsai Dmytro</t>
  </si>
  <si>
    <t>Hudeček Martin</t>
  </si>
  <si>
    <t>Jedličková Pavla</t>
  </si>
  <si>
    <t>Ježková Petra</t>
  </si>
  <si>
    <t>Jurkovičová Martina</t>
  </si>
  <si>
    <t>Klementa Bronislav</t>
  </si>
  <si>
    <t>Konečná Iva</t>
  </si>
  <si>
    <t>Král David</t>
  </si>
  <si>
    <t>Krasulová Andrea</t>
  </si>
  <si>
    <t>Lucká Ivana</t>
  </si>
  <si>
    <t>Mareš Jan</t>
  </si>
  <si>
    <t>Mareš Marcel</t>
  </si>
  <si>
    <t>Mucha Zdenek</t>
  </si>
  <si>
    <t>Novák Tomáš</t>
  </si>
  <si>
    <t>ObarePyszková Lenka</t>
  </si>
  <si>
    <t>Papajk Jan</t>
  </si>
  <si>
    <t>Petrová Jana</t>
  </si>
  <si>
    <t>Petrová Pavla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</si>
  <si>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</si>
  <si>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</si>
  <si>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</si>
  <si>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</si>
  <si>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</si>
  <si>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</si>
  <si>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</si>
  <si>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</si>
  <si>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</si>
  <si>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</si>
  <si>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</si>
  <si>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</si>
  <si>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Továrek Petr</t>
  </si>
  <si>
    <t>Vaculíková Lucie</t>
  </si>
  <si>
    <t>Vasiľová Lenka</t>
  </si>
  <si>
    <t>Vavrečková Tereza</t>
  </si>
  <si>
    <t>Vydra David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</si>
  <si>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</si>
  <si>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</si>
  <si>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</si>
  <si>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</si>
  <si>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</si>
  <si>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</si>
  <si>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</si>
  <si>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</si>
  <si>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</si>
  <si>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</si>
  <si>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</si>
  <si>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</si>
  <si>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</si>
  <si>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</t>
  </si>
  <si>
    <t>0000502</t>
  </si>
  <si>
    <t>MESOCAIN 1%</t>
  </si>
  <si>
    <t>0002439</t>
  </si>
  <si>
    <t>MARCAINE 0,5%</t>
  </si>
  <si>
    <t>0007981</t>
  </si>
  <si>
    <t>0009709</t>
  </si>
  <si>
    <t>0052225</t>
  </si>
  <si>
    <t>0054539</t>
  </si>
  <si>
    <t>DOLMINA INJ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</si>
  <si>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</si>
  <si>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</si>
  <si>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</si>
  <si>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</si>
  <si>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</si>
  <si>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</si>
  <si>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</si>
  <si>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</si>
  <si>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</si>
  <si>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</si>
  <si>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</si>
  <si>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</si>
  <si>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</si>
  <si>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</si>
  <si>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0187607</t>
  </si>
  <si>
    <t>0067558</t>
  </si>
  <si>
    <t>0127738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</si>
  <si>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</si>
  <si>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</si>
  <si>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</si>
  <si>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</si>
  <si>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</si>
  <si>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</si>
  <si>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</si>
  <si>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</si>
  <si>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</si>
  <si>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</si>
  <si>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</si>
  <si>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</si>
  <si>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</si>
  <si>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</si>
  <si>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</si>
  <si>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</si>
  <si>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</si>
  <si>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</si>
  <si>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</si>
  <si>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</si>
  <si>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</si>
  <si>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</si>
  <si>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</si>
  <si>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</si>
  <si>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</si>
  <si>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</si>
  <si>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</si>
  <si>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</si>
  <si>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</si>
  <si>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</si>
  <si>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</si>
  <si>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</si>
  <si>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</si>
  <si>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</si>
  <si>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</si>
  <si>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</si>
  <si>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</si>
  <si>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</si>
  <si>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</si>
  <si>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</si>
  <si>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</si>
  <si>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</si>
  <si>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</si>
  <si>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</si>
  <si>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</si>
  <si>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</si>
  <si>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</si>
  <si>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</si>
  <si>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78320</t>
  </si>
  <si>
    <t xml:space="preserve">NEODKLADNÁ KARDIOPULMONÁLNÍ RESUSCITACE ROZŠÍŘENÁ 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</si>
  <si>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</si>
  <si>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</si>
  <si>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</si>
  <si>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</si>
  <si>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</si>
  <si>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</si>
  <si>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</si>
  <si>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</si>
  <si>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</si>
  <si>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</si>
  <si>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</si>
  <si>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</si>
  <si>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</si>
  <si>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</si>
  <si>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</si>
  <si>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</si>
  <si>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</si>
  <si>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</si>
  <si>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</si>
  <si>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</si>
  <si>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</si>
  <si>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</si>
  <si>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</si>
  <si>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</si>
  <si>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</si>
  <si>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</si>
  <si>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</si>
  <si>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</si>
  <si>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</si>
  <si>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</si>
  <si>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</si>
  <si>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78994</t>
  </si>
  <si>
    <t>EPIDURÁLNÍ NEBO SUBARACHNOIDEÁLNÍ ANESTÉZIE Á 20 M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</si>
  <si>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</si>
  <si>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</si>
  <si>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</si>
  <si>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</si>
  <si>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</si>
  <si>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</si>
  <si>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</si>
  <si>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</si>
  <si>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78995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</si>
  <si>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</si>
  <si>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</si>
  <si>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</si>
  <si>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</si>
  <si>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</si>
  <si>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</si>
  <si>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</si>
  <si>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</si>
  <si>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</si>
  <si>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</si>
  <si>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</si>
  <si>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</si>
  <si>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</si>
  <si>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</si>
  <si>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</si>
  <si>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</si>
  <si>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</si>
  <si>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</si>
  <si>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</si>
  <si>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</si>
  <si>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</si>
  <si>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</si>
  <si>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</si>
  <si>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</si>
  <si>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</si>
  <si>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</si>
  <si>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</si>
  <si>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</si>
  <si>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</si>
  <si>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</si>
  <si>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</si>
  <si>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09231</t>
  </si>
  <si>
    <t>ZAVEDENÍ KATÉTRU PRO INTRAARTERIÁLNÍ PERFÚZI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</si>
  <si>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</si>
  <si>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</si>
  <si>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</si>
  <si>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</si>
  <si>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</si>
  <si>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</si>
  <si>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</si>
  <si>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78310</t>
  </si>
  <si>
    <t>78815</t>
  </si>
  <si>
    <t>MASIVNÍ PŘETLAKOVÉ NÁHRADY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</si>
  <si>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</si>
  <si>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</si>
  <si>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</si>
  <si>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</si>
  <si>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</si>
  <si>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</si>
  <si>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</si>
  <si>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</si>
  <si>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</si>
  <si>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</si>
  <si>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</si>
  <si>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0049883</t>
  </si>
  <si>
    <t>KATETR-CVC-KRÁTKODOBÝ-POTAH ANTIMIKROBIÁLNÍ-CERTOF</t>
  </si>
  <si>
    <t>25099</t>
  </si>
  <si>
    <t xml:space="preserve">URGENTNÍ FLEXIBILNÍ BRONCHOSKOPIE S TERAPEUTICKÝM </t>
  </si>
  <si>
    <t>78242</t>
  </si>
  <si>
    <t>99999</t>
  </si>
  <si>
    <t>Nespecifikovany vykon</t>
  </si>
  <si>
    <t>78230</t>
  </si>
  <si>
    <t>78231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</si>
  <si>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</si>
  <si>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</si>
  <si>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</si>
  <si>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</si>
  <si>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</si>
  <si>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</si>
  <si>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</si>
  <si>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</si>
  <si>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</si>
  <si>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</si>
  <si>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</si>
  <si>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</si>
  <si>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</si>
  <si>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</si>
  <si>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</si>
  <si>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</si>
  <si>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</si>
  <si>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</si>
  <si>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</si>
  <si>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</si>
  <si>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</si>
  <si>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</si>
  <si>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</si>
  <si>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</si>
  <si>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</si>
  <si>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</si>
  <si>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</si>
  <si>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</si>
  <si>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</si>
  <si>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</si>
  <si>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</si>
  <si>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</si>
  <si>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</si>
  <si>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</si>
  <si>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</si>
  <si>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</si>
  <si>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</si>
  <si>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</si>
  <si>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</si>
  <si>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</si>
  <si>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</si>
  <si>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57253</t>
  </si>
  <si>
    <t>PLEUREKTOMIE - ABRAZE</t>
  </si>
  <si>
    <t>71717</t>
  </si>
  <si>
    <t>TRACHEOTOMIE</t>
  </si>
  <si>
    <t>07546</t>
  </si>
  <si>
    <t>(DRG) OTEVŘENÝ PŘÍSTUP</t>
  </si>
  <si>
    <t>07425</t>
  </si>
  <si>
    <t>(VZP) EMBOLECTOMIE A. POPLITEA PROXIMALIS</t>
  </si>
  <si>
    <t>07531</t>
  </si>
  <si>
    <t>(VZP) ARTERIOGRAFIE PEROPERAČNÍ</t>
  </si>
  <si>
    <t>(DRG) ARTERIOGRAFIE PEROPERAČNÍ</t>
  </si>
  <si>
    <t>07545</t>
  </si>
  <si>
    <t>(DRG) DRUHÁ A DALŠÍ REOPERACE</t>
  </si>
  <si>
    <t>07350</t>
  </si>
  <si>
    <t>(VZP) ENDARTERECTOMIE BŘIŠNÍ AORTY</t>
  </si>
  <si>
    <t>(DRG)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</si>
  <si>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</si>
  <si>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</si>
  <si>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</si>
  <si>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</si>
  <si>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</si>
  <si>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</si>
  <si>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07532</t>
  </si>
  <si>
    <t>(VZP) TRANSLUMINÁLNÍ ANGIOPLASTIKA PEROPERAČNÍ</t>
  </si>
  <si>
    <t>07430</t>
  </si>
  <si>
    <t>(VZP) JINÉ OPERACE TEPEN V OBLASTI STEHNA</t>
  </si>
  <si>
    <t>07542</t>
  </si>
  <si>
    <t>(VZP)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</si>
  <si>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</si>
  <si>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</si>
  <si>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</si>
  <si>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</si>
  <si>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07356</t>
  </si>
  <si>
    <t>(VZP) TROMBECTOMIE BYPASSU BŘIŠNÍ AORTY</t>
  </si>
  <si>
    <t>(DRG) TROMBECTOMIE BYPASSU BŘIŠNÍ AORTY</t>
  </si>
  <si>
    <t>07335</t>
  </si>
  <si>
    <t>(VZP) BYPASS AORTO - ILICKÝ NEBO NÁHRADA OBOUSTRAN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</si>
  <si>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</si>
  <si>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</si>
  <si>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</si>
  <si>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</si>
  <si>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</si>
  <si>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</si>
  <si>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</si>
  <si>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</si>
  <si>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</si>
  <si>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</si>
  <si>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</si>
  <si>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</si>
  <si>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</si>
  <si>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</si>
  <si>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</si>
  <si>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</si>
  <si>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</si>
  <si>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</si>
  <si>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</si>
  <si>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</si>
  <si>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</si>
  <si>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</si>
  <si>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</si>
  <si>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</si>
  <si>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</si>
  <si>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</si>
  <si>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</si>
  <si>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</si>
  <si>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</si>
  <si>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</si>
  <si>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</si>
  <si>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</si>
  <si>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</si>
  <si>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</si>
  <si>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</si>
  <si>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</si>
  <si>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</si>
  <si>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</si>
  <si>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</si>
  <si>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</si>
  <si>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</si>
  <si>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</si>
  <si>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57111</t>
  </si>
  <si>
    <t>TORAKOSKOPIE KLASICKÁ DIAGNOSTICKÁ</t>
  </si>
  <si>
    <t>51345</t>
  </si>
  <si>
    <t>PARCIÁLNÍ RESEKCE JATER NEBO OŠETŘENÍ VĚTŠÍHO PORA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</si>
  <si>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</si>
  <si>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</si>
  <si>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</si>
  <si>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</si>
  <si>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</si>
  <si>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</si>
  <si>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</si>
  <si>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</si>
  <si>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</si>
  <si>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</si>
  <si>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</si>
  <si>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</si>
  <si>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</si>
  <si>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</si>
  <si>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</si>
  <si>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</si>
  <si>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</si>
  <si>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</si>
  <si>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57241</t>
  </si>
  <si>
    <t>DEKORTIKACE PLÍCE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</si>
  <si>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</si>
  <si>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</si>
  <si>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</si>
  <si>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</si>
  <si>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</si>
  <si>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</si>
  <si>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</si>
  <si>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</si>
  <si>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</si>
  <si>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</si>
  <si>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07389</t>
  </si>
  <si>
    <t>(VZP) TROMBECTOMIE A.ILIACA</t>
  </si>
  <si>
    <t>51355</t>
  </si>
  <si>
    <t>DVOJ - A VÍCENÁSOBNÁ RESEKCE A (NEBO) ANASTOMÓZA T</t>
  </si>
  <si>
    <t>07418</t>
  </si>
  <si>
    <t>(DRG) TROMBECTOMIE  A. FEMORALIS A JEJÍCH VĚTVÍ</t>
  </si>
  <si>
    <t>54310</t>
  </si>
  <si>
    <t>AORTOILICKÝ ÚSEK - ENDARTEREKTOMIE</t>
  </si>
  <si>
    <t>51326</t>
  </si>
  <si>
    <t>DRENÁŽNÍ OPERACE PŘI AKUTNÍ PANKEATITIDĚ, DRENÁŽ A</t>
  </si>
  <si>
    <t>51615</t>
  </si>
  <si>
    <t>PEROPERAČNÍ CHOLANGIOGRAFIE /CYSTOGRAFIE A  POD.</t>
  </si>
  <si>
    <t>07514</t>
  </si>
  <si>
    <t>(VZP) ODBĚR A PŘÍPRAVA ŽILNÍHO ŠTĚPU Z POVRCHOVÝCH</t>
  </si>
  <si>
    <t>57221</t>
  </si>
  <si>
    <t>OPERAČNÍ STABILIZACE HRUDNÍKU PO ÚRAZE - JEDNA STR</t>
  </si>
  <si>
    <t>66915</t>
  </si>
  <si>
    <t>DEKOMPRESE FASCIÁLNÍHO LOŽE</t>
  </si>
  <si>
    <t>51361</t>
  </si>
  <si>
    <t>KOLEKTOMIE SUBTOTÁLNÍ S ILEOSTOMIÍ A UZÁVĚREM REKT</t>
  </si>
  <si>
    <t>07428</t>
  </si>
  <si>
    <t>(DRG)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</si>
  <si>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</si>
  <si>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</si>
  <si>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</si>
  <si>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</si>
  <si>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07499</t>
  </si>
  <si>
    <t>(VZP) INTERPOZICE ŽILNÍHO ÚSEKU</t>
  </si>
  <si>
    <t>07337</t>
  </si>
  <si>
    <t>(DRG) BYPASS AORTO - ILICKÝ NEBO NÁHRADA OBOUSTRAN</t>
  </si>
  <si>
    <t>07517</t>
  </si>
  <si>
    <t>(VZP) REVIZE ŽILNÍHO SYSTÉMU PRO  KRVÁCENÍ</t>
  </si>
  <si>
    <t>07387</t>
  </si>
  <si>
    <t>(VZP) JINÉ REKONSTRUKCE V OBLASTI PÁNEVNÍCH TEPEN</t>
  </si>
  <si>
    <t>07324</t>
  </si>
  <si>
    <t>(VZP) STENTGRAFT VĚTVÍ OBLOUKU AORTY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</si>
  <si>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</si>
  <si>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</si>
  <si>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</si>
  <si>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</si>
  <si>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</si>
  <si>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</si>
  <si>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</si>
  <si>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</si>
  <si>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</si>
  <si>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07484</t>
  </si>
  <si>
    <t>(DRG) REVIZE V OBLASTI BÉRCE PRO KRVÁCENÍ</t>
  </si>
  <si>
    <t>5F3</t>
  </si>
  <si>
    <t>51853</t>
  </si>
  <si>
    <t>CIRKULÁRNÍ SÁDROVÝ OBVAZ - PRSTŮ, RUKY, ZÁPĚSTÍ</t>
  </si>
  <si>
    <t>51863</t>
  </si>
  <si>
    <t>SÁDROVÁ DLAHA - CELÁ DOLNÍ KONČETINA</t>
  </si>
  <si>
    <t>51877</t>
  </si>
  <si>
    <t>PŘILOŽENÍ LÉČEBNÉ POMŮCKY - ORTÉZY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</si>
  <si>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</si>
  <si>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</si>
  <si>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</si>
  <si>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</si>
  <si>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</si>
  <si>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</si>
  <si>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</si>
  <si>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</si>
  <si>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</si>
  <si>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</si>
  <si>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</si>
  <si>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</si>
  <si>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</si>
  <si>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</si>
  <si>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</si>
  <si>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</si>
  <si>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</si>
  <si>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</si>
  <si>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</si>
  <si>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</si>
  <si>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</si>
  <si>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</si>
  <si>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</si>
  <si>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</si>
  <si>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</si>
  <si>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</si>
  <si>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</si>
  <si>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</si>
  <si>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</si>
  <si>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</si>
  <si>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</si>
  <si>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</si>
  <si>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</si>
  <si>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</si>
  <si>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</si>
  <si>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</si>
  <si>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</si>
  <si>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</si>
  <si>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</si>
  <si>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</si>
  <si>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51821</t>
  </si>
  <si>
    <t>CHIRURGICKÉ ODSTRANĚNÍ CIZÍHO TĚLESA</t>
  </si>
  <si>
    <t>51855</t>
  </si>
  <si>
    <t>FIXAČNÍ SÁDROVÁ DLAHA - CELÁ HORNÍ KONČETINA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</si>
  <si>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</si>
  <si>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</si>
  <si>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</si>
  <si>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</si>
  <si>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</si>
  <si>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</si>
  <si>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</si>
  <si>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</si>
  <si>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</si>
  <si>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</si>
  <si>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</si>
  <si>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</si>
  <si>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</si>
  <si>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</si>
  <si>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</si>
  <si>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</si>
  <si>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</si>
  <si>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</si>
  <si>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</si>
  <si>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</si>
  <si>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</si>
  <si>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</si>
  <si>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</si>
  <si>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66641</t>
  </si>
  <si>
    <t>POZDNÍ REKONSTRUKCE EXTENZOROVÉHO APARÁTU KOLENA</t>
  </si>
  <si>
    <t>53525</t>
  </si>
  <si>
    <t>SUTURA ČERSTVÉHO ROZSÁHLÉHO PORANĚNÍ VAZIVOVÉHO AP</t>
  </si>
  <si>
    <t>62230</t>
  </si>
  <si>
    <t>UVOLŇUJÍCÍ NÁŘEZY NA KONČETINĚ</t>
  </si>
  <si>
    <t>53481</t>
  </si>
  <si>
    <t xml:space="preserve">ZLOMENINA  ACETABULA - JEDNOHO PILÍŘE EVENT. JEHO </t>
  </si>
  <si>
    <t>66861</t>
  </si>
  <si>
    <t>RESEKCE ROZSÁHLÁ NEBO RADIKÁLNÍ KLOUBŮ, MIMO KYČEL</t>
  </si>
  <si>
    <t>66415</t>
  </si>
  <si>
    <t>AMPUTACE - RUKA</t>
  </si>
  <si>
    <t>5F5</t>
  </si>
  <si>
    <t>07561</t>
  </si>
  <si>
    <t>(DRG) REKUPERACE KRVE</t>
  </si>
  <si>
    <t>07565</t>
  </si>
  <si>
    <t>(DRG) KATASTROFICKÁ OPERACE KVCH</t>
  </si>
  <si>
    <t>07555</t>
  </si>
  <si>
    <t>(DRG) LEVOSTRANNÝ BYPASS S POUŽITÍM PUMPY NEBO CEN</t>
  </si>
  <si>
    <t>07267</t>
  </si>
  <si>
    <t>(DRG) ODSTRANĚNÍ KRÁTKO AŽ STŘEDNĚDOBÉ PODPORY SRD</t>
  </si>
  <si>
    <t>55250</t>
  </si>
  <si>
    <t>STERNOTOMIE, TORAKOTOMIE</t>
  </si>
  <si>
    <t>07273</t>
  </si>
  <si>
    <t>(DRG) POOPERAČNÍ REVIZE PRO KRVÁCENÍ NEBO TAMPONÁD</t>
  </si>
  <si>
    <t>55215</t>
  </si>
  <si>
    <t>MECHANICKÁ SRDEČNÍ PODPORA</t>
  </si>
  <si>
    <t>(VZP) TROMBECTOMIE  A. FEMORALIS A JEJÍCH VĚTVÍ</t>
  </si>
  <si>
    <t>07258</t>
  </si>
  <si>
    <t>(DRG) ZAVEDENÍ ECMO, PERIFERNÍ KANYLACE</t>
  </si>
  <si>
    <t>07413</t>
  </si>
  <si>
    <t>(VZP)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</si>
  <si>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</si>
  <si>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</si>
  <si>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</si>
  <si>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</si>
  <si>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</si>
  <si>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</si>
  <si>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</si>
  <si>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</si>
  <si>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</si>
  <si>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</si>
  <si>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</si>
  <si>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</si>
  <si>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</si>
  <si>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</si>
  <si>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</si>
  <si>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</si>
  <si>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</si>
  <si>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</si>
  <si>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</si>
  <si>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</si>
  <si>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</si>
  <si>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</si>
  <si>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</si>
  <si>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</si>
  <si>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</si>
  <si>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</si>
  <si>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</si>
  <si>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</si>
  <si>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</si>
  <si>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</si>
  <si>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</si>
  <si>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</si>
  <si>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</si>
  <si>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</si>
  <si>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</si>
  <si>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</si>
  <si>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</si>
  <si>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</si>
  <si>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</si>
  <si>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</si>
  <si>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</si>
  <si>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</si>
  <si>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</si>
  <si>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</si>
  <si>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</si>
  <si>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</si>
  <si>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</si>
  <si>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</si>
  <si>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</si>
  <si>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</si>
  <si>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</si>
  <si>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</si>
  <si>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</si>
  <si>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</si>
  <si>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</si>
  <si>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</si>
  <si>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</si>
  <si>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56157</t>
  </si>
  <si>
    <t>KRANIOTOMIE PRO SUPRATENTORIÁLNÍ SPONTÁNNÍ INTRACE</t>
  </si>
  <si>
    <t>56446</t>
  </si>
  <si>
    <t>SPINÁLNÍ NAVIGACE ZALOŽENÁ NA PEROPERAČNÍ ISOFLUOR</t>
  </si>
  <si>
    <t>6F3</t>
  </si>
  <si>
    <t>63559</t>
  </si>
  <si>
    <t>PROBATORNÍ ABRAZE DUTINY DĚLOŽNÍ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</si>
  <si>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</si>
  <si>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</si>
  <si>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</si>
  <si>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</si>
  <si>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</si>
  <si>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</si>
  <si>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</si>
  <si>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</si>
  <si>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</si>
  <si>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</si>
  <si>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</si>
  <si>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04870</t>
  </si>
  <si>
    <t>MANUÁLNÍ REPOZICE LUXACE TMK</t>
  </si>
  <si>
    <t>65219</t>
  </si>
  <si>
    <t>KOMPLEXNÍ OŠETŘENÍ VĚTŠÍCH OBLIČEJOVÝCH DEFEKTŮ</t>
  </si>
  <si>
    <t>65949</t>
  </si>
  <si>
    <t>OŠETŘENÍ KOLEMČELISTNÍHO ZÁNĚTU A DRENÁŽ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</si>
  <si>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</si>
  <si>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</si>
  <si>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</si>
  <si>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</si>
  <si>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</si>
  <si>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</si>
  <si>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</si>
  <si>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</si>
  <si>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</si>
  <si>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78816</t>
  </si>
  <si>
    <t>REKUPERACE KRVE</t>
  </si>
  <si>
    <t>7F1</t>
  </si>
  <si>
    <t>71311</t>
  </si>
  <si>
    <t>LARYNGOSKOPIE PŘÍMÁ</t>
  </si>
  <si>
    <t>71747</t>
  </si>
  <si>
    <t>ČÁSTEČNÁ EXSTIRPACE KRČNÍCH UZLIN</t>
  </si>
  <si>
    <t>71763</t>
  </si>
  <si>
    <t>TONZILEKTOMIE</t>
  </si>
  <si>
    <t>09233</t>
  </si>
  <si>
    <t>INJEKČNÍ OKRSKOVÁ ANESTÉZIE</t>
  </si>
  <si>
    <t>71749</t>
  </si>
  <si>
    <t>BLOKOVÁ DISEKCE KRČNÍCH UZLIN</t>
  </si>
  <si>
    <t>71315</t>
  </si>
  <si>
    <t>LARYNGOSKOPIE NEBO EPIFARYNGOSKOPIE FLEXIBILNÍ OPT</t>
  </si>
  <si>
    <t>7F5</t>
  </si>
  <si>
    <t>61129</t>
  </si>
  <si>
    <t>EXCIZE KOŽNÍ LÉZE, SUTURA OD 2 DO 10 CM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</si>
  <si>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</si>
  <si>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</si>
  <si>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</si>
  <si>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</si>
  <si>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</si>
  <si>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</si>
  <si>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</si>
  <si>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</si>
  <si>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</si>
  <si>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</si>
  <si>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</si>
  <si>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</si>
  <si>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</si>
  <si>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</si>
  <si>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</si>
  <si>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</si>
  <si>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</si>
  <si>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</si>
  <si>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</si>
  <si>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</si>
  <si>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</si>
  <si>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</si>
  <si>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</si>
  <si>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</si>
  <si>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</si>
  <si>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</si>
  <si>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</si>
  <si>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</si>
  <si>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</si>
  <si>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0029980</t>
  </si>
  <si>
    <t>0045123</t>
  </si>
  <si>
    <t>0058092</t>
  </si>
  <si>
    <t>CEFAZOLIN SANDOZ</t>
  </si>
  <si>
    <t>0059830</t>
  </si>
  <si>
    <t>CIPRINOL</t>
  </si>
  <si>
    <t>0062464</t>
  </si>
  <si>
    <t>0062465</t>
  </si>
  <si>
    <t>0064831</t>
  </si>
  <si>
    <t>0064946</t>
  </si>
  <si>
    <t>0065989</t>
  </si>
  <si>
    <t>0066020</t>
  </si>
  <si>
    <t>AUGMENTIN 1,2 G</t>
  </si>
  <si>
    <t>0066137</t>
  </si>
  <si>
    <t>OFLOXIN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</si>
  <si>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</si>
  <si>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</si>
  <si>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</si>
  <si>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</si>
  <si>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</si>
  <si>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</si>
  <si>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</si>
  <si>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</si>
  <si>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</si>
  <si>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0087239</t>
  </si>
  <si>
    <t>0087240</t>
  </si>
  <si>
    <t>0091731</t>
  </si>
  <si>
    <t>0092290</t>
  </si>
  <si>
    <t>EDICIN</t>
  </si>
  <si>
    <t>0093649</t>
  </si>
  <si>
    <t>ACTILYSE</t>
  </si>
  <si>
    <t>0093650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</si>
  <si>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</si>
  <si>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</si>
  <si>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</si>
  <si>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</si>
  <si>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</si>
  <si>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</si>
  <si>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</si>
  <si>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</si>
  <si>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</si>
  <si>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</si>
  <si>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</si>
  <si>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</si>
  <si>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</si>
  <si>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0121238</t>
  </si>
  <si>
    <t>0121240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</si>
  <si>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</si>
  <si>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</si>
  <si>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</si>
  <si>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</si>
  <si>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</si>
  <si>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</si>
  <si>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</si>
  <si>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0144328</t>
  </si>
  <si>
    <t>GARAMYCIN SCHWAMM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</si>
  <si>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</si>
  <si>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</si>
  <si>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</si>
  <si>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</si>
  <si>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</si>
  <si>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</si>
  <si>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</si>
  <si>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</si>
  <si>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</si>
  <si>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</si>
  <si>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</si>
  <si>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</si>
  <si>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0164350</t>
  </si>
  <si>
    <t>TAZOCIN 4 G/0,5 G</t>
  </si>
  <si>
    <t>0164401</t>
  </si>
  <si>
    <t>0166269</t>
  </si>
  <si>
    <t>0198417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</si>
  <si>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</si>
  <si>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</si>
  <si>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</si>
  <si>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</si>
  <si>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</si>
  <si>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</si>
  <si>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</si>
  <si>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</si>
  <si>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0201030</t>
  </si>
  <si>
    <t>0141836</t>
  </si>
  <si>
    <t>AMIKACIN B. BRAUN</t>
  </si>
  <si>
    <t>0193477</t>
  </si>
  <si>
    <t>ZINFORO</t>
  </si>
  <si>
    <t>0113453</t>
  </si>
  <si>
    <t>0149384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</si>
  <si>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</si>
  <si>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</si>
  <si>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</si>
  <si>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</si>
  <si>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</si>
  <si>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</si>
  <si>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</si>
  <si>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0182977</t>
  </si>
  <si>
    <t>CEFTRIAXON MEDOPHARM</t>
  </si>
  <si>
    <t>0166265</t>
  </si>
  <si>
    <t>0183926</t>
  </si>
  <si>
    <t>AZEPO</t>
  </si>
  <si>
    <t>0003902</t>
  </si>
  <si>
    <t>0141263</t>
  </si>
  <si>
    <t>PIPERACILLIN/TAZOBACTAM MYLAN</t>
  </si>
  <si>
    <t>0195147</t>
  </si>
  <si>
    <t>0186672</t>
  </si>
  <si>
    <t>LINEZOLID SANDOZ</t>
  </si>
  <si>
    <t>0183817</t>
  </si>
  <si>
    <t>0203855</t>
  </si>
  <si>
    <t>0029978</t>
  </si>
  <si>
    <t>0201967</t>
  </si>
  <si>
    <t>VULMIZOLIN</t>
  </si>
  <si>
    <t>0196852</t>
  </si>
  <si>
    <t>0207309</t>
  </si>
  <si>
    <t>0216183</t>
  </si>
  <si>
    <t>0212531</t>
  </si>
  <si>
    <t>0210993</t>
  </si>
  <si>
    <t>0205772</t>
  </si>
  <si>
    <t>0087199</t>
  </si>
  <si>
    <t>MAXIPIME</t>
  </si>
  <si>
    <t>0214076</t>
  </si>
  <si>
    <t>0168860</t>
  </si>
  <si>
    <t>DIFICLIR</t>
  </si>
  <si>
    <t>0029465</t>
  </si>
  <si>
    <t>0154165</t>
  </si>
  <si>
    <t>0230459</t>
  </si>
  <si>
    <t>0209414</t>
  </si>
  <si>
    <t>ZAVICEFTA</t>
  </si>
  <si>
    <t>0158152</t>
  </si>
  <si>
    <t>0087200</t>
  </si>
  <si>
    <t>0230686</t>
  </si>
  <si>
    <t>0218400</t>
  </si>
  <si>
    <t>COLOMYCIN</t>
  </si>
  <si>
    <t>0230687</t>
  </si>
  <si>
    <t>0173750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</si>
  <si>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</si>
  <si>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</si>
  <si>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</si>
  <si>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</si>
  <si>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</si>
  <si>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</si>
  <si>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</si>
  <si>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</si>
  <si>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</si>
  <si>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</si>
  <si>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</si>
  <si>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</si>
  <si>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</si>
  <si>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</si>
  <si>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</si>
  <si>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</si>
  <si>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</si>
  <si>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</si>
  <si>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Příplatek za ozáření</t>
  </si>
  <si>
    <t>0007964</t>
  </si>
  <si>
    <t>Erytrocyty z aferézy deleukotizované</t>
  </si>
  <si>
    <t>0107963</t>
  </si>
  <si>
    <t>0107964</t>
  </si>
  <si>
    <t>Trombocyty z buffy-coatu směsné deleukotizované kr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</si>
  <si>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</si>
  <si>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</si>
  <si>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</si>
  <si>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</si>
  <si>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</si>
  <si>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</si>
  <si>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</si>
  <si>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</si>
  <si>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</si>
  <si>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</si>
  <si>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</si>
  <si>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</si>
  <si>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</si>
  <si>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</si>
  <si>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</si>
  <si>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</si>
  <si>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</si>
  <si>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</si>
  <si>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</si>
  <si>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</si>
  <si>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</si>
  <si>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</si>
  <si>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</si>
  <si>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</si>
  <si>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</si>
  <si>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</si>
  <si>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</si>
  <si>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</si>
  <si>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</si>
  <si>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</si>
  <si>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</si>
  <si>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</si>
  <si>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</si>
  <si>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</si>
  <si>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</si>
  <si>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</si>
  <si>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0017743</t>
  </si>
  <si>
    <t>0017745</t>
  </si>
  <si>
    <t>0017748</t>
  </si>
  <si>
    <t>0017749</t>
  </si>
  <si>
    <t>0017751</t>
  </si>
  <si>
    <t>0027737</t>
  </si>
  <si>
    <t>DLAHA LCP ROVNÁ MALÝ FRAGMENT OCEL</t>
  </si>
  <si>
    <t>0027807</t>
  </si>
  <si>
    <t>DLAHA ROVNÁ LCP REKONSTRUKČNÍ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</si>
  <si>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</si>
  <si>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</si>
  <si>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</si>
  <si>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</si>
  <si>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</si>
  <si>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</si>
  <si>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</si>
  <si>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</si>
  <si>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</si>
  <si>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</si>
  <si>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</si>
  <si>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</si>
  <si>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</si>
  <si>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</si>
  <si>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</si>
  <si>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</si>
  <si>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</si>
  <si>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</si>
  <si>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</si>
  <si>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</si>
  <si>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</si>
  <si>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</si>
  <si>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</si>
  <si>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</si>
  <si>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</si>
  <si>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</si>
  <si>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</si>
  <si>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</si>
  <si>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</si>
  <si>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</si>
  <si>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</si>
  <si>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</si>
  <si>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</si>
  <si>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</si>
  <si>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</si>
  <si>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</si>
  <si>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</si>
  <si>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</si>
  <si>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</si>
  <si>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</si>
  <si>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</si>
  <si>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</si>
  <si>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</si>
  <si>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</si>
  <si>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</si>
  <si>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</si>
  <si>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</si>
  <si>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</si>
  <si>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</si>
  <si>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</si>
  <si>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</si>
  <si>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</si>
  <si>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</si>
  <si>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</si>
  <si>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</si>
  <si>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</si>
  <si>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</si>
  <si>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</si>
  <si>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0056294</t>
  </si>
  <si>
    <t>KATETR BALÓNKOVÝ FOGARTY EMBOLEKTOMICKÝ - 120807F</t>
  </si>
  <si>
    <t>0056299</t>
  </si>
  <si>
    <t>KATETR BALÓNKOVÝ FOGARTY EMBOLEKTOMICKÝ - TRU-LUME</t>
  </si>
  <si>
    <t>0056302</t>
  </si>
  <si>
    <t>0056304</t>
  </si>
  <si>
    <t>KATETR BALÓNKOVÝ FOGARTY OKLUZNÍ - 620403F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</si>
  <si>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</si>
  <si>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</si>
  <si>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</si>
  <si>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</si>
  <si>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</si>
  <si>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</si>
  <si>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</si>
  <si>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</si>
  <si>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</si>
  <si>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</si>
  <si>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</si>
  <si>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</si>
  <si>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</si>
  <si>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</si>
  <si>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</si>
  <si>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</si>
  <si>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</si>
  <si>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</si>
  <si>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</si>
  <si>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</si>
  <si>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</si>
  <si>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</si>
  <si>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</si>
  <si>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</si>
  <si>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</si>
  <si>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</si>
  <si>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</si>
  <si>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</si>
  <si>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</si>
  <si>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</si>
  <si>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</si>
  <si>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</si>
  <si>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</si>
  <si>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</si>
  <si>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</si>
  <si>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</si>
  <si>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</si>
  <si>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</si>
  <si>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</si>
  <si>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</si>
  <si>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</si>
  <si>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</si>
  <si>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</si>
  <si>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</si>
  <si>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</si>
  <si>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</si>
  <si>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</si>
  <si>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</si>
  <si>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</si>
  <si>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</si>
  <si>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</si>
  <si>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</si>
  <si>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</si>
  <si>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</si>
  <si>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</si>
  <si>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</si>
  <si>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</si>
  <si>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</si>
  <si>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</si>
  <si>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</si>
  <si>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</si>
  <si>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</si>
  <si>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</si>
  <si>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</si>
  <si>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</si>
  <si>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</si>
  <si>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</si>
  <si>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</si>
  <si>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</si>
  <si>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0092078</t>
  </si>
  <si>
    <t>STAPLER LINEÁRNÍ S NOŽEM - CONTOUR; ZAHNUTÝ, NÍZKÁ</t>
  </si>
  <si>
    <t>0097029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</si>
  <si>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</si>
  <si>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</si>
  <si>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</si>
  <si>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</si>
  <si>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</si>
  <si>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</si>
  <si>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</si>
  <si>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</si>
  <si>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</si>
  <si>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</si>
  <si>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</si>
  <si>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</si>
  <si>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</si>
  <si>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</si>
  <si>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</si>
  <si>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</si>
  <si>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</si>
  <si>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</si>
  <si>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</si>
  <si>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</si>
  <si>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</si>
  <si>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0112062</t>
  </si>
  <si>
    <t>CERKLÁŽ - SYSTÉM MODULÁRNÍ CERKLÁŽE PRO STERNUM (M</t>
  </si>
  <si>
    <t>0112074</t>
  </si>
  <si>
    <t>CEMENT KOSTNÍ VANCOGENX VANCOMYCIN+GENTAMICIN 1X40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</si>
  <si>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</si>
  <si>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</si>
  <si>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</si>
  <si>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</si>
  <si>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</si>
  <si>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</si>
  <si>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</si>
  <si>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</si>
  <si>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</si>
  <si>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0097835</t>
  </si>
  <si>
    <t>DRÁT VODÍCÍ</t>
  </si>
  <si>
    <t>0073963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</si>
  <si>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</si>
  <si>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</si>
  <si>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</si>
  <si>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</si>
  <si>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</si>
  <si>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</si>
  <si>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</si>
  <si>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</si>
  <si>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</si>
  <si>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</si>
  <si>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</si>
  <si>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</si>
  <si>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</si>
  <si>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</si>
  <si>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</si>
  <si>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</si>
  <si>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</si>
  <si>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</si>
  <si>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</si>
  <si>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</si>
  <si>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</si>
  <si>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</si>
  <si>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0091648</t>
  </si>
  <si>
    <t>IMPLANTÁT KOSTNÍ UMĚLÁ NÁHRADA TKÁNĚ  ACTIFUSE  BI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</si>
  <si>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</si>
  <si>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</si>
  <si>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</si>
  <si>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</si>
  <si>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</si>
  <si>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</si>
  <si>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0002263</t>
  </si>
  <si>
    <t>FIXÁTOR ZEVNÍ JEDNOROVINNÝ TUBULÁRNÍ,SYNTHES KOSTI</t>
  </si>
  <si>
    <t>0114295</t>
  </si>
  <si>
    <t>IMPLANTÁT SPINÁL.NÁHRADA MEZIOBRATL. FUSION CAGE B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</si>
  <si>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</si>
  <si>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</si>
  <si>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</si>
  <si>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</si>
  <si>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</si>
  <si>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</si>
  <si>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0030261</t>
  </si>
  <si>
    <t>ŠROUB KORTIKÁLNÍ SAMOŘEZNÝ</t>
  </si>
  <si>
    <t>0141854</t>
  </si>
  <si>
    <t>OXYGENÁTOR CAPIOX,PŘÍSLUŠENSTVÍ</t>
  </si>
  <si>
    <t>0152131</t>
  </si>
  <si>
    <t>STAPLER LINEÁRNÍ S NOŽEM - LC10038, LC10045 (PRO P</t>
  </si>
  <si>
    <t>0031470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</si>
  <si>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</si>
  <si>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</si>
  <si>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</si>
  <si>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</si>
  <si>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</si>
  <si>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</si>
  <si>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</si>
  <si>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</si>
  <si>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</si>
  <si>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</si>
  <si>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</si>
  <si>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</si>
  <si>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</si>
  <si>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</si>
  <si>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</si>
  <si>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</si>
  <si>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</si>
  <si>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0114288</t>
  </si>
  <si>
    <t>0114289</t>
  </si>
  <si>
    <t>0001344</t>
  </si>
  <si>
    <t>DRÁT VODÍCÍ ZÁVITOVÝ OCEL</t>
  </si>
  <si>
    <t>0019152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</si>
  <si>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</si>
  <si>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</si>
  <si>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</si>
  <si>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</si>
  <si>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</si>
  <si>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</si>
  <si>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</si>
  <si>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</si>
  <si>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</si>
  <si>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</si>
  <si>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</si>
  <si>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</si>
  <si>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</si>
  <si>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0108494</t>
  </si>
  <si>
    <t>ŠROUB KOMPRESNÍ ZAVÍRACÍ TITANOVÝ TARGON TX</t>
  </si>
  <si>
    <t>0108493</t>
  </si>
  <si>
    <t>HŘEB TIBIÁLNÍ TITANOVÝ TARGON TX</t>
  </si>
  <si>
    <t>0030470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</si>
  <si>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</si>
  <si>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</si>
  <si>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</si>
  <si>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</si>
  <si>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</si>
  <si>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</si>
  <si>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</si>
  <si>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</si>
  <si>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</si>
  <si>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</si>
  <si>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</si>
  <si>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</si>
  <si>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</si>
  <si>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</si>
  <si>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0091649</t>
  </si>
  <si>
    <t>0142622</t>
  </si>
  <si>
    <t>ŠROUB KANYLOVANÝ KOMPRESNÍ PRO OSTEOSYNTÉZU VSTŘEB</t>
  </si>
  <si>
    <t>0114272</t>
  </si>
  <si>
    <t>0114271</t>
  </si>
  <si>
    <t>0163202</t>
  </si>
  <si>
    <t>0163208</t>
  </si>
  <si>
    <t>0163200</t>
  </si>
  <si>
    <t>0017351</t>
  </si>
  <si>
    <t>ŠROUB SPONGIOZNÍ VELKÝ FRAGMENT OCEL</t>
  </si>
  <si>
    <t>0194257</t>
  </si>
  <si>
    <t>ČIDLO PRO MĚŘENÍ NITROLEBNÍHO TLAKU NEUROVENT - BO</t>
  </si>
  <si>
    <t>0152135</t>
  </si>
  <si>
    <t>ZÁSOBNÍK PRO STAPLER LINEÁR.S NOŽEM-LCC10038,LCC10</t>
  </si>
  <si>
    <t>0000008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</si>
  <si>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</si>
  <si>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</si>
  <si>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</si>
  <si>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</si>
  <si>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</si>
  <si>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</si>
  <si>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</si>
  <si>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</si>
  <si>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</si>
  <si>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</si>
  <si>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</si>
  <si>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</si>
  <si>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</si>
  <si>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</si>
  <si>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</si>
  <si>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</si>
  <si>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</si>
  <si>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</si>
  <si>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</si>
  <si>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</si>
  <si>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</si>
  <si>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</si>
  <si>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</si>
  <si>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</si>
  <si>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</si>
  <si>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</si>
  <si>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</si>
  <si>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89165</t>
  </si>
  <si>
    <t>RETROGRÁDNÍ PYELOGRAFIE JEDNOSTRANNÁ</t>
  </si>
  <si>
    <t>99980</t>
  </si>
  <si>
    <t>(DRG) PACIENT S DIAGNOSTIKOVANÝM POLYTRAUMATEM S I</t>
  </si>
  <si>
    <t>78021</t>
  </si>
  <si>
    <t>KOMPLEXNÍ VYŠETŘENÍ ANESTEZIOLOGEM</t>
  </si>
  <si>
    <t>75371</t>
  </si>
  <si>
    <t>ENUKLEACE A EVISCERACE BULBU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</si>
  <si>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</si>
  <si>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</si>
  <si>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</si>
  <si>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</si>
  <si>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</si>
  <si>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</si>
  <si>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0026139</t>
  </si>
  <si>
    <t>KANYLA TRACHEOSTOMICKÁ VOCALAID S NÍZKOTLAKOU MANŽ</t>
  </si>
  <si>
    <t>0069502</t>
  </si>
  <si>
    <t>00620</t>
  </si>
  <si>
    <t>OŠETŘOVACÍ DEN DLOUHODOBÉ INTENZIVNÍ OŠETŘOVATELSK</t>
  </si>
  <si>
    <t>7D8</t>
  </si>
  <si>
    <t>0026142</t>
  </si>
  <si>
    <t>KANYLA TRACHEOSTOMICKÁ S NASTAVITELNÝM ÚCHYTEM</t>
  </si>
  <si>
    <t>00617</t>
  </si>
  <si>
    <t xml:space="preserve">OŠETŘOVACÍ DEN NÁSLEDNÉ INTENZIVNÍ PÉČE (NIP) PRO </t>
  </si>
  <si>
    <t>08</t>
  </si>
  <si>
    <t>09</t>
  </si>
  <si>
    <t>10</t>
  </si>
  <si>
    <t>02125</t>
  </si>
  <si>
    <t>OČKOVÁNÍ VČETNĚ OČKOVACÍ LÁTKY, KTERÁ JE HRAZENA Z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</si>
  <si>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</si>
  <si>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</si>
  <si>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</si>
  <si>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</si>
  <si>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</si>
  <si>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</si>
  <si>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</si>
  <si>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</si>
  <si>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</si>
  <si>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</si>
  <si>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</si>
  <si>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</si>
  <si>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</si>
  <si>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</si>
  <si>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</si>
  <si>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</si>
  <si>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</si>
  <si>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0034907</t>
  </si>
  <si>
    <t>KATETR DVOUCESTNÝ VČETNĚ ZAVÁDĚCÍHO SETU    K 43/2</t>
  </si>
  <si>
    <t>0057278</t>
  </si>
  <si>
    <t>KATETR CENTRÁLNÍ VENÓZNÍ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</si>
  <si>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</si>
  <si>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</si>
  <si>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</si>
  <si>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</si>
  <si>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</si>
  <si>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</si>
  <si>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</si>
  <si>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</si>
  <si>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</si>
  <si>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</si>
  <si>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</si>
  <si>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</si>
  <si>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</si>
  <si>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</si>
  <si>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</si>
  <si>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</si>
  <si>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</si>
  <si>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</si>
  <si>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</si>
  <si>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00143</t>
  </si>
  <si>
    <t xml:space="preserve">AUTOLOGNÍ TRANSPLANTACE KOSTNÍ DŘENĚ S MCC                   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</si>
  <si>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</si>
  <si>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</si>
  <si>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</si>
  <si>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</si>
  <si>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</si>
  <si>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</si>
  <si>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</si>
  <si>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</si>
  <si>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</si>
  <si>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</si>
  <si>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</si>
  <si>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</si>
  <si>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</si>
  <si>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</si>
  <si>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</si>
  <si>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</si>
  <si>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</si>
  <si>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</si>
  <si>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</si>
  <si>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</si>
  <si>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</si>
  <si>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</si>
  <si>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</si>
  <si>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</si>
  <si>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</si>
  <si>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</si>
  <si>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</si>
  <si>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</si>
  <si>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</si>
  <si>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</si>
  <si>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</si>
  <si>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</si>
  <si>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</si>
  <si>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</si>
  <si>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</si>
  <si>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</si>
  <si>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</si>
  <si>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</si>
  <si>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</si>
  <si>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</si>
  <si>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</si>
  <si>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</si>
  <si>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</si>
  <si>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</si>
  <si>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</si>
  <si>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</si>
  <si>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</si>
  <si>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</si>
  <si>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</si>
  <si>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</si>
  <si>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</si>
  <si>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</si>
  <si>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</si>
  <si>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</si>
  <si>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</si>
  <si>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05333</t>
  </si>
  <si>
    <t xml:space="preserve">AKUTNÍ INFARKT MYOKARDU S MCC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</si>
  <si>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</si>
  <si>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</si>
  <si>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</si>
  <si>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</si>
  <si>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05493</t>
  </si>
  <si>
    <t xml:space="preserve">ENDOVASKULÁRNÍ VÝKONY PRO KRITICKOU ISCHÉMII V OBLASTI PERIFE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</si>
  <si>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</si>
  <si>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</si>
  <si>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</si>
  <si>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</si>
  <si>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</si>
  <si>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</si>
  <si>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</si>
  <si>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</si>
  <si>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</si>
  <si>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</si>
  <si>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</si>
  <si>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</si>
  <si>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</si>
  <si>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</si>
  <si>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</si>
  <si>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</si>
  <si>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</si>
  <si>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</si>
  <si>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</si>
  <si>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</si>
  <si>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</si>
  <si>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</si>
  <si>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</si>
  <si>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</si>
  <si>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</si>
  <si>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</si>
  <si>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</si>
  <si>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</si>
  <si>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</si>
  <si>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</si>
  <si>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</si>
  <si>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</si>
  <si>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</si>
  <si>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</si>
  <si>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21013</t>
  </si>
  <si>
    <t xml:space="preserve">MIKROVASKULÁRNÍ PŘENOS TKÁNĚ NEBO KOŽNÍ ŠTĚP PŘI ÚRAZECH S MC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</si>
  <si>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</si>
  <si>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</si>
  <si>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</si>
  <si>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</si>
  <si>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</si>
  <si>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</si>
  <si>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</si>
  <si>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</si>
  <si>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</si>
  <si>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</si>
  <si>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</si>
  <si>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</si>
  <si>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</si>
  <si>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</si>
  <si>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</si>
  <si>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</si>
  <si>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</si>
  <si>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</si>
  <si>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</si>
  <si>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</si>
  <si>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</si>
  <si>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</si>
  <si>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</si>
  <si>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</si>
  <si>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</si>
  <si>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</si>
  <si>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</si>
  <si>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</si>
  <si>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</si>
  <si>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</si>
  <si>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</si>
  <si>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</si>
  <si>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</si>
  <si>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</si>
  <si>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</si>
  <si>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</si>
  <si>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</si>
  <si>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</si>
  <si>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</si>
  <si>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</si>
  <si>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</si>
  <si>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</si>
  <si>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</si>
  <si>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</si>
  <si>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</si>
  <si>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</si>
  <si>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</si>
  <si>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</si>
  <si>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</si>
  <si>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</si>
  <si>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</si>
  <si>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</si>
  <si>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</si>
  <si>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</si>
  <si>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</si>
  <si>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</si>
  <si>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</si>
  <si>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</si>
  <si>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</si>
  <si>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</si>
  <si>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</si>
  <si>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ULTRAVIST 370</t>
  </si>
  <si>
    <t>0002027</t>
  </si>
  <si>
    <t>99mTc-MIBI inj.</t>
  </si>
  <si>
    <t>0002087</t>
  </si>
  <si>
    <t>18F-FDG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</si>
  <si>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</si>
  <si>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</si>
  <si>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</si>
  <si>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</si>
  <si>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</si>
  <si>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</si>
  <si>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</si>
  <si>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</si>
  <si>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</si>
  <si>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</si>
  <si>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</si>
  <si>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</si>
  <si>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</si>
  <si>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</si>
  <si>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</si>
  <si>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</si>
  <si>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</si>
  <si>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</si>
  <si>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</si>
  <si>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</si>
  <si>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</si>
  <si>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</si>
  <si>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</si>
  <si>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</si>
  <si>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</si>
  <si>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</si>
  <si>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</si>
  <si>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</si>
  <si>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</si>
  <si>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</si>
  <si>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</si>
  <si>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</si>
  <si>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</si>
  <si>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</si>
  <si>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</si>
  <si>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</si>
  <si>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</si>
  <si>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</si>
  <si>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</si>
  <si>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</si>
  <si>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</si>
  <si>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</si>
  <si>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</si>
  <si>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</si>
  <si>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</si>
  <si>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</si>
  <si>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</si>
  <si>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</si>
  <si>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</si>
  <si>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</si>
  <si>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</si>
  <si>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</si>
  <si>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</si>
  <si>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</si>
  <si>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</si>
  <si>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</si>
  <si>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</si>
  <si>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</si>
  <si>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</si>
  <si>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</si>
  <si>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</si>
  <si>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</si>
  <si>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</si>
  <si>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</si>
  <si>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</si>
  <si>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</si>
  <si>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</si>
  <si>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</si>
  <si>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</si>
  <si>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</si>
  <si>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</si>
  <si>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</si>
  <si>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</si>
  <si>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</si>
  <si>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</si>
  <si>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</si>
  <si>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</si>
  <si>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</si>
  <si>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</si>
  <si>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</si>
  <si>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</si>
  <si>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</si>
  <si>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</si>
  <si>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</si>
  <si>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</si>
  <si>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</si>
  <si>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</si>
  <si>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</si>
  <si>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</si>
  <si>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</si>
  <si>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</si>
  <si>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</si>
  <si>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</si>
  <si>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</si>
  <si>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</si>
  <si>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</si>
  <si>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</si>
  <si>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</si>
  <si>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</si>
  <si>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</si>
  <si>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</si>
  <si>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</si>
  <si>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</si>
  <si>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</si>
  <si>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</si>
  <si>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</si>
  <si>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</si>
  <si>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</si>
  <si>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</si>
  <si>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</si>
  <si>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</si>
  <si>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</si>
  <si>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</si>
  <si>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</si>
  <si>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</si>
  <si>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</si>
  <si>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</si>
  <si>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</si>
  <si>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</si>
  <si>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</si>
  <si>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</si>
  <si>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</si>
  <si>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</si>
  <si>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</si>
  <si>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</si>
  <si>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</si>
  <si>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</si>
  <si>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</si>
  <si>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</si>
  <si>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</si>
  <si>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</si>
  <si>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</si>
  <si>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</si>
  <si>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</si>
  <si>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</si>
  <si>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</si>
  <si>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</si>
  <si>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</si>
  <si>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</si>
  <si>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</si>
  <si>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</si>
  <si>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</si>
  <si>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</si>
  <si>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</si>
  <si>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</si>
  <si>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</si>
  <si>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</si>
  <si>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</si>
  <si>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</si>
  <si>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</si>
  <si>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</si>
  <si>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</si>
  <si>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</si>
  <si>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</si>
  <si>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</si>
  <si>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</si>
  <si>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</si>
  <si>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</si>
  <si>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</si>
  <si>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</si>
  <si>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</si>
  <si>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</si>
  <si>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</si>
  <si>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</si>
  <si>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</si>
  <si>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</si>
  <si>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</si>
  <si>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</si>
  <si>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</si>
  <si>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</si>
  <si>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</si>
  <si>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</si>
  <si>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</si>
  <si>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</si>
  <si>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</si>
  <si>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</si>
  <si>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</si>
  <si>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</si>
  <si>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</si>
  <si>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</si>
  <si>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</si>
  <si>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</si>
  <si>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</si>
  <si>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</si>
  <si>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</si>
  <si>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</si>
  <si>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</si>
  <si>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</si>
  <si>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</si>
  <si>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</si>
  <si>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</si>
  <si>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</si>
  <si>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</si>
  <si>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</si>
  <si>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</si>
  <si>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</si>
  <si>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</si>
  <si>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</si>
  <si>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</si>
  <si>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</si>
  <si>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</si>
  <si>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</si>
  <si>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</si>
  <si>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</si>
  <si>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</si>
  <si>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</si>
  <si>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</si>
  <si>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</si>
  <si>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</si>
  <si>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</si>
  <si>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</si>
  <si>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</si>
  <si>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</si>
  <si>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</si>
  <si>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</si>
  <si>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</si>
  <si>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</si>
  <si>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</si>
  <si>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</si>
  <si>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</si>
  <si>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</si>
  <si>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</si>
  <si>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</si>
  <si>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</si>
  <si>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</si>
  <si>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</si>
  <si>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</si>
  <si>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</si>
  <si>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</si>
  <si>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</si>
  <si>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</si>
  <si>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</si>
  <si>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</si>
  <si>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</si>
  <si>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</si>
  <si>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</si>
  <si>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</si>
  <si>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</si>
  <si>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</si>
  <si>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</si>
  <si>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</si>
  <si>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</si>
  <si>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</si>
  <si>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</si>
  <si>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</si>
  <si>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</si>
  <si>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</si>
  <si>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</si>
  <si>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</si>
  <si>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</si>
  <si>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</si>
  <si>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</si>
  <si>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</si>
  <si>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</si>
  <si>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</si>
  <si>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</si>
  <si>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</si>
  <si>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</si>
  <si>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</si>
  <si>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</si>
  <si>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</si>
  <si>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</si>
  <si>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</si>
  <si>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</si>
  <si>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</si>
  <si>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</si>
  <si>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</si>
  <si>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</si>
  <si>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</si>
  <si>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</si>
  <si>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</si>
  <si>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</si>
  <si>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</si>
  <si>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</si>
  <si>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</si>
  <si>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</si>
  <si>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</si>
  <si>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</si>
  <si>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</si>
  <si>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</si>
  <si>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</si>
  <si>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</si>
  <si>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</si>
  <si>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</si>
  <si>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</si>
  <si>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</si>
  <si>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</si>
  <si>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</si>
  <si>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</si>
  <si>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</si>
  <si>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</si>
  <si>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</si>
  <si>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</si>
  <si>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</si>
  <si>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</si>
  <si>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</si>
  <si>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</si>
  <si>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</si>
  <si>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</si>
  <si>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</si>
  <si>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</si>
  <si>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</si>
  <si>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</si>
  <si>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</si>
  <si>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</si>
  <si>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</si>
  <si>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</si>
  <si>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</si>
  <si>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</si>
  <si>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</si>
  <si>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</si>
  <si>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</si>
  <si>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</si>
  <si>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</si>
  <si>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</si>
  <si>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</si>
  <si>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</si>
  <si>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</si>
  <si>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</si>
  <si>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</si>
  <si>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</si>
  <si>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</si>
  <si>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</si>
  <si>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</si>
  <si>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</si>
  <si>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</si>
  <si>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</si>
  <si>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</si>
  <si>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</si>
  <si>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</si>
  <si>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</si>
  <si>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</si>
  <si>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</si>
  <si>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</si>
  <si>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</si>
  <si>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</si>
  <si>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</si>
  <si>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</si>
  <si>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</si>
  <si>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</si>
  <si>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</si>
  <si>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</si>
  <si>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</si>
  <si>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</si>
  <si>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</si>
  <si>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</si>
  <si>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</si>
  <si>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</si>
  <si>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</si>
  <si>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</si>
  <si>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</si>
  <si>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</si>
  <si>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</si>
  <si>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</si>
  <si>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</si>
  <si>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</si>
  <si>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</si>
  <si>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</si>
  <si>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</si>
  <si>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</si>
  <si>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</si>
  <si>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</si>
  <si>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</si>
  <si>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</si>
  <si>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</si>
  <si>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</si>
  <si>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</si>
  <si>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</si>
  <si>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</si>
  <si>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</si>
  <si>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</si>
  <si>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</si>
  <si>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</si>
  <si>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</si>
  <si>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</si>
  <si>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</si>
  <si>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</si>
  <si>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</si>
  <si>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</si>
  <si>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</si>
  <si>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</si>
  <si>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</si>
  <si>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</si>
  <si>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</si>
  <si>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</si>
  <si>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</si>
  <si>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</si>
  <si>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</si>
  <si>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</si>
  <si>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</si>
  <si>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</si>
  <si>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</si>
  <si>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</si>
  <si>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</si>
  <si>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</si>
  <si>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</si>
  <si>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</si>
  <si>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</si>
  <si>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</si>
  <si>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</si>
  <si>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</si>
  <si>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</si>
  <si>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</si>
  <si>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</si>
  <si>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</si>
  <si>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</si>
  <si>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</si>
  <si>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</si>
  <si>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</si>
  <si>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</si>
  <si>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</si>
  <si>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</si>
  <si>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</si>
  <si>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</si>
  <si>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</si>
  <si>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</si>
  <si>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</si>
  <si>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</si>
  <si>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</si>
  <si>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0022075</t>
  </si>
  <si>
    <t>IOMERON 400</t>
  </si>
  <si>
    <t>0042433</t>
  </si>
  <si>
    <t>0042439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</si>
  <si>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</si>
  <si>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</si>
  <si>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</si>
  <si>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</si>
  <si>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</si>
  <si>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</si>
  <si>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</si>
  <si>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</si>
  <si>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</si>
  <si>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</si>
  <si>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</si>
  <si>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</si>
  <si>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</si>
  <si>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</si>
  <si>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</si>
  <si>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</si>
  <si>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</si>
  <si>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</si>
  <si>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</si>
  <si>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</si>
  <si>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</si>
  <si>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</si>
  <si>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</si>
  <si>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</si>
  <si>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</si>
  <si>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</si>
  <si>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</si>
  <si>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</si>
  <si>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</si>
  <si>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</si>
  <si>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</si>
  <si>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</si>
  <si>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</si>
  <si>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</si>
  <si>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</si>
  <si>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</si>
  <si>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</si>
  <si>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</si>
  <si>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</si>
  <si>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</si>
  <si>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</si>
  <si>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</si>
  <si>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</si>
  <si>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</si>
  <si>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</si>
  <si>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</si>
  <si>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</si>
  <si>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</si>
  <si>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</si>
  <si>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</si>
  <si>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</si>
  <si>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</si>
  <si>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</si>
  <si>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</si>
  <si>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</si>
  <si>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</si>
  <si>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</si>
  <si>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</si>
  <si>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</si>
  <si>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</si>
  <si>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</si>
  <si>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</si>
  <si>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</si>
  <si>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</si>
  <si>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</si>
  <si>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</si>
  <si>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</si>
  <si>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</si>
  <si>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</si>
  <si>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</si>
  <si>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</si>
  <si>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</si>
  <si>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</si>
  <si>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</si>
  <si>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</si>
  <si>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</si>
  <si>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</si>
  <si>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</si>
  <si>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</si>
  <si>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</si>
  <si>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</si>
  <si>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</si>
  <si>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</si>
  <si>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</si>
  <si>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</si>
  <si>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</si>
  <si>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</si>
  <si>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</si>
  <si>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</si>
  <si>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</si>
  <si>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</si>
  <si>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</si>
  <si>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</si>
  <si>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</si>
  <si>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</si>
  <si>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</si>
  <si>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</si>
  <si>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</si>
  <si>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</si>
  <si>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</si>
  <si>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</si>
  <si>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</si>
  <si>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SADA DRENÁŽNÍ S FIXAČNÍ SADOU DRAIN-LOK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</si>
  <si>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</si>
  <si>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</si>
  <si>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</si>
  <si>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</si>
  <si>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</si>
  <si>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</si>
  <si>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</si>
  <si>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</si>
  <si>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</si>
  <si>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</si>
  <si>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</si>
  <si>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</si>
  <si>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</si>
  <si>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</si>
  <si>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0038891</t>
  </si>
  <si>
    <t>STENT PERIFERNÍ VASKULÁRNÍ -PALMAZŮV; BALONEXPANDI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</si>
  <si>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</si>
  <si>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</si>
  <si>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</si>
  <si>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</si>
  <si>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</si>
  <si>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</si>
  <si>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</si>
  <si>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</si>
  <si>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</si>
  <si>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</si>
  <si>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</si>
  <si>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</si>
  <si>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</si>
  <si>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</si>
  <si>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</si>
  <si>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</si>
  <si>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</si>
  <si>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</si>
  <si>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</si>
  <si>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</si>
  <si>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</si>
  <si>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</si>
  <si>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0152785</t>
  </si>
  <si>
    <t>STENTGRAFT AORTÁLNÍ HRUDNÍ - ZENITH TX2 DISSECTION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</si>
  <si>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</si>
  <si>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</si>
  <si>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</si>
  <si>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</si>
  <si>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</si>
  <si>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</si>
  <si>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</si>
  <si>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</si>
  <si>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</si>
  <si>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</si>
  <si>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</si>
  <si>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</si>
  <si>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</si>
  <si>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</si>
  <si>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</si>
  <si>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</si>
  <si>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</si>
  <si>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</si>
  <si>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</si>
  <si>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</si>
  <si>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</si>
  <si>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</si>
  <si>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</si>
  <si>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</si>
  <si>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</si>
  <si>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</si>
  <si>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</si>
  <si>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</si>
  <si>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</si>
  <si>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</si>
  <si>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</si>
  <si>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</si>
  <si>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</si>
  <si>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</si>
  <si>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</si>
  <si>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</si>
  <si>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</si>
  <si>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</si>
  <si>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</si>
  <si>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</si>
  <si>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</si>
  <si>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</si>
  <si>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</si>
  <si>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</si>
  <si>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</si>
  <si>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</si>
  <si>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</si>
  <si>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</si>
  <si>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</si>
  <si>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</si>
  <si>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</si>
  <si>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</si>
  <si>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</si>
  <si>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</si>
  <si>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</si>
  <si>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</si>
  <si>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</si>
  <si>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</si>
  <si>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</si>
  <si>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</si>
  <si>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</si>
  <si>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</si>
  <si>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</si>
  <si>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</si>
  <si>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</si>
  <si>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</si>
  <si>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</si>
  <si>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</si>
  <si>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</si>
  <si>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</si>
  <si>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</si>
  <si>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</si>
  <si>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</si>
  <si>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</si>
  <si>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</si>
  <si>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</si>
  <si>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</si>
  <si>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</si>
  <si>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</si>
  <si>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</si>
  <si>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</si>
  <si>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</si>
  <si>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</si>
  <si>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</si>
  <si>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</si>
  <si>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</si>
  <si>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</si>
  <si>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</si>
  <si>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</si>
  <si>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</si>
  <si>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</si>
  <si>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</si>
  <si>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</si>
  <si>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</si>
  <si>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</si>
  <si>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</si>
  <si>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</si>
  <si>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</si>
  <si>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</si>
  <si>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</si>
  <si>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</si>
  <si>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</si>
  <si>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</si>
  <si>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</si>
  <si>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</si>
  <si>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</si>
  <si>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</si>
  <si>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</si>
  <si>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</si>
  <si>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</si>
  <si>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</si>
  <si>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</si>
  <si>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</si>
  <si>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</si>
  <si>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</si>
  <si>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</si>
  <si>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</si>
  <si>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</si>
  <si>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</si>
  <si>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</si>
  <si>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</si>
  <si>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</si>
  <si>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</si>
  <si>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</si>
  <si>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</si>
  <si>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</si>
  <si>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</si>
  <si>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</si>
  <si>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</si>
  <si>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</si>
  <si>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</si>
  <si>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</si>
  <si>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</si>
  <si>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</si>
  <si>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</si>
  <si>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</si>
  <si>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</si>
  <si>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</si>
  <si>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</si>
  <si>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</si>
  <si>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</si>
  <si>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</si>
  <si>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</si>
  <si>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</si>
  <si>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</si>
  <si>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</si>
  <si>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</si>
  <si>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</si>
  <si>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</si>
  <si>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</si>
  <si>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</si>
  <si>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</si>
  <si>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</si>
  <si>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</si>
  <si>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</si>
  <si>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</si>
  <si>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</si>
  <si>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</si>
  <si>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</si>
  <si>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</si>
  <si>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</si>
  <si>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</si>
  <si>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</si>
  <si>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</si>
  <si>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</si>
  <si>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</si>
  <si>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</si>
  <si>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</si>
  <si>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</si>
  <si>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</si>
  <si>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</si>
  <si>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</si>
  <si>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</si>
  <si>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</si>
  <si>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</si>
  <si>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</si>
  <si>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</si>
  <si>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</si>
  <si>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</si>
  <si>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</si>
  <si>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</si>
  <si>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</si>
  <si>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</si>
  <si>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</si>
  <si>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</si>
  <si>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</si>
  <si>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</si>
  <si>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</si>
  <si>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</si>
  <si>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</si>
  <si>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</si>
  <si>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</si>
  <si>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</si>
  <si>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</si>
  <si>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</si>
  <si>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</si>
  <si>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</si>
  <si>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</si>
  <si>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</si>
  <si>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</si>
  <si>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</si>
  <si>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</si>
  <si>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</si>
  <si>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</si>
  <si>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</si>
  <si>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</si>
  <si>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</si>
  <si>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</si>
  <si>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</si>
  <si>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</si>
  <si>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</si>
  <si>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</si>
  <si>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</si>
  <si>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</si>
  <si>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</si>
  <si>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</si>
  <si>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</si>
  <si>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</si>
  <si>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</si>
  <si>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</si>
  <si>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</si>
  <si>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</si>
  <si>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</si>
  <si>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</si>
  <si>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</si>
  <si>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</si>
  <si>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</si>
  <si>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</si>
  <si>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</si>
  <si>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</si>
  <si>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</si>
  <si>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</si>
  <si>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</si>
  <si>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</si>
  <si>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</si>
  <si>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</si>
  <si>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</si>
  <si>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</si>
  <si>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</si>
  <si>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</si>
  <si>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</si>
  <si>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</si>
  <si>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</si>
  <si>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</si>
  <si>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</si>
  <si>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</si>
  <si>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</si>
  <si>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</si>
  <si>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</si>
  <si>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</si>
  <si>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</si>
  <si>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</si>
  <si>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</si>
  <si>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</si>
  <si>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</si>
  <si>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</si>
  <si>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</si>
  <si>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</si>
  <si>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</si>
  <si>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</si>
  <si>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</si>
  <si>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</si>
  <si>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</si>
  <si>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</si>
  <si>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</si>
  <si>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</si>
  <si>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</si>
  <si>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</si>
  <si>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</si>
  <si>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</si>
  <si>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</si>
  <si>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</si>
  <si>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</si>
  <si>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</si>
  <si>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</si>
  <si>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</si>
  <si>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</si>
  <si>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</si>
  <si>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</si>
  <si>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</si>
  <si>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</si>
  <si>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</si>
  <si>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</si>
  <si>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</si>
  <si>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</si>
  <si>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</si>
  <si>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</si>
  <si>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</si>
  <si>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</si>
  <si>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</si>
  <si>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</si>
  <si>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</si>
  <si>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</si>
  <si>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</si>
  <si>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</si>
  <si>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</si>
  <si>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</si>
  <si>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</si>
  <si>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</si>
  <si>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</si>
  <si>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</si>
  <si>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</si>
  <si>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</si>
  <si>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</si>
  <si>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</si>
  <si>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</si>
  <si>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</si>
  <si>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</si>
  <si>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</si>
  <si>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</si>
  <si>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</si>
  <si>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</si>
  <si>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</si>
  <si>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</si>
  <si>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</si>
  <si>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</si>
  <si>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</si>
  <si>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</si>
  <si>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</si>
  <si>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</si>
  <si>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</si>
  <si>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</si>
  <si>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</si>
  <si>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</si>
  <si>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</si>
  <si>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</si>
  <si>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</si>
  <si>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</si>
  <si>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</si>
  <si>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</si>
  <si>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</si>
  <si>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</si>
  <si>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</si>
  <si>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</si>
  <si>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</si>
  <si>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</si>
  <si>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</si>
  <si>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</si>
  <si>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</si>
  <si>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</si>
  <si>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</si>
  <si>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</si>
  <si>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</si>
  <si>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</si>
  <si>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</si>
  <si>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</si>
  <si>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</si>
  <si>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</si>
  <si>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</si>
  <si>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</si>
  <si>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</si>
  <si>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</si>
  <si>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</si>
  <si>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</si>
  <si>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</si>
  <si>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</si>
  <si>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91575</t>
  </si>
  <si>
    <t>STANOVENÍ TRYPTÁZY METODOU ENZYMOVÉ ANALÝZY EIA</t>
  </si>
  <si>
    <t>91157</t>
  </si>
  <si>
    <t>STANOVENÍ C2 SLOŽKY KOMPLEMENTU</t>
  </si>
  <si>
    <t>94197</t>
  </si>
  <si>
    <t>AUTORADIOGRAFIE (LUMIGRAFIE) NA RTG FILM</t>
  </si>
  <si>
    <t>44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</si>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</sst>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0.15542226505405388</c:v>
                </c:pt>
                <c:pt idx="1">
                  <c:v>0.32882435903766521</c:v>
                </c:pt>
                <c:pt idx="2">
                  <c:v>0.36275785377706105</c:v>
                </c:pt>
                <c:pt idx="3">
                  <c:v>0.36506523377486466</c:v>
                </c:pt>
                <c:pt idx="4">
                  <c:v>0.34692301482477944</c:v>
                </c:pt>
                <c:pt idx="5">
                  <c:v>0.36754827209728874</c:v>
                </c:pt>
                <c:pt idx="6">
                  <c:v>0.32568489967439068</c:v>
                </c:pt>
                <c:pt idx="7">
                  <c:v>0.3317800791787846</c:v>
                </c:pt>
                <c:pt idx="8">
                  <c:v>0.33002786712956694</c:v>
                </c:pt>
                <c:pt idx="9">
                  <c:v>0.31250978157457032</c:v>
                </c:pt>
                <c:pt idx="10">
                  <c:v>0.30097768452098883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0.26258202260831026</c:v>
                </c:pt>
                <c:pt idx="1">
                  <c:v>0.26258202260831026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  <c:pt idx="3">
                  <c:v>0.7417102966841187</c:v>
                </c:pt>
                <c:pt idx="4">
                  <c:v>0.76267748478701824</c:v>
                </c:pt>
                <c:pt idx="5">
                  <c:v>0.79178413209826826</c:v>
                </c:pt>
                <c:pt idx="6">
                  <c:v>0.77172696754942183</c:v>
                </c:pt>
                <c:pt idx="7">
                  <c:v>0.73402909550917139</c:v>
                </c:pt>
                <c:pt idx="8">
                  <c:v>0.72347968366512139</c:v>
                </c:pt>
                <c:pt idx="9">
                  <c:v>0.75845033801352058</c:v>
                </c:pt>
                <c:pt idx="10">
                  <c:v>0.74757511237284124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7" totalsRowShown="0">
  <autoFilter ref="C3:S1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2905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4444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4445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4500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6329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6357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6410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6540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6541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7617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7772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8734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7CDC34E-C0DC-45DD-9A36-4CBCFED3AC7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219979.64569784643</v>
      </c>
      <c r="D4" s="280">
        <f ca="1">IF(ISERROR(VLOOKUP("Náklady celkem",INDIRECT("HI!$A:$G"),5,0)),0,VLOOKUP("Náklady celkem",INDIRECT("HI!$A:$G"),5,0))</f>
        <v>239198.05517999997</v>
      </c>
      <c r="E4" s="281">
        <f ca="1">IF(C4=0,0,D4/C4)</f>
        <v>1.087364489660789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22253.58479711914</v>
      </c>
      <c r="D7" s="288">
        <f>IF(ISERROR(HI!E5),"",HI!E5)</f>
        <v>22668.053669999994</v>
      </c>
      <c r="E7" s="285">
        <f t="shared" ref="E7:E15" si="0">IF(C7=0,0,D7/C7)</f>
        <v>1.0186248137843621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0.88777227747423626</v>
      </c>
      <c r="E8" s="285">
        <f t="shared" si="0"/>
        <v>0.98641364163804024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0.20086219494373814</v>
      </c>
      <c r="E9" s="285">
        <f>IF(C9=0,0,D9/C9)</f>
        <v>0.66954064981246053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0.78755377612353739</v>
      </c>
      <c r="E11" s="285">
        <f t="shared" si="0"/>
        <v>1.3125896268725623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0.78147840086541187</v>
      </c>
      <c r="E12" s="285">
        <f t="shared" si="0"/>
        <v>0.97684800108176484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14047.274282836914</v>
      </c>
      <c r="D15" s="288">
        <f>IF(ISERROR(HI!E6),"",HI!E6)</f>
        <v>13033.873180000002</v>
      </c>
      <c r="E15" s="285">
        <f t="shared" si="0"/>
        <v>0.92785781195465844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163986.67569689939</v>
      </c>
      <c r="D16" s="284">
        <f ca="1">IF(ISERROR(VLOOKUP("Osobní náklady (Kč) *",INDIRECT("HI!$A:$G"),5,0)),0,VLOOKUP("Osobní náklady (Kč) *",INDIRECT("HI!$A:$G"),5,0))</f>
        <v>179825.54245000001</v>
      </c>
      <c r="E16" s="285">
        <f ca="1">IF(C16=0,0,D16/C16)</f>
        <v>1.0965863030382785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57762.700299999997</v>
      </c>
      <c r="D18" s="303">
        <f ca="1">IF(ISERROR(VLOOKUP("Výnosy celkem",INDIRECT("HI!$A:$G"),5,0)),0,VLOOKUP("Výnosy celkem",INDIRECT("HI!$A:$G"),5,0))</f>
        <v>71993.276949999999</v>
      </c>
      <c r="E18" s="304">
        <f t="shared" ref="E18:E31" ca="1" si="1">IF(C18=0,0,D18/C18)</f>
        <v>1.2463627319375858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5235.1303000000007</v>
      </c>
      <c r="D19" s="284">
        <f ca="1">IF(ISERROR(VLOOKUP("Ambulance *",INDIRECT("HI!$A:$G"),5,0)),0,VLOOKUP("Ambulance *",INDIRECT("HI!$A:$G"),5,0))</f>
        <v>5042.3069500000001</v>
      </c>
      <c r="E19" s="285">
        <f t="shared" ca="1" si="1"/>
        <v>0.96316742106686426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0.96316742106686426</v>
      </c>
      <c r="E20" s="285">
        <f t="shared" si="1"/>
        <v>0.96316742106686426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0.96316742106686426</v>
      </c>
      <c r="E21" s="285">
        <f t="shared" si="1"/>
        <v>0.96316742106686426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1.0529381504528188</v>
      </c>
      <c r="E23" s="285">
        <f t="shared" si="1"/>
        <v>1.2387507652386103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52527.569999999992</v>
      </c>
      <c r="D24" s="284">
        <f ca="1">IF(ISERROR(VLOOKUP("Hospitalizace *",INDIRECT("HI!$A:$G"),5,0)),0,VLOOKUP("Hospitalizace *",INDIRECT("HI!$A:$G"),5,0))</f>
        <v>66950.97</v>
      </c>
      <c r="E24" s="285">
        <f ca="1">IF(C24=0,0,D24/C24)</f>
        <v>1.274587231048381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1.274587231048381</v>
      </c>
      <c r="E25" s="285">
        <f t="shared" si="1"/>
        <v>1.274587231048381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1.2682999569729581</v>
      </c>
      <c r="E26" s="285">
        <f t="shared" si="1"/>
        <v>1.2682999569729581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1.7251224167980748</v>
      </c>
      <c r="E27" s="285">
        <f t="shared" si="1"/>
        <v>1.7251224167980748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1.3027027027027027</v>
      </c>
      <c r="E29" s="285">
        <f t="shared" si="1"/>
        <v>1.3712660028449504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0.74757511237284124</v>
      </c>
      <c r="E30" s="285">
        <f t="shared" si="1"/>
        <v>0.74757511237284124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1.2121894140574314</v>
      </c>
      <c r="E31" s="285">
        <f t="shared" si="1"/>
        <v>1.2759888569025595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3CBAFB1-9D91-404A-9409-090E305E0BE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20196.135849999991</v>
      </c>
      <c r="C5" s="33">
        <v>20635.805800000002</v>
      </c>
      <c r="D5" s="12"/>
      <c r="E5" s="226">
        <v>22668.053669999994</v>
      </c>
      <c r="F5" s="32">
        <v>22253.58479711914</v>
      </c>
      <c r="G5" s="225">
        <f>E5-F5</f>
        <v>414.46887288085418</v>
      </c>
      <c r="H5" s="231">
        <f>IF(F5&lt;0.00000001,"",E5/F5)</f>
        <v>1.0186248137843621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11466.816480000001</v>
      </c>
      <c r="C6" s="35">
        <v>11589.451269999998</v>
      </c>
      <c r="D6" s="12"/>
      <c r="E6" s="227">
        <v>13033.873180000002</v>
      </c>
      <c r="F6" s="34">
        <v>14047.274282836914</v>
      </c>
      <c r="G6" s="228">
        <f>E6-F6</f>
        <v>-1013.4011028369114</v>
      </c>
      <c r="H6" s="232">
        <f>IF(F6&lt;0.00000001,"",E6/F6)</f>
        <v>0.92785781195465844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126177.65932999999</v>
      </c>
      <c r="C7" s="35">
        <v>142426.92860000001</v>
      </c>
      <c r="D7" s="12"/>
      <c r="E7" s="227">
        <v>179825.54245000001</v>
      </c>
      <c r="F7" s="34">
        <v>163986.67569689939</v>
      </c>
      <c r="G7" s="228">
        <f>E7-F7</f>
        <v>15838.866753100621</v>
      </c>
      <c r="H7" s="232">
        <f>IF(F7&lt;0.00000001,"",E7/F7)</f>
        <v>1.0965863030382785</v>
      </c>
    </row>
    <row r="8" spans="1:10" ht="14.45" customHeight="1" thickBot="1" x14ac:dyDescent="0.25">
      <c r="A8" s="1" t="s">
        <v>96</v>
      </c>
      <c r="B8" s="15">
        <v>15992.617090000022</v>
      </c>
      <c r="C8" s="37">
        <v>17356.551899999984</v>
      </c>
      <c r="D8" s="12"/>
      <c r="E8" s="229">
        <v>23670.585879999962</v>
      </c>
      <c r="F8" s="36">
        <v>19692.110920990985</v>
      </c>
      <c r="G8" s="230">
        <f>E8-F8</f>
        <v>3978.4749590089777</v>
      </c>
      <c r="H8" s="233">
        <f>IF(F8&lt;0.00000001,"",E8/F8)</f>
        <v>1.2020339502946882</v>
      </c>
    </row>
    <row r="9" spans="1:10" ht="14.45" customHeight="1" thickBot="1" x14ac:dyDescent="0.25">
      <c r="A9" s="2" t="s">
        <v>97</v>
      </c>
      <c r="B9" s="3">
        <v>173833.22875000001</v>
      </c>
      <c r="C9" s="39">
        <v>192008.73757</v>
      </c>
      <c r="D9" s="12"/>
      <c r="E9" s="3">
        <v>239198.05517999997</v>
      </c>
      <c r="F9" s="38">
        <v>219979.64569784643</v>
      </c>
      <c r="G9" s="38">
        <f>E9-F9</f>
        <v>19218.40948215354</v>
      </c>
      <c r="H9" s="234">
        <f>IF(F9&lt;0.00000001,"",E9/F9)</f>
        <v>1.087364489660789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5262.2539700000007</v>
      </c>
      <c r="C11" s="33">
        <f>IF(ISERROR(VLOOKUP("Celkem:",'ZV Vykáz.-A'!A:H,5,0)),0,VLOOKUP("Celkem:",'ZV Vykáz.-A'!A:H,5,0)/1000)</f>
        <v>5235.1303000000007</v>
      </c>
      <c r="D11" s="12"/>
      <c r="E11" s="226">
        <f>IF(ISERROR(VLOOKUP("Celkem:",'ZV Vykáz.-A'!A:H,8,0)),0,VLOOKUP("Celkem:",'ZV Vykáz.-A'!A:H,8,0)/1000)</f>
        <v>5042.3069500000001</v>
      </c>
      <c r="F11" s="32">
        <f>C11</f>
        <v>5235.1303000000007</v>
      </c>
      <c r="G11" s="225">
        <f>E11-F11</f>
        <v>-192.82335000000057</v>
      </c>
      <c r="H11" s="231">
        <f>IF(F11&lt;0.00000001,"",E11/F11)</f>
        <v>0.96316742106686426</v>
      </c>
      <c r="I11" s="225">
        <f>E11-B11</f>
        <v>-219.94702000000052</v>
      </c>
      <c r="J11" s="231">
        <f>IF(B11&lt;0.00000001,"",E11/B11)</f>
        <v>0.9582028877256944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53424.12</v>
      </c>
      <c r="C12" s="37">
        <f>IF(ISERROR(VLOOKUP("Celkem",CaseMix!A:D,3,0)),0,VLOOKUP("Celkem",CaseMix!A:D,3,0)*30)</f>
        <v>52527.569999999992</v>
      </c>
      <c r="D12" s="12"/>
      <c r="E12" s="229">
        <f>IF(ISERROR(VLOOKUP("Celkem",CaseMix!A:D,4,0)),0,VLOOKUP("Celkem",CaseMix!A:D,4,0)*30)</f>
        <v>66950.97</v>
      </c>
      <c r="F12" s="36">
        <f>C12</f>
        <v>52527.569999999992</v>
      </c>
      <c r="G12" s="230">
        <f>E12-F12</f>
        <v>14423.400000000009</v>
      </c>
      <c r="H12" s="233">
        <f>IF(F12&lt;0.00000001,"",E12/F12)</f>
        <v>1.274587231048381</v>
      </c>
      <c r="I12" s="230">
        <f>E12-B12</f>
        <v>13526.849999999999</v>
      </c>
      <c r="J12" s="233">
        <f>IF(B12&lt;0.00000001,"",E12/B12)</f>
        <v>1.2531974321710868</v>
      </c>
    </row>
    <row r="13" spans="1:10" ht="14.45" customHeight="1" thickBot="1" x14ac:dyDescent="0.25">
      <c r="A13" s="4" t="s">
        <v>100</v>
      </c>
      <c r="B13" s="9">
        <f>SUM(B11:B12)</f>
        <v>58686.373970000001</v>
      </c>
      <c r="C13" s="41">
        <f>SUM(C11:C12)</f>
        <v>57762.700299999997</v>
      </c>
      <c r="D13" s="12"/>
      <c r="E13" s="9">
        <f>SUM(E11:E12)</f>
        <v>71993.276949999999</v>
      </c>
      <c r="F13" s="40">
        <f>SUM(F11:F12)</f>
        <v>57762.700299999997</v>
      </c>
      <c r="G13" s="40">
        <f>E13-F13</f>
        <v>14230.576650000003</v>
      </c>
      <c r="H13" s="235">
        <f>IF(F13&lt;0.00000001,"",E13/F13)</f>
        <v>1.2463627319375858</v>
      </c>
      <c r="I13" s="40">
        <f>SUM(I11:I12)</f>
        <v>13306.902979999999</v>
      </c>
      <c r="J13" s="235">
        <f>IF(B13&lt;0.00000001,"",E13/B13)</f>
        <v>1.2267460413690303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0.33760158740651591</v>
      </c>
      <c r="C15" s="43">
        <f>IF(C9=0,"",C13/C9)</f>
        <v>0.30083370700222245</v>
      </c>
      <c r="D15" s="12"/>
      <c r="E15" s="10">
        <f>IF(E9=0,"",E13/E9)</f>
        <v>0.30097768518989015</v>
      </c>
      <c r="F15" s="42">
        <f>IF(F9=0,"",F13/F9)</f>
        <v>0.26258202260831026</v>
      </c>
      <c r="G15" s="42">
        <f>IF(ISERROR(F15-E15),"",E15-F15)</f>
        <v>3.8395662581579892E-2</v>
      </c>
      <c r="H15" s="236">
        <f>IF(ISERROR(F15-E15),"",IF(F15&lt;0.00000001,"",E15/F15))</f>
        <v>1.1462235007567678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8991FD05-FA0C-400D-979F-83EFD65D29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0.15542226505405388</v>
      </c>
      <c r="C4" s="323">
        <f t="shared" ref="C4:M4" si="0">(C10+C8)/C6</f>
        <v>0.32882435903766521</v>
      </c>
      <c r="D4" s="323">
        <f t="shared" si="0"/>
        <v>0.36275785377706105</v>
      </c>
      <c r="E4" s="323">
        <f t="shared" si="0"/>
        <v>0.36506523377486466</v>
      </c>
      <c r="F4" s="323">
        <f t="shared" si="0"/>
        <v>0.34692301482477944</v>
      </c>
      <c r="G4" s="323">
        <f t="shared" si="0"/>
        <v>0.36754827209728874</v>
      </c>
      <c r="H4" s="323">
        <f t="shared" si="0"/>
        <v>0.32568489967439068</v>
      </c>
      <c r="I4" s="323">
        <f t="shared" si="0"/>
        <v>0.3317800791787846</v>
      </c>
      <c r="J4" s="323">
        <f t="shared" si="0"/>
        <v>0.33002786712956694</v>
      </c>
      <c r="K4" s="323">
        <f t="shared" si="0"/>
        <v>0.31250978157457032</v>
      </c>
      <c r="L4" s="323">
        <f t="shared" si="0"/>
        <v>0.30097768452098883</v>
      </c>
      <c r="M4" s="323">
        <f t="shared" si="0"/>
        <v>2.1080049276343823E-2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21132.4424599999</v>
      </c>
      <c r="F5" s="323">
        <f>IF(ISERROR(VLOOKUP($A5,'Man Tab'!$A:$Q,COLUMN()+2,0)),0,VLOOKUP($A5,'Man Tab'!$A:$Q,COLUMN()+2,0))</f>
        <v>20532.325199999999</v>
      </c>
      <c r="G5" s="323">
        <f>IF(ISERROR(VLOOKUP($A5,'Man Tab'!$A:$Q,COLUMN()+2,0)),0,VLOOKUP($A5,'Man Tab'!$A:$Q,COLUMN()+2,0))</f>
        <v>20779.319879999901</v>
      </c>
      <c r="H5" s="323">
        <f>IF(ISERROR(VLOOKUP($A5,'Man Tab'!$A:$Q,COLUMN()+2,0)),0,VLOOKUP($A5,'Man Tab'!$A:$Q,COLUMN()+2,0))</f>
        <v>24951.694210000001</v>
      </c>
      <c r="I5" s="323">
        <f>IF(ISERROR(VLOOKUP($A5,'Man Tab'!$A:$Q,COLUMN()+2,0)),0,VLOOKUP($A5,'Man Tab'!$A:$Q,COLUMN()+2,0))</f>
        <v>20801.908820000001</v>
      </c>
      <c r="J5" s="323">
        <f>IF(ISERROR(VLOOKUP($A5,'Man Tab'!$A:$Q,COLUMN()+2,0)),0,VLOOKUP($A5,'Man Tab'!$A:$Q,COLUMN()+2,0))</f>
        <v>22805.911019999901</v>
      </c>
      <c r="K5" s="323">
        <f>IF(ISERROR(VLOOKUP($A5,'Man Tab'!$A:$Q,COLUMN()+2,0)),0,VLOOKUP($A5,'Man Tab'!$A:$Q,COLUMN()+2,0))</f>
        <v>22474.592860000001</v>
      </c>
      <c r="L5" s="323">
        <f>IF(ISERROR(VLOOKUP($A5,'Man Tab'!$A:$Q,COLUMN()+2,0)),0,VLOOKUP($A5,'Man Tab'!$A:$Q,COLUMN()+2,0))</f>
        <v>26062.7634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80789.539789999792</v>
      </c>
      <c r="F6" s="325">
        <f t="shared" si="1"/>
        <v>101321.8649899998</v>
      </c>
      <c r="G6" s="325">
        <f t="shared" si="1"/>
        <v>122101.18486999971</v>
      </c>
      <c r="H6" s="325">
        <f t="shared" si="1"/>
        <v>147052.87907999969</v>
      </c>
      <c r="I6" s="325">
        <f t="shared" si="1"/>
        <v>167854.7878999997</v>
      </c>
      <c r="J6" s="325">
        <f t="shared" si="1"/>
        <v>190660.69891999962</v>
      </c>
      <c r="K6" s="325">
        <f t="shared" si="1"/>
        <v>213135.29177999962</v>
      </c>
      <c r="L6" s="325">
        <f t="shared" si="1"/>
        <v>239198.05517999962</v>
      </c>
      <c r="M6" s="325">
        <f t="shared" si="1"/>
        <v>239198.05517999962</v>
      </c>
    </row>
    <row r="7" spans="1:13" ht="14.45" customHeight="1" x14ac:dyDescent="0.2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>
        <v>916.61500000000001</v>
      </c>
      <c r="F7" s="324">
        <v>1087.0070000000001</v>
      </c>
      <c r="G7" s="324">
        <v>1395.3140000000001</v>
      </c>
      <c r="H7" s="324">
        <v>1485.6510000000001</v>
      </c>
      <c r="I7" s="324">
        <v>1735.059</v>
      </c>
      <c r="J7" s="324">
        <v>1960.472</v>
      </c>
      <c r="K7" s="324">
        <v>2067.4850000000001</v>
      </c>
      <c r="L7" s="324">
        <v>2231.6990000000001</v>
      </c>
      <c r="M7" s="324"/>
    </row>
    <row r="8" spans="1:13" ht="14.45" customHeight="1" x14ac:dyDescent="0.2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27498.45</v>
      </c>
      <c r="F8" s="325">
        <f t="shared" si="2"/>
        <v>32610.210000000003</v>
      </c>
      <c r="G8" s="325">
        <f t="shared" si="2"/>
        <v>41859.420000000006</v>
      </c>
      <c r="H8" s="325">
        <f t="shared" si="2"/>
        <v>44569.53</v>
      </c>
      <c r="I8" s="325">
        <f t="shared" si="2"/>
        <v>52051.77</v>
      </c>
      <c r="J8" s="325">
        <f t="shared" si="2"/>
        <v>58814.159999999996</v>
      </c>
      <c r="K8" s="325">
        <f t="shared" si="2"/>
        <v>62024.55</v>
      </c>
      <c r="L8" s="325">
        <f t="shared" si="2"/>
        <v>66950.97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543145.31000000006</v>
      </c>
      <c r="C9" s="324">
        <v>491265.31000000006</v>
      </c>
      <c r="D9" s="324">
        <v>496499.97000000003</v>
      </c>
      <c r="E9" s="324">
        <v>464091.64</v>
      </c>
      <c r="F9" s="324">
        <v>545674.6399999999</v>
      </c>
      <c r="G9" s="324">
        <v>477982.65</v>
      </c>
      <c r="H9" s="324">
        <v>304712.65000000002</v>
      </c>
      <c r="I9" s="324">
        <v>315732.64999999997</v>
      </c>
      <c r="J9" s="324">
        <v>470078.99</v>
      </c>
      <c r="K9" s="324">
        <v>473129.6700000001</v>
      </c>
      <c r="L9" s="324">
        <v>459993.31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543.14531000000011</v>
      </c>
      <c r="C10" s="325">
        <f t="shared" ref="C10:M10" si="3">C9/1000+B10</f>
        <v>1034.4106200000001</v>
      </c>
      <c r="D10" s="325">
        <f t="shared" si="3"/>
        <v>1530.9105900000002</v>
      </c>
      <c r="E10" s="325">
        <f t="shared" si="3"/>
        <v>1995.0022300000003</v>
      </c>
      <c r="F10" s="325">
        <f t="shared" si="3"/>
        <v>2540.6768700000002</v>
      </c>
      <c r="G10" s="325">
        <f t="shared" si="3"/>
        <v>3018.6595200000002</v>
      </c>
      <c r="H10" s="325">
        <f t="shared" si="3"/>
        <v>3323.3721700000001</v>
      </c>
      <c r="I10" s="325">
        <f t="shared" si="3"/>
        <v>3639.10482</v>
      </c>
      <c r="J10" s="325">
        <f t="shared" si="3"/>
        <v>4109.1838100000004</v>
      </c>
      <c r="K10" s="325">
        <f t="shared" si="3"/>
        <v>4582.3134800000007</v>
      </c>
      <c r="L10" s="325">
        <f t="shared" si="3"/>
        <v>5042.3067900000005</v>
      </c>
      <c r="M10" s="325">
        <f t="shared" si="3"/>
        <v>5042.3067900000005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0.26258202260831026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0.26258202260831026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723E91B-64A0-4010-90A2-AFE9BC13108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24276.637813591598</v>
      </c>
      <c r="C7" s="56">
        <v>2023.0531511326401</v>
      </c>
      <c r="D7" s="56">
        <v>2062.32665</v>
      </c>
      <c r="E7" s="56">
        <v>1947.03458</v>
      </c>
      <c r="F7" s="56">
        <v>2160.1987599999902</v>
      </c>
      <c r="G7" s="56">
        <v>2274.3345899999899</v>
      </c>
      <c r="H7" s="56">
        <v>1785.89265</v>
      </c>
      <c r="I7" s="56">
        <v>1924.45326999999</v>
      </c>
      <c r="J7" s="56">
        <v>1650.7863400000001</v>
      </c>
      <c r="K7" s="56">
        <v>1709.6770200000001</v>
      </c>
      <c r="L7" s="56">
        <v>2644.86734999999</v>
      </c>
      <c r="M7" s="56">
        <v>2505.5579699999998</v>
      </c>
      <c r="N7" s="56">
        <v>2002.9244900000001</v>
      </c>
      <c r="O7" s="56">
        <v>0</v>
      </c>
      <c r="P7" s="57">
        <v>22668.053670000001</v>
      </c>
      <c r="Q7" s="185">
        <v>1.0186248199479999</v>
      </c>
    </row>
    <row r="8" spans="1:17" ht="14.45" customHeight="1" x14ac:dyDescent="0.2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386.389999999998</v>
      </c>
      <c r="H8" s="56">
        <v>224.7</v>
      </c>
      <c r="I8" s="56">
        <v>276.57999999999902</v>
      </c>
      <c r="J8" s="56">
        <v>230.83</v>
      </c>
      <c r="K8" s="56">
        <v>249.21</v>
      </c>
      <c r="L8" s="56">
        <v>600.669999999997</v>
      </c>
      <c r="M8" s="56">
        <v>451.02</v>
      </c>
      <c r="N8" s="56">
        <v>201.05322000000001</v>
      </c>
      <c r="O8" s="56">
        <v>0</v>
      </c>
      <c r="P8" s="57">
        <v>3758.16822</v>
      </c>
      <c r="Q8" s="185">
        <v>0.91493414233699999</v>
      </c>
    </row>
    <row r="9" spans="1:17" ht="14.45" customHeight="1" x14ac:dyDescent="0.2">
      <c r="A9" s="19" t="s">
        <v>37</v>
      </c>
      <c r="B9" s="55">
        <v>15324.299185558501</v>
      </c>
      <c r="C9" s="56">
        <v>1277.02493212987</v>
      </c>
      <c r="D9" s="56">
        <v>1172.07122</v>
      </c>
      <c r="E9" s="56">
        <v>1077.7713200000001</v>
      </c>
      <c r="F9" s="56">
        <v>1210.5792899999999</v>
      </c>
      <c r="G9" s="56">
        <v>1338.3657499999899</v>
      </c>
      <c r="H9" s="56">
        <v>1252.78007</v>
      </c>
      <c r="I9" s="56">
        <v>1205.7636299999999</v>
      </c>
      <c r="J9" s="56">
        <v>1100.30834</v>
      </c>
      <c r="K9" s="56">
        <v>1090.0013300000001</v>
      </c>
      <c r="L9" s="56">
        <v>1190.1118200000001</v>
      </c>
      <c r="M9" s="56">
        <v>1110.9475199999999</v>
      </c>
      <c r="N9" s="56">
        <v>1285.1728900000001</v>
      </c>
      <c r="O9" s="56">
        <v>0</v>
      </c>
      <c r="P9" s="57">
        <v>13033.873180000001</v>
      </c>
      <c r="Q9" s="185">
        <v>0.92785781389699995</v>
      </c>
    </row>
    <row r="10" spans="1:17" ht="14.45" customHeight="1" x14ac:dyDescent="0.2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12.873149999999001</v>
      </c>
      <c r="H10" s="56">
        <v>16.71086</v>
      </c>
      <c r="I10" s="56">
        <v>22.410669999999001</v>
      </c>
      <c r="J10" s="56">
        <v>22.057120000000001</v>
      </c>
      <c r="K10" s="56">
        <v>14.06133</v>
      </c>
      <c r="L10" s="56">
        <v>11.13134</v>
      </c>
      <c r="M10" s="56">
        <v>16.522570000000002</v>
      </c>
      <c r="N10" s="56">
        <v>21.224499999999999</v>
      </c>
      <c r="O10" s="56">
        <v>0</v>
      </c>
      <c r="P10" s="57">
        <v>164.00622000000001</v>
      </c>
      <c r="Q10" s="185">
        <v>3.1700335520460001</v>
      </c>
    </row>
    <row r="11" spans="1:17" ht="14.45" customHeight="1" x14ac:dyDescent="0.2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134.78483999999901</v>
      </c>
      <c r="H11" s="56">
        <v>131.63372000000001</v>
      </c>
      <c r="I11" s="56">
        <v>105.42376</v>
      </c>
      <c r="J11" s="56">
        <v>125.86906</v>
      </c>
      <c r="K11" s="56">
        <v>120.42807000000001</v>
      </c>
      <c r="L11" s="56">
        <v>127.27686999999899</v>
      </c>
      <c r="M11" s="56">
        <v>155.01304999999999</v>
      </c>
      <c r="N11" s="56">
        <v>150.67430999999999</v>
      </c>
      <c r="O11" s="56">
        <v>0</v>
      </c>
      <c r="P11" s="57">
        <v>1616.22002</v>
      </c>
      <c r="Q11" s="185">
        <v>1.210718237974</v>
      </c>
    </row>
    <row r="12" spans="1:17" ht="14.45" customHeight="1" x14ac:dyDescent="0.2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144.129379999999</v>
      </c>
      <c r="H12" s="56">
        <v>15.50324</v>
      </c>
      <c r="I12" s="56">
        <v>70.384969999999001</v>
      </c>
      <c r="J12" s="56">
        <v>70.044740000000004</v>
      </c>
      <c r="K12" s="56">
        <v>135.16012000000001</v>
      </c>
      <c r="L12" s="56">
        <v>198.984579999999</v>
      </c>
      <c r="M12" s="56">
        <v>75.831680000000006</v>
      </c>
      <c r="N12" s="56">
        <v>329.87662</v>
      </c>
      <c r="O12" s="56">
        <v>0</v>
      </c>
      <c r="P12" s="57">
        <v>1302.5997</v>
      </c>
      <c r="Q12" s="185">
        <v>1.888891236536</v>
      </c>
    </row>
    <row r="13" spans="1:17" ht="14.45" customHeight="1" x14ac:dyDescent="0.2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41.981769999999003</v>
      </c>
      <c r="H13" s="56">
        <v>45.718919999999997</v>
      </c>
      <c r="I13" s="56">
        <v>47.230399999999001</v>
      </c>
      <c r="J13" s="56">
        <v>44.981200000000001</v>
      </c>
      <c r="K13" s="56">
        <v>77.605609999999999</v>
      </c>
      <c r="L13" s="56">
        <v>68.122099999998994</v>
      </c>
      <c r="M13" s="56">
        <v>58.315559999999998</v>
      </c>
      <c r="N13" s="56">
        <v>70.127380000000002</v>
      </c>
      <c r="O13" s="56">
        <v>0</v>
      </c>
      <c r="P13" s="57">
        <v>675.48541999999998</v>
      </c>
      <c r="Q13" s="185">
        <v>0.960562951542</v>
      </c>
    </row>
    <row r="14" spans="1:17" ht="14.45" customHeight="1" x14ac:dyDescent="0.2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111.851</v>
      </c>
      <c r="H14" s="56">
        <v>106.745</v>
      </c>
      <c r="I14" s="56">
        <v>88.526999999999006</v>
      </c>
      <c r="J14" s="56">
        <v>85.784999999999997</v>
      </c>
      <c r="K14" s="56">
        <v>86.463999999999999</v>
      </c>
      <c r="L14" s="56">
        <v>89.716999999999004</v>
      </c>
      <c r="M14" s="56">
        <v>119.999</v>
      </c>
      <c r="N14" s="56">
        <v>133.541</v>
      </c>
      <c r="O14" s="56">
        <v>0</v>
      </c>
      <c r="P14" s="57">
        <v>1286.607</v>
      </c>
      <c r="Q14" s="185">
        <v>0.97062274837999996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21.802449999998998</v>
      </c>
      <c r="H17" s="56">
        <v>25.040669999999999</v>
      </c>
      <c r="I17" s="56">
        <v>190.53013999999899</v>
      </c>
      <c r="J17" s="56">
        <v>132.57640000000001</v>
      </c>
      <c r="K17" s="56">
        <v>51.430439999999997</v>
      </c>
      <c r="L17" s="56">
        <v>166.403899999999</v>
      </c>
      <c r="M17" s="56">
        <v>577.31713999999999</v>
      </c>
      <c r="N17" s="56">
        <v>242.69962000000001</v>
      </c>
      <c r="O17" s="56">
        <v>0</v>
      </c>
      <c r="P17" s="57">
        <v>1590.0134700000001</v>
      </c>
      <c r="Q17" s="185">
        <v>1.6735332366169999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7.6629999999990002</v>
      </c>
      <c r="H18" s="56">
        <v>48.267000000000003</v>
      </c>
      <c r="I18" s="56">
        <v>8.6199999999989991</v>
      </c>
      <c r="J18" s="56">
        <v>1.2689999999999999</v>
      </c>
      <c r="K18" s="56">
        <v>0</v>
      </c>
      <c r="L18" s="56">
        <v>11.109</v>
      </c>
      <c r="M18" s="56">
        <v>33.485999999999997</v>
      </c>
      <c r="N18" s="56">
        <v>29.847999999999999</v>
      </c>
      <c r="O18" s="56">
        <v>0</v>
      </c>
      <c r="P18" s="57">
        <v>193.39699999999999</v>
      </c>
      <c r="Q18" s="185" t="s">
        <v>329</v>
      </c>
    </row>
    <row r="19" spans="1:17" ht="14.45" customHeight="1" x14ac:dyDescent="0.2">
      <c r="A19" s="19" t="s">
        <v>47</v>
      </c>
      <c r="B19" s="55">
        <v>3196.6108108947901</v>
      </c>
      <c r="C19" s="56">
        <v>266.384234241233</v>
      </c>
      <c r="D19" s="56">
        <v>235.64568000000099</v>
      </c>
      <c r="E19" s="56">
        <v>281.35501000000102</v>
      </c>
      <c r="F19" s="56">
        <v>379.62736999999902</v>
      </c>
      <c r="G19" s="56">
        <v>368.51863999999802</v>
      </c>
      <c r="H19" s="56">
        <v>387.47991000000002</v>
      </c>
      <c r="I19" s="56">
        <v>334.39039999999898</v>
      </c>
      <c r="J19" s="56">
        <v>554.48590999999999</v>
      </c>
      <c r="K19" s="56">
        <v>487.26109000000099</v>
      </c>
      <c r="L19" s="56">
        <v>458.67900999999802</v>
      </c>
      <c r="M19" s="56">
        <v>491.37333000000001</v>
      </c>
      <c r="N19" s="56">
        <v>556.91615999999999</v>
      </c>
      <c r="O19" s="56">
        <v>0</v>
      </c>
      <c r="P19" s="57">
        <v>4535.7325099999998</v>
      </c>
      <c r="Q19" s="185">
        <v>1.547911873483</v>
      </c>
    </row>
    <row r="20" spans="1:17" ht="14.45" customHeight="1" x14ac:dyDescent="0.2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15592.553589999899</v>
      </c>
      <c r="H20" s="56">
        <v>15816.438980000001</v>
      </c>
      <c r="I20" s="56">
        <v>15783.4730099999</v>
      </c>
      <c r="J20" s="56">
        <v>20119.640609999999</v>
      </c>
      <c r="K20" s="56">
        <v>15866.18441</v>
      </c>
      <c r="L20" s="56">
        <v>16435.7159399999</v>
      </c>
      <c r="M20" s="56">
        <v>16038.35835</v>
      </c>
      <c r="N20" s="56">
        <v>20186.220880000001</v>
      </c>
      <c r="O20" s="56">
        <v>0</v>
      </c>
      <c r="P20" s="57">
        <v>179825.54245000001</v>
      </c>
      <c r="Q20" s="185">
        <v>1.0965863382329999</v>
      </c>
    </row>
    <row r="21" spans="1:17" ht="14.45" customHeight="1" x14ac:dyDescent="0.2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512.33585999999798</v>
      </c>
      <c r="H21" s="56">
        <v>512.98013000000003</v>
      </c>
      <c r="I21" s="56">
        <v>713.52114999999696</v>
      </c>
      <c r="J21" s="56">
        <v>789.32614999999998</v>
      </c>
      <c r="K21" s="56">
        <v>789.89405000000102</v>
      </c>
      <c r="L21" s="56">
        <v>793.102819999997</v>
      </c>
      <c r="M21" s="56">
        <v>790.66224</v>
      </c>
      <c r="N21" s="56">
        <v>803.33123000000001</v>
      </c>
      <c r="O21" s="56">
        <v>0</v>
      </c>
      <c r="P21" s="57">
        <v>7272.9568399999898</v>
      </c>
      <c r="Q21" s="185">
        <v>1.061706775665</v>
      </c>
    </row>
    <row r="22" spans="1:17" ht="14.45" customHeight="1" x14ac:dyDescent="0.2">
      <c r="A22" s="19" t="s">
        <v>50</v>
      </c>
      <c r="B22" s="55">
        <v>817</v>
      </c>
      <c r="C22" s="56">
        <v>68.083333333333002</v>
      </c>
      <c r="D22" s="56">
        <v>86.565579999999997</v>
      </c>
      <c r="E22" s="56">
        <v>8.4554799999999997</v>
      </c>
      <c r="F22" s="56">
        <v>495.23551999999898</v>
      </c>
      <c r="G22" s="56">
        <v>168.38359999999901</v>
      </c>
      <c r="H22" s="56">
        <v>125.44799999999999</v>
      </c>
      <c r="I22" s="56">
        <v>0</v>
      </c>
      <c r="J22" s="56">
        <v>11.827</v>
      </c>
      <c r="K22" s="56">
        <v>115.26777</v>
      </c>
      <c r="L22" s="56">
        <v>9.7892299999989998</v>
      </c>
      <c r="M22" s="56">
        <v>15.488</v>
      </c>
      <c r="N22" s="56">
        <v>8.5826200000000004</v>
      </c>
      <c r="O22" s="56">
        <v>0</v>
      </c>
      <c r="P22" s="57">
        <v>1045.0427999999999</v>
      </c>
      <c r="Q22" s="185">
        <v>1.395405986424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0</v>
      </c>
      <c r="D24" s="56">
        <v>53.158359999997003</v>
      </c>
      <c r="E24" s="56">
        <v>15.901829999995</v>
      </c>
      <c r="F24" s="56">
        <v>3.1522099999890001</v>
      </c>
      <c r="G24" s="56">
        <v>16.474840000002001</v>
      </c>
      <c r="H24" s="56">
        <v>36.986049999994997</v>
      </c>
      <c r="I24" s="56">
        <v>8.0114800000010007</v>
      </c>
      <c r="J24" s="56">
        <v>11.907340000005</v>
      </c>
      <c r="K24" s="56">
        <v>9.2635799999980009</v>
      </c>
      <c r="L24" s="56">
        <v>0.230059999998</v>
      </c>
      <c r="M24" s="56">
        <v>34.700449999992998</v>
      </c>
      <c r="N24" s="56">
        <v>40.570480000004999</v>
      </c>
      <c r="O24" s="56">
        <v>0</v>
      </c>
      <c r="P24" s="57">
        <v>230.35667999998299</v>
      </c>
      <c r="Q24" s="185"/>
    </row>
    <row r="25" spans="1:17" ht="14.45" customHeight="1" x14ac:dyDescent="0.2">
      <c r="A25" s="21" t="s">
        <v>53</v>
      </c>
      <c r="B25" s="58">
        <v>239977.78876570499</v>
      </c>
      <c r="C25" s="59">
        <v>19998.1490638088</v>
      </c>
      <c r="D25" s="59">
        <v>19243.351709999999</v>
      </c>
      <c r="E25" s="59">
        <v>19158.123950000001</v>
      </c>
      <c r="F25" s="59">
        <v>21255.621669999899</v>
      </c>
      <c r="G25" s="59">
        <v>21132.4424599999</v>
      </c>
      <c r="H25" s="59">
        <v>20532.325199999999</v>
      </c>
      <c r="I25" s="59">
        <v>20779.319879999901</v>
      </c>
      <c r="J25" s="59">
        <v>24951.694210000001</v>
      </c>
      <c r="K25" s="59">
        <v>20801.908820000001</v>
      </c>
      <c r="L25" s="59">
        <v>22805.911019999901</v>
      </c>
      <c r="M25" s="59">
        <v>22474.592860000001</v>
      </c>
      <c r="N25" s="59">
        <v>26062.7634</v>
      </c>
      <c r="O25" s="59">
        <v>0</v>
      </c>
      <c r="P25" s="60">
        <v>239198.05518</v>
      </c>
      <c r="Q25" s="186">
        <v>1.0873645192979999</v>
      </c>
    </row>
    <row r="26" spans="1:17" ht="14.45" customHeight="1" x14ac:dyDescent="0.2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2451.7698500000001</v>
      </c>
      <c r="H26" s="56">
        <v>1960.48505</v>
      </c>
      <c r="I26" s="56">
        <v>2440.6835700000001</v>
      </c>
      <c r="J26" s="56">
        <v>2446.91363</v>
      </c>
      <c r="K26" s="56">
        <v>2008.11994</v>
      </c>
      <c r="L26" s="56">
        <v>1982.73732</v>
      </c>
      <c r="M26" s="56">
        <v>2369.0493099999999</v>
      </c>
      <c r="N26" s="56">
        <v>1817.3436099999999</v>
      </c>
      <c r="O26" s="56">
        <v>0</v>
      </c>
      <c r="P26" s="57">
        <v>23611.470590000001</v>
      </c>
      <c r="Q26" s="185">
        <v>1.269240863444</v>
      </c>
    </row>
    <row r="27" spans="1:17" ht="14.45" customHeight="1" x14ac:dyDescent="0.2">
      <c r="A27" s="22" t="s">
        <v>55</v>
      </c>
      <c r="B27" s="58">
        <v>260271.783907392</v>
      </c>
      <c r="C27" s="59">
        <v>21689.315325616</v>
      </c>
      <c r="D27" s="59">
        <v>21054.991559999999</v>
      </c>
      <c r="E27" s="59">
        <v>21363.142029999999</v>
      </c>
      <c r="F27" s="59">
        <v>23373.332049999899</v>
      </c>
      <c r="G27" s="59">
        <v>23584.212309999901</v>
      </c>
      <c r="H27" s="59">
        <v>22492.810249999999</v>
      </c>
      <c r="I27" s="59">
        <v>23220.003449999898</v>
      </c>
      <c r="J27" s="59">
        <v>27398.607840000001</v>
      </c>
      <c r="K27" s="59">
        <v>22810.028760000001</v>
      </c>
      <c r="L27" s="59">
        <v>24788.648339999902</v>
      </c>
      <c r="M27" s="59">
        <v>24843.642169999999</v>
      </c>
      <c r="N27" s="59">
        <v>27880.10701</v>
      </c>
      <c r="O27" s="59">
        <v>0</v>
      </c>
      <c r="P27" s="60">
        <v>262809.52577000001</v>
      </c>
      <c r="Q27" s="186">
        <v>1.101545840028</v>
      </c>
    </row>
    <row r="28" spans="1:17" ht="14.45" customHeight="1" x14ac:dyDescent="0.2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58.325800000000001</v>
      </c>
      <c r="H28" s="56">
        <v>62.754300000000001</v>
      </c>
      <c r="I28" s="56">
        <v>74.46808</v>
      </c>
      <c r="J28" s="56">
        <v>133.29022000000001</v>
      </c>
      <c r="K28" s="56">
        <v>349.54235999999997</v>
      </c>
      <c r="L28" s="56">
        <v>18.996500000000001</v>
      </c>
      <c r="M28" s="56">
        <v>85.142309999999</v>
      </c>
      <c r="N28" s="56">
        <v>59.04562</v>
      </c>
      <c r="O28" s="56">
        <v>0</v>
      </c>
      <c r="P28" s="57">
        <v>1010.73857</v>
      </c>
      <c r="Q28" s="185">
        <v>1.520747738236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444C811-8374-4695-B28D-DD662CAC072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239977.78876570499</v>
      </c>
      <c r="G6" s="702">
        <v>219979.63970189699</v>
      </c>
      <c r="H6" s="704">
        <v>26062.7634</v>
      </c>
      <c r="I6" s="701">
        <v>239198.05518</v>
      </c>
      <c r="J6" s="702">
        <v>19218.415478103201</v>
      </c>
      <c r="K6" s="705">
        <v>0.996750809357</v>
      </c>
    </row>
    <row r="7" spans="1:11" ht="14.45" customHeight="1" thickBot="1" x14ac:dyDescent="0.25">
      <c r="A7" s="720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48560.162480760002</v>
      </c>
      <c r="G7" s="702">
        <v>44513.482274030001</v>
      </c>
      <c r="H7" s="704">
        <v>4194.5948900000003</v>
      </c>
      <c r="I7" s="701">
        <v>44505.569280000003</v>
      </c>
      <c r="J7" s="702">
        <v>-7.9129940300259998</v>
      </c>
      <c r="K7" s="705">
        <v>0.91650371428699995</v>
      </c>
    </row>
    <row r="8" spans="1:11" ht="14.45" customHeight="1" thickBot="1" x14ac:dyDescent="0.25">
      <c r="A8" s="721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47114.110165307196</v>
      </c>
      <c r="G8" s="702">
        <v>43187.934318198299</v>
      </c>
      <c r="H8" s="704">
        <v>4061.0538900000001</v>
      </c>
      <c r="I8" s="701">
        <v>43218.96228</v>
      </c>
      <c r="J8" s="702">
        <v>31.027961801692999</v>
      </c>
      <c r="K8" s="705">
        <v>0.91732523713900005</v>
      </c>
    </row>
    <row r="9" spans="1:11" ht="14.45" customHeight="1" thickBot="1" x14ac:dyDescent="0.25">
      <c r="A9" s="722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4.8000000000000001E-4</v>
      </c>
      <c r="I9" s="706">
        <v>2.785E-2</v>
      </c>
      <c r="J9" s="707">
        <v>2.785E-2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4.8000000000000001E-4</v>
      </c>
      <c r="I10" s="701">
        <v>2.785E-2</v>
      </c>
      <c r="J10" s="702">
        <v>2.785E-2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24276.637813591598</v>
      </c>
      <c r="G11" s="707">
        <v>22253.584662459001</v>
      </c>
      <c r="H11" s="709">
        <v>2002.9244900000001</v>
      </c>
      <c r="I11" s="706">
        <v>22668.053670000001</v>
      </c>
      <c r="J11" s="707">
        <v>414.46900754098499</v>
      </c>
      <c r="K11" s="714">
        <v>0.93373941828499996</v>
      </c>
    </row>
    <row r="12" spans="1:11" ht="14.45" customHeight="1" thickBot="1" x14ac:dyDescent="0.25">
      <c r="A12" s="723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15716.6378135916</v>
      </c>
      <c r="G12" s="702">
        <v>14406.917995792301</v>
      </c>
      <c r="H12" s="704">
        <v>1411.5584200000001</v>
      </c>
      <c r="I12" s="701">
        <v>14057.972299999999</v>
      </c>
      <c r="J12" s="702">
        <v>-348.94569579233797</v>
      </c>
      <c r="K12" s="705">
        <v>0.89446435469999996</v>
      </c>
    </row>
    <row r="13" spans="1:11" ht="14.45" customHeight="1" thickBot="1" x14ac:dyDescent="0.25">
      <c r="A13" s="723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680</v>
      </c>
      <c r="G13" s="702">
        <v>623.33333333333303</v>
      </c>
      <c r="H13" s="704">
        <v>70.111800000000002</v>
      </c>
      <c r="I13" s="701">
        <v>624.40082999999902</v>
      </c>
      <c r="J13" s="702">
        <v>1.067496666666</v>
      </c>
      <c r="K13" s="705">
        <v>0.91823651470500001</v>
      </c>
    </row>
    <row r="14" spans="1:11" ht="14.45" customHeight="1" thickBot="1" x14ac:dyDescent="0.25">
      <c r="A14" s="723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630</v>
      </c>
      <c r="G14" s="702">
        <v>577.5</v>
      </c>
      <c r="H14" s="704">
        <v>67.361580000000004</v>
      </c>
      <c r="I14" s="701">
        <v>652.44534999999905</v>
      </c>
      <c r="J14" s="702">
        <v>74.945349999998996</v>
      </c>
      <c r="K14" s="705">
        <v>1.0356275396820001</v>
      </c>
    </row>
    <row r="15" spans="1:11" ht="14.45" customHeight="1" thickBot="1" x14ac:dyDescent="0.25">
      <c r="A15" s="723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11</v>
      </c>
    </row>
    <row r="16" spans="1:11" ht="14.45" customHeight="1" thickBot="1" x14ac:dyDescent="0.25">
      <c r="A16" s="723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3355</v>
      </c>
      <c r="H16" s="704">
        <v>201.94056</v>
      </c>
      <c r="I16" s="701">
        <v>3909.4037599999901</v>
      </c>
      <c r="J16" s="702">
        <v>554.40375999999401</v>
      </c>
      <c r="K16" s="705">
        <v>1.068143103825</v>
      </c>
    </row>
    <row r="17" spans="1:11" ht="14.45" customHeight="1" thickBot="1" x14ac:dyDescent="0.2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51.12744</v>
      </c>
      <c r="I17" s="701">
        <v>406.46465999999901</v>
      </c>
      <c r="J17" s="702">
        <v>406.46465999999901</v>
      </c>
      <c r="K17" s="712" t="s">
        <v>343</v>
      </c>
    </row>
    <row r="18" spans="1:11" ht="14.45" customHeight="1" thickBot="1" x14ac:dyDescent="0.25">
      <c r="A18" s="723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0</v>
      </c>
      <c r="I18" s="701">
        <v>53.197539999999996</v>
      </c>
      <c r="J18" s="702">
        <v>53.197539999999996</v>
      </c>
      <c r="K18" s="712" t="s">
        <v>343</v>
      </c>
    </row>
    <row r="19" spans="1:11" ht="14.45" customHeight="1" thickBot="1" x14ac:dyDescent="0.25">
      <c r="A19" s="723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2060</v>
      </c>
      <c r="G19" s="702">
        <v>1888.3333333333301</v>
      </c>
      <c r="H19" s="704">
        <v>88.129000000000005</v>
      </c>
      <c r="I19" s="701">
        <v>1612.64624</v>
      </c>
      <c r="J19" s="702">
        <v>-275.68709333333499</v>
      </c>
      <c r="K19" s="705">
        <v>0.78283798058200005</v>
      </c>
    </row>
    <row r="20" spans="1:11" ht="14.45" customHeight="1" thickBot="1" x14ac:dyDescent="0.25">
      <c r="A20" s="723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910</v>
      </c>
      <c r="G20" s="702">
        <v>834.16666666666697</v>
      </c>
      <c r="H20" s="704">
        <v>21.936789999999998</v>
      </c>
      <c r="I20" s="701">
        <v>671.58807999999897</v>
      </c>
      <c r="J20" s="702">
        <v>-162.57858666666701</v>
      </c>
      <c r="K20" s="705">
        <v>0.73800887912000002</v>
      </c>
    </row>
    <row r="21" spans="1:11" ht="14.45" customHeight="1" thickBot="1" x14ac:dyDescent="0.25">
      <c r="A21" s="723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568.33333333333303</v>
      </c>
      <c r="H21" s="704">
        <v>90.758899999999997</v>
      </c>
      <c r="I21" s="701">
        <v>679.93490999999995</v>
      </c>
      <c r="J21" s="702">
        <v>111.601576666667</v>
      </c>
      <c r="K21" s="705">
        <v>1.0966692096770001</v>
      </c>
    </row>
    <row r="22" spans="1:11" ht="14.45" customHeight="1" thickBot="1" x14ac:dyDescent="0.25">
      <c r="A22" s="722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4107.5833178551802</v>
      </c>
      <c r="H22" s="709">
        <v>201.05322000000001</v>
      </c>
      <c r="I22" s="706">
        <v>3758.16822</v>
      </c>
      <c r="J22" s="707">
        <v>-349.41509785519003</v>
      </c>
      <c r="K22" s="714">
        <v>0.838689630475</v>
      </c>
    </row>
    <row r="23" spans="1:11" ht="14.45" customHeight="1" thickBot="1" x14ac:dyDescent="0.25">
      <c r="A23" s="723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3718.89150961004</v>
      </c>
      <c r="H23" s="704">
        <v>190.77322000000001</v>
      </c>
      <c r="I23" s="701">
        <v>3445.8182200000001</v>
      </c>
      <c r="J23" s="702">
        <v>-273.073289610046</v>
      </c>
      <c r="K23" s="705">
        <v>0.84935704456600003</v>
      </c>
    </row>
    <row r="24" spans="1:11" ht="14.45" customHeight="1" thickBot="1" x14ac:dyDescent="0.25">
      <c r="A24" s="723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388.69180824514302</v>
      </c>
      <c r="H24" s="704">
        <v>10.28</v>
      </c>
      <c r="I24" s="701">
        <v>312.35000000000002</v>
      </c>
      <c r="J24" s="702">
        <v>-76.341808245143</v>
      </c>
      <c r="K24" s="705">
        <v>0.73662687831200002</v>
      </c>
    </row>
    <row r="25" spans="1:11" ht="14.45" customHeight="1" thickBot="1" x14ac:dyDescent="0.25">
      <c r="A25" s="722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15324.299185558501</v>
      </c>
      <c r="G25" s="707">
        <v>14047.274253428601</v>
      </c>
      <c r="H25" s="709">
        <v>1285.1728900000001</v>
      </c>
      <c r="I25" s="706">
        <v>13033.873180000001</v>
      </c>
      <c r="J25" s="707">
        <v>-1013.4010734285999</v>
      </c>
      <c r="K25" s="714">
        <v>0.85053632940500001</v>
      </c>
    </row>
    <row r="26" spans="1:11" ht="14.45" customHeight="1" thickBot="1" x14ac:dyDescent="0.25">
      <c r="A26" s="723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1120.2</v>
      </c>
      <c r="G26" s="702">
        <v>1026.8499999999999</v>
      </c>
      <c r="H26" s="704">
        <v>88.131799999999998</v>
      </c>
      <c r="I26" s="701">
        <v>1035.99441</v>
      </c>
      <c r="J26" s="702">
        <v>9.1444099999980004</v>
      </c>
      <c r="K26" s="705">
        <v>0.92482986073899998</v>
      </c>
    </row>
    <row r="27" spans="1:11" ht="14.45" customHeight="1" thickBot="1" x14ac:dyDescent="0.25">
      <c r="A27" s="723" t="s">
        <v>353</v>
      </c>
      <c r="B27" s="701">
        <v>0</v>
      </c>
      <c r="C27" s="701">
        <v>0</v>
      </c>
      <c r="D27" s="702">
        <v>0</v>
      </c>
      <c r="E27" s="703">
        <v>1</v>
      </c>
      <c r="F27" s="701">
        <v>0</v>
      </c>
      <c r="G27" s="702">
        <v>0</v>
      </c>
      <c r="H27" s="704">
        <v>1.26518</v>
      </c>
      <c r="I27" s="701">
        <v>6.3259099999990003</v>
      </c>
      <c r="J27" s="702">
        <v>6.3259099999990003</v>
      </c>
      <c r="K27" s="712" t="s">
        <v>343</v>
      </c>
    </row>
    <row r="28" spans="1:11" ht="14.45" customHeight="1" thickBot="1" x14ac:dyDescent="0.25">
      <c r="A28" s="723" t="s">
        <v>354</v>
      </c>
      <c r="B28" s="701">
        <v>3</v>
      </c>
      <c r="C28" s="701">
        <v>3.9143599999999998</v>
      </c>
      <c r="D28" s="702">
        <v>0.91435999999999995</v>
      </c>
      <c r="E28" s="703">
        <v>1.304786666666</v>
      </c>
      <c r="F28" s="701">
        <v>4</v>
      </c>
      <c r="G28" s="702">
        <v>3.6666666666659999</v>
      </c>
      <c r="H28" s="704">
        <v>0</v>
      </c>
      <c r="I28" s="701">
        <v>1.7663500000000001</v>
      </c>
      <c r="J28" s="702">
        <v>-1.9003166666660001</v>
      </c>
      <c r="K28" s="705">
        <v>0.44158750000000002</v>
      </c>
    </row>
    <row r="29" spans="1:11" ht="14.45" customHeight="1" thickBot="1" x14ac:dyDescent="0.25">
      <c r="A29" s="723" t="s">
        <v>355</v>
      </c>
      <c r="B29" s="701">
        <v>1034</v>
      </c>
      <c r="C29" s="701">
        <v>1057.3368</v>
      </c>
      <c r="D29" s="702">
        <v>23.336800000000999</v>
      </c>
      <c r="E29" s="703">
        <v>1.0225694390710001</v>
      </c>
      <c r="F29" s="701">
        <v>1339</v>
      </c>
      <c r="G29" s="702">
        <v>1227.4166666666699</v>
      </c>
      <c r="H29" s="704">
        <v>76.962569999999999</v>
      </c>
      <c r="I29" s="701">
        <v>1008.07636</v>
      </c>
      <c r="J29" s="702">
        <v>-219.340306666667</v>
      </c>
      <c r="K29" s="705">
        <v>0.75285762509300003</v>
      </c>
    </row>
    <row r="30" spans="1:11" ht="14.45" customHeight="1" thickBot="1" x14ac:dyDescent="0.25">
      <c r="A30" s="723" t="s">
        <v>356</v>
      </c>
      <c r="B30" s="701">
        <v>6960</v>
      </c>
      <c r="C30" s="701">
        <v>6855.2035500000102</v>
      </c>
      <c r="D30" s="702">
        <v>-104.796449999987</v>
      </c>
      <c r="E30" s="703">
        <v>0.98494303879300005</v>
      </c>
      <c r="F30" s="701">
        <v>8252.0991855584598</v>
      </c>
      <c r="G30" s="702">
        <v>7564.4242534285904</v>
      </c>
      <c r="H30" s="704">
        <v>618.17255999999998</v>
      </c>
      <c r="I30" s="701">
        <v>6674.7041799999997</v>
      </c>
      <c r="J30" s="702">
        <v>-889.72007342859695</v>
      </c>
      <c r="K30" s="705">
        <v>0.80884924307200001</v>
      </c>
    </row>
    <row r="31" spans="1:11" ht="14.45" customHeight="1" thickBot="1" x14ac:dyDescent="0.25">
      <c r="A31" s="723" t="s">
        <v>357</v>
      </c>
      <c r="B31" s="701">
        <v>0</v>
      </c>
      <c r="C31" s="701">
        <v>5.9040999999999997</v>
      </c>
      <c r="D31" s="702">
        <v>5.9040999999999997</v>
      </c>
      <c r="E31" s="711" t="s">
        <v>329</v>
      </c>
      <c r="F31" s="701">
        <v>5</v>
      </c>
      <c r="G31" s="702">
        <v>4.583333333333</v>
      </c>
      <c r="H31" s="704">
        <v>0</v>
      </c>
      <c r="I31" s="701">
        <v>6.6425000000000001</v>
      </c>
      <c r="J31" s="702">
        <v>2.059166666666</v>
      </c>
      <c r="K31" s="705">
        <v>1.3285</v>
      </c>
    </row>
    <row r="32" spans="1:11" ht="14.45" customHeight="1" thickBot="1" x14ac:dyDescent="0.25">
      <c r="A32" s="723" t="s">
        <v>358</v>
      </c>
      <c r="B32" s="701">
        <v>552</v>
      </c>
      <c r="C32" s="701">
        <v>589.210250000001</v>
      </c>
      <c r="D32" s="702">
        <v>37.210250000000997</v>
      </c>
      <c r="E32" s="703">
        <v>1.067409873188</v>
      </c>
      <c r="F32" s="701">
        <v>687</v>
      </c>
      <c r="G32" s="702">
        <v>629.75</v>
      </c>
      <c r="H32" s="704">
        <v>106.0651</v>
      </c>
      <c r="I32" s="701">
        <v>819.26369999999895</v>
      </c>
      <c r="J32" s="702">
        <v>189.51369999999901</v>
      </c>
      <c r="K32" s="705">
        <v>1.192523580786</v>
      </c>
    </row>
    <row r="33" spans="1:11" ht="14.45" customHeight="1" thickBot="1" x14ac:dyDescent="0.25">
      <c r="A33" s="723" t="s">
        <v>359</v>
      </c>
      <c r="B33" s="701">
        <v>80</v>
      </c>
      <c r="C33" s="701">
        <v>47.373690000000003</v>
      </c>
      <c r="D33" s="702">
        <v>-32.626309999999002</v>
      </c>
      <c r="E33" s="703">
        <v>0.59217112500000002</v>
      </c>
      <c r="F33" s="701">
        <v>51</v>
      </c>
      <c r="G33" s="702">
        <v>46.75</v>
      </c>
      <c r="H33" s="704">
        <v>4.8139200000000004</v>
      </c>
      <c r="I33" s="701">
        <v>43.8887</v>
      </c>
      <c r="J33" s="702">
        <v>-2.8613</v>
      </c>
      <c r="K33" s="705">
        <v>0.86056274509800001</v>
      </c>
    </row>
    <row r="34" spans="1:11" ht="14.45" customHeight="1" thickBot="1" x14ac:dyDescent="0.25">
      <c r="A34" s="723" t="s">
        <v>360</v>
      </c>
      <c r="B34" s="701">
        <v>508</v>
      </c>
      <c r="C34" s="701">
        <v>506.569850000001</v>
      </c>
      <c r="D34" s="702">
        <v>-1.4301499999980001</v>
      </c>
      <c r="E34" s="703">
        <v>0.99718474409400004</v>
      </c>
      <c r="F34" s="701">
        <v>498</v>
      </c>
      <c r="G34" s="702">
        <v>456.5</v>
      </c>
      <c r="H34" s="704">
        <v>64.307060000000007</v>
      </c>
      <c r="I34" s="701">
        <v>479.47863000000001</v>
      </c>
      <c r="J34" s="702">
        <v>22.978629999999001</v>
      </c>
      <c r="K34" s="705">
        <v>0.96280849397500001</v>
      </c>
    </row>
    <row r="35" spans="1:11" ht="14.45" customHeight="1" thickBot="1" x14ac:dyDescent="0.25">
      <c r="A35" s="723" t="s">
        <v>361</v>
      </c>
      <c r="B35" s="701">
        <v>440</v>
      </c>
      <c r="C35" s="701">
        <v>438.04860000000099</v>
      </c>
      <c r="D35" s="702">
        <v>-1.9513999999989999</v>
      </c>
      <c r="E35" s="703">
        <v>0.99556500000000003</v>
      </c>
      <c r="F35" s="701">
        <v>520</v>
      </c>
      <c r="G35" s="702">
        <v>476.66666666666703</v>
      </c>
      <c r="H35" s="704">
        <v>38.851799999999997</v>
      </c>
      <c r="I35" s="701">
        <v>466.51850000000002</v>
      </c>
      <c r="J35" s="702">
        <v>-10.148166666667001</v>
      </c>
      <c r="K35" s="705">
        <v>0.897150961538</v>
      </c>
    </row>
    <row r="36" spans="1:11" ht="14.45" customHeight="1" thickBot="1" x14ac:dyDescent="0.25">
      <c r="A36" s="723" t="s">
        <v>362</v>
      </c>
      <c r="B36" s="701">
        <v>110</v>
      </c>
      <c r="C36" s="701">
        <v>16.033000000000001</v>
      </c>
      <c r="D36" s="702">
        <v>-93.966999999999999</v>
      </c>
      <c r="E36" s="703">
        <v>0.14575454545399999</v>
      </c>
      <c r="F36" s="701">
        <v>20</v>
      </c>
      <c r="G36" s="702">
        <v>18.333333333333002</v>
      </c>
      <c r="H36" s="704">
        <v>0</v>
      </c>
      <c r="I36" s="701">
        <v>63.853189999999003</v>
      </c>
      <c r="J36" s="702">
        <v>45.519856666666001</v>
      </c>
      <c r="K36" s="705">
        <v>3.1926594999989999</v>
      </c>
    </row>
    <row r="37" spans="1:11" ht="14.45" customHeight="1" thickBot="1" x14ac:dyDescent="0.25">
      <c r="A37" s="723" t="s">
        <v>363</v>
      </c>
      <c r="B37" s="701">
        <v>710</v>
      </c>
      <c r="C37" s="701">
        <v>685.20012000000099</v>
      </c>
      <c r="D37" s="702">
        <v>-24.799879999998002</v>
      </c>
      <c r="E37" s="703">
        <v>0.96507059154899999</v>
      </c>
      <c r="F37" s="701">
        <v>680</v>
      </c>
      <c r="G37" s="702">
        <v>623.33333333333303</v>
      </c>
      <c r="H37" s="704">
        <v>78.956729999999993</v>
      </c>
      <c r="I37" s="701">
        <v>583.00674000000004</v>
      </c>
      <c r="J37" s="702">
        <v>-40.326593333333001</v>
      </c>
      <c r="K37" s="705">
        <v>0.85736285294100001</v>
      </c>
    </row>
    <row r="38" spans="1:11" ht="14.45" customHeight="1" thickBot="1" x14ac:dyDescent="0.25">
      <c r="A38" s="723" t="s">
        <v>364</v>
      </c>
      <c r="B38" s="701">
        <v>1820</v>
      </c>
      <c r="C38" s="701">
        <v>1832.1114399999999</v>
      </c>
      <c r="D38" s="702">
        <v>12.111440000003</v>
      </c>
      <c r="E38" s="703">
        <v>1.006654637362</v>
      </c>
      <c r="F38" s="701">
        <v>2148</v>
      </c>
      <c r="G38" s="702">
        <v>1969</v>
      </c>
      <c r="H38" s="704">
        <v>207.64617000000001</v>
      </c>
      <c r="I38" s="701">
        <v>1844.35401</v>
      </c>
      <c r="J38" s="702">
        <v>-124.64599000000101</v>
      </c>
      <c r="K38" s="705">
        <v>0.85863780726200001</v>
      </c>
    </row>
    <row r="39" spans="1:11" ht="14.45" customHeight="1" thickBot="1" x14ac:dyDescent="0.25">
      <c r="A39" s="723" t="s">
        <v>365</v>
      </c>
      <c r="B39" s="701">
        <v>0</v>
      </c>
      <c r="C39" s="701">
        <v>25.893149999999999</v>
      </c>
      <c r="D39" s="702">
        <v>25.893149999999999</v>
      </c>
      <c r="E39" s="711" t="s">
        <v>343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12" t="s">
        <v>329</v>
      </c>
    </row>
    <row r="40" spans="1:11" ht="14.45" customHeight="1" thickBot="1" x14ac:dyDescent="0.25">
      <c r="A40" s="722" t="s">
        <v>366</v>
      </c>
      <c r="B40" s="706">
        <v>39.005174114330998</v>
      </c>
      <c r="C40" s="706">
        <v>57.936900000000001</v>
      </c>
      <c r="D40" s="707">
        <v>18.931725885668001</v>
      </c>
      <c r="E40" s="713">
        <v>1.485364475753</v>
      </c>
      <c r="F40" s="706">
        <v>56.439742175014999</v>
      </c>
      <c r="G40" s="707">
        <v>51.736430327096997</v>
      </c>
      <c r="H40" s="709">
        <v>21.224499999999999</v>
      </c>
      <c r="I40" s="706">
        <v>164.00622000000001</v>
      </c>
      <c r="J40" s="707">
        <v>112.26978967290199</v>
      </c>
      <c r="K40" s="714">
        <v>2.9058640893750001</v>
      </c>
    </row>
    <row r="41" spans="1:11" ht="14.45" customHeight="1" thickBot="1" x14ac:dyDescent="0.25">
      <c r="A41" s="723" t="s">
        <v>367</v>
      </c>
      <c r="B41" s="701">
        <v>20.094055494945</v>
      </c>
      <c r="C41" s="701">
        <v>37.967300000000002</v>
      </c>
      <c r="D41" s="702">
        <v>17.873244505054</v>
      </c>
      <c r="E41" s="703">
        <v>1.8894792049089999</v>
      </c>
      <c r="F41" s="701">
        <v>35.859789751564001</v>
      </c>
      <c r="G41" s="702">
        <v>32.871473938934002</v>
      </c>
      <c r="H41" s="704">
        <v>18.8644</v>
      </c>
      <c r="I41" s="701">
        <v>133.87676999999999</v>
      </c>
      <c r="J41" s="702">
        <v>101.00529606106601</v>
      </c>
      <c r="K41" s="705">
        <v>3.733339512793</v>
      </c>
    </row>
    <row r="42" spans="1:11" ht="14.45" customHeight="1" thickBot="1" x14ac:dyDescent="0.25">
      <c r="A42" s="723" t="s">
        <v>368</v>
      </c>
      <c r="B42" s="701">
        <v>18.911118619385999</v>
      </c>
      <c r="C42" s="701">
        <v>19.9696</v>
      </c>
      <c r="D42" s="702">
        <v>1.058481380613</v>
      </c>
      <c r="E42" s="703">
        <v>1.055971378632</v>
      </c>
      <c r="F42" s="701">
        <v>20.579952423449999</v>
      </c>
      <c r="G42" s="702">
        <v>18.864956388163002</v>
      </c>
      <c r="H42" s="704">
        <v>2.3601000000000001</v>
      </c>
      <c r="I42" s="701">
        <v>30.129449999999999</v>
      </c>
      <c r="J42" s="702">
        <v>11.264493611836</v>
      </c>
      <c r="K42" s="705">
        <v>1.4640194194839999</v>
      </c>
    </row>
    <row r="43" spans="1:11" ht="14.45" customHeight="1" thickBot="1" x14ac:dyDescent="0.25">
      <c r="A43" s="722" t="s">
        <v>369</v>
      </c>
      <c r="B43" s="706">
        <v>1161.3094262351899</v>
      </c>
      <c r="C43" s="706">
        <v>1618.82618999999</v>
      </c>
      <c r="D43" s="707">
        <v>457.51676376479901</v>
      </c>
      <c r="E43" s="713">
        <v>1.393966287906</v>
      </c>
      <c r="F43" s="706">
        <v>1456.2835987978599</v>
      </c>
      <c r="G43" s="707">
        <v>1334.9266322313799</v>
      </c>
      <c r="H43" s="709">
        <v>150.67430999999999</v>
      </c>
      <c r="I43" s="706">
        <v>1616.22002</v>
      </c>
      <c r="J43" s="707">
        <v>281.29338776862301</v>
      </c>
      <c r="K43" s="714">
        <v>1.109825051476</v>
      </c>
    </row>
    <row r="44" spans="1:11" ht="14.45" customHeight="1" thickBot="1" x14ac:dyDescent="0.25">
      <c r="A44" s="723" t="s">
        <v>370</v>
      </c>
      <c r="B44" s="701">
        <v>0</v>
      </c>
      <c r="C44" s="701">
        <v>171.51075999999</v>
      </c>
      <c r="D44" s="702">
        <v>171.51075999999</v>
      </c>
      <c r="E44" s="711" t="s">
        <v>329</v>
      </c>
      <c r="F44" s="701">
        <v>0</v>
      </c>
      <c r="G44" s="702">
        <v>0</v>
      </c>
      <c r="H44" s="704">
        <v>0</v>
      </c>
      <c r="I44" s="701">
        <v>143.18745999999999</v>
      </c>
      <c r="J44" s="702">
        <v>143.18745999999999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100</v>
      </c>
      <c r="C45" s="701">
        <v>111.56855</v>
      </c>
      <c r="D45" s="702">
        <v>11.56855</v>
      </c>
      <c r="E45" s="703">
        <v>1.1156855000000001</v>
      </c>
      <c r="F45" s="701">
        <v>106</v>
      </c>
      <c r="G45" s="702">
        <v>97.166666666666003</v>
      </c>
      <c r="H45" s="704">
        <v>14.94181</v>
      </c>
      <c r="I45" s="701">
        <v>114.1716</v>
      </c>
      <c r="J45" s="702">
        <v>17.004933333333</v>
      </c>
      <c r="K45" s="705">
        <v>1.077090566037</v>
      </c>
    </row>
    <row r="46" spans="1:11" ht="14.45" customHeight="1" thickBot="1" x14ac:dyDescent="0.25">
      <c r="A46" s="723" t="s">
        <v>372</v>
      </c>
      <c r="B46" s="701">
        <v>587.20133844605402</v>
      </c>
      <c r="C46" s="701">
        <v>759.736410000001</v>
      </c>
      <c r="D46" s="702">
        <v>172.535071553948</v>
      </c>
      <c r="E46" s="703">
        <v>1.293826086995</v>
      </c>
      <c r="F46" s="701">
        <v>759.73951061662899</v>
      </c>
      <c r="G46" s="702">
        <v>696.42788473191001</v>
      </c>
      <c r="H46" s="704">
        <v>70.732100000000003</v>
      </c>
      <c r="I46" s="701">
        <v>720.27828999999997</v>
      </c>
      <c r="J46" s="702">
        <v>23.850405268088998</v>
      </c>
      <c r="K46" s="705">
        <v>0.948059538742</v>
      </c>
    </row>
    <row r="47" spans="1:11" ht="14.45" customHeight="1" thickBot="1" x14ac:dyDescent="0.25">
      <c r="A47" s="723" t="s">
        <v>373</v>
      </c>
      <c r="B47" s="701">
        <v>125</v>
      </c>
      <c r="C47" s="701">
        <v>141.73474999999999</v>
      </c>
      <c r="D47" s="702">
        <v>16.734749999999998</v>
      </c>
      <c r="E47" s="703">
        <v>1.1338779999999999</v>
      </c>
      <c r="F47" s="701">
        <v>156</v>
      </c>
      <c r="G47" s="702">
        <v>143</v>
      </c>
      <c r="H47" s="704">
        <v>17.800139999999999</v>
      </c>
      <c r="I47" s="701">
        <v>167.03906000000001</v>
      </c>
      <c r="J47" s="702">
        <v>24.039059999999999</v>
      </c>
      <c r="K47" s="705">
        <v>1.0707632051280001</v>
      </c>
    </row>
    <row r="48" spans="1:11" ht="14.45" customHeight="1" thickBot="1" x14ac:dyDescent="0.25">
      <c r="A48" s="723" t="s">
        <v>374</v>
      </c>
      <c r="B48" s="701">
        <v>8.0828124453349997</v>
      </c>
      <c r="C48" s="701">
        <v>23.374289999999998</v>
      </c>
      <c r="D48" s="702">
        <v>15.291477554664</v>
      </c>
      <c r="E48" s="703">
        <v>2.8918510924360001</v>
      </c>
      <c r="F48" s="701">
        <v>21.991725479218999</v>
      </c>
      <c r="G48" s="702">
        <v>20.159081689284001</v>
      </c>
      <c r="H48" s="704">
        <v>0</v>
      </c>
      <c r="I48" s="701">
        <v>7.7793999999999999</v>
      </c>
      <c r="J48" s="702">
        <v>-12.379681689284</v>
      </c>
      <c r="K48" s="705">
        <v>0.35374213848500002</v>
      </c>
    </row>
    <row r="49" spans="1:11" ht="14.45" customHeight="1" thickBot="1" x14ac:dyDescent="0.25">
      <c r="A49" s="723" t="s">
        <v>375</v>
      </c>
      <c r="B49" s="701">
        <v>0.27718045934699997</v>
      </c>
      <c r="C49" s="701">
        <v>0.31397000000000003</v>
      </c>
      <c r="D49" s="702">
        <v>3.6789540651999998E-2</v>
      </c>
      <c r="E49" s="703">
        <v>1.132727756994</v>
      </c>
      <c r="F49" s="701">
        <v>0</v>
      </c>
      <c r="G49" s="702">
        <v>0</v>
      </c>
      <c r="H49" s="704">
        <v>0</v>
      </c>
      <c r="I49" s="701">
        <v>7.1999999999999995E-2</v>
      </c>
      <c r="J49" s="702">
        <v>7.1999999999999995E-2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8.9665300000000006</v>
      </c>
      <c r="D50" s="702">
        <v>8.9665300000000006</v>
      </c>
      <c r="E50" s="711" t="s">
        <v>329</v>
      </c>
      <c r="F50" s="701">
        <v>0</v>
      </c>
      <c r="G50" s="702">
        <v>0</v>
      </c>
      <c r="H50" s="704">
        <v>1.1737</v>
      </c>
      <c r="I50" s="701">
        <v>13.611219999999999</v>
      </c>
      <c r="J50" s="702">
        <v>13.611219999999999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14.007496514162</v>
      </c>
      <c r="C51" s="701">
        <v>11.964790000000001</v>
      </c>
      <c r="D51" s="702">
        <v>-2.042706514162</v>
      </c>
      <c r="E51" s="703">
        <v>0.85417047849299998</v>
      </c>
      <c r="F51" s="701">
        <v>0</v>
      </c>
      <c r="G51" s="702">
        <v>0</v>
      </c>
      <c r="H51" s="704">
        <v>1.67706</v>
      </c>
      <c r="I51" s="701">
        <v>11.58179</v>
      </c>
      <c r="J51" s="702">
        <v>11.58179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31.239763645754</v>
      </c>
      <c r="C52" s="701">
        <v>39.699950000000001</v>
      </c>
      <c r="D52" s="702">
        <v>8.4601863542449998</v>
      </c>
      <c r="E52" s="703">
        <v>1.270814672293</v>
      </c>
      <c r="F52" s="701">
        <v>36.552362702015998</v>
      </c>
      <c r="G52" s="702">
        <v>33.506332476848002</v>
      </c>
      <c r="H52" s="704">
        <v>0.45979999999999999</v>
      </c>
      <c r="I52" s="701">
        <v>30.172879999999999</v>
      </c>
      <c r="J52" s="702">
        <v>-3.3334524768480001</v>
      </c>
      <c r="K52" s="705">
        <v>0.825470031745</v>
      </c>
    </row>
    <row r="53" spans="1:11" ht="14.45" customHeight="1" thickBot="1" x14ac:dyDescent="0.25">
      <c r="A53" s="723" t="s">
        <v>379</v>
      </c>
      <c r="B53" s="701">
        <v>0</v>
      </c>
      <c r="C53" s="701">
        <v>0.107</v>
      </c>
      <c r="D53" s="702">
        <v>0.107</v>
      </c>
      <c r="E53" s="711" t="s">
        <v>343</v>
      </c>
      <c r="F53" s="701">
        <v>0</v>
      </c>
      <c r="G53" s="702">
        <v>0</v>
      </c>
      <c r="H53" s="704">
        <v>0</v>
      </c>
      <c r="I53" s="701">
        <v>13.12717</v>
      </c>
      <c r="J53" s="702">
        <v>13.12717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4.7797799999999997</v>
      </c>
      <c r="D54" s="702">
        <v>4.7797799999999997</v>
      </c>
      <c r="E54" s="711" t="s">
        <v>329</v>
      </c>
      <c r="F54" s="701">
        <v>0</v>
      </c>
      <c r="G54" s="702">
        <v>0</v>
      </c>
      <c r="H54" s="704">
        <v>0</v>
      </c>
      <c r="I54" s="701">
        <v>5.16</v>
      </c>
      <c r="J54" s="702">
        <v>5.16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4.84</v>
      </c>
      <c r="D55" s="702">
        <v>4.84</v>
      </c>
      <c r="E55" s="711" t="s">
        <v>343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4.9029999999999996</v>
      </c>
      <c r="D56" s="702">
        <v>4.9029999999999996</v>
      </c>
      <c r="E56" s="711" t="s">
        <v>329</v>
      </c>
      <c r="F56" s="701">
        <v>0</v>
      </c>
      <c r="G56" s="702">
        <v>0</v>
      </c>
      <c r="H56" s="704">
        <v>0</v>
      </c>
      <c r="I56" s="701">
        <v>1.7488999999999999</v>
      </c>
      <c r="J56" s="702">
        <v>1.7488999999999999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295</v>
      </c>
      <c r="C57" s="701">
        <v>335.32641000000098</v>
      </c>
      <c r="D57" s="702">
        <v>40.326410000000003</v>
      </c>
      <c r="E57" s="703">
        <v>1.1366996949149999</v>
      </c>
      <c r="F57" s="701">
        <v>376</v>
      </c>
      <c r="G57" s="702">
        <v>344.66666666666703</v>
      </c>
      <c r="H57" s="704">
        <v>43.889699999999998</v>
      </c>
      <c r="I57" s="701">
        <v>388.48725000000002</v>
      </c>
      <c r="J57" s="702">
        <v>43.820583333332998</v>
      </c>
      <c r="K57" s="705">
        <v>1.0332107712759999</v>
      </c>
    </row>
    <row r="58" spans="1:11" ht="14.45" customHeight="1" thickBot="1" x14ac:dyDescent="0.25">
      <c r="A58" s="723" t="s">
        <v>384</v>
      </c>
      <c r="B58" s="701">
        <v>0.50083472454</v>
      </c>
      <c r="C58" s="701">
        <v>0</v>
      </c>
      <c r="D58" s="702">
        <v>-0.50083472454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11</v>
      </c>
    </row>
    <row r="59" spans="1:11" ht="14.45" customHeight="1" thickBot="1" x14ac:dyDescent="0.2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-0.196999999999</v>
      </c>
      <c r="J59" s="702">
        <v>-0.196999999999</v>
      </c>
      <c r="K59" s="712" t="s">
        <v>343</v>
      </c>
    </row>
    <row r="60" spans="1:11" ht="14.45" customHeight="1" thickBot="1" x14ac:dyDescent="0.25">
      <c r="A60" s="722" t="s">
        <v>386</v>
      </c>
      <c r="B60" s="706">
        <v>969.71469484300997</v>
      </c>
      <c r="C60" s="706">
        <v>759.44197000000099</v>
      </c>
      <c r="D60" s="707">
        <v>-210.272724843009</v>
      </c>
      <c r="E60" s="713">
        <v>0.78316021613200004</v>
      </c>
      <c r="F60" s="706">
        <v>752.30263503748995</v>
      </c>
      <c r="G60" s="707">
        <v>689.61074878436602</v>
      </c>
      <c r="H60" s="709">
        <v>329.87662</v>
      </c>
      <c r="I60" s="706">
        <v>1302.5997</v>
      </c>
      <c r="J60" s="707">
        <v>612.98895121563305</v>
      </c>
      <c r="K60" s="714">
        <v>1.731483633491</v>
      </c>
    </row>
    <row r="61" spans="1:11" ht="14.45" customHeight="1" thickBot="1" x14ac:dyDescent="0.25">
      <c r="A61" s="723" t="s">
        <v>387</v>
      </c>
      <c r="B61" s="701">
        <v>0</v>
      </c>
      <c r="C61" s="701">
        <v>20.152439999999999</v>
      </c>
      <c r="D61" s="702">
        <v>20.152439999999999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10.38795</v>
      </c>
      <c r="J61" s="702">
        <v>10.38795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0.59172528172000005</v>
      </c>
      <c r="C62" s="701">
        <v>0.318</v>
      </c>
      <c r="D62" s="702">
        <v>-0.27372528171999999</v>
      </c>
      <c r="E62" s="703">
        <v>0.537411548608</v>
      </c>
      <c r="F62" s="701">
        <v>0.28125118274499999</v>
      </c>
      <c r="G62" s="702">
        <v>0.25781358418299999</v>
      </c>
      <c r="H62" s="704">
        <v>0</v>
      </c>
      <c r="I62" s="701">
        <v>0</v>
      </c>
      <c r="J62" s="702">
        <v>-0.25781358418299999</v>
      </c>
      <c r="K62" s="705">
        <v>0</v>
      </c>
    </row>
    <row r="63" spans="1:11" ht="14.45" customHeight="1" thickBot="1" x14ac:dyDescent="0.25">
      <c r="A63" s="723" t="s">
        <v>389</v>
      </c>
      <c r="B63" s="701">
        <v>5.6206379895080003</v>
      </c>
      <c r="C63" s="701">
        <v>5.6316800000000002</v>
      </c>
      <c r="D63" s="702">
        <v>1.1042010491000001E-2</v>
      </c>
      <c r="E63" s="703">
        <v>1.001964547532</v>
      </c>
      <c r="F63" s="701">
        <v>1.461169029838</v>
      </c>
      <c r="G63" s="702">
        <v>1.339404944018</v>
      </c>
      <c r="H63" s="704">
        <v>0</v>
      </c>
      <c r="I63" s="701">
        <v>20.318799999999001</v>
      </c>
      <c r="J63" s="702">
        <v>18.979395055981001</v>
      </c>
      <c r="K63" s="705">
        <v>13.905851811165</v>
      </c>
    </row>
    <row r="64" spans="1:11" ht="14.45" customHeight="1" thickBot="1" x14ac:dyDescent="0.25">
      <c r="A64" s="723" t="s">
        <v>390</v>
      </c>
      <c r="B64" s="701">
        <v>915.21337720685005</v>
      </c>
      <c r="C64" s="701">
        <v>700.03483000000097</v>
      </c>
      <c r="D64" s="702">
        <v>-215.178547206849</v>
      </c>
      <c r="E64" s="703">
        <v>0.76488701698799999</v>
      </c>
      <c r="F64" s="701">
        <v>713.07262056093498</v>
      </c>
      <c r="G64" s="702">
        <v>653.649902180857</v>
      </c>
      <c r="H64" s="704">
        <v>329.81581999999997</v>
      </c>
      <c r="I64" s="701">
        <v>1258.2209700000001</v>
      </c>
      <c r="J64" s="702">
        <v>604.57106781914194</v>
      </c>
      <c r="K64" s="705">
        <v>1.7645060737430001</v>
      </c>
    </row>
    <row r="65" spans="1:11" ht="14.45" customHeight="1" thickBot="1" x14ac:dyDescent="0.25">
      <c r="A65" s="723" t="s">
        <v>391</v>
      </c>
      <c r="B65" s="701">
        <v>0</v>
      </c>
      <c r="C65" s="701">
        <v>8.1913</v>
      </c>
      <c r="D65" s="702">
        <v>8.1913</v>
      </c>
      <c r="E65" s="711" t="s">
        <v>329</v>
      </c>
      <c r="F65" s="701">
        <v>6.2558448614969997</v>
      </c>
      <c r="G65" s="702">
        <v>5.7345244563720001</v>
      </c>
      <c r="H65" s="704">
        <v>0</v>
      </c>
      <c r="I65" s="701">
        <v>2.1779999999999999</v>
      </c>
      <c r="J65" s="702">
        <v>-3.5565244563720002</v>
      </c>
      <c r="K65" s="705">
        <v>0.34815441370700001</v>
      </c>
    </row>
    <row r="66" spans="1:11" ht="14.45" customHeight="1" thickBot="1" x14ac:dyDescent="0.25">
      <c r="A66" s="723" t="s">
        <v>392</v>
      </c>
      <c r="B66" s="701">
        <v>48.288954364929999</v>
      </c>
      <c r="C66" s="701">
        <v>25.113720000000001</v>
      </c>
      <c r="D66" s="702">
        <v>-23.175234364929999</v>
      </c>
      <c r="E66" s="703">
        <v>0.52007172924400003</v>
      </c>
      <c r="F66" s="701">
        <v>27.822354999516001</v>
      </c>
      <c r="G66" s="702">
        <v>25.503825416222998</v>
      </c>
      <c r="H66" s="704">
        <v>6.08E-2</v>
      </c>
      <c r="I66" s="701">
        <v>11.493980000000001</v>
      </c>
      <c r="J66" s="702">
        <v>-14.009845416223</v>
      </c>
      <c r="K66" s="705">
        <v>0.41312031279099998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03">
        <v>1</v>
      </c>
      <c r="F67" s="701">
        <v>3.4093944029559999</v>
      </c>
      <c r="G67" s="702">
        <v>3.1252782027100001</v>
      </c>
      <c r="H67" s="704">
        <v>0</v>
      </c>
      <c r="I67" s="701">
        <v>0</v>
      </c>
      <c r="J67" s="702">
        <v>-3.1252782027100001</v>
      </c>
      <c r="K67" s="705">
        <v>0</v>
      </c>
    </row>
    <row r="68" spans="1:11" ht="14.45" customHeight="1" thickBot="1" x14ac:dyDescent="0.25">
      <c r="A68" s="722" t="s">
        <v>394</v>
      </c>
      <c r="B68" s="706">
        <v>297.87455624936001</v>
      </c>
      <c r="C68" s="706">
        <v>529.37012000000095</v>
      </c>
      <c r="D68" s="707">
        <v>231.495563750641</v>
      </c>
      <c r="E68" s="713">
        <v>1.7771578971540001</v>
      </c>
      <c r="F68" s="706">
        <v>767.14720703199305</v>
      </c>
      <c r="G68" s="707">
        <v>703.21827311265997</v>
      </c>
      <c r="H68" s="709">
        <v>70.127380000000002</v>
      </c>
      <c r="I68" s="706">
        <v>675.48541999999998</v>
      </c>
      <c r="J68" s="707">
        <v>-27.732853112659999</v>
      </c>
      <c r="K68" s="714">
        <v>0.88051603891399999</v>
      </c>
    </row>
    <row r="69" spans="1:11" ht="14.45" customHeight="1" thickBot="1" x14ac:dyDescent="0.25">
      <c r="A69" s="723" t="s">
        <v>395</v>
      </c>
      <c r="B69" s="701">
        <v>0</v>
      </c>
      <c r="C69" s="701">
        <v>53.31438</v>
      </c>
      <c r="D69" s="702">
        <v>53.31438</v>
      </c>
      <c r="E69" s="711" t="s">
        <v>329</v>
      </c>
      <c r="F69" s="701">
        <v>0</v>
      </c>
      <c r="G69" s="702">
        <v>0</v>
      </c>
      <c r="H69" s="704">
        <v>0</v>
      </c>
      <c r="I69" s="701">
        <v>20.824719999999999</v>
      </c>
      <c r="J69" s="702">
        <v>20.824719999999999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52.874556249359998</v>
      </c>
      <c r="C70" s="701">
        <v>177.21672000000001</v>
      </c>
      <c r="D70" s="702">
        <v>124.34216375064</v>
      </c>
      <c r="E70" s="703">
        <v>3.3516445824000001</v>
      </c>
      <c r="F70" s="701">
        <v>0</v>
      </c>
      <c r="G70" s="702">
        <v>0</v>
      </c>
      <c r="H70" s="704">
        <v>0.98131999999999997</v>
      </c>
      <c r="I70" s="701">
        <v>61.932679999999998</v>
      </c>
      <c r="J70" s="702">
        <v>61.932679999999998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0.186</v>
      </c>
      <c r="I71" s="701">
        <v>2.5201500000000001</v>
      </c>
      <c r="J71" s="702">
        <v>2.5201500000000001</v>
      </c>
      <c r="K71" s="712" t="s">
        <v>343</v>
      </c>
    </row>
    <row r="72" spans="1:11" ht="14.45" customHeight="1" thickBot="1" x14ac:dyDescent="0.25">
      <c r="A72" s="723" t="s">
        <v>398</v>
      </c>
      <c r="B72" s="701">
        <v>0</v>
      </c>
      <c r="C72" s="701">
        <v>47.141750000000002</v>
      </c>
      <c r="D72" s="702">
        <v>47.141750000000002</v>
      </c>
      <c r="E72" s="711" t="s">
        <v>329</v>
      </c>
      <c r="F72" s="701">
        <v>0</v>
      </c>
      <c r="G72" s="702">
        <v>0</v>
      </c>
      <c r="H72" s="704">
        <v>0</v>
      </c>
      <c r="I72" s="701">
        <v>21.947209999999998</v>
      </c>
      <c r="J72" s="702">
        <v>21.947209999999998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30</v>
      </c>
      <c r="C73" s="701">
        <v>19.21838</v>
      </c>
      <c r="D73" s="702">
        <v>-10.78162</v>
      </c>
      <c r="E73" s="703">
        <v>0.64061266666600003</v>
      </c>
      <c r="F73" s="701">
        <v>52</v>
      </c>
      <c r="G73" s="702">
        <v>47.666666666666003</v>
      </c>
      <c r="H73" s="704">
        <v>2.68642</v>
      </c>
      <c r="I73" s="701">
        <v>32.801650000000002</v>
      </c>
      <c r="J73" s="702">
        <v>-14.865016666666</v>
      </c>
      <c r="K73" s="705">
        <v>0.63080096153800003</v>
      </c>
    </row>
    <row r="74" spans="1:11" ht="14.45" customHeight="1" thickBot="1" x14ac:dyDescent="0.25">
      <c r="A74" s="723" t="s">
        <v>400</v>
      </c>
      <c r="B74" s="701">
        <v>65</v>
      </c>
      <c r="C74" s="701">
        <v>70.98169</v>
      </c>
      <c r="D74" s="702">
        <v>5.9816900000000004</v>
      </c>
      <c r="E74" s="703">
        <v>1.0920259999999999</v>
      </c>
      <c r="F74" s="701">
        <v>130.19999999999999</v>
      </c>
      <c r="G74" s="702">
        <v>119.35</v>
      </c>
      <c r="H74" s="704">
        <v>5.6645000000000003</v>
      </c>
      <c r="I74" s="701">
        <v>72.092780000000005</v>
      </c>
      <c r="J74" s="702">
        <v>-47.257219999999997</v>
      </c>
      <c r="K74" s="705">
        <v>0.55370798771100005</v>
      </c>
    </row>
    <row r="75" spans="1:11" ht="14.45" customHeight="1" thickBot="1" x14ac:dyDescent="0.25">
      <c r="A75" s="723" t="s">
        <v>401</v>
      </c>
      <c r="B75" s="701">
        <v>150</v>
      </c>
      <c r="C75" s="701">
        <v>161.49719999999999</v>
      </c>
      <c r="D75" s="702">
        <v>11.497199999999999</v>
      </c>
      <c r="E75" s="703">
        <v>1.076648</v>
      </c>
      <c r="F75" s="701">
        <v>584.947207031993</v>
      </c>
      <c r="G75" s="702">
        <v>536.201606445994</v>
      </c>
      <c r="H75" s="704">
        <v>60.609139999999996</v>
      </c>
      <c r="I75" s="701">
        <v>463.36622999999997</v>
      </c>
      <c r="J75" s="702">
        <v>-72.835376445994001</v>
      </c>
      <c r="K75" s="705">
        <v>0.79215051278000004</v>
      </c>
    </row>
    <row r="76" spans="1:11" ht="14.45" customHeight="1" thickBot="1" x14ac:dyDescent="0.25">
      <c r="A76" s="722" t="s">
        <v>402</v>
      </c>
      <c r="B76" s="706">
        <v>0</v>
      </c>
      <c r="C76" s="706">
        <v>0</v>
      </c>
      <c r="D76" s="707">
        <v>0</v>
      </c>
      <c r="E76" s="708" t="s">
        <v>329</v>
      </c>
      <c r="F76" s="706">
        <v>0</v>
      </c>
      <c r="G76" s="707">
        <v>0</v>
      </c>
      <c r="H76" s="709">
        <v>0</v>
      </c>
      <c r="I76" s="706">
        <v>0.52800000000000002</v>
      </c>
      <c r="J76" s="707">
        <v>0.52800000000000002</v>
      </c>
      <c r="K76" s="710" t="s">
        <v>343</v>
      </c>
    </row>
    <row r="77" spans="1:11" ht="14.45" customHeight="1" thickBot="1" x14ac:dyDescent="0.25">
      <c r="A77" s="723" t="s">
        <v>403</v>
      </c>
      <c r="B77" s="701">
        <v>0</v>
      </c>
      <c r="C77" s="701">
        <v>0</v>
      </c>
      <c r="D77" s="702">
        <v>0</v>
      </c>
      <c r="E77" s="711" t="s">
        <v>329</v>
      </c>
      <c r="F77" s="701">
        <v>0</v>
      </c>
      <c r="G77" s="702">
        <v>0</v>
      </c>
      <c r="H77" s="704">
        <v>0</v>
      </c>
      <c r="I77" s="701">
        <v>0.52800000000000002</v>
      </c>
      <c r="J77" s="702">
        <v>0.52800000000000002</v>
      </c>
      <c r="K77" s="712" t="s">
        <v>343</v>
      </c>
    </row>
    <row r="78" spans="1:11" ht="14.45" customHeight="1" thickBot="1" x14ac:dyDescent="0.25">
      <c r="A78" s="721" t="s">
        <v>42</v>
      </c>
      <c r="B78" s="701">
        <v>1282.81216782608</v>
      </c>
      <c r="C78" s="701">
        <v>1259.952</v>
      </c>
      <c r="D78" s="702">
        <v>-22.860167826082002</v>
      </c>
      <c r="E78" s="703">
        <v>0.98217964531400004</v>
      </c>
      <c r="F78" s="701">
        <v>1446.05231545277</v>
      </c>
      <c r="G78" s="702">
        <v>1325.5479558317099</v>
      </c>
      <c r="H78" s="704">
        <v>133.541</v>
      </c>
      <c r="I78" s="701">
        <v>1286.607</v>
      </c>
      <c r="J78" s="702">
        <v>-38.940955831708997</v>
      </c>
      <c r="K78" s="705">
        <v>0.88973751934900003</v>
      </c>
    </row>
    <row r="79" spans="1:11" ht="14.45" customHeight="1" thickBot="1" x14ac:dyDescent="0.25">
      <c r="A79" s="722" t="s">
        <v>404</v>
      </c>
      <c r="B79" s="706">
        <v>1282.81216782608</v>
      </c>
      <c r="C79" s="706">
        <v>1259.952</v>
      </c>
      <c r="D79" s="707">
        <v>-22.860167826082002</v>
      </c>
      <c r="E79" s="713">
        <v>0.98217964531400004</v>
      </c>
      <c r="F79" s="706">
        <v>1446.05231545277</v>
      </c>
      <c r="G79" s="707">
        <v>1325.5479558317099</v>
      </c>
      <c r="H79" s="709">
        <v>133.541</v>
      </c>
      <c r="I79" s="706">
        <v>1286.607</v>
      </c>
      <c r="J79" s="707">
        <v>-38.940955831708997</v>
      </c>
      <c r="K79" s="714">
        <v>0.88973751934900003</v>
      </c>
    </row>
    <row r="80" spans="1:11" ht="14.45" customHeight="1" thickBot="1" x14ac:dyDescent="0.25">
      <c r="A80" s="723" t="s">
        <v>405</v>
      </c>
      <c r="B80" s="701">
        <v>363.53158756655102</v>
      </c>
      <c r="C80" s="701">
        <v>378.79000000000099</v>
      </c>
      <c r="D80" s="702">
        <v>15.258412433448999</v>
      </c>
      <c r="E80" s="703">
        <v>1.04197272797</v>
      </c>
      <c r="F80" s="701">
        <v>495.95461186190101</v>
      </c>
      <c r="G80" s="702">
        <v>454.62506087341001</v>
      </c>
      <c r="H80" s="704">
        <v>44.44</v>
      </c>
      <c r="I80" s="701">
        <v>485.012</v>
      </c>
      <c r="J80" s="702">
        <v>30.386939126590001</v>
      </c>
      <c r="K80" s="705">
        <v>0.97793626351999996</v>
      </c>
    </row>
    <row r="81" spans="1:11" ht="14.45" customHeight="1" thickBot="1" x14ac:dyDescent="0.25">
      <c r="A81" s="723" t="s">
        <v>406</v>
      </c>
      <c r="B81" s="701">
        <v>131.59547845134099</v>
      </c>
      <c r="C81" s="701">
        <v>139.34200000000001</v>
      </c>
      <c r="D81" s="702">
        <v>7.7465215486589996</v>
      </c>
      <c r="E81" s="703">
        <v>1.0588661680460001</v>
      </c>
      <c r="F81" s="701">
        <v>137.46769035378199</v>
      </c>
      <c r="G81" s="702">
        <v>126.012049490967</v>
      </c>
      <c r="H81" s="704">
        <v>10.895</v>
      </c>
      <c r="I81" s="701">
        <v>124.193</v>
      </c>
      <c r="J81" s="702">
        <v>-1.819049490966</v>
      </c>
      <c r="K81" s="705">
        <v>0.90343410644599997</v>
      </c>
    </row>
    <row r="82" spans="1:11" ht="14.45" customHeight="1" thickBot="1" x14ac:dyDescent="0.25">
      <c r="A82" s="723" t="s">
        <v>407</v>
      </c>
      <c r="B82" s="701">
        <v>787.68510180819305</v>
      </c>
      <c r="C82" s="701">
        <v>741.82000000000096</v>
      </c>
      <c r="D82" s="702">
        <v>-45.865101808191</v>
      </c>
      <c r="E82" s="703">
        <v>0.94177228729700002</v>
      </c>
      <c r="F82" s="701">
        <v>812.63001323709</v>
      </c>
      <c r="G82" s="702">
        <v>744.91084546733305</v>
      </c>
      <c r="H82" s="704">
        <v>78.206000000000003</v>
      </c>
      <c r="I82" s="701">
        <v>677.40200000000004</v>
      </c>
      <c r="J82" s="702">
        <v>-67.508845467331994</v>
      </c>
      <c r="K82" s="705">
        <v>0.83359215013599997</v>
      </c>
    </row>
    <row r="83" spans="1:11" ht="14.45" customHeight="1" thickBot="1" x14ac:dyDescent="0.25">
      <c r="A83" s="724" t="s">
        <v>408</v>
      </c>
      <c r="B83" s="706">
        <v>4011.1083817538101</v>
      </c>
      <c r="C83" s="706">
        <v>4736.9634800000103</v>
      </c>
      <c r="D83" s="707">
        <v>725.85509824620203</v>
      </c>
      <c r="E83" s="713">
        <v>1.1809612279599999</v>
      </c>
      <c r="F83" s="706">
        <v>4233.0767209452897</v>
      </c>
      <c r="G83" s="707">
        <v>3880.3203275331898</v>
      </c>
      <c r="H83" s="709">
        <v>829.46378000000004</v>
      </c>
      <c r="I83" s="706">
        <v>6319.1429799999996</v>
      </c>
      <c r="J83" s="707">
        <v>2438.8226524668098</v>
      </c>
      <c r="K83" s="714">
        <v>1.4928014294500001</v>
      </c>
    </row>
    <row r="84" spans="1:11" ht="14.45" customHeight="1" thickBot="1" x14ac:dyDescent="0.25">
      <c r="A84" s="721" t="s">
        <v>45</v>
      </c>
      <c r="B84" s="701">
        <v>1081.7581927223</v>
      </c>
      <c r="C84" s="701">
        <v>1254.3409300000001</v>
      </c>
      <c r="D84" s="702">
        <v>172.582737277701</v>
      </c>
      <c r="E84" s="703">
        <v>1.159539108128</v>
      </c>
      <c r="F84" s="701">
        <v>1036.4659100505</v>
      </c>
      <c r="G84" s="702">
        <v>950.09375087962803</v>
      </c>
      <c r="H84" s="704">
        <v>242.69962000000001</v>
      </c>
      <c r="I84" s="701">
        <v>1590.0134700000001</v>
      </c>
      <c r="J84" s="702">
        <v>639.91971912037104</v>
      </c>
      <c r="K84" s="705">
        <v>1.5340721335659999</v>
      </c>
    </row>
    <row r="85" spans="1:11" ht="14.45" customHeight="1" thickBot="1" x14ac:dyDescent="0.25">
      <c r="A85" s="725" t="s">
        <v>409</v>
      </c>
      <c r="B85" s="701">
        <v>1081.7581927223</v>
      </c>
      <c r="C85" s="701">
        <v>1254.3409300000001</v>
      </c>
      <c r="D85" s="702">
        <v>172.582737277701</v>
      </c>
      <c r="E85" s="703">
        <v>1.159539108128</v>
      </c>
      <c r="F85" s="701">
        <v>1036.4659100505</v>
      </c>
      <c r="G85" s="702">
        <v>950.09375087962803</v>
      </c>
      <c r="H85" s="704">
        <v>242.69962000000001</v>
      </c>
      <c r="I85" s="701">
        <v>1590.0134700000001</v>
      </c>
      <c r="J85" s="702">
        <v>639.91971912037104</v>
      </c>
      <c r="K85" s="705">
        <v>1.5340721335659999</v>
      </c>
    </row>
    <row r="86" spans="1:11" ht="14.45" customHeight="1" thickBot="1" x14ac:dyDescent="0.25">
      <c r="A86" s="723" t="s">
        <v>410</v>
      </c>
      <c r="B86" s="701">
        <v>929.26589706671905</v>
      </c>
      <c r="C86" s="701">
        <v>1046.8722700000001</v>
      </c>
      <c r="D86" s="702">
        <v>117.606372933283</v>
      </c>
      <c r="E86" s="703">
        <v>1.1265583653760001</v>
      </c>
      <c r="F86" s="701">
        <v>768.46075421085402</v>
      </c>
      <c r="G86" s="702">
        <v>704.42235802661605</v>
      </c>
      <c r="H86" s="704">
        <v>237.77958000000001</v>
      </c>
      <c r="I86" s="701">
        <v>857.48969999999895</v>
      </c>
      <c r="J86" s="702">
        <v>153.06734197338301</v>
      </c>
      <c r="K86" s="705">
        <v>1.1158536012419999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0</v>
      </c>
      <c r="G87" s="702">
        <v>0</v>
      </c>
      <c r="H87" s="704">
        <v>0</v>
      </c>
      <c r="I87" s="701">
        <v>2.7829999999999999</v>
      </c>
      <c r="J87" s="702">
        <v>2.7829999999999999</v>
      </c>
      <c r="K87" s="712" t="s">
        <v>343</v>
      </c>
    </row>
    <row r="88" spans="1:11" ht="14.45" customHeight="1" thickBot="1" x14ac:dyDescent="0.25">
      <c r="A88" s="723" t="s">
        <v>412</v>
      </c>
      <c r="B88" s="701">
        <v>44.368405255893997</v>
      </c>
      <c r="C88" s="701">
        <v>8.3789099999999994</v>
      </c>
      <c r="D88" s="702">
        <v>-35.989495255893999</v>
      </c>
      <c r="E88" s="703">
        <v>0.18884857257400001</v>
      </c>
      <c r="F88" s="701">
        <v>0.52648987227400001</v>
      </c>
      <c r="G88" s="702">
        <v>0.48261571625100003</v>
      </c>
      <c r="H88" s="704">
        <v>0</v>
      </c>
      <c r="I88" s="701">
        <v>556.73987999999997</v>
      </c>
      <c r="J88" s="702">
        <v>556.25726428374901</v>
      </c>
      <c r="K88" s="705">
        <v>1057.45601068206</v>
      </c>
    </row>
    <row r="89" spans="1:11" ht="14.45" customHeight="1" thickBot="1" x14ac:dyDescent="0.25">
      <c r="A89" s="723" t="s">
        <v>413</v>
      </c>
      <c r="B89" s="701">
        <v>85.152263537728004</v>
      </c>
      <c r="C89" s="701">
        <v>155.53048999999999</v>
      </c>
      <c r="D89" s="702">
        <v>70.378226462271002</v>
      </c>
      <c r="E89" s="703">
        <v>1.826498598373</v>
      </c>
      <c r="F89" s="701">
        <v>220.46794949230301</v>
      </c>
      <c r="G89" s="702">
        <v>202.095620367945</v>
      </c>
      <c r="H89" s="704">
        <v>0</v>
      </c>
      <c r="I89" s="701">
        <v>135.30473000000001</v>
      </c>
      <c r="J89" s="702">
        <v>-66.790890367944996</v>
      </c>
      <c r="K89" s="705">
        <v>0.61371609937600002</v>
      </c>
    </row>
    <row r="90" spans="1:11" ht="14.45" customHeight="1" thickBot="1" x14ac:dyDescent="0.25">
      <c r="A90" s="723" t="s">
        <v>414</v>
      </c>
      <c r="B90" s="701">
        <v>22.971626861958001</v>
      </c>
      <c r="C90" s="701">
        <v>30.474309999999999</v>
      </c>
      <c r="D90" s="702">
        <v>7.5026831380410002</v>
      </c>
      <c r="E90" s="703">
        <v>1.326606521302</v>
      </c>
      <c r="F90" s="701">
        <v>21.703402718437999</v>
      </c>
      <c r="G90" s="702">
        <v>19.894785825233999</v>
      </c>
      <c r="H90" s="704">
        <v>2.9360400000000002</v>
      </c>
      <c r="I90" s="701">
        <v>35.082160000000002</v>
      </c>
      <c r="J90" s="702">
        <v>15.187374174765001</v>
      </c>
      <c r="K90" s="705">
        <v>1.6164359319649999</v>
      </c>
    </row>
    <row r="91" spans="1:11" ht="14.45" customHeight="1" thickBot="1" x14ac:dyDescent="0.25">
      <c r="A91" s="723" t="s">
        <v>415</v>
      </c>
      <c r="B91" s="701">
        <v>0</v>
      </c>
      <c r="C91" s="701">
        <v>13.084949999999999</v>
      </c>
      <c r="D91" s="702">
        <v>13.084949999999999</v>
      </c>
      <c r="E91" s="711" t="s">
        <v>343</v>
      </c>
      <c r="F91" s="701">
        <v>6.9153086810569997</v>
      </c>
      <c r="G91" s="702">
        <v>6.3390329576360003</v>
      </c>
      <c r="H91" s="704">
        <v>0</v>
      </c>
      <c r="I91" s="701">
        <v>0</v>
      </c>
      <c r="J91" s="702">
        <v>-6.3390329576360003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0.63</v>
      </c>
      <c r="J92" s="702">
        <v>0.63</v>
      </c>
      <c r="K92" s="712" t="s">
        <v>343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8.0249613022199995</v>
      </c>
      <c r="G93" s="702">
        <v>7.3562145270350001</v>
      </c>
      <c r="H93" s="704">
        <v>0</v>
      </c>
      <c r="I93" s="701">
        <v>0</v>
      </c>
      <c r="J93" s="702">
        <v>-7.3562145270350001</v>
      </c>
      <c r="K93" s="705">
        <v>0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7.8281759104919999</v>
      </c>
      <c r="G94" s="702">
        <v>7.1758279179509996</v>
      </c>
      <c r="H94" s="704">
        <v>1.984</v>
      </c>
      <c r="I94" s="701">
        <v>1.984</v>
      </c>
      <c r="J94" s="702">
        <v>-5.1918279179509996</v>
      </c>
      <c r="K94" s="705">
        <v>0.253443461501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2.5388678628619998</v>
      </c>
      <c r="G95" s="702">
        <v>2.327295540957</v>
      </c>
      <c r="H95" s="704">
        <v>0</v>
      </c>
      <c r="I95" s="701">
        <v>0</v>
      </c>
      <c r="J95" s="702">
        <v>-2.327295540957</v>
      </c>
      <c r="K95" s="705">
        <v>0</v>
      </c>
    </row>
    <row r="96" spans="1:11" ht="14.45" customHeight="1" thickBot="1" x14ac:dyDescent="0.25">
      <c r="A96" s="726" t="s">
        <v>46</v>
      </c>
      <c r="B96" s="706">
        <v>0</v>
      </c>
      <c r="C96" s="706">
        <v>194.45699999999999</v>
      </c>
      <c r="D96" s="707">
        <v>194.45699999999999</v>
      </c>
      <c r="E96" s="708" t="s">
        <v>329</v>
      </c>
      <c r="F96" s="706">
        <v>0</v>
      </c>
      <c r="G96" s="707">
        <v>0</v>
      </c>
      <c r="H96" s="709">
        <v>29.847999999999999</v>
      </c>
      <c r="I96" s="706">
        <v>193.39699999999999</v>
      </c>
      <c r="J96" s="707">
        <v>193.39699999999999</v>
      </c>
      <c r="K96" s="710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193.535</v>
      </c>
      <c r="D97" s="707">
        <v>193.535</v>
      </c>
      <c r="E97" s="708" t="s">
        <v>329</v>
      </c>
      <c r="F97" s="706">
        <v>0</v>
      </c>
      <c r="G97" s="707">
        <v>0</v>
      </c>
      <c r="H97" s="709">
        <v>29.847999999999999</v>
      </c>
      <c r="I97" s="706">
        <v>193.39699999999999</v>
      </c>
      <c r="J97" s="707">
        <v>193.39699999999999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142.60300000000001</v>
      </c>
      <c r="D98" s="702">
        <v>142.60300000000001</v>
      </c>
      <c r="E98" s="711" t="s">
        <v>329</v>
      </c>
      <c r="F98" s="701">
        <v>0</v>
      </c>
      <c r="G98" s="702">
        <v>0</v>
      </c>
      <c r="H98" s="704">
        <v>29.198</v>
      </c>
      <c r="I98" s="701">
        <v>170.98</v>
      </c>
      <c r="J98" s="702">
        <v>170.98</v>
      </c>
      <c r="K98" s="712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50.932000000000002</v>
      </c>
      <c r="D99" s="702">
        <v>50.932000000000002</v>
      </c>
      <c r="E99" s="711" t="s">
        <v>329</v>
      </c>
      <c r="F99" s="701">
        <v>0</v>
      </c>
      <c r="G99" s="702">
        <v>0</v>
      </c>
      <c r="H99" s="704">
        <v>0.65</v>
      </c>
      <c r="I99" s="701">
        <v>22.417000000000002</v>
      </c>
      <c r="J99" s="702">
        <v>22.417000000000002</v>
      </c>
      <c r="K99" s="712" t="s">
        <v>329</v>
      </c>
    </row>
    <row r="100" spans="1:11" ht="14.45" customHeight="1" thickBot="1" x14ac:dyDescent="0.25">
      <c r="A100" s="722" t="s">
        <v>423</v>
      </c>
      <c r="B100" s="706">
        <v>0</v>
      </c>
      <c r="C100" s="706">
        <v>0.92200000000000004</v>
      </c>
      <c r="D100" s="707">
        <v>0.92200000000000004</v>
      </c>
      <c r="E100" s="708" t="s">
        <v>329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0" t="s">
        <v>329</v>
      </c>
    </row>
    <row r="101" spans="1:11" ht="14.45" customHeight="1" thickBot="1" x14ac:dyDescent="0.25">
      <c r="A101" s="723" t="s">
        <v>424</v>
      </c>
      <c r="B101" s="701">
        <v>0</v>
      </c>
      <c r="C101" s="701">
        <v>0.92200000000000004</v>
      </c>
      <c r="D101" s="702">
        <v>0.92200000000000004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5" customHeight="1" thickBot="1" x14ac:dyDescent="0.25">
      <c r="A102" s="721" t="s">
        <v>47</v>
      </c>
      <c r="B102" s="701">
        <v>2929.3501890315101</v>
      </c>
      <c r="C102" s="701">
        <v>3288.1655500000102</v>
      </c>
      <c r="D102" s="702">
        <v>358.81536096849902</v>
      </c>
      <c r="E102" s="703">
        <v>1.1224897461250001</v>
      </c>
      <c r="F102" s="701">
        <v>3196.6108108947901</v>
      </c>
      <c r="G102" s="702">
        <v>2930.2265766535602</v>
      </c>
      <c r="H102" s="704">
        <v>556.91615999999999</v>
      </c>
      <c r="I102" s="701">
        <v>4535.7325099999998</v>
      </c>
      <c r="J102" s="702">
        <v>1605.5059333464401</v>
      </c>
      <c r="K102" s="705">
        <v>1.41891921736</v>
      </c>
    </row>
    <row r="103" spans="1:11" ht="14.45" customHeight="1" thickBot="1" x14ac:dyDescent="0.25">
      <c r="A103" s="722" t="s">
        <v>425</v>
      </c>
      <c r="B103" s="706">
        <v>0</v>
      </c>
      <c r="C103" s="706">
        <v>0</v>
      </c>
      <c r="D103" s="707">
        <v>0</v>
      </c>
      <c r="E103" s="713">
        <v>1</v>
      </c>
      <c r="F103" s="706">
        <v>0</v>
      </c>
      <c r="G103" s="707">
        <v>0</v>
      </c>
      <c r="H103" s="709">
        <v>0</v>
      </c>
      <c r="I103" s="706">
        <v>2.9203199999990002</v>
      </c>
      <c r="J103" s="707">
        <v>2.9203199999990002</v>
      </c>
      <c r="K103" s="710" t="s">
        <v>343</v>
      </c>
    </row>
    <row r="104" spans="1:11" ht="14.45" customHeight="1" thickBot="1" x14ac:dyDescent="0.25">
      <c r="A104" s="723" t="s">
        <v>426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0</v>
      </c>
      <c r="I104" s="701">
        <v>2.9203199999990002</v>
      </c>
      <c r="J104" s="702">
        <v>2.9203199999990002</v>
      </c>
      <c r="K104" s="712" t="s">
        <v>343</v>
      </c>
    </row>
    <row r="105" spans="1:11" ht="14.45" customHeight="1" thickBot="1" x14ac:dyDescent="0.25">
      <c r="A105" s="722" t="s">
        <v>427</v>
      </c>
      <c r="B105" s="706">
        <v>19.760513939980999</v>
      </c>
      <c r="C105" s="706">
        <v>23.760829999999999</v>
      </c>
      <c r="D105" s="707">
        <v>4.0003160600190002</v>
      </c>
      <c r="E105" s="713">
        <v>1.2024398794569999</v>
      </c>
      <c r="F105" s="706">
        <v>23.840465886015998</v>
      </c>
      <c r="G105" s="707">
        <v>21.853760395514001</v>
      </c>
      <c r="H105" s="709">
        <v>2.0013100000000001</v>
      </c>
      <c r="I105" s="706">
        <v>20.578880000000002</v>
      </c>
      <c r="J105" s="707">
        <v>-1.274880395514</v>
      </c>
      <c r="K105" s="714">
        <v>0.86319118503699999</v>
      </c>
    </row>
    <row r="106" spans="1:11" ht="14.45" customHeight="1" thickBot="1" x14ac:dyDescent="0.25">
      <c r="A106" s="723" t="s">
        <v>428</v>
      </c>
      <c r="B106" s="701">
        <v>5.7637494126210003</v>
      </c>
      <c r="C106" s="701">
        <v>6.2907000000000002</v>
      </c>
      <c r="D106" s="702">
        <v>0.52695058737800005</v>
      </c>
      <c r="E106" s="703">
        <v>1.0914249648359999</v>
      </c>
      <c r="F106" s="701">
        <v>6.26410751356</v>
      </c>
      <c r="G106" s="702">
        <v>5.7420985540959997</v>
      </c>
      <c r="H106" s="704">
        <v>0.97250000000000003</v>
      </c>
      <c r="I106" s="701">
        <v>8.2569999999989996</v>
      </c>
      <c r="J106" s="702">
        <v>2.5149014459029999</v>
      </c>
      <c r="K106" s="705">
        <v>1.318144680966</v>
      </c>
    </row>
    <row r="107" spans="1:11" ht="14.45" customHeight="1" thickBot="1" x14ac:dyDescent="0.25">
      <c r="A107" s="723" t="s">
        <v>429</v>
      </c>
      <c r="B107" s="701">
        <v>13.996764527359</v>
      </c>
      <c r="C107" s="701">
        <v>17.470130000000001</v>
      </c>
      <c r="D107" s="702">
        <v>3.4733654726409999</v>
      </c>
      <c r="E107" s="703">
        <v>1.2481548836409999</v>
      </c>
      <c r="F107" s="701">
        <v>17.576358372455999</v>
      </c>
      <c r="G107" s="702">
        <v>16.111661841418002</v>
      </c>
      <c r="H107" s="704">
        <v>1.02881</v>
      </c>
      <c r="I107" s="701">
        <v>12.32188</v>
      </c>
      <c r="J107" s="702">
        <v>-3.7897818414179998</v>
      </c>
      <c r="K107" s="705">
        <v>0.70104851863399997</v>
      </c>
    </row>
    <row r="108" spans="1:11" ht="14.45" customHeight="1" thickBot="1" x14ac:dyDescent="0.25">
      <c r="A108" s="722" t="s">
        <v>430</v>
      </c>
      <c r="B108" s="706">
        <v>255.78389326456099</v>
      </c>
      <c r="C108" s="706">
        <v>193.64490000000001</v>
      </c>
      <c r="D108" s="707">
        <v>-62.13899326456</v>
      </c>
      <c r="E108" s="713">
        <v>0.75706447942599997</v>
      </c>
      <c r="F108" s="706">
        <v>232.55228948414</v>
      </c>
      <c r="G108" s="707">
        <v>213.17293202712801</v>
      </c>
      <c r="H108" s="709">
        <v>61.471119999999999</v>
      </c>
      <c r="I108" s="706">
        <v>357.83283999999998</v>
      </c>
      <c r="J108" s="707">
        <v>144.65990797287199</v>
      </c>
      <c r="K108" s="714">
        <v>1.538719918835</v>
      </c>
    </row>
    <row r="109" spans="1:11" ht="14.45" customHeight="1" thickBot="1" x14ac:dyDescent="0.25">
      <c r="A109" s="723" t="s">
        <v>431</v>
      </c>
      <c r="B109" s="701">
        <v>0</v>
      </c>
      <c r="C109" s="701">
        <v>-6.2172489379008798E-15</v>
      </c>
      <c r="D109" s="702">
        <v>-6.2172489379008798E-15</v>
      </c>
      <c r="E109" s="711" t="s">
        <v>343</v>
      </c>
      <c r="F109" s="701">
        <v>0</v>
      </c>
      <c r="G109" s="702">
        <v>0</v>
      </c>
      <c r="H109" s="704">
        <v>60.5</v>
      </c>
      <c r="I109" s="701">
        <v>60.5</v>
      </c>
      <c r="J109" s="702">
        <v>60.5</v>
      </c>
      <c r="K109" s="712" t="s">
        <v>329</v>
      </c>
    </row>
    <row r="110" spans="1:11" ht="14.45" customHeight="1" thickBot="1" x14ac:dyDescent="0.25">
      <c r="A110" s="723" t="s">
        <v>432</v>
      </c>
      <c r="B110" s="701">
        <v>10.221971830985</v>
      </c>
      <c r="C110" s="701">
        <v>12.555</v>
      </c>
      <c r="D110" s="702">
        <v>2.3330281690139998</v>
      </c>
      <c r="E110" s="703">
        <v>1.2282366071419999</v>
      </c>
      <c r="F110" s="701">
        <v>41.999999999998998</v>
      </c>
      <c r="G110" s="702">
        <v>38.499999999998998</v>
      </c>
      <c r="H110" s="704">
        <v>0.36</v>
      </c>
      <c r="I110" s="701">
        <v>41.4</v>
      </c>
      <c r="J110" s="702">
        <v>2.9</v>
      </c>
      <c r="K110" s="705">
        <v>0.98571428571399999</v>
      </c>
    </row>
    <row r="111" spans="1:11" ht="14.45" customHeight="1" thickBot="1" x14ac:dyDescent="0.25">
      <c r="A111" s="723" t="s">
        <v>433</v>
      </c>
      <c r="B111" s="701">
        <v>245.56192143357501</v>
      </c>
      <c r="C111" s="701">
        <v>181.0899</v>
      </c>
      <c r="D111" s="702">
        <v>-64.472021433574</v>
      </c>
      <c r="E111" s="703">
        <v>0.73745106302600005</v>
      </c>
      <c r="F111" s="701">
        <v>190.55228948414</v>
      </c>
      <c r="G111" s="702">
        <v>174.67293202712901</v>
      </c>
      <c r="H111" s="704">
        <v>0.61112</v>
      </c>
      <c r="I111" s="701">
        <v>255.93284</v>
      </c>
      <c r="J111" s="702">
        <v>81.259907972871005</v>
      </c>
      <c r="K111" s="705">
        <v>1.3431108106480001</v>
      </c>
    </row>
    <row r="112" spans="1:11" ht="14.45" customHeight="1" thickBot="1" x14ac:dyDescent="0.25">
      <c r="A112" s="722" t="s">
        <v>434</v>
      </c>
      <c r="B112" s="706">
        <v>823.17601493944801</v>
      </c>
      <c r="C112" s="706">
        <v>764.05412000000103</v>
      </c>
      <c r="D112" s="707">
        <v>-59.121894939446001</v>
      </c>
      <c r="E112" s="713">
        <v>0.92817830710899996</v>
      </c>
      <c r="F112" s="706">
        <v>771.04138792054005</v>
      </c>
      <c r="G112" s="707">
        <v>706.78793892716203</v>
      </c>
      <c r="H112" s="709">
        <v>292.51868999999999</v>
      </c>
      <c r="I112" s="706">
        <v>2426.8022099999998</v>
      </c>
      <c r="J112" s="707">
        <v>1720.0142710728401</v>
      </c>
      <c r="K112" s="714">
        <v>3.1474344283189999</v>
      </c>
    </row>
    <row r="113" spans="1:11" ht="14.45" customHeight="1" thickBot="1" x14ac:dyDescent="0.25">
      <c r="A113" s="723" t="s">
        <v>435</v>
      </c>
      <c r="B113" s="701">
        <v>796.62654290813396</v>
      </c>
      <c r="C113" s="701">
        <v>737.831960000001</v>
      </c>
      <c r="D113" s="702">
        <v>-58.794582908133002</v>
      </c>
      <c r="E113" s="703">
        <v>0.92619555118800001</v>
      </c>
      <c r="F113" s="701">
        <v>763.28338804803695</v>
      </c>
      <c r="G113" s="702">
        <v>699.67643904403303</v>
      </c>
      <c r="H113" s="704">
        <v>115.76951</v>
      </c>
      <c r="I113" s="701">
        <v>1049.7128299999999</v>
      </c>
      <c r="J113" s="702">
        <v>350.036390955966</v>
      </c>
      <c r="K113" s="705">
        <v>1.3752596302190001</v>
      </c>
    </row>
    <row r="114" spans="1:11" ht="14.45" customHeight="1" thickBot="1" x14ac:dyDescent="0.25">
      <c r="A114" s="723" t="s">
        <v>436</v>
      </c>
      <c r="B114" s="701">
        <v>18.743764372419999</v>
      </c>
      <c r="C114" s="701">
        <v>18.754999999999999</v>
      </c>
      <c r="D114" s="702">
        <v>1.1235627579E-2</v>
      </c>
      <c r="E114" s="703">
        <v>1.000599432822</v>
      </c>
      <c r="F114" s="701">
        <v>0</v>
      </c>
      <c r="G114" s="702">
        <v>0</v>
      </c>
      <c r="H114" s="704">
        <v>0</v>
      </c>
      <c r="I114" s="701">
        <v>152.38258999999999</v>
      </c>
      <c r="J114" s="702">
        <v>152.38258999999999</v>
      </c>
      <c r="K114" s="712" t="s">
        <v>329</v>
      </c>
    </row>
    <row r="115" spans="1:11" ht="14.45" customHeight="1" thickBot="1" x14ac:dyDescent="0.25">
      <c r="A115" s="723" t="s">
        <v>437</v>
      </c>
      <c r="B115" s="701">
        <v>7.8057076588929997</v>
      </c>
      <c r="C115" s="701">
        <v>7.4671599999999998</v>
      </c>
      <c r="D115" s="702">
        <v>-0.33854765889299998</v>
      </c>
      <c r="E115" s="703">
        <v>0.95662819135800004</v>
      </c>
      <c r="F115" s="701">
        <v>7.7579998725030004</v>
      </c>
      <c r="G115" s="702">
        <v>7.1114998831280003</v>
      </c>
      <c r="H115" s="704">
        <v>0.73446</v>
      </c>
      <c r="I115" s="701">
        <v>7.9565099999989997</v>
      </c>
      <c r="J115" s="702">
        <v>0.84501011687100003</v>
      </c>
      <c r="K115" s="705">
        <v>1.02558779721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176.01472000000001</v>
      </c>
      <c r="I116" s="701">
        <v>1216.75028</v>
      </c>
      <c r="J116" s="702">
        <v>1216.75028</v>
      </c>
      <c r="K116" s="712" t="s">
        <v>343</v>
      </c>
    </row>
    <row r="117" spans="1:11" ht="14.45" customHeight="1" thickBot="1" x14ac:dyDescent="0.25">
      <c r="A117" s="722" t="s">
        <v>439</v>
      </c>
      <c r="B117" s="706">
        <v>1830.62976688752</v>
      </c>
      <c r="C117" s="706">
        <v>2305.7982000000002</v>
      </c>
      <c r="D117" s="707">
        <v>475.16843311248698</v>
      </c>
      <c r="E117" s="713">
        <v>1.259565555912</v>
      </c>
      <c r="F117" s="706">
        <v>2169.1766676040902</v>
      </c>
      <c r="G117" s="707">
        <v>1988.4119453037499</v>
      </c>
      <c r="H117" s="709">
        <v>200.92504</v>
      </c>
      <c r="I117" s="706">
        <v>1705.8691799999999</v>
      </c>
      <c r="J117" s="707">
        <v>-282.542765303755</v>
      </c>
      <c r="K117" s="714">
        <v>0.78641320712899998</v>
      </c>
    </row>
    <row r="118" spans="1:11" ht="14.45" customHeight="1" thickBot="1" x14ac:dyDescent="0.25">
      <c r="A118" s="723" t="s">
        <v>440</v>
      </c>
      <c r="B118" s="701">
        <v>4.9999999999989999</v>
      </c>
      <c r="C118" s="701">
        <v>10.78</v>
      </c>
      <c r="D118" s="702">
        <v>5.78</v>
      </c>
      <c r="E118" s="703">
        <v>2.1560000000000001</v>
      </c>
      <c r="F118" s="701">
        <v>0.87999464963200003</v>
      </c>
      <c r="G118" s="702">
        <v>0.80666176216300001</v>
      </c>
      <c r="H118" s="704">
        <v>18.911999999999999</v>
      </c>
      <c r="I118" s="701">
        <v>43.603999999998997</v>
      </c>
      <c r="J118" s="702">
        <v>42.797338237836001</v>
      </c>
      <c r="K118" s="705">
        <v>49.550301263999003</v>
      </c>
    </row>
    <row r="119" spans="1:11" ht="14.45" customHeight="1" thickBot="1" x14ac:dyDescent="0.25">
      <c r="A119" s="723" t="s">
        <v>441</v>
      </c>
      <c r="B119" s="701">
        <v>953.38320986684596</v>
      </c>
      <c r="C119" s="701">
        <v>1365.9736499999999</v>
      </c>
      <c r="D119" s="702">
        <v>412.59044013315702</v>
      </c>
      <c r="E119" s="703">
        <v>1.432764533571</v>
      </c>
      <c r="F119" s="701">
        <v>1303.4075713120401</v>
      </c>
      <c r="G119" s="702">
        <v>1194.7902737027</v>
      </c>
      <c r="H119" s="704">
        <v>101.3379</v>
      </c>
      <c r="I119" s="701">
        <v>829.95073999999897</v>
      </c>
      <c r="J119" s="702">
        <v>-364.839533702702</v>
      </c>
      <c r="K119" s="705">
        <v>0.63675457950900005</v>
      </c>
    </row>
    <row r="120" spans="1:11" ht="14.45" customHeight="1" thickBot="1" x14ac:dyDescent="0.25">
      <c r="A120" s="723" t="s">
        <v>442</v>
      </c>
      <c r="B120" s="701">
        <v>0</v>
      </c>
      <c r="C120" s="701">
        <v>0</v>
      </c>
      <c r="D120" s="702">
        <v>0</v>
      </c>
      <c r="E120" s="703">
        <v>1</v>
      </c>
      <c r="F120" s="701">
        <v>1</v>
      </c>
      <c r="G120" s="702">
        <v>0.91666666666600005</v>
      </c>
      <c r="H120" s="704">
        <v>0</v>
      </c>
      <c r="I120" s="701">
        <v>1.68</v>
      </c>
      <c r="J120" s="702">
        <v>0.76333333333300002</v>
      </c>
      <c r="K120" s="705">
        <v>1.68</v>
      </c>
    </row>
    <row r="121" spans="1:11" ht="14.45" customHeight="1" thickBot="1" x14ac:dyDescent="0.25">
      <c r="A121" s="723" t="s">
        <v>443</v>
      </c>
      <c r="B121" s="701">
        <v>1.77915766756</v>
      </c>
      <c r="C121" s="701">
        <v>7.62967</v>
      </c>
      <c r="D121" s="702">
        <v>5.850512332439</v>
      </c>
      <c r="E121" s="703">
        <v>4.2883608007939999</v>
      </c>
      <c r="F121" s="701">
        <v>10.308727360563999</v>
      </c>
      <c r="G121" s="702">
        <v>9.4496667471840006</v>
      </c>
      <c r="H121" s="704">
        <v>0</v>
      </c>
      <c r="I121" s="701">
        <v>5.4541999999990001</v>
      </c>
      <c r="J121" s="702">
        <v>-3.995466747184</v>
      </c>
      <c r="K121" s="705">
        <v>0.529085677526</v>
      </c>
    </row>
    <row r="122" spans="1:11" ht="14.45" customHeight="1" thickBot="1" x14ac:dyDescent="0.25">
      <c r="A122" s="723" t="s">
        <v>444</v>
      </c>
      <c r="B122" s="701">
        <v>870.46739935311098</v>
      </c>
      <c r="C122" s="701">
        <v>921.41488000000197</v>
      </c>
      <c r="D122" s="702">
        <v>50.94748064689</v>
      </c>
      <c r="E122" s="703">
        <v>1.05852887849</v>
      </c>
      <c r="F122" s="701">
        <v>853.58037428186003</v>
      </c>
      <c r="G122" s="702">
        <v>782.448676425038</v>
      </c>
      <c r="H122" s="704">
        <v>70.717190000000002</v>
      </c>
      <c r="I122" s="701">
        <v>812.49629000000004</v>
      </c>
      <c r="J122" s="702">
        <v>30.047613574961002</v>
      </c>
      <c r="K122" s="705">
        <v>0.95186852284800005</v>
      </c>
    </row>
    <row r="123" spans="1:11" ht="14.45" customHeight="1" thickBot="1" x14ac:dyDescent="0.25">
      <c r="A123" s="723" t="s">
        <v>445</v>
      </c>
      <c r="B123" s="701">
        <v>0</v>
      </c>
      <c r="C123" s="701">
        <v>0</v>
      </c>
      <c r="D123" s="702">
        <v>0</v>
      </c>
      <c r="E123" s="711" t="s">
        <v>329</v>
      </c>
      <c r="F123" s="701">
        <v>0</v>
      </c>
      <c r="G123" s="702">
        <v>0</v>
      </c>
      <c r="H123" s="704">
        <v>4.3559999999999999</v>
      </c>
      <c r="I123" s="701">
        <v>7.0819999999989998</v>
      </c>
      <c r="J123" s="702">
        <v>7.0819999999989998</v>
      </c>
      <c r="K123" s="712" t="s">
        <v>343</v>
      </c>
    </row>
    <row r="124" spans="1:11" ht="14.45" customHeight="1" thickBot="1" x14ac:dyDescent="0.25">
      <c r="A124" s="723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5.6019500000000004</v>
      </c>
      <c r="I124" s="701">
        <v>5.6019500000000004</v>
      </c>
      <c r="J124" s="702">
        <v>5.6019500000000004</v>
      </c>
      <c r="K124" s="712" t="s">
        <v>343</v>
      </c>
    </row>
    <row r="125" spans="1:11" ht="14.45" customHeight="1" thickBot="1" x14ac:dyDescent="0.25">
      <c r="A125" s="722" t="s">
        <v>447</v>
      </c>
      <c r="B125" s="706">
        <v>0</v>
      </c>
      <c r="C125" s="706">
        <v>0.90749999999999997</v>
      </c>
      <c r="D125" s="707">
        <v>0.90749999999999997</v>
      </c>
      <c r="E125" s="708" t="s">
        <v>329</v>
      </c>
      <c r="F125" s="706">
        <v>0</v>
      </c>
      <c r="G125" s="707">
        <v>0</v>
      </c>
      <c r="H125" s="709">
        <v>0</v>
      </c>
      <c r="I125" s="706">
        <v>21.72908</v>
      </c>
      <c r="J125" s="707">
        <v>21.72908</v>
      </c>
      <c r="K125" s="710" t="s">
        <v>329</v>
      </c>
    </row>
    <row r="126" spans="1:11" ht="14.45" customHeight="1" thickBot="1" x14ac:dyDescent="0.25">
      <c r="A126" s="723" t="s">
        <v>448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0.78700000000000003</v>
      </c>
      <c r="J126" s="702">
        <v>0.78700000000000003</v>
      </c>
      <c r="K126" s="712" t="s">
        <v>343</v>
      </c>
    </row>
    <row r="127" spans="1:11" ht="14.45" customHeight="1" thickBot="1" x14ac:dyDescent="0.25">
      <c r="A127" s="723" t="s">
        <v>449</v>
      </c>
      <c r="B127" s="701">
        <v>0</v>
      </c>
      <c r="C127" s="701">
        <v>0.90749999999999997</v>
      </c>
      <c r="D127" s="702">
        <v>0.90749999999999997</v>
      </c>
      <c r="E127" s="711" t="s">
        <v>343</v>
      </c>
      <c r="F127" s="701">
        <v>0</v>
      </c>
      <c r="G127" s="702">
        <v>0</v>
      </c>
      <c r="H127" s="704">
        <v>0</v>
      </c>
      <c r="I127" s="701">
        <v>20.942079999998999</v>
      </c>
      <c r="J127" s="702">
        <v>20.942079999998999</v>
      </c>
      <c r="K127" s="712" t="s">
        <v>329</v>
      </c>
    </row>
    <row r="128" spans="1:11" ht="14.45" customHeight="1" thickBot="1" x14ac:dyDescent="0.25">
      <c r="A128" s="720" t="s">
        <v>48</v>
      </c>
      <c r="B128" s="701">
        <v>145924.053768674</v>
      </c>
      <c r="C128" s="701">
        <v>156187.33493000001</v>
      </c>
      <c r="D128" s="702">
        <v>10263.2811613259</v>
      </c>
      <c r="E128" s="703">
        <v>1.070333032123</v>
      </c>
      <c r="F128" s="701">
        <v>178894.54956399999</v>
      </c>
      <c r="G128" s="702">
        <v>163986.67043366699</v>
      </c>
      <c r="H128" s="704">
        <v>20186.220880000001</v>
      </c>
      <c r="I128" s="701">
        <v>179825.54245000001</v>
      </c>
      <c r="J128" s="702">
        <v>15838.872016333</v>
      </c>
      <c r="K128" s="705">
        <v>1.0052041433800001</v>
      </c>
    </row>
    <row r="129" spans="1:11" ht="14.45" customHeight="1" thickBot="1" x14ac:dyDescent="0.25">
      <c r="A129" s="726" t="s">
        <v>450</v>
      </c>
      <c r="B129" s="706">
        <v>107500.893768674</v>
      </c>
      <c r="C129" s="706">
        <v>115160.26412000001</v>
      </c>
      <c r="D129" s="707">
        <v>7659.3703513258697</v>
      </c>
      <c r="E129" s="713">
        <v>1.0712493643800001</v>
      </c>
      <c r="F129" s="706">
        <v>129725.64</v>
      </c>
      <c r="G129" s="707">
        <v>118915.17</v>
      </c>
      <c r="H129" s="709">
        <v>14968.316999999999</v>
      </c>
      <c r="I129" s="706">
        <v>132537.80799999999</v>
      </c>
      <c r="J129" s="707">
        <v>13622.637999999601</v>
      </c>
      <c r="K129" s="714">
        <v>1.0216778117259999</v>
      </c>
    </row>
    <row r="130" spans="1:11" ht="14.45" customHeight="1" thickBot="1" x14ac:dyDescent="0.25">
      <c r="A130" s="722" t="s">
        <v>451</v>
      </c>
      <c r="B130" s="706">
        <v>106731</v>
      </c>
      <c r="C130" s="706">
        <v>114384.06200000001</v>
      </c>
      <c r="D130" s="707">
        <v>7653.0620000005401</v>
      </c>
      <c r="E130" s="713">
        <v>1.0717042096480001</v>
      </c>
      <c r="F130" s="706">
        <v>128985.64</v>
      </c>
      <c r="G130" s="707">
        <v>118236.836666667</v>
      </c>
      <c r="H130" s="709">
        <v>14875.001</v>
      </c>
      <c r="I130" s="706">
        <v>131606</v>
      </c>
      <c r="J130" s="707">
        <v>13369.163333332999</v>
      </c>
      <c r="K130" s="714">
        <v>1.020315129653</v>
      </c>
    </row>
    <row r="131" spans="1:11" ht="14.45" customHeight="1" thickBot="1" x14ac:dyDescent="0.25">
      <c r="A131" s="723" t="s">
        <v>452</v>
      </c>
      <c r="B131" s="701">
        <v>106731</v>
      </c>
      <c r="C131" s="701">
        <v>114384.06200000001</v>
      </c>
      <c r="D131" s="702">
        <v>7653.0620000005401</v>
      </c>
      <c r="E131" s="703">
        <v>1.0717042096480001</v>
      </c>
      <c r="F131" s="701">
        <v>128985.64</v>
      </c>
      <c r="G131" s="702">
        <v>118236.836666667</v>
      </c>
      <c r="H131" s="704">
        <v>14875.001</v>
      </c>
      <c r="I131" s="701">
        <v>131606</v>
      </c>
      <c r="J131" s="702">
        <v>13369.163333332999</v>
      </c>
      <c r="K131" s="705">
        <v>1.020315129653</v>
      </c>
    </row>
    <row r="132" spans="1:11" ht="14.45" customHeight="1" thickBot="1" x14ac:dyDescent="0.25">
      <c r="A132" s="722" t="s">
        <v>453</v>
      </c>
      <c r="B132" s="706">
        <v>0</v>
      </c>
      <c r="C132" s="706">
        <v>-5.1208799999999997</v>
      </c>
      <c r="D132" s="707">
        <v>-5.1208799999999997</v>
      </c>
      <c r="E132" s="708" t="s">
        <v>343</v>
      </c>
      <c r="F132" s="706">
        <v>0</v>
      </c>
      <c r="G132" s="707">
        <v>0</v>
      </c>
      <c r="H132" s="709">
        <v>0</v>
      </c>
      <c r="I132" s="706">
        <v>0</v>
      </c>
      <c r="J132" s="707">
        <v>0</v>
      </c>
      <c r="K132" s="710" t="s">
        <v>329</v>
      </c>
    </row>
    <row r="133" spans="1:11" ht="14.45" customHeight="1" thickBot="1" x14ac:dyDescent="0.25">
      <c r="A133" s="723" t="s">
        <v>454</v>
      </c>
      <c r="B133" s="701">
        <v>0</v>
      </c>
      <c r="C133" s="701">
        <v>-5.1208799999999997</v>
      </c>
      <c r="D133" s="702">
        <v>-5.1208799999999997</v>
      </c>
      <c r="E133" s="711" t="s">
        <v>343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5" customHeight="1" thickBot="1" x14ac:dyDescent="0.25">
      <c r="A134" s="722" t="s">
        <v>455</v>
      </c>
      <c r="B134" s="706">
        <v>515.52976867466998</v>
      </c>
      <c r="C134" s="706">
        <v>417.26000000000101</v>
      </c>
      <c r="D134" s="707">
        <v>-98.269768674668995</v>
      </c>
      <c r="E134" s="713">
        <v>0.80938100058200002</v>
      </c>
      <c r="F134" s="706">
        <v>437.80000000000098</v>
      </c>
      <c r="G134" s="707">
        <v>401.316666666667</v>
      </c>
      <c r="H134" s="709">
        <v>52.024999999999999</v>
      </c>
      <c r="I134" s="706">
        <v>388.95</v>
      </c>
      <c r="J134" s="707">
        <v>-12.366666666666999</v>
      </c>
      <c r="K134" s="714">
        <v>0.88841936957500001</v>
      </c>
    </row>
    <row r="135" spans="1:11" ht="14.45" customHeight="1" thickBot="1" x14ac:dyDescent="0.25">
      <c r="A135" s="723" t="s">
        <v>456</v>
      </c>
      <c r="B135" s="701">
        <v>515.52976867466998</v>
      </c>
      <c r="C135" s="701">
        <v>417.26000000000101</v>
      </c>
      <c r="D135" s="702">
        <v>-98.269768674668995</v>
      </c>
      <c r="E135" s="703">
        <v>0.80938100058200002</v>
      </c>
      <c r="F135" s="701">
        <v>437.80000000000098</v>
      </c>
      <c r="G135" s="702">
        <v>401.316666666667</v>
      </c>
      <c r="H135" s="704">
        <v>52.024999999999999</v>
      </c>
      <c r="I135" s="701">
        <v>388.95</v>
      </c>
      <c r="J135" s="702">
        <v>-12.366666666666999</v>
      </c>
      <c r="K135" s="705">
        <v>0.88841936957500001</v>
      </c>
    </row>
    <row r="136" spans="1:11" ht="14.45" customHeight="1" thickBot="1" x14ac:dyDescent="0.25">
      <c r="A136" s="722" t="s">
        <v>457</v>
      </c>
      <c r="B136" s="706">
        <v>254.364</v>
      </c>
      <c r="C136" s="706">
        <v>249.06299999999999</v>
      </c>
      <c r="D136" s="707">
        <v>-5.3009999999990001</v>
      </c>
      <c r="E136" s="713">
        <v>0.979159786762</v>
      </c>
      <c r="F136" s="706">
        <v>185.58</v>
      </c>
      <c r="G136" s="707">
        <v>170.11500000000001</v>
      </c>
      <c r="H136" s="709">
        <v>19.791</v>
      </c>
      <c r="I136" s="706">
        <v>371.85799999999898</v>
      </c>
      <c r="J136" s="707">
        <v>201.742999999999</v>
      </c>
      <c r="K136" s="714">
        <v>2.0037611811609999</v>
      </c>
    </row>
    <row r="137" spans="1:11" ht="14.45" customHeight="1" thickBot="1" x14ac:dyDescent="0.25">
      <c r="A137" s="723" t="s">
        <v>458</v>
      </c>
      <c r="B137" s="701">
        <v>254.364</v>
      </c>
      <c r="C137" s="701">
        <v>249.06299999999999</v>
      </c>
      <c r="D137" s="702">
        <v>-5.3009999999990001</v>
      </c>
      <c r="E137" s="703">
        <v>0.979159786762</v>
      </c>
      <c r="F137" s="701">
        <v>185.58</v>
      </c>
      <c r="G137" s="702">
        <v>170.11500000000001</v>
      </c>
      <c r="H137" s="704">
        <v>19.791</v>
      </c>
      <c r="I137" s="701">
        <v>371.85799999999898</v>
      </c>
      <c r="J137" s="702">
        <v>201.742999999999</v>
      </c>
      <c r="K137" s="705">
        <v>2.0037611811609999</v>
      </c>
    </row>
    <row r="138" spans="1:11" ht="14.45" customHeight="1" thickBot="1" x14ac:dyDescent="0.25">
      <c r="A138" s="725" t="s">
        <v>459</v>
      </c>
      <c r="B138" s="701">
        <v>0</v>
      </c>
      <c r="C138" s="701">
        <v>115</v>
      </c>
      <c r="D138" s="702">
        <v>115</v>
      </c>
      <c r="E138" s="711" t="s">
        <v>329</v>
      </c>
      <c r="F138" s="701">
        <v>116.62</v>
      </c>
      <c r="G138" s="702">
        <v>106.901666666667</v>
      </c>
      <c r="H138" s="704">
        <v>21.5</v>
      </c>
      <c r="I138" s="701">
        <v>171</v>
      </c>
      <c r="J138" s="702">
        <v>64.098333333333002</v>
      </c>
      <c r="K138" s="705">
        <v>1.4663008060360001</v>
      </c>
    </row>
    <row r="139" spans="1:11" ht="14.45" customHeight="1" thickBot="1" x14ac:dyDescent="0.25">
      <c r="A139" s="723" t="s">
        <v>460</v>
      </c>
      <c r="B139" s="701">
        <v>0</v>
      </c>
      <c r="C139" s="701">
        <v>115</v>
      </c>
      <c r="D139" s="702">
        <v>115</v>
      </c>
      <c r="E139" s="711" t="s">
        <v>329</v>
      </c>
      <c r="F139" s="701">
        <v>116.62</v>
      </c>
      <c r="G139" s="702">
        <v>106.901666666667</v>
      </c>
      <c r="H139" s="704">
        <v>21.5</v>
      </c>
      <c r="I139" s="701">
        <v>171</v>
      </c>
      <c r="J139" s="702">
        <v>64.098333333333002</v>
      </c>
      <c r="K139" s="705">
        <v>1.4663008060360001</v>
      </c>
    </row>
    <row r="140" spans="1:11" ht="14.45" customHeight="1" thickBot="1" x14ac:dyDescent="0.25">
      <c r="A140" s="721" t="s">
        <v>461</v>
      </c>
      <c r="B140" s="701">
        <v>36288.54</v>
      </c>
      <c r="C140" s="701">
        <v>38734.456440000104</v>
      </c>
      <c r="D140" s="702">
        <v>2445.91644000007</v>
      </c>
      <c r="E140" s="703">
        <v>1.0674018971270001</v>
      </c>
      <c r="F140" s="701">
        <v>45884.480000000003</v>
      </c>
      <c r="G140" s="702">
        <v>42060.773333333302</v>
      </c>
      <c r="H140" s="704">
        <v>4920.0014600000004</v>
      </c>
      <c r="I140" s="701">
        <v>44648.038840000001</v>
      </c>
      <c r="J140" s="702">
        <v>2587.2655066666798</v>
      </c>
      <c r="K140" s="705">
        <v>0.97305317266299995</v>
      </c>
    </row>
    <row r="141" spans="1:11" ht="14.45" customHeight="1" thickBot="1" x14ac:dyDescent="0.25">
      <c r="A141" s="722" t="s">
        <v>462</v>
      </c>
      <c r="B141" s="706">
        <v>9605.7900000000209</v>
      </c>
      <c r="C141" s="706">
        <v>10338.54479</v>
      </c>
      <c r="D141" s="707">
        <v>732.75478999999495</v>
      </c>
      <c r="E141" s="713">
        <v>1.0762826160050001</v>
      </c>
      <c r="F141" s="706">
        <v>12221.46</v>
      </c>
      <c r="G141" s="707">
        <v>11203.004999999999</v>
      </c>
      <c r="H141" s="709">
        <v>1345.3608200000001</v>
      </c>
      <c r="I141" s="706">
        <v>11891.66403</v>
      </c>
      <c r="J141" s="707">
        <v>688.65903000001197</v>
      </c>
      <c r="K141" s="714">
        <v>0.97301501048100003</v>
      </c>
    </row>
    <row r="142" spans="1:11" ht="14.45" customHeight="1" thickBot="1" x14ac:dyDescent="0.25">
      <c r="A142" s="723" t="s">
        <v>463</v>
      </c>
      <c r="B142" s="701">
        <v>9605.7900000000209</v>
      </c>
      <c r="C142" s="701">
        <v>10338.54479</v>
      </c>
      <c r="D142" s="702">
        <v>732.75478999999495</v>
      </c>
      <c r="E142" s="703">
        <v>1.0762826160050001</v>
      </c>
      <c r="F142" s="701">
        <v>12221.46</v>
      </c>
      <c r="G142" s="702">
        <v>11203.004999999999</v>
      </c>
      <c r="H142" s="704">
        <v>1345.3608200000001</v>
      </c>
      <c r="I142" s="701">
        <v>11891.66403</v>
      </c>
      <c r="J142" s="702">
        <v>688.65903000001197</v>
      </c>
      <c r="K142" s="705">
        <v>0.97301501048100003</v>
      </c>
    </row>
    <row r="143" spans="1:11" ht="14.45" customHeight="1" thickBot="1" x14ac:dyDescent="0.25">
      <c r="A143" s="722" t="s">
        <v>464</v>
      </c>
      <c r="B143" s="706">
        <v>26682.75</v>
      </c>
      <c r="C143" s="706">
        <v>28397.652770000001</v>
      </c>
      <c r="D143" s="707">
        <v>1714.9027700000699</v>
      </c>
      <c r="E143" s="713">
        <v>1.0642700909759999</v>
      </c>
      <c r="F143" s="706">
        <v>33663.019999999997</v>
      </c>
      <c r="G143" s="707">
        <v>30857.768333333301</v>
      </c>
      <c r="H143" s="709">
        <v>3574.6406400000001</v>
      </c>
      <c r="I143" s="706">
        <v>32756.374810000001</v>
      </c>
      <c r="J143" s="707">
        <v>1898.60647666665</v>
      </c>
      <c r="K143" s="714">
        <v>0.97306702755700003</v>
      </c>
    </row>
    <row r="144" spans="1:11" ht="14.45" customHeight="1" thickBot="1" x14ac:dyDescent="0.25">
      <c r="A144" s="723" t="s">
        <v>465</v>
      </c>
      <c r="B144" s="701">
        <v>26682.75</v>
      </c>
      <c r="C144" s="701">
        <v>28397.652770000001</v>
      </c>
      <c r="D144" s="702">
        <v>1714.9027700000699</v>
      </c>
      <c r="E144" s="703">
        <v>1.0642700909759999</v>
      </c>
      <c r="F144" s="701">
        <v>33663.019999999997</v>
      </c>
      <c r="G144" s="702">
        <v>30857.768333333301</v>
      </c>
      <c r="H144" s="704">
        <v>3574.6406400000001</v>
      </c>
      <c r="I144" s="701">
        <v>32756.374810000001</v>
      </c>
      <c r="J144" s="702">
        <v>1898.60647666665</v>
      </c>
      <c r="K144" s="705">
        <v>0.97306702755700003</v>
      </c>
    </row>
    <row r="145" spans="1:11" ht="14.45" customHeight="1" thickBot="1" x14ac:dyDescent="0.25">
      <c r="A145" s="722" t="s">
        <v>466</v>
      </c>
      <c r="B145" s="706">
        <v>0</v>
      </c>
      <c r="C145" s="706">
        <v>-0.46089000000000002</v>
      </c>
      <c r="D145" s="707">
        <v>-0.46089000000000002</v>
      </c>
      <c r="E145" s="708" t="s">
        <v>343</v>
      </c>
      <c r="F145" s="706">
        <v>0</v>
      </c>
      <c r="G145" s="707">
        <v>0</v>
      </c>
      <c r="H145" s="709">
        <v>0</v>
      </c>
      <c r="I145" s="706">
        <v>0</v>
      </c>
      <c r="J145" s="707">
        <v>0</v>
      </c>
      <c r="K145" s="710" t="s">
        <v>329</v>
      </c>
    </row>
    <row r="146" spans="1:11" ht="14.45" customHeight="1" thickBot="1" x14ac:dyDescent="0.25">
      <c r="A146" s="723" t="s">
        <v>467</v>
      </c>
      <c r="B146" s="701">
        <v>0</v>
      </c>
      <c r="C146" s="701">
        <v>-0.46089000000000002</v>
      </c>
      <c r="D146" s="702">
        <v>-0.46089000000000002</v>
      </c>
      <c r="E146" s="711" t="s">
        <v>343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5" customHeight="1" thickBot="1" x14ac:dyDescent="0.25">
      <c r="A147" s="722" t="s">
        <v>468</v>
      </c>
      <c r="B147" s="706">
        <v>0</v>
      </c>
      <c r="C147" s="706">
        <v>-1.28023</v>
      </c>
      <c r="D147" s="707">
        <v>-1.28023</v>
      </c>
      <c r="E147" s="708" t="s">
        <v>343</v>
      </c>
      <c r="F147" s="706">
        <v>0</v>
      </c>
      <c r="G147" s="707">
        <v>0</v>
      </c>
      <c r="H147" s="709">
        <v>0</v>
      </c>
      <c r="I147" s="706">
        <v>0</v>
      </c>
      <c r="J147" s="707">
        <v>0</v>
      </c>
      <c r="K147" s="710" t="s">
        <v>329</v>
      </c>
    </row>
    <row r="148" spans="1:11" ht="14.45" customHeight="1" thickBot="1" x14ac:dyDescent="0.25">
      <c r="A148" s="723" t="s">
        <v>469</v>
      </c>
      <c r="B148" s="701">
        <v>0</v>
      </c>
      <c r="C148" s="701">
        <v>-1.28023</v>
      </c>
      <c r="D148" s="702">
        <v>-1.28023</v>
      </c>
      <c r="E148" s="711" t="s">
        <v>343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5" customHeight="1" thickBot="1" x14ac:dyDescent="0.25">
      <c r="A149" s="721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567.459564</v>
      </c>
      <c r="G149" s="702">
        <v>520.17126699999994</v>
      </c>
      <c r="H149" s="704">
        <v>0</v>
      </c>
      <c r="I149" s="701">
        <v>0</v>
      </c>
      <c r="J149" s="702">
        <v>-520.17126699999994</v>
      </c>
      <c r="K149" s="705">
        <v>0</v>
      </c>
    </row>
    <row r="150" spans="1:11" ht="14.45" customHeight="1" thickBot="1" x14ac:dyDescent="0.25">
      <c r="A150" s="722" t="s">
        <v>471</v>
      </c>
      <c r="B150" s="706">
        <v>0</v>
      </c>
      <c r="C150" s="706">
        <v>0</v>
      </c>
      <c r="D150" s="707">
        <v>0</v>
      </c>
      <c r="E150" s="713">
        <v>1</v>
      </c>
      <c r="F150" s="706">
        <v>567.459564</v>
      </c>
      <c r="G150" s="707">
        <v>520.17126699999994</v>
      </c>
      <c r="H150" s="709">
        <v>0</v>
      </c>
      <c r="I150" s="706">
        <v>0</v>
      </c>
      <c r="J150" s="707">
        <v>-520.17126699999994</v>
      </c>
      <c r="K150" s="714">
        <v>0</v>
      </c>
    </row>
    <row r="151" spans="1:11" ht="14.45" customHeight="1" thickBot="1" x14ac:dyDescent="0.2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567.459564</v>
      </c>
      <c r="G151" s="702">
        <v>520.17126699999994</v>
      </c>
      <c r="H151" s="704">
        <v>0</v>
      </c>
      <c r="I151" s="701">
        <v>0</v>
      </c>
      <c r="J151" s="702">
        <v>-520.17126699999994</v>
      </c>
      <c r="K151" s="705">
        <v>0</v>
      </c>
    </row>
    <row r="152" spans="1:11" ht="14.45" customHeight="1" thickBot="1" x14ac:dyDescent="0.25">
      <c r="A152" s="721" t="s">
        <v>473</v>
      </c>
      <c r="B152" s="701">
        <v>2134.6200000000099</v>
      </c>
      <c r="C152" s="701">
        <v>2292.6143699999998</v>
      </c>
      <c r="D152" s="702">
        <v>157.994369999995</v>
      </c>
      <c r="E152" s="703">
        <v>1.0740152205069999</v>
      </c>
      <c r="F152" s="701">
        <v>2716.97</v>
      </c>
      <c r="G152" s="702">
        <v>2490.5558333333302</v>
      </c>
      <c r="H152" s="704">
        <v>297.90242000000001</v>
      </c>
      <c r="I152" s="701">
        <v>2639.6956100000002</v>
      </c>
      <c r="J152" s="702">
        <v>149.13977666666699</v>
      </c>
      <c r="K152" s="705">
        <v>0.97155861492700002</v>
      </c>
    </row>
    <row r="153" spans="1:11" ht="14.45" customHeight="1" thickBot="1" x14ac:dyDescent="0.25">
      <c r="A153" s="722" t="s">
        <v>474</v>
      </c>
      <c r="B153" s="706">
        <v>2134.6200000000099</v>
      </c>
      <c r="C153" s="706">
        <v>2292.6143699999998</v>
      </c>
      <c r="D153" s="707">
        <v>157.994369999995</v>
      </c>
      <c r="E153" s="713">
        <v>1.0740152205069999</v>
      </c>
      <c r="F153" s="706">
        <v>2716.97</v>
      </c>
      <c r="G153" s="707">
        <v>2490.5558333333302</v>
      </c>
      <c r="H153" s="709">
        <v>297.90242000000001</v>
      </c>
      <c r="I153" s="706">
        <v>2639.6956100000002</v>
      </c>
      <c r="J153" s="707">
        <v>149.13977666666699</v>
      </c>
      <c r="K153" s="714">
        <v>0.97155861492700002</v>
      </c>
    </row>
    <row r="154" spans="1:11" ht="14.45" customHeight="1" thickBot="1" x14ac:dyDescent="0.25">
      <c r="A154" s="723" t="s">
        <v>475</v>
      </c>
      <c r="B154" s="701">
        <v>2134.6200000000099</v>
      </c>
      <c r="C154" s="701">
        <v>2292.6143699999998</v>
      </c>
      <c r="D154" s="702">
        <v>157.994369999995</v>
      </c>
      <c r="E154" s="703">
        <v>1.0740152205069999</v>
      </c>
      <c r="F154" s="701">
        <v>2716.97</v>
      </c>
      <c r="G154" s="702">
        <v>2490.5558333333302</v>
      </c>
      <c r="H154" s="704">
        <v>297.90242000000001</v>
      </c>
      <c r="I154" s="701">
        <v>2639.6956100000002</v>
      </c>
      <c r="J154" s="702">
        <v>149.13977666666699</v>
      </c>
      <c r="K154" s="705">
        <v>0.97155861492700002</v>
      </c>
    </row>
    <row r="155" spans="1:11" ht="14.45" customHeight="1" thickBot="1" x14ac:dyDescent="0.25">
      <c r="A155" s="720" t="s">
        <v>476</v>
      </c>
      <c r="B155" s="701">
        <v>187.323035780976</v>
      </c>
      <c r="C155" s="701">
        <v>407.77577000000099</v>
      </c>
      <c r="D155" s="702">
        <v>220.45273421902499</v>
      </c>
      <c r="E155" s="703">
        <v>2.1768586458139998</v>
      </c>
      <c r="F155" s="701">
        <v>0</v>
      </c>
      <c r="G155" s="702">
        <v>0</v>
      </c>
      <c r="H155" s="704">
        <v>40.57</v>
      </c>
      <c r="I155" s="701">
        <v>229.80082999999999</v>
      </c>
      <c r="J155" s="702">
        <v>229.80082999999999</v>
      </c>
      <c r="K155" s="712" t="s">
        <v>329</v>
      </c>
    </row>
    <row r="156" spans="1:11" ht="14.45" customHeight="1" thickBot="1" x14ac:dyDescent="0.25">
      <c r="A156" s="721" t="s">
        <v>477</v>
      </c>
      <c r="B156" s="701">
        <v>187.323035780976</v>
      </c>
      <c r="C156" s="701">
        <v>407.77577000000099</v>
      </c>
      <c r="D156" s="702">
        <v>220.45273421902499</v>
      </c>
      <c r="E156" s="703">
        <v>2.1768586458139998</v>
      </c>
      <c r="F156" s="701">
        <v>0</v>
      </c>
      <c r="G156" s="702">
        <v>0</v>
      </c>
      <c r="H156" s="704">
        <v>40.57</v>
      </c>
      <c r="I156" s="701">
        <v>229.80082999999999</v>
      </c>
      <c r="J156" s="702">
        <v>229.80082999999999</v>
      </c>
      <c r="K156" s="712" t="s">
        <v>329</v>
      </c>
    </row>
    <row r="157" spans="1:11" ht="14.45" customHeight="1" thickBot="1" x14ac:dyDescent="0.25">
      <c r="A157" s="722" t="s">
        <v>478</v>
      </c>
      <c r="B157" s="706">
        <v>20.180718436540001</v>
      </c>
      <c r="C157" s="706">
        <v>175.33277000000001</v>
      </c>
      <c r="D157" s="707">
        <v>155.15205156345999</v>
      </c>
      <c r="E157" s="713">
        <v>8.6881332075139994</v>
      </c>
      <c r="F157" s="706">
        <v>0</v>
      </c>
      <c r="G157" s="707">
        <v>0</v>
      </c>
      <c r="H157" s="709">
        <v>10.57</v>
      </c>
      <c r="I157" s="706">
        <v>143.17083</v>
      </c>
      <c r="J157" s="707">
        <v>143.17083</v>
      </c>
      <c r="K157" s="710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8.4402500000000007</v>
      </c>
      <c r="D158" s="702">
        <v>8.4402500000000007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11.55983</v>
      </c>
      <c r="J158" s="702">
        <v>11.55983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-5.0864799999999999</v>
      </c>
      <c r="D159" s="702">
        <v>-5.0864799999999999</v>
      </c>
      <c r="E159" s="711" t="s">
        <v>343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1.95</v>
      </c>
      <c r="D160" s="702">
        <v>1.95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4.5</v>
      </c>
      <c r="J160" s="702">
        <v>4.5</v>
      </c>
      <c r="K160" s="712" t="s">
        <v>343</v>
      </c>
    </row>
    <row r="161" spans="1:11" ht="14.45" customHeight="1" thickBot="1" x14ac:dyDescent="0.25">
      <c r="A161" s="723" t="s">
        <v>482</v>
      </c>
      <c r="B161" s="701">
        <v>0</v>
      </c>
      <c r="C161" s="701">
        <v>169.809</v>
      </c>
      <c r="D161" s="702">
        <v>169.809</v>
      </c>
      <c r="E161" s="711" t="s">
        <v>329</v>
      </c>
      <c r="F161" s="701">
        <v>0</v>
      </c>
      <c r="G161" s="702">
        <v>0</v>
      </c>
      <c r="H161" s="704">
        <v>10.57</v>
      </c>
      <c r="I161" s="701">
        <v>127.111</v>
      </c>
      <c r="J161" s="702">
        <v>127.111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0.22</v>
      </c>
      <c r="D162" s="702">
        <v>0.22</v>
      </c>
      <c r="E162" s="711" t="s">
        <v>343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20.180718436540001</v>
      </c>
      <c r="C163" s="701">
        <v>0</v>
      </c>
      <c r="D163" s="702">
        <v>-20.180718436540001</v>
      </c>
      <c r="E163" s="703">
        <v>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05">
        <v>11</v>
      </c>
    </row>
    <row r="164" spans="1:11" ht="14.45" customHeight="1" thickBot="1" x14ac:dyDescent="0.25">
      <c r="A164" s="725" t="s">
        <v>485</v>
      </c>
      <c r="B164" s="701">
        <v>0</v>
      </c>
      <c r="C164" s="701">
        <v>48.404000000000003</v>
      </c>
      <c r="D164" s="702">
        <v>48.404000000000003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48.404000000000003</v>
      </c>
      <c r="D165" s="702">
        <v>48.404000000000003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5" t="s">
        <v>487</v>
      </c>
      <c r="B166" s="701">
        <v>167.14231734443601</v>
      </c>
      <c r="C166" s="701">
        <v>145.65</v>
      </c>
      <c r="D166" s="702">
        <v>-21.492317344435001</v>
      </c>
      <c r="E166" s="703">
        <v>0.871413070693</v>
      </c>
      <c r="F166" s="701">
        <v>0</v>
      </c>
      <c r="G166" s="702">
        <v>0</v>
      </c>
      <c r="H166" s="704">
        <v>21.9</v>
      </c>
      <c r="I166" s="701">
        <v>52.43</v>
      </c>
      <c r="J166" s="702">
        <v>52.43</v>
      </c>
      <c r="K166" s="712" t="s">
        <v>329</v>
      </c>
    </row>
    <row r="167" spans="1:11" ht="14.45" customHeight="1" thickBot="1" x14ac:dyDescent="0.25">
      <c r="A167" s="723" t="s">
        <v>488</v>
      </c>
      <c r="B167" s="701">
        <v>167.14231734443601</v>
      </c>
      <c r="C167" s="701">
        <v>145.65</v>
      </c>
      <c r="D167" s="702">
        <v>-21.492317344435001</v>
      </c>
      <c r="E167" s="703">
        <v>0.871413070693</v>
      </c>
      <c r="F167" s="701">
        <v>0</v>
      </c>
      <c r="G167" s="702">
        <v>0</v>
      </c>
      <c r="H167" s="704">
        <v>21.9</v>
      </c>
      <c r="I167" s="701">
        <v>52.43</v>
      </c>
      <c r="J167" s="702">
        <v>52.43</v>
      </c>
      <c r="K167" s="712" t="s">
        <v>329</v>
      </c>
    </row>
    <row r="168" spans="1:11" ht="14.45" customHeight="1" thickBot="1" x14ac:dyDescent="0.25">
      <c r="A168" s="725" t="s">
        <v>489</v>
      </c>
      <c r="B168" s="701">
        <v>0</v>
      </c>
      <c r="C168" s="701">
        <v>38.389000000000003</v>
      </c>
      <c r="D168" s="702">
        <v>38.389000000000003</v>
      </c>
      <c r="E168" s="711" t="s">
        <v>329</v>
      </c>
      <c r="F168" s="701">
        <v>0</v>
      </c>
      <c r="G168" s="702">
        <v>0</v>
      </c>
      <c r="H168" s="704">
        <v>8.1</v>
      </c>
      <c r="I168" s="701">
        <v>34.200000000000003</v>
      </c>
      <c r="J168" s="702">
        <v>34.200000000000003</v>
      </c>
      <c r="K168" s="712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38.389000000000003</v>
      </c>
      <c r="D169" s="702">
        <v>38.389000000000003</v>
      </c>
      <c r="E169" s="711" t="s">
        <v>329</v>
      </c>
      <c r="F169" s="701">
        <v>0</v>
      </c>
      <c r="G169" s="702">
        <v>0</v>
      </c>
      <c r="H169" s="704">
        <v>8.1</v>
      </c>
      <c r="I169" s="701">
        <v>34.200000000000003</v>
      </c>
      <c r="J169" s="702">
        <v>34.200000000000003</v>
      </c>
      <c r="K169" s="712" t="s">
        <v>329</v>
      </c>
    </row>
    <row r="170" spans="1:11" ht="14.45" customHeight="1" thickBot="1" x14ac:dyDescent="0.25">
      <c r="A170" s="720" t="s">
        <v>491</v>
      </c>
      <c r="B170" s="701">
        <v>6397.3698603273497</v>
      </c>
      <c r="C170" s="701">
        <v>12666.2600700001</v>
      </c>
      <c r="D170" s="702">
        <v>6268.8902096726997</v>
      </c>
      <c r="E170" s="703">
        <v>1.9799168012070001</v>
      </c>
      <c r="F170" s="701">
        <v>8289.9999999998909</v>
      </c>
      <c r="G170" s="702">
        <v>7599.1666666665697</v>
      </c>
      <c r="H170" s="704">
        <v>811.91385000000002</v>
      </c>
      <c r="I170" s="701">
        <v>8317.9996399999909</v>
      </c>
      <c r="J170" s="702">
        <v>718.83297333342603</v>
      </c>
      <c r="K170" s="705">
        <v>1.0033775199029999</v>
      </c>
    </row>
    <row r="171" spans="1:11" ht="14.45" customHeight="1" thickBot="1" x14ac:dyDescent="0.25">
      <c r="A171" s="721" t="s">
        <v>492</v>
      </c>
      <c r="B171" s="701">
        <v>5533.3698603273497</v>
      </c>
      <c r="C171" s="701">
        <v>4910.2980000000098</v>
      </c>
      <c r="D171" s="702">
        <v>-623.07186032734</v>
      </c>
      <c r="E171" s="703">
        <v>0.88739739506699999</v>
      </c>
      <c r="F171" s="701">
        <v>7472.99999999989</v>
      </c>
      <c r="G171" s="702">
        <v>6850.2499999999</v>
      </c>
      <c r="H171" s="704">
        <v>803.33123000000001</v>
      </c>
      <c r="I171" s="701">
        <v>7272.9568399999898</v>
      </c>
      <c r="J171" s="702">
        <v>422.70684000009402</v>
      </c>
      <c r="K171" s="705">
        <v>0.97323121102599996</v>
      </c>
    </row>
    <row r="172" spans="1:11" ht="14.45" customHeight="1" thickBot="1" x14ac:dyDescent="0.25">
      <c r="A172" s="722" t="s">
        <v>493</v>
      </c>
      <c r="B172" s="706">
        <v>5533.3698603273497</v>
      </c>
      <c r="C172" s="706">
        <v>4712.6490000000103</v>
      </c>
      <c r="D172" s="707">
        <v>-820.72086032734103</v>
      </c>
      <c r="E172" s="713">
        <v>0.85167793206599995</v>
      </c>
      <c r="F172" s="706">
        <v>7472.99999999989</v>
      </c>
      <c r="G172" s="707">
        <v>6850.2499999999</v>
      </c>
      <c r="H172" s="709">
        <v>803.33123000000001</v>
      </c>
      <c r="I172" s="706">
        <v>7269.3068399999902</v>
      </c>
      <c r="J172" s="707">
        <v>419.05684000009501</v>
      </c>
      <c r="K172" s="714">
        <v>0.972742786029</v>
      </c>
    </row>
    <row r="173" spans="1:11" ht="14.45" customHeight="1" thickBot="1" x14ac:dyDescent="0.25">
      <c r="A173" s="723" t="s">
        <v>494</v>
      </c>
      <c r="B173" s="701">
        <v>298.85655348059498</v>
      </c>
      <c r="C173" s="701">
        <v>292.23500000000001</v>
      </c>
      <c r="D173" s="702">
        <v>-6.6215534805939997</v>
      </c>
      <c r="E173" s="703">
        <v>0.977843706609</v>
      </c>
      <c r="F173" s="701">
        <v>362.999999999995</v>
      </c>
      <c r="G173" s="702">
        <v>332.749999999995</v>
      </c>
      <c r="H173" s="704">
        <v>37.95167</v>
      </c>
      <c r="I173" s="701">
        <v>394.70274000000001</v>
      </c>
      <c r="J173" s="702">
        <v>61.952740000003999</v>
      </c>
      <c r="K173" s="705">
        <v>1.0873353719000001</v>
      </c>
    </row>
    <row r="174" spans="1:11" ht="14.45" customHeight="1" thickBot="1" x14ac:dyDescent="0.25">
      <c r="A174" s="723" t="s">
        <v>495</v>
      </c>
      <c r="B174" s="701">
        <v>1852.8470787705701</v>
      </c>
      <c r="C174" s="701">
        <v>812.64300000000105</v>
      </c>
      <c r="D174" s="702">
        <v>-1040.20407877057</v>
      </c>
      <c r="E174" s="703">
        <v>0.438591511037</v>
      </c>
      <c r="F174" s="701">
        <v>2182.99999999997</v>
      </c>
      <c r="G174" s="702">
        <v>2001.0833333333001</v>
      </c>
      <c r="H174" s="704">
        <v>353.43090000000001</v>
      </c>
      <c r="I174" s="701">
        <v>2320.8438200000001</v>
      </c>
      <c r="J174" s="702">
        <v>319.76048666669402</v>
      </c>
      <c r="K174" s="705">
        <v>1.0631442143830001</v>
      </c>
    </row>
    <row r="175" spans="1:11" ht="14.45" customHeight="1" thickBot="1" x14ac:dyDescent="0.25">
      <c r="A175" s="723" t="s">
        <v>496</v>
      </c>
      <c r="B175" s="701">
        <v>25.748452495218</v>
      </c>
      <c r="C175" s="701">
        <v>24.224</v>
      </c>
      <c r="D175" s="702">
        <v>-1.5244524952180001</v>
      </c>
      <c r="E175" s="703">
        <v>0.94079440325499997</v>
      </c>
      <c r="F175" s="701">
        <v>23.999999999999002</v>
      </c>
      <c r="G175" s="702">
        <v>21.999999999999002</v>
      </c>
      <c r="H175" s="704">
        <v>3.2469999999999999</v>
      </c>
      <c r="I175" s="701">
        <v>33.259</v>
      </c>
      <c r="J175" s="702">
        <v>11.259</v>
      </c>
      <c r="K175" s="705">
        <v>1.385791666666</v>
      </c>
    </row>
    <row r="176" spans="1:11" ht="14.45" customHeight="1" thickBot="1" x14ac:dyDescent="0.25">
      <c r="A176" s="723" t="s">
        <v>497</v>
      </c>
      <c r="B176" s="701">
        <v>846.29067383336496</v>
      </c>
      <c r="C176" s="701">
        <v>803.23400000000095</v>
      </c>
      <c r="D176" s="702">
        <v>-43.056673833363</v>
      </c>
      <c r="E176" s="703">
        <v>0.94912306709100003</v>
      </c>
      <c r="F176" s="701">
        <v>869.99999999998704</v>
      </c>
      <c r="G176" s="702">
        <v>797.49999999998795</v>
      </c>
      <c r="H176" s="704">
        <v>75.579560000000001</v>
      </c>
      <c r="I176" s="701">
        <v>820.13209999999901</v>
      </c>
      <c r="J176" s="702">
        <v>22.632100000011</v>
      </c>
      <c r="K176" s="705">
        <v>0.94268057471199995</v>
      </c>
    </row>
    <row r="177" spans="1:11" ht="14.45" customHeight="1" thickBot="1" x14ac:dyDescent="0.25">
      <c r="A177" s="723" t="s">
        <v>498</v>
      </c>
      <c r="B177" s="701">
        <v>2509.6271017476001</v>
      </c>
      <c r="C177" s="701">
        <v>2780.3130000000101</v>
      </c>
      <c r="D177" s="702">
        <v>270.68589825240502</v>
      </c>
      <c r="E177" s="703">
        <v>1.1078590114289999</v>
      </c>
      <c r="F177" s="701">
        <v>4032.99999999994</v>
      </c>
      <c r="G177" s="702">
        <v>3696.9166666666101</v>
      </c>
      <c r="H177" s="704">
        <v>333.12209999999999</v>
      </c>
      <c r="I177" s="701">
        <v>3700.3691800000001</v>
      </c>
      <c r="J177" s="702">
        <v>3.4525133333840001</v>
      </c>
      <c r="K177" s="705">
        <v>0.917522732457</v>
      </c>
    </row>
    <row r="178" spans="1:11" ht="14.45" customHeight="1" thickBot="1" x14ac:dyDescent="0.25">
      <c r="A178" s="722" t="s">
        <v>499</v>
      </c>
      <c r="B178" s="706">
        <v>0</v>
      </c>
      <c r="C178" s="706">
        <v>197.649</v>
      </c>
      <c r="D178" s="707">
        <v>197.649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3.6499999999989998</v>
      </c>
      <c r="J178" s="707">
        <v>3.6499999999989998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0.38</v>
      </c>
      <c r="D179" s="702">
        <v>0.38</v>
      </c>
      <c r="E179" s="711" t="s">
        <v>343</v>
      </c>
      <c r="F179" s="701">
        <v>0</v>
      </c>
      <c r="G179" s="702">
        <v>0</v>
      </c>
      <c r="H179" s="704">
        <v>0</v>
      </c>
      <c r="I179" s="701">
        <v>3.6499999999989998</v>
      </c>
      <c r="J179" s="702">
        <v>3.6499999999989998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197.26900000000001</v>
      </c>
      <c r="D180" s="702">
        <v>197.26900000000001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1" t="s">
        <v>502</v>
      </c>
      <c r="B181" s="701">
        <v>864</v>
      </c>
      <c r="C181" s="701">
        <v>7755.9620700000396</v>
      </c>
      <c r="D181" s="702">
        <v>6891.9620700000396</v>
      </c>
      <c r="E181" s="703">
        <v>8.9768079513880004</v>
      </c>
      <c r="F181" s="701">
        <v>817</v>
      </c>
      <c r="G181" s="702">
        <v>748.91666666666697</v>
      </c>
      <c r="H181" s="704">
        <v>8.5826200000000004</v>
      </c>
      <c r="I181" s="701">
        <v>1045.0427999999999</v>
      </c>
      <c r="J181" s="702">
        <v>296.12613333333201</v>
      </c>
      <c r="K181" s="705">
        <v>1.2791221542219999</v>
      </c>
    </row>
    <row r="182" spans="1:11" ht="14.45" customHeight="1" thickBot="1" x14ac:dyDescent="0.25">
      <c r="A182" s="722" t="s">
        <v>503</v>
      </c>
      <c r="B182" s="706">
        <v>864</v>
      </c>
      <c r="C182" s="706">
        <v>7182.6686300000401</v>
      </c>
      <c r="D182" s="707">
        <v>6318.6686300000401</v>
      </c>
      <c r="E182" s="713">
        <v>8.3132738773139998</v>
      </c>
      <c r="F182" s="706">
        <v>817</v>
      </c>
      <c r="G182" s="707">
        <v>748.91666666666697</v>
      </c>
      <c r="H182" s="709">
        <v>0</v>
      </c>
      <c r="I182" s="706">
        <v>765.89901999999802</v>
      </c>
      <c r="J182" s="707">
        <v>16.982353333331002</v>
      </c>
      <c r="K182" s="714">
        <v>0.93745290085599997</v>
      </c>
    </row>
    <row r="183" spans="1:11" ht="14.45" customHeight="1" thickBot="1" x14ac:dyDescent="0.25">
      <c r="A183" s="723" t="s">
        <v>504</v>
      </c>
      <c r="B183" s="701">
        <v>864</v>
      </c>
      <c r="C183" s="701">
        <v>7182.6686300000401</v>
      </c>
      <c r="D183" s="702">
        <v>6318.6686300000401</v>
      </c>
      <c r="E183" s="703">
        <v>8.3132738773139998</v>
      </c>
      <c r="F183" s="701">
        <v>817</v>
      </c>
      <c r="G183" s="702">
        <v>748.91666666666697</v>
      </c>
      <c r="H183" s="704">
        <v>0</v>
      </c>
      <c r="I183" s="701">
        <v>765.89901999999802</v>
      </c>
      <c r="J183" s="702">
        <v>16.982353333331002</v>
      </c>
      <c r="K183" s="705">
        <v>0.93745290085599997</v>
      </c>
    </row>
    <row r="184" spans="1:11" ht="14.45" customHeight="1" thickBot="1" x14ac:dyDescent="0.25">
      <c r="A184" s="722" t="s">
        <v>505</v>
      </c>
      <c r="B184" s="706">
        <v>0</v>
      </c>
      <c r="C184" s="706">
        <v>53.065759999999997</v>
      </c>
      <c r="D184" s="707">
        <v>53.065759999999997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47.120280000000001</v>
      </c>
      <c r="J184" s="707">
        <v>47.120280000000001</v>
      </c>
      <c r="K184" s="710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22.021999999999998</v>
      </c>
      <c r="D185" s="702">
        <v>22.021999999999998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7.35</v>
      </c>
      <c r="J185" s="702">
        <v>7.35</v>
      </c>
      <c r="K185" s="712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24.132239999999999</v>
      </c>
      <c r="D186" s="702">
        <v>24.132239999999999</v>
      </c>
      <c r="E186" s="711" t="s">
        <v>343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5.5200199999999997</v>
      </c>
      <c r="D187" s="702">
        <v>5.5200199999999997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39.77028</v>
      </c>
      <c r="J187" s="702">
        <v>39.77028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1.3915</v>
      </c>
      <c r="D188" s="702">
        <v>1.3915</v>
      </c>
      <c r="E188" s="711" t="s">
        <v>343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2" t="s">
        <v>510</v>
      </c>
      <c r="B189" s="706">
        <v>0</v>
      </c>
      <c r="C189" s="706">
        <v>24.490400000000001</v>
      </c>
      <c r="D189" s="707">
        <v>24.490400000000001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24.876999999999999</v>
      </c>
      <c r="J189" s="707">
        <v>24.876999999999999</v>
      </c>
      <c r="K189" s="710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24.490400000000001</v>
      </c>
      <c r="D190" s="702">
        <v>24.490400000000001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24.876999999999999</v>
      </c>
      <c r="J190" s="702">
        <v>24.876999999999999</v>
      </c>
      <c r="K190" s="712" t="s">
        <v>329</v>
      </c>
    </row>
    <row r="191" spans="1:11" ht="14.45" customHeight="1" thickBot="1" x14ac:dyDescent="0.25">
      <c r="A191" s="722" t="s">
        <v>512</v>
      </c>
      <c r="B191" s="706">
        <v>0</v>
      </c>
      <c r="C191" s="706">
        <v>415.54931000000101</v>
      </c>
      <c r="D191" s="707">
        <v>415.54931000000101</v>
      </c>
      <c r="E191" s="708" t="s">
        <v>329</v>
      </c>
      <c r="F191" s="706">
        <v>0</v>
      </c>
      <c r="G191" s="707">
        <v>0</v>
      </c>
      <c r="H191" s="709">
        <v>8.5826200000000004</v>
      </c>
      <c r="I191" s="706">
        <v>156.29262</v>
      </c>
      <c r="J191" s="707">
        <v>156.29262</v>
      </c>
      <c r="K191" s="710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16.940000000000001</v>
      </c>
      <c r="D192" s="702">
        <v>16.940000000000001</v>
      </c>
      <c r="E192" s="711" t="s">
        <v>343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398.60931000000102</v>
      </c>
      <c r="D193" s="702">
        <v>398.60931000000102</v>
      </c>
      <c r="E193" s="711" t="s">
        <v>329</v>
      </c>
      <c r="F193" s="701">
        <v>0</v>
      </c>
      <c r="G193" s="702">
        <v>0</v>
      </c>
      <c r="H193" s="704">
        <v>8.5826200000000004</v>
      </c>
      <c r="I193" s="701">
        <v>156.29262</v>
      </c>
      <c r="J193" s="702">
        <v>156.29262</v>
      </c>
      <c r="K193" s="712" t="s">
        <v>329</v>
      </c>
    </row>
    <row r="194" spans="1:11" ht="14.45" customHeight="1" thickBot="1" x14ac:dyDescent="0.25">
      <c r="A194" s="722" t="s">
        <v>515</v>
      </c>
      <c r="B194" s="706">
        <v>0</v>
      </c>
      <c r="C194" s="706">
        <v>80.187970000000007</v>
      </c>
      <c r="D194" s="707">
        <v>80.187970000000007</v>
      </c>
      <c r="E194" s="708" t="s">
        <v>343</v>
      </c>
      <c r="F194" s="706">
        <v>0</v>
      </c>
      <c r="G194" s="707">
        <v>0</v>
      </c>
      <c r="H194" s="709">
        <v>0</v>
      </c>
      <c r="I194" s="706">
        <v>50.853879999999997</v>
      </c>
      <c r="J194" s="707">
        <v>50.853879999999997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80.187970000000007</v>
      </c>
      <c r="D195" s="702">
        <v>80.187970000000007</v>
      </c>
      <c r="E195" s="711" t="s">
        <v>343</v>
      </c>
      <c r="F195" s="701">
        <v>0</v>
      </c>
      <c r="G195" s="702">
        <v>0</v>
      </c>
      <c r="H195" s="704">
        <v>0</v>
      </c>
      <c r="I195" s="701">
        <v>50.853879999999997</v>
      </c>
      <c r="J195" s="702">
        <v>50.853879999999997</v>
      </c>
      <c r="K195" s="712" t="s">
        <v>329</v>
      </c>
    </row>
    <row r="196" spans="1:11" ht="14.45" customHeight="1" thickBot="1" x14ac:dyDescent="0.25">
      <c r="A196" s="719" t="s">
        <v>517</v>
      </c>
      <c r="B196" s="701">
        <v>209702.999862528</v>
      </c>
      <c r="C196" s="701">
        <v>235507.40753999999</v>
      </c>
      <c r="D196" s="702">
        <v>25804.407677472002</v>
      </c>
      <c r="E196" s="703">
        <v>1.1230521627929999</v>
      </c>
      <c r="F196" s="701">
        <v>257828.487555764</v>
      </c>
      <c r="G196" s="702">
        <v>236342.78025945101</v>
      </c>
      <c r="H196" s="704">
        <v>29509.42067</v>
      </c>
      <c r="I196" s="701">
        <v>229351.89911</v>
      </c>
      <c r="J196" s="702">
        <v>-6990.8811494507499</v>
      </c>
      <c r="K196" s="705">
        <v>0.88955220303299998</v>
      </c>
    </row>
    <row r="197" spans="1:11" ht="14.45" customHeight="1" thickBot="1" x14ac:dyDescent="0.25">
      <c r="A197" s="720" t="s">
        <v>518</v>
      </c>
      <c r="B197" s="701">
        <v>209267.72422219801</v>
      </c>
      <c r="C197" s="701">
        <v>234969.06271999999</v>
      </c>
      <c r="D197" s="702">
        <v>25701.338497802099</v>
      </c>
      <c r="E197" s="703">
        <v>1.1228155875120001</v>
      </c>
      <c r="F197" s="701">
        <v>257627.693909528</v>
      </c>
      <c r="G197" s="702">
        <v>236158.719417068</v>
      </c>
      <c r="H197" s="704">
        <v>29453.766100000001</v>
      </c>
      <c r="I197" s="701">
        <v>228784.56052</v>
      </c>
      <c r="J197" s="702">
        <v>-7374.1588970677703</v>
      </c>
      <c r="K197" s="705">
        <v>0.88804335065100004</v>
      </c>
    </row>
    <row r="198" spans="1:11" ht="14.45" customHeight="1" thickBot="1" x14ac:dyDescent="0.25">
      <c r="A198" s="721" t="s">
        <v>519</v>
      </c>
      <c r="B198" s="701">
        <v>209267.72422219801</v>
      </c>
      <c r="C198" s="701">
        <v>234969.06271999999</v>
      </c>
      <c r="D198" s="702">
        <v>25701.338497802099</v>
      </c>
      <c r="E198" s="703">
        <v>1.1228155875120001</v>
      </c>
      <c r="F198" s="701">
        <v>257627.693909528</v>
      </c>
      <c r="G198" s="702">
        <v>236158.719417068</v>
      </c>
      <c r="H198" s="704">
        <v>29453.766100000001</v>
      </c>
      <c r="I198" s="701">
        <v>228784.56052</v>
      </c>
      <c r="J198" s="702">
        <v>-7374.1588970677703</v>
      </c>
      <c r="K198" s="705">
        <v>0.88804335065100004</v>
      </c>
    </row>
    <row r="199" spans="1:11" ht="14.45" customHeight="1" thickBot="1" x14ac:dyDescent="0.25">
      <c r="A199" s="722" t="s">
        <v>520</v>
      </c>
      <c r="B199" s="706">
        <v>519.37288599573697</v>
      </c>
      <c r="C199" s="706">
        <v>735.22805000000005</v>
      </c>
      <c r="D199" s="707">
        <v>215.855164004263</v>
      </c>
      <c r="E199" s="713">
        <v>1.415607302238</v>
      </c>
      <c r="F199" s="706">
        <v>725.05377902054397</v>
      </c>
      <c r="G199" s="707">
        <v>664.63263076883197</v>
      </c>
      <c r="H199" s="709">
        <v>59.04562</v>
      </c>
      <c r="I199" s="706">
        <v>1010.73857</v>
      </c>
      <c r="J199" s="707">
        <v>346.10593923116801</v>
      </c>
      <c r="K199" s="714">
        <v>1.39401876005</v>
      </c>
    </row>
    <row r="200" spans="1:11" ht="14.45" customHeight="1" thickBot="1" x14ac:dyDescent="0.25">
      <c r="A200" s="723" t="s">
        <v>521</v>
      </c>
      <c r="B200" s="701">
        <v>0.22212101397600001</v>
      </c>
      <c r="C200" s="701">
        <v>0.26365</v>
      </c>
      <c r="D200" s="702">
        <v>4.1528986023000002E-2</v>
      </c>
      <c r="E200" s="703">
        <v>1.186965588171</v>
      </c>
      <c r="F200" s="701">
        <v>0.26283872788200002</v>
      </c>
      <c r="G200" s="702">
        <v>0.24093550055900001</v>
      </c>
      <c r="H200" s="704">
        <v>0</v>
      </c>
      <c r="I200" s="701">
        <v>9.9179999998999999E-2</v>
      </c>
      <c r="J200" s="702">
        <v>-0.14175550055899999</v>
      </c>
      <c r="K200" s="705">
        <v>0.37734165280199999</v>
      </c>
    </row>
    <row r="201" spans="1:11" ht="14.45" customHeight="1" thickBot="1" x14ac:dyDescent="0.25">
      <c r="A201" s="723" t="s">
        <v>522</v>
      </c>
      <c r="B201" s="701">
        <v>0.319514780326</v>
      </c>
      <c r="C201" s="701">
        <v>0.35699999999999998</v>
      </c>
      <c r="D201" s="702">
        <v>3.7485219673000003E-2</v>
      </c>
      <c r="E201" s="703">
        <v>1.1173192039369999</v>
      </c>
      <c r="F201" s="701">
        <v>9.3049621361999998E-2</v>
      </c>
      <c r="G201" s="702">
        <v>8.5295486247999999E-2</v>
      </c>
      <c r="H201" s="704">
        <v>0</v>
      </c>
      <c r="I201" s="701">
        <v>1.1919999999999999</v>
      </c>
      <c r="J201" s="702">
        <v>1.1067045137510001</v>
      </c>
      <c r="K201" s="705">
        <v>12.810369161640001</v>
      </c>
    </row>
    <row r="202" spans="1:11" ht="14.45" customHeight="1" thickBot="1" x14ac:dyDescent="0.25">
      <c r="A202" s="723" t="s">
        <v>523</v>
      </c>
      <c r="B202" s="701">
        <v>323.81540053209898</v>
      </c>
      <c r="C202" s="701">
        <v>622.20510999999999</v>
      </c>
      <c r="D202" s="702">
        <v>298.38970946790101</v>
      </c>
      <c r="E202" s="703">
        <v>1.9214809084969999</v>
      </c>
      <c r="F202" s="701">
        <v>600.08525492546698</v>
      </c>
      <c r="G202" s="702">
        <v>550.07815034834505</v>
      </c>
      <c r="H202" s="704">
        <v>40.147620000000003</v>
      </c>
      <c r="I202" s="701">
        <v>829.31871999999998</v>
      </c>
      <c r="J202" s="702">
        <v>279.24056965165499</v>
      </c>
      <c r="K202" s="705">
        <v>1.3820014959419999</v>
      </c>
    </row>
    <row r="203" spans="1:11" ht="14.45" customHeight="1" thickBot="1" x14ac:dyDescent="0.25">
      <c r="A203" s="723" t="s">
        <v>524</v>
      </c>
      <c r="B203" s="701">
        <v>195.01584966933501</v>
      </c>
      <c r="C203" s="701">
        <v>112.40228999999999</v>
      </c>
      <c r="D203" s="702">
        <v>-82.613559669335004</v>
      </c>
      <c r="E203" s="703">
        <v>0.57637515202199996</v>
      </c>
      <c r="F203" s="701">
        <v>124.612635745831</v>
      </c>
      <c r="G203" s="702">
        <v>114.228249433679</v>
      </c>
      <c r="H203" s="704">
        <v>18.898</v>
      </c>
      <c r="I203" s="701">
        <v>180.12867</v>
      </c>
      <c r="J203" s="702">
        <v>65.900420566321003</v>
      </c>
      <c r="K203" s="705">
        <v>1.4455088677150001</v>
      </c>
    </row>
    <row r="204" spans="1:11" ht="14.45" customHeight="1" thickBot="1" x14ac:dyDescent="0.25">
      <c r="A204" s="722" t="s">
        <v>525</v>
      </c>
      <c r="B204" s="706">
        <v>4613.2040551416603</v>
      </c>
      <c r="C204" s="706">
        <v>2656.2813000000001</v>
      </c>
      <c r="D204" s="707">
        <v>-1956.92275514166</v>
      </c>
      <c r="E204" s="713">
        <v>0.57579965426400004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5" customHeight="1" thickBot="1" x14ac:dyDescent="0.25">
      <c r="A205" s="723" t="s">
        <v>526</v>
      </c>
      <c r="B205" s="701">
        <v>4610.4077877179298</v>
      </c>
      <c r="C205" s="701">
        <v>2650.1360500000001</v>
      </c>
      <c r="D205" s="702">
        <v>-1960.2717377179299</v>
      </c>
      <c r="E205" s="703">
        <v>0.57481597550999997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3" t="s">
        <v>527</v>
      </c>
      <c r="B206" s="701">
        <v>2.7962674237309999</v>
      </c>
      <c r="C206" s="701">
        <v>6.1452499999999999</v>
      </c>
      <c r="D206" s="702">
        <v>3.3489825762679999</v>
      </c>
      <c r="E206" s="703">
        <v>2.1976617643380001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5" t="s">
        <v>528</v>
      </c>
      <c r="B207" s="701">
        <v>1119.93857595801</v>
      </c>
      <c r="C207" s="701">
        <v>2852.8467300000002</v>
      </c>
      <c r="D207" s="702">
        <v>1732.90815404199</v>
      </c>
      <c r="E207" s="703">
        <v>2.5473242829939999</v>
      </c>
      <c r="F207" s="701">
        <v>2303.1542471017001</v>
      </c>
      <c r="G207" s="702">
        <v>2111.2247265098999</v>
      </c>
      <c r="H207" s="704">
        <v>3752.47084</v>
      </c>
      <c r="I207" s="701">
        <v>13254.186900000001</v>
      </c>
      <c r="J207" s="702">
        <v>11142.962173490099</v>
      </c>
      <c r="K207" s="705">
        <v>5.754797759064</v>
      </c>
    </row>
    <row r="208" spans="1:11" ht="14.45" customHeight="1" thickBot="1" x14ac:dyDescent="0.2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100.39615526497001</v>
      </c>
      <c r="G208" s="702">
        <v>92.029808992889002</v>
      </c>
      <c r="H208" s="704">
        <v>3680.8672700000002</v>
      </c>
      <c r="I208" s="701">
        <v>11029.2307</v>
      </c>
      <c r="J208" s="702">
        <v>10937.2008910071</v>
      </c>
      <c r="K208" s="705">
        <v>109.857102305274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2202.7580918367298</v>
      </c>
      <c r="G209" s="702">
        <v>2019.19491751701</v>
      </c>
      <c r="H209" s="704">
        <v>71.603570000000005</v>
      </c>
      <c r="I209" s="701">
        <v>2224.9562000000001</v>
      </c>
      <c r="J209" s="702">
        <v>205.76128248299401</v>
      </c>
      <c r="K209" s="705">
        <v>1.0100774153300001</v>
      </c>
    </row>
    <row r="210" spans="1:11" ht="14.45" customHeight="1" thickBot="1" x14ac:dyDescent="0.25">
      <c r="A210" s="723" t="s">
        <v>531</v>
      </c>
      <c r="B210" s="701">
        <v>0</v>
      </c>
      <c r="C210" s="701">
        <v>50.930439999999997</v>
      </c>
      <c r="D210" s="702">
        <v>50.930439999999997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1119.93857595801</v>
      </c>
      <c r="C211" s="701">
        <v>2801.9162900000001</v>
      </c>
      <c r="D211" s="702">
        <v>1681.9777140419901</v>
      </c>
      <c r="E211" s="703">
        <v>2.5018481818099998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2" t="s">
        <v>533</v>
      </c>
      <c r="B212" s="706">
        <v>203015.20870510201</v>
      </c>
      <c r="C212" s="706">
        <v>217158.54509999999</v>
      </c>
      <c r="D212" s="707">
        <v>14143.3363948976</v>
      </c>
      <c r="E212" s="713">
        <v>1.0696663884690001</v>
      </c>
      <c r="F212" s="706">
        <v>254599.48588340601</v>
      </c>
      <c r="G212" s="707">
        <v>233382.86205978901</v>
      </c>
      <c r="H212" s="709">
        <v>19417.567429999999</v>
      </c>
      <c r="I212" s="706">
        <v>202509.24561000001</v>
      </c>
      <c r="J212" s="707">
        <v>-30873.6164497891</v>
      </c>
      <c r="K212" s="714">
        <v>0.79540319929199998</v>
      </c>
    </row>
    <row r="213" spans="1:11" ht="14.45" customHeight="1" thickBot="1" x14ac:dyDescent="0.25">
      <c r="A213" s="723" t="s">
        <v>534</v>
      </c>
      <c r="B213" s="701">
        <v>81960.810715465297</v>
      </c>
      <c r="C213" s="701">
        <v>89372.29466</v>
      </c>
      <c r="D213" s="702">
        <v>7411.4839445346897</v>
      </c>
      <c r="E213" s="703">
        <v>1.0904271673229999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1">
        <v>121054.397989637</v>
      </c>
      <c r="C214" s="701">
        <v>127786.25044</v>
      </c>
      <c r="D214" s="702">
        <v>6731.8524503628896</v>
      </c>
      <c r="E214" s="703">
        <v>1.0556101435559999</v>
      </c>
      <c r="F214" s="701">
        <v>254599.48588340601</v>
      </c>
      <c r="G214" s="702">
        <v>233382.86205978901</v>
      </c>
      <c r="H214" s="704">
        <v>19417.567429999999</v>
      </c>
      <c r="I214" s="701">
        <v>202509.24561000001</v>
      </c>
      <c r="J214" s="702">
        <v>-30873.6164497891</v>
      </c>
      <c r="K214" s="705">
        <v>0.79540319929199998</v>
      </c>
    </row>
    <row r="215" spans="1:11" ht="14.45" customHeight="1" thickBot="1" x14ac:dyDescent="0.25">
      <c r="A215" s="722" t="s">
        <v>536</v>
      </c>
      <c r="B215" s="706">
        <v>0</v>
      </c>
      <c r="C215" s="706">
        <v>11566.161539999999</v>
      </c>
      <c r="D215" s="707">
        <v>11566.161539999999</v>
      </c>
      <c r="E215" s="708" t="s">
        <v>329</v>
      </c>
      <c r="F215" s="706">
        <v>0</v>
      </c>
      <c r="G215" s="707">
        <v>0</v>
      </c>
      <c r="H215" s="709">
        <v>6224.6822099999999</v>
      </c>
      <c r="I215" s="706">
        <v>12010.389440000001</v>
      </c>
      <c r="J215" s="707">
        <v>12010.389440000001</v>
      </c>
      <c r="K215" s="710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4141.8563199999999</v>
      </c>
      <c r="D216" s="702">
        <v>4141.8563199999999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7424.3052200000002</v>
      </c>
      <c r="D217" s="702">
        <v>7424.3052200000002</v>
      </c>
      <c r="E217" s="711" t="s">
        <v>329</v>
      </c>
      <c r="F217" s="701">
        <v>0</v>
      </c>
      <c r="G217" s="702">
        <v>0</v>
      </c>
      <c r="H217" s="704">
        <v>6224.6822099999999</v>
      </c>
      <c r="I217" s="701">
        <v>12010.389440000001</v>
      </c>
      <c r="J217" s="702">
        <v>12010.389440000001</v>
      </c>
      <c r="K217" s="712" t="s">
        <v>329</v>
      </c>
    </row>
    <row r="218" spans="1:11" ht="14.45" customHeight="1" thickBot="1" x14ac:dyDescent="0.25">
      <c r="A218" s="720" t="s">
        <v>539</v>
      </c>
      <c r="B218" s="701">
        <v>244.100714300562</v>
      </c>
      <c r="C218" s="701">
        <v>316.40282000000002</v>
      </c>
      <c r="D218" s="702">
        <v>72.302105699437007</v>
      </c>
      <c r="E218" s="703">
        <v>1.2961978456579999</v>
      </c>
      <c r="F218" s="701">
        <v>0</v>
      </c>
      <c r="G218" s="702">
        <v>0</v>
      </c>
      <c r="H218" s="704">
        <v>54.211060000000003</v>
      </c>
      <c r="I218" s="701">
        <v>332.37963999999999</v>
      </c>
      <c r="J218" s="702">
        <v>332.37963999999999</v>
      </c>
      <c r="K218" s="712" t="s">
        <v>329</v>
      </c>
    </row>
    <row r="219" spans="1:11" ht="14.45" customHeight="1" thickBot="1" x14ac:dyDescent="0.25">
      <c r="A219" s="721" t="s">
        <v>540</v>
      </c>
      <c r="B219" s="701">
        <v>0</v>
      </c>
      <c r="C219" s="701">
        <v>115</v>
      </c>
      <c r="D219" s="702">
        <v>115</v>
      </c>
      <c r="E219" s="711" t="s">
        <v>329</v>
      </c>
      <c r="F219" s="701">
        <v>0</v>
      </c>
      <c r="G219" s="702">
        <v>0</v>
      </c>
      <c r="H219" s="704">
        <v>21.5</v>
      </c>
      <c r="I219" s="701">
        <v>171</v>
      </c>
      <c r="J219" s="702">
        <v>171</v>
      </c>
      <c r="K219" s="712" t="s">
        <v>329</v>
      </c>
    </row>
    <row r="220" spans="1:11" ht="14.45" customHeight="1" thickBot="1" x14ac:dyDescent="0.25">
      <c r="A220" s="722" t="s">
        <v>541</v>
      </c>
      <c r="B220" s="706">
        <v>0</v>
      </c>
      <c r="C220" s="706">
        <v>115</v>
      </c>
      <c r="D220" s="707">
        <v>115</v>
      </c>
      <c r="E220" s="708" t="s">
        <v>329</v>
      </c>
      <c r="F220" s="706">
        <v>0</v>
      </c>
      <c r="G220" s="707">
        <v>0</v>
      </c>
      <c r="H220" s="709">
        <v>21.5</v>
      </c>
      <c r="I220" s="706">
        <v>171</v>
      </c>
      <c r="J220" s="707">
        <v>171</v>
      </c>
      <c r="K220" s="710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115</v>
      </c>
      <c r="D221" s="702">
        <v>115</v>
      </c>
      <c r="E221" s="711" t="s">
        <v>329</v>
      </c>
      <c r="F221" s="701">
        <v>0</v>
      </c>
      <c r="G221" s="702">
        <v>0</v>
      </c>
      <c r="H221" s="704">
        <v>21.5</v>
      </c>
      <c r="I221" s="701">
        <v>171</v>
      </c>
      <c r="J221" s="702">
        <v>171</v>
      </c>
      <c r="K221" s="712" t="s">
        <v>329</v>
      </c>
    </row>
    <row r="222" spans="1:11" ht="14.45" customHeight="1" thickBot="1" x14ac:dyDescent="0.25">
      <c r="A222" s="726" t="s">
        <v>543</v>
      </c>
      <c r="B222" s="706">
        <v>244.100714300562</v>
      </c>
      <c r="C222" s="706">
        <v>201.40281999999999</v>
      </c>
      <c r="D222" s="707">
        <v>-42.697894300561998</v>
      </c>
      <c r="E222" s="713">
        <v>0.82508083016900002</v>
      </c>
      <c r="F222" s="706">
        <v>0</v>
      </c>
      <c r="G222" s="707">
        <v>0</v>
      </c>
      <c r="H222" s="709">
        <v>32.711060000000003</v>
      </c>
      <c r="I222" s="706">
        <v>161.37963999999999</v>
      </c>
      <c r="J222" s="707">
        <v>161.37963999999999</v>
      </c>
      <c r="K222" s="710" t="s">
        <v>329</v>
      </c>
    </row>
    <row r="223" spans="1:11" ht="14.45" customHeight="1" thickBot="1" x14ac:dyDescent="0.25">
      <c r="A223" s="722" t="s">
        <v>544</v>
      </c>
      <c r="B223" s="706">
        <v>0</v>
      </c>
      <c r="C223" s="706">
        <v>2.2799999999999999E-3</v>
      </c>
      <c r="D223" s="707">
        <v>2.2799999999999999E-3</v>
      </c>
      <c r="E223" s="708" t="s">
        <v>329</v>
      </c>
      <c r="F223" s="706">
        <v>0</v>
      </c>
      <c r="G223" s="707">
        <v>0</v>
      </c>
      <c r="H223" s="709">
        <v>3.5E-4</v>
      </c>
      <c r="I223" s="706">
        <v>5.4999999900000004E-4</v>
      </c>
      <c r="J223" s="707">
        <v>5.4999999900000004E-4</v>
      </c>
      <c r="K223" s="710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2.2799999999999999E-3</v>
      </c>
      <c r="D224" s="702">
        <v>2.2799999999999999E-3</v>
      </c>
      <c r="E224" s="711" t="s">
        <v>329</v>
      </c>
      <c r="F224" s="701">
        <v>0</v>
      </c>
      <c r="G224" s="702">
        <v>0</v>
      </c>
      <c r="H224" s="704">
        <v>3.5E-4</v>
      </c>
      <c r="I224" s="701">
        <v>5.4999999900000004E-4</v>
      </c>
      <c r="J224" s="702">
        <v>5.4999999900000004E-4</v>
      </c>
      <c r="K224" s="712" t="s">
        <v>329</v>
      </c>
    </row>
    <row r="225" spans="1:11" ht="14.45" customHeight="1" thickBot="1" x14ac:dyDescent="0.25">
      <c r="A225" s="722" t="s">
        <v>546</v>
      </c>
      <c r="B225" s="706">
        <v>244.100714300562</v>
      </c>
      <c r="C225" s="706">
        <v>201.40054000000001</v>
      </c>
      <c r="D225" s="707">
        <v>-42.700174300561997</v>
      </c>
      <c r="E225" s="713">
        <v>0.82507148976199995</v>
      </c>
      <c r="F225" s="706">
        <v>0</v>
      </c>
      <c r="G225" s="707">
        <v>0</v>
      </c>
      <c r="H225" s="709">
        <v>32.710709999999999</v>
      </c>
      <c r="I225" s="706">
        <v>161.37908999999999</v>
      </c>
      <c r="J225" s="707">
        <v>161.37908999999999</v>
      </c>
      <c r="K225" s="710" t="s">
        <v>329</v>
      </c>
    </row>
    <row r="226" spans="1:11" ht="14.45" customHeight="1" thickBot="1" x14ac:dyDescent="0.25">
      <c r="A226" s="723" t="s">
        <v>547</v>
      </c>
      <c r="B226" s="701">
        <v>3.6494086133339998</v>
      </c>
      <c r="C226" s="701">
        <v>0</v>
      </c>
      <c r="D226" s="702">
        <v>-3.6494086133339998</v>
      </c>
      <c r="E226" s="703">
        <v>0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11</v>
      </c>
    </row>
    <row r="227" spans="1:11" ht="14.45" customHeight="1" thickBot="1" x14ac:dyDescent="0.25">
      <c r="A227" s="723" t="s">
        <v>548</v>
      </c>
      <c r="B227" s="701">
        <v>0.28959795142599998</v>
      </c>
      <c r="C227" s="701">
        <v>0.30614999999999998</v>
      </c>
      <c r="D227" s="702">
        <v>1.6552048573000001E-2</v>
      </c>
      <c r="E227" s="703">
        <v>1.057155268164</v>
      </c>
      <c r="F227" s="701">
        <v>0</v>
      </c>
      <c r="G227" s="702">
        <v>0</v>
      </c>
      <c r="H227" s="704">
        <v>0</v>
      </c>
      <c r="I227" s="701">
        <v>0.21390000000000001</v>
      </c>
      <c r="J227" s="702">
        <v>0.21390000000000001</v>
      </c>
      <c r="K227" s="712" t="s">
        <v>329</v>
      </c>
    </row>
    <row r="228" spans="1:11" ht="14.45" customHeight="1" thickBot="1" x14ac:dyDescent="0.25">
      <c r="A228" s="723" t="s">
        <v>549</v>
      </c>
      <c r="B228" s="701">
        <v>240.161707735802</v>
      </c>
      <c r="C228" s="701">
        <v>201.09439</v>
      </c>
      <c r="D228" s="702">
        <v>-39.067317735800998</v>
      </c>
      <c r="E228" s="703">
        <v>0.83732911418599998</v>
      </c>
      <c r="F228" s="701">
        <v>0</v>
      </c>
      <c r="G228" s="702">
        <v>0</v>
      </c>
      <c r="H228" s="704">
        <v>32.710709999999999</v>
      </c>
      <c r="I228" s="701">
        <v>161.16519</v>
      </c>
      <c r="J228" s="702">
        <v>161.16519</v>
      </c>
      <c r="K228" s="712" t="s">
        <v>329</v>
      </c>
    </row>
    <row r="229" spans="1:11" ht="14.45" customHeight="1" thickBot="1" x14ac:dyDescent="0.25">
      <c r="A229" s="720" t="s">
        <v>550</v>
      </c>
      <c r="B229" s="701">
        <v>191.17492602956301</v>
      </c>
      <c r="C229" s="701">
        <v>221.94200000000001</v>
      </c>
      <c r="D229" s="702">
        <v>30.767073970436002</v>
      </c>
      <c r="E229" s="703">
        <v>1.1609367640899999</v>
      </c>
      <c r="F229" s="701">
        <v>200.79364623592301</v>
      </c>
      <c r="G229" s="702">
        <v>184.06084238292999</v>
      </c>
      <c r="H229" s="704">
        <v>1.4435100000000001</v>
      </c>
      <c r="I229" s="701">
        <v>234.95894999999999</v>
      </c>
      <c r="J229" s="702">
        <v>50.898107617070004</v>
      </c>
      <c r="K229" s="705">
        <v>1.1701513190499999</v>
      </c>
    </row>
    <row r="230" spans="1:11" ht="14.45" customHeight="1" thickBot="1" x14ac:dyDescent="0.25">
      <c r="A230" s="726" t="s">
        <v>551</v>
      </c>
      <c r="B230" s="706">
        <v>191.17492602956301</v>
      </c>
      <c r="C230" s="706">
        <v>221.94200000000001</v>
      </c>
      <c r="D230" s="707">
        <v>30.767073970436002</v>
      </c>
      <c r="E230" s="713">
        <v>1.1609367640899999</v>
      </c>
      <c r="F230" s="706">
        <v>200.79364623592301</v>
      </c>
      <c r="G230" s="707">
        <v>184.06084238292999</v>
      </c>
      <c r="H230" s="709">
        <v>1.4435100000000001</v>
      </c>
      <c r="I230" s="706">
        <v>234.95894999999999</v>
      </c>
      <c r="J230" s="707">
        <v>50.898107617070004</v>
      </c>
      <c r="K230" s="714">
        <v>1.1701513190499999</v>
      </c>
    </row>
    <row r="231" spans="1:11" ht="14.45" customHeight="1" thickBot="1" x14ac:dyDescent="0.25">
      <c r="A231" s="722" t="s">
        <v>552</v>
      </c>
      <c r="B231" s="706">
        <v>191.17492602956301</v>
      </c>
      <c r="C231" s="706">
        <v>204.62</v>
      </c>
      <c r="D231" s="707">
        <v>13.445073970436001</v>
      </c>
      <c r="E231" s="713">
        <v>1.0703286474310001</v>
      </c>
      <c r="F231" s="706">
        <v>200.79364623592301</v>
      </c>
      <c r="G231" s="707">
        <v>184.06084238292999</v>
      </c>
      <c r="H231" s="709">
        <v>0</v>
      </c>
      <c r="I231" s="706">
        <v>219.08</v>
      </c>
      <c r="J231" s="707">
        <v>35.01915761707</v>
      </c>
      <c r="K231" s="714">
        <v>1.091070380496</v>
      </c>
    </row>
    <row r="232" spans="1:11" ht="14.45" customHeight="1" thickBot="1" x14ac:dyDescent="0.25">
      <c r="A232" s="723" t="s">
        <v>553</v>
      </c>
      <c r="B232" s="701">
        <v>191.17492602956301</v>
      </c>
      <c r="C232" s="701">
        <v>204.62</v>
      </c>
      <c r="D232" s="702">
        <v>13.445073970436001</v>
      </c>
      <c r="E232" s="703">
        <v>1.0703286474310001</v>
      </c>
      <c r="F232" s="701">
        <v>200.79364623592301</v>
      </c>
      <c r="G232" s="702">
        <v>184.06084238292999</v>
      </c>
      <c r="H232" s="704">
        <v>0</v>
      </c>
      <c r="I232" s="701">
        <v>219.08</v>
      </c>
      <c r="J232" s="702">
        <v>35.01915761707</v>
      </c>
      <c r="K232" s="705">
        <v>1.091070380496</v>
      </c>
    </row>
    <row r="233" spans="1:11" ht="14.45" customHeight="1" thickBot="1" x14ac:dyDescent="0.25">
      <c r="A233" s="725" t="s">
        <v>554</v>
      </c>
      <c r="B233" s="701">
        <v>0</v>
      </c>
      <c r="C233" s="701">
        <v>17.321999999999999</v>
      </c>
      <c r="D233" s="702">
        <v>17.321999999999999</v>
      </c>
      <c r="E233" s="711" t="s">
        <v>329</v>
      </c>
      <c r="F233" s="701">
        <v>0</v>
      </c>
      <c r="G233" s="702">
        <v>0</v>
      </c>
      <c r="H233" s="704">
        <v>1.4435100000000001</v>
      </c>
      <c r="I233" s="701">
        <v>15.87895</v>
      </c>
      <c r="J233" s="702">
        <v>15.87895</v>
      </c>
      <c r="K233" s="712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17.321999999999999</v>
      </c>
      <c r="D234" s="702">
        <v>17.321999999999999</v>
      </c>
      <c r="E234" s="711" t="s">
        <v>329</v>
      </c>
      <c r="F234" s="701">
        <v>0</v>
      </c>
      <c r="G234" s="702">
        <v>0</v>
      </c>
      <c r="H234" s="704">
        <v>1.4435100000000001</v>
      </c>
      <c r="I234" s="701">
        <v>15.87895</v>
      </c>
      <c r="J234" s="702">
        <v>15.87895</v>
      </c>
      <c r="K234" s="712" t="s">
        <v>329</v>
      </c>
    </row>
    <row r="235" spans="1:11" ht="14.45" customHeight="1" thickBot="1" x14ac:dyDescent="0.25">
      <c r="A235" s="719" t="s">
        <v>556</v>
      </c>
      <c r="B235" s="701">
        <v>17254.6686358794</v>
      </c>
      <c r="C235" s="701">
        <v>21400.80141</v>
      </c>
      <c r="D235" s="702">
        <v>4146.1327741205796</v>
      </c>
      <c r="E235" s="703">
        <v>1.240290489583</v>
      </c>
      <c r="F235" s="701">
        <v>20293.995141686701</v>
      </c>
      <c r="G235" s="702">
        <v>18602.8288798795</v>
      </c>
      <c r="H235" s="704">
        <v>1817.3436099999999</v>
      </c>
      <c r="I235" s="701">
        <v>23611.470590000001</v>
      </c>
      <c r="J235" s="702">
        <v>5008.6417101204897</v>
      </c>
      <c r="K235" s="705">
        <v>1.16347079149</v>
      </c>
    </row>
    <row r="236" spans="1:11" ht="14.45" customHeight="1" thickBot="1" x14ac:dyDescent="0.25">
      <c r="A236" s="724" t="s">
        <v>557</v>
      </c>
      <c r="B236" s="706">
        <v>17254.6686358794</v>
      </c>
      <c r="C236" s="706">
        <v>21400.80141</v>
      </c>
      <c r="D236" s="707">
        <v>4146.1327741205796</v>
      </c>
      <c r="E236" s="713">
        <v>1.240290489583</v>
      </c>
      <c r="F236" s="706">
        <v>20293.995141686701</v>
      </c>
      <c r="G236" s="707">
        <v>18602.8288798795</v>
      </c>
      <c r="H236" s="709">
        <v>1817.3436099999999</v>
      </c>
      <c r="I236" s="706">
        <v>23611.470590000001</v>
      </c>
      <c r="J236" s="707">
        <v>5008.6417101204897</v>
      </c>
      <c r="K236" s="714">
        <v>1.16347079149</v>
      </c>
    </row>
    <row r="237" spans="1:11" ht="14.45" customHeight="1" thickBot="1" x14ac:dyDescent="0.25">
      <c r="A237" s="726" t="s">
        <v>54</v>
      </c>
      <c r="B237" s="706">
        <v>17254.6686358794</v>
      </c>
      <c r="C237" s="706">
        <v>21400.80141</v>
      </c>
      <c r="D237" s="707">
        <v>4146.1327741205796</v>
      </c>
      <c r="E237" s="713">
        <v>1.240290489583</v>
      </c>
      <c r="F237" s="706">
        <v>20293.995141686701</v>
      </c>
      <c r="G237" s="707">
        <v>18602.8288798795</v>
      </c>
      <c r="H237" s="709">
        <v>1817.3436099999999</v>
      </c>
      <c r="I237" s="706">
        <v>23611.470590000001</v>
      </c>
      <c r="J237" s="707">
        <v>5008.6417101204897</v>
      </c>
      <c r="K237" s="714">
        <v>1.16347079149</v>
      </c>
    </row>
    <row r="238" spans="1:11" ht="14.45" customHeight="1" thickBot="1" x14ac:dyDescent="0.25">
      <c r="A238" s="725" t="s">
        <v>558</v>
      </c>
      <c r="B238" s="701">
        <v>0</v>
      </c>
      <c r="C238" s="701">
        <v>530.63681999999994</v>
      </c>
      <c r="D238" s="702">
        <v>530.63681999999994</v>
      </c>
      <c r="E238" s="711" t="s">
        <v>343</v>
      </c>
      <c r="F238" s="701">
        <v>1006.07316707455</v>
      </c>
      <c r="G238" s="702">
        <v>922.23373648500296</v>
      </c>
      <c r="H238" s="704">
        <v>112.90191</v>
      </c>
      <c r="I238" s="701">
        <v>895.40454</v>
      </c>
      <c r="J238" s="702">
        <v>-26.829196485002001</v>
      </c>
      <c r="K238" s="705">
        <v>0.88999942479600003</v>
      </c>
    </row>
    <row r="239" spans="1:11" ht="14.45" customHeight="1" thickBot="1" x14ac:dyDescent="0.25">
      <c r="A239" s="723" t="s">
        <v>559</v>
      </c>
      <c r="B239" s="701">
        <v>0</v>
      </c>
      <c r="C239" s="701">
        <v>530.63681999999994</v>
      </c>
      <c r="D239" s="702">
        <v>530.63681999999994</v>
      </c>
      <c r="E239" s="711" t="s">
        <v>343</v>
      </c>
      <c r="F239" s="701">
        <v>1006.07316707455</v>
      </c>
      <c r="G239" s="702">
        <v>922.23373648500296</v>
      </c>
      <c r="H239" s="704">
        <v>112.90191</v>
      </c>
      <c r="I239" s="701">
        <v>895.40454</v>
      </c>
      <c r="J239" s="702">
        <v>-26.829196485002001</v>
      </c>
      <c r="K239" s="705">
        <v>0.88999942479600003</v>
      </c>
    </row>
    <row r="240" spans="1:11" ht="14.45" customHeight="1" thickBot="1" x14ac:dyDescent="0.25">
      <c r="A240" s="722" t="s">
        <v>560</v>
      </c>
      <c r="B240" s="706">
        <v>194.99601102272899</v>
      </c>
      <c r="C240" s="706">
        <v>87.98</v>
      </c>
      <c r="D240" s="707">
        <v>-107.016011022729</v>
      </c>
      <c r="E240" s="713">
        <v>0.45118871682799999</v>
      </c>
      <c r="F240" s="706">
        <v>189.28072864138599</v>
      </c>
      <c r="G240" s="707">
        <v>173.50733458793701</v>
      </c>
      <c r="H240" s="709">
        <v>1.98</v>
      </c>
      <c r="I240" s="706">
        <v>50.889000000000003</v>
      </c>
      <c r="J240" s="707">
        <v>-122.618334587937</v>
      </c>
      <c r="K240" s="714">
        <v>0.268854628599</v>
      </c>
    </row>
    <row r="241" spans="1:11" ht="14.45" customHeight="1" thickBot="1" x14ac:dyDescent="0.25">
      <c r="A241" s="723" t="s">
        <v>561</v>
      </c>
      <c r="B241" s="701">
        <v>194.99601102272899</v>
      </c>
      <c r="C241" s="701">
        <v>87.98</v>
      </c>
      <c r="D241" s="702">
        <v>-107.016011022729</v>
      </c>
      <c r="E241" s="703">
        <v>0.45118871682799999</v>
      </c>
      <c r="F241" s="701">
        <v>189.28072864138599</v>
      </c>
      <c r="G241" s="702">
        <v>173.50733458793701</v>
      </c>
      <c r="H241" s="704">
        <v>1.98</v>
      </c>
      <c r="I241" s="701">
        <v>50.889000000000003</v>
      </c>
      <c r="J241" s="702">
        <v>-122.618334587937</v>
      </c>
      <c r="K241" s="705">
        <v>0.268854628599</v>
      </c>
    </row>
    <row r="242" spans="1:11" ht="14.45" customHeight="1" thickBot="1" x14ac:dyDescent="0.25">
      <c r="A242" s="722" t="s">
        <v>562</v>
      </c>
      <c r="B242" s="706">
        <v>177.874155342455</v>
      </c>
      <c r="C242" s="706">
        <v>129.12943999999999</v>
      </c>
      <c r="D242" s="707">
        <v>-48.744715342454001</v>
      </c>
      <c r="E242" s="713">
        <v>0.72595954005399999</v>
      </c>
      <c r="F242" s="706">
        <v>207.71253531509001</v>
      </c>
      <c r="G242" s="707">
        <v>190.40315737216599</v>
      </c>
      <c r="H242" s="709">
        <v>13.56048</v>
      </c>
      <c r="I242" s="706">
        <v>138.16965999999999</v>
      </c>
      <c r="J242" s="707">
        <v>-52.233497372165999</v>
      </c>
      <c r="K242" s="714">
        <v>0.66519654093199998</v>
      </c>
    </row>
    <row r="243" spans="1:11" ht="14.45" customHeight="1" thickBot="1" x14ac:dyDescent="0.25">
      <c r="A243" s="723" t="s">
        <v>563</v>
      </c>
      <c r="B243" s="701">
        <v>122.225293844726</v>
      </c>
      <c r="C243" s="701">
        <v>85.971999999999994</v>
      </c>
      <c r="D243" s="702">
        <v>-36.253293844726002</v>
      </c>
      <c r="E243" s="703">
        <v>0.70338959552199998</v>
      </c>
      <c r="F243" s="701">
        <v>133.55471444032801</v>
      </c>
      <c r="G243" s="702">
        <v>122.425154903634</v>
      </c>
      <c r="H243" s="704">
        <v>8.8800000000000008</v>
      </c>
      <c r="I243" s="701">
        <v>90.28</v>
      </c>
      <c r="J243" s="702">
        <v>-32.145154903632999</v>
      </c>
      <c r="K243" s="705">
        <v>0.67597763492100005</v>
      </c>
    </row>
    <row r="244" spans="1:11" ht="14.45" customHeight="1" thickBot="1" x14ac:dyDescent="0.25">
      <c r="A244" s="723" t="s">
        <v>564</v>
      </c>
      <c r="B244" s="701">
        <v>0</v>
      </c>
      <c r="C244" s="701">
        <v>0.50980000000000003</v>
      </c>
      <c r="D244" s="702">
        <v>0.50980000000000003</v>
      </c>
      <c r="E244" s="711" t="s">
        <v>343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05">
        <v>11</v>
      </c>
    </row>
    <row r="245" spans="1:11" ht="14.45" customHeight="1" thickBot="1" x14ac:dyDescent="0.25">
      <c r="A245" s="723" t="s">
        <v>565</v>
      </c>
      <c r="B245" s="701">
        <v>55.648861497727999</v>
      </c>
      <c r="C245" s="701">
        <v>42.647640000000003</v>
      </c>
      <c r="D245" s="702">
        <v>-13.001221497728</v>
      </c>
      <c r="E245" s="703">
        <v>0.76637039558700004</v>
      </c>
      <c r="F245" s="701">
        <v>74.157820874761995</v>
      </c>
      <c r="G245" s="702">
        <v>67.978002468531997</v>
      </c>
      <c r="H245" s="704">
        <v>4.6804800000000002</v>
      </c>
      <c r="I245" s="701">
        <v>47.889659999999999</v>
      </c>
      <c r="J245" s="702">
        <v>-20.088342468532002</v>
      </c>
      <c r="K245" s="705">
        <v>0.64578030253700003</v>
      </c>
    </row>
    <row r="246" spans="1:11" ht="14.45" customHeight="1" thickBot="1" x14ac:dyDescent="0.25">
      <c r="A246" s="725" t="s">
        <v>566</v>
      </c>
      <c r="B246" s="701">
        <v>0</v>
      </c>
      <c r="C246" s="701">
        <v>0</v>
      </c>
      <c r="D246" s="702">
        <v>0</v>
      </c>
      <c r="E246" s="703">
        <v>1</v>
      </c>
      <c r="F246" s="701">
        <v>0</v>
      </c>
      <c r="G246" s="702">
        <v>0</v>
      </c>
      <c r="H246" s="704">
        <v>9.2682000000000002</v>
      </c>
      <c r="I246" s="701">
        <v>87.71951</v>
      </c>
      <c r="J246" s="702">
        <v>87.71951</v>
      </c>
      <c r="K246" s="712" t="s">
        <v>343</v>
      </c>
    </row>
    <row r="247" spans="1:11" ht="14.45" customHeight="1" thickBot="1" x14ac:dyDescent="0.25">
      <c r="A247" s="723" t="s">
        <v>567</v>
      </c>
      <c r="B247" s="701">
        <v>0</v>
      </c>
      <c r="C247" s="701">
        <v>0</v>
      </c>
      <c r="D247" s="702">
        <v>0</v>
      </c>
      <c r="E247" s="703">
        <v>1</v>
      </c>
      <c r="F247" s="701">
        <v>0</v>
      </c>
      <c r="G247" s="702">
        <v>0</v>
      </c>
      <c r="H247" s="704">
        <v>9.2682000000000002</v>
      </c>
      <c r="I247" s="701">
        <v>87.71951</v>
      </c>
      <c r="J247" s="702">
        <v>87.71951</v>
      </c>
      <c r="K247" s="712" t="s">
        <v>343</v>
      </c>
    </row>
    <row r="248" spans="1:11" ht="14.45" customHeight="1" thickBot="1" x14ac:dyDescent="0.25">
      <c r="A248" s="722" t="s">
        <v>568</v>
      </c>
      <c r="B248" s="706">
        <v>954.89758053104799</v>
      </c>
      <c r="C248" s="706">
        <v>1044.99541</v>
      </c>
      <c r="D248" s="707">
        <v>90.097829468951005</v>
      </c>
      <c r="E248" s="713">
        <v>1.0943533959089999</v>
      </c>
      <c r="F248" s="706">
        <v>1326.7319169048401</v>
      </c>
      <c r="G248" s="707">
        <v>1216.17092382944</v>
      </c>
      <c r="H248" s="709">
        <v>0</v>
      </c>
      <c r="I248" s="706">
        <v>338.57553999999999</v>
      </c>
      <c r="J248" s="707">
        <v>-877.59538382943595</v>
      </c>
      <c r="K248" s="714">
        <v>0.255195142052</v>
      </c>
    </row>
    <row r="249" spans="1:11" ht="14.45" customHeight="1" thickBot="1" x14ac:dyDescent="0.25">
      <c r="A249" s="723" t="s">
        <v>569</v>
      </c>
      <c r="B249" s="701">
        <v>954.89758053104799</v>
      </c>
      <c r="C249" s="701">
        <v>1044.99541</v>
      </c>
      <c r="D249" s="702">
        <v>90.097829468951005</v>
      </c>
      <c r="E249" s="703">
        <v>1.0943533959089999</v>
      </c>
      <c r="F249" s="701">
        <v>1326.7319169048401</v>
      </c>
      <c r="G249" s="702">
        <v>1216.17092382944</v>
      </c>
      <c r="H249" s="704">
        <v>0</v>
      </c>
      <c r="I249" s="701">
        <v>338.57553999999999</v>
      </c>
      <c r="J249" s="702">
        <v>-877.59538382943595</v>
      </c>
      <c r="K249" s="705">
        <v>0.255195142052</v>
      </c>
    </row>
    <row r="250" spans="1:11" ht="14.45" customHeight="1" thickBot="1" x14ac:dyDescent="0.25">
      <c r="A250" s="722" t="s">
        <v>570</v>
      </c>
      <c r="B250" s="706">
        <v>0</v>
      </c>
      <c r="C250" s="706">
        <v>5.1230000000000002</v>
      </c>
      <c r="D250" s="707">
        <v>5.1230000000000002</v>
      </c>
      <c r="E250" s="708" t="s">
        <v>343</v>
      </c>
      <c r="F250" s="706">
        <v>0</v>
      </c>
      <c r="G250" s="707">
        <v>0</v>
      </c>
      <c r="H250" s="709">
        <v>0.218</v>
      </c>
      <c r="I250" s="706">
        <v>2.4350000000000001</v>
      </c>
      <c r="J250" s="707">
        <v>2.4350000000000001</v>
      </c>
      <c r="K250" s="710" t="s">
        <v>343</v>
      </c>
    </row>
    <row r="251" spans="1:11" ht="14.45" customHeight="1" thickBot="1" x14ac:dyDescent="0.25">
      <c r="A251" s="723" t="s">
        <v>571</v>
      </c>
      <c r="B251" s="701">
        <v>0</v>
      </c>
      <c r="C251" s="701">
        <v>5.1230000000000002</v>
      </c>
      <c r="D251" s="702">
        <v>5.1230000000000002</v>
      </c>
      <c r="E251" s="711" t="s">
        <v>343</v>
      </c>
      <c r="F251" s="701">
        <v>0</v>
      </c>
      <c r="G251" s="702">
        <v>0</v>
      </c>
      <c r="H251" s="704">
        <v>0.218</v>
      </c>
      <c r="I251" s="701">
        <v>2.4350000000000001</v>
      </c>
      <c r="J251" s="702">
        <v>2.4350000000000001</v>
      </c>
      <c r="K251" s="712" t="s">
        <v>343</v>
      </c>
    </row>
    <row r="252" spans="1:11" ht="14.45" customHeight="1" thickBot="1" x14ac:dyDescent="0.25">
      <c r="A252" s="722" t="s">
        <v>572</v>
      </c>
      <c r="B252" s="706">
        <v>1338.8960660744499</v>
      </c>
      <c r="C252" s="706">
        <v>1121.3940399999999</v>
      </c>
      <c r="D252" s="707">
        <v>-217.50202607444601</v>
      </c>
      <c r="E252" s="713">
        <v>0.83755122478400001</v>
      </c>
      <c r="F252" s="706">
        <v>1505.69590794134</v>
      </c>
      <c r="G252" s="707">
        <v>1380.2212489462299</v>
      </c>
      <c r="H252" s="709">
        <v>39.467550000000003</v>
      </c>
      <c r="I252" s="706">
        <v>1103.77385</v>
      </c>
      <c r="J252" s="707">
        <v>-276.447398946227</v>
      </c>
      <c r="K252" s="714">
        <v>0.73306558394499999</v>
      </c>
    </row>
    <row r="253" spans="1:11" ht="14.45" customHeight="1" thickBot="1" x14ac:dyDescent="0.25">
      <c r="A253" s="723" t="s">
        <v>573</v>
      </c>
      <c r="B253" s="701">
        <v>1338.8960660744499</v>
      </c>
      <c r="C253" s="701">
        <v>1121.3940399999999</v>
      </c>
      <c r="D253" s="702">
        <v>-217.50202607444601</v>
      </c>
      <c r="E253" s="703">
        <v>0.83755122478400001</v>
      </c>
      <c r="F253" s="701">
        <v>1505.69590794134</v>
      </c>
      <c r="G253" s="702">
        <v>1380.2212489462299</v>
      </c>
      <c r="H253" s="704">
        <v>39.467550000000003</v>
      </c>
      <c r="I253" s="701">
        <v>1103.77385</v>
      </c>
      <c r="J253" s="702">
        <v>-276.447398946227</v>
      </c>
      <c r="K253" s="705">
        <v>0.73306558394499999</v>
      </c>
    </row>
    <row r="254" spans="1:11" ht="14.45" customHeight="1" thickBot="1" x14ac:dyDescent="0.25">
      <c r="A254" s="722" t="s">
        <v>574</v>
      </c>
      <c r="B254" s="706">
        <v>0</v>
      </c>
      <c r="C254" s="706">
        <v>2500.6446099999998</v>
      </c>
      <c r="D254" s="707">
        <v>2500.6446099999998</v>
      </c>
      <c r="E254" s="708" t="s">
        <v>343</v>
      </c>
      <c r="F254" s="706">
        <v>0</v>
      </c>
      <c r="G254" s="707">
        <v>0</v>
      </c>
      <c r="H254" s="709">
        <v>254.75491</v>
      </c>
      <c r="I254" s="706">
        <v>2841.3897999999999</v>
      </c>
      <c r="J254" s="707">
        <v>2841.3897999999999</v>
      </c>
      <c r="K254" s="710" t="s">
        <v>343</v>
      </c>
    </row>
    <row r="255" spans="1:11" ht="14.45" customHeight="1" thickBot="1" x14ac:dyDescent="0.25">
      <c r="A255" s="723" t="s">
        <v>575</v>
      </c>
      <c r="B255" s="701">
        <v>0</v>
      </c>
      <c r="C255" s="701">
        <v>2500.6446099999998</v>
      </c>
      <c r="D255" s="702">
        <v>2500.6446099999998</v>
      </c>
      <c r="E255" s="711" t="s">
        <v>343</v>
      </c>
      <c r="F255" s="701">
        <v>0</v>
      </c>
      <c r="G255" s="702">
        <v>0</v>
      </c>
      <c r="H255" s="704">
        <v>254.75491</v>
      </c>
      <c r="I255" s="701">
        <v>2841.3897999999999</v>
      </c>
      <c r="J255" s="702">
        <v>2841.3897999999999</v>
      </c>
      <c r="K255" s="712" t="s">
        <v>343</v>
      </c>
    </row>
    <row r="256" spans="1:11" ht="14.45" customHeight="1" thickBot="1" x14ac:dyDescent="0.25">
      <c r="A256" s="722" t="s">
        <v>576</v>
      </c>
      <c r="B256" s="706">
        <v>14588.004822908801</v>
      </c>
      <c r="C256" s="706">
        <v>15980.898090000001</v>
      </c>
      <c r="D256" s="707">
        <v>1392.89326709125</v>
      </c>
      <c r="E256" s="713">
        <v>1.0954820953240001</v>
      </c>
      <c r="F256" s="706">
        <v>16058.500885809501</v>
      </c>
      <c r="G256" s="707">
        <v>14720.292478658699</v>
      </c>
      <c r="H256" s="709">
        <v>1385.19256</v>
      </c>
      <c r="I256" s="706">
        <v>18153.113689999998</v>
      </c>
      <c r="J256" s="707">
        <v>3432.8212113412601</v>
      </c>
      <c r="K256" s="714">
        <v>1.1304363850070001</v>
      </c>
    </row>
    <row r="257" spans="1:11" ht="14.45" customHeight="1" thickBot="1" x14ac:dyDescent="0.25">
      <c r="A257" s="723" t="s">
        <v>577</v>
      </c>
      <c r="B257" s="701">
        <v>14588.004822908801</v>
      </c>
      <c r="C257" s="701">
        <v>15980.898090000001</v>
      </c>
      <c r="D257" s="702">
        <v>1392.89326709125</v>
      </c>
      <c r="E257" s="703">
        <v>1.0954820953240001</v>
      </c>
      <c r="F257" s="701">
        <v>16058.500885809501</v>
      </c>
      <c r="G257" s="702">
        <v>14720.292478658699</v>
      </c>
      <c r="H257" s="704">
        <v>1385.19256</v>
      </c>
      <c r="I257" s="701">
        <v>18153.113689999998</v>
      </c>
      <c r="J257" s="702">
        <v>3432.8212113412601</v>
      </c>
      <c r="K257" s="705">
        <v>1.1304363850070001</v>
      </c>
    </row>
    <row r="258" spans="1:11" ht="14.45" customHeight="1" thickBot="1" x14ac:dyDescent="0.25">
      <c r="A258" s="719" t="s">
        <v>578</v>
      </c>
      <c r="B258" s="701">
        <v>0</v>
      </c>
      <c r="C258" s="701">
        <v>16.172779999999999</v>
      </c>
      <c r="D258" s="702">
        <v>16.172779999999999</v>
      </c>
      <c r="E258" s="711" t="s">
        <v>329</v>
      </c>
      <c r="F258" s="701">
        <v>0</v>
      </c>
      <c r="G258" s="702">
        <v>0</v>
      </c>
      <c r="H258" s="704">
        <v>0.58157999999999999</v>
      </c>
      <c r="I258" s="701">
        <v>5.6211099999999998</v>
      </c>
      <c r="J258" s="702">
        <v>5.6211099999999998</v>
      </c>
      <c r="K258" s="712" t="s">
        <v>343</v>
      </c>
    </row>
    <row r="259" spans="1:11" ht="14.45" customHeight="1" thickBot="1" x14ac:dyDescent="0.25">
      <c r="A259" s="724" t="s">
        <v>579</v>
      </c>
      <c r="B259" s="706">
        <v>0</v>
      </c>
      <c r="C259" s="706">
        <v>16.172779999999999</v>
      </c>
      <c r="D259" s="707">
        <v>16.172779999999999</v>
      </c>
      <c r="E259" s="708" t="s">
        <v>329</v>
      </c>
      <c r="F259" s="706">
        <v>0</v>
      </c>
      <c r="G259" s="707">
        <v>0</v>
      </c>
      <c r="H259" s="709">
        <v>0.58157999999999999</v>
      </c>
      <c r="I259" s="706">
        <v>5.6211099999999998</v>
      </c>
      <c r="J259" s="707">
        <v>5.6211099999999998</v>
      </c>
      <c r="K259" s="710" t="s">
        <v>343</v>
      </c>
    </row>
    <row r="260" spans="1:11" ht="14.45" customHeight="1" thickBot="1" x14ac:dyDescent="0.25">
      <c r="A260" s="726" t="s">
        <v>580</v>
      </c>
      <c r="B260" s="706">
        <v>0</v>
      </c>
      <c r="C260" s="706">
        <v>16.172779999999999</v>
      </c>
      <c r="D260" s="707">
        <v>16.172779999999999</v>
      </c>
      <c r="E260" s="708" t="s">
        <v>329</v>
      </c>
      <c r="F260" s="706">
        <v>0</v>
      </c>
      <c r="G260" s="707">
        <v>0</v>
      </c>
      <c r="H260" s="709">
        <v>0.58157999999999999</v>
      </c>
      <c r="I260" s="706">
        <v>5.6211099999999998</v>
      </c>
      <c r="J260" s="707">
        <v>5.6211099999999998</v>
      </c>
      <c r="K260" s="710" t="s">
        <v>343</v>
      </c>
    </row>
    <row r="261" spans="1:11" ht="14.45" customHeight="1" thickBot="1" x14ac:dyDescent="0.25">
      <c r="A261" s="722" t="s">
        <v>581</v>
      </c>
      <c r="B261" s="706">
        <v>0</v>
      </c>
      <c r="C261" s="706">
        <v>16.172779999999999</v>
      </c>
      <c r="D261" s="707">
        <v>16.172779999999999</v>
      </c>
      <c r="E261" s="708" t="s">
        <v>343</v>
      </c>
      <c r="F261" s="706">
        <v>0</v>
      </c>
      <c r="G261" s="707">
        <v>0</v>
      </c>
      <c r="H261" s="709">
        <v>0.58157999999999999</v>
      </c>
      <c r="I261" s="706">
        <v>5.6211099999999998</v>
      </c>
      <c r="J261" s="707">
        <v>5.6211099999999998</v>
      </c>
      <c r="K261" s="710" t="s">
        <v>343</v>
      </c>
    </row>
    <row r="262" spans="1:11" ht="14.45" customHeight="1" thickBot="1" x14ac:dyDescent="0.25">
      <c r="A262" s="723" t="s">
        <v>582</v>
      </c>
      <c r="B262" s="701">
        <v>0</v>
      </c>
      <c r="C262" s="701">
        <v>16.172779999999999</v>
      </c>
      <c r="D262" s="702">
        <v>16.172779999999999</v>
      </c>
      <c r="E262" s="711" t="s">
        <v>343</v>
      </c>
      <c r="F262" s="701">
        <v>0</v>
      </c>
      <c r="G262" s="702">
        <v>0</v>
      </c>
      <c r="H262" s="704">
        <v>0.58157999999999999</v>
      </c>
      <c r="I262" s="701">
        <v>5.6211099999999998</v>
      </c>
      <c r="J262" s="702">
        <v>5.6211099999999998</v>
      </c>
      <c r="K262" s="712" t="s">
        <v>343</v>
      </c>
    </row>
    <row r="263" spans="1:11" ht="14.45" customHeight="1" thickBot="1" x14ac:dyDescent="0.25">
      <c r="A263" s="727"/>
      <c r="B263" s="701">
        <v>-6358.2441015187696</v>
      </c>
      <c r="C263" s="701">
        <v>-3565.48870000034</v>
      </c>
      <c r="D263" s="702">
        <v>2792.7554015184301</v>
      </c>
      <c r="E263" s="703">
        <v>0.56076624978</v>
      </c>
      <c r="F263" s="701">
        <v>-2443.29635162771</v>
      </c>
      <c r="G263" s="702">
        <v>-2239.6883223253999</v>
      </c>
      <c r="H263" s="704">
        <v>1629.8952400000001</v>
      </c>
      <c r="I263" s="701">
        <v>-33452.0055499999</v>
      </c>
      <c r="J263" s="702">
        <v>-31212.317227674499</v>
      </c>
      <c r="K263" s="705">
        <v>13.691341833221999</v>
      </c>
    </row>
    <row r="264" spans="1:11" ht="14.45" customHeight="1" thickBot="1" x14ac:dyDescent="0.25">
      <c r="A264" s="728" t="s">
        <v>66</v>
      </c>
      <c r="B264" s="715">
        <v>-6358.2441015187696</v>
      </c>
      <c r="C264" s="715">
        <v>-3565.48870000034</v>
      </c>
      <c r="D264" s="716">
        <v>2792.7554015184301</v>
      </c>
      <c r="E264" s="717" t="s">
        <v>329</v>
      </c>
      <c r="F264" s="715">
        <v>-2443.29635162771</v>
      </c>
      <c r="G264" s="716">
        <v>-2239.6883223254399</v>
      </c>
      <c r="H264" s="715">
        <v>1629.8952400000001</v>
      </c>
      <c r="I264" s="715">
        <v>-33452.005549999798</v>
      </c>
      <c r="J264" s="716">
        <v>-31212.317227674401</v>
      </c>
      <c r="K264" s="718">
        <v>13.691341833221999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0D8BFD5-B03F-4343-9C9A-1ADD0E7701D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5" customHeight="1" x14ac:dyDescent="0.2">
      <c r="A6" s="729" t="s">
        <v>583</v>
      </c>
      <c r="B6" s="730" t="s">
        <v>586</v>
      </c>
      <c r="C6" s="731">
        <v>12753.373869999994</v>
      </c>
      <c r="D6" s="731">
        <v>12785.082119999999</v>
      </c>
      <c r="E6" s="731"/>
      <c r="F6" s="731">
        <v>14057.972299999994</v>
      </c>
      <c r="G6" s="731">
        <v>14406.918144531252</v>
      </c>
      <c r="H6" s="731">
        <v>-348.94584453125753</v>
      </c>
      <c r="I6" s="732">
        <v>0.9757792859631319</v>
      </c>
      <c r="J6" s="733" t="s">
        <v>1</v>
      </c>
    </row>
    <row r="7" spans="1:10" ht="14.45" customHeight="1" x14ac:dyDescent="0.2">
      <c r="A7" s="729" t="s">
        <v>583</v>
      </c>
      <c r="B7" s="730" t="s">
        <v>587</v>
      </c>
      <c r="C7" s="731">
        <v>825.46914000000027</v>
      </c>
      <c r="D7" s="731">
        <v>685.46463000000017</v>
      </c>
      <c r="E7" s="731"/>
      <c r="F7" s="731">
        <v>624.40083000000004</v>
      </c>
      <c r="G7" s="731">
        <v>623.33333959960942</v>
      </c>
      <c r="H7" s="731">
        <v>1.0674904003906249</v>
      </c>
      <c r="I7" s="732">
        <v>1.0017125514272609</v>
      </c>
      <c r="J7" s="733" t="s">
        <v>1</v>
      </c>
    </row>
    <row r="8" spans="1:10" ht="14.45" customHeight="1" x14ac:dyDescent="0.2">
      <c r="A8" s="729" t="s">
        <v>583</v>
      </c>
      <c r="B8" s="730" t="s">
        <v>588</v>
      </c>
      <c r="C8" s="731">
        <v>338.93482000000012</v>
      </c>
      <c r="D8" s="731">
        <v>295.9819</v>
      </c>
      <c r="E8" s="731"/>
      <c r="F8" s="731">
        <v>652.44535000000008</v>
      </c>
      <c r="G8" s="731">
        <v>577.5</v>
      </c>
      <c r="H8" s="731">
        <v>74.945350000000076</v>
      </c>
      <c r="I8" s="732">
        <v>1.1297754978354979</v>
      </c>
      <c r="J8" s="733" t="s">
        <v>1</v>
      </c>
    </row>
    <row r="9" spans="1:10" ht="14.45" customHeight="1" x14ac:dyDescent="0.2">
      <c r="A9" s="729" t="s">
        <v>583</v>
      </c>
      <c r="B9" s="730" t="s">
        <v>589</v>
      </c>
      <c r="C9" s="731">
        <v>4.2261999999999995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585</v>
      </c>
      <c r="J9" s="733" t="s">
        <v>1</v>
      </c>
    </row>
    <row r="10" spans="1:10" ht="14.45" customHeight="1" x14ac:dyDescent="0.2">
      <c r="A10" s="729" t="s">
        <v>583</v>
      </c>
      <c r="B10" s="730" t="s">
        <v>590</v>
      </c>
      <c r="C10" s="731">
        <v>2767.6854500000004</v>
      </c>
      <c r="D10" s="731">
        <v>3566.4653900000008</v>
      </c>
      <c r="E10" s="731"/>
      <c r="F10" s="731">
        <v>3909.4037599999983</v>
      </c>
      <c r="G10" s="731">
        <v>3355</v>
      </c>
      <c r="H10" s="731">
        <v>554.40375999999833</v>
      </c>
      <c r="I10" s="732">
        <v>1.165247022354694</v>
      </c>
      <c r="J10" s="733" t="s">
        <v>1</v>
      </c>
    </row>
    <row r="11" spans="1:10" ht="14.45" customHeight="1" x14ac:dyDescent="0.2">
      <c r="A11" s="729" t="s">
        <v>583</v>
      </c>
      <c r="B11" s="730" t="s">
        <v>591</v>
      </c>
      <c r="C11" s="731">
        <v>0</v>
      </c>
      <c r="D11" s="731">
        <v>0</v>
      </c>
      <c r="E11" s="731"/>
      <c r="F11" s="731">
        <v>406.4646599999993</v>
      </c>
      <c r="G11" s="731">
        <v>0</v>
      </c>
      <c r="H11" s="731">
        <v>406.4646599999993</v>
      </c>
      <c r="I11" s="732" t="s">
        <v>585</v>
      </c>
      <c r="J11" s="733" t="s">
        <v>1</v>
      </c>
    </row>
    <row r="12" spans="1:10" ht="14.45" customHeight="1" x14ac:dyDescent="0.2">
      <c r="A12" s="729" t="s">
        <v>583</v>
      </c>
      <c r="B12" s="730" t="s">
        <v>592</v>
      </c>
      <c r="C12" s="731">
        <v>85.321359999999999</v>
      </c>
      <c r="D12" s="731">
        <v>0</v>
      </c>
      <c r="E12" s="731"/>
      <c r="F12" s="731">
        <v>53.197540000000004</v>
      </c>
      <c r="G12" s="731">
        <v>0</v>
      </c>
      <c r="H12" s="731">
        <v>53.197540000000004</v>
      </c>
      <c r="I12" s="732" t="s">
        <v>585</v>
      </c>
      <c r="J12" s="733" t="s">
        <v>1</v>
      </c>
    </row>
    <row r="13" spans="1:10" ht="14.45" customHeight="1" x14ac:dyDescent="0.2">
      <c r="A13" s="729" t="s">
        <v>583</v>
      </c>
      <c r="B13" s="730" t="s">
        <v>593</v>
      </c>
      <c r="C13" s="731">
        <v>1531.8298099999986</v>
      </c>
      <c r="D13" s="731">
        <v>1889.8521800000005</v>
      </c>
      <c r="E13" s="731"/>
      <c r="F13" s="731">
        <v>1612.6462400000003</v>
      </c>
      <c r="G13" s="731">
        <v>1888.3332968750001</v>
      </c>
      <c r="H13" s="731">
        <v>-275.68705687499983</v>
      </c>
      <c r="I13" s="732">
        <v>0.85400508621479376</v>
      </c>
      <c r="J13" s="733" t="s">
        <v>1</v>
      </c>
    </row>
    <row r="14" spans="1:10" ht="14.45" customHeight="1" x14ac:dyDescent="0.2">
      <c r="A14" s="729" t="s">
        <v>583</v>
      </c>
      <c r="B14" s="730" t="s">
        <v>594</v>
      </c>
      <c r="C14" s="731">
        <v>1339.2058400000003</v>
      </c>
      <c r="D14" s="731">
        <v>875.07134000000019</v>
      </c>
      <c r="E14" s="731"/>
      <c r="F14" s="731">
        <v>671.58807999999965</v>
      </c>
      <c r="G14" s="731">
        <v>834.16666796875006</v>
      </c>
      <c r="H14" s="731">
        <v>-162.57858796875041</v>
      </c>
      <c r="I14" s="732">
        <v>0.80510059414788193</v>
      </c>
      <c r="J14" s="733" t="s">
        <v>1</v>
      </c>
    </row>
    <row r="15" spans="1:10" ht="14.45" customHeight="1" x14ac:dyDescent="0.2">
      <c r="A15" s="729" t="s">
        <v>583</v>
      </c>
      <c r="B15" s="730" t="s">
        <v>595</v>
      </c>
      <c r="C15" s="731">
        <v>550.0893599999996</v>
      </c>
      <c r="D15" s="731">
        <v>537.88823999999977</v>
      </c>
      <c r="E15" s="731"/>
      <c r="F15" s="731">
        <v>679.93490999999972</v>
      </c>
      <c r="G15" s="731">
        <v>568.33334814453121</v>
      </c>
      <c r="H15" s="731">
        <v>111.6015618554685</v>
      </c>
      <c r="I15" s="732">
        <v>1.1963663793789687</v>
      </c>
      <c r="J15" s="733" t="s">
        <v>1</v>
      </c>
    </row>
    <row r="16" spans="1:10" ht="14.45" customHeight="1" x14ac:dyDescent="0.2">
      <c r="A16" s="729" t="s">
        <v>583</v>
      </c>
      <c r="B16" s="730" t="s">
        <v>596</v>
      </c>
      <c r="C16" s="731">
        <v>20196.135849999991</v>
      </c>
      <c r="D16" s="731">
        <v>20635.805800000002</v>
      </c>
      <c r="E16" s="731"/>
      <c r="F16" s="731">
        <v>22668.053669999994</v>
      </c>
      <c r="G16" s="731">
        <v>22253.58479711914</v>
      </c>
      <c r="H16" s="731">
        <v>414.46887288085418</v>
      </c>
      <c r="I16" s="732">
        <v>1.0186248137843621</v>
      </c>
      <c r="J16" s="733" t="s">
        <v>597</v>
      </c>
    </row>
    <row r="18" spans="1:10" ht="14.45" customHeight="1" x14ac:dyDescent="0.2">
      <c r="A18" s="729" t="s">
        <v>583</v>
      </c>
      <c r="B18" s="730" t="s">
        <v>584</v>
      </c>
      <c r="C18" s="731" t="s">
        <v>585</v>
      </c>
      <c r="D18" s="731" t="s">
        <v>585</v>
      </c>
      <c r="E18" s="731"/>
      <c r="F18" s="731" t="s">
        <v>585</v>
      </c>
      <c r="G18" s="731" t="s">
        <v>585</v>
      </c>
      <c r="H18" s="731" t="s">
        <v>585</v>
      </c>
      <c r="I18" s="732" t="s">
        <v>585</v>
      </c>
      <c r="J18" s="733" t="s">
        <v>73</v>
      </c>
    </row>
    <row r="19" spans="1:10" ht="14.45" customHeight="1" x14ac:dyDescent="0.2">
      <c r="A19" s="729" t="s">
        <v>598</v>
      </c>
      <c r="B19" s="730" t="s">
        <v>599</v>
      </c>
      <c r="C19" s="731" t="s">
        <v>585</v>
      </c>
      <c r="D19" s="731" t="s">
        <v>585</v>
      </c>
      <c r="E19" s="731"/>
      <c r="F19" s="731" t="s">
        <v>585</v>
      </c>
      <c r="G19" s="731" t="s">
        <v>585</v>
      </c>
      <c r="H19" s="731" t="s">
        <v>585</v>
      </c>
      <c r="I19" s="732" t="s">
        <v>585</v>
      </c>
      <c r="J19" s="733" t="s">
        <v>0</v>
      </c>
    </row>
    <row r="20" spans="1:10" ht="14.45" customHeight="1" x14ac:dyDescent="0.2">
      <c r="A20" s="729" t="s">
        <v>598</v>
      </c>
      <c r="B20" s="730" t="s">
        <v>586</v>
      </c>
      <c r="C20" s="731">
        <v>31.171000000000006</v>
      </c>
      <c r="D20" s="731">
        <v>60.948229999999995</v>
      </c>
      <c r="E20" s="731"/>
      <c r="F20" s="731">
        <v>49.21088000000001</v>
      </c>
      <c r="G20" s="731">
        <v>56</v>
      </c>
      <c r="H20" s="731">
        <v>-6.7891199999999898</v>
      </c>
      <c r="I20" s="732">
        <v>0.87876571428571448</v>
      </c>
      <c r="J20" s="733" t="s">
        <v>1</v>
      </c>
    </row>
    <row r="21" spans="1:10" ht="14.45" customHeight="1" x14ac:dyDescent="0.2">
      <c r="A21" s="729" t="s">
        <v>598</v>
      </c>
      <c r="B21" s="730" t="s">
        <v>589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585</v>
      </c>
      <c r="J21" s="733" t="s">
        <v>1</v>
      </c>
    </row>
    <row r="22" spans="1:10" ht="14.45" customHeight="1" x14ac:dyDescent="0.2">
      <c r="A22" s="729" t="s">
        <v>598</v>
      </c>
      <c r="B22" s="730" t="s">
        <v>600</v>
      </c>
      <c r="C22" s="731">
        <v>31.171000000000006</v>
      </c>
      <c r="D22" s="731">
        <v>60.948229999999995</v>
      </c>
      <c r="E22" s="731"/>
      <c r="F22" s="731">
        <v>49.21088000000001</v>
      </c>
      <c r="G22" s="731">
        <v>56</v>
      </c>
      <c r="H22" s="731">
        <v>-6.7891199999999898</v>
      </c>
      <c r="I22" s="732">
        <v>0.87876571428571448</v>
      </c>
      <c r="J22" s="733" t="s">
        <v>601</v>
      </c>
    </row>
    <row r="23" spans="1:10" ht="14.45" customHeight="1" x14ac:dyDescent="0.2">
      <c r="A23" s="729" t="s">
        <v>585</v>
      </c>
      <c r="B23" s="730" t="s">
        <v>585</v>
      </c>
      <c r="C23" s="731" t="s">
        <v>585</v>
      </c>
      <c r="D23" s="731" t="s">
        <v>585</v>
      </c>
      <c r="E23" s="731"/>
      <c r="F23" s="731" t="s">
        <v>585</v>
      </c>
      <c r="G23" s="731" t="s">
        <v>585</v>
      </c>
      <c r="H23" s="731" t="s">
        <v>585</v>
      </c>
      <c r="I23" s="732" t="s">
        <v>585</v>
      </c>
      <c r="J23" s="733" t="s">
        <v>602</v>
      </c>
    </row>
    <row r="24" spans="1:10" ht="14.45" customHeight="1" x14ac:dyDescent="0.2">
      <c r="A24" s="729" t="s">
        <v>603</v>
      </c>
      <c r="B24" s="730" t="s">
        <v>604</v>
      </c>
      <c r="C24" s="731" t="s">
        <v>585</v>
      </c>
      <c r="D24" s="731" t="s">
        <v>585</v>
      </c>
      <c r="E24" s="731"/>
      <c r="F24" s="731" t="s">
        <v>585</v>
      </c>
      <c r="G24" s="731" t="s">
        <v>585</v>
      </c>
      <c r="H24" s="731" t="s">
        <v>585</v>
      </c>
      <c r="I24" s="732" t="s">
        <v>585</v>
      </c>
      <c r="J24" s="733" t="s">
        <v>0</v>
      </c>
    </row>
    <row r="25" spans="1:10" ht="14.45" customHeight="1" x14ac:dyDescent="0.2">
      <c r="A25" s="729" t="s">
        <v>603</v>
      </c>
      <c r="B25" s="730" t="s">
        <v>586</v>
      </c>
      <c r="C25" s="731">
        <v>6162.5718099999967</v>
      </c>
      <c r="D25" s="731">
        <v>6172.5045199999986</v>
      </c>
      <c r="E25" s="731"/>
      <c r="F25" s="731">
        <v>6428.411699999996</v>
      </c>
      <c r="G25" s="731">
        <v>5973</v>
      </c>
      <c r="H25" s="731">
        <v>455.41169999999602</v>
      </c>
      <c r="I25" s="732">
        <v>1.0762450527373173</v>
      </c>
      <c r="J25" s="733" t="s">
        <v>1</v>
      </c>
    </row>
    <row r="26" spans="1:10" ht="14.45" customHeight="1" x14ac:dyDescent="0.2">
      <c r="A26" s="729" t="s">
        <v>603</v>
      </c>
      <c r="B26" s="730" t="s">
        <v>587</v>
      </c>
      <c r="C26" s="731">
        <v>823.79722000000027</v>
      </c>
      <c r="D26" s="731">
        <v>683.79271000000017</v>
      </c>
      <c r="E26" s="731"/>
      <c r="F26" s="731">
        <v>536.50557000000003</v>
      </c>
      <c r="G26" s="731">
        <v>576</v>
      </c>
      <c r="H26" s="731">
        <v>-39.494429999999966</v>
      </c>
      <c r="I26" s="732">
        <v>0.93143328125000002</v>
      </c>
      <c r="J26" s="733" t="s">
        <v>1</v>
      </c>
    </row>
    <row r="27" spans="1:10" ht="14.45" customHeight="1" x14ac:dyDescent="0.2">
      <c r="A27" s="729" t="s">
        <v>603</v>
      </c>
      <c r="B27" s="730" t="s">
        <v>588</v>
      </c>
      <c r="C27" s="731">
        <v>338.93482000000012</v>
      </c>
      <c r="D27" s="731">
        <v>295.9819</v>
      </c>
      <c r="E27" s="731"/>
      <c r="F27" s="731">
        <v>248.33234000000004</v>
      </c>
      <c r="G27" s="731">
        <v>312</v>
      </c>
      <c r="H27" s="731">
        <v>-63.667659999999955</v>
      </c>
      <c r="I27" s="732">
        <v>0.79593698717948735</v>
      </c>
      <c r="J27" s="733" t="s">
        <v>1</v>
      </c>
    </row>
    <row r="28" spans="1:10" ht="14.45" customHeight="1" x14ac:dyDescent="0.2">
      <c r="A28" s="729" t="s">
        <v>603</v>
      </c>
      <c r="B28" s="730" t="s">
        <v>589</v>
      </c>
      <c r="C28" s="731">
        <v>4.2261999999999995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585</v>
      </c>
      <c r="J28" s="733" t="s">
        <v>1</v>
      </c>
    </row>
    <row r="29" spans="1:10" ht="14.45" customHeight="1" x14ac:dyDescent="0.2">
      <c r="A29" s="729" t="s">
        <v>603</v>
      </c>
      <c r="B29" s="730" t="s">
        <v>590</v>
      </c>
      <c r="C29" s="731">
        <v>2767.6854500000004</v>
      </c>
      <c r="D29" s="731">
        <v>3566.4653900000008</v>
      </c>
      <c r="E29" s="731"/>
      <c r="F29" s="731">
        <v>3900.7929599999984</v>
      </c>
      <c r="G29" s="731">
        <v>3355</v>
      </c>
      <c r="H29" s="731">
        <v>545.7929599999984</v>
      </c>
      <c r="I29" s="732">
        <v>1.1626804649776448</v>
      </c>
      <c r="J29" s="733" t="s">
        <v>1</v>
      </c>
    </row>
    <row r="30" spans="1:10" ht="14.45" customHeight="1" x14ac:dyDescent="0.2">
      <c r="A30" s="729" t="s">
        <v>603</v>
      </c>
      <c r="B30" s="730" t="s">
        <v>591</v>
      </c>
      <c r="C30" s="731">
        <v>0</v>
      </c>
      <c r="D30" s="731">
        <v>0</v>
      </c>
      <c r="E30" s="731"/>
      <c r="F30" s="731">
        <v>405.55166999999932</v>
      </c>
      <c r="G30" s="731">
        <v>0</v>
      </c>
      <c r="H30" s="731">
        <v>405.55166999999932</v>
      </c>
      <c r="I30" s="732" t="s">
        <v>585</v>
      </c>
      <c r="J30" s="733" t="s">
        <v>1</v>
      </c>
    </row>
    <row r="31" spans="1:10" ht="14.45" customHeight="1" x14ac:dyDescent="0.2">
      <c r="A31" s="729" t="s">
        <v>603</v>
      </c>
      <c r="B31" s="730" t="s">
        <v>592</v>
      </c>
      <c r="C31" s="731">
        <v>85.321359999999999</v>
      </c>
      <c r="D31" s="731">
        <v>0</v>
      </c>
      <c r="E31" s="731"/>
      <c r="F31" s="731">
        <v>53.197540000000004</v>
      </c>
      <c r="G31" s="731">
        <v>0</v>
      </c>
      <c r="H31" s="731">
        <v>53.197540000000004</v>
      </c>
      <c r="I31" s="732" t="s">
        <v>585</v>
      </c>
      <c r="J31" s="733" t="s">
        <v>1</v>
      </c>
    </row>
    <row r="32" spans="1:10" ht="14.45" customHeight="1" x14ac:dyDescent="0.2">
      <c r="A32" s="729" t="s">
        <v>603</v>
      </c>
      <c r="B32" s="730" t="s">
        <v>593</v>
      </c>
      <c r="C32" s="731">
        <v>1531.8298099999986</v>
      </c>
      <c r="D32" s="731">
        <v>1889.8521800000005</v>
      </c>
      <c r="E32" s="731"/>
      <c r="F32" s="731">
        <v>1346.8131700000001</v>
      </c>
      <c r="G32" s="731">
        <v>1687</v>
      </c>
      <c r="H32" s="731">
        <v>-340.18682999999987</v>
      </c>
      <c r="I32" s="732">
        <v>0.7983480557202135</v>
      </c>
      <c r="J32" s="733" t="s">
        <v>1</v>
      </c>
    </row>
    <row r="33" spans="1:10" ht="14.45" customHeight="1" x14ac:dyDescent="0.2">
      <c r="A33" s="729" t="s">
        <v>603</v>
      </c>
      <c r="B33" s="730" t="s">
        <v>594</v>
      </c>
      <c r="C33" s="731">
        <v>1339.2058400000003</v>
      </c>
      <c r="D33" s="731">
        <v>875.07134000000019</v>
      </c>
      <c r="E33" s="731"/>
      <c r="F33" s="731">
        <v>548.94863999999961</v>
      </c>
      <c r="G33" s="731">
        <v>770</v>
      </c>
      <c r="H33" s="731">
        <v>-221.05136000000039</v>
      </c>
      <c r="I33" s="732">
        <v>0.71292031168831116</v>
      </c>
      <c r="J33" s="733" t="s">
        <v>1</v>
      </c>
    </row>
    <row r="34" spans="1:10" ht="14.45" customHeight="1" x14ac:dyDescent="0.2">
      <c r="A34" s="729" t="s">
        <v>603</v>
      </c>
      <c r="B34" s="730" t="s">
        <v>595</v>
      </c>
      <c r="C34" s="731">
        <v>174.59818999999999</v>
      </c>
      <c r="D34" s="731">
        <v>160.69316999999998</v>
      </c>
      <c r="E34" s="731"/>
      <c r="F34" s="731">
        <v>210.38116000000002</v>
      </c>
      <c r="G34" s="731">
        <v>174</v>
      </c>
      <c r="H34" s="731">
        <v>36.381160000000023</v>
      </c>
      <c r="I34" s="732">
        <v>1.2090871264367817</v>
      </c>
      <c r="J34" s="733" t="s">
        <v>1</v>
      </c>
    </row>
    <row r="35" spans="1:10" ht="14.45" customHeight="1" x14ac:dyDescent="0.2">
      <c r="A35" s="729" t="s">
        <v>603</v>
      </c>
      <c r="B35" s="730" t="s">
        <v>605</v>
      </c>
      <c r="C35" s="731">
        <v>13228.170699999999</v>
      </c>
      <c r="D35" s="731">
        <v>13644.361209999999</v>
      </c>
      <c r="E35" s="731"/>
      <c r="F35" s="731">
        <v>13678.934749999993</v>
      </c>
      <c r="G35" s="731">
        <v>12846</v>
      </c>
      <c r="H35" s="731">
        <v>832.93474999999307</v>
      </c>
      <c r="I35" s="732">
        <v>1.0648400085629763</v>
      </c>
      <c r="J35" s="733" t="s">
        <v>601</v>
      </c>
    </row>
    <row r="36" spans="1:10" ht="14.45" customHeight="1" x14ac:dyDescent="0.2">
      <c r="A36" s="729" t="s">
        <v>585</v>
      </c>
      <c r="B36" s="730" t="s">
        <v>585</v>
      </c>
      <c r="C36" s="731" t="s">
        <v>585</v>
      </c>
      <c r="D36" s="731" t="s">
        <v>585</v>
      </c>
      <c r="E36" s="731"/>
      <c r="F36" s="731" t="s">
        <v>585</v>
      </c>
      <c r="G36" s="731" t="s">
        <v>585</v>
      </c>
      <c r="H36" s="731" t="s">
        <v>585</v>
      </c>
      <c r="I36" s="732" t="s">
        <v>585</v>
      </c>
      <c r="J36" s="733" t="s">
        <v>602</v>
      </c>
    </row>
    <row r="37" spans="1:10" ht="14.45" customHeight="1" x14ac:dyDescent="0.2">
      <c r="A37" s="729" t="s">
        <v>606</v>
      </c>
      <c r="B37" s="730" t="s">
        <v>607</v>
      </c>
      <c r="C37" s="731" t="s">
        <v>585</v>
      </c>
      <c r="D37" s="731" t="s">
        <v>585</v>
      </c>
      <c r="E37" s="731"/>
      <c r="F37" s="731" t="s">
        <v>585</v>
      </c>
      <c r="G37" s="731" t="s">
        <v>585</v>
      </c>
      <c r="H37" s="731" t="s">
        <v>585</v>
      </c>
      <c r="I37" s="732" t="s">
        <v>585</v>
      </c>
      <c r="J37" s="733" t="s">
        <v>0</v>
      </c>
    </row>
    <row r="38" spans="1:10" ht="14.45" customHeight="1" x14ac:dyDescent="0.2">
      <c r="A38" s="729" t="s">
        <v>606</v>
      </c>
      <c r="B38" s="730" t="s">
        <v>586</v>
      </c>
      <c r="C38" s="731">
        <v>3023.9069399999989</v>
      </c>
      <c r="D38" s="731">
        <v>3093.97118</v>
      </c>
      <c r="E38" s="731"/>
      <c r="F38" s="731">
        <v>3489.9272299999993</v>
      </c>
      <c r="G38" s="731">
        <v>3081</v>
      </c>
      <c r="H38" s="731">
        <v>408.92722999999933</v>
      </c>
      <c r="I38" s="732">
        <v>1.1327254884777667</v>
      </c>
      <c r="J38" s="733" t="s">
        <v>1</v>
      </c>
    </row>
    <row r="39" spans="1:10" ht="14.45" customHeight="1" x14ac:dyDescent="0.2">
      <c r="A39" s="729" t="s">
        <v>606</v>
      </c>
      <c r="B39" s="730" t="s">
        <v>589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585</v>
      </c>
      <c r="J39" s="733" t="s">
        <v>1</v>
      </c>
    </row>
    <row r="40" spans="1:10" ht="14.45" customHeight="1" x14ac:dyDescent="0.2">
      <c r="A40" s="729" t="s">
        <v>606</v>
      </c>
      <c r="B40" s="730" t="s">
        <v>595</v>
      </c>
      <c r="C40" s="731">
        <v>372.59316999999959</v>
      </c>
      <c r="D40" s="731">
        <v>373.33106999999978</v>
      </c>
      <c r="E40" s="731"/>
      <c r="F40" s="731">
        <v>420.1566599999997</v>
      </c>
      <c r="G40" s="731">
        <v>390</v>
      </c>
      <c r="H40" s="731">
        <v>30.156659999999704</v>
      </c>
      <c r="I40" s="732">
        <v>1.0773247692307684</v>
      </c>
      <c r="J40" s="733" t="s">
        <v>1</v>
      </c>
    </row>
    <row r="41" spans="1:10" ht="14.45" customHeight="1" x14ac:dyDescent="0.2">
      <c r="A41" s="729" t="s">
        <v>606</v>
      </c>
      <c r="B41" s="730" t="s">
        <v>608</v>
      </c>
      <c r="C41" s="731">
        <v>3396.5001099999986</v>
      </c>
      <c r="D41" s="731">
        <v>3467.3022499999997</v>
      </c>
      <c r="E41" s="731"/>
      <c r="F41" s="731">
        <v>3910.083889999999</v>
      </c>
      <c r="G41" s="731">
        <v>3470</v>
      </c>
      <c r="H41" s="731">
        <v>440.08388999999897</v>
      </c>
      <c r="I41" s="732">
        <v>1.126825328530259</v>
      </c>
      <c r="J41" s="733" t="s">
        <v>601</v>
      </c>
    </row>
    <row r="42" spans="1:10" ht="14.45" customHeight="1" x14ac:dyDescent="0.2">
      <c r="A42" s="729" t="s">
        <v>585</v>
      </c>
      <c r="B42" s="730" t="s">
        <v>585</v>
      </c>
      <c r="C42" s="731" t="s">
        <v>585</v>
      </c>
      <c r="D42" s="731" t="s">
        <v>585</v>
      </c>
      <c r="E42" s="731"/>
      <c r="F42" s="731" t="s">
        <v>585</v>
      </c>
      <c r="G42" s="731" t="s">
        <v>585</v>
      </c>
      <c r="H42" s="731" t="s">
        <v>585</v>
      </c>
      <c r="I42" s="732" t="s">
        <v>585</v>
      </c>
      <c r="J42" s="733" t="s">
        <v>602</v>
      </c>
    </row>
    <row r="43" spans="1:10" ht="14.45" customHeight="1" x14ac:dyDescent="0.2">
      <c r="A43" s="729" t="s">
        <v>609</v>
      </c>
      <c r="B43" s="730" t="s">
        <v>610</v>
      </c>
      <c r="C43" s="731" t="s">
        <v>585</v>
      </c>
      <c r="D43" s="731" t="s">
        <v>585</v>
      </c>
      <c r="E43" s="731"/>
      <c r="F43" s="731" t="s">
        <v>585</v>
      </c>
      <c r="G43" s="731" t="s">
        <v>585</v>
      </c>
      <c r="H43" s="731" t="s">
        <v>585</v>
      </c>
      <c r="I43" s="732" t="s">
        <v>585</v>
      </c>
      <c r="J43" s="733" t="s">
        <v>0</v>
      </c>
    </row>
    <row r="44" spans="1:10" ht="14.45" customHeight="1" x14ac:dyDescent="0.2">
      <c r="A44" s="729" t="s">
        <v>609</v>
      </c>
      <c r="B44" s="730" t="s">
        <v>586</v>
      </c>
      <c r="C44" s="731">
        <v>2933.4028599999992</v>
      </c>
      <c r="D44" s="731">
        <v>2842.9247300000006</v>
      </c>
      <c r="E44" s="731"/>
      <c r="F44" s="731">
        <v>2703.48306</v>
      </c>
      <c r="G44" s="731">
        <v>2764</v>
      </c>
      <c r="H44" s="731">
        <v>-60.516939999999977</v>
      </c>
      <c r="I44" s="732">
        <v>0.9781053039073806</v>
      </c>
      <c r="J44" s="733" t="s">
        <v>1</v>
      </c>
    </row>
    <row r="45" spans="1:10" ht="14.45" customHeight="1" x14ac:dyDescent="0.2">
      <c r="A45" s="729" t="s">
        <v>609</v>
      </c>
      <c r="B45" s="730" t="s">
        <v>587</v>
      </c>
      <c r="C45" s="731">
        <v>1.6719200000000001</v>
      </c>
      <c r="D45" s="731">
        <v>1.6719200000000001</v>
      </c>
      <c r="E45" s="731"/>
      <c r="F45" s="731">
        <v>1.6719200000000001</v>
      </c>
      <c r="G45" s="731">
        <v>1</v>
      </c>
      <c r="H45" s="731">
        <v>0.67192000000000007</v>
      </c>
      <c r="I45" s="732">
        <v>1.6719200000000001</v>
      </c>
      <c r="J45" s="733" t="s">
        <v>1</v>
      </c>
    </row>
    <row r="46" spans="1:10" ht="14.45" customHeight="1" x14ac:dyDescent="0.2">
      <c r="A46" s="729" t="s">
        <v>609</v>
      </c>
      <c r="B46" s="730" t="s">
        <v>589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585</v>
      </c>
      <c r="J46" s="733" t="s">
        <v>1</v>
      </c>
    </row>
    <row r="47" spans="1:10" ht="14.45" customHeight="1" x14ac:dyDescent="0.2">
      <c r="A47" s="729" t="s">
        <v>609</v>
      </c>
      <c r="B47" s="730" t="s">
        <v>611</v>
      </c>
      <c r="C47" s="731">
        <v>2935.074779999999</v>
      </c>
      <c r="D47" s="731">
        <v>2844.5966500000004</v>
      </c>
      <c r="E47" s="731"/>
      <c r="F47" s="731">
        <v>2705.1549800000003</v>
      </c>
      <c r="G47" s="731">
        <v>2765</v>
      </c>
      <c r="H47" s="731">
        <v>-59.845019999999749</v>
      </c>
      <c r="I47" s="732">
        <v>0.97835623146473794</v>
      </c>
      <c r="J47" s="733" t="s">
        <v>601</v>
      </c>
    </row>
    <row r="48" spans="1:10" ht="14.45" customHeight="1" x14ac:dyDescent="0.2">
      <c r="A48" s="729" t="s">
        <v>585</v>
      </c>
      <c r="B48" s="730" t="s">
        <v>585</v>
      </c>
      <c r="C48" s="731" t="s">
        <v>585</v>
      </c>
      <c r="D48" s="731" t="s">
        <v>585</v>
      </c>
      <c r="E48" s="731"/>
      <c r="F48" s="731" t="s">
        <v>585</v>
      </c>
      <c r="G48" s="731" t="s">
        <v>585</v>
      </c>
      <c r="H48" s="731" t="s">
        <v>585</v>
      </c>
      <c r="I48" s="732" t="s">
        <v>585</v>
      </c>
      <c r="J48" s="733" t="s">
        <v>602</v>
      </c>
    </row>
    <row r="49" spans="1:10" ht="14.45" customHeight="1" x14ac:dyDescent="0.2">
      <c r="A49" s="729" t="s">
        <v>612</v>
      </c>
      <c r="B49" s="730" t="s">
        <v>613</v>
      </c>
      <c r="C49" s="731" t="s">
        <v>585</v>
      </c>
      <c r="D49" s="731" t="s">
        <v>585</v>
      </c>
      <c r="E49" s="731"/>
      <c r="F49" s="731" t="s">
        <v>585</v>
      </c>
      <c r="G49" s="731" t="s">
        <v>585</v>
      </c>
      <c r="H49" s="731" t="s">
        <v>585</v>
      </c>
      <c r="I49" s="732" t="s">
        <v>585</v>
      </c>
      <c r="J49" s="733" t="s">
        <v>0</v>
      </c>
    </row>
    <row r="50" spans="1:10" ht="14.45" customHeight="1" x14ac:dyDescent="0.2">
      <c r="A50" s="729" t="s">
        <v>612</v>
      </c>
      <c r="B50" s="730" t="s">
        <v>586</v>
      </c>
      <c r="C50" s="731">
        <v>155.44356999999997</v>
      </c>
      <c r="D50" s="731">
        <v>173.11626000000004</v>
      </c>
      <c r="E50" s="731"/>
      <c r="F50" s="731">
        <v>151.38684000000003</v>
      </c>
      <c r="G50" s="731">
        <v>170</v>
      </c>
      <c r="H50" s="731">
        <v>-18.613159999999965</v>
      </c>
      <c r="I50" s="732">
        <v>0.89051082352941202</v>
      </c>
      <c r="J50" s="733" t="s">
        <v>1</v>
      </c>
    </row>
    <row r="51" spans="1:10" ht="14.45" customHeight="1" x14ac:dyDescent="0.2">
      <c r="A51" s="729" t="s">
        <v>612</v>
      </c>
      <c r="B51" s="730" t="s">
        <v>589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585</v>
      </c>
      <c r="J51" s="733" t="s">
        <v>1</v>
      </c>
    </row>
    <row r="52" spans="1:10" ht="14.45" customHeight="1" x14ac:dyDescent="0.2">
      <c r="A52" s="729" t="s">
        <v>612</v>
      </c>
      <c r="B52" s="730" t="s">
        <v>595</v>
      </c>
      <c r="C52" s="731">
        <v>2.8980000000000001</v>
      </c>
      <c r="D52" s="731">
        <v>3.8639999999999999</v>
      </c>
      <c r="E52" s="731"/>
      <c r="F52" s="731">
        <v>12.409649999999999</v>
      </c>
      <c r="G52" s="731">
        <v>4</v>
      </c>
      <c r="H52" s="731">
        <v>8.4096499999999992</v>
      </c>
      <c r="I52" s="732">
        <v>3.1024124999999998</v>
      </c>
      <c r="J52" s="733" t="s">
        <v>1</v>
      </c>
    </row>
    <row r="53" spans="1:10" ht="14.45" customHeight="1" x14ac:dyDescent="0.2">
      <c r="A53" s="729" t="s">
        <v>612</v>
      </c>
      <c r="B53" s="730" t="s">
        <v>614</v>
      </c>
      <c r="C53" s="731">
        <v>158.34156999999996</v>
      </c>
      <c r="D53" s="731">
        <v>176.98026000000004</v>
      </c>
      <c r="E53" s="731"/>
      <c r="F53" s="731">
        <v>163.79649000000003</v>
      </c>
      <c r="G53" s="731">
        <v>175</v>
      </c>
      <c r="H53" s="731">
        <v>-11.203509999999966</v>
      </c>
      <c r="I53" s="732">
        <v>0.93597994285714303</v>
      </c>
      <c r="J53" s="733" t="s">
        <v>601</v>
      </c>
    </row>
    <row r="54" spans="1:10" ht="14.45" customHeight="1" x14ac:dyDescent="0.2">
      <c r="A54" s="729" t="s">
        <v>585</v>
      </c>
      <c r="B54" s="730" t="s">
        <v>585</v>
      </c>
      <c r="C54" s="731" t="s">
        <v>585</v>
      </c>
      <c r="D54" s="731" t="s">
        <v>585</v>
      </c>
      <c r="E54" s="731"/>
      <c r="F54" s="731" t="s">
        <v>585</v>
      </c>
      <c r="G54" s="731" t="s">
        <v>585</v>
      </c>
      <c r="H54" s="731" t="s">
        <v>585</v>
      </c>
      <c r="I54" s="732" t="s">
        <v>585</v>
      </c>
      <c r="J54" s="733" t="s">
        <v>602</v>
      </c>
    </row>
    <row r="55" spans="1:10" ht="14.45" customHeight="1" x14ac:dyDescent="0.2">
      <c r="A55" s="729" t="s">
        <v>615</v>
      </c>
      <c r="B55" s="730" t="s">
        <v>616</v>
      </c>
      <c r="C55" s="731" t="s">
        <v>585</v>
      </c>
      <c r="D55" s="731" t="s">
        <v>585</v>
      </c>
      <c r="E55" s="731"/>
      <c r="F55" s="731" t="s">
        <v>585</v>
      </c>
      <c r="G55" s="731" t="s">
        <v>585</v>
      </c>
      <c r="H55" s="731" t="s">
        <v>585</v>
      </c>
      <c r="I55" s="732" t="s">
        <v>585</v>
      </c>
      <c r="J55" s="733" t="s">
        <v>0</v>
      </c>
    </row>
    <row r="56" spans="1:10" ht="14.45" customHeight="1" x14ac:dyDescent="0.2">
      <c r="A56" s="729" t="s">
        <v>615</v>
      </c>
      <c r="B56" s="730" t="s">
        <v>586</v>
      </c>
      <c r="C56" s="731">
        <v>446.87769000000003</v>
      </c>
      <c r="D56" s="731">
        <v>441.6171999999998</v>
      </c>
      <c r="E56" s="731"/>
      <c r="F56" s="731">
        <v>316.8368099999999</v>
      </c>
      <c r="G56" s="731">
        <v>441</v>
      </c>
      <c r="H56" s="731">
        <v>-124.1631900000001</v>
      </c>
      <c r="I56" s="732">
        <v>0.71845081632653041</v>
      </c>
      <c r="J56" s="733" t="s">
        <v>1</v>
      </c>
    </row>
    <row r="57" spans="1:10" ht="14.45" customHeight="1" x14ac:dyDescent="0.2">
      <c r="A57" s="729" t="s">
        <v>615</v>
      </c>
      <c r="B57" s="730" t="s">
        <v>589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585</v>
      </c>
      <c r="J57" s="733" t="s">
        <v>1</v>
      </c>
    </row>
    <row r="58" spans="1:10" ht="14.45" customHeight="1" x14ac:dyDescent="0.2">
      <c r="A58" s="729" t="s">
        <v>615</v>
      </c>
      <c r="B58" s="730" t="s">
        <v>595</v>
      </c>
      <c r="C58" s="731">
        <v>0</v>
      </c>
      <c r="D58" s="731">
        <v>0</v>
      </c>
      <c r="E58" s="731"/>
      <c r="F58" s="731">
        <v>1.1040000000000001</v>
      </c>
      <c r="G58" s="731">
        <v>0</v>
      </c>
      <c r="H58" s="731">
        <v>1.1040000000000001</v>
      </c>
      <c r="I58" s="732" t="s">
        <v>585</v>
      </c>
      <c r="J58" s="733" t="s">
        <v>1</v>
      </c>
    </row>
    <row r="59" spans="1:10" ht="14.45" customHeight="1" x14ac:dyDescent="0.2">
      <c r="A59" s="729" t="s">
        <v>615</v>
      </c>
      <c r="B59" s="730" t="s">
        <v>617</v>
      </c>
      <c r="C59" s="731">
        <v>446.87769000000003</v>
      </c>
      <c r="D59" s="731">
        <v>441.6171999999998</v>
      </c>
      <c r="E59" s="731"/>
      <c r="F59" s="731">
        <v>317.94080999999989</v>
      </c>
      <c r="G59" s="731">
        <v>441</v>
      </c>
      <c r="H59" s="731">
        <v>-123.05919000000011</v>
      </c>
      <c r="I59" s="732">
        <v>0.72095421768707457</v>
      </c>
      <c r="J59" s="733" t="s">
        <v>601</v>
      </c>
    </row>
    <row r="60" spans="1:10" ht="14.45" customHeight="1" x14ac:dyDescent="0.2">
      <c r="A60" s="729" t="s">
        <v>585</v>
      </c>
      <c r="B60" s="730" t="s">
        <v>585</v>
      </c>
      <c r="C60" s="731" t="s">
        <v>585</v>
      </c>
      <c r="D60" s="731" t="s">
        <v>585</v>
      </c>
      <c r="E60" s="731"/>
      <c r="F60" s="731" t="s">
        <v>585</v>
      </c>
      <c r="G60" s="731" t="s">
        <v>585</v>
      </c>
      <c r="H60" s="731" t="s">
        <v>585</v>
      </c>
      <c r="I60" s="732" t="s">
        <v>585</v>
      </c>
      <c r="J60" s="733" t="s">
        <v>602</v>
      </c>
    </row>
    <row r="61" spans="1:10" ht="14.45" customHeight="1" x14ac:dyDescent="0.2">
      <c r="A61" s="729" t="s">
        <v>618</v>
      </c>
      <c r="B61" s="730" t="s">
        <v>619</v>
      </c>
      <c r="C61" s="731" t="s">
        <v>585</v>
      </c>
      <c r="D61" s="731" t="s">
        <v>585</v>
      </c>
      <c r="E61" s="731"/>
      <c r="F61" s="731" t="s">
        <v>585</v>
      </c>
      <c r="G61" s="731" t="s">
        <v>585</v>
      </c>
      <c r="H61" s="731" t="s">
        <v>585</v>
      </c>
      <c r="I61" s="732" t="s">
        <v>585</v>
      </c>
      <c r="J61" s="733" t="s">
        <v>0</v>
      </c>
    </row>
    <row r="62" spans="1:10" ht="14.45" customHeight="1" x14ac:dyDescent="0.2">
      <c r="A62" s="729" t="s">
        <v>618</v>
      </c>
      <c r="B62" s="730" t="s">
        <v>589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585</v>
      </c>
      <c r="J62" s="733" t="s">
        <v>1</v>
      </c>
    </row>
    <row r="63" spans="1:10" ht="14.45" customHeight="1" x14ac:dyDescent="0.2">
      <c r="A63" s="729" t="s">
        <v>618</v>
      </c>
      <c r="B63" s="730" t="s">
        <v>620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585</v>
      </c>
      <c r="J63" s="733" t="s">
        <v>601</v>
      </c>
    </row>
    <row r="64" spans="1:10" ht="14.45" customHeight="1" x14ac:dyDescent="0.2">
      <c r="A64" s="729" t="s">
        <v>585</v>
      </c>
      <c r="B64" s="730" t="s">
        <v>585</v>
      </c>
      <c r="C64" s="731" t="s">
        <v>585</v>
      </c>
      <c r="D64" s="731" t="s">
        <v>585</v>
      </c>
      <c r="E64" s="731"/>
      <c r="F64" s="731" t="s">
        <v>585</v>
      </c>
      <c r="G64" s="731" t="s">
        <v>585</v>
      </c>
      <c r="H64" s="731" t="s">
        <v>585</v>
      </c>
      <c r="I64" s="732" t="s">
        <v>585</v>
      </c>
      <c r="J64" s="733" t="s">
        <v>602</v>
      </c>
    </row>
    <row r="65" spans="1:10" ht="14.45" customHeight="1" x14ac:dyDescent="0.2">
      <c r="A65" s="729" t="s">
        <v>621</v>
      </c>
      <c r="B65" s="730" t="s">
        <v>622</v>
      </c>
      <c r="C65" s="731" t="s">
        <v>585</v>
      </c>
      <c r="D65" s="731" t="s">
        <v>585</v>
      </c>
      <c r="E65" s="731"/>
      <c r="F65" s="731" t="s">
        <v>585</v>
      </c>
      <c r="G65" s="731" t="s">
        <v>585</v>
      </c>
      <c r="H65" s="731" t="s">
        <v>585</v>
      </c>
      <c r="I65" s="732" t="s">
        <v>585</v>
      </c>
      <c r="J65" s="733" t="s">
        <v>0</v>
      </c>
    </row>
    <row r="66" spans="1:10" ht="14.45" customHeight="1" x14ac:dyDescent="0.2">
      <c r="A66" s="729" t="s">
        <v>621</v>
      </c>
      <c r="B66" s="730" t="s">
        <v>589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585</v>
      </c>
      <c r="J66" s="733" t="s">
        <v>1</v>
      </c>
    </row>
    <row r="67" spans="1:10" ht="14.45" customHeight="1" x14ac:dyDescent="0.2">
      <c r="A67" s="729" t="s">
        <v>621</v>
      </c>
      <c r="B67" s="730" t="s">
        <v>623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585</v>
      </c>
      <c r="J67" s="733" t="s">
        <v>601</v>
      </c>
    </row>
    <row r="68" spans="1:10" ht="14.45" customHeight="1" x14ac:dyDescent="0.2">
      <c r="A68" s="729" t="s">
        <v>585</v>
      </c>
      <c r="B68" s="730" t="s">
        <v>585</v>
      </c>
      <c r="C68" s="731" t="s">
        <v>585</v>
      </c>
      <c r="D68" s="731" t="s">
        <v>585</v>
      </c>
      <c r="E68" s="731"/>
      <c r="F68" s="731" t="s">
        <v>585</v>
      </c>
      <c r="G68" s="731" t="s">
        <v>585</v>
      </c>
      <c r="H68" s="731" t="s">
        <v>585</v>
      </c>
      <c r="I68" s="732" t="s">
        <v>585</v>
      </c>
      <c r="J68" s="733" t="s">
        <v>602</v>
      </c>
    </row>
    <row r="69" spans="1:10" ht="14.45" customHeight="1" x14ac:dyDescent="0.2">
      <c r="A69" s="729" t="s">
        <v>624</v>
      </c>
      <c r="B69" s="730" t="s">
        <v>625</v>
      </c>
      <c r="C69" s="731" t="s">
        <v>585</v>
      </c>
      <c r="D69" s="731" t="s">
        <v>585</v>
      </c>
      <c r="E69" s="731"/>
      <c r="F69" s="731" t="s">
        <v>585</v>
      </c>
      <c r="G69" s="731" t="s">
        <v>585</v>
      </c>
      <c r="H69" s="731" t="s">
        <v>585</v>
      </c>
      <c r="I69" s="732" t="s">
        <v>585</v>
      </c>
      <c r="J69" s="733" t="s">
        <v>0</v>
      </c>
    </row>
    <row r="70" spans="1:10" ht="14.45" customHeight="1" x14ac:dyDescent="0.2">
      <c r="A70" s="729" t="s">
        <v>624</v>
      </c>
      <c r="B70" s="730" t="s">
        <v>589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585</v>
      </c>
      <c r="J70" s="733" t="s">
        <v>1</v>
      </c>
    </row>
    <row r="71" spans="1:10" ht="14.45" customHeight="1" x14ac:dyDescent="0.2">
      <c r="A71" s="729" t="s">
        <v>624</v>
      </c>
      <c r="B71" s="730" t="s">
        <v>626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585</v>
      </c>
      <c r="J71" s="733" t="s">
        <v>601</v>
      </c>
    </row>
    <row r="72" spans="1:10" ht="14.45" customHeight="1" x14ac:dyDescent="0.2">
      <c r="A72" s="729" t="s">
        <v>585</v>
      </c>
      <c r="B72" s="730" t="s">
        <v>585</v>
      </c>
      <c r="C72" s="731" t="s">
        <v>585</v>
      </c>
      <c r="D72" s="731" t="s">
        <v>585</v>
      </c>
      <c r="E72" s="731"/>
      <c r="F72" s="731" t="s">
        <v>585</v>
      </c>
      <c r="G72" s="731" t="s">
        <v>585</v>
      </c>
      <c r="H72" s="731" t="s">
        <v>585</v>
      </c>
      <c r="I72" s="732" t="s">
        <v>585</v>
      </c>
      <c r="J72" s="733" t="s">
        <v>602</v>
      </c>
    </row>
    <row r="73" spans="1:10" ht="14.45" customHeight="1" x14ac:dyDescent="0.2">
      <c r="A73" s="729" t="s">
        <v>627</v>
      </c>
      <c r="B73" s="730" t="s">
        <v>628</v>
      </c>
      <c r="C73" s="731" t="s">
        <v>585</v>
      </c>
      <c r="D73" s="731" t="s">
        <v>585</v>
      </c>
      <c r="E73" s="731"/>
      <c r="F73" s="731" t="s">
        <v>585</v>
      </c>
      <c r="G73" s="731" t="s">
        <v>585</v>
      </c>
      <c r="H73" s="731" t="s">
        <v>585</v>
      </c>
      <c r="I73" s="732" t="s">
        <v>585</v>
      </c>
      <c r="J73" s="733" t="s">
        <v>0</v>
      </c>
    </row>
    <row r="74" spans="1:10" ht="14.45" customHeight="1" x14ac:dyDescent="0.2">
      <c r="A74" s="729" t="s">
        <v>627</v>
      </c>
      <c r="B74" s="730" t="s">
        <v>586</v>
      </c>
      <c r="C74" s="731">
        <v>0</v>
      </c>
      <c r="D74" s="731">
        <v>0</v>
      </c>
      <c r="E74" s="731"/>
      <c r="F74" s="731">
        <v>918.71577999999954</v>
      </c>
      <c r="G74" s="731">
        <v>1921</v>
      </c>
      <c r="H74" s="731">
        <v>-1002.2842200000005</v>
      </c>
      <c r="I74" s="732">
        <v>0.47824871421134801</v>
      </c>
      <c r="J74" s="733" t="s">
        <v>1</v>
      </c>
    </row>
    <row r="75" spans="1:10" ht="14.45" customHeight="1" x14ac:dyDescent="0.2">
      <c r="A75" s="729" t="s">
        <v>627</v>
      </c>
      <c r="B75" s="730" t="s">
        <v>587</v>
      </c>
      <c r="C75" s="731">
        <v>0</v>
      </c>
      <c r="D75" s="731">
        <v>0</v>
      </c>
      <c r="E75" s="731"/>
      <c r="F75" s="731">
        <v>86.223339999999993</v>
      </c>
      <c r="G75" s="731">
        <v>46</v>
      </c>
      <c r="H75" s="731">
        <v>40.223339999999993</v>
      </c>
      <c r="I75" s="732">
        <v>1.8744204347826086</v>
      </c>
      <c r="J75" s="733" t="s">
        <v>1</v>
      </c>
    </row>
    <row r="76" spans="1:10" ht="14.45" customHeight="1" x14ac:dyDescent="0.2">
      <c r="A76" s="729" t="s">
        <v>627</v>
      </c>
      <c r="B76" s="730" t="s">
        <v>588</v>
      </c>
      <c r="C76" s="731">
        <v>0</v>
      </c>
      <c r="D76" s="731">
        <v>0</v>
      </c>
      <c r="E76" s="731"/>
      <c r="F76" s="731">
        <v>404.11301000000003</v>
      </c>
      <c r="G76" s="731">
        <v>266</v>
      </c>
      <c r="H76" s="731">
        <v>138.11301000000003</v>
      </c>
      <c r="I76" s="732">
        <v>1.5192218421052632</v>
      </c>
      <c r="J76" s="733" t="s">
        <v>1</v>
      </c>
    </row>
    <row r="77" spans="1:10" ht="14.45" customHeight="1" x14ac:dyDescent="0.2">
      <c r="A77" s="729" t="s">
        <v>627</v>
      </c>
      <c r="B77" s="730" t="s">
        <v>589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585</v>
      </c>
      <c r="J77" s="733" t="s">
        <v>1</v>
      </c>
    </row>
    <row r="78" spans="1:10" ht="14.45" customHeight="1" x14ac:dyDescent="0.2">
      <c r="A78" s="729" t="s">
        <v>627</v>
      </c>
      <c r="B78" s="730" t="s">
        <v>590</v>
      </c>
      <c r="C78" s="731">
        <v>0</v>
      </c>
      <c r="D78" s="731">
        <v>0</v>
      </c>
      <c r="E78" s="731"/>
      <c r="F78" s="731">
        <v>8.6107999999999993</v>
      </c>
      <c r="G78" s="731">
        <v>0</v>
      </c>
      <c r="H78" s="731">
        <v>8.6107999999999993</v>
      </c>
      <c r="I78" s="732" t="s">
        <v>585</v>
      </c>
      <c r="J78" s="733" t="s">
        <v>1</v>
      </c>
    </row>
    <row r="79" spans="1:10" ht="14.45" customHeight="1" x14ac:dyDescent="0.2">
      <c r="A79" s="729" t="s">
        <v>627</v>
      </c>
      <c r="B79" s="730" t="s">
        <v>591</v>
      </c>
      <c r="C79" s="731">
        <v>0</v>
      </c>
      <c r="D79" s="731">
        <v>0</v>
      </c>
      <c r="E79" s="731"/>
      <c r="F79" s="731">
        <v>0.91298999999999997</v>
      </c>
      <c r="G79" s="731">
        <v>0</v>
      </c>
      <c r="H79" s="731">
        <v>0.91298999999999997</v>
      </c>
      <c r="I79" s="732" t="s">
        <v>585</v>
      </c>
      <c r="J79" s="733" t="s">
        <v>1</v>
      </c>
    </row>
    <row r="80" spans="1:10" ht="14.45" customHeight="1" x14ac:dyDescent="0.2">
      <c r="A80" s="729" t="s">
        <v>627</v>
      </c>
      <c r="B80" s="730" t="s">
        <v>593</v>
      </c>
      <c r="C80" s="731">
        <v>0</v>
      </c>
      <c r="D80" s="731">
        <v>0</v>
      </c>
      <c r="E80" s="731"/>
      <c r="F80" s="731">
        <v>265.83307000000008</v>
      </c>
      <c r="G80" s="731">
        <v>202</v>
      </c>
      <c r="H80" s="731">
        <v>63.833070000000077</v>
      </c>
      <c r="I80" s="732">
        <v>1.3160052970297034</v>
      </c>
      <c r="J80" s="733" t="s">
        <v>1</v>
      </c>
    </row>
    <row r="81" spans="1:10" ht="14.45" customHeight="1" x14ac:dyDescent="0.2">
      <c r="A81" s="729" t="s">
        <v>627</v>
      </c>
      <c r="B81" s="730" t="s">
        <v>594</v>
      </c>
      <c r="C81" s="731">
        <v>0</v>
      </c>
      <c r="D81" s="731">
        <v>0</v>
      </c>
      <c r="E81" s="731"/>
      <c r="F81" s="731">
        <v>122.63944000000002</v>
      </c>
      <c r="G81" s="731">
        <v>64</v>
      </c>
      <c r="H81" s="731">
        <v>58.639440000000022</v>
      </c>
      <c r="I81" s="732">
        <v>1.9162412500000003</v>
      </c>
      <c r="J81" s="733" t="s">
        <v>1</v>
      </c>
    </row>
    <row r="82" spans="1:10" ht="14.45" customHeight="1" x14ac:dyDescent="0.2">
      <c r="A82" s="729" t="s">
        <v>627</v>
      </c>
      <c r="B82" s="730" t="s">
        <v>595</v>
      </c>
      <c r="C82" s="731">
        <v>0</v>
      </c>
      <c r="D82" s="731">
        <v>0</v>
      </c>
      <c r="E82" s="731"/>
      <c r="F82" s="731">
        <v>35.883440000000007</v>
      </c>
      <c r="G82" s="731">
        <v>0</v>
      </c>
      <c r="H82" s="731">
        <v>35.883440000000007</v>
      </c>
      <c r="I82" s="732" t="s">
        <v>585</v>
      </c>
      <c r="J82" s="733" t="s">
        <v>1</v>
      </c>
    </row>
    <row r="83" spans="1:10" ht="14.45" customHeight="1" x14ac:dyDescent="0.2">
      <c r="A83" s="729" t="s">
        <v>627</v>
      </c>
      <c r="B83" s="730" t="s">
        <v>629</v>
      </c>
      <c r="C83" s="731">
        <v>0</v>
      </c>
      <c r="D83" s="731">
        <v>0</v>
      </c>
      <c r="E83" s="731"/>
      <c r="F83" s="731">
        <v>1842.9318699999997</v>
      </c>
      <c r="G83" s="731">
        <v>2499</v>
      </c>
      <c r="H83" s="731">
        <v>-656.06813000000034</v>
      </c>
      <c r="I83" s="732">
        <v>0.73746773509403751</v>
      </c>
      <c r="J83" s="733" t="s">
        <v>601</v>
      </c>
    </row>
    <row r="84" spans="1:10" ht="14.45" customHeight="1" x14ac:dyDescent="0.2">
      <c r="A84" s="729" t="s">
        <v>585</v>
      </c>
      <c r="B84" s="730" t="s">
        <v>585</v>
      </c>
      <c r="C84" s="731" t="s">
        <v>585</v>
      </c>
      <c r="D84" s="731" t="s">
        <v>585</v>
      </c>
      <c r="E84" s="731"/>
      <c r="F84" s="731" t="s">
        <v>585</v>
      </c>
      <c r="G84" s="731" t="s">
        <v>585</v>
      </c>
      <c r="H84" s="731" t="s">
        <v>585</v>
      </c>
      <c r="I84" s="732" t="s">
        <v>585</v>
      </c>
      <c r="J84" s="733" t="s">
        <v>602</v>
      </c>
    </row>
    <row r="85" spans="1:10" ht="14.45" customHeight="1" x14ac:dyDescent="0.2">
      <c r="A85" s="729" t="s">
        <v>630</v>
      </c>
      <c r="B85" s="730" t="s">
        <v>631</v>
      </c>
      <c r="C85" s="731" t="s">
        <v>585</v>
      </c>
      <c r="D85" s="731" t="s">
        <v>585</v>
      </c>
      <c r="E85" s="731"/>
      <c r="F85" s="731" t="s">
        <v>585</v>
      </c>
      <c r="G85" s="731" t="s">
        <v>585</v>
      </c>
      <c r="H85" s="731" t="s">
        <v>585</v>
      </c>
      <c r="I85" s="732" t="s">
        <v>585</v>
      </c>
      <c r="J85" s="733" t="s">
        <v>0</v>
      </c>
    </row>
    <row r="86" spans="1:10" ht="14.45" customHeight="1" x14ac:dyDescent="0.2">
      <c r="A86" s="729" t="s">
        <v>630</v>
      </c>
      <c r="B86" s="730" t="s">
        <v>589</v>
      </c>
      <c r="C86" s="731">
        <v>0</v>
      </c>
      <c r="D86" s="731">
        <v>0</v>
      </c>
      <c r="E86" s="731"/>
      <c r="F86" s="731">
        <v>0</v>
      </c>
      <c r="G86" s="731">
        <v>0</v>
      </c>
      <c r="H86" s="731">
        <v>0</v>
      </c>
      <c r="I86" s="732" t="s">
        <v>585</v>
      </c>
      <c r="J86" s="733" t="s">
        <v>1</v>
      </c>
    </row>
    <row r="87" spans="1:10" ht="14.45" customHeight="1" x14ac:dyDescent="0.2">
      <c r="A87" s="729" t="s">
        <v>630</v>
      </c>
      <c r="B87" s="730" t="s">
        <v>632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585</v>
      </c>
      <c r="J87" s="733" t="s">
        <v>601</v>
      </c>
    </row>
    <row r="88" spans="1:10" ht="14.45" customHeight="1" x14ac:dyDescent="0.2">
      <c r="A88" s="729" t="s">
        <v>585</v>
      </c>
      <c r="B88" s="730" t="s">
        <v>585</v>
      </c>
      <c r="C88" s="731" t="s">
        <v>585</v>
      </c>
      <c r="D88" s="731" t="s">
        <v>585</v>
      </c>
      <c r="E88" s="731"/>
      <c r="F88" s="731" t="s">
        <v>585</v>
      </c>
      <c r="G88" s="731" t="s">
        <v>585</v>
      </c>
      <c r="H88" s="731" t="s">
        <v>585</v>
      </c>
      <c r="I88" s="732" t="s">
        <v>585</v>
      </c>
      <c r="J88" s="733" t="s">
        <v>602</v>
      </c>
    </row>
    <row r="89" spans="1:10" ht="14.45" customHeight="1" x14ac:dyDescent="0.2">
      <c r="A89" s="729" t="s">
        <v>633</v>
      </c>
      <c r="B89" s="730" t="s">
        <v>634</v>
      </c>
      <c r="C89" s="731" t="s">
        <v>585</v>
      </c>
      <c r="D89" s="731" t="s">
        <v>585</v>
      </c>
      <c r="E89" s="731"/>
      <c r="F89" s="731" t="s">
        <v>585</v>
      </c>
      <c r="G89" s="731" t="s">
        <v>585</v>
      </c>
      <c r="H89" s="731" t="s">
        <v>585</v>
      </c>
      <c r="I89" s="732" t="s">
        <v>585</v>
      </c>
      <c r="J89" s="733" t="s">
        <v>0</v>
      </c>
    </row>
    <row r="90" spans="1:10" ht="14.45" customHeight="1" x14ac:dyDescent="0.2">
      <c r="A90" s="729" t="s">
        <v>633</v>
      </c>
      <c r="B90" s="730" t="s">
        <v>589</v>
      </c>
      <c r="C90" s="731">
        <v>0</v>
      </c>
      <c r="D90" s="731">
        <v>0</v>
      </c>
      <c r="E90" s="731"/>
      <c r="F90" s="731">
        <v>0</v>
      </c>
      <c r="G90" s="731">
        <v>0</v>
      </c>
      <c r="H90" s="731">
        <v>0</v>
      </c>
      <c r="I90" s="732" t="s">
        <v>585</v>
      </c>
      <c r="J90" s="733" t="s">
        <v>1</v>
      </c>
    </row>
    <row r="91" spans="1:10" ht="14.45" customHeight="1" x14ac:dyDescent="0.2">
      <c r="A91" s="729" t="s">
        <v>633</v>
      </c>
      <c r="B91" s="730" t="s">
        <v>635</v>
      </c>
      <c r="C91" s="731">
        <v>0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585</v>
      </c>
      <c r="J91" s="733" t="s">
        <v>601</v>
      </c>
    </row>
    <row r="92" spans="1:10" ht="14.45" customHeight="1" x14ac:dyDescent="0.2">
      <c r="A92" s="729" t="s">
        <v>585</v>
      </c>
      <c r="B92" s="730" t="s">
        <v>585</v>
      </c>
      <c r="C92" s="731" t="s">
        <v>585</v>
      </c>
      <c r="D92" s="731" t="s">
        <v>585</v>
      </c>
      <c r="E92" s="731"/>
      <c r="F92" s="731" t="s">
        <v>585</v>
      </c>
      <c r="G92" s="731" t="s">
        <v>585</v>
      </c>
      <c r="H92" s="731" t="s">
        <v>585</v>
      </c>
      <c r="I92" s="732" t="s">
        <v>585</v>
      </c>
      <c r="J92" s="733" t="s">
        <v>602</v>
      </c>
    </row>
    <row r="93" spans="1:10" ht="14.45" customHeight="1" x14ac:dyDescent="0.2">
      <c r="A93" s="729" t="s">
        <v>636</v>
      </c>
      <c r="B93" s="730" t="s">
        <v>637</v>
      </c>
      <c r="C93" s="731" t="s">
        <v>585</v>
      </c>
      <c r="D93" s="731" t="s">
        <v>585</v>
      </c>
      <c r="E93" s="731"/>
      <c r="F93" s="731" t="s">
        <v>585</v>
      </c>
      <c r="G93" s="731" t="s">
        <v>585</v>
      </c>
      <c r="H93" s="731" t="s">
        <v>585</v>
      </c>
      <c r="I93" s="732" t="s">
        <v>585</v>
      </c>
      <c r="J93" s="733" t="s">
        <v>0</v>
      </c>
    </row>
    <row r="94" spans="1:10" ht="14.45" customHeight="1" x14ac:dyDescent="0.2">
      <c r="A94" s="729" t="s">
        <v>636</v>
      </c>
      <c r="B94" s="730" t="s">
        <v>589</v>
      </c>
      <c r="C94" s="731">
        <v>0</v>
      </c>
      <c r="D94" s="731">
        <v>0</v>
      </c>
      <c r="E94" s="731"/>
      <c r="F94" s="731">
        <v>0</v>
      </c>
      <c r="G94" s="731">
        <v>0</v>
      </c>
      <c r="H94" s="731">
        <v>0</v>
      </c>
      <c r="I94" s="732" t="s">
        <v>585</v>
      </c>
      <c r="J94" s="733" t="s">
        <v>1</v>
      </c>
    </row>
    <row r="95" spans="1:10" ht="14.45" customHeight="1" x14ac:dyDescent="0.2">
      <c r="A95" s="729" t="s">
        <v>636</v>
      </c>
      <c r="B95" s="730" t="s">
        <v>638</v>
      </c>
      <c r="C95" s="731">
        <v>0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585</v>
      </c>
      <c r="J95" s="733" t="s">
        <v>601</v>
      </c>
    </row>
    <row r="96" spans="1:10" ht="14.45" customHeight="1" x14ac:dyDescent="0.2">
      <c r="A96" s="729" t="s">
        <v>585</v>
      </c>
      <c r="B96" s="730" t="s">
        <v>585</v>
      </c>
      <c r="C96" s="731" t="s">
        <v>585</v>
      </c>
      <c r="D96" s="731" t="s">
        <v>585</v>
      </c>
      <c r="E96" s="731"/>
      <c r="F96" s="731" t="s">
        <v>585</v>
      </c>
      <c r="G96" s="731" t="s">
        <v>585</v>
      </c>
      <c r="H96" s="731" t="s">
        <v>585</v>
      </c>
      <c r="I96" s="732" t="s">
        <v>585</v>
      </c>
      <c r="J96" s="733" t="s">
        <v>602</v>
      </c>
    </row>
    <row r="97" spans="1:10" ht="14.45" customHeight="1" x14ac:dyDescent="0.2">
      <c r="A97" s="729" t="s">
        <v>639</v>
      </c>
      <c r="B97" s="730" t="s">
        <v>640</v>
      </c>
      <c r="C97" s="731" t="s">
        <v>585</v>
      </c>
      <c r="D97" s="731" t="s">
        <v>585</v>
      </c>
      <c r="E97" s="731"/>
      <c r="F97" s="731" t="s">
        <v>585</v>
      </c>
      <c r="G97" s="731" t="s">
        <v>585</v>
      </c>
      <c r="H97" s="731" t="s">
        <v>585</v>
      </c>
      <c r="I97" s="732" t="s">
        <v>585</v>
      </c>
      <c r="J97" s="733" t="s">
        <v>0</v>
      </c>
    </row>
    <row r="98" spans="1:10" ht="14.45" customHeight="1" x14ac:dyDescent="0.2">
      <c r="A98" s="729" t="s">
        <v>639</v>
      </c>
      <c r="B98" s="730" t="s">
        <v>589</v>
      </c>
      <c r="C98" s="731">
        <v>0</v>
      </c>
      <c r="D98" s="731">
        <v>0</v>
      </c>
      <c r="E98" s="731"/>
      <c r="F98" s="731">
        <v>0</v>
      </c>
      <c r="G98" s="731">
        <v>0</v>
      </c>
      <c r="H98" s="731">
        <v>0</v>
      </c>
      <c r="I98" s="732" t="s">
        <v>585</v>
      </c>
      <c r="J98" s="733" t="s">
        <v>1</v>
      </c>
    </row>
    <row r="99" spans="1:10" ht="14.45" customHeight="1" x14ac:dyDescent="0.2">
      <c r="A99" s="729" t="s">
        <v>639</v>
      </c>
      <c r="B99" s="730" t="s">
        <v>641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585</v>
      </c>
      <c r="J99" s="733" t="s">
        <v>601</v>
      </c>
    </row>
    <row r="100" spans="1:10" ht="14.45" customHeight="1" x14ac:dyDescent="0.2">
      <c r="A100" s="729" t="s">
        <v>585</v>
      </c>
      <c r="B100" s="730" t="s">
        <v>585</v>
      </c>
      <c r="C100" s="731" t="s">
        <v>585</v>
      </c>
      <c r="D100" s="731" t="s">
        <v>585</v>
      </c>
      <c r="E100" s="731"/>
      <c r="F100" s="731" t="s">
        <v>585</v>
      </c>
      <c r="G100" s="731" t="s">
        <v>585</v>
      </c>
      <c r="H100" s="731" t="s">
        <v>585</v>
      </c>
      <c r="I100" s="732" t="s">
        <v>585</v>
      </c>
      <c r="J100" s="733" t="s">
        <v>602</v>
      </c>
    </row>
    <row r="101" spans="1:10" ht="14.45" customHeight="1" x14ac:dyDescent="0.2">
      <c r="A101" s="729" t="s">
        <v>642</v>
      </c>
      <c r="B101" s="730" t="s">
        <v>643</v>
      </c>
      <c r="C101" s="731" t="s">
        <v>585</v>
      </c>
      <c r="D101" s="731" t="s">
        <v>585</v>
      </c>
      <c r="E101" s="731"/>
      <c r="F101" s="731" t="s">
        <v>585</v>
      </c>
      <c r="G101" s="731" t="s">
        <v>585</v>
      </c>
      <c r="H101" s="731" t="s">
        <v>585</v>
      </c>
      <c r="I101" s="732" t="s">
        <v>585</v>
      </c>
      <c r="J101" s="733" t="s">
        <v>0</v>
      </c>
    </row>
    <row r="102" spans="1:10" ht="14.45" customHeight="1" x14ac:dyDescent="0.2">
      <c r="A102" s="729" t="s">
        <v>642</v>
      </c>
      <c r="B102" s="730" t="s">
        <v>589</v>
      </c>
      <c r="C102" s="731">
        <v>0</v>
      </c>
      <c r="D102" s="731">
        <v>0</v>
      </c>
      <c r="E102" s="731"/>
      <c r="F102" s="731">
        <v>0</v>
      </c>
      <c r="G102" s="731">
        <v>0</v>
      </c>
      <c r="H102" s="731">
        <v>0</v>
      </c>
      <c r="I102" s="732" t="s">
        <v>585</v>
      </c>
      <c r="J102" s="733" t="s">
        <v>1</v>
      </c>
    </row>
    <row r="103" spans="1:10" ht="14.45" customHeight="1" x14ac:dyDescent="0.2">
      <c r="A103" s="729" t="s">
        <v>642</v>
      </c>
      <c r="B103" s="730" t="s">
        <v>644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585</v>
      </c>
      <c r="J103" s="733" t="s">
        <v>601</v>
      </c>
    </row>
    <row r="104" spans="1:10" ht="14.45" customHeight="1" x14ac:dyDescent="0.2">
      <c r="A104" s="729" t="s">
        <v>585</v>
      </c>
      <c r="B104" s="730" t="s">
        <v>585</v>
      </c>
      <c r="C104" s="731" t="s">
        <v>585</v>
      </c>
      <c r="D104" s="731" t="s">
        <v>585</v>
      </c>
      <c r="E104" s="731"/>
      <c r="F104" s="731" t="s">
        <v>585</v>
      </c>
      <c r="G104" s="731" t="s">
        <v>585</v>
      </c>
      <c r="H104" s="731" t="s">
        <v>585</v>
      </c>
      <c r="I104" s="732" t="s">
        <v>585</v>
      </c>
      <c r="J104" s="733" t="s">
        <v>602</v>
      </c>
    </row>
    <row r="105" spans="1:10" ht="14.45" customHeight="1" x14ac:dyDescent="0.2">
      <c r="A105" s="729" t="s">
        <v>645</v>
      </c>
      <c r="B105" s="730" t="s">
        <v>646</v>
      </c>
      <c r="C105" s="731" t="s">
        <v>585</v>
      </c>
      <c r="D105" s="731" t="s">
        <v>585</v>
      </c>
      <c r="E105" s="731"/>
      <c r="F105" s="731" t="s">
        <v>585</v>
      </c>
      <c r="G105" s="731" t="s">
        <v>585</v>
      </c>
      <c r="H105" s="731" t="s">
        <v>585</v>
      </c>
      <c r="I105" s="732" t="s">
        <v>585</v>
      </c>
      <c r="J105" s="733" t="s">
        <v>0</v>
      </c>
    </row>
    <row r="106" spans="1:10" ht="14.45" customHeight="1" x14ac:dyDescent="0.2">
      <c r="A106" s="729" t="s">
        <v>645</v>
      </c>
      <c r="B106" s="730" t="s">
        <v>589</v>
      </c>
      <c r="C106" s="731">
        <v>0</v>
      </c>
      <c r="D106" s="731">
        <v>0</v>
      </c>
      <c r="E106" s="731"/>
      <c r="F106" s="731">
        <v>0</v>
      </c>
      <c r="G106" s="731">
        <v>0</v>
      </c>
      <c r="H106" s="731">
        <v>0</v>
      </c>
      <c r="I106" s="732" t="s">
        <v>585</v>
      </c>
      <c r="J106" s="733" t="s">
        <v>1</v>
      </c>
    </row>
    <row r="107" spans="1:10" ht="14.45" customHeight="1" x14ac:dyDescent="0.2">
      <c r="A107" s="729" t="s">
        <v>645</v>
      </c>
      <c r="B107" s="730" t="s">
        <v>647</v>
      </c>
      <c r="C107" s="731">
        <v>0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585</v>
      </c>
      <c r="J107" s="733" t="s">
        <v>601</v>
      </c>
    </row>
    <row r="108" spans="1:10" ht="14.45" customHeight="1" x14ac:dyDescent="0.2">
      <c r="A108" s="729" t="s">
        <v>585</v>
      </c>
      <c r="B108" s="730" t="s">
        <v>585</v>
      </c>
      <c r="C108" s="731" t="s">
        <v>585</v>
      </c>
      <c r="D108" s="731" t="s">
        <v>585</v>
      </c>
      <c r="E108" s="731"/>
      <c r="F108" s="731" t="s">
        <v>585</v>
      </c>
      <c r="G108" s="731" t="s">
        <v>585</v>
      </c>
      <c r="H108" s="731" t="s">
        <v>585</v>
      </c>
      <c r="I108" s="732" t="s">
        <v>585</v>
      </c>
      <c r="J108" s="733" t="s">
        <v>602</v>
      </c>
    </row>
    <row r="109" spans="1:10" ht="14.45" customHeight="1" x14ac:dyDescent="0.2">
      <c r="A109" s="729" t="s">
        <v>648</v>
      </c>
      <c r="B109" s="730" t="s">
        <v>649</v>
      </c>
      <c r="C109" s="731" t="s">
        <v>585</v>
      </c>
      <c r="D109" s="731" t="s">
        <v>585</v>
      </c>
      <c r="E109" s="731"/>
      <c r="F109" s="731" t="s">
        <v>585</v>
      </c>
      <c r="G109" s="731" t="s">
        <v>585</v>
      </c>
      <c r="H109" s="731" t="s">
        <v>585</v>
      </c>
      <c r="I109" s="732" t="s">
        <v>585</v>
      </c>
      <c r="J109" s="733" t="s">
        <v>0</v>
      </c>
    </row>
    <row r="110" spans="1:10" ht="14.45" customHeight="1" x14ac:dyDescent="0.2">
      <c r="A110" s="729" t="s">
        <v>648</v>
      </c>
      <c r="B110" s="730" t="s">
        <v>589</v>
      </c>
      <c r="C110" s="731">
        <v>0</v>
      </c>
      <c r="D110" s="731">
        <v>0</v>
      </c>
      <c r="E110" s="731"/>
      <c r="F110" s="731">
        <v>0</v>
      </c>
      <c r="G110" s="731">
        <v>0</v>
      </c>
      <c r="H110" s="731">
        <v>0</v>
      </c>
      <c r="I110" s="732" t="s">
        <v>585</v>
      </c>
      <c r="J110" s="733" t="s">
        <v>1</v>
      </c>
    </row>
    <row r="111" spans="1:10" ht="14.45" customHeight="1" x14ac:dyDescent="0.2">
      <c r="A111" s="729" t="s">
        <v>648</v>
      </c>
      <c r="B111" s="730" t="s">
        <v>650</v>
      </c>
      <c r="C111" s="731">
        <v>0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585</v>
      </c>
      <c r="J111" s="733" t="s">
        <v>601</v>
      </c>
    </row>
    <row r="112" spans="1:10" ht="14.45" customHeight="1" x14ac:dyDescent="0.2">
      <c r="A112" s="729" t="s">
        <v>585</v>
      </c>
      <c r="B112" s="730" t="s">
        <v>585</v>
      </c>
      <c r="C112" s="731" t="s">
        <v>585</v>
      </c>
      <c r="D112" s="731" t="s">
        <v>585</v>
      </c>
      <c r="E112" s="731"/>
      <c r="F112" s="731" t="s">
        <v>585</v>
      </c>
      <c r="G112" s="731" t="s">
        <v>585</v>
      </c>
      <c r="H112" s="731" t="s">
        <v>585</v>
      </c>
      <c r="I112" s="732" t="s">
        <v>585</v>
      </c>
      <c r="J112" s="733" t="s">
        <v>602</v>
      </c>
    </row>
    <row r="113" spans="1:10" ht="14.45" customHeight="1" x14ac:dyDescent="0.2">
      <c r="A113" s="729" t="s">
        <v>651</v>
      </c>
      <c r="B113" s="730" t="s">
        <v>652</v>
      </c>
      <c r="C113" s="731" t="s">
        <v>585</v>
      </c>
      <c r="D113" s="731" t="s">
        <v>585</v>
      </c>
      <c r="E113" s="731"/>
      <c r="F113" s="731" t="s">
        <v>585</v>
      </c>
      <c r="G113" s="731" t="s">
        <v>585</v>
      </c>
      <c r="H113" s="731" t="s">
        <v>585</v>
      </c>
      <c r="I113" s="732" t="s">
        <v>585</v>
      </c>
      <c r="J113" s="733" t="s">
        <v>0</v>
      </c>
    </row>
    <row r="114" spans="1:10" ht="14.45" customHeight="1" x14ac:dyDescent="0.2">
      <c r="A114" s="729" t="s">
        <v>651</v>
      </c>
      <c r="B114" s="730" t="s">
        <v>589</v>
      </c>
      <c r="C114" s="731">
        <v>0</v>
      </c>
      <c r="D114" s="731">
        <v>0</v>
      </c>
      <c r="E114" s="731"/>
      <c r="F114" s="731">
        <v>0</v>
      </c>
      <c r="G114" s="731">
        <v>0</v>
      </c>
      <c r="H114" s="731">
        <v>0</v>
      </c>
      <c r="I114" s="732" t="s">
        <v>585</v>
      </c>
      <c r="J114" s="733" t="s">
        <v>1</v>
      </c>
    </row>
    <row r="115" spans="1:10" ht="14.45" customHeight="1" x14ac:dyDescent="0.2">
      <c r="A115" s="729" t="s">
        <v>651</v>
      </c>
      <c r="B115" s="730" t="s">
        <v>653</v>
      </c>
      <c r="C115" s="731">
        <v>0</v>
      </c>
      <c r="D115" s="731">
        <v>0</v>
      </c>
      <c r="E115" s="731"/>
      <c r="F115" s="731">
        <v>0</v>
      </c>
      <c r="G115" s="731">
        <v>0</v>
      </c>
      <c r="H115" s="731">
        <v>0</v>
      </c>
      <c r="I115" s="732" t="s">
        <v>585</v>
      </c>
      <c r="J115" s="733" t="s">
        <v>601</v>
      </c>
    </row>
    <row r="116" spans="1:10" ht="14.45" customHeight="1" x14ac:dyDescent="0.2">
      <c r="A116" s="729" t="s">
        <v>585</v>
      </c>
      <c r="B116" s="730" t="s">
        <v>585</v>
      </c>
      <c r="C116" s="731" t="s">
        <v>585</v>
      </c>
      <c r="D116" s="731" t="s">
        <v>585</v>
      </c>
      <c r="E116" s="731"/>
      <c r="F116" s="731" t="s">
        <v>585</v>
      </c>
      <c r="G116" s="731" t="s">
        <v>585</v>
      </c>
      <c r="H116" s="731" t="s">
        <v>585</v>
      </c>
      <c r="I116" s="732" t="s">
        <v>585</v>
      </c>
      <c r="J116" s="733" t="s">
        <v>602</v>
      </c>
    </row>
    <row r="117" spans="1:10" ht="14.45" customHeight="1" x14ac:dyDescent="0.2">
      <c r="A117" s="729" t="s">
        <v>654</v>
      </c>
      <c r="B117" s="730" t="s">
        <v>655</v>
      </c>
      <c r="C117" s="731" t="s">
        <v>585</v>
      </c>
      <c r="D117" s="731" t="s">
        <v>585</v>
      </c>
      <c r="E117" s="731"/>
      <c r="F117" s="731" t="s">
        <v>585</v>
      </c>
      <c r="G117" s="731" t="s">
        <v>585</v>
      </c>
      <c r="H117" s="731" t="s">
        <v>585</v>
      </c>
      <c r="I117" s="732" t="s">
        <v>585</v>
      </c>
      <c r="J117" s="733" t="s">
        <v>0</v>
      </c>
    </row>
    <row r="118" spans="1:10" ht="14.45" customHeight="1" x14ac:dyDescent="0.2">
      <c r="A118" s="729" t="s">
        <v>654</v>
      </c>
      <c r="B118" s="730" t="s">
        <v>589</v>
      </c>
      <c r="C118" s="731">
        <v>0</v>
      </c>
      <c r="D118" s="731">
        <v>0</v>
      </c>
      <c r="E118" s="731"/>
      <c r="F118" s="731">
        <v>0</v>
      </c>
      <c r="G118" s="731">
        <v>0</v>
      </c>
      <c r="H118" s="731">
        <v>0</v>
      </c>
      <c r="I118" s="732" t="s">
        <v>585</v>
      </c>
      <c r="J118" s="733" t="s">
        <v>1</v>
      </c>
    </row>
    <row r="119" spans="1:10" ht="14.45" customHeight="1" x14ac:dyDescent="0.2">
      <c r="A119" s="729" t="s">
        <v>654</v>
      </c>
      <c r="B119" s="730" t="s">
        <v>656</v>
      </c>
      <c r="C119" s="731">
        <v>0</v>
      </c>
      <c r="D119" s="731">
        <v>0</v>
      </c>
      <c r="E119" s="731"/>
      <c r="F119" s="731">
        <v>0</v>
      </c>
      <c r="G119" s="731">
        <v>0</v>
      </c>
      <c r="H119" s="731">
        <v>0</v>
      </c>
      <c r="I119" s="732" t="s">
        <v>585</v>
      </c>
      <c r="J119" s="733" t="s">
        <v>601</v>
      </c>
    </row>
    <row r="120" spans="1:10" ht="14.45" customHeight="1" x14ac:dyDescent="0.2">
      <c r="A120" s="729" t="s">
        <v>585</v>
      </c>
      <c r="B120" s="730" t="s">
        <v>585</v>
      </c>
      <c r="C120" s="731" t="s">
        <v>585</v>
      </c>
      <c r="D120" s="731" t="s">
        <v>585</v>
      </c>
      <c r="E120" s="731"/>
      <c r="F120" s="731" t="s">
        <v>585</v>
      </c>
      <c r="G120" s="731" t="s">
        <v>585</v>
      </c>
      <c r="H120" s="731" t="s">
        <v>585</v>
      </c>
      <c r="I120" s="732" t="s">
        <v>585</v>
      </c>
      <c r="J120" s="733" t="s">
        <v>602</v>
      </c>
    </row>
    <row r="121" spans="1:10" ht="14.45" customHeight="1" x14ac:dyDescent="0.2">
      <c r="A121" s="729" t="s">
        <v>657</v>
      </c>
      <c r="B121" s="730" t="s">
        <v>658</v>
      </c>
      <c r="C121" s="731" t="s">
        <v>585</v>
      </c>
      <c r="D121" s="731" t="s">
        <v>585</v>
      </c>
      <c r="E121" s="731"/>
      <c r="F121" s="731" t="s">
        <v>585</v>
      </c>
      <c r="G121" s="731" t="s">
        <v>585</v>
      </c>
      <c r="H121" s="731" t="s">
        <v>585</v>
      </c>
      <c r="I121" s="732" t="s">
        <v>585</v>
      </c>
      <c r="J121" s="733" t="s">
        <v>0</v>
      </c>
    </row>
    <row r="122" spans="1:10" ht="14.45" customHeight="1" x14ac:dyDescent="0.2">
      <c r="A122" s="729" t="s">
        <v>657</v>
      </c>
      <c r="B122" s="730" t="s">
        <v>589</v>
      </c>
      <c r="C122" s="731">
        <v>0</v>
      </c>
      <c r="D122" s="731">
        <v>0</v>
      </c>
      <c r="E122" s="731"/>
      <c r="F122" s="731">
        <v>0</v>
      </c>
      <c r="G122" s="731">
        <v>0</v>
      </c>
      <c r="H122" s="731">
        <v>0</v>
      </c>
      <c r="I122" s="732" t="s">
        <v>585</v>
      </c>
      <c r="J122" s="733" t="s">
        <v>1</v>
      </c>
    </row>
    <row r="123" spans="1:10" ht="14.45" customHeight="1" x14ac:dyDescent="0.2">
      <c r="A123" s="729" t="s">
        <v>657</v>
      </c>
      <c r="B123" s="730" t="s">
        <v>659</v>
      </c>
      <c r="C123" s="731">
        <v>0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585</v>
      </c>
      <c r="J123" s="733" t="s">
        <v>601</v>
      </c>
    </row>
    <row r="124" spans="1:10" ht="14.45" customHeight="1" x14ac:dyDescent="0.2">
      <c r="A124" s="729" t="s">
        <v>585</v>
      </c>
      <c r="B124" s="730" t="s">
        <v>585</v>
      </c>
      <c r="C124" s="731" t="s">
        <v>585</v>
      </c>
      <c r="D124" s="731" t="s">
        <v>585</v>
      </c>
      <c r="E124" s="731"/>
      <c r="F124" s="731" t="s">
        <v>585</v>
      </c>
      <c r="G124" s="731" t="s">
        <v>585</v>
      </c>
      <c r="H124" s="731" t="s">
        <v>585</v>
      </c>
      <c r="I124" s="732" t="s">
        <v>585</v>
      </c>
      <c r="J124" s="733" t="s">
        <v>602</v>
      </c>
    </row>
    <row r="125" spans="1:10" ht="14.45" customHeight="1" x14ac:dyDescent="0.2">
      <c r="A125" s="729" t="s">
        <v>660</v>
      </c>
      <c r="B125" s="730" t="s">
        <v>661</v>
      </c>
      <c r="C125" s="731" t="s">
        <v>585</v>
      </c>
      <c r="D125" s="731" t="s">
        <v>585</v>
      </c>
      <c r="E125" s="731"/>
      <c r="F125" s="731" t="s">
        <v>585</v>
      </c>
      <c r="G125" s="731" t="s">
        <v>585</v>
      </c>
      <c r="H125" s="731" t="s">
        <v>585</v>
      </c>
      <c r="I125" s="732" t="s">
        <v>585</v>
      </c>
      <c r="J125" s="733" t="s">
        <v>0</v>
      </c>
    </row>
    <row r="126" spans="1:10" ht="14.45" customHeight="1" x14ac:dyDescent="0.2">
      <c r="A126" s="729" t="s">
        <v>660</v>
      </c>
      <c r="B126" s="730" t="s">
        <v>589</v>
      </c>
      <c r="C126" s="731">
        <v>0</v>
      </c>
      <c r="D126" s="731">
        <v>0</v>
      </c>
      <c r="E126" s="731"/>
      <c r="F126" s="731">
        <v>0</v>
      </c>
      <c r="G126" s="731">
        <v>0</v>
      </c>
      <c r="H126" s="731">
        <v>0</v>
      </c>
      <c r="I126" s="732" t="s">
        <v>585</v>
      </c>
      <c r="J126" s="733" t="s">
        <v>1</v>
      </c>
    </row>
    <row r="127" spans="1:10" ht="14.45" customHeight="1" x14ac:dyDescent="0.2">
      <c r="A127" s="729" t="s">
        <v>660</v>
      </c>
      <c r="B127" s="730" t="s">
        <v>662</v>
      </c>
      <c r="C127" s="731">
        <v>0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585</v>
      </c>
      <c r="J127" s="733" t="s">
        <v>601</v>
      </c>
    </row>
    <row r="128" spans="1:10" ht="14.45" customHeight="1" x14ac:dyDescent="0.2">
      <c r="A128" s="729" t="s">
        <v>585</v>
      </c>
      <c r="B128" s="730" t="s">
        <v>585</v>
      </c>
      <c r="C128" s="731" t="s">
        <v>585</v>
      </c>
      <c r="D128" s="731" t="s">
        <v>585</v>
      </c>
      <c r="E128" s="731"/>
      <c r="F128" s="731" t="s">
        <v>585</v>
      </c>
      <c r="G128" s="731" t="s">
        <v>585</v>
      </c>
      <c r="H128" s="731" t="s">
        <v>585</v>
      </c>
      <c r="I128" s="732" t="s">
        <v>585</v>
      </c>
      <c r="J128" s="733" t="s">
        <v>602</v>
      </c>
    </row>
    <row r="129" spans="1:10" ht="14.45" customHeight="1" x14ac:dyDescent="0.2">
      <c r="A129" s="729" t="s">
        <v>663</v>
      </c>
      <c r="B129" s="730" t="s">
        <v>664</v>
      </c>
      <c r="C129" s="731" t="s">
        <v>585</v>
      </c>
      <c r="D129" s="731" t="s">
        <v>585</v>
      </c>
      <c r="E129" s="731"/>
      <c r="F129" s="731" t="s">
        <v>585</v>
      </c>
      <c r="G129" s="731" t="s">
        <v>585</v>
      </c>
      <c r="H129" s="731" t="s">
        <v>585</v>
      </c>
      <c r="I129" s="732" t="s">
        <v>585</v>
      </c>
      <c r="J129" s="733" t="s">
        <v>0</v>
      </c>
    </row>
    <row r="130" spans="1:10" ht="14.45" customHeight="1" x14ac:dyDescent="0.2">
      <c r="A130" s="729" t="s">
        <v>663</v>
      </c>
      <c r="B130" s="730" t="s">
        <v>589</v>
      </c>
      <c r="C130" s="731">
        <v>0</v>
      </c>
      <c r="D130" s="731">
        <v>0</v>
      </c>
      <c r="E130" s="731"/>
      <c r="F130" s="731">
        <v>0</v>
      </c>
      <c r="G130" s="731">
        <v>0</v>
      </c>
      <c r="H130" s="731">
        <v>0</v>
      </c>
      <c r="I130" s="732" t="s">
        <v>585</v>
      </c>
      <c r="J130" s="733" t="s">
        <v>1</v>
      </c>
    </row>
    <row r="131" spans="1:10" ht="14.45" customHeight="1" x14ac:dyDescent="0.2">
      <c r="A131" s="729" t="s">
        <v>663</v>
      </c>
      <c r="B131" s="730" t="s">
        <v>665</v>
      </c>
      <c r="C131" s="731">
        <v>0</v>
      </c>
      <c r="D131" s="731">
        <v>0</v>
      </c>
      <c r="E131" s="731"/>
      <c r="F131" s="731">
        <v>0</v>
      </c>
      <c r="G131" s="731">
        <v>0</v>
      </c>
      <c r="H131" s="731">
        <v>0</v>
      </c>
      <c r="I131" s="732" t="s">
        <v>585</v>
      </c>
      <c r="J131" s="733" t="s">
        <v>601</v>
      </c>
    </row>
    <row r="132" spans="1:10" ht="14.45" customHeight="1" x14ac:dyDescent="0.2">
      <c r="A132" s="729" t="s">
        <v>585</v>
      </c>
      <c r="B132" s="730" t="s">
        <v>585</v>
      </c>
      <c r="C132" s="731" t="s">
        <v>585</v>
      </c>
      <c r="D132" s="731" t="s">
        <v>585</v>
      </c>
      <c r="E132" s="731"/>
      <c r="F132" s="731" t="s">
        <v>585</v>
      </c>
      <c r="G132" s="731" t="s">
        <v>585</v>
      </c>
      <c r="H132" s="731" t="s">
        <v>585</v>
      </c>
      <c r="I132" s="732" t="s">
        <v>585</v>
      </c>
      <c r="J132" s="733" t="s">
        <v>602</v>
      </c>
    </row>
    <row r="133" spans="1:10" ht="14.45" customHeight="1" x14ac:dyDescent="0.2">
      <c r="A133" s="729" t="s">
        <v>666</v>
      </c>
      <c r="B133" s="730" t="s">
        <v>667</v>
      </c>
      <c r="C133" s="731" t="s">
        <v>585</v>
      </c>
      <c r="D133" s="731" t="s">
        <v>585</v>
      </c>
      <c r="E133" s="731"/>
      <c r="F133" s="731" t="s">
        <v>585</v>
      </c>
      <c r="G133" s="731" t="s">
        <v>585</v>
      </c>
      <c r="H133" s="731" t="s">
        <v>585</v>
      </c>
      <c r="I133" s="732" t="s">
        <v>585</v>
      </c>
      <c r="J133" s="733" t="s">
        <v>0</v>
      </c>
    </row>
    <row r="134" spans="1:10" ht="14.45" customHeight="1" x14ac:dyDescent="0.2">
      <c r="A134" s="729" t="s">
        <v>666</v>
      </c>
      <c r="B134" s="730" t="s">
        <v>589</v>
      </c>
      <c r="C134" s="731">
        <v>0</v>
      </c>
      <c r="D134" s="731">
        <v>0</v>
      </c>
      <c r="E134" s="731"/>
      <c r="F134" s="731">
        <v>0</v>
      </c>
      <c r="G134" s="731">
        <v>0</v>
      </c>
      <c r="H134" s="731">
        <v>0</v>
      </c>
      <c r="I134" s="732" t="s">
        <v>585</v>
      </c>
      <c r="J134" s="733" t="s">
        <v>1</v>
      </c>
    </row>
    <row r="135" spans="1:10" ht="14.45" customHeight="1" x14ac:dyDescent="0.2">
      <c r="A135" s="729" t="s">
        <v>666</v>
      </c>
      <c r="B135" s="730" t="s">
        <v>668</v>
      </c>
      <c r="C135" s="731">
        <v>0</v>
      </c>
      <c r="D135" s="731">
        <v>0</v>
      </c>
      <c r="E135" s="731"/>
      <c r="F135" s="731">
        <v>0</v>
      </c>
      <c r="G135" s="731">
        <v>0</v>
      </c>
      <c r="H135" s="731">
        <v>0</v>
      </c>
      <c r="I135" s="732" t="s">
        <v>585</v>
      </c>
      <c r="J135" s="733" t="s">
        <v>601</v>
      </c>
    </row>
    <row r="136" spans="1:10" ht="14.45" customHeight="1" x14ac:dyDescent="0.2">
      <c r="A136" s="729" t="s">
        <v>585</v>
      </c>
      <c r="B136" s="730" t="s">
        <v>585</v>
      </c>
      <c r="C136" s="731" t="s">
        <v>585</v>
      </c>
      <c r="D136" s="731" t="s">
        <v>585</v>
      </c>
      <c r="E136" s="731"/>
      <c r="F136" s="731" t="s">
        <v>585</v>
      </c>
      <c r="G136" s="731" t="s">
        <v>585</v>
      </c>
      <c r="H136" s="731" t="s">
        <v>585</v>
      </c>
      <c r="I136" s="732" t="s">
        <v>585</v>
      </c>
      <c r="J136" s="733" t="s">
        <v>602</v>
      </c>
    </row>
    <row r="137" spans="1:10" ht="14.45" customHeight="1" x14ac:dyDescent="0.2">
      <c r="A137" s="729" t="s">
        <v>583</v>
      </c>
      <c r="B137" s="730" t="s">
        <v>596</v>
      </c>
      <c r="C137" s="731">
        <v>20196.135849999999</v>
      </c>
      <c r="D137" s="731">
        <v>20635.805799999998</v>
      </c>
      <c r="E137" s="731"/>
      <c r="F137" s="731">
        <v>22668.053669999994</v>
      </c>
      <c r="G137" s="731">
        <v>22254</v>
      </c>
      <c r="H137" s="731">
        <v>414.05366999999387</v>
      </c>
      <c r="I137" s="732">
        <v>1.0186058088433538</v>
      </c>
      <c r="J137" s="733" t="s">
        <v>597</v>
      </c>
    </row>
  </sheetData>
  <mergeCells count="3">
    <mergeCell ref="F3:I3"/>
    <mergeCell ref="C4:D4"/>
    <mergeCell ref="A1:I1"/>
  </mergeCells>
  <conditionalFormatting sqref="F17 F138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7">
    <cfRule type="expression" dxfId="66" priority="5">
      <formula>$H18&gt;0</formula>
    </cfRule>
  </conditionalFormatting>
  <conditionalFormatting sqref="A18:A137">
    <cfRule type="expression" dxfId="65" priority="2">
      <formula>AND($J18&lt;&gt;"mezeraKL",$J18&lt;&gt;"")</formula>
    </cfRule>
  </conditionalFormatting>
  <conditionalFormatting sqref="I18:I137">
    <cfRule type="expression" dxfId="64" priority="6">
      <formula>$I18&gt;1</formula>
    </cfRule>
  </conditionalFormatting>
  <conditionalFormatting sqref="B18:B137">
    <cfRule type="expression" dxfId="63" priority="1">
      <formula>OR($J18="NS",$J18="SumaNS",$J18="Účet")</formula>
    </cfRule>
  </conditionalFormatting>
  <conditionalFormatting sqref="A18:D137 F18:I137">
    <cfRule type="expression" dxfId="62" priority="8">
      <formula>AND($J18&lt;&gt;"",$J18&lt;&gt;"mezeraKL")</formula>
    </cfRule>
  </conditionalFormatting>
  <conditionalFormatting sqref="B18:D137 F18:I137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7 F18:I137">
    <cfRule type="expression" dxfId="60" priority="4">
      <formula>OR($J18="SumaNS",$J18="NS")</formula>
    </cfRule>
  </conditionalFormatting>
  <hyperlinks>
    <hyperlink ref="A2" location="Obsah!A1" display="Zpět na Obsah  KL 01  1.-4.měsíc" xr:uid="{2CC8FB75-BBB4-4EF9-97A1-4577666DA49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369.67128352144925</v>
      </c>
      <c r="M3" s="203">
        <f>SUBTOTAL(9,M5:M1048576)</f>
        <v>59693.507533333315</v>
      </c>
      <c r="N3" s="204">
        <f>SUBTOTAL(9,N5:N1048576)</f>
        <v>22066975.547744628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583</v>
      </c>
      <c r="B5" s="741" t="s">
        <v>584</v>
      </c>
      <c r="C5" s="742" t="s">
        <v>598</v>
      </c>
      <c r="D5" s="743" t="s">
        <v>599</v>
      </c>
      <c r="E5" s="744">
        <v>50113001</v>
      </c>
      <c r="F5" s="743" t="s">
        <v>669</v>
      </c>
      <c r="G5" s="742" t="s">
        <v>670</v>
      </c>
      <c r="H5" s="742">
        <v>212880</v>
      </c>
      <c r="I5" s="742">
        <v>212880</v>
      </c>
      <c r="J5" s="742" t="s">
        <v>671</v>
      </c>
      <c r="K5" s="742" t="s">
        <v>672</v>
      </c>
      <c r="L5" s="745">
        <v>113.2544827586207</v>
      </c>
      <c r="M5" s="745">
        <v>58</v>
      </c>
      <c r="N5" s="746">
        <v>6568.76</v>
      </c>
    </row>
    <row r="6" spans="1:14" ht="14.45" customHeight="1" x14ac:dyDescent="0.2">
      <c r="A6" s="747" t="s">
        <v>583</v>
      </c>
      <c r="B6" s="748" t="s">
        <v>584</v>
      </c>
      <c r="C6" s="749" t="s">
        <v>598</v>
      </c>
      <c r="D6" s="750" t="s">
        <v>599</v>
      </c>
      <c r="E6" s="751">
        <v>50113001</v>
      </c>
      <c r="F6" s="750" t="s">
        <v>669</v>
      </c>
      <c r="G6" s="749" t="s">
        <v>670</v>
      </c>
      <c r="H6" s="749">
        <v>139968</v>
      </c>
      <c r="I6" s="749">
        <v>139968</v>
      </c>
      <c r="J6" s="749" t="s">
        <v>673</v>
      </c>
      <c r="K6" s="749" t="s">
        <v>672</v>
      </c>
      <c r="L6" s="752">
        <v>69.594307692307709</v>
      </c>
      <c r="M6" s="752">
        <v>65</v>
      </c>
      <c r="N6" s="753">
        <v>4523.630000000001</v>
      </c>
    </row>
    <row r="7" spans="1:14" ht="14.45" customHeight="1" x14ac:dyDescent="0.2">
      <c r="A7" s="747" t="s">
        <v>583</v>
      </c>
      <c r="B7" s="748" t="s">
        <v>584</v>
      </c>
      <c r="C7" s="749" t="s">
        <v>598</v>
      </c>
      <c r="D7" s="750" t="s">
        <v>599</v>
      </c>
      <c r="E7" s="751">
        <v>50113001</v>
      </c>
      <c r="F7" s="750" t="s">
        <v>669</v>
      </c>
      <c r="G7" s="749" t="s">
        <v>670</v>
      </c>
      <c r="H7" s="749">
        <v>187814</v>
      </c>
      <c r="I7" s="749">
        <v>87814</v>
      </c>
      <c r="J7" s="749" t="s">
        <v>674</v>
      </c>
      <c r="K7" s="749" t="s">
        <v>675</v>
      </c>
      <c r="L7" s="752">
        <v>532.89</v>
      </c>
      <c r="M7" s="752">
        <v>4</v>
      </c>
      <c r="N7" s="753">
        <v>2131.56</v>
      </c>
    </row>
    <row r="8" spans="1:14" ht="14.45" customHeight="1" x14ac:dyDescent="0.2">
      <c r="A8" s="747" t="s">
        <v>583</v>
      </c>
      <c r="B8" s="748" t="s">
        <v>584</v>
      </c>
      <c r="C8" s="749" t="s">
        <v>598</v>
      </c>
      <c r="D8" s="750" t="s">
        <v>599</v>
      </c>
      <c r="E8" s="751">
        <v>50113001</v>
      </c>
      <c r="F8" s="750" t="s">
        <v>669</v>
      </c>
      <c r="G8" s="749" t="s">
        <v>670</v>
      </c>
      <c r="H8" s="749">
        <v>843217</v>
      </c>
      <c r="I8" s="749">
        <v>9999999</v>
      </c>
      <c r="J8" s="749" t="s">
        <v>676</v>
      </c>
      <c r="K8" s="749" t="s">
        <v>677</v>
      </c>
      <c r="L8" s="752">
        <v>201.62285714285716</v>
      </c>
      <c r="M8" s="752">
        <v>7</v>
      </c>
      <c r="N8" s="753">
        <v>1411.3600000000001</v>
      </c>
    </row>
    <row r="9" spans="1:14" ht="14.45" customHeight="1" x14ac:dyDescent="0.2">
      <c r="A9" s="747" t="s">
        <v>583</v>
      </c>
      <c r="B9" s="748" t="s">
        <v>584</v>
      </c>
      <c r="C9" s="749" t="s">
        <v>598</v>
      </c>
      <c r="D9" s="750" t="s">
        <v>599</v>
      </c>
      <c r="E9" s="751">
        <v>50113001</v>
      </c>
      <c r="F9" s="750" t="s">
        <v>669</v>
      </c>
      <c r="G9" s="749" t="s">
        <v>678</v>
      </c>
      <c r="H9" s="749">
        <v>190044</v>
      </c>
      <c r="I9" s="749">
        <v>90044</v>
      </c>
      <c r="J9" s="749" t="s">
        <v>679</v>
      </c>
      <c r="K9" s="749" t="s">
        <v>680</v>
      </c>
      <c r="L9" s="752">
        <v>29.253250000000001</v>
      </c>
      <c r="M9" s="752">
        <v>40</v>
      </c>
      <c r="N9" s="753">
        <v>1170.1300000000001</v>
      </c>
    </row>
    <row r="10" spans="1:14" ht="14.45" customHeight="1" x14ac:dyDescent="0.2">
      <c r="A10" s="747" t="s">
        <v>583</v>
      </c>
      <c r="B10" s="748" t="s">
        <v>584</v>
      </c>
      <c r="C10" s="749" t="s">
        <v>598</v>
      </c>
      <c r="D10" s="750" t="s">
        <v>599</v>
      </c>
      <c r="E10" s="751">
        <v>50113001</v>
      </c>
      <c r="F10" s="750" t="s">
        <v>669</v>
      </c>
      <c r="G10" s="749" t="s">
        <v>670</v>
      </c>
      <c r="H10" s="749">
        <v>184090</v>
      </c>
      <c r="I10" s="749">
        <v>84090</v>
      </c>
      <c r="J10" s="749" t="s">
        <v>681</v>
      </c>
      <c r="K10" s="749" t="s">
        <v>682</v>
      </c>
      <c r="L10" s="752">
        <v>60.124000000000002</v>
      </c>
      <c r="M10" s="752">
        <v>30</v>
      </c>
      <c r="N10" s="753">
        <v>1803.72</v>
      </c>
    </row>
    <row r="11" spans="1:14" ht="14.45" customHeight="1" x14ac:dyDescent="0.2">
      <c r="A11" s="747" t="s">
        <v>583</v>
      </c>
      <c r="B11" s="748" t="s">
        <v>584</v>
      </c>
      <c r="C11" s="749" t="s">
        <v>598</v>
      </c>
      <c r="D11" s="750" t="s">
        <v>599</v>
      </c>
      <c r="E11" s="751">
        <v>50113001</v>
      </c>
      <c r="F11" s="750" t="s">
        <v>669</v>
      </c>
      <c r="G11" s="749" t="s">
        <v>670</v>
      </c>
      <c r="H11" s="749">
        <v>501994</v>
      </c>
      <c r="I11" s="749">
        <v>0</v>
      </c>
      <c r="J11" s="749" t="s">
        <v>683</v>
      </c>
      <c r="K11" s="749" t="s">
        <v>684</v>
      </c>
      <c r="L11" s="752">
        <v>279.34511111111112</v>
      </c>
      <c r="M11" s="752">
        <v>1</v>
      </c>
      <c r="N11" s="753">
        <v>279.34511111111112</v>
      </c>
    </row>
    <row r="12" spans="1:14" ht="14.45" customHeight="1" x14ac:dyDescent="0.2">
      <c r="A12" s="747" t="s">
        <v>583</v>
      </c>
      <c r="B12" s="748" t="s">
        <v>584</v>
      </c>
      <c r="C12" s="749" t="s">
        <v>598</v>
      </c>
      <c r="D12" s="750" t="s">
        <v>599</v>
      </c>
      <c r="E12" s="751">
        <v>50113001</v>
      </c>
      <c r="F12" s="750" t="s">
        <v>669</v>
      </c>
      <c r="G12" s="749" t="s">
        <v>670</v>
      </c>
      <c r="H12" s="749">
        <v>154539</v>
      </c>
      <c r="I12" s="749">
        <v>54539</v>
      </c>
      <c r="J12" s="749" t="s">
        <v>685</v>
      </c>
      <c r="K12" s="749" t="s">
        <v>686</v>
      </c>
      <c r="L12" s="752">
        <v>60.21</v>
      </c>
      <c r="M12" s="752">
        <v>4</v>
      </c>
      <c r="N12" s="753">
        <v>240.84</v>
      </c>
    </row>
    <row r="13" spans="1:14" ht="14.45" customHeight="1" x14ac:dyDescent="0.2">
      <c r="A13" s="747" t="s">
        <v>583</v>
      </c>
      <c r="B13" s="748" t="s">
        <v>584</v>
      </c>
      <c r="C13" s="749" t="s">
        <v>598</v>
      </c>
      <c r="D13" s="750" t="s">
        <v>599</v>
      </c>
      <c r="E13" s="751">
        <v>50113001</v>
      </c>
      <c r="F13" s="750" t="s">
        <v>669</v>
      </c>
      <c r="G13" s="749" t="s">
        <v>670</v>
      </c>
      <c r="H13" s="749">
        <v>198864</v>
      </c>
      <c r="I13" s="749">
        <v>98864</v>
      </c>
      <c r="J13" s="749" t="s">
        <v>687</v>
      </c>
      <c r="K13" s="749" t="s">
        <v>688</v>
      </c>
      <c r="L13" s="752">
        <v>537.87000000000012</v>
      </c>
      <c r="M13" s="752">
        <v>2</v>
      </c>
      <c r="N13" s="753">
        <v>1075.7400000000002</v>
      </c>
    </row>
    <row r="14" spans="1:14" ht="14.45" customHeight="1" x14ac:dyDescent="0.2">
      <c r="A14" s="747" t="s">
        <v>583</v>
      </c>
      <c r="B14" s="748" t="s">
        <v>584</v>
      </c>
      <c r="C14" s="749" t="s">
        <v>598</v>
      </c>
      <c r="D14" s="750" t="s">
        <v>599</v>
      </c>
      <c r="E14" s="751">
        <v>50113001</v>
      </c>
      <c r="F14" s="750" t="s">
        <v>669</v>
      </c>
      <c r="G14" s="749" t="s">
        <v>670</v>
      </c>
      <c r="H14" s="749">
        <v>198872</v>
      </c>
      <c r="I14" s="749">
        <v>98872</v>
      </c>
      <c r="J14" s="749" t="s">
        <v>687</v>
      </c>
      <c r="K14" s="749" t="s">
        <v>689</v>
      </c>
      <c r="L14" s="752">
        <v>312.83999999999997</v>
      </c>
      <c r="M14" s="752">
        <v>1</v>
      </c>
      <c r="N14" s="753">
        <v>312.83999999999997</v>
      </c>
    </row>
    <row r="15" spans="1:14" ht="14.45" customHeight="1" x14ac:dyDescent="0.2">
      <c r="A15" s="747" t="s">
        <v>583</v>
      </c>
      <c r="B15" s="748" t="s">
        <v>584</v>
      </c>
      <c r="C15" s="749" t="s">
        <v>598</v>
      </c>
      <c r="D15" s="750" t="s">
        <v>599</v>
      </c>
      <c r="E15" s="751">
        <v>50113001</v>
      </c>
      <c r="F15" s="750" t="s">
        <v>669</v>
      </c>
      <c r="G15" s="749" t="s">
        <v>670</v>
      </c>
      <c r="H15" s="749">
        <v>193724</v>
      </c>
      <c r="I15" s="749">
        <v>93724</v>
      </c>
      <c r="J15" s="749" t="s">
        <v>690</v>
      </c>
      <c r="K15" s="749" t="s">
        <v>691</v>
      </c>
      <c r="L15" s="752">
        <v>68.27</v>
      </c>
      <c r="M15" s="752">
        <v>1</v>
      </c>
      <c r="N15" s="753">
        <v>68.27</v>
      </c>
    </row>
    <row r="16" spans="1:14" ht="14.45" customHeight="1" x14ac:dyDescent="0.2">
      <c r="A16" s="747" t="s">
        <v>583</v>
      </c>
      <c r="B16" s="748" t="s">
        <v>584</v>
      </c>
      <c r="C16" s="749" t="s">
        <v>598</v>
      </c>
      <c r="D16" s="750" t="s">
        <v>599</v>
      </c>
      <c r="E16" s="751">
        <v>50113001</v>
      </c>
      <c r="F16" s="750" t="s">
        <v>669</v>
      </c>
      <c r="G16" s="749" t="s">
        <v>670</v>
      </c>
      <c r="H16" s="749">
        <v>840893</v>
      </c>
      <c r="I16" s="749">
        <v>0</v>
      </c>
      <c r="J16" s="749" t="s">
        <v>692</v>
      </c>
      <c r="K16" s="749" t="s">
        <v>693</v>
      </c>
      <c r="L16" s="752">
        <v>251.60721428264776</v>
      </c>
      <c r="M16" s="752">
        <v>15</v>
      </c>
      <c r="N16" s="753">
        <v>3774.1082142397163</v>
      </c>
    </row>
    <row r="17" spans="1:14" ht="14.45" customHeight="1" x14ac:dyDescent="0.2">
      <c r="A17" s="747" t="s">
        <v>583</v>
      </c>
      <c r="B17" s="748" t="s">
        <v>584</v>
      </c>
      <c r="C17" s="749" t="s">
        <v>598</v>
      </c>
      <c r="D17" s="750" t="s">
        <v>599</v>
      </c>
      <c r="E17" s="751">
        <v>50113001</v>
      </c>
      <c r="F17" s="750" t="s">
        <v>669</v>
      </c>
      <c r="G17" s="749" t="s">
        <v>670</v>
      </c>
      <c r="H17" s="749">
        <v>501623</v>
      </c>
      <c r="I17" s="749">
        <v>0</v>
      </c>
      <c r="J17" s="749" t="s">
        <v>694</v>
      </c>
      <c r="K17" s="749" t="s">
        <v>695</v>
      </c>
      <c r="L17" s="752">
        <v>450.55939682066173</v>
      </c>
      <c r="M17" s="752">
        <v>1</v>
      </c>
      <c r="N17" s="753">
        <v>450.55939682066173</v>
      </c>
    </row>
    <row r="18" spans="1:14" ht="14.45" customHeight="1" x14ac:dyDescent="0.2">
      <c r="A18" s="747" t="s">
        <v>583</v>
      </c>
      <c r="B18" s="748" t="s">
        <v>584</v>
      </c>
      <c r="C18" s="749" t="s">
        <v>598</v>
      </c>
      <c r="D18" s="750" t="s">
        <v>599</v>
      </c>
      <c r="E18" s="751">
        <v>50113001</v>
      </c>
      <c r="F18" s="750" t="s">
        <v>669</v>
      </c>
      <c r="G18" s="749" t="s">
        <v>670</v>
      </c>
      <c r="H18" s="749">
        <v>849383</v>
      </c>
      <c r="I18" s="749">
        <v>0</v>
      </c>
      <c r="J18" s="749" t="s">
        <v>696</v>
      </c>
      <c r="K18" s="749" t="s">
        <v>585</v>
      </c>
      <c r="L18" s="752">
        <v>419.03909766419468</v>
      </c>
      <c r="M18" s="752">
        <v>1</v>
      </c>
      <c r="N18" s="753">
        <v>419.03909766419468</v>
      </c>
    </row>
    <row r="19" spans="1:14" ht="14.45" customHeight="1" x14ac:dyDescent="0.2">
      <c r="A19" s="747" t="s">
        <v>583</v>
      </c>
      <c r="B19" s="748" t="s">
        <v>584</v>
      </c>
      <c r="C19" s="749" t="s">
        <v>598</v>
      </c>
      <c r="D19" s="750" t="s">
        <v>599</v>
      </c>
      <c r="E19" s="751">
        <v>50113001</v>
      </c>
      <c r="F19" s="750" t="s">
        <v>669</v>
      </c>
      <c r="G19" s="749" t="s">
        <v>670</v>
      </c>
      <c r="H19" s="749">
        <v>185812</v>
      </c>
      <c r="I19" s="749">
        <v>85812</v>
      </c>
      <c r="J19" s="749" t="s">
        <v>697</v>
      </c>
      <c r="K19" s="749" t="s">
        <v>698</v>
      </c>
      <c r="L19" s="752">
        <v>51.690000000000012</v>
      </c>
      <c r="M19" s="752">
        <v>5</v>
      </c>
      <c r="N19" s="753">
        <v>258.45000000000005</v>
      </c>
    </row>
    <row r="20" spans="1:14" ht="14.45" customHeight="1" x14ac:dyDescent="0.2">
      <c r="A20" s="747" t="s">
        <v>583</v>
      </c>
      <c r="B20" s="748" t="s">
        <v>584</v>
      </c>
      <c r="C20" s="749" t="s">
        <v>598</v>
      </c>
      <c r="D20" s="750" t="s">
        <v>599</v>
      </c>
      <c r="E20" s="751">
        <v>50113001</v>
      </c>
      <c r="F20" s="750" t="s">
        <v>669</v>
      </c>
      <c r="G20" s="749" t="s">
        <v>670</v>
      </c>
      <c r="H20" s="749">
        <v>67558</v>
      </c>
      <c r="I20" s="749">
        <v>67558</v>
      </c>
      <c r="J20" s="749" t="s">
        <v>699</v>
      </c>
      <c r="K20" s="749" t="s">
        <v>700</v>
      </c>
      <c r="L20" s="752">
        <v>31.297499999999999</v>
      </c>
      <c r="M20" s="752">
        <v>4</v>
      </c>
      <c r="N20" s="753">
        <v>125.19</v>
      </c>
    </row>
    <row r="21" spans="1:14" ht="14.45" customHeight="1" x14ac:dyDescent="0.2">
      <c r="A21" s="747" t="s">
        <v>583</v>
      </c>
      <c r="B21" s="748" t="s">
        <v>584</v>
      </c>
      <c r="C21" s="749" t="s">
        <v>598</v>
      </c>
      <c r="D21" s="750" t="s">
        <v>599</v>
      </c>
      <c r="E21" s="751">
        <v>50113001</v>
      </c>
      <c r="F21" s="750" t="s">
        <v>669</v>
      </c>
      <c r="G21" s="749" t="s">
        <v>670</v>
      </c>
      <c r="H21" s="749">
        <v>100498</v>
      </c>
      <c r="I21" s="749">
        <v>498</v>
      </c>
      <c r="J21" s="749" t="s">
        <v>701</v>
      </c>
      <c r="K21" s="749" t="s">
        <v>702</v>
      </c>
      <c r="L21" s="752">
        <v>108.705</v>
      </c>
      <c r="M21" s="752">
        <v>2</v>
      </c>
      <c r="N21" s="753">
        <v>217.41</v>
      </c>
    </row>
    <row r="22" spans="1:14" ht="14.45" customHeight="1" x14ac:dyDescent="0.2">
      <c r="A22" s="747" t="s">
        <v>583</v>
      </c>
      <c r="B22" s="748" t="s">
        <v>584</v>
      </c>
      <c r="C22" s="749" t="s">
        <v>598</v>
      </c>
      <c r="D22" s="750" t="s">
        <v>599</v>
      </c>
      <c r="E22" s="751">
        <v>50113001</v>
      </c>
      <c r="F22" s="750" t="s">
        <v>669</v>
      </c>
      <c r="G22" s="749" t="s">
        <v>670</v>
      </c>
      <c r="H22" s="749">
        <v>100502</v>
      </c>
      <c r="I22" s="749">
        <v>502</v>
      </c>
      <c r="J22" s="749" t="s">
        <v>703</v>
      </c>
      <c r="K22" s="749" t="s">
        <v>704</v>
      </c>
      <c r="L22" s="752">
        <v>258.90000000000003</v>
      </c>
      <c r="M22" s="752">
        <v>15</v>
      </c>
      <c r="N22" s="753">
        <v>3883.5000000000005</v>
      </c>
    </row>
    <row r="23" spans="1:14" ht="14.45" customHeight="1" x14ac:dyDescent="0.2">
      <c r="A23" s="747" t="s">
        <v>583</v>
      </c>
      <c r="B23" s="748" t="s">
        <v>584</v>
      </c>
      <c r="C23" s="749" t="s">
        <v>598</v>
      </c>
      <c r="D23" s="750" t="s">
        <v>599</v>
      </c>
      <c r="E23" s="751">
        <v>50113001</v>
      </c>
      <c r="F23" s="750" t="s">
        <v>669</v>
      </c>
      <c r="G23" s="749" t="s">
        <v>678</v>
      </c>
      <c r="H23" s="749">
        <v>127736</v>
      </c>
      <c r="I23" s="749">
        <v>127736</v>
      </c>
      <c r="J23" s="749" t="s">
        <v>705</v>
      </c>
      <c r="K23" s="749" t="s">
        <v>706</v>
      </c>
      <c r="L23" s="752">
        <v>49.37</v>
      </c>
      <c r="M23" s="752">
        <v>6</v>
      </c>
      <c r="N23" s="753">
        <v>296.21999999999997</v>
      </c>
    </row>
    <row r="24" spans="1:14" ht="14.45" customHeight="1" x14ac:dyDescent="0.2">
      <c r="A24" s="747" t="s">
        <v>583</v>
      </c>
      <c r="B24" s="748" t="s">
        <v>584</v>
      </c>
      <c r="C24" s="749" t="s">
        <v>598</v>
      </c>
      <c r="D24" s="750" t="s">
        <v>599</v>
      </c>
      <c r="E24" s="751">
        <v>50113001</v>
      </c>
      <c r="F24" s="750" t="s">
        <v>669</v>
      </c>
      <c r="G24" s="749" t="s">
        <v>678</v>
      </c>
      <c r="H24" s="749">
        <v>127738</v>
      </c>
      <c r="I24" s="749">
        <v>127738</v>
      </c>
      <c r="J24" s="749" t="s">
        <v>707</v>
      </c>
      <c r="K24" s="749" t="s">
        <v>708</v>
      </c>
      <c r="L24" s="752">
        <v>242.09333333333333</v>
      </c>
      <c r="M24" s="752">
        <v>6</v>
      </c>
      <c r="N24" s="753">
        <v>1452.56</v>
      </c>
    </row>
    <row r="25" spans="1:14" ht="14.45" customHeight="1" x14ac:dyDescent="0.2">
      <c r="A25" s="747" t="s">
        <v>583</v>
      </c>
      <c r="B25" s="748" t="s">
        <v>584</v>
      </c>
      <c r="C25" s="749" t="s">
        <v>598</v>
      </c>
      <c r="D25" s="750" t="s">
        <v>599</v>
      </c>
      <c r="E25" s="751">
        <v>50113001</v>
      </c>
      <c r="F25" s="750" t="s">
        <v>669</v>
      </c>
      <c r="G25" s="749" t="s">
        <v>585</v>
      </c>
      <c r="H25" s="749">
        <v>224481</v>
      </c>
      <c r="I25" s="749">
        <v>224481</v>
      </c>
      <c r="J25" s="749" t="s">
        <v>709</v>
      </c>
      <c r="K25" s="749" t="s">
        <v>710</v>
      </c>
      <c r="L25" s="752">
        <v>333.93</v>
      </c>
      <c r="M25" s="752">
        <v>1</v>
      </c>
      <c r="N25" s="753">
        <v>333.93</v>
      </c>
    </row>
    <row r="26" spans="1:14" ht="14.45" customHeight="1" x14ac:dyDescent="0.2">
      <c r="A26" s="747" t="s">
        <v>583</v>
      </c>
      <c r="B26" s="748" t="s">
        <v>584</v>
      </c>
      <c r="C26" s="749" t="s">
        <v>598</v>
      </c>
      <c r="D26" s="750" t="s">
        <v>599</v>
      </c>
      <c r="E26" s="751">
        <v>50113001</v>
      </c>
      <c r="F26" s="750" t="s">
        <v>669</v>
      </c>
      <c r="G26" s="749" t="s">
        <v>670</v>
      </c>
      <c r="H26" s="749">
        <v>230353</v>
      </c>
      <c r="I26" s="749">
        <v>230353</v>
      </c>
      <c r="J26" s="749" t="s">
        <v>711</v>
      </c>
      <c r="K26" s="749" t="s">
        <v>712</v>
      </c>
      <c r="L26" s="752">
        <v>1592.8</v>
      </c>
      <c r="M26" s="752">
        <v>1</v>
      </c>
      <c r="N26" s="753">
        <v>1592.8</v>
      </c>
    </row>
    <row r="27" spans="1:14" ht="14.45" customHeight="1" x14ac:dyDescent="0.2">
      <c r="A27" s="747" t="s">
        <v>583</v>
      </c>
      <c r="B27" s="748" t="s">
        <v>584</v>
      </c>
      <c r="C27" s="749" t="s">
        <v>598</v>
      </c>
      <c r="D27" s="750" t="s">
        <v>599</v>
      </c>
      <c r="E27" s="751">
        <v>50113001</v>
      </c>
      <c r="F27" s="750" t="s">
        <v>669</v>
      </c>
      <c r="G27" s="749" t="s">
        <v>678</v>
      </c>
      <c r="H27" s="749">
        <v>107981</v>
      </c>
      <c r="I27" s="749">
        <v>7981</v>
      </c>
      <c r="J27" s="749" t="s">
        <v>713</v>
      </c>
      <c r="K27" s="749" t="s">
        <v>714</v>
      </c>
      <c r="L27" s="752">
        <v>50.639999999999993</v>
      </c>
      <c r="M27" s="752">
        <v>20</v>
      </c>
      <c r="N27" s="753">
        <v>1012.7999999999998</v>
      </c>
    </row>
    <row r="28" spans="1:14" ht="14.45" customHeight="1" x14ac:dyDescent="0.2">
      <c r="A28" s="747" t="s">
        <v>583</v>
      </c>
      <c r="B28" s="748" t="s">
        <v>584</v>
      </c>
      <c r="C28" s="749" t="s">
        <v>598</v>
      </c>
      <c r="D28" s="750" t="s">
        <v>599</v>
      </c>
      <c r="E28" s="751">
        <v>50113001</v>
      </c>
      <c r="F28" s="750" t="s">
        <v>669</v>
      </c>
      <c r="G28" s="749" t="s">
        <v>670</v>
      </c>
      <c r="H28" s="749">
        <v>850377</v>
      </c>
      <c r="I28" s="749">
        <v>149227</v>
      </c>
      <c r="J28" s="749" t="s">
        <v>715</v>
      </c>
      <c r="K28" s="749" t="s">
        <v>716</v>
      </c>
      <c r="L28" s="752">
        <v>6176.0650000000005</v>
      </c>
      <c r="M28" s="752">
        <v>2</v>
      </c>
      <c r="N28" s="753">
        <v>12352.130000000001</v>
      </c>
    </row>
    <row r="29" spans="1:14" ht="14.45" customHeight="1" x14ac:dyDescent="0.2">
      <c r="A29" s="747" t="s">
        <v>583</v>
      </c>
      <c r="B29" s="748" t="s">
        <v>584</v>
      </c>
      <c r="C29" s="749" t="s">
        <v>598</v>
      </c>
      <c r="D29" s="750" t="s">
        <v>599</v>
      </c>
      <c r="E29" s="751">
        <v>50113001</v>
      </c>
      <c r="F29" s="750" t="s">
        <v>669</v>
      </c>
      <c r="G29" s="749" t="s">
        <v>678</v>
      </c>
      <c r="H29" s="749">
        <v>109709</v>
      </c>
      <c r="I29" s="749">
        <v>9709</v>
      </c>
      <c r="J29" s="749" t="s">
        <v>717</v>
      </c>
      <c r="K29" s="749" t="s">
        <v>718</v>
      </c>
      <c r="L29" s="752">
        <v>64.928399999999996</v>
      </c>
      <c r="M29" s="752">
        <v>25</v>
      </c>
      <c r="N29" s="753">
        <v>1623.21</v>
      </c>
    </row>
    <row r="30" spans="1:14" ht="14.45" customHeight="1" x14ac:dyDescent="0.2">
      <c r="A30" s="747" t="s">
        <v>583</v>
      </c>
      <c r="B30" s="748" t="s">
        <v>584</v>
      </c>
      <c r="C30" s="749" t="s">
        <v>598</v>
      </c>
      <c r="D30" s="750" t="s">
        <v>599</v>
      </c>
      <c r="E30" s="751">
        <v>50113001</v>
      </c>
      <c r="F30" s="750" t="s">
        <v>669</v>
      </c>
      <c r="G30" s="749" t="s">
        <v>670</v>
      </c>
      <c r="H30" s="749">
        <v>152225</v>
      </c>
      <c r="I30" s="749">
        <v>52225</v>
      </c>
      <c r="J30" s="749" t="s">
        <v>719</v>
      </c>
      <c r="K30" s="749" t="s">
        <v>720</v>
      </c>
      <c r="L30" s="752">
        <v>610.92333333333329</v>
      </c>
      <c r="M30" s="752">
        <v>3</v>
      </c>
      <c r="N30" s="753">
        <v>1832.77</v>
      </c>
    </row>
    <row r="31" spans="1:14" ht="14.45" customHeight="1" x14ac:dyDescent="0.2">
      <c r="A31" s="747" t="s">
        <v>583</v>
      </c>
      <c r="B31" s="748" t="s">
        <v>584</v>
      </c>
      <c r="C31" s="749" t="s">
        <v>603</v>
      </c>
      <c r="D31" s="750" t="s">
        <v>604</v>
      </c>
      <c r="E31" s="751">
        <v>50113001</v>
      </c>
      <c r="F31" s="750" t="s">
        <v>669</v>
      </c>
      <c r="G31" s="749" t="s">
        <v>670</v>
      </c>
      <c r="H31" s="749">
        <v>846758</v>
      </c>
      <c r="I31" s="749">
        <v>103387</v>
      </c>
      <c r="J31" s="749" t="s">
        <v>721</v>
      </c>
      <c r="K31" s="749" t="s">
        <v>722</v>
      </c>
      <c r="L31" s="752">
        <v>71.945041459369804</v>
      </c>
      <c r="M31" s="752">
        <v>603</v>
      </c>
      <c r="N31" s="753">
        <v>43382.859999999993</v>
      </c>
    </row>
    <row r="32" spans="1:14" ht="14.45" customHeight="1" x14ac:dyDescent="0.2">
      <c r="A32" s="747" t="s">
        <v>583</v>
      </c>
      <c r="B32" s="748" t="s">
        <v>584</v>
      </c>
      <c r="C32" s="749" t="s">
        <v>603</v>
      </c>
      <c r="D32" s="750" t="s">
        <v>604</v>
      </c>
      <c r="E32" s="751">
        <v>50113001</v>
      </c>
      <c r="F32" s="750" t="s">
        <v>669</v>
      </c>
      <c r="G32" s="749" t="s">
        <v>670</v>
      </c>
      <c r="H32" s="749">
        <v>501927</v>
      </c>
      <c r="I32" s="749">
        <v>172774</v>
      </c>
      <c r="J32" s="749" t="s">
        <v>723</v>
      </c>
      <c r="K32" s="749" t="s">
        <v>724</v>
      </c>
      <c r="L32" s="752">
        <v>266.62</v>
      </c>
      <c r="M32" s="752">
        <v>53</v>
      </c>
      <c r="N32" s="753">
        <v>14130.86</v>
      </c>
    </row>
    <row r="33" spans="1:14" ht="14.45" customHeight="1" x14ac:dyDescent="0.2">
      <c r="A33" s="747" t="s">
        <v>583</v>
      </c>
      <c r="B33" s="748" t="s">
        <v>584</v>
      </c>
      <c r="C33" s="749" t="s">
        <v>603</v>
      </c>
      <c r="D33" s="750" t="s">
        <v>604</v>
      </c>
      <c r="E33" s="751">
        <v>50113001</v>
      </c>
      <c r="F33" s="750" t="s">
        <v>669</v>
      </c>
      <c r="G33" s="749" t="s">
        <v>670</v>
      </c>
      <c r="H33" s="749">
        <v>192729</v>
      </c>
      <c r="I33" s="749">
        <v>92729</v>
      </c>
      <c r="J33" s="749" t="s">
        <v>725</v>
      </c>
      <c r="K33" s="749" t="s">
        <v>726</v>
      </c>
      <c r="L33" s="752">
        <v>48.366428571428578</v>
      </c>
      <c r="M33" s="752">
        <v>42</v>
      </c>
      <c r="N33" s="753">
        <v>2031.3900000000003</v>
      </c>
    </row>
    <row r="34" spans="1:14" ht="14.45" customHeight="1" x14ac:dyDescent="0.2">
      <c r="A34" s="747" t="s">
        <v>583</v>
      </c>
      <c r="B34" s="748" t="s">
        <v>584</v>
      </c>
      <c r="C34" s="749" t="s">
        <v>603</v>
      </c>
      <c r="D34" s="750" t="s">
        <v>604</v>
      </c>
      <c r="E34" s="751">
        <v>50113001</v>
      </c>
      <c r="F34" s="750" t="s">
        <v>669</v>
      </c>
      <c r="G34" s="749" t="s">
        <v>670</v>
      </c>
      <c r="H34" s="749">
        <v>176064</v>
      </c>
      <c r="I34" s="749">
        <v>76064</v>
      </c>
      <c r="J34" s="749" t="s">
        <v>727</v>
      </c>
      <c r="K34" s="749" t="s">
        <v>728</v>
      </c>
      <c r="L34" s="752">
        <v>83.880000000000038</v>
      </c>
      <c r="M34" s="752">
        <v>2</v>
      </c>
      <c r="N34" s="753">
        <v>167.76000000000008</v>
      </c>
    </row>
    <row r="35" spans="1:14" ht="14.45" customHeight="1" x14ac:dyDescent="0.2">
      <c r="A35" s="747" t="s">
        <v>583</v>
      </c>
      <c r="B35" s="748" t="s">
        <v>584</v>
      </c>
      <c r="C35" s="749" t="s">
        <v>603</v>
      </c>
      <c r="D35" s="750" t="s">
        <v>604</v>
      </c>
      <c r="E35" s="751">
        <v>50113001</v>
      </c>
      <c r="F35" s="750" t="s">
        <v>669</v>
      </c>
      <c r="G35" s="749" t="s">
        <v>670</v>
      </c>
      <c r="H35" s="749">
        <v>991011</v>
      </c>
      <c r="I35" s="749">
        <v>0</v>
      </c>
      <c r="J35" s="749" t="s">
        <v>729</v>
      </c>
      <c r="K35" s="749" t="s">
        <v>585</v>
      </c>
      <c r="L35" s="752">
        <v>0.01</v>
      </c>
      <c r="M35" s="752">
        <v>8</v>
      </c>
      <c r="N35" s="753">
        <v>0.08</v>
      </c>
    </row>
    <row r="36" spans="1:14" ht="14.45" customHeight="1" x14ac:dyDescent="0.2">
      <c r="A36" s="747" t="s">
        <v>583</v>
      </c>
      <c r="B36" s="748" t="s">
        <v>584</v>
      </c>
      <c r="C36" s="749" t="s">
        <v>603</v>
      </c>
      <c r="D36" s="750" t="s">
        <v>604</v>
      </c>
      <c r="E36" s="751">
        <v>50113001</v>
      </c>
      <c r="F36" s="750" t="s">
        <v>669</v>
      </c>
      <c r="G36" s="749" t="s">
        <v>670</v>
      </c>
      <c r="H36" s="749">
        <v>847132</v>
      </c>
      <c r="I36" s="749">
        <v>137238</v>
      </c>
      <c r="J36" s="749" t="s">
        <v>730</v>
      </c>
      <c r="K36" s="749" t="s">
        <v>731</v>
      </c>
      <c r="L36" s="752">
        <v>623.03000000000009</v>
      </c>
      <c r="M36" s="752">
        <v>1</v>
      </c>
      <c r="N36" s="753">
        <v>623.03000000000009</v>
      </c>
    </row>
    <row r="37" spans="1:14" ht="14.45" customHeight="1" x14ac:dyDescent="0.2">
      <c r="A37" s="747" t="s">
        <v>583</v>
      </c>
      <c r="B37" s="748" t="s">
        <v>584</v>
      </c>
      <c r="C37" s="749" t="s">
        <v>603</v>
      </c>
      <c r="D37" s="750" t="s">
        <v>604</v>
      </c>
      <c r="E37" s="751">
        <v>50113001</v>
      </c>
      <c r="F37" s="750" t="s">
        <v>669</v>
      </c>
      <c r="G37" s="749" t="s">
        <v>670</v>
      </c>
      <c r="H37" s="749">
        <v>221862</v>
      </c>
      <c r="I37" s="749">
        <v>221862</v>
      </c>
      <c r="J37" s="749" t="s">
        <v>732</v>
      </c>
      <c r="K37" s="749" t="s">
        <v>733</v>
      </c>
      <c r="L37" s="752">
        <v>112.2</v>
      </c>
      <c r="M37" s="752">
        <v>5</v>
      </c>
      <c r="N37" s="753">
        <v>561</v>
      </c>
    </row>
    <row r="38" spans="1:14" ht="14.45" customHeight="1" x14ac:dyDescent="0.2">
      <c r="A38" s="747" t="s">
        <v>583</v>
      </c>
      <c r="B38" s="748" t="s">
        <v>584</v>
      </c>
      <c r="C38" s="749" t="s">
        <v>603</v>
      </c>
      <c r="D38" s="750" t="s">
        <v>604</v>
      </c>
      <c r="E38" s="751">
        <v>50113001</v>
      </c>
      <c r="F38" s="750" t="s">
        <v>669</v>
      </c>
      <c r="G38" s="749" t="s">
        <v>670</v>
      </c>
      <c r="H38" s="749">
        <v>100362</v>
      </c>
      <c r="I38" s="749">
        <v>362</v>
      </c>
      <c r="J38" s="749" t="s">
        <v>734</v>
      </c>
      <c r="K38" s="749" t="s">
        <v>735</v>
      </c>
      <c r="L38" s="752">
        <v>72.610344827586218</v>
      </c>
      <c r="M38" s="752">
        <v>87</v>
      </c>
      <c r="N38" s="753">
        <v>6317.1</v>
      </c>
    </row>
    <row r="39" spans="1:14" ht="14.45" customHeight="1" x14ac:dyDescent="0.2">
      <c r="A39" s="747" t="s">
        <v>583</v>
      </c>
      <c r="B39" s="748" t="s">
        <v>584</v>
      </c>
      <c r="C39" s="749" t="s">
        <v>603</v>
      </c>
      <c r="D39" s="750" t="s">
        <v>604</v>
      </c>
      <c r="E39" s="751">
        <v>50113001</v>
      </c>
      <c r="F39" s="750" t="s">
        <v>669</v>
      </c>
      <c r="G39" s="749" t="s">
        <v>670</v>
      </c>
      <c r="H39" s="749">
        <v>129707</v>
      </c>
      <c r="I39" s="749">
        <v>29707</v>
      </c>
      <c r="J39" s="749" t="s">
        <v>736</v>
      </c>
      <c r="K39" s="749" t="s">
        <v>737</v>
      </c>
      <c r="L39" s="752">
        <v>2045.4720000000002</v>
      </c>
      <c r="M39" s="752">
        <v>5</v>
      </c>
      <c r="N39" s="753">
        <v>10227.36</v>
      </c>
    </row>
    <row r="40" spans="1:14" ht="14.45" customHeight="1" x14ac:dyDescent="0.2">
      <c r="A40" s="747" t="s">
        <v>583</v>
      </c>
      <c r="B40" s="748" t="s">
        <v>584</v>
      </c>
      <c r="C40" s="749" t="s">
        <v>603</v>
      </c>
      <c r="D40" s="750" t="s">
        <v>604</v>
      </c>
      <c r="E40" s="751">
        <v>50113001</v>
      </c>
      <c r="F40" s="750" t="s">
        <v>669</v>
      </c>
      <c r="G40" s="749" t="s">
        <v>670</v>
      </c>
      <c r="H40" s="749">
        <v>845008</v>
      </c>
      <c r="I40" s="749">
        <v>107806</v>
      </c>
      <c r="J40" s="749" t="s">
        <v>738</v>
      </c>
      <c r="K40" s="749" t="s">
        <v>739</v>
      </c>
      <c r="L40" s="752">
        <v>66.117500000000007</v>
      </c>
      <c r="M40" s="752">
        <v>16</v>
      </c>
      <c r="N40" s="753">
        <v>1057.8800000000001</v>
      </c>
    </row>
    <row r="41" spans="1:14" ht="14.45" customHeight="1" x14ac:dyDescent="0.2">
      <c r="A41" s="747" t="s">
        <v>583</v>
      </c>
      <c r="B41" s="748" t="s">
        <v>584</v>
      </c>
      <c r="C41" s="749" t="s">
        <v>603</v>
      </c>
      <c r="D41" s="750" t="s">
        <v>604</v>
      </c>
      <c r="E41" s="751">
        <v>50113001</v>
      </c>
      <c r="F41" s="750" t="s">
        <v>669</v>
      </c>
      <c r="G41" s="749" t="s">
        <v>670</v>
      </c>
      <c r="H41" s="749">
        <v>202701</v>
      </c>
      <c r="I41" s="749">
        <v>202701</v>
      </c>
      <c r="J41" s="749" t="s">
        <v>738</v>
      </c>
      <c r="K41" s="749" t="s">
        <v>740</v>
      </c>
      <c r="L41" s="752">
        <v>133.91217391304349</v>
      </c>
      <c r="M41" s="752">
        <v>23</v>
      </c>
      <c r="N41" s="753">
        <v>3079.98</v>
      </c>
    </row>
    <row r="42" spans="1:14" ht="14.45" customHeight="1" x14ac:dyDescent="0.2">
      <c r="A42" s="747" t="s">
        <v>583</v>
      </c>
      <c r="B42" s="748" t="s">
        <v>584</v>
      </c>
      <c r="C42" s="749" t="s">
        <v>603</v>
      </c>
      <c r="D42" s="750" t="s">
        <v>604</v>
      </c>
      <c r="E42" s="751">
        <v>50113001</v>
      </c>
      <c r="F42" s="750" t="s">
        <v>669</v>
      </c>
      <c r="G42" s="749" t="s">
        <v>670</v>
      </c>
      <c r="H42" s="749">
        <v>232845</v>
      </c>
      <c r="I42" s="749">
        <v>232845</v>
      </c>
      <c r="J42" s="749" t="s">
        <v>741</v>
      </c>
      <c r="K42" s="749" t="s">
        <v>742</v>
      </c>
      <c r="L42" s="752">
        <v>69.204999999999998</v>
      </c>
      <c r="M42" s="752">
        <v>2</v>
      </c>
      <c r="N42" s="753">
        <v>138.41</v>
      </c>
    </row>
    <row r="43" spans="1:14" ht="14.45" customHeight="1" x14ac:dyDescent="0.2">
      <c r="A43" s="747" t="s">
        <v>583</v>
      </c>
      <c r="B43" s="748" t="s">
        <v>584</v>
      </c>
      <c r="C43" s="749" t="s">
        <v>603</v>
      </c>
      <c r="D43" s="750" t="s">
        <v>604</v>
      </c>
      <c r="E43" s="751">
        <v>50113001</v>
      </c>
      <c r="F43" s="750" t="s">
        <v>669</v>
      </c>
      <c r="G43" s="749" t="s">
        <v>670</v>
      </c>
      <c r="H43" s="749">
        <v>153200</v>
      </c>
      <c r="I43" s="749">
        <v>53200</v>
      </c>
      <c r="J43" s="749" t="s">
        <v>743</v>
      </c>
      <c r="K43" s="749" t="s">
        <v>744</v>
      </c>
      <c r="L43" s="752">
        <v>52.346595744680862</v>
      </c>
      <c r="M43" s="752">
        <v>47</v>
      </c>
      <c r="N43" s="753">
        <v>2460.2900000000004</v>
      </c>
    </row>
    <row r="44" spans="1:14" ht="14.45" customHeight="1" x14ac:dyDescent="0.2">
      <c r="A44" s="747" t="s">
        <v>583</v>
      </c>
      <c r="B44" s="748" t="s">
        <v>584</v>
      </c>
      <c r="C44" s="749" t="s">
        <v>603</v>
      </c>
      <c r="D44" s="750" t="s">
        <v>604</v>
      </c>
      <c r="E44" s="751">
        <v>50113001</v>
      </c>
      <c r="F44" s="750" t="s">
        <v>669</v>
      </c>
      <c r="G44" s="749" t="s">
        <v>670</v>
      </c>
      <c r="H44" s="749">
        <v>121887</v>
      </c>
      <c r="I44" s="749">
        <v>21887</v>
      </c>
      <c r="J44" s="749" t="s">
        <v>745</v>
      </c>
      <c r="K44" s="749" t="s">
        <v>746</v>
      </c>
      <c r="L44" s="752">
        <v>45.250000000000021</v>
      </c>
      <c r="M44" s="752">
        <v>1</v>
      </c>
      <c r="N44" s="753">
        <v>45.250000000000021</v>
      </c>
    </row>
    <row r="45" spans="1:14" ht="14.45" customHeight="1" x14ac:dyDescent="0.2">
      <c r="A45" s="747" t="s">
        <v>583</v>
      </c>
      <c r="B45" s="748" t="s">
        <v>584</v>
      </c>
      <c r="C45" s="749" t="s">
        <v>603</v>
      </c>
      <c r="D45" s="750" t="s">
        <v>604</v>
      </c>
      <c r="E45" s="751">
        <v>50113001</v>
      </c>
      <c r="F45" s="750" t="s">
        <v>669</v>
      </c>
      <c r="G45" s="749" t="s">
        <v>670</v>
      </c>
      <c r="H45" s="749">
        <v>176954</v>
      </c>
      <c r="I45" s="749">
        <v>176954</v>
      </c>
      <c r="J45" s="749" t="s">
        <v>747</v>
      </c>
      <c r="K45" s="749" t="s">
        <v>748</v>
      </c>
      <c r="L45" s="752">
        <v>94.826250000000002</v>
      </c>
      <c r="M45" s="752">
        <v>8</v>
      </c>
      <c r="N45" s="753">
        <v>758.61</v>
      </c>
    </row>
    <row r="46" spans="1:14" ht="14.45" customHeight="1" x14ac:dyDescent="0.2">
      <c r="A46" s="747" t="s">
        <v>583</v>
      </c>
      <c r="B46" s="748" t="s">
        <v>584</v>
      </c>
      <c r="C46" s="749" t="s">
        <v>603</v>
      </c>
      <c r="D46" s="750" t="s">
        <v>604</v>
      </c>
      <c r="E46" s="751">
        <v>50113001</v>
      </c>
      <c r="F46" s="750" t="s">
        <v>669</v>
      </c>
      <c r="G46" s="749" t="s">
        <v>670</v>
      </c>
      <c r="H46" s="749">
        <v>167547</v>
      </c>
      <c r="I46" s="749">
        <v>67547</v>
      </c>
      <c r="J46" s="749" t="s">
        <v>749</v>
      </c>
      <c r="K46" s="749" t="s">
        <v>750</v>
      </c>
      <c r="L46" s="752">
        <v>47.12</v>
      </c>
      <c r="M46" s="752">
        <v>2</v>
      </c>
      <c r="N46" s="753">
        <v>94.24</v>
      </c>
    </row>
    <row r="47" spans="1:14" ht="14.45" customHeight="1" x14ac:dyDescent="0.2">
      <c r="A47" s="747" t="s">
        <v>583</v>
      </c>
      <c r="B47" s="748" t="s">
        <v>584</v>
      </c>
      <c r="C47" s="749" t="s">
        <v>603</v>
      </c>
      <c r="D47" s="750" t="s">
        <v>604</v>
      </c>
      <c r="E47" s="751">
        <v>50113001</v>
      </c>
      <c r="F47" s="750" t="s">
        <v>669</v>
      </c>
      <c r="G47" s="749" t="s">
        <v>678</v>
      </c>
      <c r="H47" s="749">
        <v>127272</v>
      </c>
      <c r="I47" s="749">
        <v>127272</v>
      </c>
      <c r="J47" s="749" t="s">
        <v>751</v>
      </c>
      <c r="K47" s="749" t="s">
        <v>752</v>
      </c>
      <c r="L47" s="752">
        <v>49.039999999999992</v>
      </c>
      <c r="M47" s="752">
        <v>2</v>
      </c>
      <c r="N47" s="753">
        <v>98.079999999999984</v>
      </c>
    </row>
    <row r="48" spans="1:14" ht="14.45" customHeight="1" x14ac:dyDescent="0.2">
      <c r="A48" s="747" t="s">
        <v>583</v>
      </c>
      <c r="B48" s="748" t="s">
        <v>584</v>
      </c>
      <c r="C48" s="749" t="s">
        <v>603</v>
      </c>
      <c r="D48" s="750" t="s">
        <v>604</v>
      </c>
      <c r="E48" s="751">
        <v>50113001</v>
      </c>
      <c r="F48" s="750" t="s">
        <v>669</v>
      </c>
      <c r="G48" s="749" t="s">
        <v>670</v>
      </c>
      <c r="H48" s="749">
        <v>194916</v>
      </c>
      <c r="I48" s="749">
        <v>94916</v>
      </c>
      <c r="J48" s="749" t="s">
        <v>753</v>
      </c>
      <c r="K48" s="749" t="s">
        <v>754</v>
      </c>
      <c r="L48" s="752">
        <v>85.130975609756106</v>
      </c>
      <c r="M48" s="752">
        <v>205</v>
      </c>
      <c r="N48" s="753">
        <v>17451.850000000002</v>
      </c>
    </row>
    <row r="49" spans="1:14" ht="14.45" customHeight="1" x14ac:dyDescent="0.2">
      <c r="A49" s="747" t="s">
        <v>583</v>
      </c>
      <c r="B49" s="748" t="s">
        <v>584</v>
      </c>
      <c r="C49" s="749" t="s">
        <v>603</v>
      </c>
      <c r="D49" s="750" t="s">
        <v>604</v>
      </c>
      <c r="E49" s="751">
        <v>50113001</v>
      </c>
      <c r="F49" s="750" t="s">
        <v>669</v>
      </c>
      <c r="G49" s="749" t="s">
        <v>670</v>
      </c>
      <c r="H49" s="749">
        <v>194919</v>
      </c>
      <c r="I49" s="749">
        <v>94919</v>
      </c>
      <c r="J49" s="749" t="s">
        <v>755</v>
      </c>
      <c r="K49" s="749" t="s">
        <v>756</v>
      </c>
      <c r="L49" s="752">
        <v>52.041000000000004</v>
      </c>
      <c r="M49" s="752">
        <v>50</v>
      </c>
      <c r="N49" s="753">
        <v>2602.0500000000002</v>
      </c>
    </row>
    <row r="50" spans="1:14" ht="14.45" customHeight="1" x14ac:dyDescent="0.2">
      <c r="A50" s="747" t="s">
        <v>583</v>
      </c>
      <c r="B50" s="748" t="s">
        <v>584</v>
      </c>
      <c r="C50" s="749" t="s">
        <v>603</v>
      </c>
      <c r="D50" s="750" t="s">
        <v>604</v>
      </c>
      <c r="E50" s="751">
        <v>50113001</v>
      </c>
      <c r="F50" s="750" t="s">
        <v>669</v>
      </c>
      <c r="G50" s="749" t="s">
        <v>678</v>
      </c>
      <c r="H50" s="749">
        <v>202900</v>
      </c>
      <c r="I50" s="749">
        <v>202900</v>
      </c>
      <c r="J50" s="749" t="s">
        <v>757</v>
      </c>
      <c r="K50" s="749" t="s">
        <v>758</v>
      </c>
      <c r="L50" s="752">
        <v>33.729999999999997</v>
      </c>
      <c r="M50" s="752">
        <v>1</v>
      </c>
      <c r="N50" s="753">
        <v>33.729999999999997</v>
      </c>
    </row>
    <row r="51" spans="1:14" ht="14.45" customHeight="1" x14ac:dyDescent="0.2">
      <c r="A51" s="747" t="s">
        <v>583</v>
      </c>
      <c r="B51" s="748" t="s">
        <v>584</v>
      </c>
      <c r="C51" s="749" t="s">
        <v>603</v>
      </c>
      <c r="D51" s="750" t="s">
        <v>604</v>
      </c>
      <c r="E51" s="751">
        <v>50113001</v>
      </c>
      <c r="F51" s="750" t="s">
        <v>669</v>
      </c>
      <c r="G51" s="749" t="s">
        <v>670</v>
      </c>
      <c r="H51" s="749">
        <v>848545</v>
      </c>
      <c r="I51" s="749">
        <v>127546</v>
      </c>
      <c r="J51" s="749" t="s">
        <v>759</v>
      </c>
      <c r="K51" s="749" t="s">
        <v>760</v>
      </c>
      <c r="L51" s="752">
        <v>40.910000000000004</v>
      </c>
      <c r="M51" s="752">
        <v>1</v>
      </c>
      <c r="N51" s="753">
        <v>40.910000000000004</v>
      </c>
    </row>
    <row r="52" spans="1:14" ht="14.45" customHeight="1" x14ac:dyDescent="0.2">
      <c r="A52" s="747" t="s">
        <v>583</v>
      </c>
      <c r="B52" s="748" t="s">
        <v>584</v>
      </c>
      <c r="C52" s="749" t="s">
        <v>603</v>
      </c>
      <c r="D52" s="750" t="s">
        <v>604</v>
      </c>
      <c r="E52" s="751">
        <v>50113001</v>
      </c>
      <c r="F52" s="750" t="s">
        <v>669</v>
      </c>
      <c r="G52" s="749" t="s">
        <v>670</v>
      </c>
      <c r="H52" s="749">
        <v>224641</v>
      </c>
      <c r="I52" s="749">
        <v>224641</v>
      </c>
      <c r="J52" s="749" t="s">
        <v>761</v>
      </c>
      <c r="K52" s="749" t="s">
        <v>762</v>
      </c>
      <c r="L52" s="752">
        <v>541.29</v>
      </c>
      <c r="M52" s="752">
        <v>1</v>
      </c>
      <c r="N52" s="753">
        <v>541.29</v>
      </c>
    </row>
    <row r="53" spans="1:14" ht="14.45" customHeight="1" x14ac:dyDescent="0.2">
      <c r="A53" s="747" t="s">
        <v>583</v>
      </c>
      <c r="B53" s="748" t="s">
        <v>584</v>
      </c>
      <c r="C53" s="749" t="s">
        <v>603</v>
      </c>
      <c r="D53" s="750" t="s">
        <v>604</v>
      </c>
      <c r="E53" s="751">
        <v>50113001</v>
      </c>
      <c r="F53" s="750" t="s">
        <v>669</v>
      </c>
      <c r="G53" s="749" t="s">
        <v>670</v>
      </c>
      <c r="H53" s="749">
        <v>207931</v>
      </c>
      <c r="I53" s="749">
        <v>207931</v>
      </c>
      <c r="J53" s="749" t="s">
        <v>763</v>
      </c>
      <c r="K53" s="749" t="s">
        <v>764</v>
      </c>
      <c r="L53" s="752">
        <v>26.879999999999995</v>
      </c>
      <c r="M53" s="752">
        <v>3</v>
      </c>
      <c r="N53" s="753">
        <v>80.639999999999986</v>
      </c>
    </row>
    <row r="54" spans="1:14" ht="14.45" customHeight="1" x14ac:dyDescent="0.2">
      <c r="A54" s="747" t="s">
        <v>583</v>
      </c>
      <c r="B54" s="748" t="s">
        <v>584</v>
      </c>
      <c r="C54" s="749" t="s">
        <v>603</v>
      </c>
      <c r="D54" s="750" t="s">
        <v>604</v>
      </c>
      <c r="E54" s="751">
        <v>50113001</v>
      </c>
      <c r="F54" s="750" t="s">
        <v>669</v>
      </c>
      <c r="G54" s="749" t="s">
        <v>670</v>
      </c>
      <c r="H54" s="749">
        <v>196610</v>
      </c>
      <c r="I54" s="749">
        <v>96610</v>
      </c>
      <c r="J54" s="749" t="s">
        <v>765</v>
      </c>
      <c r="K54" s="749" t="s">
        <v>766</v>
      </c>
      <c r="L54" s="752">
        <v>46.683658536585369</v>
      </c>
      <c r="M54" s="752">
        <v>41</v>
      </c>
      <c r="N54" s="753">
        <v>1914.0300000000002</v>
      </c>
    </row>
    <row r="55" spans="1:14" ht="14.45" customHeight="1" x14ac:dyDescent="0.2">
      <c r="A55" s="747" t="s">
        <v>583</v>
      </c>
      <c r="B55" s="748" t="s">
        <v>584</v>
      </c>
      <c r="C55" s="749" t="s">
        <v>603</v>
      </c>
      <c r="D55" s="750" t="s">
        <v>604</v>
      </c>
      <c r="E55" s="751">
        <v>50113001</v>
      </c>
      <c r="F55" s="750" t="s">
        <v>669</v>
      </c>
      <c r="G55" s="749" t="s">
        <v>670</v>
      </c>
      <c r="H55" s="749">
        <v>847713</v>
      </c>
      <c r="I55" s="749">
        <v>125526</v>
      </c>
      <c r="J55" s="749" t="s">
        <v>767</v>
      </c>
      <c r="K55" s="749" t="s">
        <v>768</v>
      </c>
      <c r="L55" s="752">
        <v>111.97571428571429</v>
      </c>
      <c r="M55" s="752">
        <v>7</v>
      </c>
      <c r="N55" s="753">
        <v>783.83</v>
      </c>
    </row>
    <row r="56" spans="1:14" ht="14.45" customHeight="1" x14ac:dyDescent="0.2">
      <c r="A56" s="747" t="s">
        <v>583</v>
      </c>
      <c r="B56" s="748" t="s">
        <v>584</v>
      </c>
      <c r="C56" s="749" t="s">
        <v>603</v>
      </c>
      <c r="D56" s="750" t="s">
        <v>604</v>
      </c>
      <c r="E56" s="751">
        <v>50113001</v>
      </c>
      <c r="F56" s="750" t="s">
        <v>669</v>
      </c>
      <c r="G56" s="749" t="s">
        <v>678</v>
      </c>
      <c r="H56" s="749">
        <v>849054</v>
      </c>
      <c r="I56" s="749">
        <v>107847</v>
      </c>
      <c r="J56" s="749" t="s">
        <v>769</v>
      </c>
      <c r="K56" s="749" t="s">
        <v>739</v>
      </c>
      <c r="L56" s="752">
        <v>98.264999999999986</v>
      </c>
      <c r="M56" s="752">
        <v>2</v>
      </c>
      <c r="N56" s="753">
        <v>196.52999999999997</v>
      </c>
    </row>
    <row r="57" spans="1:14" ht="14.45" customHeight="1" x14ac:dyDescent="0.2">
      <c r="A57" s="747" t="s">
        <v>583</v>
      </c>
      <c r="B57" s="748" t="s">
        <v>584</v>
      </c>
      <c r="C57" s="749" t="s">
        <v>603</v>
      </c>
      <c r="D57" s="750" t="s">
        <v>604</v>
      </c>
      <c r="E57" s="751">
        <v>50113001</v>
      </c>
      <c r="F57" s="750" t="s">
        <v>669</v>
      </c>
      <c r="G57" s="749" t="s">
        <v>670</v>
      </c>
      <c r="H57" s="749">
        <v>169789</v>
      </c>
      <c r="I57" s="749">
        <v>69789</v>
      </c>
      <c r="J57" s="749" t="s">
        <v>770</v>
      </c>
      <c r="K57" s="749" t="s">
        <v>771</v>
      </c>
      <c r="L57" s="752">
        <v>21.879980222435346</v>
      </c>
      <c r="M57" s="752">
        <v>608</v>
      </c>
      <c r="N57" s="753">
        <v>13303.02797524069</v>
      </c>
    </row>
    <row r="58" spans="1:14" ht="14.45" customHeight="1" x14ac:dyDescent="0.2">
      <c r="A58" s="747" t="s">
        <v>583</v>
      </c>
      <c r="B58" s="748" t="s">
        <v>584</v>
      </c>
      <c r="C58" s="749" t="s">
        <v>603</v>
      </c>
      <c r="D58" s="750" t="s">
        <v>604</v>
      </c>
      <c r="E58" s="751">
        <v>50113001</v>
      </c>
      <c r="F58" s="750" t="s">
        <v>669</v>
      </c>
      <c r="G58" s="749" t="s">
        <v>670</v>
      </c>
      <c r="H58" s="749">
        <v>110555</v>
      </c>
      <c r="I58" s="749">
        <v>10555</v>
      </c>
      <c r="J58" s="749" t="s">
        <v>772</v>
      </c>
      <c r="K58" s="749" t="s">
        <v>773</v>
      </c>
      <c r="L58" s="752">
        <v>254.98</v>
      </c>
      <c r="M58" s="752">
        <v>4</v>
      </c>
      <c r="N58" s="753">
        <v>1019.92</v>
      </c>
    </row>
    <row r="59" spans="1:14" ht="14.45" customHeight="1" x14ac:dyDescent="0.2">
      <c r="A59" s="747" t="s">
        <v>583</v>
      </c>
      <c r="B59" s="748" t="s">
        <v>584</v>
      </c>
      <c r="C59" s="749" t="s">
        <v>603</v>
      </c>
      <c r="D59" s="750" t="s">
        <v>604</v>
      </c>
      <c r="E59" s="751">
        <v>50113001</v>
      </c>
      <c r="F59" s="750" t="s">
        <v>669</v>
      </c>
      <c r="G59" s="749" t="s">
        <v>670</v>
      </c>
      <c r="H59" s="749">
        <v>10561</v>
      </c>
      <c r="I59" s="749">
        <v>10561</v>
      </c>
      <c r="J59" s="749" t="s">
        <v>772</v>
      </c>
      <c r="K59" s="749" t="s">
        <v>774</v>
      </c>
      <c r="L59" s="752">
        <v>250.80000000000013</v>
      </c>
      <c r="M59" s="752">
        <v>25.9</v>
      </c>
      <c r="N59" s="753">
        <v>6495.720000000003</v>
      </c>
    </row>
    <row r="60" spans="1:14" ht="14.45" customHeight="1" x14ac:dyDescent="0.2">
      <c r="A60" s="747" t="s">
        <v>583</v>
      </c>
      <c r="B60" s="748" t="s">
        <v>584</v>
      </c>
      <c r="C60" s="749" t="s">
        <v>603</v>
      </c>
      <c r="D60" s="750" t="s">
        <v>604</v>
      </c>
      <c r="E60" s="751">
        <v>50113001</v>
      </c>
      <c r="F60" s="750" t="s">
        <v>669</v>
      </c>
      <c r="G60" s="749" t="s">
        <v>670</v>
      </c>
      <c r="H60" s="749">
        <v>173320</v>
      </c>
      <c r="I60" s="749">
        <v>173320</v>
      </c>
      <c r="J60" s="749" t="s">
        <v>775</v>
      </c>
      <c r="K60" s="749" t="s">
        <v>776</v>
      </c>
      <c r="L60" s="752">
        <v>524.59000000000015</v>
      </c>
      <c r="M60" s="752">
        <v>1</v>
      </c>
      <c r="N60" s="753">
        <v>524.59000000000015</v>
      </c>
    </row>
    <row r="61" spans="1:14" ht="14.45" customHeight="1" x14ac:dyDescent="0.2">
      <c r="A61" s="747" t="s">
        <v>583</v>
      </c>
      <c r="B61" s="748" t="s">
        <v>584</v>
      </c>
      <c r="C61" s="749" t="s">
        <v>603</v>
      </c>
      <c r="D61" s="750" t="s">
        <v>604</v>
      </c>
      <c r="E61" s="751">
        <v>50113001</v>
      </c>
      <c r="F61" s="750" t="s">
        <v>669</v>
      </c>
      <c r="G61" s="749" t="s">
        <v>670</v>
      </c>
      <c r="H61" s="749">
        <v>173322</v>
      </c>
      <c r="I61" s="749">
        <v>173322</v>
      </c>
      <c r="J61" s="749" t="s">
        <v>777</v>
      </c>
      <c r="K61" s="749" t="s">
        <v>778</v>
      </c>
      <c r="L61" s="752">
        <v>803.66</v>
      </c>
      <c r="M61" s="752">
        <v>13</v>
      </c>
      <c r="N61" s="753">
        <v>10447.58</v>
      </c>
    </row>
    <row r="62" spans="1:14" ht="14.45" customHeight="1" x14ac:dyDescent="0.2">
      <c r="A62" s="747" t="s">
        <v>583</v>
      </c>
      <c r="B62" s="748" t="s">
        <v>584</v>
      </c>
      <c r="C62" s="749" t="s">
        <v>603</v>
      </c>
      <c r="D62" s="750" t="s">
        <v>604</v>
      </c>
      <c r="E62" s="751">
        <v>50113001</v>
      </c>
      <c r="F62" s="750" t="s">
        <v>669</v>
      </c>
      <c r="G62" s="749" t="s">
        <v>670</v>
      </c>
      <c r="H62" s="749">
        <v>187764</v>
      </c>
      <c r="I62" s="749">
        <v>87764</v>
      </c>
      <c r="J62" s="749" t="s">
        <v>779</v>
      </c>
      <c r="K62" s="749" t="s">
        <v>780</v>
      </c>
      <c r="L62" s="752">
        <v>52.46</v>
      </c>
      <c r="M62" s="752">
        <v>20</v>
      </c>
      <c r="N62" s="753">
        <v>1049.2</v>
      </c>
    </row>
    <row r="63" spans="1:14" ht="14.45" customHeight="1" x14ac:dyDescent="0.2">
      <c r="A63" s="747" t="s">
        <v>583</v>
      </c>
      <c r="B63" s="748" t="s">
        <v>584</v>
      </c>
      <c r="C63" s="749" t="s">
        <v>603</v>
      </c>
      <c r="D63" s="750" t="s">
        <v>604</v>
      </c>
      <c r="E63" s="751">
        <v>50113001</v>
      </c>
      <c r="F63" s="750" t="s">
        <v>669</v>
      </c>
      <c r="G63" s="749" t="s">
        <v>670</v>
      </c>
      <c r="H63" s="749">
        <v>187825</v>
      </c>
      <c r="I63" s="749">
        <v>87825</v>
      </c>
      <c r="J63" s="749" t="s">
        <v>781</v>
      </c>
      <c r="K63" s="749" t="s">
        <v>780</v>
      </c>
      <c r="L63" s="752">
        <v>80.368094512195114</v>
      </c>
      <c r="M63" s="752">
        <v>164</v>
      </c>
      <c r="N63" s="753">
        <v>13180.367499999998</v>
      </c>
    </row>
    <row r="64" spans="1:14" ht="14.45" customHeight="1" x14ac:dyDescent="0.2">
      <c r="A64" s="747" t="s">
        <v>583</v>
      </c>
      <c r="B64" s="748" t="s">
        <v>584</v>
      </c>
      <c r="C64" s="749" t="s">
        <v>603</v>
      </c>
      <c r="D64" s="750" t="s">
        <v>604</v>
      </c>
      <c r="E64" s="751">
        <v>50113001</v>
      </c>
      <c r="F64" s="750" t="s">
        <v>669</v>
      </c>
      <c r="G64" s="749" t="s">
        <v>670</v>
      </c>
      <c r="H64" s="749">
        <v>173367</v>
      </c>
      <c r="I64" s="749">
        <v>173367</v>
      </c>
      <c r="J64" s="749" t="s">
        <v>782</v>
      </c>
      <c r="K64" s="749" t="s">
        <v>783</v>
      </c>
      <c r="L64" s="752">
        <v>1035.6500000000001</v>
      </c>
      <c r="M64" s="752">
        <v>7</v>
      </c>
      <c r="N64" s="753">
        <v>7249.55</v>
      </c>
    </row>
    <row r="65" spans="1:14" ht="14.45" customHeight="1" x14ac:dyDescent="0.2">
      <c r="A65" s="747" t="s">
        <v>583</v>
      </c>
      <c r="B65" s="748" t="s">
        <v>584</v>
      </c>
      <c r="C65" s="749" t="s">
        <v>603</v>
      </c>
      <c r="D65" s="750" t="s">
        <v>604</v>
      </c>
      <c r="E65" s="751">
        <v>50113001</v>
      </c>
      <c r="F65" s="750" t="s">
        <v>669</v>
      </c>
      <c r="G65" s="749" t="s">
        <v>670</v>
      </c>
      <c r="H65" s="749">
        <v>169667</v>
      </c>
      <c r="I65" s="749">
        <v>69667</v>
      </c>
      <c r="J65" s="749" t="s">
        <v>784</v>
      </c>
      <c r="K65" s="749" t="s">
        <v>780</v>
      </c>
      <c r="L65" s="752">
        <v>103.56833820286205</v>
      </c>
      <c r="M65" s="752">
        <v>30</v>
      </c>
      <c r="N65" s="753">
        <v>3107.0501460858613</v>
      </c>
    </row>
    <row r="66" spans="1:14" ht="14.45" customHeight="1" x14ac:dyDescent="0.2">
      <c r="A66" s="747" t="s">
        <v>583</v>
      </c>
      <c r="B66" s="748" t="s">
        <v>584</v>
      </c>
      <c r="C66" s="749" t="s">
        <v>603</v>
      </c>
      <c r="D66" s="750" t="s">
        <v>604</v>
      </c>
      <c r="E66" s="751">
        <v>50113001</v>
      </c>
      <c r="F66" s="750" t="s">
        <v>669</v>
      </c>
      <c r="G66" s="749" t="s">
        <v>670</v>
      </c>
      <c r="H66" s="749">
        <v>173394</v>
      </c>
      <c r="I66" s="749">
        <v>173394</v>
      </c>
      <c r="J66" s="749" t="s">
        <v>785</v>
      </c>
      <c r="K66" s="749" t="s">
        <v>786</v>
      </c>
      <c r="L66" s="752">
        <v>423.72000000000014</v>
      </c>
      <c r="M66" s="752">
        <v>17</v>
      </c>
      <c r="N66" s="753">
        <v>7203.2400000000025</v>
      </c>
    </row>
    <row r="67" spans="1:14" ht="14.45" customHeight="1" x14ac:dyDescent="0.2">
      <c r="A67" s="747" t="s">
        <v>583</v>
      </c>
      <c r="B67" s="748" t="s">
        <v>584</v>
      </c>
      <c r="C67" s="749" t="s">
        <v>603</v>
      </c>
      <c r="D67" s="750" t="s">
        <v>604</v>
      </c>
      <c r="E67" s="751">
        <v>50113001</v>
      </c>
      <c r="F67" s="750" t="s">
        <v>669</v>
      </c>
      <c r="G67" s="749" t="s">
        <v>670</v>
      </c>
      <c r="H67" s="749">
        <v>187822</v>
      </c>
      <c r="I67" s="749">
        <v>87822</v>
      </c>
      <c r="J67" s="749" t="s">
        <v>787</v>
      </c>
      <c r="K67" s="749" t="s">
        <v>788</v>
      </c>
      <c r="L67" s="752">
        <v>1301.03</v>
      </c>
      <c r="M67" s="752">
        <v>13</v>
      </c>
      <c r="N67" s="753">
        <v>16913.39</v>
      </c>
    </row>
    <row r="68" spans="1:14" ht="14.45" customHeight="1" x14ac:dyDescent="0.2">
      <c r="A68" s="747" t="s">
        <v>583</v>
      </c>
      <c r="B68" s="748" t="s">
        <v>584</v>
      </c>
      <c r="C68" s="749" t="s">
        <v>603</v>
      </c>
      <c r="D68" s="750" t="s">
        <v>604</v>
      </c>
      <c r="E68" s="751">
        <v>50113001</v>
      </c>
      <c r="F68" s="750" t="s">
        <v>669</v>
      </c>
      <c r="G68" s="749" t="s">
        <v>670</v>
      </c>
      <c r="H68" s="749">
        <v>230402</v>
      </c>
      <c r="I68" s="749">
        <v>230402</v>
      </c>
      <c r="J68" s="749" t="s">
        <v>789</v>
      </c>
      <c r="K68" s="749" t="s">
        <v>790</v>
      </c>
      <c r="L68" s="752">
        <v>119.76</v>
      </c>
      <c r="M68" s="752">
        <v>1</v>
      </c>
      <c r="N68" s="753">
        <v>119.76</v>
      </c>
    </row>
    <row r="69" spans="1:14" ht="14.45" customHeight="1" x14ac:dyDescent="0.2">
      <c r="A69" s="747" t="s">
        <v>583</v>
      </c>
      <c r="B69" s="748" t="s">
        <v>584</v>
      </c>
      <c r="C69" s="749" t="s">
        <v>603</v>
      </c>
      <c r="D69" s="750" t="s">
        <v>604</v>
      </c>
      <c r="E69" s="751">
        <v>50113001</v>
      </c>
      <c r="F69" s="750" t="s">
        <v>669</v>
      </c>
      <c r="G69" s="749" t="s">
        <v>585</v>
      </c>
      <c r="H69" s="749">
        <v>230405</v>
      </c>
      <c r="I69" s="749">
        <v>230405</v>
      </c>
      <c r="J69" s="749" t="s">
        <v>789</v>
      </c>
      <c r="K69" s="749" t="s">
        <v>791</v>
      </c>
      <c r="L69" s="752">
        <v>74.11</v>
      </c>
      <c r="M69" s="752">
        <v>1</v>
      </c>
      <c r="N69" s="753">
        <v>74.11</v>
      </c>
    </row>
    <row r="70" spans="1:14" ht="14.45" customHeight="1" x14ac:dyDescent="0.2">
      <c r="A70" s="747" t="s">
        <v>583</v>
      </c>
      <c r="B70" s="748" t="s">
        <v>584</v>
      </c>
      <c r="C70" s="749" t="s">
        <v>603</v>
      </c>
      <c r="D70" s="750" t="s">
        <v>604</v>
      </c>
      <c r="E70" s="751">
        <v>50113001</v>
      </c>
      <c r="F70" s="750" t="s">
        <v>669</v>
      </c>
      <c r="G70" s="749" t="s">
        <v>670</v>
      </c>
      <c r="H70" s="749">
        <v>126409</v>
      </c>
      <c r="I70" s="749">
        <v>26409</v>
      </c>
      <c r="J70" s="749" t="s">
        <v>792</v>
      </c>
      <c r="K70" s="749" t="s">
        <v>793</v>
      </c>
      <c r="L70" s="752">
        <v>606.69000000000017</v>
      </c>
      <c r="M70" s="752">
        <v>1</v>
      </c>
      <c r="N70" s="753">
        <v>606.69000000000017</v>
      </c>
    </row>
    <row r="71" spans="1:14" ht="14.45" customHeight="1" x14ac:dyDescent="0.2">
      <c r="A71" s="747" t="s">
        <v>583</v>
      </c>
      <c r="B71" s="748" t="s">
        <v>584</v>
      </c>
      <c r="C71" s="749" t="s">
        <v>603</v>
      </c>
      <c r="D71" s="750" t="s">
        <v>604</v>
      </c>
      <c r="E71" s="751">
        <v>50113001</v>
      </c>
      <c r="F71" s="750" t="s">
        <v>669</v>
      </c>
      <c r="G71" s="749" t="s">
        <v>670</v>
      </c>
      <c r="H71" s="749">
        <v>186252</v>
      </c>
      <c r="I71" s="749">
        <v>186252</v>
      </c>
      <c r="J71" s="749" t="s">
        <v>794</v>
      </c>
      <c r="K71" s="749" t="s">
        <v>795</v>
      </c>
      <c r="L71" s="752">
        <v>148.09000000000003</v>
      </c>
      <c r="M71" s="752">
        <v>1</v>
      </c>
      <c r="N71" s="753">
        <v>148.09000000000003</v>
      </c>
    </row>
    <row r="72" spans="1:14" ht="14.45" customHeight="1" x14ac:dyDescent="0.2">
      <c r="A72" s="747" t="s">
        <v>583</v>
      </c>
      <c r="B72" s="748" t="s">
        <v>584</v>
      </c>
      <c r="C72" s="749" t="s">
        <v>603</v>
      </c>
      <c r="D72" s="750" t="s">
        <v>604</v>
      </c>
      <c r="E72" s="751">
        <v>50113001</v>
      </c>
      <c r="F72" s="750" t="s">
        <v>669</v>
      </c>
      <c r="G72" s="749" t="s">
        <v>670</v>
      </c>
      <c r="H72" s="749">
        <v>185060</v>
      </c>
      <c r="I72" s="749">
        <v>85060</v>
      </c>
      <c r="J72" s="749" t="s">
        <v>796</v>
      </c>
      <c r="K72" s="749" t="s">
        <v>797</v>
      </c>
      <c r="L72" s="752">
        <v>66.189999999999984</v>
      </c>
      <c r="M72" s="752">
        <v>2</v>
      </c>
      <c r="N72" s="753">
        <v>132.37999999999997</v>
      </c>
    </row>
    <row r="73" spans="1:14" ht="14.45" customHeight="1" x14ac:dyDescent="0.2">
      <c r="A73" s="747" t="s">
        <v>583</v>
      </c>
      <c r="B73" s="748" t="s">
        <v>584</v>
      </c>
      <c r="C73" s="749" t="s">
        <v>603</v>
      </c>
      <c r="D73" s="750" t="s">
        <v>604</v>
      </c>
      <c r="E73" s="751">
        <v>50113001</v>
      </c>
      <c r="F73" s="750" t="s">
        <v>669</v>
      </c>
      <c r="G73" s="749" t="s">
        <v>670</v>
      </c>
      <c r="H73" s="749">
        <v>184319</v>
      </c>
      <c r="I73" s="749">
        <v>184319</v>
      </c>
      <c r="J73" s="749" t="s">
        <v>798</v>
      </c>
      <c r="K73" s="749" t="s">
        <v>799</v>
      </c>
      <c r="L73" s="752">
        <v>581.95999999999992</v>
      </c>
      <c r="M73" s="752">
        <v>1</v>
      </c>
      <c r="N73" s="753">
        <v>581.95999999999992</v>
      </c>
    </row>
    <row r="74" spans="1:14" ht="14.45" customHeight="1" x14ac:dyDescent="0.2">
      <c r="A74" s="747" t="s">
        <v>583</v>
      </c>
      <c r="B74" s="748" t="s">
        <v>584</v>
      </c>
      <c r="C74" s="749" t="s">
        <v>603</v>
      </c>
      <c r="D74" s="750" t="s">
        <v>604</v>
      </c>
      <c r="E74" s="751">
        <v>50113001</v>
      </c>
      <c r="F74" s="750" t="s">
        <v>669</v>
      </c>
      <c r="G74" s="749" t="s">
        <v>670</v>
      </c>
      <c r="H74" s="749">
        <v>192351</v>
      </c>
      <c r="I74" s="749">
        <v>92351</v>
      </c>
      <c r="J74" s="749" t="s">
        <v>800</v>
      </c>
      <c r="K74" s="749" t="s">
        <v>801</v>
      </c>
      <c r="L74" s="752">
        <v>86.220000000000027</v>
      </c>
      <c r="M74" s="752">
        <v>105</v>
      </c>
      <c r="N74" s="753">
        <v>9053.1000000000022</v>
      </c>
    </row>
    <row r="75" spans="1:14" ht="14.45" customHeight="1" x14ac:dyDescent="0.2">
      <c r="A75" s="747" t="s">
        <v>583</v>
      </c>
      <c r="B75" s="748" t="s">
        <v>584</v>
      </c>
      <c r="C75" s="749" t="s">
        <v>603</v>
      </c>
      <c r="D75" s="750" t="s">
        <v>604</v>
      </c>
      <c r="E75" s="751">
        <v>50113001</v>
      </c>
      <c r="F75" s="750" t="s">
        <v>669</v>
      </c>
      <c r="G75" s="749" t="s">
        <v>670</v>
      </c>
      <c r="H75" s="749">
        <v>112895</v>
      </c>
      <c r="I75" s="749">
        <v>12895</v>
      </c>
      <c r="J75" s="749" t="s">
        <v>802</v>
      </c>
      <c r="K75" s="749" t="s">
        <v>803</v>
      </c>
      <c r="L75" s="752">
        <v>106.58</v>
      </c>
      <c r="M75" s="752">
        <v>3</v>
      </c>
      <c r="N75" s="753">
        <v>319.74</v>
      </c>
    </row>
    <row r="76" spans="1:14" ht="14.45" customHeight="1" x14ac:dyDescent="0.2">
      <c r="A76" s="747" t="s">
        <v>583</v>
      </c>
      <c r="B76" s="748" t="s">
        <v>584</v>
      </c>
      <c r="C76" s="749" t="s">
        <v>603</v>
      </c>
      <c r="D76" s="750" t="s">
        <v>604</v>
      </c>
      <c r="E76" s="751">
        <v>50113001</v>
      </c>
      <c r="F76" s="750" t="s">
        <v>669</v>
      </c>
      <c r="G76" s="749" t="s">
        <v>670</v>
      </c>
      <c r="H76" s="749">
        <v>112894</v>
      </c>
      <c r="I76" s="749">
        <v>12894</v>
      </c>
      <c r="J76" s="749" t="s">
        <v>802</v>
      </c>
      <c r="K76" s="749" t="s">
        <v>804</v>
      </c>
      <c r="L76" s="752">
        <v>59.99</v>
      </c>
      <c r="M76" s="752">
        <v>2</v>
      </c>
      <c r="N76" s="753">
        <v>119.98</v>
      </c>
    </row>
    <row r="77" spans="1:14" ht="14.45" customHeight="1" x14ac:dyDescent="0.2">
      <c r="A77" s="747" t="s">
        <v>583</v>
      </c>
      <c r="B77" s="748" t="s">
        <v>584</v>
      </c>
      <c r="C77" s="749" t="s">
        <v>603</v>
      </c>
      <c r="D77" s="750" t="s">
        <v>604</v>
      </c>
      <c r="E77" s="751">
        <v>50113001</v>
      </c>
      <c r="F77" s="750" t="s">
        <v>669</v>
      </c>
      <c r="G77" s="749" t="s">
        <v>670</v>
      </c>
      <c r="H77" s="749">
        <v>112892</v>
      </c>
      <c r="I77" s="749">
        <v>12892</v>
      </c>
      <c r="J77" s="749" t="s">
        <v>802</v>
      </c>
      <c r="K77" s="749" t="s">
        <v>805</v>
      </c>
      <c r="L77" s="752">
        <v>104.34000000000003</v>
      </c>
      <c r="M77" s="752">
        <v>2</v>
      </c>
      <c r="N77" s="753">
        <v>208.68000000000006</v>
      </c>
    </row>
    <row r="78" spans="1:14" ht="14.45" customHeight="1" x14ac:dyDescent="0.2">
      <c r="A78" s="747" t="s">
        <v>583</v>
      </c>
      <c r="B78" s="748" t="s">
        <v>584</v>
      </c>
      <c r="C78" s="749" t="s">
        <v>603</v>
      </c>
      <c r="D78" s="750" t="s">
        <v>604</v>
      </c>
      <c r="E78" s="751">
        <v>50113001</v>
      </c>
      <c r="F78" s="750" t="s">
        <v>669</v>
      </c>
      <c r="G78" s="749" t="s">
        <v>670</v>
      </c>
      <c r="H78" s="749">
        <v>119757</v>
      </c>
      <c r="I78" s="749">
        <v>19757</v>
      </c>
      <c r="J78" s="749" t="s">
        <v>806</v>
      </c>
      <c r="K78" s="749" t="s">
        <v>807</v>
      </c>
      <c r="L78" s="752">
        <v>71.8</v>
      </c>
      <c r="M78" s="752">
        <v>1</v>
      </c>
      <c r="N78" s="753">
        <v>71.8</v>
      </c>
    </row>
    <row r="79" spans="1:14" ht="14.45" customHeight="1" x14ac:dyDescent="0.2">
      <c r="A79" s="747" t="s">
        <v>583</v>
      </c>
      <c r="B79" s="748" t="s">
        <v>584</v>
      </c>
      <c r="C79" s="749" t="s">
        <v>603</v>
      </c>
      <c r="D79" s="750" t="s">
        <v>604</v>
      </c>
      <c r="E79" s="751">
        <v>50113001</v>
      </c>
      <c r="F79" s="750" t="s">
        <v>669</v>
      </c>
      <c r="G79" s="749" t="s">
        <v>670</v>
      </c>
      <c r="H79" s="749">
        <v>176496</v>
      </c>
      <c r="I79" s="749">
        <v>76496</v>
      </c>
      <c r="J79" s="749" t="s">
        <v>808</v>
      </c>
      <c r="K79" s="749" t="s">
        <v>809</v>
      </c>
      <c r="L79" s="752">
        <v>125.43000000000002</v>
      </c>
      <c r="M79" s="752">
        <v>275</v>
      </c>
      <c r="N79" s="753">
        <v>34493.250000000007</v>
      </c>
    </row>
    <row r="80" spans="1:14" ht="14.45" customHeight="1" x14ac:dyDescent="0.2">
      <c r="A80" s="747" t="s">
        <v>583</v>
      </c>
      <c r="B80" s="748" t="s">
        <v>584</v>
      </c>
      <c r="C80" s="749" t="s">
        <v>603</v>
      </c>
      <c r="D80" s="750" t="s">
        <v>604</v>
      </c>
      <c r="E80" s="751">
        <v>50113001</v>
      </c>
      <c r="F80" s="750" t="s">
        <v>669</v>
      </c>
      <c r="G80" s="749" t="s">
        <v>670</v>
      </c>
      <c r="H80" s="749">
        <v>102679</v>
      </c>
      <c r="I80" s="749">
        <v>2679</v>
      </c>
      <c r="J80" s="749" t="s">
        <v>810</v>
      </c>
      <c r="K80" s="749" t="s">
        <v>811</v>
      </c>
      <c r="L80" s="752">
        <v>164.48</v>
      </c>
      <c r="M80" s="752">
        <v>1</v>
      </c>
      <c r="N80" s="753">
        <v>164.48</v>
      </c>
    </row>
    <row r="81" spans="1:14" ht="14.45" customHeight="1" x14ac:dyDescent="0.2">
      <c r="A81" s="747" t="s">
        <v>583</v>
      </c>
      <c r="B81" s="748" t="s">
        <v>584</v>
      </c>
      <c r="C81" s="749" t="s">
        <v>603</v>
      </c>
      <c r="D81" s="750" t="s">
        <v>604</v>
      </c>
      <c r="E81" s="751">
        <v>50113001</v>
      </c>
      <c r="F81" s="750" t="s">
        <v>669</v>
      </c>
      <c r="G81" s="749" t="s">
        <v>670</v>
      </c>
      <c r="H81" s="749">
        <v>162320</v>
      </c>
      <c r="I81" s="749">
        <v>62320</v>
      </c>
      <c r="J81" s="749" t="s">
        <v>812</v>
      </c>
      <c r="K81" s="749" t="s">
        <v>813</v>
      </c>
      <c r="L81" s="752">
        <v>76.273200000000003</v>
      </c>
      <c r="M81" s="752">
        <v>50</v>
      </c>
      <c r="N81" s="753">
        <v>3813.66</v>
      </c>
    </row>
    <row r="82" spans="1:14" ht="14.45" customHeight="1" x14ac:dyDescent="0.2">
      <c r="A82" s="747" t="s">
        <v>583</v>
      </c>
      <c r="B82" s="748" t="s">
        <v>584</v>
      </c>
      <c r="C82" s="749" t="s">
        <v>603</v>
      </c>
      <c r="D82" s="750" t="s">
        <v>604</v>
      </c>
      <c r="E82" s="751">
        <v>50113001</v>
      </c>
      <c r="F82" s="750" t="s">
        <v>669</v>
      </c>
      <c r="G82" s="749" t="s">
        <v>670</v>
      </c>
      <c r="H82" s="749">
        <v>203323</v>
      </c>
      <c r="I82" s="749">
        <v>203323</v>
      </c>
      <c r="J82" s="749" t="s">
        <v>812</v>
      </c>
      <c r="K82" s="749" t="s">
        <v>814</v>
      </c>
      <c r="L82" s="752">
        <v>248.64400000000001</v>
      </c>
      <c r="M82" s="752">
        <v>5</v>
      </c>
      <c r="N82" s="753">
        <v>1243.22</v>
      </c>
    </row>
    <row r="83" spans="1:14" ht="14.45" customHeight="1" x14ac:dyDescent="0.2">
      <c r="A83" s="747" t="s">
        <v>583</v>
      </c>
      <c r="B83" s="748" t="s">
        <v>584</v>
      </c>
      <c r="C83" s="749" t="s">
        <v>603</v>
      </c>
      <c r="D83" s="750" t="s">
        <v>604</v>
      </c>
      <c r="E83" s="751">
        <v>50113001</v>
      </c>
      <c r="F83" s="750" t="s">
        <v>669</v>
      </c>
      <c r="G83" s="749" t="s">
        <v>670</v>
      </c>
      <c r="H83" s="749">
        <v>162317</v>
      </c>
      <c r="I83" s="749">
        <v>62317</v>
      </c>
      <c r="J83" s="749" t="s">
        <v>815</v>
      </c>
      <c r="K83" s="749" t="s">
        <v>816</v>
      </c>
      <c r="L83" s="752">
        <v>286.00000000000006</v>
      </c>
      <c r="M83" s="752">
        <v>1</v>
      </c>
      <c r="N83" s="753">
        <v>286.00000000000006</v>
      </c>
    </row>
    <row r="84" spans="1:14" ht="14.45" customHeight="1" x14ac:dyDescent="0.2">
      <c r="A84" s="747" t="s">
        <v>583</v>
      </c>
      <c r="B84" s="748" t="s">
        <v>584</v>
      </c>
      <c r="C84" s="749" t="s">
        <v>603</v>
      </c>
      <c r="D84" s="750" t="s">
        <v>604</v>
      </c>
      <c r="E84" s="751">
        <v>50113001</v>
      </c>
      <c r="F84" s="750" t="s">
        <v>669</v>
      </c>
      <c r="G84" s="749" t="s">
        <v>670</v>
      </c>
      <c r="H84" s="749">
        <v>162315</v>
      </c>
      <c r="I84" s="749">
        <v>62315</v>
      </c>
      <c r="J84" s="749" t="s">
        <v>815</v>
      </c>
      <c r="K84" s="749" t="s">
        <v>817</v>
      </c>
      <c r="L84" s="752">
        <v>76.569999999999979</v>
      </c>
      <c r="M84" s="752">
        <v>1</v>
      </c>
      <c r="N84" s="753">
        <v>76.569999999999979</v>
      </c>
    </row>
    <row r="85" spans="1:14" ht="14.45" customHeight="1" x14ac:dyDescent="0.2">
      <c r="A85" s="747" t="s">
        <v>583</v>
      </c>
      <c r="B85" s="748" t="s">
        <v>584</v>
      </c>
      <c r="C85" s="749" t="s">
        <v>603</v>
      </c>
      <c r="D85" s="750" t="s">
        <v>604</v>
      </c>
      <c r="E85" s="751">
        <v>50113001</v>
      </c>
      <c r="F85" s="750" t="s">
        <v>669</v>
      </c>
      <c r="G85" s="749" t="s">
        <v>678</v>
      </c>
      <c r="H85" s="749">
        <v>183974</v>
      </c>
      <c r="I85" s="749">
        <v>83974</v>
      </c>
      <c r="J85" s="749" t="s">
        <v>818</v>
      </c>
      <c r="K85" s="749" t="s">
        <v>819</v>
      </c>
      <c r="L85" s="752">
        <v>88.45</v>
      </c>
      <c r="M85" s="752">
        <v>65</v>
      </c>
      <c r="N85" s="753">
        <v>5749.25</v>
      </c>
    </row>
    <row r="86" spans="1:14" ht="14.45" customHeight="1" x14ac:dyDescent="0.2">
      <c r="A86" s="747" t="s">
        <v>583</v>
      </c>
      <c r="B86" s="748" t="s">
        <v>584</v>
      </c>
      <c r="C86" s="749" t="s">
        <v>603</v>
      </c>
      <c r="D86" s="750" t="s">
        <v>604</v>
      </c>
      <c r="E86" s="751">
        <v>50113001</v>
      </c>
      <c r="F86" s="750" t="s">
        <v>669</v>
      </c>
      <c r="G86" s="749" t="s">
        <v>678</v>
      </c>
      <c r="H86" s="749">
        <v>231703</v>
      </c>
      <c r="I86" s="749">
        <v>231703</v>
      </c>
      <c r="J86" s="749" t="s">
        <v>818</v>
      </c>
      <c r="K86" s="749" t="s">
        <v>819</v>
      </c>
      <c r="L86" s="752">
        <v>89.974827586206885</v>
      </c>
      <c r="M86" s="752">
        <v>145</v>
      </c>
      <c r="N86" s="753">
        <v>13046.349999999999</v>
      </c>
    </row>
    <row r="87" spans="1:14" ht="14.45" customHeight="1" x14ac:dyDescent="0.2">
      <c r="A87" s="747" t="s">
        <v>583</v>
      </c>
      <c r="B87" s="748" t="s">
        <v>584</v>
      </c>
      <c r="C87" s="749" t="s">
        <v>603</v>
      </c>
      <c r="D87" s="750" t="s">
        <v>604</v>
      </c>
      <c r="E87" s="751">
        <v>50113001</v>
      </c>
      <c r="F87" s="750" t="s">
        <v>669</v>
      </c>
      <c r="G87" s="749" t="s">
        <v>585</v>
      </c>
      <c r="H87" s="749">
        <v>231687</v>
      </c>
      <c r="I87" s="749">
        <v>231687</v>
      </c>
      <c r="J87" s="749" t="s">
        <v>820</v>
      </c>
      <c r="K87" s="749" t="s">
        <v>821</v>
      </c>
      <c r="L87" s="752">
        <v>204.84</v>
      </c>
      <c r="M87" s="752">
        <v>4</v>
      </c>
      <c r="N87" s="753">
        <v>819.36</v>
      </c>
    </row>
    <row r="88" spans="1:14" ht="14.45" customHeight="1" x14ac:dyDescent="0.2">
      <c r="A88" s="747" t="s">
        <v>583</v>
      </c>
      <c r="B88" s="748" t="s">
        <v>584</v>
      </c>
      <c r="C88" s="749" t="s">
        <v>603</v>
      </c>
      <c r="D88" s="750" t="s">
        <v>604</v>
      </c>
      <c r="E88" s="751">
        <v>50113001</v>
      </c>
      <c r="F88" s="750" t="s">
        <v>669</v>
      </c>
      <c r="G88" s="749" t="s">
        <v>678</v>
      </c>
      <c r="H88" s="749">
        <v>231701</v>
      </c>
      <c r="I88" s="749">
        <v>231701</v>
      </c>
      <c r="J88" s="749" t="s">
        <v>822</v>
      </c>
      <c r="K88" s="749" t="s">
        <v>823</v>
      </c>
      <c r="L88" s="752">
        <v>93.78</v>
      </c>
      <c r="M88" s="752">
        <v>1</v>
      </c>
      <c r="N88" s="753">
        <v>93.78</v>
      </c>
    </row>
    <row r="89" spans="1:14" ht="14.45" customHeight="1" x14ac:dyDescent="0.2">
      <c r="A89" s="747" t="s">
        <v>583</v>
      </c>
      <c r="B89" s="748" t="s">
        <v>584</v>
      </c>
      <c r="C89" s="749" t="s">
        <v>603</v>
      </c>
      <c r="D89" s="750" t="s">
        <v>604</v>
      </c>
      <c r="E89" s="751">
        <v>50113001</v>
      </c>
      <c r="F89" s="750" t="s">
        <v>669</v>
      </c>
      <c r="G89" s="749" t="s">
        <v>670</v>
      </c>
      <c r="H89" s="749">
        <v>191729</v>
      </c>
      <c r="I89" s="749">
        <v>191729</v>
      </c>
      <c r="J89" s="749" t="s">
        <v>824</v>
      </c>
      <c r="K89" s="749" t="s">
        <v>825</v>
      </c>
      <c r="L89" s="752">
        <v>91.839999999999989</v>
      </c>
      <c r="M89" s="752">
        <v>1</v>
      </c>
      <c r="N89" s="753">
        <v>91.839999999999989</v>
      </c>
    </row>
    <row r="90" spans="1:14" ht="14.45" customHeight="1" x14ac:dyDescent="0.2">
      <c r="A90" s="747" t="s">
        <v>583</v>
      </c>
      <c r="B90" s="748" t="s">
        <v>584</v>
      </c>
      <c r="C90" s="749" t="s">
        <v>603</v>
      </c>
      <c r="D90" s="750" t="s">
        <v>604</v>
      </c>
      <c r="E90" s="751">
        <v>50113001</v>
      </c>
      <c r="F90" s="750" t="s">
        <v>669</v>
      </c>
      <c r="G90" s="749" t="s">
        <v>670</v>
      </c>
      <c r="H90" s="749">
        <v>990830</v>
      </c>
      <c r="I90" s="749">
        <v>0</v>
      </c>
      <c r="J90" s="749" t="s">
        <v>826</v>
      </c>
      <c r="K90" s="749" t="s">
        <v>585</v>
      </c>
      <c r="L90" s="752">
        <v>897.0999999999998</v>
      </c>
      <c r="M90" s="752">
        <v>2</v>
      </c>
      <c r="N90" s="753">
        <v>1794.1999999999996</v>
      </c>
    </row>
    <row r="91" spans="1:14" ht="14.45" customHeight="1" x14ac:dyDescent="0.2">
      <c r="A91" s="747" t="s">
        <v>583</v>
      </c>
      <c r="B91" s="748" t="s">
        <v>584</v>
      </c>
      <c r="C91" s="749" t="s">
        <v>603</v>
      </c>
      <c r="D91" s="750" t="s">
        <v>604</v>
      </c>
      <c r="E91" s="751">
        <v>50113001</v>
      </c>
      <c r="F91" s="750" t="s">
        <v>669</v>
      </c>
      <c r="G91" s="749" t="s">
        <v>670</v>
      </c>
      <c r="H91" s="749">
        <v>991568</v>
      </c>
      <c r="I91" s="749">
        <v>0</v>
      </c>
      <c r="J91" s="749" t="s">
        <v>827</v>
      </c>
      <c r="K91" s="749" t="s">
        <v>585</v>
      </c>
      <c r="L91" s="752">
        <v>389.72</v>
      </c>
      <c r="M91" s="752">
        <v>1</v>
      </c>
      <c r="N91" s="753">
        <v>389.72</v>
      </c>
    </row>
    <row r="92" spans="1:14" ht="14.45" customHeight="1" x14ac:dyDescent="0.2">
      <c r="A92" s="747" t="s">
        <v>583</v>
      </c>
      <c r="B92" s="748" t="s">
        <v>584</v>
      </c>
      <c r="C92" s="749" t="s">
        <v>603</v>
      </c>
      <c r="D92" s="750" t="s">
        <v>604</v>
      </c>
      <c r="E92" s="751">
        <v>50113001</v>
      </c>
      <c r="F92" s="750" t="s">
        <v>669</v>
      </c>
      <c r="G92" s="749" t="s">
        <v>670</v>
      </c>
      <c r="H92" s="749">
        <v>993603</v>
      </c>
      <c r="I92" s="749">
        <v>0</v>
      </c>
      <c r="J92" s="749" t="s">
        <v>828</v>
      </c>
      <c r="K92" s="749" t="s">
        <v>585</v>
      </c>
      <c r="L92" s="752">
        <v>178.31021713278594</v>
      </c>
      <c r="M92" s="752">
        <v>92</v>
      </c>
      <c r="N92" s="753">
        <v>16404.539976216307</v>
      </c>
    </row>
    <row r="93" spans="1:14" ht="14.45" customHeight="1" x14ac:dyDescent="0.2">
      <c r="A93" s="747" t="s">
        <v>583</v>
      </c>
      <c r="B93" s="748" t="s">
        <v>584</v>
      </c>
      <c r="C93" s="749" t="s">
        <v>603</v>
      </c>
      <c r="D93" s="750" t="s">
        <v>604</v>
      </c>
      <c r="E93" s="751">
        <v>50113001</v>
      </c>
      <c r="F93" s="750" t="s">
        <v>669</v>
      </c>
      <c r="G93" s="749" t="s">
        <v>670</v>
      </c>
      <c r="H93" s="749">
        <v>204603</v>
      </c>
      <c r="I93" s="749">
        <v>204603</v>
      </c>
      <c r="J93" s="749" t="s">
        <v>829</v>
      </c>
      <c r="K93" s="749" t="s">
        <v>830</v>
      </c>
      <c r="L93" s="752">
        <v>729.22072072072069</v>
      </c>
      <c r="M93" s="752">
        <v>111</v>
      </c>
      <c r="N93" s="753">
        <v>80943.5</v>
      </c>
    </row>
    <row r="94" spans="1:14" ht="14.45" customHeight="1" x14ac:dyDescent="0.2">
      <c r="A94" s="747" t="s">
        <v>583</v>
      </c>
      <c r="B94" s="748" t="s">
        <v>584</v>
      </c>
      <c r="C94" s="749" t="s">
        <v>603</v>
      </c>
      <c r="D94" s="750" t="s">
        <v>604</v>
      </c>
      <c r="E94" s="751">
        <v>50113001</v>
      </c>
      <c r="F94" s="750" t="s">
        <v>669</v>
      </c>
      <c r="G94" s="749" t="s">
        <v>670</v>
      </c>
      <c r="H94" s="749">
        <v>203954</v>
      </c>
      <c r="I94" s="749">
        <v>203954</v>
      </c>
      <c r="J94" s="749" t="s">
        <v>831</v>
      </c>
      <c r="K94" s="749" t="s">
        <v>832</v>
      </c>
      <c r="L94" s="752">
        <v>92.4</v>
      </c>
      <c r="M94" s="752">
        <v>5</v>
      </c>
      <c r="N94" s="753">
        <v>462</v>
      </c>
    </row>
    <row r="95" spans="1:14" ht="14.45" customHeight="1" x14ac:dyDescent="0.2">
      <c r="A95" s="747" t="s">
        <v>583</v>
      </c>
      <c r="B95" s="748" t="s">
        <v>584</v>
      </c>
      <c r="C95" s="749" t="s">
        <v>603</v>
      </c>
      <c r="D95" s="750" t="s">
        <v>604</v>
      </c>
      <c r="E95" s="751">
        <v>50113001</v>
      </c>
      <c r="F95" s="750" t="s">
        <v>669</v>
      </c>
      <c r="G95" s="749" t="s">
        <v>585</v>
      </c>
      <c r="H95" s="749">
        <v>158692</v>
      </c>
      <c r="I95" s="749">
        <v>158692</v>
      </c>
      <c r="J95" s="749" t="s">
        <v>833</v>
      </c>
      <c r="K95" s="749" t="s">
        <v>834</v>
      </c>
      <c r="L95" s="752">
        <v>26.110000000000007</v>
      </c>
      <c r="M95" s="752">
        <v>2</v>
      </c>
      <c r="N95" s="753">
        <v>52.220000000000013</v>
      </c>
    </row>
    <row r="96" spans="1:14" ht="14.45" customHeight="1" x14ac:dyDescent="0.2">
      <c r="A96" s="747" t="s">
        <v>583</v>
      </c>
      <c r="B96" s="748" t="s">
        <v>584</v>
      </c>
      <c r="C96" s="749" t="s">
        <v>603</v>
      </c>
      <c r="D96" s="750" t="s">
        <v>604</v>
      </c>
      <c r="E96" s="751">
        <v>50113001</v>
      </c>
      <c r="F96" s="750" t="s">
        <v>669</v>
      </c>
      <c r="G96" s="749" t="s">
        <v>670</v>
      </c>
      <c r="H96" s="749">
        <v>850607</v>
      </c>
      <c r="I96" s="749">
        <v>0</v>
      </c>
      <c r="J96" s="749" t="s">
        <v>835</v>
      </c>
      <c r="K96" s="749" t="s">
        <v>585</v>
      </c>
      <c r="L96" s="752">
        <v>75.95999999999998</v>
      </c>
      <c r="M96" s="752">
        <v>3</v>
      </c>
      <c r="N96" s="753">
        <v>227.87999999999994</v>
      </c>
    </row>
    <row r="97" spans="1:14" ht="14.45" customHeight="1" x14ac:dyDescent="0.2">
      <c r="A97" s="747" t="s">
        <v>583</v>
      </c>
      <c r="B97" s="748" t="s">
        <v>584</v>
      </c>
      <c r="C97" s="749" t="s">
        <v>603</v>
      </c>
      <c r="D97" s="750" t="s">
        <v>604</v>
      </c>
      <c r="E97" s="751">
        <v>50113001</v>
      </c>
      <c r="F97" s="750" t="s">
        <v>669</v>
      </c>
      <c r="G97" s="749" t="s">
        <v>670</v>
      </c>
      <c r="H97" s="749">
        <v>231857</v>
      </c>
      <c r="I97" s="749">
        <v>231857</v>
      </c>
      <c r="J97" s="749" t="s">
        <v>836</v>
      </c>
      <c r="K97" s="749" t="s">
        <v>837</v>
      </c>
      <c r="L97" s="752">
        <v>189.53</v>
      </c>
      <c r="M97" s="752">
        <v>2</v>
      </c>
      <c r="N97" s="753">
        <v>379.06</v>
      </c>
    </row>
    <row r="98" spans="1:14" ht="14.45" customHeight="1" x14ac:dyDescent="0.2">
      <c r="A98" s="747" t="s">
        <v>583</v>
      </c>
      <c r="B98" s="748" t="s">
        <v>584</v>
      </c>
      <c r="C98" s="749" t="s">
        <v>603</v>
      </c>
      <c r="D98" s="750" t="s">
        <v>604</v>
      </c>
      <c r="E98" s="751">
        <v>50113001</v>
      </c>
      <c r="F98" s="750" t="s">
        <v>669</v>
      </c>
      <c r="G98" s="749" t="s">
        <v>670</v>
      </c>
      <c r="H98" s="749">
        <v>108651</v>
      </c>
      <c r="I98" s="749">
        <v>8651</v>
      </c>
      <c r="J98" s="749" t="s">
        <v>836</v>
      </c>
      <c r="K98" s="749" t="s">
        <v>837</v>
      </c>
      <c r="L98" s="752">
        <v>189.53000000000003</v>
      </c>
      <c r="M98" s="752">
        <v>5</v>
      </c>
      <c r="N98" s="753">
        <v>947.65000000000009</v>
      </c>
    </row>
    <row r="99" spans="1:14" ht="14.45" customHeight="1" x14ac:dyDescent="0.2">
      <c r="A99" s="747" t="s">
        <v>583</v>
      </c>
      <c r="B99" s="748" t="s">
        <v>584</v>
      </c>
      <c r="C99" s="749" t="s">
        <v>603</v>
      </c>
      <c r="D99" s="750" t="s">
        <v>604</v>
      </c>
      <c r="E99" s="751">
        <v>50113001</v>
      </c>
      <c r="F99" s="750" t="s">
        <v>669</v>
      </c>
      <c r="G99" s="749" t="s">
        <v>670</v>
      </c>
      <c r="H99" s="749">
        <v>210203</v>
      </c>
      <c r="I99" s="749">
        <v>210203</v>
      </c>
      <c r="J99" s="749" t="s">
        <v>838</v>
      </c>
      <c r="K99" s="749" t="s">
        <v>839</v>
      </c>
      <c r="L99" s="752">
        <v>1151.0100000000002</v>
      </c>
      <c r="M99" s="752">
        <v>1</v>
      </c>
      <c r="N99" s="753">
        <v>1151.0100000000002</v>
      </c>
    </row>
    <row r="100" spans="1:14" ht="14.45" customHeight="1" x14ac:dyDescent="0.2">
      <c r="A100" s="747" t="s">
        <v>583</v>
      </c>
      <c r="B100" s="748" t="s">
        <v>584</v>
      </c>
      <c r="C100" s="749" t="s">
        <v>603</v>
      </c>
      <c r="D100" s="750" t="s">
        <v>604</v>
      </c>
      <c r="E100" s="751">
        <v>50113001</v>
      </c>
      <c r="F100" s="750" t="s">
        <v>669</v>
      </c>
      <c r="G100" s="749" t="s">
        <v>670</v>
      </c>
      <c r="H100" s="749">
        <v>159392</v>
      </c>
      <c r="I100" s="749">
        <v>59392</v>
      </c>
      <c r="J100" s="749" t="s">
        <v>840</v>
      </c>
      <c r="K100" s="749" t="s">
        <v>841</v>
      </c>
      <c r="L100" s="752">
        <v>82.040935251798587</v>
      </c>
      <c r="M100" s="752">
        <v>278</v>
      </c>
      <c r="N100" s="753">
        <v>22807.380000000008</v>
      </c>
    </row>
    <row r="101" spans="1:14" ht="14.45" customHeight="1" x14ac:dyDescent="0.2">
      <c r="A101" s="747" t="s">
        <v>583</v>
      </c>
      <c r="B101" s="748" t="s">
        <v>584</v>
      </c>
      <c r="C101" s="749" t="s">
        <v>603</v>
      </c>
      <c r="D101" s="750" t="s">
        <v>604</v>
      </c>
      <c r="E101" s="751">
        <v>50113001</v>
      </c>
      <c r="F101" s="750" t="s">
        <v>669</v>
      </c>
      <c r="G101" s="749" t="s">
        <v>670</v>
      </c>
      <c r="H101" s="749">
        <v>199466</v>
      </c>
      <c r="I101" s="749">
        <v>199466</v>
      </c>
      <c r="J101" s="749" t="s">
        <v>842</v>
      </c>
      <c r="K101" s="749" t="s">
        <v>843</v>
      </c>
      <c r="L101" s="752">
        <v>112.38000000000002</v>
      </c>
      <c r="M101" s="752">
        <v>1</v>
      </c>
      <c r="N101" s="753">
        <v>112.38000000000002</v>
      </c>
    </row>
    <row r="102" spans="1:14" ht="14.45" customHeight="1" x14ac:dyDescent="0.2">
      <c r="A102" s="747" t="s">
        <v>583</v>
      </c>
      <c r="B102" s="748" t="s">
        <v>584</v>
      </c>
      <c r="C102" s="749" t="s">
        <v>603</v>
      </c>
      <c r="D102" s="750" t="s">
        <v>604</v>
      </c>
      <c r="E102" s="751">
        <v>50113001</v>
      </c>
      <c r="F102" s="750" t="s">
        <v>669</v>
      </c>
      <c r="G102" s="749" t="s">
        <v>678</v>
      </c>
      <c r="H102" s="749">
        <v>130543</v>
      </c>
      <c r="I102" s="749">
        <v>30543</v>
      </c>
      <c r="J102" s="749" t="s">
        <v>844</v>
      </c>
      <c r="K102" s="749" t="s">
        <v>845</v>
      </c>
      <c r="L102" s="752">
        <v>57.780000000000015</v>
      </c>
      <c r="M102" s="752">
        <v>1</v>
      </c>
      <c r="N102" s="753">
        <v>57.780000000000015</v>
      </c>
    </row>
    <row r="103" spans="1:14" ht="14.45" customHeight="1" x14ac:dyDescent="0.2">
      <c r="A103" s="747" t="s">
        <v>583</v>
      </c>
      <c r="B103" s="748" t="s">
        <v>584</v>
      </c>
      <c r="C103" s="749" t="s">
        <v>603</v>
      </c>
      <c r="D103" s="750" t="s">
        <v>604</v>
      </c>
      <c r="E103" s="751">
        <v>50113001</v>
      </c>
      <c r="F103" s="750" t="s">
        <v>669</v>
      </c>
      <c r="G103" s="749" t="s">
        <v>670</v>
      </c>
      <c r="H103" s="749">
        <v>149317</v>
      </c>
      <c r="I103" s="749">
        <v>49317</v>
      </c>
      <c r="J103" s="749" t="s">
        <v>846</v>
      </c>
      <c r="K103" s="749" t="s">
        <v>847</v>
      </c>
      <c r="L103" s="752">
        <v>299.00202580070754</v>
      </c>
      <c r="M103" s="752">
        <v>3</v>
      </c>
      <c r="N103" s="753">
        <v>897.00607740212263</v>
      </c>
    </row>
    <row r="104" spans="1:14" ht="14.45" customHeight="1" x14ac:dyDescent="0.2">
      <c r="A104" s="747" t="s">
        <v>583</v>
      </c>
      <c r="B104" s="748" t="s">
        <v>584</v>
      </c>
      <c r="C104" s="749" t="s">
        <v>603</v>
      </c>
      <c r="D104" s="750" t="s">
        <v>604</v>
      </c>
      <c r="E104" s="751">
        <v>50113001</v>
      </c>
      <c r="F104" s="750" t="s">
        <v>669</v>
      </c>
      <c r="G104" s="749" t="s">
        <v>670</v>
      </c>
      <c r="H104" s="749">
        <v>100409</v>
      </c>
      <c r="I104" s="749">
        <v>409</v>
      </c>
      <c r="J104" s="749" t="s">
        <v>848</v>
      </c>
      <c r="K104" s="749" t="s">
        <v>702</v>
      </c>
      <c r="L104" s="752">
        <v>79.724354838709687</v>
      </c>
      <c r="M104" s="752">
        <v>310</v>
      </c>
      <c r="N104" s="753">
        <v>24714.550000000003</v>
      </c>
    </row>
    <row r="105" spans="1:14" ht="14.45" customHeight="1" x14ac:dyDescent="0.2">
      <c r="A105" s="747" t="s">
        <v>583</v>
      </c>
      <c r="B105" s="748" t="s">
        <v>584</v>
      </c>
      <c r="C105" s="749" t="s">
        <v>603</v>
      </c>
      <c r="D105" s="750" t="s">
        <v>604</v>
      </c>
      <c r="E105" s="751">
        <v>50113001</v>
      </c>
      <c r="F105" s="750" t="s">
        <v>669</v>
      </c>
      <c r="G105" s="749" t="s">
        <v>670</v>
      </c>
      <c r="H105" s="749">
        <v>137275</v>
      </c>
      <c r="I105" s="749">
        <v>137275</v>
      </c>
      <c r="J105" s="749" t="s">
        <v>849</v>
      </c>
      <c r="K105" s="749" t="s">
        <v>850</v>
      </c>
      <c r="L105" s="752">
        <v>1055.5357142857147</v>
      </c>
      <c r="M105" s="752">
        <v>7</v>
      </c>
      <c r="N105" s="753">
        <v>7388.7500000000027</v>
      </c>
    </row>
    <row r="106" spans="1:14" ht="14.45" customHeight="1" x14ac:dyDescent="0.2">
      <c r="A106" s="747" t="s">
        <v>583</v>
      </c>
      <c r="B106" s="748" t="s">
        <v>584</v>
      </c>
      <c r="C106" s="749" t="s">
        <v>603</v>
      </c>
      <c r="D106" s="750" t="s">
        <v>604</v>
      </c>
      <c r="E106" s="751">
        <v>50113001</v>
      </c>
      <c r="F106" s="750" t="s">
        <v>669</v>
      </c>
      <c r="G106" s="749" t="s">
        <v>670</v>
      </c>
      <c r="H106" s="749">
        <v>187814</v>
      </c>
      <c r="I106" s="749">
        <v>87814</v>
      </c>
      <c r="J106" s="749" t="s">
        <v>674</v>
      </c>
      <c r="K106" s="749" t="s">
        <v>675</v>
      </c>
      <c r="L106" s="752">
        <v>535.66</v>
      </c>
      <c r="M106" s="752">
        <v>7</v>
      </c>
      <c r="N106" s="753">
        <v>3749.62</v>
      </c>
    </row>
    <row r="107" spans="1:14" ht="14.45" customHeight="1" x14ac:dyDescent="0.2">
      <c r="A107" s="747" t="s">
        <v>583</v>
      </c>
      <c r="B107" s="748" t="s">
        <v>584</v>
      </c>
      <c r="C107" s="749" t="s">
        <v>603</v>
      </c>
      <c r="D107" s="750" t="s">
        <v>604</v>
      </c>
      <c r="E107" s="751">
        <v>50113001</v>
      </c>
      <c r="F107" s="750" t="s">
        <v>669</v>
      </c>
      <c r="G107" s="749" t="s">
        <v>670</v>
      </c>
      <c r="H107" s="749">
        <v>159011</v>
      </c>
      <c r="I107" s="749">
        <v>159011</v>
      </c>
      <c r="J107" s="749" t="s">
        <v>851</v>
      </c>
      <c r="K107" s="749" t="s">
        <v>852</v>
      </c>
      <c r="L107" s="752">
        <v>163.04</v>
      </c>
      <c r="M107" s="752">
        <v>1</v>
      </c>
      <c r="N107" s="753">
        <v>163.04</v>
      </c>
    </row>
    <row r="108" spans="1:14" ht="14.45" customHeight="1" x14ac:dyDescent="0.2">
      <c r="A108" s="747" t="s">
        <v>583</v>
      </c>
      <c r="B108" s="748" t="s">
        <v>584</v>
      </c>
      <c r="C108" s="749" t="s">
        <v>603</v>
      </c>
      <c r="D108" s="750" t="s">
        <v>604</v>
      </c>
      <c r="E108" s="751">
        <v>50113001</v>
      </c>
      <c r="F108" s="750" t="s">
        <v>669</v>
      </c>
      <c r="G108" s="749" t="s">
        <v>670</v>
      </c>
      <c r="H108" s="749">
        <v>840238</v>
      </c>
      <c r="I108" s="749">
        <v>0</v>
      </c>
      <c r="J108" s="749" t="s">
        <v>853</v>
      </c>
      <c r="K108" s="749" t="s">
        <v>585</v>
      </c>
      <c r="L108" s="752">
        <v>61.05</v>
      </c>
      <c r="M108" s="752">
        <v>10</v>
      </c>
      <c r="N108" s="753">
        <v>610.5</v>
      </c>
    </row>
    <row r="109" spans="1:14" ht="14.45" customHeight="1" x14ac:dyDescent="0.2">
      <c r="A109" s="747" t="s">
        <v>583</v>
      </c>
      <c r="B109" s="748" t="s">
        <v>584</v>
      </c>
      <c r="C109" s="749" t="s">
        <v>603</v>
      </c>
      <c r="D109" s="750" t="s">
        <v>604</v>
      </c>
      <c r="E109" s="751">
        <v>50113001</v>
      </c>
      <c r="F109" s="750" t="s">
        <v>669</v>
      </c>
      <c r="G109" s="749" t="s">
        <v>670</v>
      </c>
      <c r="H109" s="749">
        <v>100982</v>
      </c>
      <c r="I109" s="749">
        <v>982</v>
      </c>
      <c r="J109" s="749" t="s">
        <v>854</v>
      </c>
      <c r="K109" s="749" t="s">
        <v>855</v>
      </c>
      <c r="L109" s="752">
        <v>76.179999999999993</v>
      </c>
      <c r="M109" s="752">
        <v>10</v>
      </c>
      <c r="N109" s="753">
        <v>761.8</v>
      </c>
    </row>
    <row r="110" spans="1:14" ht="14.45" customHeight="1" x14ac:dyDescent="0.2">
      <c r="A110" s="747" t="s">
        <v>583</v>
      </c>
      <c r="B110" s="748" t="s">
        <v>584</v>
      </c>
      <c r="C110" s="749" t="s">
        <v>603</v>
      </c>
      <c r="D110" s="750" t="s">
        <v>604</v>
      </c>
      <c r="E110" s="751">
        <v>50113001</v>
      </c>
      <c r="F110" s="750" t="s">
        <v>669</v>
      </c>
      <c r="G110" s="749" t="s">
        <v>670</v>
      </c>
      <c r="H110" s="749">
        <v>841498</v>
      </c>
      <c r="I110" s="749">
        <v>31951</v>
      </c>
      <c r="J110" s="749" t="s">
        <v>854</v>
      </c>
      <c r="K110" s="749" t="s">
        <v>856</v>
      </c>
      <c r="L110" s="752">
        <v>48.93</v>
      </c>
      <c r="M110" s="752">
        <v>2</v>
      </c>
      <c r="N110" s="753">
        <v>97.86</v>
      </c>
    </row>
    <row r="111" spans="1:14" ht="14.45" customHeight="1" x14ac:dyDescent="0.2">
      <c r="A111" s="747" t="s">
        <v>583</v>
      </c>
      <c r="B111" s="748" t="s">
        <v>584</v>
      </c>
      <c r="C111" s="749" t="s">
        <v>603</v>
      </c>
      <c r="D111" s="750" t="s">
        <v>604</v>
      </c>
      <c r="E111" s="751">
        <v>50113001</v>
      </c>
      <c r="F111" s="750" t="s">
        <v>669</v>
      </c>
      <c r="G111" s="749" t="s">
        <v>670</v>
      </c>
      <c r="H111" s="749">
        <v>102132</v>
      </c>
      <c r="I111" s="749">
        <v>2132</v>
      </c>
      <c r="J111" s="749" t="s">
        <v>857</v>
      </c>
      <c r="K111" s="749" t="s">
        <v>858</v>
      </c>
      <c r="L111" s="752">
        <v>153.33000000000001</v>
      </c>
      <c r="M111" s="752">
        <v>1</v>
      </c>
      <c r="N111" s="753">
        <v>153.33000000000001</v>
      </c>
    </row>
    <row r="112" spans="1:14" ht="14.45" customHeight="1" x14ac:dyDescent="0.2">
      <c r="A112" s="747" t="s">
        <v>583</v>
      </c>
      <c r="B112" s="748" t="s">
        <v>584</v>
      </c>
      <c r="C112" s="749" t="s">
        <v>603</v>
      </c>
      <c r="D112" s="750" t="s">
        <v>604</v>
      </c>
      <c r="E112" s="751">
        <v>50113001</v>
      </c>
      <c r="F112" s="750" t="s">
        <v>669</v>
      </c>
      <c r="G112" s="749" t="s">
        <v>670</v>
      </c>
      <c r="H112" s="749">
        <v>849990</v>
      </c>
      <c r="I112" s="749">
        <v>102596</v>
      </c>
      <c r="J112" s="749" t="s">
        <v>859</v>
      </c>
      <c r="K112" s="749" t="s">
        <v>860</v>
      </c>
      <c r="L112" s="752">
        <v>24.270000000000007</v>
      </c>
      <c r="M112" s="752">
        <v>1</v>
      </c>
      <c r="N112" s="753">
        <v>24.270000000000007</v>
      </c>
    </row>
    <row r="113" spans="1:14" ht="14.45" customHeight="1" x14ac:dyDescent="0.2">
      <c r="A113" s="747" t="s">
        <v>583</v>
      </c>
      <c r="B113" s="748" t="s">
        <v>584</v>
      </c>
      <c r="C113" s="749" t="s">
        <v>603</v>
      </c>
      <c r="D113" s="750" t="s">
        <v>604</v>
      </c>
      <c r="E113" s="751">
        <v>50113001</v>
      </c>
      <c r="F113" s="750" t="s">
        <v>669</v>
      </c>
      <c r="G113" s="749" t="s">
        <v>670</v>
      </c>
      <c r="H113" s="749">
        <v>850390</v>
      </c>
      <c r="I113" s="749">
        <v>102600</v>
      </c>
      <c r="J113" s="749" t="s">
        <v>859</v>
      </c>
      <c r="K113" s="749" t="s">
        <v>861</v>
      </c>
      <c r="L113" s="752">
        <v>67.939999999999984</v>
      </c>
      <c r="M113" s="752">
        <v>1</v>
      </c>
      <c r="N113" s="753">
        <v>67.939999999999984</v>
      </c>
    </row>
    <row r="114" spans="1:14" ht="14.45" customHeight="1" x14ac:dyDescent="0.2">
      <c r="A114" s="747" t="s">
        <v>583</v>
      </c>
      <c r="B114" s="748" t="s">
        <v>584</v>
      </c>
      <c r="C114" s="749" t="s">
        <v>603</v>
      </c>
      <c r="D114" s="750" t="s">
        <v>604</v>
      </c>
      <c r="E114" s="751">
        <v>50113001</v>
      </c>
      <c r="F114" s="750" t="s">
        <v>669</v>
      </c>
      <c r="G114" s="749" t="s">
        <v>670</v>
      </c>
      <c r="H114" s="749">
        <v>843217</v>
      </c>
      <c r="I114" s="749">
        <v>9999999</v>
      </c>
      <c r="J114" s="749" t="s">
        <v>676</v>
      </c>
      <c r="K114" s="749" t="s">
        <v>677</v>
      </c>
      <c r="L114" s="752">
        <v>200.08224137931035</v>
      </c>
      <c r="M114" s="752">
        <v>116</v>
      </c>
      <c r="N114" s="753">
        <v>23209.54</v>
      </c>
    </row>
    <row r="115" spans="1:14" ht="14.45" customHeight="1" x14ac:dyDescent="0.2">
      <c r="A115" s="747" t="s">
        <v>583</v>
      </c>
      <c r="B115" s="748" t="s">
        <v>584</v>
      </c>
      <c r="C115" s="749" t="s">
        <v>603</v>
      </c>
      <c r="D115" s="750" t="s">
        <v>604</v>
      </c>
      <c r="E115" s="751">
        <v>50113001</v>
      </c>
      <c r="F115" s="750" t="s">
        <v>669</v>
      </c>
      <c r="G115" s="749" t="s">
        <v>670</v>
      </c>
      <c r="H115" s="749">
        <v>230053</v>
      </c>
      <c r="I115" s="749">
        <v>230053</v>
      </c>
      <c r="J115" s="749" t="s">
        <v>862</v>
      </c>
      <c r="K115" s="749" t="s">
        <v>863</v>
      </c>
      <c r="L115" s="752">
        <v>128.00777777777776</v>
      </c>
      <c r="M115" s="752">
        <v>18</v>
      </c>
      <c r="N115" s="753">
        <v>2304.14</v>
      </c>
    </row>
    <row r="116" spans="1:14" ht="14.45" customHeight="1" x14ac:dyDescent="0.2">
      <c r="A116" s="747" t="s">
        <v>583</v>
      </c>
      <c r="B116" s="748" t="s">
        <v>584</v>
      </c>
      <c r="C116" s="749" t="s">
        <v>603</v>
      </c>
      <c r="D116" s="750" t="s">
        <v>604</v>
      </c>
      <c r="E116" s="751">
        <v>50113001</v>
      </c>
      <c r="F116" s="750" t="s">
        <v>669</v>
      </c>
      <c r="G116" s="749" t="s">
        <v>670</v>
      </c>
      <c r="H116" s="749">
        <v>230496</v>
      </c>
      <c r="I116" s="749">
        <v>230496</v>
      </c>
      <c r="J116" s="749" t="s">
        <v>864</v>
      </c>
      <c r="K116" s="749" t="s">
        <v>585</v>
      </c>
      <c r="L116" s="752">
        <v>106.39988348634269</v>
      </c>
      <c r="M116" s="752">
        <v>2</v>
      </c>
      <c r="N116" s="753">
        <v>212.79976697268538</v>
      </c>
    </row>
    <row r="117" spans="1:14" ht="14.45" customHeight="1" x14ac:dyDescent="0.2">
      <c r="A117" s="747" t="s">
        <v>583</v>
      </c>
      <c r="B117" s="748" t="s">
        <v>584</v>
      </c>
      <c r="C117" s="749" t="s">
        <v>603</v>
      </c>
      <c r="D117" s="750" t="s">
        <v>604</v>
      </c>
      <c r="E117" s="751">
        <v>50113001</v>
      </c>
      <c r="F117" s="750" t="s">
        <v>669</v>
      </c>
      <c r="G117" s="749" t="s">
        <v>670</v>
      </c>
      <c r="H117" s="749">
        <v>150660</v>
      </c>
      <c r="I117" s="749">
        <v>150660</v>
      </c>
      <c r="J117" s="749" t="s">
        <v>865</v>
      </c>
      <c r="K117" s="749" t="s">
        <v>866</v>
      </c>
      <c r="L117" s="752">
        <v>798.32736842105294</v>
      </c>
      <c r="M117" s="752">
        <v>19</v>
      </c>
      <c r="N117" s="753">
        <v>15168.220000000005</v>
      </c>
    </row>
    <row r="118" spans="1:14" ht="14.45" customHeight="1" x14ac:dyDescent="0.2">
      <c r="A118" s="747" t="s">
        <v>583</v>
      </c>
      <c r="B118" s="748" t="s">
        <v>584</v>
      </c>
      <c r="C118" s="749" t="s">
        <v>603</v>
      </c>
      <c r="D118" s="750" t="s">
        <v>604</v>
      </c>
      <c r="E118" s="751">
        <v>50113001</v>
      </c>
      <c r="F118" s="750" t="s">
        <v>669</v>
      </c>
      <c r="G118" s="749" t="s">
        <v>670</v>
      </c>
      <c r="H118" s="749">
        <v>145981</v>
      </c>
      <c r="I118" s="749">
        <v>45981</v>
      </c>
      <c r="J118" s="749" t="s">
        <v>867</v>
      </c>
      <c r="K118" s="749" t="s">
        <v>868</v>
      </c>
      <c r="L118" s="752">
        <v>1704.5600000000002</v>
      </c>
      <c r="M118" s="752">
        <v>21</v>
      </c>
      <c r="N118" s="753">
        <v>35795.760000000002</v>
      </c>
    </row>
    <row r="119" spans="1:14" ht="14.45" customHeight="1" x14ac:dyDescent="0.2">
      <c r="A119" s="747" t="s">
        <v>583</v>
      </c>
      <c r="B119" s="748" t="s">
        <v>584</v>
      </c>
      <c r="C119" s="749" t="s">
        <v>603</v>
      </c>
      <c r="D119" s="750" t="s">
        <v>604</v>
      </c>
      <c r="E119" s="751">
        <v>50113001</v>
      </c>
      <c r="F119" s="750" t="s">
        <v>669</v>
      </c>
      <c r="G119" s="749" t="s">
        <v>670</v>
      </c>
      <c r="H119" s="749">
        <v>848477</v>
      </c>
      <c r="I119" s="749">
        <v>124346</v>
      </c>
      <c r="J119" s="749" t="s">
        <v>869</v>
      </c>
      <c r="K119" s="749" t="s">
        <v>870</v>
      </c>
      <c r="L119" s="752">
        <v>130.84666666666666</v>
      </c>
      <c r="M119" s="752">
        <v>3</v>
      </c>
      <c r="N119" s="753">
        <v>392.53999999999996</v>
      </c>
    </row>
    <row r="120" spans="1:14" ht="14.45" customHeight="1" x14ac:dyDescent="0.2">
      <c r="A120" s="747" t="s">
        <v>583</v>
      </c>
      <c r="B120" s="748" t="s">
        <v>584</v>
      </c>
      <c r="C120" s="749" t="s">
        <v>603</v>
      </c>
      <c r="D120" s="750" t="s">
        <v>604</v>
      </c>
      <c r="E120" s="751">
        <v>50113001</v>
      </c>
      <c r="F120" s="750" t="s">
        <v>669</v>
      </c>
      <c r="G120" s="749" t="s">
        <v>670</v>
      </c>
      <c r="H120" s="749">
        <v>846446</v>
      </c>
      <c r="I120" s="749">
        <v>124343</v>
      </c>
      <c r="J120" s="749" t="s">
        <v>869</v>
      </c>
      <c r="K120" s="749" t="s">
        <v>871</v>
      </c>
      <c r="L120" s="752">
        <v>37.33</v>
      </c>
      <c r="M120" s="752">
        <v>2</v>
      </c>
      <c r="N120" s="753">
        <v>74.66</v>
      </c>
    </row>
    <row r="121" spans="1:14" ht="14.45" customHeight="1" x14ac:dyDescent="0.2">
      <c r="A121" s="747" t="s">
        <v>583</v>
      </c>
      <c r="B121" s="748" t="s">
        <v>584</v>
      </c>
      <c r="C121" s="749" t="s">
        <v>603</v>
      </c>
      <c r="D121" s="750" t="s">
        <v>604</v>
      </c>
      <c r="E121" s="751">
        <v>50113001</v>
      </c>
      <c r="F121" s="750" t="s">
        <v>669</v>
      </c>
      <c r="G121" s="749" t="s">
        <v>670</v>
      </c>
      <c r="H121" s="749">
        <v>169154</v>
      </c>
      <c r="I121" s="749">
        <v>169154</v>
      </c>
      <c r="J121" s="749" t="s">
        <v>872</v>
      </c>
      <c r="K121" s="749" t="s">
        <v>873</v>
      </c>
      <c r="L121" s="752">
        <v>195.71</v>
      </c>
      <c r="M121" s="752">
        <v>1</v>
      </c>
      <c r="N121" s="753">
        <v>195.71</v>
      </c>
    </row>
    <row r="122" spans="1:14" ht="14.45" customHeight="1" x14ac:dyDescent="0.2">
      <c r="A122" s="747" t="s">
        <v>583</v>
      </c>
      <c r="B122" s="748" t="s">
        <v>584</v>
      </c>
      <c r="C122" s="749" t="s">
        <v>603</v>
      </c>
      <c r="D122" s="750" t="s">
        <v>604</v>
      </c>
      <c r="E122" s="751">
        <v>50113001</v>
      </c>
      <c r="F122" s="750" t="s">
        <v>669</v>
      </c>
      <c r="G122" s="749" t="s">
        <v>670</v>
      </c>
      <c r="H122" s="749">
        <v>230409</v>
      </c>
      <c r="I122" s="749">
        <v>230409</v>
      </c>
      <c r="J122" s="749" t="s">
        <v>874</v>
      </c>
      <c r="K122" s="749" t="s">
        <v>875</v>
      </c>
      <c r="L122" s="752">
        <v>19.929999999999996</v>
      </c>
      <c r="M122" s="752">
        <v>3</v>
      </c>
      <c r="N122" s="753">
        <v>59.789999999999992</v>
      </c>
    </row>
    <row r="123" spans="1:14" ht="14.45" customHeight="1" x14ac:dyDescent="0.2">
      <c r="A123" s="747" t="s">
        <v>583</v>
      </c>
      <c r="B123" s="748" t="s">
        <v>584</v>
      </c>
      <c r="C123" s="749" t="s">
        <v>603</v>
      </c>
      <c r="D123" s="750" t="s">
        <v>604</v>
      </c>
      <c r="E123" s="751">
        <v>50113001</v>
      </c>
      <c r="F123" s="750" t="s">
        <v>669</v>
      </c>
      <c r="G123" s="749" t="s">
        <v>670</v>
      </c>
      <c r="H123" s="749">
        <v>230415</v>
      </c>
      <c r="I123" s="749">
        <v>230415</v>
      </c>
      <c r="J123" s="749" t="s">
        <v>876</v>
      </c>
      <c r="K123" s="749" t="s">
        <v>877</v>
      </c>
      <c r="L123" s="752">
        <v>46.492727272727265</v>
      </c>
      <c r="M123" s="752">
        <v>11</v>
      </c>
      <c r="N123" s="753">
        <v>511.4199999999999</v>
      </c>
    </row>
    <row r="124" spans="1:14" ht="14.45" customHeight="1" x14ac:dyDescent="0.2">
      <c r="A124" s="747" t="s">
        <v>583</v>
      </c>
      <c r="B124" s="748" t="s">
        <v>584</v>
      </c>
      <c r="C124" s="749" t="s">
        <v>603</v>
      </c>
      <c r="D124" s="750" t="s">
        <v>604</v>
      </c>
      <c r="E124" s="751">
        <v>50113001</v>
      </c>
      <c r="F124" s="750" t="s">
        <v>669</v>
      </c>
      <c r="G124" s="749" t="s">
        <v>670</v>
      </c>
      <c r="H124" s="749">
        <v>992511</v>
      </c>
      <c r="I124" s="749">
        <v>0</v>
      </c>
      <c r="J124" s="749" t="s">
        <v>878</v>
      </c>
      <c r="K124" s="749" t="s">
        <v>879</v>
      </c>
      <c r="L124" s="752">
        <v>315.65560000000005</v>
      </c>
      <c r="M124" s="752">
        <v>50</v>
      </c>
      <c r="N124" s="753">
        <v>15782.780000000002</v>
      </c>
    </row>
    <row r="125" spans="1:14" ht="14.45" customHeight="1" x14ac:dyDescent="0.2">
      <c r="A125" s="747" t="s">
        <v>583</v>
      </c>
      <c r="B125" s="748" t="s">
        <v>584</v>
      </c>
      <c r="C125" s="749" t="s">
        <v>603</v>
      </c>
      <c r="D125" s="750" t="s">
        <v>604</v>
      </c>
      <c r="E125" s="751">
        <v>50113001</v>
      </c>
      <c r="F125" s="750" t="s">
        <v>669</v>
      </c>
      <c r="G125" s="749" t="s">
        <v>670</v>
      </c>
      <c r="H125" s="749">
        <v>114808</v>
      </c>
      <c r="I125" s="749">
        <v>14808</v>
      </c>
      <c r="J125" s="749" t="s">
        <v>880</v>
      </c>
      <c r="K125" s="749" t="s">
        <v>881</v>
      </c>
      <c r="L125" s="752">
        <v>53.46</v>
      </c>
      <c r="M125" s="752">
        <v>2</v>
      </c>
      <c r="N125" s="753">
        <v>106.92</v>
      </c>
    </row>
    <row r="126" spans="1:14" ht="14.45" customHeight="1" x14ac:dyDescent="0.2">
      <c r="A126" s="747" t="s">
        <v>583</v>
      </c>
      <c r="B126" s="748" t="s">
        <v>584</v>
      </c>
      <c r="C126" s="749" t="s">
        <v>603</v>
      </c>
      <c r="D126" s="750" t="s">
        <v>604</v>
      </c>
      <c r="E126" s="751">
        <v>50113001</v>
      </c>
      <c r="F126" s="750" t="s">
        <v>669</v>
      </c>
      <c r="G126" s="749" t="s">
        <v>670</v>
      </c>
      <c r="H126" s="749">
        <v>207940</v>
      </c>
      <c r="I126" s="749">
        <v>207940</v>
      </c>
      <c r="J126" s="749" t="s">
        <v>882</v>
      </c>
      <c r="K126" s="749" t="s">
        <v>883</v>
      </c>
      <c r="L126" s="752">
        <v>73.149999999999991</v>
      </c>
      <c r="M126" s="752">
        <v>3</v>
      </c>
      <c r="N126" s="753">
        <v>219.45</v>
      </c>
    </row>
    <row r="127" spans="1:14" ht="14.45" customHeight="1" x14ac:dyDescent="0.2">
      <c r="A127" s="747" t="s">
        <v>583</v>
      </c>
      <c r="B127" s="748" t="s">
        <v>584</v>
      </c>
      <c r="C127" s="749" t="s">
        <v>603</v>
      </c>
      <c r="D127" s="750" t="s">
        <v>604</v>
      </c>
      <c r="E127" s="751">
        <v>50113001</v>
      </c>
      <c r="F127" s="750" t="s">
        <v>669</v>
      </c>
      <c r="G127" s="749" t="s">
        <v>670</v>
      </c>
      <c r="H127" s="749">
        <v>184288</v>
      </c>
      <c r="I127" s="749">
        <v>184288</v>
      </c>
      <c r="J127" s="749" t="s">
        <v>884</v>
      </c>
      <c r="K127" s="749" t="s">
        <v>760</v>
      </c>
      <c r="L127" s="752">
        <v>219.21</v>
      </c>
      <c r="M127" s="752">
        <v>1</v>
      </c>
      <c r="N127" s="753">
        <v>219.21</v>
      </c>
    </row>
    <row r="128" spans="1:14" ht="14.45" customHeight="1" x14ac:dyDescent="0.2">
      <c r="A128" s="747" t="s">
        <v>583</v>
      </c>
      <c r="B128" s="748" t="s">
        <v>584</v>
      </c>
      <c r="C128" s="749" t="s">
        <v>603</v>
      </c>
      <c r="D128" s="750" t="s">
        <v>604</v>
      </c>
      <c r="E128" s="751">
        <v>50113001</v>
      </c>
      <c r="F128" s="750" t="s">
        <v>669</v>
      </c>
      <c r="G128" s="749" t="s">
        <v>678</v>
      </c>
      <c r="H128" s="749">
        <v>214433</v>
      </c>
      <c r="I128" s="749">
        <v>214433</v>
      </c>
      <c r="J128" s="749" t="s">
        <v>885</v>
      </c>
      <c r="K128" s="749" t="s">
        <v>886</v>
      </c>
      <c r="L128" s="752">
        <v>12.21</v>
      </c>
      <c r="M128" s="752">
        <v>3</v>
      </c>
      <c r="N128" s="753">
        <v>36.630000000000003</v>
      </c>
    </row>
    <row r="129" spans="1:14" ht="14.45" customHeight="1" x14ac:dyDescent="0.2">
      <c r="A129" s="747" t="s">
        <v>583</v>
      </c>
      <c r="B129" s="748" t="s">
        <v>584</v>
      </c>
      <c r="C129" s="749" t="s">
        <v>603</v>
      </c>
      <c r="D129" s="750" t="s">
        <v>604</v>
      </c>
      <c r="E129" s="751">
        <v>50113001</v>
      </c>
      <c r="F129" s="750" t="s">
        <v>669</v>
      </c>
      <c r="G129" s="749" t="s">
        <v>670</v>
      </c>
      <c r="H129" s="749">
        <v>214525</v>
      </c>
      <c r="I129" s="749">
        <v>214525</v>
      </c>
      <c r="J129" s="749" t="s">
        <v>887</v>
      </c>
      <c r="K129" s="749" t="s">
        <v>888</v>
      </c>
      <c r="L129" s="752">
        <v>26.49</v>
      </c>
      <c r="M129" s="752">
        <v>2</v>
      </c>
      <c r="N129" s="753">
        <v>52.98</v>
      </c>
    </row>
    <row r="130" spans="1:14" ht="14.45" customHeight="1" x14ac:dyDescent="0.2">
      <c r="A130" s="747" t="s">
        <v>583</v>
      </c>
      <c r="B130" s="748" t="s">
        <v>584</v>
      </c>
      <c r="C130" s="749" t="s">
        <v>603</v>
      </c>
      <c r="D130" s="750" t="s">
        <v>604</v>
      </c>
      <c r="E130" s="751">
        <v>50113001</v>
      </c>
      <c r="F130" s="750" t="s">
        <v>669</v>
      </c>
      <c r="G130" s="749" t="s">
        <v>678</v>
      </c>
      <c r="H130" s="749">
        <v>214427</v>
      </c>
      <c r="I130" s="749">
        <v>214427</v>
      </c>
      <c r="J130" s="749" t="s">
        <v>889</v>
      </c>
      <c r="K130" s="749" t="s">
        <v>890</v>
      </c>
      <c r="L130" s="752">
        <v>16.576730360934185</v>
      </c>
      <c r="M130" s="752">
        <v>2355</v>
      </c>
      <c r="N130" s="753">
        <v>39038.200000000004</v>
      </c>
    </row>
    <row r="131" spans="1:14" ht="14.45" customHeight="1" x14ac:dyDescent="0.2">
      <c r="A131" s="747" t="s">
        <v>583</v>
      </c>
      <c r="B131" s="748" t="s">
        <v>584</v>
      </c>
      <c r="C131" s="749" t="s">
        <v>603</v>
      </c>
      <c r="D131" s="750" t="s">
        <v>604</v>
      </c>
      <c r="E131" s="751">
        <v>50113001</v>
      </c>
      <c r="F131" s="750" t="s">
        <v>669</v>
      </c>
      <c r="G131" s="749" t="s">
        <v>678</v>
      </c>
      <c r="H131" s="749">
        <v>113767</v>
      </c>
      <c r="I131" s="749">
        <v>13767</v>
      </c>
      <c r="J131" s="749" t="s">
        <v>891</v>
      </c>
      <c r="K131" s="749" t="s">
        <v>892</v>
      </c>
      <c r="L131" s="752">
        <v>44.682499999999997</v>
      </c>
      <c r="M131" s="752">
        <v>8</v>
      </c>
      <c r="N131" s="753">
        <v>357.46</v>
      </c>
    </row>
    <row r="132" spans="1:14" ht="14.45" customHeight="1" x14ac:dyDescent="0.2">
      <c r="A132" s="747" t="s">
        <v>583</v>
      </c>
      <c r="B132" s="748" t="s">
        <v>584</v>
      </c>
      <c r="C132" s="749" t="s">
        <v>603</v>
      </c>
      <c r="D132" s="750" t="s">
        <v>604</v>
      </c>
      <c r="E132" s="751">
        <v>50113001</v>
      </c>
      <c r="F132" s="750" t="s">
        <v>669</v>
      </c>
      <c r="G132" s="749" t="s">
        <v>678</v>
      </c>
      <c r="H132" s="749">
        <v>113768</v>
      </c>
      <c r="I132" s="749">
        <v>13768</v>
      </c>
      <c r="J132" s="749" t="s">
        <v>891</v>
      </c>
      <c r="K132" s="749" t="s">
        <v>893</v>
      </c>
      <c r="L132" s="752">
        <v>89.31</v>
      </c>
      <c r="M132" s="752">
        <v>3</v>
      </c>
      <c r="N132" s="753">
        <v>267.93</v>
      </c>
    </row>
    <row r="133" spans="1:14" ht="14.45" customHeight="1" x14ac:dyDescent="0.2">
      <c r="A133" s="747" t="s">
        <v>583</v>
      </c>
      <c r="B133" s="748" t="s">
        <v>584</v>
      </c>
      <c r="C133" s="749" t="s">
        <v>603</v>
      </c>
      <c r="D133" s="750" t="s">
        <v>604</v>
      </c>
      <c r="E133" s="751">
        <v>50113001</v>
      </c>
      <c r="F133" s="750" t="s">
        <v>669</v>
      </c>
      <c r="G133" s="749" t="s">
        <v>678</v>
      </c>
      <c r="H133" s="749">
        <v>848765</v>
      </c>
      <c r="I133" s="749">
        <v>107938</v>
      </c>
      <c r="J133" s="749" t="s">
        <v>891</v>
      </c>
      <c r="K133" s="749" t="s">
        <v>894</v>
      </c>
      <c r="L133" s="752">
        <v>128.09179775280904</v>
      </c>
      <c r="M133" s="752">
        <v>445</v>
      </c>
      <c r="N133" s="753">
        <v>57000.850000000028</v>
      </c>
    </row>
    <row r="134" spans="1:14" ht="14.45" customHeight="1" x14ac:dyDescent="0.2">
      <c r="A134" s="747" t="s">
        <v>583</v>
      </c>
      <c r="B134" s="748" t="s">
        <v>584</v>
      </c>
      <c r="C134" s="749" t="s">
        <v>603</v>
      </c>
      <c r="D134" s="750" t="s">
        <v>604</v>
      </c>
      <c r="E134" s="751">
        <v>50113001</v>
      </c>
      <c r="F134" s="750" t="s">
        <v>669</v>
      </c>
      <c r="G134" s="749" t="s">
        <v>670</v>
      </c>
      <c r="H134" s="749">
        <v>218354</v>
      </c>
      <c r="I134" s="749">
        <v>218354</v>
      </c>
      <c r="J134" s="749" t="s">
        <v>895</v>
      </c>
      <c r="K134" s="749" t="s">
        <v>896</v>
      </c>
      <c r="L134" s="752">
        <v>167.45</v>
      </c>
      <c r="M134" s="752">
        <v>1</v>
      </c>
      <c r="N134" s="753">
        <v>167.45</v>
      </c>
    </row>
    <row r="135" spans="1:14" ht="14.45" customHeight="1" x14ac:dyDescent="0.2">
      <c r="A135" s="747" t="s">
        <v>583</v>
      </c>
      <c r="B135" s="748" t="s">
        <v>584</v>
      </c>
      <c r="C135" s="749" t="s">
        <v>603</v>
      </c>
      <c r="D135" s="750" t="s">
        <v>604</v>
      </c>
      <c r="E135" s="751">
        <v>50113001</v>
      </c>
      <c r="F135" s="750" t="s">
        <v>669</v>
      </c>
      <c r="G135" s="749" t="s">
        <v>670</v>
      </c>
      <c r="H135" s="749">
        <v>213255</v>
      </c>
      <c r="I135" s="749">
        <v>213255</v>
      </c>
      <c r="J135" s="749" t="s">
        <v>897</v>
      </c>
      <c r="K135" s="749" t="s">
        <v>898</v>
      </c>
      <c r="L135" s="752">
        <v>125.66500000000002</v>
      </c>
      <c r="M135" s="752">
        <v>4</v>
      </c>
      <c r="N135" s="753">
        <v>502.66000000000008</v>
      </c>
    </row>
    <row r="136" spans="1:14" ht="14.45" customHeight="1" x14ac:dyDescent="0.2">
      <c r="A136" s="747" t="s">
        <v>583</v>
      </c>
      <c r="B136" s="748" t="s">
        <v>584</v>
      </c>
      <c r="C136" s="749" t="s">
        <v>603</v>
      </c>
      <c r="D136" s="750" t="s">
        <v>604</v>
      </c>
      <c r="E136" s="751">
        <v>50113001</v>
      </c>
      <c r="F136" s="750" t="s">
        <v>669</v>
      </c>
      <c r="G136" s="749" t="s">
        <v>670</v>
      </c>
      <c r="H136" s="749">
        <v>994448</v>
      </c>
      <c r="I136" s="749">
        <v>9999999</v>
      </c>
      <c r="J136" s="749" t="s">
        <v>899</v>
      </c>
      <c r="K136" s="749" t="s">
        <v>900</v>
      </c>
      <c r="L136" s="752">
        <v>390.85</v>
      </c>
      <c r="M136" s="752">
        <v>22</v>
      </c>
      <c r="N136" s="753">
        <v>8598.7000000000007</v>
      </c>
    </row>
    <row r="137" spans="1:14" ht="14.45" customHeight="1" x14ac:dyDescent="0.2">
      <c r="A137" s="747" t="s">
        <v>583</v>
      </c>
      <c r="B137" s="748" t="s">
        <v>584</v>
      </c>
      <c r="C137" s="749" t="s">
        <v>603</v>
      </c>
      <c r="D137" s="750" t="s">
        <v>604</v>
      </c>
      <c r="E137" s="751">
        <v>50113001</v>
      </c>
      <c r="F137" s="750" t="s">
        <v>669</v>
      </c>
      <c r="G137" s="749" t="s">
        <v>585</v>
      </c>
      <c r="H137" s="749">
        <v>116547</v>
      </c>
      <c r="I137" s="749">
        <v>16547</v>
      </c>
      <c r="J137" s="749" t="s">
        <v>901</v>
      </c>
      <c r="K137" s="749" t="s">
        <v>902</v>
      </c>
      <c r="L137" s="752">
        <v>529.56999999999994</v>
      </c>
      <c r="M137" s="752">
        <v>5</v>
      </c>
      <c r="N137" s="753">
        <v>2647.8499999999995</v>
      </c>
    </row>
    <row r="138" spans="1:14" ht="14.45" customHeight="1" x14ac:dyDescent="0.2">
      <c r="A138" s="747" t="s">
        <v>583</v>
      </c>
      <c r="B138" s="748" t="s">
        <v>584</v>
      </c>
      <c r="C138" s="749" t="s">
        <v>603</v>
      </c>
      <c r="D138" s="750" t="s">
        <v>604</v>
      </c>
      <c r="E138" s="751">
        <v>50113001</v>
      </c>
      <c r="F138" s="750" t="s">
        <v>669</v>
      </c>
      <c r="G138" s="749" t="s">
        <v>670</v>
      </c>
      <c r="H138" s="749">
        <v>845813</v>
      </c>
      <c r="I138" s="749">
        <v>9999999</v>
      </c>
      <c r="J138" s="749" t="s">
        <v>903</v>
      </c>
      <c r="K138" s="749" t="s">
        <v>585</v>
      </c>
      <c r="L138" s="752">
        <v>516.77999999999986</v>
      </c>
      <c r="M138" s="752">
        <v>6</v>
      </c>
      <c r="N138" s="753">
        <v>3100.6799999999994</v>
      </c>
    </row>
    <row r="139" spans="1:14" ht="14.45" customHeight="1" x14ac:dyDescent="0.2">
      <c r="A139" s="747" t="s">
        <v>583</v>
      </c>
      <c r="B139" s="748" t="s">
        <v>584</v>
      </c>
      <c r="C139" s="749" t="s">
        <v>603</v>
      </c>
      <c r="D139" s="750" t="s">
        <v>604</v>
      </c>
      <c r="E139" s="751">
        <v>50113001</v>
      </c>
      <c r="F139" s="750" t="s">
        <v>669</v>
      </c>
      <c r="G139" s="749" t="s">
        <v>670</v>
      </c>
      <c r="H139" s="749">
        <v>193104</v>
      </c>
      <c r="I139" s="749">
        <v>93104</v>
      </c>
      <c r="J139" s="749" t="s">
        <v>904</v>
      </c>
      <c r="K139" s="749" t="s">
        <v>905</v>
      </c>
      <c r="L139" s="752">
        <v>47.293333333333351</v>
      </c>
      <c r="M139" s="752">
        <v>3</v>
      </c>
      <c r="N139" s="753">
        <v>141.88000000000005</v>
      </c>
    </row>
    <row r="140" spans="1:14" ht="14.45" customHeight="1" x14ac:dyDescent="0.2">
      <c r="A140" s="747" t="s">
        <v>583</v>
      </c>
      <c r="B140" s="748" t="s">
        <v>584</v>
      </c>
      <c r="C140" s="749" t="s">
        <v>603</v>
      </c>
      <c r="D140" s="750" t="s">
        <v>604</v>
      </c>
      <c r="E140" s="751">
        <v>50113001</v>
      </c>
      <c r="F140" s="750" t="s">
        <v>669</v>
      </c>
      <c r="G140" s="749" t="s">
        <v>670</v>
      </c>
      <c r="H140" s="749">
        <v>193105</v>
      </c>
      <c r="I140" s="749">
        <v>93105</v>
      </c>
      <c r="J140" s="749" t="s">
        <v>904</v>
      </c>
      <c r="K140" s="749" t="s">
        <v>906</v>
      </c>
      <c r="L140" s="752">
        <v>208.49513513513517</v>
      </c>
      <c r="M140" s="752">
        <v>37</v>
      </c>
      <c r="N140" s="753">
        <v>7714.3200000000015</v>
      </c>
    </row>
    <row r="141" spans="1:14" ht="14.45" customHeight="1" x14ac:dyDescent="0.2">
      <c r="A141" s="747" t="s">
        <v>583</v>
      </c>
      <c r="B141" s="748" t="s">
        <v>584</v>
      </c>
      <c r="C141" s="749" t="s">
        <v>603</v>
      </c>
      <c r="D141" s="750" t="s">
        <v>604</v>
      </c>
      <c r="E141" s="751">
        <v>50113001</v>
      </c>
      <c r="F141" s="750" t="s">
        <v>669</v>
      </c>
      <c r="G141" s="749" t="s">
        <v>585</v>
      </c>
      <c r="H141" s="749">
        <v>225230</v>
      </c>
      <c r="I141" s="749">
        <v>225230</v>
      </c>
      <c r="J141" s="749" t="s">
        <v>907</v>
      </c>
      <c r="K141" s="749" t="s">
        <v>908</v>
      </c>
      <c r="L141" s="752">
        <v>240.47</v>
      </c>
      <c r="M141" s="752">
        <v>1</v>
      </c>
      <c r="N141" s="753">
        <v>240.47</v>
      </c>
    </row>
    <row r="142" spans="1:14" ht="14.45" customHeight="1" x14ac:dyDescent="0.2">
      <c r="A142" s="747" t="s">
        <v>583</v>
      </c>
      <c r="B142" s="748" t="s">
        <v>584</v>
      </c>
      <c r="C142" s="749" t="s">
        <v>603</v>
      </c>
      <c r="D142" s="750" t="s">
        <v>604</v>
      </c>
      <c r="E142" s="751">
        <v>50113001</v>
      </c>
      <c r="F142" s="750" t="s">
        <v>669</v>
      </c>
      <c r="G142" s="749" t="s">
        <v>585</v>
      </c>
      <c r="H142" s="749">
        <v>225237</v>
      </c>
      <c r="I142" s="749">
        <v>225237</v>
      </c>
      <c r="J142" s="749" t="s">
        <v>907</v>
      </c>
      <c r="K142" s="749" t="s">
        <v>909</v>
      </c>
      <c r="L142" s="752">
        <v>320.08999999999992</v>
      </c>
      <c r="M142" s="752">
        <v>1</v>
      </c>
      <c r="N142" s="753">
        <v>320.08999999999992</v>
      </c>
    </row>
    <row r="143" spans="1:14" ht="14.45" customHeight="1" x14ac:dyDescent="0.2">
      <c r="A143" s="747" t="s">
        <v>583</v>
      </c>
      <c r="B143" s="748" t="s">
        <v>584</v>
      </c>
      <c r="C143" s="749" t="s">
        <v>603</v>
      </c>
      <c r="D143" s="750" t="s">
        <v>604</v>
      </c>
      <c r="E143" s="751">
        <v>50113001</v>
      </c>
      <c r="F143" s="750" t="s">
        <v>669</v>
      </c>
      <c r="G143" s="749" t="s">
        <v>678</v>
      </c>
      <c r="H143" s="749">
        <v>144997</v>
      </c>
      <c r="I143" s="749">
        <v>44997</v>
      </c>
      <c r="J143" s="749" t="s">
        <v>910</v>
      </c>
      <c r="K143" s="749" t="s">
        <v>911</v>
      </c>
      <c r="L143" s="752">
        <v>237.26000000000002</v>
      </c>
      <c r="M143" s="752">
        <v>2</v>
      </c>
      <c r="N143" s="753">
        <v>474.52000000000004</v>
      </c>
    </row>
    <row r="144" spans="1:14" ht="14.45" customHeight="1" x14ac:dyDescent="0.2">
      <c r="A144" s="747" t="s">
        <v>583</v>
      </c>
      <c r="B144" s="748" t="s">
        <v>584</v>
      </c>
      <c r="C144" s="749" t="s">
        <v>603</v>
      </c>
      <c r="D144" s="750" t="s">
        <v>604</v>
      </c>
      <c r="E144" s="751">
        <v>50113001</v>
      </c>
      <c r="F144" s="750" t="s">
        <v>669</v>
      </c>
      <c r="G144" s="749" t="s">
        <v>678</v>
      </c>
      <c r="H144" s="749">
        <v>192587</v>
      </c>
      <c r="I144" s="749">
        <v>92587</v>
      </c>
      <c r="J144" s="749" t="s">
        <v>912</v>
      </c>
      <c r="K144" s="749" t="s">
        <v>913</v>
      </c>
      <c r="L144" s="752">
        <v>58.250000000000007</v>
      </c>
      <c r="M144" s="752">
        <v>2</v>
      </c>
      <c r="N144" s="753">
        <v>116.50000000000001</v>
      </c>
    </row>
    <row r="145" spans="1:14" ht="14.45" customHeight="1" x14ac:dyDescent="0.2">
      <c r="A145" s="747" t="s">
        <v>583</v>
      </c>
      <c r="B145" s="748" t="s">
        <v>584</v>
      </c>
      <c r="C145" s="749" t="s">
        <v>603</v>
      </c>
      <c r="D145" s="750" t="s">
        <v>604</v>
      </c>
      <c r="E145" s="751">
        <v>50113001</v>
      </c>
      <c r="F145" s="750" t="s">
        <v>669</v>
      </c>
      <c r="G145" s="749" t="s">
        <v>678</v>
      </c>
      <c r="H145" s="749">
        <v>237626</v>
      </c>
      <c r="I145" s="749">
        <v>237626</v>
      </c>
      <c r="J145" s="749" t="s">
        <v>914</v>
      </c>
      <c r="K145" s="749" t="s">
        <v>915</v>
      </c>
      <c r="L145" s="752">
        <v>242.17073863636369</v>
      </c>
      <c r="M145" s="752">
        <v>176</v>
      </c>
      <c r="N145" s="753">
        <v>42622.05000000001</v>
      </c>
    </row>
    <row r="146" spans="1:14" ht="14.45" customHeight="1" x14ac:dyDescent="0.2">
      <c r="A146" s="747" t="s">
        <v>583</v>
      </c>
      <c r="B146" s="748" t="s">
        <v>584</v>
      </c>
      <c r="C146" s="749" t="s">
        <v>603</v>
      </c>
      <c r="D146" s="750" t="s">
        <v>604</v>
      </c>
      <c r="E146" s="751">
        <v>50113001</v>
      </c>
      <c r="F146" s="750" t="s">
        <v>669</v>
      </c>
      <c r="G146" s="749" t="s">
        <v>678</v>
      </c>
      <c r="H146" s="749">
        <v>847134</v>
      </c>
      <c r="I146" s="749">
        <v>151050</v>
      </c>
      <c r="J146" s="749" t="s">
        <v>916</v>
      </c>
      <c r="K146" s="749" t="s">
        <v>915</v>
      </c>
      <c r="L146" s="752">
        <v>502.79673076923063</v>
      </c>
      <c r="M146" s="752">
        <v>104</v>
      </c>
      <c r="N146" s="753">
        <v>52290.859999999986</v>
      </c>
    </row>
    <row r="147" spans="1:14" ht="14.45" customHeight="1" x14ac:dyDescent="0.2">
      <c r="A147" s="747" t="s">
        <v>583</v>
      </c>
      <c r="B147" s="748" t="s">
        <v>584</v>
      </c>
      <c r="C147" s="749" t="s">
        <v>603</v>
      </c>
      <c r="D147" s="750" t="s">
        <v>604</v>
      </c>
      <c r="E147" s="751">
        <v>50113001</v>
      </c>
      <c r="F147" s="750" t="s">
        <v>669</v>
      </c>
      <c r="G147" s="749" t="s">
        <v>670</v>
      </c>
      <c r="H147" s="749">
        <v>149952</v>
      </c>
      <c r="I147" s="749">
        <v>49952</v>
      </c>
      <c r="J147" s="749" t="s">
        <v>917</v>
      </c>
      <c r="K147" s="749" t="s">
        <v>918</v>
      </c>
      <c r="L147" s="752">
        <v>74.720000000000027</v>
      </c>
      <c r="M147" s="752">
        <v>2</v>
      </c>
      <c r="N147" s="753">
        <v>149.44000000000005</v>
      </c>
    </row>
    <row r="148" spans="1:14" ht="14.45" customHeight="1" x14ac:dyDescent="0.2">
      <c r="A148" s="747" t="s">
        <v>583</v>
      </c>
      <c r="B148" s="748" t="s">
        <v>584</v>
      </c>
      <c r="C148" s="749" t="s">
        <v>603</v>
      </c>
      <c r="D148" s="750" t="s">
        <v>604</v>
      </c>
      <c r="E148" s="751">
        <v>50113001</v>
      </c>
      <c r="F148" s="750" t="s">
        <v>669</v>
      </c>
      <c r="G148" s="749" t="s">
        <v>670</v>
      </c>
      <c r="H148" s="749">
        <v>184090</v>
      </c>
      <c r="I148" s="749">
        <v>84090</v>
      </c>
      <c r="J148" s="749" t="s">
        <v>681</v>
      </c>
      <c r="K148" s="749" t="s">
        <v>682</v>
      </c>
      <c r="L148" s="752">
        <v>60.091538461538455</v>
      </c>
      <c r="M148" s="752">
        <v>26</v>
      </c>
      <c r="N148" s="753">
        <v>1562.3799999999999</v>
      </c>
    </row>
    <row r="149" spans="1:14" ht="14.45" customHeight="1" x14ac:dyDescent="0.2">
      <c r="A149" s="747" t="s">
        <v>583</v>
      </c>
      <c r="B149" s="748" t="s">
        <v>584</v>
      </c>
      <c r="C149" s="749" t="s">
        <v>603</v>
      </c>
      <c r="D149" s="750" t="s">
        <v>604</v>
      </c>
      <c r="E149" s="751">
        <v>50113001</v>
      </c>
      <c r="F149" s="750" t="s">
        <v>669</v>
      </c>
      <c r="G149" s="749" t="s">
        <v>670</v>
      </c>
      <c r="H149" s="749">
        <v>214096</v>
      </c>
      <c r="I149" s="749">
        <v>214096</v>
      </c>
      <c r="J149" s="749" t="s">
        <v>919</v>
      </c>
      <c r="K149" s="749" t="s">
        <v>920</v>
      </c>
      <c r="L149" s="752">
        <v>509.7700000000001</v>
      </c>
      <c r="M149" s="752">
        <v>1</v>
      </c>
      <c r="N149" s="753">
        <v>509.7700000000001</v>
      </c>
    </row>
    <row r="150" spans="1:14" ht="14.45" customHeight="1" x14ac:dyDescent="0.2">
      <c r="A150" s="747" t="s">
        <v>583</v>
      </c>
      <c r="B150" s="748" t="s">
        <v>584</v>
      </c>
      <c r="C150" s="749" t="s">
        <v>603</v>
      </c>
      <c r="D150" s="750" t="s">
        <v>604</v>
      </c>
      <c r="E150" s="751">
        <v>50113001</v>
      </c>
      <c r="F150" s="750" t="s">
        <v>669</v>
      </c>
      <c r="G150" s="749" t="s">
        <v>585</v>
      </c>
      <c r="H150" s="749">
        <v>989970</v>
      </c>
      <c r="I150" s="749">
        <v>168651</v>
      </c>
      <c r="J150" s="749" t="s">
        <v>921</v>
      </c>
      <c r="K150" s="749" t="s">
        <v>922</v>
      </c>
      <c r="L150" s="752">
        <v>13829.876111111111</v>
      </c>
      <c r="M150" s="752">
        <v>18</v>
      </c>
      <c r="N150" s="753">
        <v>248937.77</v>
      </c>
    </row>
    <row r="151" spans="1:14" ht="14.45" customHeight="1" x14ac:dyDescent="0.2">
      <c r="A151" s="747" t="s">
        <v>583</v>
      </c>
      <c r="B151" s="748" t="s">
        <v>584</v>
      </c>
      <c r="C151" s="749" t="s">
        <v>603</v>
      </c>
      <c r="D151" s="750" t="s">
        <v>604</v>
      </c>
      <c r="E151" s="751">
        <v>50113001</v>
      </c>
      <c r="F151" s="750" t="s">
        <v>669</v>
      </c>
      <c r="G151" s="749" t="s">
        <v>678</v>
      </c>
      <c r="H151" s="749">
        <v>136755</v>
      </c>
      <c r="I151" s="749">
        <v>136755</v>
      </c>
      <c r="J151" s="749" t="s">
        <v>923</v>
      </c>
      <c r="K151" s="749" t="s">
        <v>924</v>
      </c>
      <c r="L151" s="752">
        <v>8215.3638095238093</v>
      </c>
      <c r="M151" s="752">
        <v>21</v>
      </c>
      <c r="N151" s="753">
        <v>172522.63999999998</v>
      </c>
    </row>
    <row r="152" spans="1:14" ht="14.45" customHeight="1" x14ac:dyDescent="0.2">
      <c r="A152" s="747" t="s">
        <v>583</v>
      </c>
      <c r="B152" s="748" t="s">
        <v>584</v>
      </c>
      <c r="C152" s="749" t="s">
        <v>603</v>
      </c>
      <c r="D152" s="750" t="s">
        <v>604</v>
      </c>
      <c r="E152" s="751">
        <v>50113001</v>
      </c>
      <c r="F152" s="750" t="s">
        <v>669</v>
      </c>
      <c r="G152" s="749" t="s">
        <v>670</v>
      </c>
      <c r="H152" s="749">
        <v>230423</v>
      </c>
      <c r="I152" s="749">
        <v>230423</v>
      </c>
      <c r="J152" s="749" t="s">
        <v>925</v>
      </c>
      <c r="K152" s="749" t="s">
        <v>926</v>
      </c>
      <c r="L152" s="752">
        <v>39.85</v>
      </c>
      <c r="M152" s="752">
        <v>1</v>
      </c>
      <c r="N152" s="753">
        <v>39.85</v>
      </c>
    </row>
    <row r="153" spans="1:14" ht="14.45" customHeight="1" x14ac:dyDescent="0.2">
      <c r="A153" s="747" t="s">
        <v>583</v>
      </c>
      <c r="B153" s="748" t="s">
        <v>584</v>
      </c>
      <c r="C153" s="749" t="s">
        <v>603</v>
      </c>
      <c r="D153" s="750" t="s">
        <v>604</v>
      </c>
      <c r="E153" s="751">
        <v>50113001</v>
      </c>
      <c r="F153" s="750" t="s">
        <v>669</v>
      </c>
      <c r="G153" s="749" t="s">
        <v>670</v>
      </c>
      <c r="H153" s="749">
        <v>102478</v>
      </c>
      <c r="I153" s="749">
        <v>2478</v>
      </c>
      <c r="J153" s="749" t="s">
        <v>925</v>
      </c>
      <c r="K153" s="749" t="s">
        <v>927</v>
      </c>
      <c r="L153" s="752">
        <v>77.076818305703327</v>
      </c>
      <c r="M153" s="752">
        <v>1</v>
      </c>
      <c r="N153" s="753">
        <v>77.076818305703327</v>
      </c>
    </row>
    <row r="154" spans="1:14" ht="14.45" customHeight="1" x14ac:dyDescent="0.2">
      <c r="A154" s="747" t="s">
        <v>583</v>
      </c>
      <c r="B154" s="748" t="s">
        <v>584</v>
      </c>
      <c r="C154" s="749" t="s">
        <v>603</v>
      </c>
      <c r="D154" s="750" t="s">
        <v>604</v>
      </c>
      <c r="E154" s="751">
        <v>50113001</v>
      </c>
      <c r="F154" s="750" t="s">
        <v>669</v>
      </c>
      <c r="G154" s="749" t="s">
        <v>670</v>
      </c>
      <c r="H154" s="749">
        <v>117011</v>
      </c>
      <c r="I154" s="749">
        <v>17011</v>
      </c>
      <c r="J154" s="749" t="s">
        <v>928</v>
      </c>
      <c r="K154" s="749" t="s">
        <v>929</v>
      </c>
      <c r="L154" s="752">
        <v>145.32000000000002</v>
      </c>
      <c r="M154" s="752">
        <v>65</v>
      </c>
      <c r="N154" s="753">
        <v>9445.8000000000011</v>
      </c>
    </row>
    <row r="155" spans="1:14" ht="14.45" customHeight="1" x14ac:dyDescent="0.2">
      <c r="A155" s="747" t="s">
        <v>583</v>
      </c>
      <c r="B155" s="748" t="s">
        <v>584</v>
      </c>
      <c r="C155" s="749" t="s">
        <v>603</v>
      </c>
      <c r="D155" s="750" t="s">
        <v>604</v>
      </c>
      <c r="E155" s="751">
        <v>50113001</v>
      </c>
      <c r="F155" s="750" t="s">
        <v>669</v>
      </c>
      <c r="G155" s="749" t="s">
        <v>670</v>
      </c>
      <c r="H155" s="749">
        <v>103542</v>
      </c>
      <c r="I155" s="749">
        <v>3542</v>
      </c>
      <c r="J155" s="749" t="s">
        <v>930</v>
      </c>
      <c r="K155" s="749" t="s">
        <v>931</v>
      </c>
      <c r="L155" s="752">
        <v>35.330000000000005</v>
      </c>
      <c r="M155" s="752">
        <v>2</v>
      </c>
      <c r="N155" s="753">
        <v>70.660000000000011</v>
      </c>
    </row>
    <row r="156" spans="1:14" ht="14.45" customHeight="1" x14ac:dyDescent="0.2">
      <c r="A156" s="747" t="s">
        <v>583</v>
      </c>
      <c r="B156" s="748" t="s">
        <v>584</v>
      </c>
      <c r="C156" s="749" t="s">
        <v>603</v>
      </c>
      <c r="D156" s="750" t="s">
        <v>604</v>
      </c>
      <c r="E156" s="751">
        <v>50113001</v>
      </c>
      <c r="F156" s="750" t="s">
        <v>669</v>
      </c>
      <c r="G156" s="749" t="s">
        <v>670</v>
      </c>
      <c r="H156" s="749">
        <v>844831</v>
      </c>
      <c r="I156" s="749">
        <v>0</v>
      </c>
      <c r="J156" s="749" t="s">
        <v>932</v>
      </c>
      <c r="K156" s="749" t="s">
        <v>933</v>
      </c>
      <c r="L156" s="752">
        <v>1377.2440000000001</v>
      </c>
      <c r="M156" s="752">
        <v>10</v>
      </c>
      <c r="N156" s="753">
        <v>13772.44</v>
      </c>
    </row>
    <row r="157" spans="1:14" ht="14.45" customHeight="1" x14ac:dyDescent="0.2">
      <c r="A157" s="747" t="s">
        <v>583</v>
      </c>
      <c r="B157" s="748" t="s">
        <v>584</v>
      </c>
      <c r="C157" s="749" t="s">
        <v>603</v>
      </c>
      <c r="D157" s="750" t="s">
        <v>604</v>
      </c>
      <c r="E157" s="751">
        <v>50113001</v>
      </c>
      <c r="F157" s="750" t="s">
        <v>669</v>
      </c>
      <c r="G157" s="749" t="s">
        <v>670</v>
      </c>
      <c r="H157" s="749">
        <v>146475</v>
      </c>
      <c r="I157" s="749">
        <v>46475</v>
      </c>
      <c r="J157" s="749" t="s">
        <v>934</v>
      </c>
      <c r="K157" s="749" t="s">
        <v>935</v>
      </c>
      <c r="L157" s="752">
        <v>154.06000000000006</v>
      </c>
      <c r="M157" s="752">
        <v>25</v>
      </c>
      <c r="N157" s="753">
        <v>3851.5000000000018</v>
      </c>
    </row>
    <row r="158" spans="1:14" ht="14.45" customHeight="1" x14ac:dyDescent="0.2">
      <c r="A158" s="747" t="s">
        <v>583</v>
      </c>
      <c r="B158" s="748" t="s">
        <v>584</v>
      </c>
      <c r="C158" s="749" t="s">
        <v>603</v>
      </c>
      <c r="D158" s="750" t="s">
        <v>604</v>
      </c>
      <c r="E158" s="751">
        <v>50113001</v>
      </c>
      <c r="F158" s="750" t="s">
        <v>669</v>
      </c>
      <c r="G158" s="749" t="s">
        <v>670</v>
      </c>
      <c r="H158" s="749">
        <v>100113</v>
      </c>
      <c r="I158" s="749">
        <v>113</v>
      </c>
      <c r="J158" s="749" t="s">
        <v>936</v>
      </c>
      <c r="K158" s="749" t="s">
        <v>937</v>
      </c>
      <c r="L158" s="752">
        <v>46.02571428571428</v>
      </c>
      <c r="M158" s="752">
        <v>63</v>
      </c>
      <c r="N158" s="753">
        <v>2899.6199999999994</v>
      </c>
    </row>
    <row r="159" spans="1:14" ht="14.45" customHeight="1" x14ac:dyDescent="0.2">
      <c r="A159" s="747" t="s">
        <v>583</v>
      </c>
      <c r="B159" s="748" t="s">
        <v>584</v>
      </c>
      <c r="C159" s="749" t="s">
        <v>603</v>
      </c>
      <c r="D159" s="750" t="s">
        <v>604</v>
      </c>
      <c r="E159" s="751">
        <v>50113001</v>
      </c>
      <c r="F159" s="750" t="s">
        <v>669</v>
      </c>
      <c r="G159" s="749" t="s">
        <v>670</v>
      </c>
      <c r="H159" s="749">
        <v>844591</v>
      </c>
      <c r="I159" s="749">
        <v>107161</v>
      </c>
      <c r="J159" s="749" t="s">
        <v>938</v>
      </c>
      <c r="K159" s="749" t="s">
        <v>939</v>
      </c>
      <c r="L159" s="752">
        <v>935</v>
      </c>
      <c r="M159" s="752">
        <v>30</v>
      </c>
      <c r="N159" s="753">
        <v>28050</v>
      </c>
    </row>
    <row r="160" spans="1:14" ht="14.45" customHeight="1" x14ac:dyDescent="0.2">
      <c r="A160" s="747" t="s">
        <v>583</v>
      </c>
      <c r="B160" s="748" t="s">
        <v>584</v>
      </c>
      <c r="C160" s="749" t="s">
        <v>603</v>
      </c>
      <c r="D160" s="750" t="s">
        <v>604</v>
      </c>
      <c r="E160" s="751">
        <v>50113001</v>
      </c>
      <c r="F160" s="750" t="s">
        <v>669</v>
      </c>
      <c r="G160" s="749" t="s">
        <v>670</v>
      </c>
      <c r="H160" s="749">
        <v>231751</v>
      </c>
      <c r="I160" s="749">
        <v>231751</v>
      </c>
      <c r="J160" s="749" t="s">
        <v>940</v>
      </c>
      <c r="K160" s="749" t="s">
        <v>941</v>
      </c>
      <c r="L160" s="752">
        <v>111.48333333333335</v>
      </c>
      <c r="M160" s="752">
        <v>60</v>
      </c>
      <c r="N160" s="753">
        <v>6689.0000000000009</v>
      </c>
    </row>
    <row r="161" spans="1:14" ht="14.45" customHeight="1" x14ac:dyDescent="0.2">
      <c r="A161" s="747" t="s">
        <v>583</v>
      </c>
      <c r="B161" s="748" t="s">
        <v>584</v>
      </c>
      <c r="C161" s="749" t="s">
        <v>603</v>
      </c>
      <c r="D161" s="750" t="s">
        <v>604</v>
      </c>
      <c r="E161" s="751">
        <v>50113001</v>
      </c>
      <c r="F161" s="750" t="s">
        <v>669</v>
      </c>
      <c r="G161" s="749" t="s">
        <v>670</v>
      </c>
      <c r="H161" s="749">
        <v>102479</v>
      </c>
      <c r="I161" s="749">
        <v>2479</v>
      </c>
      <c r="J161" s="749" t="s">
        <v>942</v>
      </c>
      <c r="K161" s="749" t="s">
        <v>943</v>
      </c>
      <c r="L161" s="752">
        <v>65.521666666666661</v>
      </c>
      <c r="M161" s="752">
        <v>6</v>
      </c>
      <c r="N161" s="753">
        <v>393.13</v>
      </c>
    </row>
    <row r="162" spans="1:14" ht="14.45" customHeight="1" x14ac:dyDescent="0.2">
      <c r="A162" s="747" t="s">
        <v>583</v>
      </c>
      <c r="B162" s="748" t="s">
        <v>584</v>
      </c>
      <c r="C162" s="749" t="s">
        <v>603</v>
      </c>
      <c r="D162" s="750" t="s">
        <v>604</v>
      </c>
      <c r="E162" s="751">
        <v>50113001</v>
      </c>
      <c r="F162" s="750" t="s">
        <v>669</v>
      </c>
      <c r="G162" s="749" t="s">
        <v>670</v>
      </c>
      <c r="H162" s="749">
        <v>104071</v>
      </c>
      <c r="I162" s="749">
        <v>4071</v>
      </c>
      <c r="J162" s="749" t="s">
        <v>942</v>
      </c>
      <c r="K162" s="749" t="s">
        <v>944</v>
      </c>
      <c r="L162" s="752">
        <v>224.245</v>
      </c>
      <c r="M162" s="752">
        <v>4</v>
      </c>
      <c r="N162" s="753">
        <v>896.98</v>
      </c>
    </row>
    <row r="163" spans="1:14" ht="14.45" customHeight="1" x14ac:dyDescent="0.2">
      <c r="A163" s="747" t="s">
        <v>583</v>
      </c>
      <c r="B163" s="748" t="s">
        <v>584</v>
      </c>
      <c r="C163" s="749" t="s">
        <v>603</v>
      </c>
      <c r="D163" s="750" t="s">
        <v>604</v>
      </c>
      <c r="E163" s="751">
        <v>50113001</v>
      </c>
      <c r="F163" s="750" t="s">
        <v>669</v>
      </c>
      <c r="G163" s="749" t="s">
        <v>670</v>
      </c>
      <c r="H163" s="749">
        <v>846599</v>
      </c>
      <c r="I163" s="749">
        <v>107754</v>
      </c>
      <c r="J163" s="749" t="s">
        <v>945</v>
      </c>
      <c r="K163" s="749" t="s">
        <v>585</v>
      </c>
      <c r="L163" s="752">
        <v>131.60027777777776</v>
      </c>
      <c r="M163" s="752">
        <v>36</v>
      </c>
      <c r="N163" s="753">
        <v>4737.6099999999997</v>
      </c>
    </row>
    <row r="164" spans="1:14" ht="14.45" customHeight="1" x14ac:dyDescent="0.2">
      <c r="A164" s="747" t="s">
        <v>583</v>
      </c>
      <c r="B164" s="748" t="s">
        <v>584</v>
      </c>
      <c r="C164" s="749" t="s">
        <v>603</v>
      </c>
      <c r="D164" s="750" t="s">
        <v>604</v>
      </c>
      <c r="E164" s="751">
        <v>50113001</v>
      </c>
      <c r="F164" s="750" t="s">
        <v>669</v>
      </c>
      <c r="G164" s="749" t="s">
        <v>670</v>
      </c>
      <c r="H164" s="749">
        <v>154539</v>
      </c>
      <c r="I164" s="749">
        <v>54539</v>
      </c>
      <c r="J164" s="749" t="s">
        <v>685</v>
      </c>
      <c r="K164" s="749" t="s">
        <v>686</v>
      </c>
      <c r="L164" s="752">
        <v>60.197500000000012</v>
      </c>
      <c r="M164" s="752">
        <v>40</v>
      </c>
      <c r="N164" s="753">
        <v>2407.9000000000005</v>
      </c>
    </row>
    <row r="165" spans="1:14" ht="14.45" customHeight="1" x14ac:dyDescent="0.2">
      <c r="A165" s="747" t="s">
        <v>583</v>
      </c>
      <c r="B165" s="748" t="s">
        <v>584</v>
      </c>
      <c r="C165" s="749" t="s">
        <v>603</v>
      </c>
      <c r="D165" s="750" t="s">
        <v>604</v>
      </c>
      <c r="E165" s="751">
        <v>50113001</v>
      </c>
      <c r="F165" s="750" t="s">
        <v>669</v>
      </c>
      <c r="G165" s="749" t="s">
        <v>670</v>
      </c>
      <c r="H165" s="749">
        <v>179325</v>
      </c>
      <c r="I165" s="749">
        <v>179325</v>
      </c>
      <c r="J165" s="749" t="s">
        <v>946</v>
      </c>
      <c r="K165" s="749" t="s">
        <v>947</v>
      </c>
      <c r="L165" s="752">
        <v>34.020000000000003</v>
      </c>
      <c r="M165" s="752">
        <v>1</v>
      </c>
      <c r="N165" s="753">
        <v>34.020000000000003</v>
      </c>
    </row>
    <row r="166" spans="1:14" ht="14.45" customHeight="1" x14ac:dyDescent="0.2">
      <c r="A166" s="747" t="s">
        <v>583</v>
      </c>
      <c r="B166" s="748" t="s">
        <v>584</v>
      </c>
      <c r="C166" s="749" t="s">
        <v>603</v>
      </c>
      <c r="D166" s="750" t="s">
        <v>604</v>
      </c>
      <c r="E166" s="751">
        <v>50113001</v>
      </c>
      <c r="F166" s="750" t="s">
        <v>669</v>
      </c>
      <c r="G166" s="749" t="s">
        <v>670</v>
      </c>
      <c r="H166" s="749">
        <v>179327</v>
      </c>
      <c r="I166" s="749">
        <v>179327</v>
      </c>
      <c r="J166" s="749" t="s">
        <v>946</v>
      </c>
      <c r="K166" s="749" t="s">
        <v>845</v>
      </c>
      <c r="L166" s="752">
        <v>73.680000000000007</v>
      </c>
      <c r="M166" s="752">
        <v>1</v>
      </c>
      <c r="N166" s="753">
        <v>73.680000000000007</v>
      </c>
    </row>
    <row r="167" spans="1:14" ht="14.45" customHeight="1" x14ac:dyDescent="0.2">
      <c r="A167" s="747" t="s">
        <v>583</v>
      </c>
      <c r="B167" s="748" t="s">
        <v>584</v>
      </c>
      <c r="C167" s="749" t="s">
        <v>603</v>
      </c>
      <c r="D167" s="750" t="s">
        <v>604</v>
      </c>
      <c r="E167" s="751">
        <v>50113001</v>
      </c>
      <c r="F167" s="750" t="s">
        <v>669</v>
      </c>
      <c r="G167" s="749" t="s">
        <v>670</v>
      </c>
      <c r="H167" s="749">
        <v>185656</v>
      </c>
      <c r="I167" s="749">
        <v>85656</v>
      </c>
      <c r="J167" s="749" t="s">
        <v>948</v>
      </c>
      <c r="K167" s="749" t="s">
        <v>949</v>
      </c>
      <c r="L167" s="752">
        <v>69.909999999999954</v>
      </c>
      <c r="M167" s="752">
        <v>1</v>
      </c>
      <c r="N167" s="753">
        <v>69.909999999999954</v>
      </c>
    </row>
    <row r="168" spans="1:14" ht="14.45" customHeight="1" x14ac:dyDescent="0.2">
      <c r="A168" s="747" t="s">
        <v>583</v>
      </c>
      <c r="B168" s="748" t="s">
        <v>584</v>
      </c>
      <c r="C168" s="749" t="s">
        <v>603</v>
      </c>
      <c r="D168" s="750" t="s">
        <v>604</v>
      </c>
      <c r="E168" s="751">
        <v>50113001</v>
      </c>
      <c r="F168" s="750" t="s">
        <v>669</v>
      </c>
      <c r="G168" s="749" t="s">
        <v>670</v>
      </c>
      <c r="H168" s="749">
        <v>226523</v>
      </c>
      <c r="I168" s="749">
        <v>226523</v>
      </c>
      <c r="J168" s="749" t="s">
        <v>950</v>
      </c>
      <c r="K168" s="749" t="s">
        <v>951</v>
      </c>
      <c r="L168" s="752">
        <v>51.983384615384637</v>
      </c>
      <c r="M168" s="752">
        <v>65</v>
      </c>
      <c r="N168" s="753">
        <v>3378.9200000000014</v>
      </c>
    </row>
    <row r="169" spans="1:14" ht="14.45" customHeight="1" x14ac:dyDescent="0.2">
      <c r="A169" s="747" t="s">
        <v>583</v>
      </c>
      <c r="B169" s="748" t="s">
        <v>584</v>
      </c>
      <c r="C169" s="749" t="s">
        <v>603</v>
      </c>
      <c r="D169" s="750" t="s">
        <v>604</v>
      </c>
      <c r="E169" s="751">
        <v>50113001</v>
      </c>
      <c r="F169" s="750" t="s">
        <v>669</v>
      </c>
      <c r="G169" s="749" t="s">
        <v>678</v>
      </c>
      <c r="H169" s="749">
        <v>159448</v>
      </c>
      <c r="I169" s="749">
        <v>59448</v>
      </c>
      <c r="J169" s="749" t="s">
        <v>952</v>
      </c>
      <c r="K169" s="749" t="s">
        <v>953</v>
      </c>
      <c r="L169" s="752">
        <v>368.84</v>
      </c>
      <c r="M169" s="752">
        <v>2</v>
      </c>
      <c r="N169" s="753">
        <v>737.68</v>
      </c>
    </row>
    <row r="170" spans="1:14" ht="14.45" customHeight="1" x14ac:dyDescent="0.2">
      <c r="A170" s="747" t="s">
        <v>583</v>
      </c>
      <c r="B170" s="748" t="s">
        <v>584</v>
      </c>
      <c r="C170" s="749" t="s">
        <v>603</v>
      </c>
      <c r="D170" s="750" t="s">
        <v>604</v>
      </c>
      <c r="E170" s="751">
        <v>50113001</v>
      </c>
      <c r="F170" s="750" t="s">
        <v>669</v>
      </c>
      <c r="G170" s="749" t="s">
        <v>670</v>
      </c>
      <c r="H170" s="749">
        <v>920235</v>
      </c>
      <c r="I170" s="749">
        <v>15880</v>
      </c>
      <c r="J170" s="749" t="s">
        <v>954</v>
      </c>
      <c r="K170" s="749" t="s">
        <v>585</v>
      </c>
      <c r="L170" s="752">
        <v>163.57</v>
      </c>
      <c r="M170" s="752">
        <v>1</v>
      </c>
      <c r="N170" s="753">
        <v>163.57</v>
      </c>
    </row>
    <row r="171" spans="1:14" ht="14.45" customHeight="1" x14ac:dyDescent="0.2">
      <c r="A171" s="747" t="s">
        <v>583</v>
      </c>
      <c r="B171" s="748" t="s">
        <v>584</v>
      </c>
      <c r="C171" s="749" t="s">
        <v>603</v>
      </c>
      <c r="D171" s="750" t="s">
        <v>604</v>
      </c>
      <c r="E171" s="751">
        <v>50113001</v>
      </c>
      <c r="F171" s="750" t="s">
        <v>669</v>
      </c>
      <c r="G171" s="749" t="s">
        <v>670</v>
      </c>
      <c r="H171" s="749">
        <v>930535</v>
      </c>
      <c r="I171" s="749">
        <v>0</v>
      </c>
      <c r="J171" s="749" t="s">
        <v>955</v>
      </c>
      <c r="K171" s="749" t="s">
        <v>585</v>
      </c>
      <c r="L171" s="752">
        <v>155</v>
      </c>
      <c r="M171" s="752">
        <v>7</v>
      </c>
      <c r="N171" s="753">
        <v>1085</v>
      </c>
    </row>
    <row r="172" spans="1:14" ht="14.45" customHeight="1" x14ac:dyDescent="0.2">
      <c r="A172" s="747" t="s">
        <v>583</v>
      </c>
      <c r="B172" s="748" t="s">
        <v>584</v>
      </c>
      <c r="C172" s="749" t="s">
        <v>603</v>
      </c>
      <c r="D172" s="750" t="s">
        <v>604</v>
      </c>
      <c r="E172" s="751">
        <v>50113001</v>
      </c>
      <c r="F172" s="750" t="s">
        <v>669</v>
      </c>
      <c r="G172" s="749" t="s">
        <v>670</v>
      </c>
      <c r="H172" s="749">
        <v>905097</v>
      </c>
      <c r="I172" s="749">
        <v>158767</v>
      </c>
      <c r="J172" s="749" t="s">
        <v>956</v>
      </c>
      <c r="K172" s="749" t="s">
        <v>957</v>
      </c>
      <c r="L172" s="752">
        <v>167.4222151906373</v>
      </c>
      <c r="M172" s="752">
        <v>59</v>
      </c>
      <c r="N172" s="753">
        <v>9877.9106962476017</v>
      </c>
    </row>
    <row r="173" spans="1:14" ht="14.45" customHeight="1" x14ac:dyDescent="0.2">
      <c r="A173" s="747" t="s">
        <v>583</v>
      </c>
      <c r="B173" s="748" t="s">
        <v>584</v>
      </c>
      <c r="C173" s="749" t="s">
        <v>603</v>
      </c>
      <c r="D173" s="750" t="s">
        <v>604</v>
      </c>
      <c r="E173" s="751">
        <v>50113001</v>
      </c>
      <c r="F173" s="750" t="s">
        <v>669</v>
      </c>
      <c r="G173" s="749" t="s">
        <v>670</v>
      </c>
      <c r="H173" s="749">
        <v>920154</v>
      </c>
      <c r="I173" s="749">
        <v>0</v>
      </c>
      <c r="J173" s="749" t="s">
        <v>958</v>
      </c>
      <c r="K173" s="749" t="s">
        <v>585</v>
      </c>
      <c r="L173" s="752">
        <v>315.38681011449296</v>
      </c>
      <c r="M173" s="752">
        <v>1</v>
      </c>
      <c r="N173" s="753">
        <v>315.38681011449296</v>
      </c>
    </row>
    <row r="174" spans="1:14" ht="14.45" customHeight="1" x14ac:dyDescent="0.2">
      <c r="A174" s="747" t="s">
        <v>583</v>
      </c>
      <c r="B174" s="748" t="s">
        <v>584</v>
      </c>
      <c r="C174" s="749" t="s">
        <v>603</v>
      </c>
      <c r="D174" s="750" t="s">
        <v>604</v>
      </c>
      <c r="E174" s="751">
        <v>50113001</v>
      </c>
      <c r="F174" s="750" t="s">
        <v>669</v>
      </c>
      <c r="G174" s="749" t="s">
        <v>670</v>
      </c>
      <c r="H174" s="749">
        <v>846873</v>
      </c>
      <c r="I174" s="749">
        <v>0</v>
      </c>
      <c r="J174" s="749" t="s">
        <v>959</v>
      </c>
      <c r="K174" s="749" t="s">
        <v>585</v>
      </c>
      <c r="L174" s="752">
        <v>225.92</v>
      </c>
      <c r="M174" s="752">
        <v>1</v>
      </c>
      <c r="N174" s="753">
        <v>225.92</v>
      </c>
    </row>
    <row r="175" spans="1:14" ht="14.45" customHeight="1" x14ac:dyDescent="0.2">
      <c r="A175" s="747" t="s">
        <v>583</v>
      </c>
      <c r="B175" s="748" t="s">
        <v>584</v>
      </c>
      <c r="C175" s="749" t="s">
        <v>603</v>
      </c>
      <c r="D175" s="750" t="s">
        <v>604</v>
      </c>
      <c r="E175" s="751">
        <v>50113001</v>
      </c>
      <c r="F175" s="750" t="s">
        <v>669</v>
      </c>
      <c r="G175" s="749" t="s">
        <v>670</v>
      </c>
      <c r="H175" s="749">
        <v>500088</v>
      </c>
      <c r="I175" s="749">
        <v>0</v>
      </c>
      <c r="J175" s="749" t="s">
        <v>960</v>
      </c>
      <c r="K175" s="749" t="s">
        <v>585</v>
      </c>
      <c r="L175" s="752">
        <v>236.59</v>
      </c>
      <c r="M175" s="752">
        <v>1</v>
      </c>
      <c r="N175" s="753">
        <v>236.59</v>
      </c>
    </row>
    <row r="176" spans="1:14" ht="14.45" customHeight="1" x14ac:dyDescent="0.2">
      <c r="A176" s="747" t="s">
        <v>583</v>
      </c>
      <c r="B176" s="748" t="s">
        <v>584</v>
      </c>
      <c r="C176" s="749" t="s">
        <v>603</v>
      </c>
      <c r="D176" s="750" t="s">
        <v>604</v>
      </c>
      <c r="E176" s="751">
        <v>50113001</v>
      </c>
      <c r="F176" s="750" t="s">
        <v>669</v>
      </c>
      <c r="G176" s="749" t="s">
        <v>670</v>
      </c>
      <c r="H176" s="749">
        <v>920170</v>
      </c>
      <c r="I176" s="749">
        <v>0</v>
      </c>
      <c r="J176" s="749" t="s">
        <v>961</v>
      </c>
      <c r="K176" s="749" t="s">
        <v>585</v>
      </c>
      <c r="L176" s="752">
        <v>75.165999999999997</v>
      </c>
      <c r="M176" s="752">
        <v>1</v>
      </c>
      <c r="N176" s="753">
        <v>75.165999999999997</v>
      </c>
    </row>
    <row r="177" spans="1:14" ht="14.45" customHeight="1" x14ac:dyDescent="0.2">
      <c r="A177" s="747" t="s">
        <v>583</v>
      </c>
      <c r="B177" s="748" t="s">
        <v>584</v>
      </c>
      <c r="C177" s="749" t="s">
        <v>603</v>
      </c>
      <c r="D177" s="750" t="s">
        <v>604</v>
      </c>
      <c r="E177" s="751">
        <v>50113001</v>
      </c>
      <c r="F177" s="750" t="s">
        <v>669</v>
      </c>
      <c r="G177" s="749" t="s">
        <v>670</v>
      </c>
      <c r="H177" s="749">
        <v>900240</v>
      </c>
      <c r="I177" s="749">
        <v>0</v>
      </c>
      <c r="J177" s="749" t="s">
        <v>962</v>
      </c>
      <c r="K177" s="749" t="s">
        <v>585</v>
      </c>
      <c r="L177" s="752">
        <v>67.759943896446046</v>
      </c>
      <c r="M177" s="752">
        <v>2</v>
      </c>
      <c r="N177" s="753">
        <v>135.51988779289209</v>
      </c>
    </row>
    <row r="178" spans="1:14" ht="14.45" customHeight="1" x14ac:dyDescent="0.2">
      <c r="A178" s="747" t="s">
        <v>583</v>
      </c>
      <c r="B178" s="748" t="s">
        <v>584</v>
      </c>
      <c r="C178" s="749" t="s">
        <v>603</v>
      </c>
      <c r="D178" s="750" t="s">
        <v>604</v>
      </c>
      <c r="E178" s="751">
        <v>50113001</v>
      </c>
      <c r="F178" s="750" t="s">
        <v>669</v>
      </c>
      <c r="G178" s="749" t="s">
        <v>670</v>
      </c>
      <c r="H178" s="749">
        <v>183272</v>
      </c>
      <c r="I178" s="749">
        <v>215478</v>
      </c>
      <c r="J178" s="749" t="s">
        <v>963</v>
      </c>
      <c r="K178" s="749" t="s">
        <v>964</v>
      </c>
      <c r="L178" s="752">
        <v>247.33</v>
      </c>
      <c r="M178" s="752">
        <v>2</v>
      </c>
      <c r="N178" s="753">
        <v>494.66</v>
      </c>
    </row>
    <row r="179" spans="1:14" ht="14.45" customHeight="1" x14ac:dyDescent="0.2">
      <c r="A179" s="747" t="s">
        <v>583</v>
      </c>
      <c r="B179" s="748" t="s">
        <v>584</v>
      </c>
      <c r="C179" s="749" t="s">
        <v>603</v>
      </c>
      <c r="D179" s="750" t="s">
        <v>604</v>
      </c>
      <c r="E179" s="751">
        <v>50113001</v>
      </c>
      <c r="F179" s="750" t="s">
        <v>669</v>
      </c>
      <c r="G179" s="749" t="s">
        <v>670</v>
      </c>
      <c r="H179" s="749">
        <v>215474</v>
      </c>
      <c r="I179" s="749">
        <v>215474</v>
      </c>
      <c r="J179" s="749" t="s">
        <v>965</v>
      </c>
      <c r="K179" s="749" t="s">
        <v>966</v>
      </c>
      <c r="L179" s="752">
        <v>531.72980050277192</v>
      </c>
      <c r="M179" s="752">
        <v>46</v>
      </c>
      <c r="N179" s="753">
        <v>24459.570823127509</v>
      </c>
    </row>
    <row r="180" spans="1:14" ht="14.45" customHeight="1" x14ac:dyDescent="0.2">
      <c r="A180" s="747" t="s">
        <v>583</v>
      </c>
      <c r="B180" s="748" t="s">
        <v>584</v>
      </c>
      <c r="C180" s="749" t="s">
        <v>603</v>
      </c>
      <c r="D180" s="750" t="s">
        <v>604</v>
      </c>
      <c r="E180" s="751">
        <v>50113001</v>
      </c>
      <c r="F180" s="750" t="s">
        <v>669</v>
      </c>
      <c r="G180" s="749" t="s">
        <v>670</v>
      </c>
      <c r="H180" s="749">
        <v>501596</v>
      </c>
      <c r="I180" s="749">
        <v>0</v>
      </c>
      <c r="J180" s="749" t="s">
        <v>967</v>
      </c>
      <c r="K180" s="749" t="s">
        <v>968</v>
      </c>
      <c r="L180" s="752">
        <v>113.25999999999999</v>
      </c>
      <c r="M180" s="752">
        <v>1</v>
      </c>
      <c r="N180" s="753">
        <v>113.25999999999999</v>
      </c>
    </row>
    <row r="181" spans="1:14" ht="14.45" customHeight="1" x14ac:dyDescent="0.2">
      <c r="A181" s="747" t="s">
        <v>583</v>
      </c>
      <c r="B181" s="748" t="s">
        <v>584</v>
      </c>
      <c r="C181" s="749" t="s">
        <v>603</v>
      </c>
      <c r="D181" s="750" t="s">
        <v>604</v>
      </c>
      <c r="E181" s="751">
        <v>50113001</v>
      </c>
      <c r="F181" s="750" t="s">
        <v>669</v>
      </c>
      <c r="G181" s="749" t="s">
        <v>678</v>
      </c>
      <c r="H181" s="749">
        <v>134508</v>
      </c>
      <c r="I181" s="749">
        <v>134508</v>
      </c>
      <c r="J181" s="749" t="s">
        <v>969</v>
      </c>
      <c r="K181" s="749" t="s">
        <v>970</v>
      </c>
      <c r="L181" s="752">
        <v>174.55000000000007</v>
      </c>
      <c r="M181" s="752">
        <v>1</v>
      </c>
      <c r="N181" s="753">
        <v>174.55000000000007</v>
      </c>
    </row>
    <row r="182" spans="1:14" ht="14.45" customHeight="1" x14ac:dyDescent="0.2">
      <c r="A182" s="747" t="s">
        <v>583</v>
      </c>
      <c r="B182" s="748" t="s">
        <v>584</v>
      </c>
      <c r="C182" s="749" t="s">
        <v>603</v>
      </c>
      <c r="D182" s="750" t="s">
        <v>604</v>
      </c>
      <c r="E182" s="751">
        <v>50113001</v>
      </c>
      <c r="F182" s="750" t="s">
        <v>669</v>
      </c>
      <c r="G182" s="749" t="s">
        <v>678</v>
      </c>
      <c r="H182" s="749">
        <v>134505</v>
      </c>
      <c r="I182" s="749">
        <v>134505</v>
      </c>
      <c r="J182" s="749" t="s">
        <v>969</v>
      </c>
      <c r="K182" s="749" t="s">
        <v>971</v>
      </c>
      <c r="L182" s="752">
        <v>100.58</v>
      </c>
      <c r="M182" s="752">
        <v>1</v>
      </c>
      <c r="N182" s="753">
        <v>100.58</v>
      </c>
    </row>
    <row r="183" spans="1:14" ht="14.45" customHeight="1" x14ac:dyDescent="0.2">
      <c r="A183" s="747" t="s">
        <v>583</v>
      </c>
      <c r="B183" s="748" t="s">
        <v>584</v>
      </c>
      <c r="C183" s="749" t="s">
        <v>603</v>
      </c>
      <c r="D183" s="750" t="s">
        <v>604</v>
      </c>
      <c r="E183" s="751">
        <v>50113001</v>
      </c>
      <c r="F183" s="750" t="s">
        <v>669</v>
      </c>
      <c r="G183" s="749" t="s">
        <v>670</v>
      </c>
      <c r="H183" s="749">
        <v>192205</v>
      </c>
      <c r="I183" s="749">
        <v>192205</v>
      </c>
      <c r="J183" s="749" t="s">
        <v>972</v>
      </c>
      <c r="K183" s="749" t="s">
        <v>973</v>
      </c>
      <c r="L183" s="752">
        <v>87.88</v>
      </c>
      <c r="M183" s="752">
        <v>3</v>
      </c>
      <c r="N183" s="753">
        <v>263.64</v>
      </c>
    </row>
    <row r="184" spans="1:14" ht="14.45" customHeight="1" x14ac:dyDescent="0.2">
      <c r="A184" s="747" t="s">
        <v>583</v>
      </c>
      <c r="B184" s="748" t="s">
        <v>584</v>
      </c>
      <c r="C184" s="749" t="s">
        <v>603</v>
      </c>
      <c r="D184" s="750" t="s">
        <v>604</v>
      </c>
      <c r="E184" s="751">
        <v>50113001</v>
      </c>
      <c r="F184" s="750" t="s">
        <v>669</v>
      </c>
      <c r="G184" s="749" t="s">
        <v>670</v>
      </c>
      <c r="H184" s="749">
        <v>225888</v>
      </c>
      <c r="I184" s="749">
        <v>225888</v>
      </c>
      <c r="J184" s="749" t="s">
        <v>974</v>
      </c>
      <c r="K184" s="749" t="s">
        <v>975</v>
      </c>
      <c r="L184" s="752">
        <v>674.52</v>
      </c>
      <c r="M184" s="752">
        <v>1</v>
      </c>
      <c r="N184" s="753">
        <v>674.52</v>
      </c>
    </row>
    <row r="185" spans="1:14" ht="14.45" customHeight="1" x14ac:dyDescent="0.2">
      <c r="A185" s="747" t="s">
        <v>583</v>
      </c>
      <c r="B185" s="748" t="s">
        <v>584</v>
      </c>
      <c r="C185" s="749" t="s">
        <v>603</v>
      </c>
      <c r="D185" s="750" t="s">
        <v>604</v>
      </c>
      <c r="E185" s="751">
        <v>50113001</v>
      </c>
      <c r="F185" s="750" t="s">
        <v>669</v>
      </c>
      <c r="G185" s="749" t="s">
        <v>670</v>
      </c>
      <c r="H185" s="749">
        <v>207774</v>
      </c>
      <c r="I185" s="749">
        <v>207774</v>
      </c>
      <c r="J185" s="749" t="s">
        <v>976</v>
      </c>
      <c r="K185" s="749" t="s">
        <v>700</v>
      </c>
      <c r="L185" s="752">
        <v>2266</v>
      </c>
      <c r="M185" s="752">
        <v>1</v>
      </c>
      <c r="N185" s="753">
        <v>2266</v>
      </c>
    </row>
    <row r="186" spans="1:14" ht="14.45" customHeight="1" x14ac:dyDescent="0.2">
      <c r="A186" s="747" t="s">
        <v>583</v>
      </c>
      <c r="B186" s="748" t="s">
        <v>584</v>
      </c>
      <c r="C186" s="749" t="s">
        <v>603</v>
      </c>
      <c r="D186" s="750" t="s">
        <v>604</v>
      </c>
      <c r="E186" s="751">
        <v>50113001</v>
      </c>
      <c r="F186" s="750" t="s">
        <v>669</v>
      </c>
      <c r="G186" s="749" t="s">
        <v>670</v>
      </c>
      <c r="H186" s="749">
        <v>207334</v>
      </c>
      <c r="I186" s="749">
        <v>207334</v>
      </c>
      <c r="J186" s="749" t="s">
        <v>976</v>
      </c>
      <c r="K186" s="749" t="s">
        <v>977</v>
      </c>
      <c r="L186" s="752">
        <v>20441.744285714285</v>
      </c>
      <c r="M186" s="752">
        <v>14</v>
      </c>
      <c r="N186" s="753">
        <v>286184.42</v>
      </c>
    </row>
    <row r="187" spans="1:14" ht="14.45" customHeight="1" x14ac:dyDescent="0.2">
      <c r="A187" s="747" t="s">
        <v>583</v>
      </c>
      <c r="B187" s="748" t="s">
        <v>584</v>
      </c>
      <c r="C187" s="749" t="s">
        <v>603</v>
      </c>
      <c r="D187" s="750" t="s">
        <v>604</v>
      </c>
      <c r="E187" s="751">
        <v>50113001</v>
      </c>
      <c r="F187" s="750" t="s">
        <v>669</v>
      </c>
      <c r="G187" s="749" t="s">
        <v>670</v>
      </c>
      <c r="H187" s="749">
        <v>159643</v>
      </c>
      <c r="I187" s="749">
        <v>59643</v>
      </c>
      <c r="J187" s="749" t="s">
        <v>978</v>
      </c>
      <c r="K187" s="749" t="s">
        <v>979</v>
      </c>
      <c r="L187" s="752">
        <v>107.65000000000003</v>
      </c>
      <c r="M187" s="752">
        <v>1</v>
      </c>
      <c r="N187" s="753">
        <v>107.65000000000003</v>
      </c>
    </row>
    <row r="188" spans="1:14" ht="14.45" customHeight="1" x14ac:dyDescent="0.2">
      <c r="A188" s="747" t="s">
        <v>583</v>
      </c>
      <c r="B188" s="748" t="s">
        <v>584</v>
      </c>
      <c r="C188" s="749" t="s">
        <v>603</v>
      </c>
      <c r="D188" s="750" t="s">
        <v>604</v>
      </c>
      <c r="E188" s="751">
        <v>50113001</v>
      </c>
      <c r="F188" s="750" t="s">
        <v>669</v>
      </c>
      <c r="G188" s="749" t="s">
        <v>670</v>
      </c>
      <c r="H188" s="749">
        <v>229191</v>
      </c>
      <c r="I188" s="749">
        <v>229191</v>
      </c>
      <c r="J188" s="749" t="s">
        <v>980</v>
      </c>
      <c r="K188" s="749" t="s">
        <v>981</v>
      </c>
      <c r="L188" s="752">
        <v>141.30600000000004</v>
      </c>
      <c r="M188" s="752">
        <v>5</v>
      </c>
      <c r="N188" s="753">
        <v>706.5300000000002</v>
      </c>
    </row>
    <row r="189" spans="1:14" ht="14.45" customHeight="1" x14ac:dyDescent="0.2">
      <c r="A189" s="747" t="s">
        <v>583</v>
      </c>
      <c r="B189" s="748" t="s">
        <v>584</v>
      </c>
      <c r="C189" s="749" t="s">
        <v>603</v>
      </c>
      <c r="D189" s="750" t="s">
        <v>604</v>
      </c>
      <c r="E189" s="751">
        <v>50113001</v>
      </c>
      <c r="F189" s="750" t="s">
        <v>669</v>
      </c>
      <c r="G189" s="749" t="s">
        <v>670</v>
      </c>
      <c r="H189" s="749">
        <v>110502</v>
      </c>
      <c r="I189" s="749">
        <v>10502</v>
      </c>
      <c r="J189" s="749" t="s">
        <v>982</v>
      </c>
      <c r="K189" s="749" t="s">
        <v>983</v>
      </c>
      <c r="L189" s="752">
        <v>118.37</v>
      </c>
      <c r="M189" s="752">
        <v>1</v>
      </c>
      <c r="N189" s="753">
        <v>118.37</v>
      </c>
    </row>
    <row r="190" spans="1:14" ht="14.45" customHeight="1" x14ac:dyDescent="0.2">
      <c r="A190" s="747" t="s">
        <v>583</v>
      </c>
      <c r="B190" s="748" t="s">
        <v>584</v>
      </c>
      <c r="C190" s="749" t="s">
        <v>603</v>
      </c>
      <c r="D190" s="750" t="s">
        <v>604</v>
      </c>
      <c r="E190" s="751">
        <v>50113001</v>
      </c>
      <c r="F190" s="750" t="s">
        <v>669</v>
      </c>
      <c r="G190" s="749" t="s">
        <v>670</v>
      </c>
      <c r="H190" s="749">
        <v>447</v>
      </c>
      <c r="I190" s="749">
        <v>447</v>
      </c>
      <c r="J190" s="749" t="s">
        <v>984</v>
      </c>
      <c r="K190" s="749" t="s">
        <v>985</v>
      </c>
      <c r="L190" s="752">
        <v>178.47999999999996</v>
      </c>
      <c r="M190" s="752">
        <v>2</v>
      </c>
      <c r="N190" s="753">
        <v>356.95999999999992</v>
      </c>
    </row>
    <row r="191" spans="1:14" ht="14.45" customHeight="1" x14ac:dyDescent="0.2">
      <c r="A191" s="747" t="s">
        <v>583</v>
      </c>
      <c r="B191" s="748" t="s">
        <v>584</v>
      </c>
      <c r="C191" s="749" t="s">
        <v>603</v>
      </c>
      <c r="D191" s="750" t="s">
        <v>604</v>
      </c>
      <c r="E191" s="751">
        <v>50113001</v>
      </c>
      <c r="F191" s="750" t="s">
        <v>669</v>
      </c>
      <c r="G191" s="749" t="s">
        <v>670</v>
      </c>
      <c r="H191" s="749">
        <v>214593</v>
      </c>
      <c r="I191" s="749">
        <v>214593</v>
      </c>
      <c r="J191" s="749" t="s">
        <v>986</v>
      </c>
      <c r="K191" s="749" t="s">
        <v>987</v>
      </c>
      <c r="L191" s="752">
        <v>56.16142857142858</v>
      </c>
      <c r="M191" s="752">
        <v>7</v>
      </c>
      <c r="N191" s="753">
        <v>393.13000000000005</v>
      </c>
    </row>
    <row r="192" spans="1:14" ht="14.45" customHeight="1" x14ac:dyDescent="0.2">
      <c r="A192" s="747" t="s">
        <v>583</v>
      </c>
      <c r="B192" s="748" t="s">
        <v>584</v>
      </c>
      <c r="C192" s="749" t="s">
        <v>603</v>
      </c>
      <c r="D192" s="750" t="s">
        <v>604</v>
      </c>
      <c r="E192" s="751">
        <v>50113001</v>
      </c>
      <c r="F192" s="750" t="s">
        <v>669</v>
      </c>
      <c r="G192" s="749" t="s">
        <v>670</v>
      </c>
      <c r="H192" s="749">
        <v>199680</v>
      </c>
      <c r="I192" s="749">
        <v>199680</v>
      </c>
      <c r="J192" s="749" t="s">
        <v>988</v>
      </c>
      <c r="K192" s="749" t="s">
        <v>989</v>
      </c>
      <c r="L192" s="752">
        <v>362.67499999999995</v>
      </c>
      <c r="M192" s="752">
        <v>4</v>
      </c>
      <c r="N192" s="753">
        <v>1450.6999999999998</v>
      </c>
    </row>
    <row r="193" spans="1:14" ht="14.45" customHeight="1" x14ac:dyDescent="0.2">
      <c r="A193" s="747" t="s">
        <v>583</v>
      </c>
      <c r="B193" s="748" t="s">
        <v>584</v>
      </c>
      <c r="C193" s="749" t="s">
        <v>603</v>
      </c>
      <c r="D193" s="750" t="s">
        <v>604</v>
      </c>
      <c r="E193" s="751">
        <v>50113001</v>
      </c>
      <c r="F193" s="750" t="s">
        <v>669</v>
      </c>
      <c r="G193" s="749" t="s">
        <v>670</v>
      </c>
      <c r="H193" s="749">
        <v>187076</v>
      </c>
      <c r="I193" s="749">
        <v>87076</v>
      </c>
      <c r="J193" s="749" t="s">
        <v>990</v>
      </c>
      <c r="K193" s="749" t="s">
        <v>991</v>
      </c>
      <c r="L193" s="752">
        <v>133.43199999999999</v>
      </c>
      <c r="M193" s="752">
        <v>10</v>
      </c>
      <c r="N193" s="753">
        <v>1334.32</v>
      </c>
    </row>
    <row r="194" spans="1:14" ht="14.45" customHeight="1" x14ac:dyDescent="0.2">
      <c r="A194" s="747" t="s">
        <v>583</v>
      </c>
      <c r="B194" s="748" t="s">
        <v>584</v>
      </c>
      <c r="C194" s="749" t="s">
        <v>603</v>
      </c>
      <c r="D194" s="750" t="s">
        <v>604</v>
      </c>
      <c r="E194" s="751">
        <v>50113001</v>
      </c>
      <c r="F194" s="750" t="s">
        <v>669</v>
      </c>
      <c r="G194" s="749" t="s">
        <v>670</v>
      </c>
      <c r="H194" s="749">
        <v>192757</v>
      </c>
      <c r="I194" s="749">
        <v>92757</v>
      </c>
      <c r="J194" s="749" t="s">
        <v>990</v>
      </c>
      <c r="K194" s="749" t="s">
        <v>992</v>
      </c>
      <c r="L194" s="752">
        <v>74.34</v>
      </c>
      <c r="M194" s="752">
        <v>2</v>
      </c>
      <c r="N194" s="753">
        <v>148.68</v>
      </c>
    </row>
    <row r="195" spans="1:14" ht="14.45" customHeight="1" x14ac:dyDescent="0.2">
      <c r="A195" s="747" t="s">
        <v>583</v>
      </c>
      <c r="B195" s="748" t="s">
        <v>584</v>
      </c>
      <c r="C195" s="749" t="s">
        <v>603</v>
      </c>
      <c r="D195" s="750" t="s">
        <v>604</v>
      </c>
      <c r="E195" s="751">
        <v>50113001</v>
      </c>
      <c r="F195" s="750" t="s">
        <v>669</v>
      </c>
      <c r="G195" s="749" t="s">
        <v>670</v>
      </c>
      <c r="H195" s="749">
        <v>186159</v>
      </c>
      <c r="I195" s="749">
        <v>186159</v>
      </c>
      <c r="J195" s="749" t="s">
        <v>993</v>
      </c>
      <c r="K195" s="749" t="s">
        <v>994</v>
      </c>
      <c r="L195" s="752">
        <v>51.29</v>
      </c>
      <c r="M195" s="752">
        <v>1</v>
      </c>
      <c r="N195" s="753">
        <v>51.29</v>
      </c>
    </row>
    <row r="196" spans="1:14" ht="14.45" customHeight="1" x14ac:dyDescent="0.2">
      <c r="A196" s="747" t="s">
        <v>583</v>
      </c>
      <c r="B196" s="748" t="s">
        <v>584</v>
      </c>
      <c r="C196" s="749" t="s">
        <v>603</v>
      </c>
      <c r="D196" s="750" t="s">
        <v>604</v>
      </c>
      <c r="E196" s="751">
        <v>50113001</v>
      </c>
      <c r="F196" s="750" t="s">
        <v>669</v>
      </c>
      <c r="G196" s="749" t="s">
        <v>670</v>
      </c>
      <c r="H196" s="749">
        <v>849971</v>
      </c>
      <c r="I196" s="749">
        <v>137494</v>
      </c>
      <c r="J196" s="749" t="s">
        <v>995</v>
      </c>
      <c r="K196" s="749" t="s">
        <v>585</v>
      </c>
      <c r="L196" s="752">
        <v>756.12777777777796</v>
      </c>
      <c r="M196" s="752">
        <v>18</v>
      </c>
      <c r="N196" s="753">
        <v>13610.300000000003</v>
      </c>
    </row>
    <row r="197" spans="1:14" ht="14.45" customHeight="1" x14ac:dyDescent="0.2">
      <c r="A197" s="747" t="s">
        <v>583</v>
      </c>
      <c r="B197" s="748" t="s">
        <v>584</v>
      </c>
      <c r="C197" s="749" t="s">
        <v>603</v>
      </c>
      <c r="D197" s="750" t="s">
        <v>604</v>
      </c>
      <c r="E197" s="751">
        <v>50113001</v>
      </c>
      <c r="F197" s="750" t="s">
        <v>669</v>
      </c>
      <c r="G197" s="749" t="s">
        <v>670</v>
      </c>
      <c r="H197" s="749">
        <v>157586</v>
      </c>
      <c r="I197" s="749">
        <v>57586</v>
      </c>
      <c r="J197" s="749" t="s">
        <v>996</v>
      </c>
      <c r="K197" s="749" t="s">
        <v>997</v>
      </c>
      <c r="L197" s="752">
        <v>73.62</v>
      </c>
      <c r="M197" s="752">
        <v>1</v>
      </c>
      <c r="N197" s="753">
        <v>73.62</v>
      </c>
    </row>
    <row r="198" spans="1:14" ht="14.45" customHeight="1" x14ac:dyDescent="0.2">
      <c r="A198" s="747" t="s">
        <v>583</v>
      </c>
      <c r="B198" s="748" t="s">
        <v>584</v>
      </c>
      <c r="C198" s="749" t="s">
        <v>603</v>
      </c>
      <c r="D198" s="750" t="s">
        <v>604</v>
      </c>
      <c r="E198" s="751">
        <v>50113001</v>
      </c>
      <c r="F198" s="750" t="s">
        <v>669</v>
      </c>
      <c r="G198" s="749" t="s">
        <v>670</v>
      </c>
      <c r="H198" s="749">
        <v>846413</v>
      </c>
      <c r="I198" s="749">
        <v>57585</v>
      </c>
      <c r="J198" s="749" t="s">
        <v>998</v>
      </c>
      <c r="K198" s="749" t="s">
        <v>999</v>
      </c>
      <c r="L198" s="752">
        <v>133.28</v>
      </c>
      <c r="M198" s="752">
        <v>2</v>
      </c>
      <c r="N198" s="753">
        <v>266.56</v>
      </c>
    </row>
    <row r="199" spans="1:14" ht="14.45" customHeight="1" x14ac:dyDescent="0.2">
      <c r="A199" s="747" t="s">
        <v>583</v>
      </c>
      <c r="B199" s="748" t="s">
        <v>584</v>
      </c>
      <c r="C199" s="749" t="s">
        <v>603</v>
      </c>
      <c r="D199" s="750" t="s">
        <v>604</v>
      </c>
      <c r="E199" s="751">
        <v>50113001</v>
      </c>
      <c r="F199" s="750" t="s">
        <v>669</v>
      </c>
      <c r="G199" s="749" t="s">
        <v>670</v>
      </c>
      <c r="H199" s="749">
        <v>181293</v>
      </c>
      <c r="I199" s="749">
        <v>181293</v>
      </c>
      <c r="J199" s="749" t="s">
        <v>1000</v>
      </c>
      <c r="K199" s="749" t="s">
        <v>1001</v>
      </c>
      <c r="L199" s="752">
        <v>224.24499999999998</v>
      </c>
      <c r="M199" s="752">
        <v>2</v>
      </c>
      <c r="N199" s="753">
        <v>448.48999999999995</v>
      </c>
    </row>
    <row r="200" spans="1:14" ht="14.45" customHeight="1" x14ac:dyDescent="0.2">
      <c r="A200" s="747" t="s">
        <v>583</v>
      </c>
      <c r="B200" s="748" t="s">
        <v>584</v>
      </c>
      <c r="C200" s="749" t="s">
        <v>603</v>
      </c>
      <c r="D200" s="750" t="s">
        <v>604</v>
      </c>
      <c r="E200" s="751">
        <v>50113001</v>
      </c>
      <c r="F200" s="750" t="s">
        <v>669</v>
      </c>
      <c r="G200" s="749" t="s">
        <v>670</v>
      </c>
      <c r="H200" s="749">
        <v>225510</v>
      </c>
      <c r="I200" s="749">
        <v>225510</v>
      </c>
      <c r="J200" s="749" t="s">
        <v>1002</v>
      </c>
      <c r="K200" s="749" t="s">
        <v>1003</v>
      </c>
      <c r="L200" s="752">
        <v>64.72</v>
      </c>
      <c r="M200" s="752">
        <v>3</v>
      </c>
      <c r="N200" s="753">
        <v>194.16</v>
      </c>
    </row>
    <row r="201" spans="1:14" ht="14.45" customHeight="1" x14ac:dyDescent="0.2">
      <c r="A201" s="747" t="s">
        <v>583</v>
      </c>
      <c r="B201" s="748" t="s">
        <v>584</v>
      </c>
      <c r="C201" s="749" t="s">
        <v>603</v>
      </c>
      <c r="D201" s="750" t="s">
        <v>604</v>
      </c>
      <c r="E201" s="751">
        <v>50113001</v>
      </c>
      <c r="F201" s="750" t="s">
        <v>669</v>
      </c>
      <c r="G201" s="749" t="s">
        <v>670</v>
      </c>
      <c r="H201" s="749">
        <v>225512</v>
      </c>
      <c r="I201" s="749">
        <v>225512</v>
      </c>
      <c r="J201" s="749" t="s">
        <v>1004</v>
      </c>
      <c r="K201" s="749" t="s">
        <v>1005</v>
      </c>
      <c r="L201" s="752">
        <v>88.79</v>
      </c>
      <c r="M201" s="752">
        <v>1</v>
      </c>
      <c r="N201" s="753">
        <v>88.79</v>
      </c>
    </row>
    <row r="202" spans="1:14" ht="14.45" customHeight="1" x14ac:dyDescent="0.2">
      <c r="A202" s="747" t="s">
        <v>583</v>
      </c>
      <c r="B202" s="748" t="s">
        <v>584</v>
      </c>
      <c r="C202" s="749" t="s">
        <v>603</v>
      </c>
      <c r="D202" s="750" t="s">
        <v>604</v>
      </c>
      <c r="E202" s="751">
        <v>50113001</v>
      </c>
      <c r="F202" s="750" t="s">
        <v>669</v>
      </c>
      <c r="G202" s="749" t="s">
        <v>678</v>
      </c>
      <c r="H202" s="749">
        <v>147466</v>
      </c>
      <c r="I202" s="749">
        <v>147466</v>
      </c>
      <c r="J202" s="749" t="s">
        <v>1006</v>
      </c>
      <c r="K202" s="749" t="s">
        <v>1007</v>
      </c>
      <c r="L202" s="752">
        <v>131.01</v>
      </c>
      <c r="M202" s="752">
        <v>2</v>
      </c>
      <c r="N202" s="753">
        <v>262.02</v>
      </c>
    </row>
    <row r="203" spans="1:14" ht="14.45" customHeight="1" x14ac:dyDescent="0.2">
      <c r="A203" s="747" t="s">
        <v>583</v>
      </c>
      <c r="B203" s="748" t="s">
        <v>584</v>
      </c>
      <c r="C203" s="749" t="s">
        <v>603</v>
      </c>
      <c r="D203" s="750" t="s">
        <v>604</v>
      </c>
      <c r="E203" s="751">
        <v>50113001</v>
      </c>
      <c r="F203" s="750" t="s">
        <v>669</v>
      </c>
      <c r="G203" s="749" t="s">
        <v>678</v>
      </c>
      <c r="H203" s="749">
        <v>169191</v>
      </c>
      <c r="I203" s="749">
        <v>69191</v>
      </c>
      <c r="J203" s="749" t="s">
        <v>1008</v>
      </c>
      <c r="K203" s="749" t="s">
        <v>1009</v>
      </c>
      <c r="L203" s="752">
        <v>94.19</v>
      </c>
      <c r="M203" s="752">
        <v>4</v>
      </c>
      <c r="N203" s="753">
        <v>376.76</v>
      </c>
    </row>
    <row r="204" spans="1:14" ht="14.45" customHeight="1" x14ac:dyDescent="0.2">
      <c r="A204" s="747" t="s">
        <v>583</v>
      </c>
      <c r="B204" s="748" t="s">
        <v>584</v>
      </c>
      <c r="C204" s="749" t="s">
        <v>603</v>
      </c>
      <c r="D204" s="750" t="s">
        <v>604</v>
      </c>
      <c r="E204" s="751">
        <v>50113001</v>
      </c>
      <c r="F204" s="750" t="s">
        <v>669</v>
      </c>
      <c r="G204" s="749" t="s">
        <v>678</v>
      </c>
      <c r="H204" s="749">
        <v>169189</v>
      </c>
      <c r="I204" s="749">
        <v>69189</v>
      </c>
      <c r="J204" s="749" t="s">
        <v>1010</v>
      </c>
      <c r="K204" s="749" t="s">
        <v>1011</v>
      </c>
      <c r="L204" s="752">
        <v>61.109999999999992</v>
      </c>
      <c r="M204" s="752">
        <v>5</v>
      </c>
      <c r="N204" s="753">
        <v>305.54999999999995</v>
      </c>
    </row>
    <row r="205" spans="1:14" ht="14.45" customHeight="1" x14ac:dyDescent="0.2">
      <c r="A205" s="747" t="s">
        <v>583</v>
      </c>
      <c r="B205" s="748" t="s">
        <v>584</v>
      </c>
      <c r="C205" s="749" t="s">
        <v>603</v>
      </c>
      <c r="D205" s="750" t="s">
        <v>604</v>
      </c>
      <c r="E205" s="751">
        <v>50113001</v>
      </c>
      <c r="F205" s="750" t="s">
        <v>669</v>
      </c>
      <c r="G205" s="749" t="s">
        <v>678</v>
      </c>
      <c r="H205" s="749">
        <v>146692</v>
      </c>
      <c r="I205" s="749">
        <v>46692</v>
      </c>
      <c r="J205" s="749" t="s">
        <v>1012</v>
      </c>
      <c r="K205" s="749" t="s">
        <v>1013</v>
      </c>
      <c r="L205" s="752">
        <v>77.75</v>
      </c>
      <c r="M205" s="752">
        <v>1</v>
      </c>
      <c r="N205" s="753">
        <v>77.75</v>
      </c>
    </row>
    <row r="206" spans="1:14" ht="14.45" customHeight="1" x14ac:dyDescent="0.2">
      <c r="A206" s="747" t="s">
        <v>583</v>
      </c>
      <c r="B206" s="748" t="s">
        <v>584</v>
      </c>
      <c r="C206" s="749" t="s">
        <v>603</v>
      </c>
      <c r="D206" s="750" t="s">
        <v>604</v>
      </c>
      <c r="E206" s="751">
        <v>50113001</v>
      </c>
      <c r="F206" s="750" t="s">
        <v>669</v>
      </c>
      <c r="G206" s="749" t="s">
        <v>678</v>
      </c>
      <c r="H206" s="749">
        <v>147454</v>
      </c>
      <c r="I206" s="749">
        <v>147454</v>
      </c>
      <c r="J206" s="749" t="s">
        <v>1014</v>
      </c>
      <c r="K206" s="749" t="s">
        <v>1015</v>
      </c>
      <c r="L206" s="752">
        <v>92.159999999999982</v>
      </c>
      <c r="M206" s="752">
        <v>3</v>
      </c>
      <c r="N206" s="753">
        <v>276.47999999999996</v>
      </c>
    </row>
    <row r="207" spans="1:14" ht="14.45" customHeight="1" x14ac:dyDescent="0.2">
      <c r="A207" s="747" t="s">
        <v>583</v>
      </c>
      <c r="B207" s="748" t="s">
        <v>584</v>
      </c>
      <c r="C207" s="749" t="s">
        <v>603</v>
      </c>
      <c r="D207" s="750" t="s">
        <v>604</v>
      </c>
      <c r="E207" s="751">
        <v>50113001</v>
      </c>
      <c r="F207" s="750" t="s">
        <v>669</v>
      </c>
      <c r="G207" s="749" t="s">
        <v>670</v>
      </c>
      <c r="H207" s="749">
        <v>149990</v>
      </c>
      <c r="I207" s="749">
        <v>49990</v>
      </c>
      <c r="J207" s="749" t="s">
        <v>1016</v>
      </c>
      <c r="K207" s="749" t="s">
        <v>1017</v>
      </c>
      <c r="L207" s="752">
        <v>121.77</v>
      </c>
      <c r="M207" s="752">
        <v>35</v>
      </c>
      <c r="N207" s="753">
        <v>4261.95</v>
      </c>
    </row>
    <row r="208" spans="1:14" ht="14.45" customHeight="1" x14ac:dyDescent="0.2">
      <c r="A208" s="747" t="s">
        <v>583</v>
      </c>
      <c r="B208" s="748" t="s">
        <v>584</v>
      </c>
      <c r="C208" s="749" t="s">
        <v>603</v>
      </c>
      <c r="D208" s="750" t="s">
        <v>604</v>
      </c>
      <c r="E208" s="751">
        <v>50113001</v>
      </c>
      <c r="F208" s="750" t="s">
        <v>669</v>
      </c>
      <c r="G208" s="749" t="s">
        <v>670</v>
      </c>
      <c r="H208" s="749">
        <v>207982</v>
      </c>
      <c r="I208" s="749">
        <v>207982</v>
      </c>
      <c r="J208" s="749" t="s">
        <v>1018</v>
      </c>
      <c r="K208" s="749" t="s">
        <v>1019</v>
      </c>
      <c r="L208" s="752">
        <v>133.32000000000002</v>
      </c>
      <c r="M208" s="752">
        <v>3</v>
      </c>
      <c r="N208" s="753">
        <v>399.96000000000004</v>
      </c>
    </row>
    <row r="209" spans="1:14" ht="14.45" customHeight="1" x14ac:dyDescent="0.2">
      <c r="A209" s="747" t="s">
        <v>583</v>
      </c>
      <c r="B209" s="748" t="s">
        <v>584</v>
      </c>
      <c r="C209" s="749" t="s">
        <v>603</v>
      </c>
      <c r="D209" s="750" t="s">
        <v>604</v>
      </c>
      <c r="E209" s="751">
        <v>50113001</v>
      </c>
      <c r="F209" s="750" t="s">
        <v>669</v>
      </c>
      <c r="G209" s="749" t="s">
        <v>670</v>
      </c>
      <c r="H209" s="749">
        <v>173498</v>
      </c>
      <c r="I209" s="749">
        <v>173498</v>
      </c>
      <c r="J209" s="749" t="s">
        <v>1020</v>
      </c>
      <c r="K209" s="749" t="s">
        <v>1021</v>
      </c>
      <c r="L209" s="752">
        <v>212.41</v>
      </c>
      <c r="M209" s="752">
        <v>1</v>
      </c>
      <c r="N209" s="753">
        <v>212.41</v>
      </c>
    </row>
    <row r="210" spans="1:14" ht="14.45" customHeight="1" x14ac:dyDescent="0.2">
      <c r="A210" s="747" t="s">
        <v>583</v>
      </c>
      <c r="B210" s="748" t="s">
        <v>584</v>
      </c>
      <c r="C210" s="749" t="s">
        <v>603</v>
      </c>
      <c r="D210" s="750" t="s">
        <v>604</v>
      </c>
      <c r="E210" s="751">
        <v>50113001</v>
      </c>
      <c r="F210" s="750" t="s">
        <v>669</v>
      </c>
      <c r="G210" s="749" t="s">
        <v>670</v>
      </c>
      <c r="H210" s="749">
        <v>173497</v>
      </c>
      <c r="I210" s="749">
        <v>173497</v>
      </c>
      <c r="J210" s="749" t="s">
        <v>1020</v>
      </c>
      <c r="K210" s="749" t="s">
        <v>1022</v>
      </c>
      <c r="L210" s="752">
        <v>147.40999999999997</v>
      </c>
      <c r="M210" s="752">
        <v>1</v>
      </c>
      <c r="N210" s="753">
        <v>147.40999999999997</v>
      </c>
    </row>
    <row r="211" spans="1:14" ht="14.45" customHeight="1" x14ac:dyDescent="0.2">
      <c r="A211" s="747" t="s">
        <v>583</v>
      </c>
      <c r="B211" s="748" t="s">
        <v>584</v>
      </c>
      <c r="C211" s="749" t="s">
        <v>603</v>
      </c>
      <c r="D211" s="750" t="s">
        <v>604</v>
      </c>
      <c r="E211" s="751">
        <v>50113001</v>
      </c>
      <c r="F211" s="750" t="s">
        <v>669</v>
      </c>
      <c r="G211" s="749" t="s">
        <v>670</v>
      </c>
      <c r="H211" s="749">
        <v>173500</v>
      </c>
      <c r="I211" s="749">
        <v>173500</v>
      </c>
      <c r="J211" s="749" t="s">
        <v>1020</v>
      </c>
      <c r="K211" s="749" t="s">
        <v>1023</v>
      </c>
      <c r="L211" s="752">
        <v>135.65000000000003</v>
      </c>
      <c r="M211" s="752">
        <v>1</v>
      </c>
      <c r="N211" s="753">
        <v>135.65000000000003</v>
      </c>
    </row>
    <row r="212" spans="1:14" ht="14.45" customHeight="1" x14ac:dyDescent="0.2">
      <c r="A212" s="747" t="s">
        <v>583</v>
      </c>
      <c r="B212" s="748" t="s">
        <v>584</v>
      </c>
      <c r="C212" s="749" t="s">
        <v>603</v>
      </c>
      <c r="D212" s="750" t="s">
        <v>604</v>
      </c>
      <c r="E212" s="751">
        <v>50113001</v>
      </c>
      <c r="F212" s="750" t="s">
        <v>669</v>
      </c>
      <c r="G212" s="749" t="s">
        <v>670</v>
      </c>
      <c r="H212" s="749">
        <v>225144</v>
      </c>
      <c r="I212" s="749">
        <v>225144</v>
      </c>
      <c r="J212" s="749" t="s">
        <v>1024</v>
      </c>
      <c r="K212" s="749" t="s">
        <v>1025</v>
      </c>
      <c r="L212" s="752">
        <v>93.64</v>
      </c>
      <c r="M212" s="752">
        <v>5</v>
      </c>
      <c r="N212" s="753">
        <v>468.2</v>
      </c>
    </row>
    <row r="213" spans="1:14" ht="14.45" customHeight="1" x14ac:dyDescent="0.2">
      <c r="A213" s="747" t="s">
        <v>583</v>
      </c>
      <c r="B213" s="748" t="s">
        <v>584</v>
      </c>
      <c r="C213" s="749" t="s">
        <v>603</v>
      </c>
      <c r="D213" s="750" t="s">
        <v>604</v>
      </c>
      <c r="E213" s="751">
        <v>50113001</v>
      </c>
      <c r="F213" s="750" t="s">
        <v>669</v>
      </c>
      <c r="G213" s="749" t="s">
        <v>670</v>
      </c>
      <c r="H213" s="749">
        <v>214598</v>
      </c>
      <c r="I213" s="749">
        <v>214598</v>
      </c>
      <c r="J213" s="749" t="s">
        <v>1026</v>
      </c>
      <c r="K213" s="749" t="s">
        <v>1027</v>
      </c>
      <c r="L213" s="752">
        <v>173.25799999999998</v>
      </c>
      <c r="M213" s="752">
        <v>5</v>
      </c>
      <c r="N213" s="753">
        <v>866.29</v>
      </c>
    </row>
    <row r="214" spans="1:14" ht="14.45" customHeight="1" x14ac:dyDescent="0.2">
      <c r="A214" s="747" t="s">
        <v>583</v>
      </c>
      <c r="B214" s="748" t="s">
        <v>584</v>
      </c>
      <c r="C214" s="749" t="s">
        <v>603</v>
      </c>
      <c r="D214" s="750" t="s">
        <v>604</v>
      </c>
      <c r="E214" s="751">
        <v>50113001</v>
      </c>
      <c r="F214" s="750" t="s">
        <v>669</v>
      </c>
      <c r="G214" s="749" t="s">
        <v>670</v>
      </c>
      <c r="H214" s="749">
        <v>229132</v>
      </c>
      <c r="I214" s="749">
        <v>229132</v>
      </c>
      <c r="J214" s="749" t="s">
        <v>1028</v>
      </c>
      <c r="K214" s="749" t="s">
        <v>1029</v>
      </c>
      <c r="L214" s="752">
        <v>88.60794117647059</v>
      </c>
      <c r="M214" s="752">
        <v>68</v>
      </c>
      <c r="N214" s="753">
        <v>6025.34</v>
      </c>
    </row>
    <row r="215" spans="1:14" ht="14.45" customHeight="1" x14ac:dyDescent="0.2">
      <c r="A215" s="747" t="s">
        <v>583</v>
      </c>
      <c r="B215" s="748" t="s">
        <v>584</v>
      </c>
      <c r="C215" s="749" t="s">
        <v>603</v>
      </c>
      <c r="D215" s="750" t="s">
        <v>604</v>
      </c>
      <c r="E215" s="751">
        <v>50113001</v>
      </c>
      <c r="F215" s="750" t="s">
        <v>669</v>
      </c>
      <c r="G215" s="749" t="s">
        <v>670</v>
      </c>
      <c r="H215" s="749">
        <v>162698</v>
      </c>
      <c r="I215" s="749">
        <v>9999999</v>
      </c>
      <c r="J215" s="749" t="s">
        <v>1030</v>
      </c>
      <c r="K215" s="749" t="s">
        <v>1031</v>
      </c>
      <c r="L215" s="752">
        <v>5148</v>
      </c>
      <c r="M215" s="752">
        <v>30</v>
      </c>
      <c r="N215" s="753">
        <v>154440</v>
      </c>
    </row>
    <row r="216" spans="1:14" ht="14.45" customHeight="1" x14ac:dyDescent="0.2">
      <c r="A216" s="747" t="s">
        <v>583</v>
      </c>
      <c r="B216" s="748" t="s">
        <v>584</v>
      </c>
      <c r="C216" s="749" t="s">
        <v>603</v>
      </c>
      <c r="D216" s="750" t="s">
        <v>604</v>
      </c>
      <c r="E216" s="751">
        <v>50113001</v>
      </c>
      <c r="F216" s="750" t="s">
        <v>669</v>
      </c>
      <c r="G216" s="749" t="s">
        <v>678</v>
      </c>
      <c r="H216" s="749">
        <v>213477</v>
      </c>
      <c r="I216" s="749">
        <v>213477</v>
      </c>
      <c r="J216" s="749" t="s">
        <v>1032</v>
      </c>
      <c r="K216" s="749" t="s">
        <v>1033</v>
      </c>
      <c r="L216" s="752">
        <v>3300</v>
      </c>
      <c r="M216" s="752">
        <v>32</v>
      </c>
      <c r="N216" s="753">
        <v>105600</v>
      </c>
    </row>
    <row r="217" spans="1:14" ht="14.45" customHeight="1" x14ac:dyDescent="0.2">
      <c r="A217" s="747" t="s">
        <v>583</v>
      </c>
      <c r="B217" s="748" t="s">
        <v>584</v>
      </c>
      <c r="C217" s="749" t="s">
        <v>603</v>
      </c>
      <c r="D217" s="750" t="s">
        <v>604</v>
      </c>
      <c r="E217" s="751">
        <v>50113001</v>
      </c>
      <c r="F217" s="750" t="s">
        <v>669</v>
      </c>
      <c r="G217" s="749" t="s">
        <v>678</v>
      </c>
      <c r="H217" s="749">
        <v>156809</v>
      </c>
      <c r="I217" s="749">
        <v>56809</v>
      </c>
      <c r="J217" s="749" t="s">
        <v>1034</v>
      </c>
      <c r="K217" s="749" t="s">
        <v>1035</v>
      </c>
      <c r="L217" s="752">
        <v>161.78</v>
      </c>
      <c r="M217" s="752">
        <v>1</v>
      </c>
      <c r="N217" s="753">
        <v>161.78</v>
      </c>
    </row>
    <row r="218" spans="1:14" ht="14.45" customHeight="1" x14ac:dyDescent="0.2">
      <c r="A218" s="747" t="s">
        <v>583</v>
      </c>
      <c r="B218" s="748" t="s">
        <v>584</v>
      </c>
      <c r="C218" s="749" t="s">
        <v>603</v>
      </c>
      <c r="D218" s="750" t="s">
        <v>604</v>
      </c>
      <c r="E218" s="751">
        <v>50113001</v>
      </c>
      <c r="F218" s="750" t="s">
        <v>669</v>
      </c>
      <c r="G218" s="749" t="s">
        <v>678</v>
      </c>
      <c r="H218" s="749">
        <v>156805</v>
      </c>
      <c r="I218" s="749">
        <v>56805</v>
      </c>
      <c r="J218" s="749" t="s">
        <v>1036</v>
      </c>
      <c r="K218" s="749" t="s">
        <v>1037</v>
      </c>
      <c r="L218" s="752">
        <v>58.49666666666667</v>
      </c>
      <c r="M218" s="752">
        <v>3</v>
      </c>
      <c r="N218" s="753">
        <v>175.49</v>
      </c>
    </row>
    <row r="219" spans="1:14" ht="14.45" customHeight="1" x14ac:dyDescent="0.2">
      <c r="A219" s="747" t="s">
        <v>583</v>
      </c>
      <c r="B219" s="748" t="s">
        <v>584</v>
      </c>
      <c r="C219" s="749" t="s">
        <v>603</v>
      </c>
      <c r="D219" s="750" t="s">
        <v>604</v>
      </c>
      <c r="E219" s="751">
        <v>50113001</v>
      </c>
      <c r="F219" s="750" t="s">
        <v>669</v>
      </c>
      <c r="G219" s="749" t="s">
        <v>678</v>
      </c>
      <c r="H219" s="749">
        <v>214036</v>
      </c>
      <c r="I219" s="749">
        <v>214036</v>
      </c>
      <c r="J219" s="749" t="s">
        <v>1038</v>
      </c>
      <c r="K219" s="749" t="s">
        <v>1039</v>
      </c>
      <c r="L219" s="752">
        <v>40.36581395348837</v>
      </c>
      <c r="M219" s="752">
        <v>43</v>
      </c>
      <c r="N219" s="753">
        <v>1735.73</v>
      </c>
    </row>
    <row r="220" spans="1:14" ht="14.45" customHeight="1" x14ac:dyDescent="0.2">
      <c r="A220" s="747" t="s">
        <v>583</v>
      </c>
      <c r="B220" s="748" t="s">
        <v>584</v>
      </c>
      <c r="C220" s="749" t="s">
        <v>603</v>
      </c>
      <c r="D220" s="750" t="s">
        <v>604</v>
      </c>
      <c r="E220" s="751">
        <v>50113001</v>
      </c>
      <c r="F220" s="750" t="s">
        <v>669</v>
      </c>
      <c r="G220" s="749" t="s">
        <v>670</v>
      </c>
      <c r="H220" s="749">
        <v>199333</v>
      </c>
      <c r="I220" s="749">
        <v>99333</v>
      </c>
      <c r="J220" s="749" t="s">
        <v>1040</v>
      </c>
      <c r="K220" s="749" t="s">
        <v>1041</v>
      </c>
      <c r="L220" s="752">
        <v>246.94924731182806</v>
      </c>
      <c r="M220" s="752">
        <v>279</v>
      </c>
      <c r="N220" s="753">
        <v>68898.840000000026</v>
      </c>
    </row>
    <row r="221" spans="1:14" ht="14.45" customHeight="1" x14ac:dyDescent="0.2">
      <c r="A221" s="747" t="s">
        <v>583</v>
      </c>
      <c r="B221" s="748" t="s">
        <v>584</v>
      </c>
      <c r="C221" s="749" t="s">
        <v>603</v>
      </c>
      <c r="D221" s="750" t="s">
        <v>604</v>
      </c>
      <c r="E221" s="751">
        <v>50113001</v>
      </c>
      <c r="F221" s="750" t="s">
        <v>669</v>
      </c>
      <c r="G221" s="749" t="s">
        <v>670</v>
      </c>
      <c r="H221" s="749">
        <v>198864</v>
      </c>
      <c r="I221" s="749">
        <v>98864</v>
      </c>
      <c r="J221" s="749" t="s">
        <v>687</v>
      </c>
      <c r="K221" s="749" t="s">
        <v>688</v>
      </c>
      <c r="L221" s="752">
        <v>537.87000000000012</v>
      </c>
      <c r="M221" s="752">
        <v>84</v>
      </c>
      <c r="N221" s="753">
        <v>45181.080000000009</v>
      </c>
    </row>
    <row r="222" spans="1:14" ht="14.45" customHeight="1" x14ac:dyDescent="0.2">
      <c r="A222" s="747" t="s">
        <v>583</v>
      </c>
      <c r="B222" s="748" t="s">
        <v>584</v>
      </c>
      <c r="C222" s="749" t="s">
        <v>603</v>
      </c>
      <c r="D222" s="750" t="s">
        <v>604</v>
      </c>
      <c r="E222" s="751">
        <v>50113001</v>
      </c>
      <c r="F222" s="750" t="s">
        <v>669</v>
      </c>
      <c r="G222" s="749" t="s">
        <v>670</v>
      </c>
      <c r="H222" s="749">
        <v>198872</v>
      </c>
      <c r="I222" s="749">
        <v>98872</v>
      </c>
      <c r="J222" s="749" t="s">
        <v>687</v>
      </c>
      <c r="K222" s="749" t="s">
        <v>689</v>
      </c>
      <c r="L222" s="752">
        <v>312.83999999999992</v>
      </c>
      <c r="M222" s="752">
        <v>156</v>
      </c>
      <c r="N222" s="753">
        <v>48803.039999999986</v>
      </c>
    </row>
    <row r="223" spans="1:14" ht="14.45" customHeight="1" x14ac:dyDescent="0.2">
      <c r="A223" s="747" t="s">
        <v>583</v>
      </c>
      <c r="B223" s="748" t="s">
        <v>584</v>
      </c>
      <c r="C223" s="749" t="s">
        <v>603</v>
      </c>
      <c r="D223" s="750" t="s">
        <v>604</v>
      </c>
      <c r="E223" s="751">
        <v>50113001</v>
      </c>
      <c r="F223" s="750" t="s">
        <v>669</v>
      </c>
      <c r="G223" s="749" t="s">
        <v>670</v>
      </c>
      <c r="H223" s="749">
        <v>198880</v>
      </c>
      <c r="I223" s="749">
        <v>98880</v>
      </c>
      <c r="J223" s="749" t="s">
        <v>687</v>
      </c>
      <c r="K223" s="749" t="s">
        <v>1042</v>
      </c>
      <c r="L223" s="752">
        <v>201.3000000000001</v>
      </c>
      <c r="M223" s="752">
        <v>42</v>
      </c>
      <c r="N223" s="753">
        <v>8454.600000000004</v>
      </c>
    </row>
    <row r="224" spans="1:14" ht="14.45" customHeight="1" x14ac:dyDescent="0.2">
      <c r="A224" s="747" t="s">
        <v>583</v>
      </c>
      <c r="B224" s="748" t="s">
        <v>584</v>
      </c>
      <c r="C224" s="749" t="s">
        <v>603</v>
      </c>
      <c r="D224" s="750" t="s">
        <v>604</v>
      </c>
      <c r="E224" s="751">
        <v>50113001</v>
      </c>
      <c r="F224" s="750" t="s">
        <v>669</v>
      </c>
      <c r="G224" s="749" t="s">
        <v>670</v>
      </c>
      <c r="H224" s="749">
        <v>198876</v>
      </c>
      <c r="I224" s="749">
        <v>98876</v>
      </c>
      <c r="J224" s="749" t="s">
        <v>687</v>
      </c>
      <c r="K224" s="749" t="s">
        <v>1043</v>
      </c>
      <c r="L224" s="752">
        <v>255.2</v>
      </c>
      <c r="M224" s="752">
        <v>35</v>
      </c>
      <c r="N224" s="753">
        <v>8932</v>
      </c>
    </row>
    <row r="225" spans="1:14" ht="14.45" customHeight="1" x14ac:dyDescent="0.2">
      <c r="A225" s="747" t="s">
        <v>583</v>
      </c>
      <c r="B225" s="748" t="s">
        <v>584</v>
      </c>
      <c r="C225" s="749" t="s">
        <v>603</v>
      </c>
      <c r="D225" s="750" t="s">
        <v>604</v>
      </c>
      <c r="E225" s="751">
        <v>50113001</v>
      </c>
      <c r="F225" s="750" t="s">
        <v>669</v>
      </c>
      <c r="G225" s="749" t="s">
        <v>670</v>
      </c>
      <c r="H225" s="749">
        <v>230466</v>
      </c>
      <c r="I225" s="749">
        <v>230466</v>
      </c>
      <c r="J225" s="749" t="s">
        <v>1044</v>
      </c>
      <c r="K225" s="749" t="s">
        <v>1045</v>
      </c>
      <c r="L225" s="752">
        <v>1048.22</v>
      </c>
      <c r="M225" s="752">
        <v>6</v>
      </c>
      <c r="N225" s="753">
        <v>6289.32</v>
      </c>
    </row>
    <row r="226" spans="1:14" ht="14.45" customHeight="1" x14ac:dyDescent="0.2">
      <c r="A226" s="747" t="s">
        <v>583</v>
      </c>
      <c r="B226" s="748" t="s">
        <v>584</v>
      </c>
      <c r="C226" s="749" t="s">
        <v>603</v>
      </c>
      <c r="D226" s="750" t="s">
        <v>604</v>
      </c>
      <c r="E226" s="751">
        <v>50113001</v>
      </c>
      <c r="F226" s="750" t="s">
        <v>669</v>
      </c>
      <c r="G226" s="749" t="s">
        <v>670</v>
      </c>
      <c r="H226" s="749">
        <v>165633</v>
      </c>
      <c r="I226" s="749">
        <v>165751</v>
      </c>
      <c r="J226" s="749" t="s">
        <v>1046</v>
      </c>
      <c r="K226" s="749" t="s">
        <v>1047</v>
      </c>
      <c r="L226" s="752">
        <v>3951.6419999999998</v>
      </c>
      <c r="M226" s="752">
        <v>10</v>
      </c>
      <c r="N226" s="753">
        <v>39516.42</v>
      </c>
    </row>
    <row r="227" spans="1:14" ht="14.45" customHeight="1" x14ac:dyDescent="0.2">
      <c r="A227" s="747" t="s">
        <v>583</v>
      </c>
      <c r="B227" s="748" t="s">
        <v>584</v>
      </c>
      <c r="C227" s="749" t="s">
        <v>603</v>
      </c>
      <c r="D227" s="750" t="s">
        <v>604</v>
      </c>
      <c r="E227" s="751">
        <v>50113001</v>
      </c>
      <c r="F227" s="750" t="s">
        <v>669</v>
      </c>
      <c r="G227" s="749" t="s">
        <v>670</v>
      </c>
      <c r="H227" s="749">
        <v>180988</v>
      </c>
      <c r="I227" s="749">
        <v>180988</v>
      </c>
      <c r="J227" s="749" t="s">
        <v>1048</v>
      </c>
      <c r="K227" s="749" t="s">
        <v>1049</v>
      </c>
      <c r="L227" s="752">
        <v>89.749999999999986</v>
      </c>
      <c r="M227" s="752">
        <v>1</v>
      </c>
      <c r="N227" s="753">
        <v>89.749999999999986</v>
      </c>
    </row>
    <row r="228" spans="1:14" ht="14.45" customHeight="1" x14ac:dyDescent="0.2">
      <c r="A228" s="747" t="s">
        <v>583</v>
      </c>
      <c r="B228" s="748" t="s">
        <v>584</v>
      </c>
      <c r="C228" s="749" t="s">
        <v>603</v>
      </c>
      <c r="D228" s="750" t="s">
        <v>604</v>
      </c>
      <c r="E228" s="751">
        <v>50113001</v>
      </c>
      <c r="F228" s="750" t="s">
        <v>669</v>
      </c>
      <c r="G228" s="749" t="s">
        <v>670</v>
      </c>
      <c r="H228" s="749">
        <v>111242</v>
      </c>
      <c r="I228" s="749">
        <v>11242</v>
      </c>
      <c r="J228" s="749" t="s">
        <v>1050</v>
      </c>
      <c r="K228" s="749" t="s">
        <v>1051</v>
      </c>
      <c r="L228" s="752">
        <v>145.92499999999995</v>
      </c>
      <c r="M228" s="752">
        <v>2</v>
      </c>
      <c r="N228" s="753">
        <v>291.84999999999991</v>
      </c>
    </row>
    <row r="229" spans="1:14" ht="14.45" customHeight="1" x14ac:dyDescent="0.2">
      <c r="A229" s="747" t="s">
        <v>583</v>
      </c>
      <c r="B229" s="748" t="s">
        <v>584</v>
      </c>
      <c r="C229" s="749" t="s">
        <v>603</v>
      </c>
      <c r="D229" s="750" t="s">
        <v>604</v>
      </c>
      <c r="E229" s="751">
        <v>50113001</v>
      </c>
      <c r="F229" s="750" t="s">
        <v>669</v>
      </c>
      <c r="G229" s="749" t="s">
        <v>670</v>
      </c>
      <c r="H229" s="749">
        <v>111337</v>
      </c>
      <c r="I229" s="749">
        <v>52421</v>
      </c>
      <c r="J229" s="749" t="s">
        <v>1052</v>
      </c>
      <c r="K229" s="749" t="s">
        <v>1053</v>
      </c>
      <c r="L229" s="752">
        <v>74.708461538461549</v>
      </c>
      <c r="M229" s="752">
        <v>39</v>
      </c>
      <c r="N229" s="753">
        <v>2913.6300000000006</v>
      </c>
    </row>
    <row r="230" spans="1:14" ht="14.45" customHeight="1" x14ac:dyDescent="0.2">
      <c r="A230" s="747" t="s">
        <v>583</v>
      </c>
      <c r="B230" s="748" t="s">
        <v>584</v>
      </c>
      <c r="C230" s="749" t="s">
        <v>603</v>
      </c>
      <c r="D230" s="750" t="s">
        <v>604</v>
      </c>
      <c r="E230" s="751">
        <v>50113001</v>
      </c>
      <c r="F230" s="750" t="s">
        <v>669</v>
      </c>
      <c r="G230" s="749" t="s">
        <v>670</v>
      </c>
      <c r="H230" s="749">
        <v>31915</v>
      </c>
      <c r="I230" s="749">
        <v>31915</v>
      </c>
      <c r="J230" s="749" t="s">
        <v>1054</v>
      </c>
      <c r="K230" s="749" t="s">
        <v>1055</v>
      </c>
      <c r="L230" s="752">
        <v>173.69</v>
      </c>
      <c r="M230" s="752">
        <v>144</v>
      </c>
      <c r="N230" s="753">
        <v>25011.360000000001</v>
      </c>
    </row>
    <row r="231" spans="1:14" ht="14.45" customHeight="1" x14ac:dyDescent="0.2">
      <c r="A231" s="747" t="s">
        <v>583</v>
      </c>
      <c r="B231" s="748" t="s">
        <v>584</v>
      </c>
      <c r="C231" s="749" t="s">
        <v>603</v>
      </c>
      <c r="D231" s="750" t="s">
        <v>604</v>
      </c>
      <c r="E231" s="751">
        <v>50113001</v>
      </c>
      <c r="F231" s="750" t="s">
        <v>669</v>
      </c>
      <c r="G231" s="749" t="s">
        <v>670</v>
      </c>
      <c r="H231" s="749">
        <v>47706</v>
      </c>
      <c r="I231" s="749">
        <v>47706</v>
      </c>
      <c r="J231" s="749" t="s">
        <v>1056</v>
      </c>
      <c r="K231" s="749" t="s">
        <v>1057</v>
      </c>
      <c r="L231" s="752">
        <v>288.53000000000009</v>
      </c>
      <c r="M231" s="752">
        <v>36.999999999999993</v>
      </c>
      <c r="N231" s="753">
        <v>10675.61</v>
      </c>
    </row>
    <row r="232" spans="1:14" ht="14.45" customHeight="1" x14ac:dyDescent="0.2">
      <c r="A232" s="747" t="s">
        <v>583</v>
      </c>
      <c r="B232" s="748" t="s">
        <v>584</v>
      </c>
      <c r="C232" s="749" t="s">
        <v>603</v>
      </c>
      <c r="D232" s="750" t="s">
        <v>604</v>
      </c>
      <c r="E232" s="751">
        <v>50113001</v>
      </c>
      <c r="F232" s="750" t="s">
        <v>669</v>
      </c>
      <c r="G232" s="749" t="s">
        <v>670</v>
      </c>
      <c r="H232" s="749">
        <v>207771</v>
      </c>
      <c r="I232" s="749">
        <v>207771</v>
      </c>
      <c r="J232" s="749" t="s">
        <v>1058</v>
      </c>
      <c r="K232" s="749" t="s">
        <v>1059</v>
      </c>
      <c r="L232" s="752">
        <v>365.97000000000014</v>
      </c>
      <c r="M232" s="752">
        <v>16.7</v>
      </c>
      <c r="N232" s="753">
        <v>6111.6990000000023</v>
      </c>
    </row>
    <row r="233" spans="1:14" ht="14.45" customHeight="1" x14ac:dyDescent="0.2">
      <c r="A233" s="747" t="s">
        <v>583</v>
      </c>
      <c r="B233" s="748" t="s">
        <v>584</v>
      </c>
      <c r="C233" s="749" t="s">
        <v>603</v>
      </c>
      <c r="D233" s="750" t="s">
        <v>604</v>
      </c>
      <c r="E233" s="751">
        <v>50113001</v>
      </c>
      <c r="F233" s="750" t="s">
        <v>669</v>
      </c>
      <c r="G233" s="749" t="s">
        <v>670</v>
      </c>
      <c r="H233" s="749">
        <v>102587</v>
      </c>
      <c r="I233" s="749">
        <v>2587</v>
      </c>
      <c r="J233" s="749" t="s">
        <v>1058</v>
      </c>
      <c r="K233" s="749" t="s">
        <v>1060</v>
      </c>
      <c r="L233" s="752">
        <v>140.77795532376135</v>
      </c>
      <c r="M233" s="752">
        <v>2</v>
      </c>
      <c r="N233" s="753">
        <v>281.55591064752269</v>
      </c>
    </row>
    <row r="234" spans="1:14" ht="14.45" customHeight="1" x14ac:dyDescent="0.2">
      <c r="A234" s="747" t="s">
        <v>583</v>
      </c>
      <c r="B234" s="748" t="s">
        <v>584</v>
      </c>
      <c r="C234" s="749" t="s">
        <v>603</v>
      </c>
      <c r="D234" s="750" t="s">
        <v>604</v>
      </c>
      <c r="E234" s="751">
        <v>50113001</v>
      </c>
      <c r="F234" s="750" t="s">
        <v>669</v>
      </c>
      <c r="G234" s="749" t="s">
        <v>670</v>
      </c>
      <c r="H234" s="749">
        <v>207769</v>
      </c>
      <c r="I234" s="749">
        <v>207769</v>
      </c>
      <c r="J234" s="749" t="s">
        <v>1058</v>
      </c>
      <c r="K234" s="749" t="s">
        <v>1061</v>
      </c>
      <c r="L234" s="752">
        <v>154.66500000000002</v>
      </c>
      <c r="M234" s="752">
        <v>2</v>
      </c>
      <c r="N234" s="753">
        <v>309.33000000000004</v>
      </c>
    </row>
    <row r="235" spans="1:14" ht="14.45" customHeight="1" x14ac:dyDescent="0.2">
      <c r="A235" s="747" t="s">
        <v>583</v>
      </c>
      <c r="B235" s="748" t="s">
        <v>584</v>
      </c>
      <c r="C235" s="749" t="s">
        <v>603</v>
      </c>
      <c r="D235" s="750" t="s">
        <v>604</v>
      </c>
      <c r="E235" s="751">
        <v>50113001</v>
      </c>
      <c r="F235" s="750" t="s">
        <v>669</v>
      </c>
      <c r="G235" s="749" t="s">
        <v>670</v>
      </c>
      <c r="H235" s="749">
        <v>2584</v>
      </c>
      <c r="I235" s="749">
        <v>2584</v>
      </c>
      <c r="J235" s="749" t="s">
        <v>1058</v>
      </c>
      <c r="K235" s="749" t="s">
        <v>1055</v>
      </c>
      <c r="L235" s="752">
        <v>365.97</v>
      </c>
      <c r="M235" s="752">
        <v>5.3</v>
      </c>
      <c r="N235" s="753">
        <v>1939.6410000000001</v>
      </c>
    </row>
    <row r="236" spans="1:14" ht="14.45" customHeight="1" x14ac:dyDescent="0.2">
      <c r="A236" s="747" t="s">
        <v>583</v>
      </c>
      <c r="B236" s="748" t="s">
        <v>584</v>
      </c>
      <c r="C236" s="749" t="s">
        <v>603</v>
      </c>
      <c r="D236" s="750" t="s">
        <v>604</v>
      </c>
      <c r="E236" s="751">
        <v>50113001</v>
      </c>
      <c r="F236" s="750" t="s">
        <v>669</v>
      </c>
      <c r="G236" s="749" t="s">
        <v>670</v>
      </c>
      <c r="H236" s="749">
        <v>47249</v>
      </c>
      <c r="I236" s="749">
        <v>47249</v>
      </c>
      <c r="J236" s="749" t="s">
        <v>1062</v>
      </c>
      <c r="K236" s="749" t="s">
        <v>1063</v>
      </c>
      <c r="L236" s="752">
        <v>126.50000000000003</v>
      </c>
      <c r="M236" s="752">
        <v>18</v>
      </c>
      <c r="N236" s="753">
        <v>2277.0000000000005</v>
      </c>
    </row>
    <row r="237" spans="1:14" ht="14.45" customHeight="1" x14ac:dyDescent="0.2">
      <c r="A237" s="747" t="s">
        <v>583</v>
      </c>
      <c r="B237" s="748" t="s">
        <v>584</v>
      </c>
      <c r="C237" s="749" t="s">
        <v>603</v>
      </c>
      <c r="D237" s="750" t="s">
        <v>604</v>
      </c>
      <c r="E237" s="751">
        <v>50113001</v>
      </c>
      <c r="F237" s="750" t="s">
        <v>669</v>
      </c>
      <c r="G237" s="749" t="s">
        <v>670</v>
      </c>
      <c r="H237" s="749">
        <v>47256</v>
      </c>
      <c r="I237" s="749">
        <v>47256</v>
      </c>
      <c r="J237" s="749" t="s">
        <v>1062</v>
      </c>
      <c r="K237" s="749" t="s">
        <v>1064</v>
      </c>
      <c r="L237" s="752">
        <v>222.2</v>
      </c>
      <c r="M237" s="752">
        <v>11</v>
      </c>
      <c r="N237" s="753">
        <v>2444.1999999999998</v>
      </c>
    </row>
    <row r="238" spans="1:14" ht="14.45" customHeight="1" x14ac:dyDescent="0.2">
      <c r="A238" s="747" t="s">
        <v>583</v>
      </c>
      <c r="B238" s="748" t="s">
        <v>584</v>
      </c>
      <c r="C238" s="749" t="s">
        <v>603</v>
      </c>
      <c r="D238" s="750" t="s">
        <v>604</v>
      </c>
      <c r="E238" s="751">
        <v>50113001</v>
      </c>
      <c r="F238" s="750" t="s">
        <v>669</v>
      </c>
      <c r="G238" s="749" t="s">
        <v>670</v>
      </c>
      <c r="H238" s="749">
        <v>98901</v>
      </c>
      <c r="I238" s="749">
        <v>98901</v>
      </c>
      <c r="J238" s="749" t="s">
        <v>1065</v>
      </c>
      <c r="K238" s="749" t="s">
        <v>1043</v>
      </c>
      <c r="L238" s="752">
        <v>320.22006485654276</v>
      </c>
      <c r="M238" s="752">
        <v>80</v>
      </c>
      <c r="N238" s="753">
        <v>25617.605188523419</v>
      </c>
    </row>
    <row r="239" spans="1:14" ht="14.45" customHeight="1" x14ac:dyDescent="0.2">
      <c r="A239" s="747" t="s">
        <v>583</v>
      </c>
      <c r="B239" s="748" t="s">
        <v>584</v>
      </c>
      <c r="C239" s="749" t="s">
        <v>603</v>
      </c>
      <c r="D239" s="750" t="s">
        <v>604</v>
      </c>
      <c r="E239" s="751">
        <v>50113001</v>
      </c>
      <c r="F239" s="750" t="s">
        <v>669</v>
      </c>
      <c r="G239" s="749" t="s">
        <v>670</v>
      </c>
      <c r="H239" s="749">
        <v>102537</v>
      </c>
      <c r="I239" s="749">
        <v>2537</v>
      </c>
      <c r="J239" s="749" t="s">
        <v>1066</v>
      </c>
      <c r="K239" s="749" t="s">
        <v>1067</v>
      </c>
      <c r="L239" s="752">
        <v>38.349999999999994</v>
      </c>
      <c r="M239" s="752">
        <v>2</v>
      </c>
      <c r="N239" s="753">
        <v>76.699999999999989</v>
      </c>
    </row>
    <row r="240" spans="1:14" ht="14.45" customHeight="1" x14ac:dyDescent="0.2">
      <c r="A240" s="747" t="s">
        <v>583</v>
      </c>
      <c r="B240" s="748" t="s">
        <v>584</v>
      </c>
      <c r="C240" s="749" t="s">
        <v>603</v>
      </c>
      <c r="D240" s="750" t="s">
        <v>604</v>
      </c>
      <c r="E240" s="751">
        <v>50113001</v>
      </c>
      <c r="F240" s="750" t="s">
        <v>669</v>
      </c>
      <c r="G240" s="749" t="s">
        <v>670</v>
      </c>
      <c r="H240" s="749">
        <v>125366</v>
      </c>
      <c r="I240" s="749">
        <v>25366</v>
      </c>
      <c r="J240" s="749" t="s">
        <v>1068</v>
      </c>
      <c r="K240" s="749" t="s">
        <v>1069</v>
      </c>
      <c r="L240" s="752">
        <v>72.017142857142872</v>
      </c>
      <c r="M240" s="752">
        <v>7</v>
      </c>
      <c r="N240" s="753">
        <v>504.12000000000006</v>
      </c>
    </row>
    <row r="241" spans="1:14" ht="14.45" customHeight="1" x14ac:dyDescent="0.2">
      <c r="A241" s="747" t="s">
        <v>583</v>
      </c>
      <c r="B241" s="748" t="s">
        <v>584</v>
      </c>
      <c r="C241" s="749" t="s">
        <v>603</v>
      </c>
      <c r="D241" s="750" t="s">
        <v>604</v>
      </c>
      <c r="E241" s="751">
        <v>50113001</v>
      </c>
      <c r="F241" s="750" t="s">
        <v>669</v>
      </c>
      <c r="G241" s="749" t="s">
        <v>670</v>
      </c>
      <c r="H241" s="749">
        <v>215605</v>
      </c>
      <c r="I241" s="749">
        <v>215605</v>
      </c>
      <c r="J241" s="749" t="s">
        <v>1068</v>
      </c>
      <c r="K241" s="749" t="s">
        <v>1070</v>
      </c>
      <c r="L241" s="752">
        <v>28.305000000000003</v>
      </c>
      <c r="M241" s="752">
        <v>4</v>
      </c>
      <c r="N241" s="753">
        <v>113.22000000000001</v>
      </c>
    </row>
    <row r="242" spans="1:14" ht="14.45" customHeight="1" x14ac:dyDescent="0.2">
      <c r="A242" s="747" t="s">
        <v>583</v>
      </c>
      <c r="B242" s="748" t="s">
        <v>584</v>
      </c>
      <c r="C242" s="749" t="s">
        <v>603</v>
      </c>
      <c r="D242" s="750" t="s">
        <v>604</v>
      </c>
      <c r="E242" s="751">
        <v>50113001</v>
      </c>
      <c r="F242" s="750" t="s">
        <v>669</v>
      </c>
      <c r="G242" s="749" t="s">
        <v>670</v>
      </c>
      <c r="H242" s="749">
        <v>109139</v>
      </c>
      <c r="I242" s="749">
        <v>176129</v>
      </c>
      <c r="J242" s="749" t="s">
        <v>1071</v>
      </c>
      <c r="K242" s="749" t="s">
        <v>1072</v>
      </c>
      <c r="L242" s="752">
        <v>625.24</v>
      </c>
      <c r="M242" s="752">
        <v>1</v>
      </c>
      <c r="N242" s="753">
        <v>625.24</v>
      </c>
    </row>
    <row r="243" spans="1:14" ht="14.45" customHeight="1" x14ac:dyDescent="0.2">
      <c r="A243" s="747" t="s">
        <v>583</v>
      </c>
      <c r="B243" s="748" t="s">
        <v>584</v>
      </c>
      <c r="C243" s="749" t="s">
        <v>603</v>
      </c>
      <c r="D243" s="750" t="s">
        <v>604</v>
      </c>
      <c r="E243" s="751">
        <v>50113001</v>
      </c>
      <c r="F243" s="750" t="s">
        <v>669</v>
      </c>
      <c r="G243" s="749" t="s">
        <v>670</v>
      </c>
      <c r="H243" s="749">
        <v>193746</v>
      </c>
      <c r="I243" s="749">
        <v>93746</v>
      </c>
      <c r="J243" s="749" t="s">
        <v>1073</v>
      </c>
      <c r="K243" s="749" t="s">
        <v>1074</v>
      </c>
      <c r="L243" s="752">
        <v>366.22000000000008</v>
      </c>
      <c r="M243" s="752">
        <v>28</v>
      </c>
      <c r="N243" s="753">
        <v>10254.160000000002</v>
      </c>
    </row>
    <row r="244" spans="1:14" ht="14.45" customHeight="1" x14ac:dyDescent="0.2">
      <c r="A244" s="747" t="s">
        <v>583</v>
      </c>
      <c r="B244" s="748" t="s">
        <v>584</v>
      </c>
      <c r="C244" s="749" t="s">
        <v>603</v>
      </c>
      <c r="D244" s="750" t="s">
        <v>604</v>
      </c>
      <c r="E244" s="751">
        <v>50113001</v>
      </c>
      <c r="F244" s="750" t="s">
        <v>669</v>
      </c>
      <c r="G244" s="749" t="s">
        <v>670</v>
      </c>
      <c r="H244" s="749">
        <v>849045</v>
      </c>
      <c r="I244" s="749">
        <v>155938</v>
      </c>
      <c r="J244" s="749" t="s">
        <v>1075</v>
      </c>
      <c r="K244" s="749" t="s">
        <v>1076</v>
      </c>
      <c r="L244" s="752">
        <v>179.81666666666663</v>
      </c>
      <c r="M244" s="752">
        <v>3</v>
      </c>
      <c r="N244" s="753">
        <v>539.44999999999993</v>
      </c>
    </row>
    <row r="245" spans="1:14" ht="14.45" customHeight="1" x14ac:dyDescent="0.2">
      <c r="A245" s="747" t="s">
        <v>583</v>
      </c>
      <c r="B245" s="748" t="s">
        <v>584</v>
      </c>
      <c r="C245" s="749" t="s">
        <v>603</v>
      </c>
      <c r="D245" s="750" t="s">
        <v>604</v>
      </c>
      <c r="E245" s="751">
        <v>50113001</v>
      </c>
      <c r="F245" s="750" t="s">
        <v>669</v>
      </c>
      <c r="G245" s="749" t="s">
        <v>678</v>
      </c>
      <c r="H245" s="749">
        <v>100308</v>
      </c>
      <c r="I245" s="749">
        <v>100308</v>
      </c>
      <c r="J245" s="749" t="s">
        <v>1077</v>
      </c>
      <c r="K245" s="749" t="s">
        <v>1078</v>
      </c>
      <c r="L245" s="752">
        <v>40.17</v>
      </c>
      <c r="M245" s="752">
        <v>5</v>
      </c>
      <c r="N245" s="753">
        <v>200.85000000000002</v>
      </c>
    </row>
    <row r="246" spans="1:14" ht="14.45" customHeight="1" x14ac:dyDescent="0.2">
      <c r="A246" s="747" t="s">
        <v>583</v>
      </c>
      <c r="B246" s="748" t="s">
        <v>584</v>
      </c>
      <c r="C246" s="749" t="s">
        <v>603</v>
      </c>
      <c r="D246" s="750" t="s">
        <v>604</v>
      </c>
      <c r="E246" s="751">
        <v>50113001</v>
      </c>
      <c r="F246" s="750" t="s">
        <v>669</v>
      </c>
      <c r="G246" s="749" t="s">
        <v>678</v>
      </c>
      <c r="H246" s="749">
        <v>100306</v>
      </c>
      <c r="I246" s="749">
        <v>100306</v>
      </c>
      <c r="J246" s="749" t="s">
        <v>1079</v>
      </c>
      <c r="K246" s="749" t="s">
        <v>1080</v>
      </c>
      <c r="L246" s="752">
        <v>63.289999999999992</v>
      </c>
      <c r="M246" s="752">
        <v>45</v>
      </c>
      <c r="N246" s="753">
        <v>2848.0499999999997</v>
      </c>
    </row>
    <row r="247" spans="1:14" ht="14.45" customHeight="1" x14ac:dyDescent="0.2">
      <c r="A247" s="747" t="s">
        <v>583</v>
      </c>
      <c r="B247" s="748" t="s">
        <v>584</v>
      </c>
      <c r="C247" s="749" t="s">
        <v>603</v>
      </c>
      <c r="D247" s="750" t="s">
        <v>604</v>
      </c>
      <c r="E247" s="751">
        <v>50113001</v>
      </c>
      <c r="F247" s="750" t="s">
        <v>669</v>
      </c>
      <c r="G247" s="749" t="s">
        <v>678</v>
      </c>
      <c r="H247" s="749">
        <v>846694</v>
      </c>
      <c r="I247" s="749">
        <v>100311</v>
      </c>
      <c r="J247" s="749" t="s">
        <v>1079</v>
      </c>
      <c r="K247" s="749" t="s">
        <v>1078</v>
      </c>
      <c r="L247" s="752">
        <v>60.723103448275879</v>
      </c>
      <c r="M247" s="752">
        <v>29</v>
      </c>
      <c r="N247" s="753">
        <v>1760.9700000000005</v>
      </c>
    </row>
    <row r="248" spans="1:14" ht="14.45" customHeight="1" x14ac:dyDescent="0.2">
      <c r="A248" s="747" t="s">
        <v>583</v>
      </c>
      <c r="B248" s="748" t="s">
        <v>584</v>
      </c>
      <c r="C248" s="749" t="s">
        <v>603</v>
      </c>
      <c r="D248" s="750" t="s">
        <v>604</v>
      </c>
      <c r="E248" s="751">
        <v>50113001</v>
      </c>
      <c r="F248" s="750" t="s">
        <v>669</v>
      </c>
      <c r="G248" s="749" t="s">
        <v>670</v>
      </c>
      <c r="H248" s="749">
        <v>216670</v>
      </c>
      <c r="I248" s="749">
        <v>216670</v>
      </c>
      <c r="J248" s="749" t="s">
        <v>1081</v>
      </c>
      <c r="K248" s="749" t="s">
        <v>1082</v>
      </c>
      <c r="L248" s="752">
        <v>314.27</v>
      </c>
      <c r="M248" s="752">
        <v>28</v>
      </c>
      <c r="N248" s="753">
        <v>8799.56</v>
      </c>
    </row>
    <row r="249" spans="1:14" ht="14.45" customHeight="1" x14ac:dyDescent="0.2">
      <c r="A249" s="747" t="s">
        <v>583</v>
      </c>
      <c r="B249" s="748" t="s">
        <v>584</v>
      </c>
      <c r="C249" s="749" t="s">
        <v>603</v>
      </c>
      <c r="D249" s="750" t="s">
        <v>604</v>
      </c>
      <c r="E249" s="751">
        <v>50113001</v>
      </c>
      <c r="F249" s="750" t="s">
        <v>669</v>
      </c>
      <c r="G249" s="749" t="s">
        <v>670</v>
      </c>
      <c r="H249" s="749">
        <v>216572</v>
      </c>
      <c r="I249" s="749">
        <v>216572</v>
      </c>
      <c r="J249" s="749" t="s">
        <v>1083</v>
      </c>
      <c r="K249" s="749" t="s">
        <v>1084</v>
      </c>
      <c r="L249" s="752">
        <v>36.25866666666667</v>
      </c>
      <c r="M249" s="752">
        <v>780</v>
      </c>
      <c r="N249" s="753">
        <v>28281.760000000002</v>
      </c>
    </row>
    <row r="250" spans="1:14" ht="14.45" customHeight="1" x14ac:dyDescent="0.2">
      <c r="A250" s="747" t="s">
        <v>583</v>
      </c>
      <c r="B250" s="748" t="s">
        <v>584</v>
      </c>
      <c r="C250" s="749" t="s">
        <v>603</v>
      </c>
      <c r="D250" s="750" t="s">
        <v>604</v>
      </c>
      <c r="E250" s="751">
        <v>50113001</v>
      </c>
      <c r="F250" s="750" t="s">
        <v>669</v>
      </c>
      <c r="G250" s="749" t="s">
        <v>670</v>
      </c>
      <c r="H250" s="749">
        <v>223200</v>
      </c>
      <c r="I250" s="749">
        <v>223200</v>
      </c>
      <c r="J250" s="749" t="s">
        <v>1085</v>
      </c>
      <c r="K250" s="749" t="s">
        <v>1086</v>
      </c>
      <c r="L250" s="752">
        <v>147.77690721649486</v>
      </c>
      <c r="M250" s="752">
        <v>97</v>
      </c>
      <c r="N250" s="753">
        <v>14334.360000000002</v>
      </c>
    </row>
    <row r="251" spans="1:14" ht="14.45" customHeight="1" x14ac:dyDescent="0.2">
      <c r="A251" s="747" t="s">
        <v>583</v>
      </c>
      <c r="B251" s="748" t="s">
        <v>584</v>
      </c>
      <c r="C251" s="749" t="s">
        <v>603</v>
      </c>
      <c r="D251" s="750" t="s">
        <v>604</v>
      </c>
      <c r="E251" s="751">
        <v>50113001</v>
      </c>
      <c r="F251" s="750" t="s">
        <v>669</v>
      </c>
      <c r="G251" s="749" t="s">
        <v>670</v>
      </c>
      <c r="H251" s="749">
        <v>395164</v>
      </c>
      <c r="I251" s="749">
        <v>0</v>
      </c>
      <c r="J251" s="749" t="s">
        <v>1087</v>
      </c>
      <c r="K251" s="749" t="s">
        <v>585</v>
      </c>
      <c r="L251" s="752">
        <v>362.25</v>
      </c>
      <c r="M251" s="752">
        <v>1</v>
      </c>
      <c r="N251" s="753">
        <v>362.25</v>
      </c>
    </row>
    <row r="252" spans="1:14" ht="14.45" customHeight="1" x14ac:dyDescent="0.2">
      <c r="A252" s="747" t="s">
        <v>583</v>
      </c>
      <c r="B252" s="748" t="s">
        <v>584</v>
      </c>
      <c r="C252" s="749" t="s">
        <v>603</v>
      </c>
      <c r="D252" s="750" t="s">
        <v>604</v>
      </c>
      <c r="E252" s="751">
        <v>50113001</v>
      </c>
      <c r="F252" s="750" t="s">
        <v>669</v>
      </c>
      <c r="G252" s="749" t="s">
        <v>670</v>
      </c>
      <c r="H252" s="749">
        <v>235794</v>
      </c>
      <c r="I252" s="749">
        <v>235794</v>
      </c>
      <c r="J252" s="749" t="s">
        <v>1088</v>
      </c>
      <c r="K252" s="749" t="s">
        <v>1089</v>
      </c>
      <c r="L252" s="752">
        <v>93.87</v>
      </c>
      <c r="M252" s="752">
        <v>1</v>
      </c>
      <c r="N252" s="753">
        <v>93.87</v>
      </c>
    </row>
    <row r="253" spans="1:14" ht="14.45" customHeight="1" x14ac:dyDescent="0.2">
      <c r="A253" s="747" t="s">
        <v>583</v>
      </c>
      <c r="B253" s="748" t="s">
        <v>584</v>
      </c>
      <c r="C253" s="749" t="s">
        <v>603</v>
      </c>
      <c r="D253" s="750" t="s">
        <v>604</v>
      </c>
      <c r="E253" s="751">
        <v>50113001</v>
      </c>
      <c r="F253" s="750" t="s">
        <v>669</v>
      </c>
      <c r="G253" s="749" t="s">
        <v>670</v>
      </c>
      <c r="H253" s="749">
        <v>241678</v>
      </c>
      <c r="I253" s="749">
        <v>241678</v>
      </c>
      <c r="J253" s="749" t="s">
        <v>1090</v>
      </c>
      <c r="K253" s="749" t="s">
        <v>1089</v>
      </c>
      <c r="L253" s="752">
        <v>94.710000000000008</v>
      </c>
      <c r="M253" s="752">
        <v>1</v>
      </c>
      <c r="N253" s="753">
        <v>94.710000000000008</v>
      </c>
    </row>
    <row r="254" spans="1:14" ht="14.45" customHeight="1" x14ac:dyDescent="0.2">
      <c r="A254" s="747" t="s">
        <v>583</v>
      </c>
      <c r="B254" s="748" t="s">
        <v>584</v>
      </c>
      <c r="C254" s="749" t="s">
        <v>603</v>
      </c>
      <c r="D254" s="750" t="s">
        <v>604</v>
      </c>
      <c r="E254" s="751">
        <v>50113001</v>
      </c>
      <c r="F254" s="750" t="s">
        <v>669</v>
      </c>
      <c r="G254" s="749" t="s">
        <v>670</v>
      </c>
      <c r="H254" s="749">
        <v>842703</v>
      </c>
      <c r="I254" s="749">
        <v>0</v>
      </c>
      <c r="J254" s="749" t="s">
        <v>1091</v>
      </c>
      <c r="K254" s="749" t="s">
        <v>585</v>
      </c>
      <c r="L254" s="752">
        <v>59.86</v>
      </c>
      <c r="M254" s="752">
        <v>2</v>
      </c>
      <c r="N254" s="753">
        <v>119.72</v>
      </c>
    </row>
    <row r="255" spans="1:14" ht="14.45" customHeight="1" x14ac:dyDescent="0.2">
      <c r="A255" s="747" t="s">
        <v>583</v>
      </c>
      <c r="B255" s="748" t="s">
        <v>584</v>
      </c>
      <c r="C255" s="749" t="s">
        <v>603</v>
      </c>
      <c r="D255" s="750" t="s">
        <v>604</v>
      </c>
      <c r="E255" s="751">
        <v>50113001</v>
      </c>
      <c r="F255" s="750" t="s">
        <v>669</v>
      </c>
      <c r="G255" s="749" t="s">
        <v>670</v>
      </c>
      <c r="H255" s="749">
        <v>175428</v>
      </c>
      <c r="I255" s="749">
        <v>75428</v>
      </c>
      <c r="J255" s="749" t="s">
        <v>1092</v>
      </c>
      <c r="K255" s="749" t="s">
        <v>1093</v>
      </c>
      <c r="L255" s="752">
        <v>66.349999999999994</v>
      </c>
      <c r="M255" s="752">
        <v>1</v>
      </c>
      <c r="N255" s="753">
        <v>66.349999999999994</v>
      </c>
    </row>
    <row r="256" spans="1:14" ht="14.45" customHeight="1" x14ac:dyDescent="0.2">
      <c r="A256" s="747" t="s">
        <v>583</v>
      </c>
      <c r="B256" s="748" t="s">
        <v>584</v>
      </c>
      <c r="C256" s="749" t="s">
        <v>603</v>
      </c>
      <c r="D256" s="750" t="s">
        <v>604</v>
      </c>
      <c r="E256" s="751">
        <v>50113001</v>
      </c>
      <c r="F256" s="750" t="s">
        <v>669</v>
      </c>
      <c r="G256" s="749" t="s">
        <v>670</v>
      </c>
      <c r="H256" s="749">
        <v>229134</v>
      </c>
      <c r="I256" s="749">
        <v>229134</v>
      </c>
      <c r="J256" s="749" t="s">
        <v>1094</v>
      </c>
      <c r="K256" s="749" t="s">
        <v>1095</v>
      </c>
      <c r="L256" s="752">
        <v>120.10000000000002</v>
      </c>
      <c r="M256" s="752">
        <v>1</v>
      </c>
      <c r="N256" s="753">
        <v>120.10000000000002</v>
      </c>
    </row>
    <row r="257" spans="1:14" ht="14.45" customHeight="1" x14ac:dyDescent="0.2">
      <c r="A257" s="747" t="s">
        <v>583</v>
      </c>
      <c r="B257" s="748" t="s">
        <v>584</v>
      </c>
      <c r="C257" s="749" t="s">
        <v>603</v>
      </c>
      <c r="D257" s="750" t="s">
        <v>604</v>
      </c>
      <c r="E257" s="751">
        <v>50113001</v>
      </c>
      <c r="F257" s="750" t="s">
        <v>669</v>
      </c>
      <c r="G257" s="749" t="s">
        <v>670</v>
      </c>
      <c r="H257" s="749">
        <v>229969</v>
      </c>
      <c r="I257" s="749">
        <v>229969</v>
      </c>
      <c r="J257" s="749" t="s">
        <v>1096</v>
      </c>
      <c r="K257" s="749" t="s">
        <v>1097</v>
      </c>
      <c r="L257" s="752">
        <v>37.980000000000004</v>
      </c>
      <c r="M257" s="752">
        <v>1</v>
      </c>
      <c r="N257" s="753">
        <v>37.980000000000004</v>
      </c>
    </row>
    <row r="258" spans="1:14" ht="14.45" customHeight="1" x14ac:dyDescent="0.2">
      <c r="A258" s="747" t="s">
        <v>583</v>
      </c>
      <c r="B258" s="748" t="s">
        <v>584</v>
      </c>
      <c r="C258" s="749" t="s">
        <v>603</v>
      </c>
      <c r="D258" s="750" t="s">
        <v>604</v>
      </c>
      <c r="E258" s="751">
        <v>50113001</v>
      </c>
      <c r="F258" s="750" t="s">
        <v>669</v>
      </c>
      <c r="G258" s="749" t="s">
        <v>670</v>
      </c>
      <c r="H258" s="749">
        <v>207893</v>
      </c>
      <c r="I258" s="749">
        <v>207893</v>
      </c>
      <c r="J258" s="749" t="s">
        <v>1098</v>
      </c>
      <c r="K258" s="749" t="s">
        <v>1099</v>
      </c>
      <c r="L258" s="752">
        <v>82.149999999999991</v>
      </c>
      <c r="M258" s="752">
        <v>1</v>
      </c>
      <c r="N258" s="753">
        <v>82.149999999999991</v>
      </c>
    </row>
    <row r="259" spans="1:14" ht="14.45" customHeight="1" x14ac:dyDescent="0.2">
      <c r="A259" s="747" t="s">
        <v>583</v>
      </c>
      <c r="B259" s="748" t="s">
        <v>584</v>
      </c>
      <c r="C259" s="749" t="s">
        <v>603</v>
      </c>
      <c r="D259" s="750" t="s">
        <v>604</v>
      </c>
      <c r="E259" s="751">
        <v>50113001</v>
      </c>
      <c r="F259" s="750" t="s">
        <v>669</v>
      </c>
      <c r="G259" s="749" t="s">
        <v>670</v>
      </c>
      <c r="H259" s="749">
        <v>207898</v>
      </c>
      <c r="I259" s="749">
        <v>207898</v>
      </c>
      <c r="J259" s="749" t="s">
        <v>1098</v>
      </c>
      <c r="K259" s="749" t="s">
        <v>1100</v>
      </c>
      <c r="L259" s="752">
        <v>59.490000000000009</v>
      </c>
      <c r="M259" s="752">
        <v>1</v>
      </c>
      <c r="N259" s="753">
        <v>59.490000000000009</v>
      </c>
    </row>
    <row r="260" spans="1:14" ht="14.45" customHeight="1" x14ac:dyDescent="0.2">
      <c r="A260" s="747" t="s">
        <v>583</v>
      </c>
      <c r="B260" s="748" t="s">
        <v>584</v>
      </c>
      <c r="C260" s="749" t="s">
        <v>603</v>
      </c>
      <c r="D260" s="750" t="s">
        <v>604</v>
      </c>
      <c r="E260" s="751">
        <v>50113001</v>
      </c>
      <c r="F260" s="750" t="s">
        <v>669</v>
      </c>
      <c r="G260" s="749" t="s">
        <v>670</v>
      </c>
      <c r="H260" s="749">
        <v>207900</v>
      </c>
      <c r="I260" s="749">
        <v>207900</v>
      </c>
      <c r="J260" s="749" t="s">
        <v>1101</v>
      </c>
      <c r="K260" s="749" t="s">
        <v>1102</v>
      </c>
      <c r="L260" s="752">
        <v>85.65000000000002</v>
      </c>
      <c r="M260" s="752">
        <v>1</v>
      </c>
      <c r="N260" s="753">
        <v>85.65000000000002</v>
      </c>
    </row>
    <row r="261" spans="1:14" ht="14.45" customHeight="1" x14ac:dyDescent="0.2">
      <c r="A261" s="747" t="s">
        <v>583</v>
      </c>
      <c r="B261" s="748" t="s">
        <v>584</v>
      </c>
      <c r="C261" s="749" t="s">
        <v>603</v>
      </c>
      <c r="D261" s="750" t="s">
        <v>604</v>
      </c>
      <c r="E261" s="751">
        <v>50113001</v>
      </c>
      <c r="F261" s="750" t="s">
        <v>669</v>
      </c>
      <c r="G261" s="749" t="s">
        <v>670</v>
      </c>
      <c r="H261" s="749">
        <v>229793</v>
      </c>
      <c r="I261" s="749">
        <v>229793</v>
      </c>
      <c r="J261" s="749" t="s">
        <v>1103</v>
      </c>
      <c r="K261" s="749" t="s">
        <v>1104</v>
      </c>
      <c r="L261" s="752">
        <v>121.61999999999999</v>
      </c>
      <c r="M261" s="752">
        <v>1</v>
      </c>
      <c r="N261" s="753">
        <v>121.61999999999999</v>
      </c>
    </row>
    <row r="262" spans="1:14" ht="14.45" customHeight="1" x14ac:dyDescent="0.2">
      <c r="A262" s="747" t="s">
        <v>583</v>
      </c>
      <c r="B262" s="748" t="s">
        <v>584</v>
      </c>
      <c r="C262" s="749" t="s">
        <v>603</v>
      </c>
      <c r="D262" s="750" t="s">
        <v>604</v>
      </c>
      <c r="E262" s="751">
        <v>50113001</v>
      </c>
      <c r="F262" s="750" t="s">
        <v>669</v>
      </c>
      <c r="G262" s="749" t="s">
        <v>670</v>
      </c>
      <c r="H262" s="749">
        <v>157607</v>
      </c>
      <c r="I262" s="749">
        <v>57607</v>
      </c>
      <c r="J262" s="749" t="s">
        <v>1105</v>
      </c>
      <c r="K262" s="749" t="s">
        <v>1106</v>
      </c>
      <c r="L262" s="752">
        <v>42.61</v>
      </c>
      <c r="M262" s="752">
        <v>4</v>
      </c>
      <c r="N262" s="753">
        <v>170.44</v>
      </c>
    </row>
    <row r="263" spans="1:14" ht="14.45" customHeight="1" x14ac:dyDescent="0.2">
      <c r="A263" s="747" t="s">
        <v>583</v>
      </c>
      <c r="B263" s="748" t="s">
        <v>584</v>
      </c>
      <c r="C263" s="749" t="s">
        <v>603</v>
      </c>
      <c r="D263" s="750" t="s">
        <v>604</v>
      </c>
      <c r="E263" s="751">
        <v>50113001</v>
      </c>
      <c r="F263" s="750" t="s">
        <v>669</v>
      </c>
      <c r="G263" s="749" t="s">
        <v>670</v>
      </c>
      <c r="H263" s="749">
        <v>208988</v>
      </c>
      <c r="I263" s="749">
        <v>208988</v>
      </c>
      <c r="J263" s="749" t="s">
        <v>1107</v>
      </c>
      <c r="K263" s="749" t="s">
        <v>1108</v>
      </c>
      <c r="L263" s="752">
        <v>555.16999999999985</v>
      </c>
      <c r="M263" s="752">
        <v>2</v>
      </c>
      <c r="N263" s="753">
        <v>1110.3399999999997</v>
      </c>
    </row>
    <row r="264" spans="1:14" ht="14.45" customHeight="1" x14ac:dyDescent="0.2">
      <c r="A264" s="747" t="s">
        <v>583</v>
      </c>
      <c r="B264" s="748" t="s">
        <v>584</v>
      </c>
      <c r="C264" s="749" t="s">
        <v>603</v>
      </c>
      <c r="D264" s="750" t="s">
        <v>604</v>
      </c>
      <c r="E264" s="751">
        <v>50113001</v>
      </c>
      <c r="F264" s="750" t="s">
        <v>669</v>
      </c>
      <c r="G264" s="749" t="s">
        <v>670</v>
      </c>
      <c r="H264" s="749">
        <v>159982</v>
      </c>
      <c r="I264" s="749">
        <v>59982</v>
      </c>
      <c r="J264" s="749" t="s">
        <v>1109</v>
      </c>
      <c r="K264" s="749" t="s">
        <v>1110</v>
      </c>
      <c r="L264" s="752">
        <v>50.470000000000013</v>
      </c>
      <c r="M264" s="752">
        <v>2</v>
      </c>
      <c r="N264" s="753">
        <v>100.94000000000003</v>
      </c>
    </row>
    <row r="265" spans="1:14" ht="14.45" customHeight="1" x14ac:dyDescent="0.2">
      <c r="A265" s="747" t="s">
        <v>583</v>
      </c>
      <c r="B265" s="748" t="s">
        <v>584</v>
      </c>
      <c r="C265" s="749" t="s">
        <v>603</v>
      </c>
      <c r="D265" s="750" t="s">
        <v>604</v>
      </c>
      <c r="E265" s="751">
        <v>50113001</v>
      </c>
      <c r="F265" s="750" t="s">
        <v>669</v>
      </c>
      <c r="G265" s="749" t="s">
        <v>670</v>
      </c>
      <c r="H265" s="749">
        <v>225166</v>
      </c>
      <c r="I265" s="749">
        <v>225166</v>
      </c>
      <c r="J265" s="749" t="s">
        <v>1111</v>
      </c>
      <c r="K265" s="749" t="s">
        <v>1112</v>
      </c>
      <c r="L265" s="752">
        <v>58.349999999999987</v>
      </c>
      <c r="M265" s="752">
        <v>4</v>
      </c>
      <c r="N265" s="753">
        <v>233.39999999999995</v>
      </c>
    </row>
    <row r="266" spans="1:14" ht="14.45" customHeight="1" x14ac:dyDescent="0.2">
      <c r="A266" s="747" t="s">
        <v>583</v>
      </c>
      <c r="B266" s="748" t="s">
        <v>584</v>
      </c>
      <c r="C266" s="749" t="s">
        <v>603</v>
      </c>
      <c r="D266" s="750" t="s">
        <v>604</v>
      </c>
      <c r="E266" s="751">
        <v>50113001</v>
      </c>
      <c r="F266" s="750" t="s">
        <v>669</v>
      </c>
      <c r="G266" s="749" t="s">
        <v>670</v>
      </c>
      <c r="H266" s="749">
        <v>224964</v>
      </c>
      <c r="I266" s="749">
        <v>224964</v>
      </c>
      <c r="J266" s="749" t="s">
        <v>1113</v>
      </c>
      <c r="K266" s="749" t="s">
        <v>1114</v>
      </c>
      <c r="L266" s="752">
        <v>107.86076923076924</v>
      </c>
      <c r="M266" s="752">
        <v>26</v>
      </c>
      <c r="N266" s="753">
        <v>2804.38</v>
      </c>
    </row>
    <row r="267" spans="1:14" ht="14.45" customHeight="1" x14ac:dyDescent="0.2">
      <c r="A267" s="747" t="s">
        <v>583</v>
      </c>
      <c r="B267" s="748" t="s">
        <v>584</v>
      </c>
      <c r="C267" s="749" t="s">
        <v>603</v>
      </c>
      <c r="D267" s="750" t="s">
        <v>604</v>
      </c>
      <c r="E267" s="751">
        <v>50113001</v>
      </c>
      <c r="F267" s="750" t="s">
        <v>669</v>
      </c>
      <c r="G267" s="749" t="s">
        <v>670</v>
      </c>
      <c r="H267" s="749">
        <v>233899</v>
      </c>
      <c r="I267" s="749">
        <v>233899</v>
      </c>
      <c r="J267" s="749" t="s">
        <v>1115</v>
      </c>
      <c r="K267" s="749" t="s">
        <v>1116</v>
      </c>
      <c r="L267" s="752">
        <v>139.26000000000002</v>
      </c>
      <c r="M267" s="752">
        <v>1</v>
      </c>
      <c r="N267" s="753">
        <v>139.26000000000002</v>
      </c>
    </row>
    <row r="268" spans="1:14" ht="14.45" customHeight="1" x14ac:dyDescent="0.2">
      <c r="A268" s="747" t="s">
        <v>583</v>
      </c>
      <c r="B268" s="748" t="s">
        <v>584</v>
      </c>
      <c r="C268" s="749" t="s">
        <v>603</v>
      </c>
      <c r="D268" s="750" t="s">
        <v>604</v>
      </c>
      <c r="E268" s="751">
        <v>50113001</v>
      </c>
      <c r="F268" s="750" t="s">
        <v>669</v>
      </c>
      <c r="G268" s="749" t="s">
        <v>670</v>
      </c>
      <c r="H268" s="749">
        <v>187299</v>
      </c>
      <c r="I268" s="749">
        <v>87299</v>
      </c>
      <c r="J268" s="749" t="s">
        <v>1117</v>
      </c>
      <c r="K268" s="749" t="s">
        <v>1118</v>
      </c>
      <c r="L268" s="752">
        <v>1012.8369999999999</v>
      </c>
      <c r="M268" s="752">
        <v>10</v>
      </c>
      <c r="N268" s="753">
        <v>10128.369999999999</v>
      </c>
    </row>
    <row r="269" spans="1:14" ht="14.45" customHeight="1" x14ac:dyDescent="0.2">
      <c r="A269" s="747" t="s">
        <v>583</v>
      </c>
      <c r="B269" s="748" t="s">
        <v>584</v>
      </c>
      <c r="C269" s="749" t="s">
        <v>603</v>
      </c>
      <c r="D269" s="750" t="s">
        <v>604</v>
      </c>
      <c r="E269" s="751">
        <v>50113001</v>
      </c>
      <c r="F269" s="750" t="s">
        <v>669</v>
      </c>
      <c r="G269" s="749" t="s">
        <v>670</v>
      </c>
      <c r="H269" s="749">
        <v>196696</v>
      </c>
      <c r="I269" s="749">
        <v>96696</v>
      </c>
      <c r="J269" s="749" t="s">
        <v>1119</v>
      </c>
      <c r="K269" s="749" t="s">
        <v>1120</v>
      </c>
      <c r="L269" s="752">
        <v>46.660000000000018</v>
      </c>
      <c r="M269" s="752">
        <v>1</v>
      </c>
      <c r="N269" s="753">
        <v>46.660000000000018</v>
      </c>
    </row>
    <row r="270" spans="1:14" ht="14.45" customHeight="1" x14ac:dyDescent="0.2">
      <c r="A270" s="747" t="s">
        <v>583</v>
      </c>
      <c r="B270" s="748" t="s">
        <v>584</v>
      </c>
      <c r="C270" s="749" t="s">
        <v>603</v>
      </c>
      <c r="D270" s="750" t="s">
        <v>604</v>
      </c>
      <c r="E270" s="751">
        <v>50113001</v>
      </c>
      <c r="F270" s="750" t="s">
        <v>669</v>
      </c>
      <c r="G270" s="749" t="s">
        <v>670</v>
      </c>
      <c r="H270" s="749">
        <v>193724</v>
      </c>
      <c r="I270" s="749">
        <v>93724</v>
      </c>
      <c r="J270" s="749" t="s">
        <v>690</v>
      </c>
      <c r="K270" s="749" t="s">
        <v>691</v>
      </c>
      <c r="L270" s="752">
        <v>68.320000000000007</v>
      </c>
      <c r="M270" s="752">
        <v>20</v>
      </c>
      <c r="N270" s="753">
        <v>1366.4</v>
      </c>
    </row>
    <row r="271" spans="1:14" ht="14.45" customHeight="1" x14ac:dyDescent="0.2">
      <c r="A271" s="747" t="s">
        <v>583</v>
      </c>
      <c r="B271" s="748" t="s">
        <v>584</v>
      </c>
      <c r="C271" s="749" t="s">
        <v>603</v>
      </c>
      <c r="D271" s="750" t="s">
        <v>604</v>
      </c>
      <c r="E271" s="751">
        <v>50113001</v>
      </c>
      <c r="F271" s="750" t="s">
        <v>669</v>
      </c>
      <c r="G271" s="749" t="s">
        <v>670</v>
      </c>
      <c r="H271" s="749">
        <v>193723</v>
      </c>
      <c r="I271" s="749">
        <v>93723</v>
      </c>
      <c r="J271" s="749" t="s">
        <v>1121</v>
      </c>
      <c r="K271" s="749" t="s">
        <v>1122</v>
      </c>
      <c r="L271" s="752">
        <v>40.450000000000003</v>
      </c>
      <c r="M271" s="752">
        <v>10</v>
      </c>
      <c r="N271" s="753">
        <v>404.5</v>
      </c>
    </row>
    <row r="272" spans="1:14" ht="14.45" customHeight="1" x14ac:dyDescent="0.2">
      <c r="A272" s="747" t="s">
        <v>583</v>
      </c>
      <c r="B272" s="748" t="s">
        <v>584</v>
      </c>
      <c r="C272" s="749" t="s">
        <v>603</v>
      </c>
      <c r="D272" s="750" t="s">
        <v>604</v>
      </c>
      <c r="E272" s="751">
        <v>50113001</v>
      </c>
      <c r="F272" s="750" t="s">
        <v>669</v>
      </c>
      <c r="G272" s="749" t="s">
        <v>670</v>
      </c>
      <c r="H272" s="749">
        <v>844864</v>
      </c>
      <c r="I272" s="749">
        <v>85346</v>
      </c>
      <c r="J272" s="749" t="s">
        <v>1123</v>
      </c>
      <c r="K272" s="749" t="s">
        <v>1124</v>
      </c>
      <c r="L272" s="752">
        <v>304.64999999999998</v>
      </c>
      <c r="M272" s="752">
        <v>2</v>
      </c>
      <c r="N272" s="753">
        <v>609.29999999999995</v>
      </c>
    </row>
    <row r="273" spans="1:14" ht="14.45" customHeight="1" x14ac:dyDescent="0.2">
      <c r="A273" s="747" t="s">
        <v>583</v>
      </c>
      <c r="B273" s="748" t="s">
        <v>584</v>
      </c>
      <c r="C273" s="749" t="s">
        <v>603</v>
      </c>
      <c r="D273" s="750" t="s">
        <v>604</v>
      </c>
      <c r="E273" s="751">
        <v>50113001</v>
      </c>
      <c r="F273" s="750" t="s">
        <v>669</v>
      </c>
      <c r="G273" s="749" t="s">
        <v>670</v>
      </c>
      <c r="H273" s="749">
        <v>502059</v>
      </c>
      <c r="I273" s="749">
        <v>0</v>
      </c>
      <c r="J273" s="749" t="s">
        <v>1125</v>
      </c>
      <c r="K273" s="749" t="s">
        <v>1126</v>
      </c>
      <c r="L273" s="752">
        <v>254.1</v>
      </c>
      <c r="M273" s="752">
        <v>160</v>
      </c>
      <c r="N273" s="753">
        <v>40656</v>
      </c>
    </row>
    <row r="274" spans="1:14" ht="14.45" customHeight="1" x14ac:dyDescent="0.2">
      <c r="A274" s="747" t="s">
        <v>583</v>
      </c>
      <c r="B274" s="748" t="s">
        <v>584</v>
      </c>
      <c r="C274" s="749" t="s">
        <v>603</v>
      </c>
      <c r="D274" s="750" t="s">
        <v>604</v>
      </c>
      <c r="E274" s="751">
        <v>50113001</v>
      </c>
      <c r="F274" s="750" t="s">
        <v>669</v>
      </c>
      <c r="G274" s="749" t="s">
        <v>670</v>
      </c>
      <c r="H274" s="749">
        <v>394712</v>
      </c>
      <c r="I274" s="749">
        <v>0</v>
      </c>
      <c r="J274" s="749" t="s">
        <v>1127</v>
      </c>
      <c r="K274" s="749" t="s">
        <v>1128</v>
      </c>
      <c r="L274" s="752">
        <v>28.75</v>
      </c>
      <c r="M274" s="752">
        <v>996</v>
      </c>
      <c r="N274" s="753">
        <v>28635</v>
      </c>
    </row>
    <row r="275" spans="1:14" ht="14.45" customHeight="1" x14ac:dyDescent="0.2">
      <c r="A275" s="747" t="s">
        <v>583</v>
      </c>
      <c r="B275" s="748" t="s">
        <v>584</v>
      </c>
      <c r="C275" s="749" t="s">
        <v>603</v>
      </c>
      <c r="D275" s="750" t="s">
        <v>604</v>
      </c>
      <c r="E275" s="751">
        <v>50113001</v>
      </c>
      <c r="F275" s="750" t="s">
        <v>669</v>
      </c>
      <c r="G275" s="749" t="s">
        <v>670</v>
      </c>
      <c r="H275" s="749">
        <v>902048</v>
      </c>
      <c r="I275" s="749">
        <v>0</v>
      </c>
      <c r="J275" s="749" t="s">
        <v>1129</v>
      </c>
      <c r="K275" s="749" t="s">
        <v>1130</v>
      </c>
      <c r="L275" s="752">
        <v>331.19999957462579</v>
      </c>
      <c r="M275" s="752">
        <v>2642</v>
      </c>
      <c r="N275" s="753">
        <v>875030.39887616131</v>
      </c>
    </row>
    <row r="276" spans="1:14" ht="14.45" customHeight="1" x14ac:dyDescent="0.2">
      <c r="A276" s="747" t="s">
        <v>583</v>
      </c>
      <c r="B276" s="748" t="s">
        <v>584</v>
      </c>
      <c r="C276" s="749" t="s">
        <v>603</v>
      </c>
      <c r="D276" s="750" t="s">
        <v>604</v>
      </c>
      <c r="E276" s="751">
        <v>50113001</v>
      </c>
      <c r="F276" s="750" t="s">
        <v>669</v>
      </c>
      <c r="G276" s="749" t="s">
        <v>670</v>
      </c>
      <c r="H276" s="749">
        <v>498549</v>
      </c>
      <c r="I276" s="749">
        <v>0</v>
      </c>
      <c r="J276" s="749" t="s">
        <v>1131</v>
      </c>
      <c r="K276" s="749" t="s">
        <v>1132</v>
      </c>
      <c r="L276" s="752">
        <v>333.5</v>
      </c>
      <c r="M276" s="752">
        <v>200</v>
      </c>
      <c r="N276" s="753">
        <v>66700</v>
      </c>
    </row>
    <row r="277" spans="1:14" ht="14.45" customHeight="1" x14ac:dyDescent="0.2">
      <c r="A277" s="747" t="s">
        <v>583</v>
      </c>
      <c r="B277" s="748" t="s">
        <v>584</v>
      </c>
      <c r="C277" s="749" t="s">
        <v>603</v>
      </c>
      <c r="D277" s="750" t="s">
        <v>604</v>
      </c>
      <c r="E277" s="751">
        <v>50113001</v>
      </c>
      <c r="F277" s="750" t="s">
        <v>669</v>
      </c>
      <c r="G277" s="749" t="s">
        <v>670</v>
      </c>
      <c r="H277" s="749">
        <v>498550</v>
      </c>
      <c r="I277" s="749">
        <v>0</v>
      </c>
      <c r="J277" s="749" t="s">
        <v>1133</v>
      </c>
      <c r="K277" s="749" t="s">
        <v>1134</v>
      </c>
      <c r="L277" s="752">
        <v>322</v>
      </c>
      <c r="M277" s="752">
        <v>36</v>
      </c>
      <c r="N277" s="753">
        <v>11592</v>
      </c>
    </row>
    <row r="278" spans="1:14" ht="14.45" customHeight="1" x14ac:dyDescent="0.2">
      <c r="A278" s="747" t="s">
        <v>583</v>
      </c>
      <c r="B278" s="748" t="s">
        <v>584</v>
      </c>
      <c r="C278" s="749" t="s">
        <v>603</v>
      </c>
      <c r="D278" s="750" t="s">
        <v>604</v>
      </c>
      <c r="E278" s="751">
        <v>50113001</v>
      </c>
      <c r="F278" s="750" t="s">
        <v>669</v>
      </c>
      <c r="G278" s="749" t="s">
        <v>670</v>
      </c>
      <c r="H278" s="749">
        <v>501993</v>
      </c>
      <c r="I278" s="749">
        <v>0</v>
      </c>
      <c r="J278" s="749" t="s">
        <v>1135</v>
      </c>
      <c r="K278" s="749" t="s">
        <v>1134</v>
      </c>
      <c r="L278" s="752">
        <v>322</v>
      </c>
      <c r="M278" s="752">
        <v>334</v>
      </c>
      <c r="N278" s="753">
        <v>107548</v>
      </c>
    </row>
    <row r="279" spans="1:14" ht="14.45" customHeight="1" x14ac:dyDescent="0.2">
      <c r="A279" s="747" t="s">
        <v>583</v>
      </c>
      <c r="B279" s="748" t="s">
        <v>584</v>
      </c>
      <c r="C279" s="749" t="s">
        <v>603</v>
      </c>
      <c r="D279" s="750" t="s">
        <v>604</v>
      </c>
      <c r="E279" s="751">
        <v>50113001</v>
      </c>
      <c r="F279" s="750" t="s">
        <v>669</v>
      </c>
      <c r="G279" s="749" t="s">
        <v>670</v>
      </c>
      <c r="H279" s="749">
        <v>498551</v>
      </c>
      <c r="I279" s="749">
        <v>0</v>
      </c>
      <c r="J279" s="749" t="s">
        <v>1136</v>
      </c>
      <c r="K279" s="749" t="s">
        <v>1134</v>
      </c>
      <c r="L279" s="752">
        <v>322</v>
      </c>
      <c r="M279" s="752">
        <v>68</v>
      </c>
      <c r="N279" s="753">
        <v>21896</v>
      </c>
    </row>
    <row r="280" spans="1:14" ht="14.45" customHeight="1" x14ac:dyDescent="0.2">
      <c r="A280" s="747" t="s">
        <v>583</v>
      </c>
      <c r="B280" s="748" t="s">
        <v>584</v>
      </c>
      <c r="C280" s="749" t="s">
        <v>603</v>
      </c>
      <c r="D280" s="750" t="s">
        <v>604</v>
      </c>
      <c r="E280" s="751">
        <v>50113001</v>
      </c>
      <c r="F280" s="750" t="s">
        <v>669</v>
      </c>
      <c r="G280" s="749" t="s">
        <v>670</v>
      </c>
      <c r="H280" s="749">
        <v>501075</v>
      </c>
      <c r="I280" s="749">
        <v>0</v>
      </c>
      <c r="J280" s="749" t="s">
        <v>1137</v>
      </c>
      <c r="K280" s="749" t="s">
        <v>1138</v>
      </c>
      <c r="L280" s="752">
        <v>95.440000000000012</v>
      </c>
      <c r="M280" s="752">
        <v>100</v>
      </c>
      <c r="N280" s="753">
        <v>9544.0000000000018</v>
      </c>
    </row>
    <row r="281" spans="1:14" ht="14.45" customHeight="1" x14ac:dyDescent="0.2">
      <c r="A281" s="747" t="s">
        <v>583</v>
      </c>
      <c r="B281" s="748" t="s">
        <v>584</v>
      </c>
      <c r="C281" s="749" t="s">
        <v>603</v>
      </c>
      <c r="D281" s="750" t="s">
        <v>604</v>
      </c>
      <c r="E281" s="751">
        <v>50113001</v>
      </c>
      <c r="F281" s="750" t="s">
        <v>669</v>
      </c>
      <c r="G281" s="749" t="s">
        <v>670</v>
      </c>
      <c r="H281" s="749">
        <v>902082</v>
      </c>
      <c r="I281" s="749">
        <v>0</v>
      </c>
      <c r="J281" s="749" t="s">
        <v>1139</v>
      </c>
      <c r="K281" s="749" t="s">
        <v>1140</v>
      </c>
      <c r="L281" s="752">
        <v>348.32249999999999</v>
      </c>
      <c r="M281" s="752">
        <v>16</v>
      </c>
      <c r="N281" s="753">
        <v>5573.16</v>
      </c>
    </row>
    <row r="282" spans="1:14" ht="14.45" customHeight="1" x14ac:dyDescent="0.2">
      <c r="A282" s="747" t="s">
        <v>583</v>
      </c>
      <c r="B282" s="748" t="s">
        <v>584</v>
      </c>
      <c r="C282" s="749" t="s">
        <v>603</v>
      </c>
      <c r="D282" s="750" t="s">
        <v>604</v>
      </c>
      <c r="E282" s="751">
        <v>50113001</v>
      </c>
      <c r="F282" s="750" t="s">
        <v>669</v>
      </c>
      <c r="G282" s="749" t="s">
        <v>670</v>
      </c>
      <c r="H282" s="749">
        <v>501387</v>
      </c>
      <c r="I282" s="749">
        <v>0</v>
      </c>
      <c r="J282" s="749" t="s">
        <v>1141</v>
      </c>
      <c r="K282" s="749" t="s">
        <v>1126</v>
      </c>
      <c r="L282" s="752">
        <v>254.10000310775419</v>
      </c>
      <c r="M282" s="752">
        <v>504</v>
      </c>
      <c r="N282" s="753">
        <v>128066.40156630811</v>
      </c>
    </row>
    <row r="283" spans="1:14" ht="14.45" customHeight="1" x14ac:dyDescent="0.2">
      <c r="A283" s="747" t="s">
        <v>583</v>
      </c>
      <c r="B283" s="748" t="s">
        <v>584</v>
      </c>
      <c r="C283" s="749" t="s">
        <v>603</v>
      </c>
      <c r="D283" s="750" t="s">
        <v>604</v>
      </c>
      <c r="E283" s="751">
        <v>50113001</v>
      </c>
      <c r="F283" s="750" t="s">
        <v>669</v>
      </c>
      <c r="G283" s="749" t="s">
        <v>670</v>
      </c>
      <c r="H283" s="749">
        <v>901185</v>
      </c>
      <c r="I283" s="749">
        <v>0</v>
      </c>
      <c r="J283" s="749" t="s">
        <v>1142</v>
      </c>
      <c r="K283" s="749" t="s">
        <v>1143</v>
      </c>
      <c r="L283" s="752">
        <v>526.43100087508731</v>
      </c>
      <c r="M283" s="752">
        <v>7</v>
      </c>
      <c r="N283" s="753">
        <v>3685.0170061256113</v>
      </c>
    </row>
    <row r="284" spans="1:14" ht="14.45" customHeight="1" x14ac:dyDescent="0.2">
      <c r="A284" s="747" t="s">
        <v>583</v>
      </c>
      <c r="B284" s="748" t="s">
        <v>584</v>
      </c>
      <c r="C284" s="749" t="s">
        <v>603</v>
      </c>
      <c r="D284" s="750" t="s">
        <v>604</v>
      </c>
      <c r="E284" s="751">
        <v>50113001</v>
      </c>
      <c r="F284" s="750" t="s">
        <v>669</v>
      </c>
      <c r="G284" s="749" t="s">
        <v>670</v>
      </c>
      <c r="H284" s="749">
        <v>501958</v>
      </c>
      <c r="I284" s="749">
        <v>0</v>
      </c>
      <c r="J284" s="749" t="s">
        <v>1144</v>
      </c>
      <c r="K284" s="749" t="s">
        <v>1145</v>
      </c>
      <c r="L284" s="752">
        <v>274.20257638317935</v>
      </c>
      <c r="M284" s="752">
        <v>5</v>
      </c>
      <c r="N284" s="753">
        <v>1371.0128819158967</v>
      </c>
    </row>
    <row r="285" spans="1:14" ht="14.45" customHeight="1" x14ac:dyDescent="0.2">
      <c r="A285" s="747" t="s">
        <v>583</v>
      </c>
      <c r="B285" s="748" t="s">
        <v>584</v>
      </c>
      <c r="C285" s="749" t="s">
        <v>603</v>
      </c>
      <c r="D285" s="750" t="s">
        <v>604</v>
      </c>
      <c r="E285" s="751">
        <v>50113001</v>
      </c>
      <c r="F285" s="750" t="s">
        <v>669</v>
      </c>
      <c r="G285" s="749" t="s">
        <v>670</v>
      </c>
      <c r="H285" s="749">
        <v>398077</v>
      </c>
      <c r="I285" s="749">
        <v>0</v>
      </c>
      <c r="J285" s="749" t="s">
        <v>1146</v>
      </c>
      <c r="K285" s="749" t="s">
        <v>1147</v>
      </c>
      <c r="L285" s="752">
        <v>42.55</v>
      </c>
      <c r="M285" s="752">
        <v>340</v>
      </c>
      <c r="N285" s="753">
        <v>14467</v>
      </c>
    </row>
    <row r="286" spans="1:14" ht="14.45" customHeight="1" x14ac:dyDescent="0.2">
      <c r="A286" s="747" t="s">
        <v>583</v>
      </c>
      <c r="B286" s="748" t="s">
        <v>584</v>
      </c>
      <c r="C286" s="749" t="s">
        <v>603</v>
      </c>
      <c r="D286" s="750" t="s">
        <v>604</v>
      </c>
      <c r="E286" s="751">
        <v>50113001</v>
      </c>
      <c r="F286" s="750" t="s">
        <v>669</v>
      </c>
      <c r="G286" s="749" t="s">
        <v>670</v>
      </c>
      <c r="H286" s="749">
        <v>397413</v>
      </c>
      <c r="I286" s="749">
        <v>0</v>
      </c>
      <c r="J286" s="749" t="s">
        <v>1148</v>
      </c>
      <c r="K286" s="749" t="s">
        <v>1149</v>
      </c>
      <c r="L286" s="752">
        <v>149.18105936852683</v>
      </c>
      <c r="M286" s="752">
        <v>488</v>
      </c>
      <c r="N286" s="753">
        <v>72800.356971841087</v>
      </c>
    </row>
    <row r="287" spans="1:14" ht="14.45" customHeight="1" x14ac:dyDescent="0.2">
      <c r="A287" s="747" t="s">
        <v>583</v>
      </c>
      <c r="B287" s="748" t="s">
        <v>584</v>
      </c>
      <c r="C287" s="749" t="s">
        <v>603</v>
      </c>
      <c r="D287" s="750" t="s">
        <v>604</v>
      </c>
      <c r="E287" s="751">
        <v>50113001</v>
      </c>
      <c r="F287" s="750" t="s">
        <v>669</v>
      </c>
      <c r="G287" s="749" t="s">
        <v>670</v>
      </c>
      <c r="H287" s="749">
        <v>158014</v>
      </c>
      <c r="I287" s="749">
        <v>158014</v>
      </c>
      <c r="J287" s="749" t="s">
        <v>1150</v>
      </c>
      <c r="K287" s="749" t="s">
        <v>752</v>
      </c>
      <c r="L287" s="752">
        <v>58.82</v>
      </c>
      <c r="M287" s="752">
        <v>1</v>
      </c>
      <c r="N287" s="753">
        <v>58.82</v>
      </c>
    </row>
    <row r="288" spans="1:14" ht="14.45" customHeight="1" x14ac:dyDescent="0.2">
      <c r="A288" s="747" t="s">
        <v>583</v>
      </c>
      <c r="B288" s="748" t="s">
        <v>584</v>
      </c>
      <c r="C288" s="749" t="s">
        <v>603</v>
      </c>
      <c r="D288" s="750" t="s">
        <v>604</v>
      </c>
      <c r="E288" s="751">
        <v>50113001</v>
      </c>
      <c r="F288" s="750" t="s">
        <v>669</v>
      </c>
      <c r="G288" s="749" t="s">
        <v>670</v>
      </c>
      <c r="H288" s="749">
        <v>158011</v>
      </c>
      <c r="I288" s="749">
        <v>158011</v>
      </c>
      <c r="J288" s="749" t="s">
        <v>1151</v>
      </c>
      <c r="K288" s="749" t="s">
        <v>1152</v>
      </c>
      <c r="L288" s="752">
        <v>98.139999999999986</v>
      </c>
      <c r="M288" s="752">
        <v>1</v>
      </c>
      <c r="N288" s="753">
        <v>98.139999999999986</v>
      </c>
    </row>
    <row r="289" spans="1:14" ht="14.45" customHeight="1" x14ac:dyDescent="0.2">
      <c r="A289" s="747" t="s">
        <v>583</v>
      </c>
      <c r="B289" s="748" t="s">
        <v>584</v>
      </c>
      <c r="C289" s="749" t="s">
        <v>603</v>
      </c>
      <c r="D289" s="750" t="s">
        <v>604</v>
      </c>
      <c r="E289" s="751">
        <v>50113001</v>
      </c>
      <c r="F289" s="750" t="s">
        <v>669</v>
      </c>
      <c r="G289" s="749" t="s">
        <v>670</v>
      </c>
      <c r="H289" s="749">
        <v>231686</v>
      </c>
      <c r="I289" s="749">
        <v>231686</v>
      </c>
      <c r="J289" s="749" t="s">
        <v>1153</v>
      </c>
      <c r="K289" s="749" t="s">
        <v>1154</v>
      </c>
      <c r="L289" s="752">
        <v>290.88</v>
      </c>
      <c r="M289" s="752">
        <v>8</v>
      </c>
      <c r="N289" s="753">
        <v>2327.04</v>
      </c>
    </row>
    <row r="290" spans="1:14" ht="14.45" customHeight="1" x14ac:dyDescent="0.2">
      <c r="A290" s="747" t="s">
        <v>583</v>
      </c>
      <c r="B290" s="748" t="s">
        <v>584</v>
      </c>
      <c r="C290" s="749" t="s">
        <v>603</v>
      </c>
      <c r="D290" s="750" t="s">
        <v>604</v>
      </c>
      <c r="E290" s="751">
        <v>50113001</v>
      </c>
      <c r="F290" s="750" t="s">
        <v>669</v>
      </c>
      <c r="G290" s="749" t="s">
        <v>670</v>
      </c>
      <c r="H290" s="749">
        <v>134824</v>
      </c>
      <c r="I290" s="749">
        <v>134824</v>
      </c>
      <c r="J290" s="749" t="s">
        <v>1155</v>
      </c>
      <c r="K290" s="749" t="s">
        <v>1156</v>
      </c>
      <c r="L290" s="752">
        <v>240.8688895019051</v>
      </c>
      <c r="M290" s="752">
        <v>99</v>
      </c>
      <c r="N290" s="753">
        <v>23846.020060688606</v>
      </c>
    </row>
    <row r="291" spans="1:14" ht="14.45" customHeight="1" x14ac:dyDescent="0.2">
      <c r="A291" s="747" t="s">
        <v>583</v>
      </c>
      <c r="B291" s="748" t="s">
        <v>584</v>
      </c>
      <c r="C291" s="749" t="s">
        <v>603</v>
      </c>
      <c r="D291" s="750" t="s">
        <v>604</v>
      </c>
      <c r="E291" s="751">
        <v>50113001</v>
      </c>
      <c r="F291" s="750" t="s">
        <v>669</v>
      </c>
      <c r="G291" s="749" t="s">
        <v>670</v>
      </c>
      <c r="H291" s="749">
        <v>501705</v>
      </c>
      <c r="I291" s="749">
        <v>9999999</v>
      </c>
      <c r="J291" s="749" t="s">
        <v>1157</v>
      </c>
      <c r="K291" s="749" t="s">
        <v>1158</v>
      </c>
      <c r="L291" s="752">
        <v>289.65999999999991</v>
      </c>
      <c r="M291" s="752">
        <v>6</v>
      </c>
      <c r="N291" s="753">
        <v>1737.9599999999996</v>
      </c>
    </row>
    <row r="292" spans="1:14" ht="14.45" customHeight="1" x14ac:dyDescent="0.2">
      <c r="A292" s="747" t="s">
        <v>583</v>
      </c>
      <c r="B292" s="748" t="s">
        <v>584</v>
      </c>
      <c r="C292" s="749" t="s">
        <v>603</v>
      </c>
      <c r="D292" s="750" t="s">
        <v>604</v>
      </c>
      <c r="E292" s="751">
        <v>50113001</v>
      </c>
      <c r="F292" s="750" t="s">
        <v>669</v>
      </c>
      <c r="G292" s="749" t="s">
        <v>678</v>
      </c>
      <c r="H292" s="749">
        <v>215966</v>
      </c>
      <c r="I292" s="749">
        <v>215966</v>
      </c>
      <c r="J292" s="749" t="s">
        <v>1159</v>
      </c>
      <c r="K292" s="749" t="s">
        <v>1160</v>
      </c>
      <c r="L292" s="752">
        <v>67.465000000000003</v>
      </c>
      <c r="M292" s="752">
        <v>2</v>
      </c>
      <c r="N292" s="753">
        <v>134.93</v>
      </c>
    </row>
    <row r="293" spans="1:14" ht="14.45" customHeight="1" x14ac:dyDescent="0.2">
      <c r="A293" s="747" t="s">
        <v>583</v>
      </c>
      <c r="B293" s="748" t="s">
        <v>584</v>
      </c>
      <c r="C293" s="749" t="s">
        <v>603</v>
      </c>
      <c r="D293" s="750" t="s">
        <v>604</v>
      </c>
      <c r="E293" s="751">
        <v>50113001</v>
      </c>
      <c r="F293" s="750" t="s">
        <v>669</v>
      </c>
      <c r="G293" s="749" t="s">
        <v>678</v>
      </c>
      <c r="H293" s="749">
        <v>215964</v>
      </c>
      <c r="I293" s="749">
        <v>215964</v>
      </c>
      <c r="J293" s="749" t="s">
        <v>1161</v>
      </c>
      <c r="K293" s="749" t="s">
        <v>1162</v>
      </c>
      <c r="L293" s="752">
        <v>130.53999999999994</v>
      </c>
      <c r="M293" s="752">
        <v>1</v>
      </c>
      <c r="N293" s="753">
        <v>130.53999999999994</v>
      </c>
    </row>
    <row r="294" spans="1:14" ht="14.45" customHeight="1" x14ac:dyDescent="0.2">
      <c r="A294" s="747" t="s">
        <v>583</v>
      </c>
      <c r="B294" s="748" t="s">
        <v>584</v>
      </c>
      <c r="C294" s="749" t="s">
        <v>603</v>
      </c>
      <c r="D294" s="750" t="s">
        <v>604</v>
      </c>
      <c r="E294" s="751">
        <v>50113001</v>
      </c>
      <c r="F294" s="750" t="s">
        <v>669</v>
      </c>
      <c r="G294" s="749" t="s">
        <v>670</v>
      </c>
      <c r="H294" s="749">
        <v>117189</v>
      </c>
      <c r="I294" s="749">
        <v>17189</v>
      </c>
      <c r="J294" s="749" t="s">
        <v>1163</v>
      </c>
      <c r="K294" s="749" t="s">
        <v>1164</v>
      </c>
      <c r="L294" s="752">
        <v>55.800000000000011</v>
      </c>
      <c r="M294" s="752">
        <v>1</v>
      </c>
      <c r="N294" s="753">
        <v>55.800000000000011</v>
      </c>
    </row>
    <row r="295" spans="1:14" ht="14.45" customHeight="1" x14ac:dyDescent="0.2">
      <c r="A295" s="747" t="s">
        <v>583</v>
      </c>
      <c r="B295" s="748" t="s">
        <v>584</v>
      </c>
      <c r="C295" s="749" t="s">
        <v>603</v>
      </c>
      <c r="D295" s="750" t="s">
        <v>604</v>
      </c>
      <c r="E295" s="751">
        <v>50113001</v>
      </c>
      <c r="F295" s="750" t="s">
        <v>669</v>
      </c>
      <c r="G295" s="749" t="s">
        <v>670</v>
      </c>
      <c r="H295" s="749">
        <v>848725</v>
      </c>
      <c r="I295" s="749">
        <v>107677</v>
      </c>
      <c r="J295" s="749" t="s">
        <v>1165</v>
      </c>
      <c r="K295" s="749" t="s">
        <v>1166</v>
      </c>
      <c r="L295" s="752">
        <v>382.11000000000024</v>
      </c>
      <c r="M295" s="752">
        <v>110</v>
      </c>
      <c r="N295" s="753">
        <v>42032.100000000028</v>
      </c>
    </row>
    <row r="296" spans="1:14" ht="14.45" customHeight="1" x14ac:dyDescent="0.2">
      <c r="A296" s="747" t="s">
        <v>583</v>
      </c>
      <c r="B296" s="748" t="s">
        <v>584</v>
      </c>
      <c r="C296" s="749" t="s">
        <v>603</v>
      </c>
      <c r="D296" s="750" t="s">
        <v>604</v>
      </c>
      <c r="E296" s="751">
        <v>50113001</v>
      </c>
      <c r="F296" s="750" t="s">
        <v>669</v>
      </c>
      <c r="G296" s="749" t="s">
        <v>670</v>
      </c>
      <c r="H296" s="749">
        <v>107678</v>
      </c>
      <c r="I296" s="749">
        <v>107678</v>
      </c>
      <c r="J296" s="749" t="s">
        <v>1165</v>
      </c>
      <c r="K296" s="749" t="s">
        <v>1167</v>
      </c>
      <c r="L296" s="752">
        <v>459.8</v>
      </c>
      <c r="M296" s="752">
        <v>1</v>
      </c>
      <c r="N296" s="753">
        <v>459.8</v>
      </c>
    </row>
    <row r="297" spans="1:14" ht="14.45" customHeight="1" x14ac:dyDescent="0.2">
      <c r="A297" s="747" t="s">
        <v>583</v>
      </c>
      <c r="B297" s="748" t="s">
        <v>584</v>
      </c>
      <c r="C297" s="749" t="s">
        <v>603</v>
      </c>
      <c r="D297" s="750" t="s">
        <v>604</v>
      </c>
      <c r="E297" s="751">
        <v>50113001</v>
      </c>
      <c r="F297" s="750" t="s">
        <v>669</v>
      </c>
      <c r="G297" s="749" t="s">
        <v>670</v>
      </c>
      <c r="H297" s="749">
        <v>845697</v>
      </c>
      <c r="I297" s="749">
        <v>200935</v>
      </c>
      <c r="J297" s="749" t="s">
        <v>1168</v>
      </c>
      <c r="K297" s="749" t="s">
        <v>1169</v>
      </c>
      <c r="L297" s="752">
        <v>44.789999999999992</v>
      </c>
      <c r="M297" s="752">
        <v>1</v>
      </c>
      <c r="N297" s="753">
        <v>44.789999999999992</v>
      </c>
    </row>
    <row r="298" spans="1:14" ht="14.45" customHeight="1" x14ac:dyDescent="0.2">
      <c r="A298" s="747" t="s">
        <v>583</v>
      </c>
      <c r="B298" s="748" t="s">
        <v>584</v>
      </c>
      <c r="C298" s="749" t="s">
        <v>603</v>
      </c>
      <c r="D298" s="750" t="s">
        <v>604</v>
      </c>
      <c r="E298" s="751">
        <v>50113001</v>
      </c>
      <c r="F298" s="750" t="s">
        <v>669</v>
      </c>
      <c r="G298" s="749" t="s">
        <v>670</v>
      </c>
      <c r="H298" s="749">
        <v>230426</v>
      </c>
      <c r="I298" s="749">
        <v>230426</v>
      </c>
      <c r="J298" s="749" t="s">
        <v>1170</v>
      </c>
      <c r="K298" s="749" t="s">
        <v>1171</v>
      </c>
      <c r="L298" s="752">
        <v>78.540000000000006</v>
      </c>
      <c r="M298" s="752">
        <v>6</v>
      </c>
      <c r="N298" s="753">
        <v>471.24000000000007</v>
      </c>
    </row>
    <row r="299" spans="1:14" ht="14.45" customHeight="1" x14ac:dyDescent="0.2">
      <c r="A299" s="747" t="s">
        <v>583</v>
      </c>
      <c r="B299" s="748" t="s">
        <v>584</v>
      </c>
      <c r="C299" s="749" t="s">
        <v>603</v>
      </c>
      <c r="D299" s="750" t="s">
        <v>604</v>
      </c>
      <c r="E299" s="751">
        <v>50113001</v>
      </c>
      <c r="F299" s="750" t="s">
        <v>669</v>
      </c>
      <c r="G299" s="749" t="s">
        <v>670</v>
      </c>
      <c r="H299" s="749">
        <v>100489</v>
      </c>
      <c r="I299" s="749">
        <v>489</v>
      </c>
      <c r="J299" s="749" t="s">
        <v>1170</v>
      </c>
      <c r="K299" s="749" t="s">
        <v>1172</v>
      </c>
      <c r="L299" s="752">
        <v>47.316888888888883</v>
      </c>
      <c r="M299" s="752">
        <v>45</v>
      </c>
      <c r="N299" s="753">
        <v>2129.2599999999998</v>
      </c>
    </row>
    <row r="300" spans="1:14" ht="14.45" customHeight="1" x14ac:dyDescent="0.2">
      <c r="A300" s="747" t="s">
        <v>583</v>
      </c>
      <c r="B300" s="748" t="s">
        <v>584</v>
      </c>
      <c r="C300" s="749" t="s">
        <v>603</v>
      </c>
      <c r="D300" s="750" t="s">
        <v>604</v>
      </c>
      <c r="E300" s="751">
        <v>50113001</v>
      </c>
      <c r="F300" s="750" t="s">
        <v>669</v>
      </c>
      <c r="G300" s="749" t="s">
        <v>670</v>
      </c>
      <c r="H300" s="749">
        <v>29938</v>
      </c>
      <c r="I300" s="749">
        <v>29938</v>
      </c>
      <c r="J300" s="749" t="s">
        <v>1173</v>
      </c>
      <c r="K300" s="749" t="s">
        <v>1174</v>
      </c>
      <c r="L300" s="752">
        <v>2058.328</v>
      </c>
      <c r="M300" s="752">
        <v>5</v>
      </c>
      <c r="N300" s="753">
        <v>10291.64</v>
      </c>
    </row>
    <row r="301" spans="1:14" ht="14.45" customHeight="1" x14ac:dyDescent="0.2">
      <c r="A301" s="747" t="s">
        <v>583</v>
      </c>
      <c r="B301" s="748" t="s">
        <v>584</v>
      </c>
      <c r="C301" s="749" t="s">
        <v>603</v>
      </c>
      <c r="D301" s="750" t="s">
        <v>604</v>
      </c>
      <c r="E301" s="751">
        <v>50113001</v>
      </c>
      <c r="F301" s="750" t="s">
        <v>669</v>
      </c>
      <c r="G301" s="749" t="s">
        <v>670</v>
      </c>
      <c r="H301" s="749">
        <v>117996</v>
      </c>
      <c r="I301" s="749">
        <v>17996</v>
      </c>
      <c r="J301" s="749" t="s">
        <v>1175</v>
      </c>
      <c r="K301" s="749" t="s">
        <v>1176</v>
      </c>
      <c r="L301" s="752">
        <v>73.47999999999999</v>
      </c>
      <c r="M301" s="752">
        <v>2</v>
      </c>
      <c r="N301" s="753">
        <v>146.95999999999998</v>
      </c>
    </row>
    <row r="302" spans="1:14" ht="14.45" customHeight="1" x14ac:dyDescent="0.2">
      <c r="A302" s="747" t="s">
        <v>583</v>
      </c>
      <c r="B302" s="748" t="s">
        <v>584</v>
      </c>
      <c r="C302" s="749" t="s">
        <v>603</v>
      </c>
      <c r="D302" s="750" t="s">
        <v>604</v>
      </c>
      <c r="E302" s="751">
        <v>50113001</v>
      </c>
      <c r="F302" s="750" t="s">
        <v>669</v>
      </c>
      <c r="G302" s="749" t="s">
        <v>678</v>
      </c>
      <c r="H302" s="749">
        <v>166759</v>
      </c>
      <c r="I302" s="749">
        <v>166759</v>
      </c>
      <c r="J302" s="749" t="s">
        <v>1177</v>
      </c>
      <c r="K302" s="749" t="s">
        <v>1178</v>
      </c>
      <c r="L302" s="752">
        <v>123.26599999999999</v>
      </c>
      <c r="M302" s="752">
        <v>5</v>
      </c>
      <c r="N302" s="753">
        <v>616.32999999999993</v>
      </c>
    </row>
    <row r="303" spans="1:14" ht="14.45" customHeight="1" x14ac:dyDescent="0.2">
      <c r="A303" s="747" t="s">
        <v>583</v>
      </c>
      <c r="B303" s="748" t="s">
        <v>584</v>
      </c>
      <c r="C303" s="749" t="s">
        <v>603</v>
      </c>
      <c r="D303" s="750" t="s">
        <v>604</v>
      </c>
      <c r="E303" s="751">
        <v>50113001</v>
      </c>
      <c r="F303" s="750" t="s">
        <v>669</v>
      </c>
      <c r="G303" s="749" t="s">
        <v>670</v>
      </c>
      <c r="H303" s="749">
        <v>900441</v>
      </c>
      <c r="I303" s="749">
        <v>0</v>
      </c>
      <c r="J303" s="749" t="s">
        <v>1179</v>
      </c>
      <c r="K303" s="749" t="s">
        <v>1180</v>
      </c>
      <c r="L303" s="752">
        <v>196.70074786663076</v>
      </c>
      <c r="M303" s="752">
        <v>42</v>
      </c>
      <c r="N303" s="753">
        <v>8261.4314103984925</v>
      </c>
    </row>
    <row r="304" spans="1:14" ht="14.45" customHeight="1" x14ac:dyDescent="0.2">
      <c r="A304" s="747" t="s">
        <v>583</v>
      </c>
      <c r="B304" s="748" t="s">
        <v>584</v>
      </c>
      <c r="C304" s="749" t="s">
        <v>603</v>
      </c>
      <c r="D304" s="750" t="s">
        <v>604</v>
      </c>
      <c r="E304" s="751">
        <v>50113001</v>
      </c>
      <c r="F304" s="750" t="s">
        <v>669</v>
      </c>
      <c r="G304" s="749" t="s">
        <v>670</v>
      </c>
      <c r="H304" s="749">
        <v>500092</v>
      </c>
      <c r="I304" s="749">
        <v>0</v>
      </c>
      <c r="J304" s="749" t="s">
        <v>1181</v>
      </c>
      <c r="K304" s="749" t="s">
        <v>585</v>
      </c>
      <c r="L304" s="752">
        <v>600.57650000000012</v>
      </c>
      <c r="M304" s="752">
        <v>1</v>
      </c>
      <c r="N304" s="753">
        <v>600.57650000000012</v>
      </c>
    </row>
    <row r="305" spans="1:14" ht="14.45" customHeight="1" x14ac:dyDescent="0.2">
      <c r="A305" s="747" t="s">
        <v>583</v>
      </c>
      <c r="B305" s="748" t="s">
        <v>584</v>
      </c>
      <c r="C305" s="749" t="s">
        <v>603</v>
      </c>
      <c r="D305" s="750" t="s">
        <v>604</v>
      </c>
      <c r="E305" s="751">
        <v>50113001</v>
      </c>
      <c r="F305" s="750" t="s">
        <v>669</v>
      </c>
      <c r="G305" s="749" t="s">
        <v>670</v>
      </c>
      <c r="H305" s="749">
        <v>396374</v>
      </c>
      <c r="I305" s="749">
        <v>0</v>
      </c>
      <c r="J305" s="749" t="s">
        <v>1182</v>
      </c>
      <c r="K305" s="749" t="s">
        <v>1183</v>
      </c>
      <c r="L305" s="752">
        <v>113.72249988238482</v>
      </c>
      <c r="M305" s="752">
        <v>5</v>
      </c>
      <c r="N305" s="753">
        <v>568.61249941192409</v>
      </c>
    </row>
    <row r="306" spans="1:14" ht="14.45" customHeight="1" x14ac:dyDescent="0.2">
      <c r="A306" s="747" t="s">
        <v>583</v>
      </c>
      <c r="B306" s="748" t="s">
        <v>584</v>
      </c>
      <c r="C306" s="749" t="s">
        <v>603</v>
      </c>
      <c r="D306" s="750" t="s">
        <v>604</v>
      </c>
      <c r="E306" s="751">
        <v>50113001</v>
      </c>
      <c r="F306" s="750" t="s">
        <v>669</v>
      </c>
      <c r="G306" s="749" t="s">
        <v>670</v>
      </c>
      <c r="H306" s="749">
        <v>498367</v>
      </c>
      <c r="I306" s="749">
        <v>0</v>
      </c>
      <c r="J306" s="749" t="s">
        <v>1184</v>
      </c>
      <c r="K306" s="749" t="s">
        <v>585</v>
      </c>
      <c r="L306" s="752">
        <v>159.9529038587234</v>
      </c>
      <c r="M306" s="752">
        <v>13</v>
      </c>
      <c r="N306" s="753">
        <v>2079.3877501634042</v>
      </c>
    </row>
    <row r="307" spans="1:14" ht="14.45" customHeight="1" x14ac:dyDescent="0.2">
      <c r="A307" s="747" t="s">
        <v>583</v>
      </c>
      <c r="B307" s="748" t="s">
        <v>584</v>
      </c>
      <c r="C307" s="749" t="s">
        <v>603</v>
      </c>
      <c r="D307" s="750" t="s">
        <v>604</v>
      </c>
      <c r="E307" s="751">
        <v>50113001</v>
      </c>
      <c r="F307" s="750" t="s">
        <v>669</v>
      </c>
      <c r="G307" s="749" t="s">
        <v>670</v>
      </c>
      <c r="H307" s="749">
        <v>900071</v>
      </c>
      <c r="I307" s="749">
        <v>0</v>
      </c>
      <c r="J307" s="749" t="s">
        <v>1185</v>
      </c>
      <c r="K307" s="749" t="s">
        <v>585</v>
      </c>
      <c r="L307" s="752">
        <v>157.47459763510307</v>
      </c>
      <c r="M307" s="752">
        <v>9</v>
      </c>
      <c r="N307" s="753">
        <v>1417.2713787159275</v>
      </c>
    </row>
    <row r="308" spans="1:14" ht="14.45" customHeight="1" x14ac:dyDescent="0.2">
      <c r="A308" s="747" t="s">
        <v>583</v>
      </c>
      <c r="B308" s="748" t="s">
        <v>584</v>
      </c>
      <c r="C308" s="749" t="s">
        <v>603</v>
      </c>
      <c r="D308" s="750" t="s">
        <v>604</v>
      </c>
      <c r="E308" s="751">
        <v>50113001</v>
      </c>
      <c r="F308" s="750" t="s">
        <v>669</v>
      </c>
      <c r="G308" s="749" t="s">
        <v>670</v>
      </c>
      <c r="H308" s="749">
        <v>921533</v>
      </c>
      <c r="I308" s="749">
        <v>0</v>
      </c>
      <c r="J308" s="749" t="s">
        <v>1186</v>
      </c>
      <c r="K308" s="749" t="s">
        <v>585</v>
      </c>
      <c r="L308" s="752">
        <v>254.56911550285912</v>
      </c>
      <c r="M308" s="752">
        <v>2</v>
      </c>
      <c r="N308" s="753">
        <v>509.13823100571824</v>
      </c>
    </row>
    <row r="309" spans="1:14" ht="14.45" customHeight="1" x14ac:dyDescent="0.2">
      <c r="A309" s="747" t="s">
        <v>583</v>
      </c>
      <c r="B309" s="748" t="s">
        <v>584</v>
      </c>
      <c r="C309" s="749" t="s">
        <v>603</v>
      </c>
      <c r="D309" s="750" t="s">
        <v>604</v>
      </c>
      <c r="E309" s="751">
        <v>50113001</v>
      </c>
      <c r="F309" s="750" t="s">
        <v>669</v>
      </c>
      <c r="G309" s="749" t="s">
        <v>670</v>
      </c>
      <c r="H309" s="749">
        <v>930256</v>
      </c>
      <c r="I309" s="749">
        <v>0</v>
      </c>
      <c r="J309" s="749" t="s">
        <v>1187</v>
      </c>
      <c r="K309" s="749" t="s">
        <v>585</v>
      </c>
      <c r="L309" s="752">
        <v>355.63452530667979</v>
      </c>
      <c r="M309" s="752">
        <v>3</v>
      </c>
      <c r="N309" s="753">
        <v>1066.9035759200394</v>
      </c>
    </row>
    <row r="310" spans="1:14" ht="14.45" customHeight="1" x14ac:dyDescent="0.2">
      <c r="A310" s="747" t="s">
        <v>583</v>
      </c>
      <c r="B310" s="748" t="s">
        <v>584</v>
      </c>
      <c r="C310" s="749" t="s">
        <v>603</v>
      </c>
      <c r="D310" s="750" t="s">
        <v>604</v>
      </c>
      <c r="E310" s="751">
        <v>50113001</v>
      </c>
      <c r="F310" s="750" t="s">
        <v>669</v>
      </c>
      <c r="G310" s="749" t="s">
        <v>670</v>
      </c>
      <c r="H310" s="749">
        <v>921064</v>
      </c>
      <c r="I310" s="749">
        <v>0</v>
      </c>
      <c r="J310" s="749" t="s">
        <v>1188</v>
      </c>
      <c r="K310" s="749" t="s">
        <v>585</v>
      </c>
      <c r="L310" s="752">
        <v>101.5541036785813</v>
      </c>
      <c r="M310" s="752">
        <v>1</v>
      </c>
      <c r="N310" s="753">
        <v>101.5541036785813</v>
      </c>
    </row>
    <row r="311" spans="1:14" ht="14.45" customHeight="1" x14ac:dyDescent="0.2">
      <c r="A311" s="747" t="s">
        <v>583</v>
      </c>
      <c r="B311" s="748" t="s">
        <v>584</v>
      </c>
      <c r="C311" s="749" t="s">
        <v>603</v>
      </c>
      <c r="D311" s="750" t="s">
        <v>604</v>
      </c>
      <c r="E311" s="751">
        <v>50113001</v>
      </c>
      <c r="F311" s="750" t="s">
        <v>669</v>
      </c>
      <c r="G311" s="749" t="s">
        <v>670</v>
      </c>
      <c r="H311" s="749">
        <v>900518</v>
      </c>
      <c r="I311" s="749">
        <v>0</v>
      </c>
      <c r="J311" s="749" t="s">
        <v>1189</v>
      </c>
      <c r="K311" s="749" t="s">
        <v>585</v>
      </c>
      <c r="L311" s="752">
        <v>317.9975909735042</v>
      </c>
      <c r="M311" s="752">
        <v>2</v>
      </c>
      <c r="N311" s="753">
        <v>635.9951819470084</v>
      </c>
    </row>
    <row r="312" spans="1:14" ht="14.45" customHeight="1" x14ac:dyDescent="0.2">
      <c r="A312" s="747" t="s">
        <v>583</v>
      </c>
      <c r="B312" s="748" t="s">
        <v>584</v>
      </c>
      <c r="C312" s="749" t="s">
        <v>603</v>
      </c>
      <c r="D312" s="750" t="s">
        <v>604</v>
      </c>
      <c r="E312" s="751">
        <v>50113001</v>
      </c>
      <c r="F312" s="750" t="s">
        <v>669</v>
      </c>
      <c r="G312" s="749" t="s">
        <v>670</v>
      </c>
      <c r="H312" s="749">
        <v>921566</v>
      </c>
      <c r="I312" s="749">
        <v>0</v>
      </c>
      <c r="J312" s="749" t="s">
        <v>1190</v>
      </c>
      <c r="K312" s="749" t="s">
        <v>585</v>
      </c>
      <c r="L312" s="752">
        <v>188.94149775394871</v>
      </c>
      <c r="M312" s="752">
        <v>3</v>
      </c>
      <c r="N312" s="753">
        <v>566.8244932618461</v>
      </c>
    </row>
    <row r="313" spans="1:14" ht="14.45" customHeight="1" x14ac:dyDescent="0.2">
      <c r="A313" s="747" t="s">
        <v>583</v>
      </c>
      <c r="B313" s="748" t="s">
        <v>584</v>
      </c>
      <c r="C313" s="749" t="s">
        <v>603</v>
      </c>
      <c r="D313" s="750" t="s">
        <v>604</v>
      </c>
      <c r="E313" s="751">
        <v>50113001</v>
      </c>
      <c r="F313" s="750" t="s">
        <v>669</v>
      </c>
      <c r="G313" s="749" t="s">
        <v>670</v>
      </c>
      <c r="H313" s="749">
        <v>921136</v>
      </c>
      <c r="I313" s="749">
        <v>0</v>
      </c>
      <c r="J313" s="749" t="s">
        <v>1191</v>
      </c>
      <c r="K313" s="749" t="s">
        <v>585</v>
      </c>
      <c r="L313" s="752">
        <v>115.8723330814058</v>
      </c>
      <c r="M313" s="752">
        <v>1</v>
      </c>
      <c r="N313" s="753">
        <v>115.8723330814058</v>
      </c>
    </row>
    <row r="314" spans="1:14" ht="14.45" customHeight="1" x14ac:dyDescent="0.2">
      <c r="A314" s="747" t="s">
        <v>583</v>
      </c>
      <c r="B314" s="748" t="s">
        <v>584</v>
      </c>
      <c r="C314" s="749" t="s">
        <v>603</v>
      </c>
      <c r="D314" s="750" t="s">
        <v>604</v>
      </c>
      <c r="E314" s="751">
        <v>50113001</v>
      </c>
      <c r="F314" s="750" t="s">
        <v>669</v>
      </c>
      <c r="G314" s="749" t="s">
        <v>670</v>
      </c>
      <c r="H314" s="749">
        <v>990947</v>
      </c>
      <c r="I314" s="749">
        <v>0</v>
      </c>
      <c r="J314" s="749" t="s">
        <v>1192</v>
      </c>
      <c r="K314" s="749" t="s">
        <v>585</v>
      </c>
      <c r="L314" s="752">
        <v>1401.1166666666668</v>
      </c>
      <c r="M314" s="752">
        <v>6</v>
      </c>
      <c r="N314" s="753">
        <v>8406.7000000000007</v>
      </c>
    </row>
    <row r="315" spans="1:14" ht="14.45" customHeight="1" x14ac:dyDescent="0.2">
      <c r="A315" s="747" t="s">
        <v>583</v>
      </c>
      <c r="B315" s="748" t="s">
        <v>584</v>
      </c>
      <c r="C315" s="749" t="s">
        <v>603</v>
      </c>
      <c r="D315" s="750" t="s">
        <v>604</v>
      </c>
      <c r="E315" s="751">
        <v>50113001</v>
      </c>
      <c r="F315" s="750" t="s">
        <v>669</v>
      </c>
      <c r="G315" s="749" t="s">
        <v>670</v>
      </c>
      <c r="H315" s="749">
        <v>230614</v>
      </c>
      <c r="I315" s="749">
        <v>230614</v>
      </c>
      <c r="J315" s="749" t="s">
        <v>1193</v>
      </c>
      <c r="K315" s="749" t="s">
        <v>1194</v>
      </c>
      <c r="L315" s="752">
        <v>282.35666666666668</v>
      </c>
      <c r="M315" s="752">
        <v>3</v>
      </c>
      <c r="N315" s="753">
        <v>847.07</v>
      </c>
    </row>
    <row r="316" spans="1:14" ht="14.45" customHeight="1" x14ac:dyDescent="0.2">
      <c r="A316" s="747" t="s">
        <v>583</v>
      </c>
      <c r="B316" s="748" t="s">
        <v>584</v>
      </c>
      <c r="C316" s="749" t="s">
        <v>603</v>
      </c>
      <c r="D316" s="750" t="s">
        <v>604</v>
      </c>
      <c r="E316" s="751">
        <v>50113001</v>
      </c>
      <c r="F316" s="750" t="s">
        <v>669</v>
      </c>
      <c r="G316" s="749" t="s">
        <v>670</v>
      </c>
      <c r="H316" s="749">
        <v>119571</v>
      </c>
      <c r="I316" s="749">
        <v>19571</v>
      </c>
      <c r="J316" s="749" t="s">
        <v>1195</v>
      </c>
      <c r="K316" s="749" t="s">
        <v>1196</v>
      </c>
      <c r="L316" s="752">
        <v>225.6100000000001</v>
      </c>
      <c r="M316" s="752">
        <v>1</v>
      </c>
      <c r="N316" s="753">
        <v>225.6100000000001</v>
      </c>
    </row>
    <row r="317" spans="1:14" ht="14.45" customHeight="1" x14ac:dyDescent="0.2">
      <c r="A317" s="747" t="s">
        <v>583</v>
      </c>
      <c r="B317" s="748" t="s">
        <v>584</v>
      </c>
      <c r="C317" s="749" t="s">
        <v>603</v>
      </c>
      <c r="D317" s="750" t="s">
        <v>604</v>
      </c>
      <c r="E317" s="751">
        <v>50113001</v>
      </c>
      <c r="F317" s="750" t="s">
        <v>669</v>
      </c>
      <c r="G317" s="749" t="s">
        <v>678</v>
      </c>
      <c r="H317" s="749">
        <v>187427</v>
      </c>
      <c r="I317" s="749">
        <v>187427</v>
      </c>
      <c r="J317" s="749" t="s">
        <v>1197</v>
      </c>
      <c r="K317" s="749" t="s">
        <v>1198</v>
      </c>
      <c r="L317" s="752">
        <v>62.615714285714297</v>
      </c>
      <c r="M317" s="752">
        <v>7</v>
      </c>
      <c r="N317" s="753">
        <v>438.31000000000006</v>
      </c>
    </row>
    <row r="318" spans="1:14" ht="14.45" customHeight="1" x14ac:dyDescent="0.2">
      <c r="A318" s="747" t="s">
        <v>583</v>
      </c>
      <c r="B318" s="748" t="s">
        <v>584</v>
      </c>
      <c r="C318" s="749" t="s">
        <v>603</v>
      </c>
      <c r="D318" s="750" t="s">
        <v>604</v>
      </c>
      <c r="E318" s="751">
        <v>50113001</v>
      </c>
      <c r="F318" s="750" t="s">
        <v>669</v>
      </c>
      <c r="G318" s="749" t="s">
        <v>678</v>
      </c>
      <c r="H318" s="749">
        <v>169714</v>
      </c>
      <c r="I318" s="749">
        <v>169714</v>
      </c>
      <c r="J318" s="749" t="s">
        <v>1199</v>
      </c>
      <c r="K318" s="749" t="s">
        <v>1200</v>
      </c>
      <c r="L318" s="752">
        <v>112.16999999999999</v>
      </c>
      <c r="M318" s="752">
        <v>1</v>
      </c>
      <c r="N318" s="753">
        <v>112.16999999999999</v>
      </c>
    </row>
    <row r="319" spans="1:14" ht="14.45" customHeight="1" x14ac:dyDescent="0.2">
      <c r="A319" s="747" t="s">
        <v>583</v>
      </c>
      <c r="B319" s="748" t="s">
        <v>584</v>
      </c>
      <c r="C319" s="749" t="s">
        <v>603</v>
      </c>
      <c r="D319" s="750" t="s">
        <v>604</v>
      </c>
      <c r="E319" s="751">
        <v>50113001</v>
      </c>
      <c r="F319" s="750" t="s">
        <v>669</v>
      </c>
      <c r="G319" s="749" t="s">
        <v>678</v>
      </c>
      <c r="H319" s="749">
        <v>147133</v>
      </c>
      <c r="I319" s="749">
        <v>172044</v>
      </c>
      <c r="J319" s="749" t="s">
        <v>1201</v>
      </c>
      <c r="K319" s="749" t="s">
        <v>1202</v>
      </c>
      <c r="L319" s="752">
        <v>98.075000000000003</v>
      </c>
      <c r="M319" s="752">
        <v>2</v>
      </c>
      <c r="N319" s="753">
        <v>196.15</v>
      </c>
    </row>
    <row r="320" spans="1:14" ht="14.45" customHeight="1" x14ac:dyDescent="0.2">
      <c r="A320" s="747" t="s">
        <v>583</v>
      </c>
      <c r="B320" s="748" t="s">
        <v>584</v>
      </c>
      <c r="C320" s="749" t="s">
        <v>603</v>
      </c>
      <c r="D320" s="750" t="s">
        <v>604</v>
      </c>
      <c r="E320" s="751">
        <v>50113001</v>
      </c>
      <c r="F320" s="750" t="s">
        <v>669</v>
      </c>
      <c r="G320" s="749" t="s">
        <v>678</v>
      </c>
      <c r="H320" s="749">
        <v>197125</v>
      </c>
      <c r="I320" s="749">
        <v>197125</v>
      </c>
      <c r="J320" s="749" t="s">
        <v>1203</v>
      </c>
      <c r="K320" s="749" t="s">
        <v>1204</v>
      </c>
      <c r="L320" s="752">
        <v>110</v>
      </c>
      <c r="M320" s="752">
        <v>33</v>
      </c>
      <c r="N320" s="753">
        <v>3630</v>
      </c>
    </row>
    <row r="321" spans="1:14" ht="14.45" customHeight="1" x14ac:dyDescent="0.2">
      <c r="A321" s="747" t="s">
        <v>583</v>
      </c>
      <c r="B321" s="748" t="s">
        <v>584</v>
      </c>
      <c r="C321" s="749" t="s">
        <v>603</v>
      </c>
      <c r="D321" s="750" t="s">
        <v>604</v>
      </c>
      <c r="E321" s="751">
        <v>50113001</v>
      </c>
      <c r="F321" s="750" t="s">
        <v>669</v>
      </c>
      <c r="G321" s="749" t="s">
        <v>670</v>
      </c>
      <c r="H321" s="749">
        <v>191929</v>
      </c>
      <c r="I321" s="749">
        <v>191929</v>
      </c>
      <c r="J321" s="749" t="s">
        <v>1205</v>
      </c>
      <c r="K321" s="749" t="s">
        <v>1206</v>
      </c>
      <c r="L321" s="752">
        <v>91.88</v>
      </c>
      <c r="M321" s="752">
        <v>1</v>
      </c>
      <c r="N321" s="753">
        <v>91.88</v>
      </c>
    </row>
    <row r="322" spans="1:14" ht="14.45" customHeight="1" x14ac:dyDescent="0.2">
      <c r="A322" s="747" t="s">
        <v>583</v>
      </c>
      <c r="B322" s="748" t="s">
        <v>584</v>
      </c>
      <c r="C322" s="749" t="s">
        <v>603</v>
      </c>
      <c r="D322" s="750" t="s">
        <v>604</v>
      </c>
      <c r="E322" s="751">
        <v>50113001</v>
      </c>
      <c r="F322" s="750" t="s">
        <v>669</v>
      </c>
      <c r="G322" s="749" t="s">
        <v>670</v>
      </c>
      <c r="H322" s="749">
        <v>188217</v>
      </c>
      <c r="I322" s="749">
        <v>88217</v>
      </c>
      <c r="J322" s="749" t="s">
        <v>1207</v>
      </c>
      <c r="K322" s="749" t="s">
        <v>1208</v>
      </c>
      <c r="L322" s="752">
        <v>129.18</v>
      </c>
      <c r="M322" s="752">
        <v>4</v>
      </c>
      <c r="N322" s="753">
        <v>516.72</v>
      </c>
    </row>
    <row r="323" spans="1:14" ht="14.45" customHeight="1" x14ac:dyDescent="0.2">
      <c r="A323" s="747" t="s">
        <v>583</v>
      </c>
      <c r="B323" s="748" t="s">
        <v>584</v>
      </c>
      <c r="C323" s="749" t="s">
        <v>603</v>
      </c>
      <c r="D323" s="750" t="s">
        <v>604</v>
      </c>
      <c r="E323" s="751">
        <v>50113001</v>
      </c>
      <c r="F323" s="750" t="s">
        <v>669</v>
      </c>
      <c r="G323" s="749" t="s">
        <v>670</v>
      </c>
      <c r="H323" s="749">
        <v>188219</v>
      </c>
      <c r="I323" s="749">
        <v>88219</v>
      </c>
      <c r="J323" s="749" t="s">
        <v>1209</v>
      </c>
      <c r="K323" s="749" t="s">
        <v>1210</v>
      </c>
      <c r="L323" s="752">
        <v>141.28000000000003</v>
      </c>
      <c r="M323" s="752">
        <v>2</v>
      </c>
      <c r="N323" s="753">
        <v>282.56000000000006</v>
      </c>
    </row>
    <row r="324" spans="1:14" ht="14.45" customHeight="1" x14ac:dyDescent="0.2">
      <c r="A324" s="747" t="s">
        <v>583</v>
      </c>
      <c r="B324" s="748" t="s">
        <v>584</v>
      </c>
      <c r="C324" s="749" t="s">
        <v>603</v>
      </c>
      <c r="D324" s="750" t="s">
        <v>604</v>
      </c>
      <c r="E324" s="751">
        <v>50113001</v>
      </c>
      <c r="F324" s="750" t="s">
        <v>669</v>
      </c>
      <c r="G324" s="749" t="s">
        <v>670</v>
      </c>
      <c r="H324" s="749">
        <v>203092</v>
      </c>
      <c r="I324" s="749">
        <v>203092</v>
      </c>
      <c r="J324" s="749" t="s">
        <v>1211</v>
      </c>
      <c r="K324" s="749" t="s">
        <v>1212</v>
      </c>
      <c r="L324" s="752">
        <v>150.38000000000002</v>
      </c>
      <c r="M324" s="752">
        <v>1</v>
      </c>
      <c r="N324" s="753">
        <v>150.38000000000002</v>
      </c>
    </row>
    <row r="325" spans="1:14" ht="14.45" customHeight="1" x14ac:dyDescent="0.2">
      <c r="A325" s="747" t="s">
        <v>583</v>
      </c>
      <c r="B325" s="748" t="s">
        <v>584</v>
      </c>
      <c r="C325" s="749" t="s">
        <v>603</v>
      </c>
      <c r="D325" s="750" t="s">
        <v>604</v>
      </c>
      <c r="E325" s="751">
        <v>50113001</v>
      </c>
      <c r="F325" s="750" t="s">
        <v>669</v>
      </c>
      <c r="G325" s="749" t="s">
        <v>670</v>
      </c>
      <c r="H325" s="749">
        <v>225971</v>
      </c>
      <c r="I325" s="749">
        <v>225971</v>
      </c>
      <c r="J325" s="749" t="s">
        <v>1213</v>
      </c>
      <c r="K325" s="749" t="s">
        <v>1214</v>
      </c>
      <c r="L325" s="752">
        <v>137.97999999999999</v>
      </c>
      <c r="M325" s="752">
        <v>1</v>
      </c>
      <c r="N325" s="753">
        <v>137.97999999999999</v>
      </c>
    </row>
    <row r="326" spans="1:14" ht="14.45" customHeight="1" x14ac:dyDescent="0.2">
      <c r="A326" s="747" t="s">
        <v>583</v>
      </c>
      <c r="B326" s="748" t="s">
        <v>584</v>
      </c>
      <c r="C326" s="749" t="s">
        <v>603</v>
      </c>
      <c r="D326" s="750" t="s">
        <v>604</v>
      </c>
      <c r="E326" s="751">
        <v>50113001</v>
      </c>
      <c r="F326" s="750" t="s">
        <v>669</v>
      </c>
      <c r="G326" s="749" t="s">
        <v>670</v>
      </c>
      <c r="H326" s="749">
        <v>218886</v>
      </c>
      <c r="I326" s="749">
        <v>218886</v>
      </c>
      <c r="J326" s="749" t="s">
        <v>1215</v>
      </c>
      <c r="K326" s="749" t="s">
        <v>1216</v>
      </c>
      <c r="L326" s="752">
        <v>79.88</v>
      </c>
      <c r="M326" s="752">
        <v>1</v>
      </c>
      <c r="N326" s="753">
        <v>79.88</v>
      </c>
    </row>
    <row r="327" spans="1:14" ht="14.45" customHeight="1" x14ac:dyDescent="0.2">
      <c r="A327" s="747" t="s">
        <v>583</v>
      </c>
      <c r="B327" s="748" t="s">
        <v>584</v>
      </c>
      <c r="C327" s="749" t="s">
        <v>603</v>
      </c>
      <c r="D327" s="750" t="s">
        <v>604</v>
      </c>
      <c r="E327" s="751">
        <v>50113001</v>
      </c>
      <c r="F327" s="750" t="s">
        <v>669</v>
      </c>
      <c r="G327" s="749" t="s">
        <v>670</v>
      </c>
      <c r="H327" s="749">
        <v>802327</v>
      </c>
      <c r="I327" s="749">
        <v>49781</v>
      </c>
      <c r="J327" s="749" t="s">
        <v>1217</v>
      </c>
      <c r="K327" s="749" t="s">
        <v>1218</v>
      </c>
      <c r="L327" s="752">
        <v>934.0100000000001</v>
      </c>
      <c r="M327" s="752">
        <v>45</v>
      </c>
      <c r="N327" s="753">
        <v>42030.450000000004</v>
      </c>
    </row>
    <row r="328" spans="1:14" ht="14.45" customHeight="1" x14ac:dyDescent="0.2">
      <c r="A328" s="747" t="s">
        <v>583</v>
      </c>
      <c r="B328" s="748" t="s">
        <v>584</v>
      </c>
      <c r="C328" s="749" t="s">
        <v>603</v>
      </c>
      <c r="D328" s="750" t="s">
        <v>604</v>
      </c>
      <c r="E328" s="751">
        <v>50113001</v>
      </c>
      <c r="F328" s="750" t="s">
        <v>669</v>
      </c>
      <c r="G328" s="749" t="s">
        <v>670</v>
      </c>
      <c r="H328" s="749">
        <v>218236</v>
      </c>
      <c r="I328" s="749">
        <v>218236</v>
      </c>
      <c r="J328" s="749" t="s">
        <v>1219</v>
      </c>
      <c r="K328" s="749" t="s">
        <v>1220</v>
      </c>
      <c r="L328" s="752">
        <v>60.290000000000006</v>
      </c>
      <c r="M328" s="752">
        <v>4</v>
      </c>
      <c r="N328" s="753">
        <v>241.16000000000003</v>
      </c>
    </row>
    <row r="329" spans="1:14" ht="14.45" customHeight="1" x14ac:dyDescent="0.2">
      <c r="A329" s="747" t="s">
        <v>583</v>
      </c>
      <c r="B329" s="748" t="s">
        <v>584</v>
      </c>
      <c r="C329" s="749" t="s">
        <v>603</v>
      </c>
      <c r="D329" s="750" t="s">
        <v>604</v>
      </c>
      <c r="E329" s="751">
        <v>50113001</v>
      </c>
      <c r="F329" s="750" t="s">
        <v>669</v>
      </c>
      <c r="G329" s="749" t="s">
        <v>670</v>
      </c>
      <c r="H329" s="749">
        <v>127543</v>
      </c>
      <c r="I329" s="749">
        <v>27543</v>
      </c>
      <c r="J329" s="749" t="s">
        <v>1221</v>
      </c>
      <c r="K329" s="749" t="s">
        <v>1222</v>
      </c>
      <c r="L329" s="752">
        <v>883.83000000000027</v>
      </c>
      <c r="M329" s="752">
        <v>1</v>
      </c>
      <c r="N329" s="753">
        <v>883.83000000000027</v>
      </c>
    </row>
    <row r="330" spans="1:14" ht="14.45" customHeight="1" x14ac:dyDescent="0.2">
      <c r="A330" s="747" t="s">
        <v>583</v>
      </c>
      <c r="B330" s="748" t="s">
        <v>584</v>
      </c>
      <c r="C330" s="749" t="s">
        <v>603</v>
      </c>
      <c r="D330" s="750" t="s">
        <v>604</v>
      </c>
      <c r="E330" s="751">
        <v>50113001</v>
      </c>
      <c r="F330" s="750" t="s">
        <v>669</v>
      </c>
      <c r="G330" s="749" t="s">
        <v>670</v>
      </c>
      <c r="H330" s="749">
        <v>196635</v>
      </c>
      <c r="I330" s="749">
        <v>96635</v>
      </c>
      <c r="J330" s="749" t="s">
        <v>1223</v>
      </c>
      <c r="K330" s="749" t="s">
        <v>1224</v>
      </c>
      <c r="L330" s="752">
        <v>111.60000000000001</v>
      </c>
      <c r="M330" s="752">
        <v>2</v>
      </c>
      <c r="N330" s="753">
        <v>223.20000000000002</v>
      </c>
    </row>
    <row r="331" spans="1:14" ht="14.45" customHeight="1" x14ac:dyDescent="0.2">
      <c r="A331" s="747" t="s">
        <v>583</v>
      </c>
      <c r="B331" s="748" t="s">
        <v>584</v>
      </c>
      <c r="C331" s="749" t="s">
        <v>603</v>
      </c>
      <c r="D331" s="750" t="s">
        <v>604</v>
      </c>
      <c r="E331" s="751">
        <v>50113001</v>
      </c>
      <c r="F331" s="750" t="s">
        <v>669</v>
      </c>
      <c r="G331" s="749" t="s">
        <v>670</v>
      </c>
      <c r="H331" s="749">
        <v>117992</v>
      </c>
      <c r="I331" s="749">
        <v>17992</v>
      </c>
      <c r="J331" s="749" t="s">
        <v>1225</v>
      </c>
      <c r="K331" s="749" t="s">
        <v>1226</v>
      </c>
      <c r="L331" s="752">
        <v>80.87</v>
      </c>
      <c r="M331" s="752">
        <v>2</v>
      </c>
      <c r="N331" s="753">
        <v>161.74</v>
      </c>
    </row>
    <row r="332" spans="1:14" ht="14.45" customHeight="1" x14ac:dyDescent="0.2">
      <c r="A332" s="747" t="s">
        <v>583</v>
      </c>
      <c r="B332" s="748" t="s">
        <v>584</v>
      </c>
      <c r="C332" s="749" t="s">
        <v>603</v>
      </c>
      <c r="D332" s="750" t="s">
        <v>604</v>
      </c>
      <c r="E332" s="751">
        <v>50113001</v>
      </c>
      <c r="F332" s="750" t="s">
        <v>669</v>
      </c>
      <c r="G332" s="749" t="s">
        <v>670</v>
      </c>
      <c r="H332" s="749">
        <v>186393</v>
      </c>
      <c r="I332" s="749">
        <v>86393</v>
      </c>
      <c r="J332" s="749" t="s">
        <v>1225</v>
      </c>
      <c r="K332" s="749" t="s">
        <v>1227</v>
      </c>
      <c r="L332" s="752">
        <v>51.610000000000021</v>
      </c>
      <c r="M332" s="752">
        <v>1</v>
      </c>
      <c r="N332" s="753">
        <v>51.610000000000021</v>
      </c>
    </row>
    <row r="333" spans="1:14" ht="14.45" customHeight="1" x14ac:dyDescent="0.2">
      <c r="A333" s="747" t="s">
        <v>583</v>
      </c>
      <c r="B333" s="748" t="s">
        <v>584</v>
      </c>
      <c r="C333" s="749" t="s">
        <v>603</v>
      </c>
      <c r="D333" s="750" t="s">
        <v>604</v>
      </c>
      <c r="E333" s="751">
        <v>50113001</v>
      </c>
      <c r="F333" s="750" t="s">
        <v>669</v>
      </c>
      <c r="G333" s="749" t="s">
        <v>670</v>
      </c>
      <c r="H333" s="749">
        <v>846813</v>
      </c>
      <c r="I333" s="749">
        <v>137120</v>
      </c>
      <c r="J333" s="749" t="s">
        <v>1228</v>
      </c>
      <c r="K333" s="749" t="s">
        <v>1229</v>
      </c>
      <c r="L333" s="752">
        <v>72.245000000000005</v>
      </c>
      <c r="M333" s="752">
        <v>2</v>
      </c>
      <c r="N333" s="753">
        <v>144.49</v>
      </c>
    </row>
    <row r="334" spans="1:14" ht="14.45" customHeight="1" x14ac:dyDescent="0.2">
      <c r="A334" s="747" t="s">
        <v>583</v>
      </c>
      <c r="B334" s="748" t="s">
        <v>584</v>
      </c>
      <c r="C334" s="749" t="s">
        <v>603</v>
      </c>
      <c r="D334" s="750" t="s">
        <v>604</v>
      </c>
      <c r="E334" s="751">
        <v>50113001</v>
      </c>
      <c r="F334" s="750" t="s">
        <v>669</v>
      </c>
      <c r="G334" s="749" t="s">
        <v>670</v>
      </c>
      <c r="H334" s="749">
        <v>100498</v>
      </c>
      <c r="I334" s="749">
        <v>498</v>
      </c>
      <c r="J334" s="749" t="s">
        <v>701</v>
      </c>
      <c r="K334" s="749" t="s">
        <v>702</v>
      </c>
      <c r="L334" s="752">
        <v>108.71468354430381</v>
      </c>
      <c r="M334" s="752">
        <v>79</v>
      </c>
      <c r="N334" s="753">
        <v>8588.4600000000009</v>
      </c>
    </row>
    <row r="335" spans="1:14" ht="14.45" customHeight="1" x14ac:dyDescent="0.2">
      <c r="A335" s="747" t="s">
        <v>583</v>
      </c>
      <c r="B335" s="748" t="s">
        <v>584</v>
      </c>
      <c r="C335" s="749" t="s">
        <v>603</v>
      </c>
      <c r="D335" s="750" t="s">
        <v>604</v>
      </c>
      <c r="E335" s="751">
        <v>50113001</v>
      </c>
      <c r="F335" s="750" t="s">
        <v>669</v>
      </c>
      <c r="G335" s="749" t="s">
        <v>670</v>
      </c>
      <c r="H335" s="749">
        <v>237329</v>
      </c>
      <c r="I335" s="749">
        <v>237329</v>
      </c>
      <c r="J335" s="749" t="s">
        <v>701</v>
      </c>
      <c r="K335" s="749" t="s">
        <v>702</v>
      </c>
      <c r="L335" s="752">
        <v>108.64000000000001</v>
      </c>
      <c r="M335" s="752">
        <v>20</v>
      </c>
      <c r="N335" s="753">
        <v>2172.8000000000002</v>
      </c>
    </row>
    <row r="336" spans="1:14" ht="14.45" customHeight="1" x14ac:dyDescent="0.2">
      <c r="A336" s="747" t="s">
        <v>583</v>
      </c>
      <c r="B336" s="748" t="s">
        <v>584</v>
      </c>
      <c r="C336" s="749" t="s">
        <v>603</v>
      </c>
      <c r="D336" s="750" t="s">
        <v>604</v>
      </c>
      <c r="E336" s="751">
        <v>50113001</v>
      </c>
      <c r="F336" s="750" t="s">
        <v>669</v>
      </c>
      <c r="G336" s="749" t="s">
        <v>670</v>
      </c>
      <c r="H336" s="749">
        <v>100499</v>
      </c>
      <c r="I336" s="749">
        <v>499</v>
      </c>
      <c r="J336" s="749" t="s">
        <v>1230</v>
      </c>
      <c r="K336" s="749" t="s">
        <v>1231</v>
      </c>
      <c r="L336" s="752">
        <v>113.18</v>
      </c>
      <c r="M336" s="752">
        <v>30</v>
      </c>
      <c r="N336" s="753">
        <v>3395.4</v>
      </c>
    </row>
    <row r="337" spans="1:14" ht="14.45" customHeight="1" x14ac:dyDescent="0.2">
      <c r="A337" s="747" t="s">
        <v>583</v>
      </c>
      <c r="B337" s="748" t="s">
        <v>584</v>
      </c>
      <c r="C337" s="749" t="s">
        <v>603</v>
      </c>
      <c r="D337" s="750" t="s">
        <v>604</v>
      </c>
      <c r="E337" s="751">
        <v>50113001</v>
      </c>
      <c r="F337" s="750" t="s">
        <v>669</v>
      </c>
      <c r="G337" s="749" t="s">
        <v>670</v>
      </c>
      <c r="H337" s="749">
        <v>237330</v>
      </c>
      <c r="I337" s="749">
        <v>237330</v>
      </c>
      <c r="J337" s="749" t="s">
        <v>1230</v>
      </c>
      <c r="K337" s="749" t="s">
        <v>1231</v>
      </c>
      <c r="L337" s="752">
        <v>113.06000000000002</v>
      </c>
      <c r="M337" s="752">
        <v>19</v>
      </c>
      <c r="N337" s="753">
        <v>2148.1400000000003</v>
      </c>
    </row>
    <row r="338" spans="1:14" ht="14.45" customHeight="1" x14ac:dyDescent="0.2">
      <c r="A338" s="747" t="s">
        <v>583</v>
      </c>
      <c r="B338" s="748" t="s">
        <v>584</v>
      </c>
      <c r="C338" s="749" t="s">
        <v>603</v>
      </c>
      <c r="D338" s="750" t="s">
        <v>604</v>
      </c>
      <c r="E338" s="751">
        <v>50113001</v>
      </c>
      <c r="F338" s="750" t="s">
        <v>669</v>
      </c>
      <c r="G338" s="749" t="s">
        <v>670</v>
      </c>
      <c r="H338" s="749">
        <v>234736</v>
      </c>
      <c r="I338" s="749">
        <v>234736</v>
      </c>
      <c r="J338" s="749" t="s">
        <v>1232</v>
      </c>
      <c r="K338" s="749" t="s">
        <v>1233</v>
      </c>
      <c r="L338" s="752">
        <v>120.45187499999997</v>
      </c>
      <c r="M338" s="752">
        <v>16</v>
      </c>
      <c r="N338" s="753">
        <v>1927.2299999999996</v>
      </c>
    </row>
    <row r="339" spans="1:14" ht="14.45" customHeight="1" x14ac:dyDescent="0.2">
      <c r="A339" s="747" t="s">
        <v>583</v>
      </c>
      <c r="B339" s="748" t="s">
        <v>584</v>
      </c>
      <c r="C339" s="749" t="s">
        <v>603</v>
      </c>
      <c r="D339" s="750" t="s">
        <v>604</v>
      </c>
      <c r="E339" s="751">
        <v>50113001</v>
      </c>
      <c r="F339" s="750" t="s">
        <v>669</v>
      </c>
      <c r="G339" s="749" t="s">
        <v>670</v>
      </c>
      <c r="H339" s="749">
        <v>215978</v>
      </c>
      <c r="I339" s="749">
        <v>215978</v>
      </c>
      <c r="J339" s="749" t="s">
        <v>1232</v>
      </c>
      <c r="K339" s="749" t="s">
        <v>1233</v>
      </c>
      <c r="L339" s="752">
        <v>120.39000000000001</v>
      </c>
      <c r="M339" s="752">
        <v>8</v>
      </c>
      <c r="N339" s="753">
        <v>963.12000000000012</v>
      </c>
    </row>
    <row r="340" spans="1:14" ht="14.45" customHeight="1" x14ac:dyDescent="0.2">
      <c r="A340" s="747" t="s">
        <v>583</v>
      </c>
      <c r="B340" s="748" t="s">
        <v>584</v>
      </c>
      <c r="C340" s="749" t="s">
        <v>603</v>
      </c>
      <c r="D340" s="750" t="s">
        <v>604</v>
      </c>
      <c r="E340" s="751">
        <v>50113001</v>
      </c>
      <c r="F340" s="750" t="s">
        <v>669</v>
      </c>
      <c r="G340" s="749" t="s">
        <v>670</v>
      </c>
      <c r="H340" s="749">
        <v>225169</v>
      </c>
      <c r="I340" s="749">
        <v>225169</v>
      </c>
      <c r="J340" s="749" t="s">
        <v>1234</v>
      </c>
      <c r="K340" s="749" t="s">
        <v>1235</v>
      </c>
      <c r="L340" s="752">
        <v>44.45</v>
      </c>
      <c r="M340" s="752">
        <v>2</v>
      </c>
      <c r="N340" s="753">
        <v>88.9</v>
      </c>
    </row>
    <row r="341" spans="1:14" ht="14.45" customHeight="1" x14ac:dyDescent="0.2">
      <c r="A341" s="747" t="s">
        <v>583</v>
      </c>
      <c r="B341" s="748" t="s">
        <v>584</v>
      </c>
      <c r="C341" s="749" t="s">
        <v>603</v>
      </c>
      <c r="D341" s="750" t="s">
        <v>604</v>
      </c>
      <c r="E341" s="751">
        <v>50113001</v>
      </c>
      <c r="F341" s="750" t="s">
        <v>669</v>
      </c>
      <c r="G341" s="749" t="s">
        <v>670</v>
      </c>
      <c r="H341" s="749">
        <v>225168</v>
      </c>
      <c r="I341" s="749">
        <v>225168</v>
      </c>
      <c r="J341" s="749" t="s">
        <v>1234</v>
      </c>
      <c r="K341" s="749" t="s">
        <v>1236</v>
      </c>
      <c r="L341" s="752">
        <v>63.538666241243135</v>
      </c>
      <c r="M341" s="752">
        <v>3</v>
      </c>
      <c r="N341" s="753">
        <v>190.6159987237294</v>
      </c>
    </row>
    <row r="342" spans="1:14" ht="14.45" customHeight="1" x14ac:dyDescent="0.2">
      <c r="A342" s="747" t="s">
        <v>583</v>
      </c>
      <c r="B342" s="748" t="s">
        <v>584</v>
      </c>
      <c r="C342" s="749" t="s">
        <v>603</v>
      </c>
      <c r="D342" s="750" t="s">
        <v>604</v>
      </c>
      <c r="E342" s="751">
        <v>50113001</v>
      </c>
      <c r="F342" s="750" t="s">
        <v>669</v>
      </c>
      <c r="G342" s="749" t="s">
        <v>678</v>
      </c>
      <c r="H342" s="749">
        <v>173148</v>
      </c>
      <c r="I342" s="749">
        <v>173148</v>
      </c>
      <c r="J342" s="749" t="s">
        <v>1237</v>
      </c>
      <c r="K342" s="749" t="s">
        <v>1238</v>
      </c>
      <c r="L342" s="752">
        <v>94.819999999999965</v>
      </c>
      <c r="M342" s="752">
        <v>1</v>
      </c>
      <c r="N342" s="753">
        <v>94.819999999999965</v>
      </c>
    </row>
    <row r="343" spans="1:14" ht="14.45" customHeight="1" x14ac:dyDescent="0.2">
      <c r="A343" s="747" t="s">
        <v>583</v>
      </c>
      <c r="B343" s="748" t="s">
        <v>584</v>
      </c>
      <c r="C343" s="749" t="s">
        <v>603</v>
      </c>
      <c r="D343" s="750" t="s">
        <v>604</v>
      </c>
      <c r="E343" s="751">
        <v>50113001</v>
      </c>
      <c r="F343" s="750" t="s">
        <v>669</v>
      </c>
      <c r="G343" s="749" t="s">
        <v>670</v>
      </c>
      <c r="H343" s="749">
        <v>102684</v>
      </c>
      <c r="I343" s="749">
        <v>2684</v>
      </c>
      <c r="J343" s="749" t="s">
        <v>703</v>
      </c>
      <c r="K343" s="749" t="s">
        <v>1239</v>
      </c>
      <c r="L343" s="752">
        <v>108.20818181818181</v>
      </c>
      <c r="M343" s="752">
        <v>33</v>
      </c>
      <c r="N343" s="753">
        <v>3570.87</v>
      </c>
    </row>
    <row r="344" spans="1:14" ht="14.45" customHeight="1" x14ac:dyDescent="0.2">
      <c r="A344" s="747" t="s">
        <v>583</v>
      </c>
      <c r="B344" s="748" t="s">
        <v>584</v>
      </c>
      <c r="C344" s="749" t="s">
        <v>603</v>
      </c>
      <c r="D344" s="750" t="s">
        <v>604</v>
      </c>
      <c r="E344" s="751">
        <v>50113001</v>
      </c>
      <c r="F344" s="750" t="s">
        <v>669</v>
      </c>
      <c r="G344" s="749" t="s">
        <v>670</v>
      </c>
      <c r="H344" s="749">
        <v>100502</v>
      </c>
      <c r="I344" s="749">
        <v>502</v>
      </c>
      <c r="J344" s="749" t="s">
        <v>703</v>
      </c>
      <c r="K344" s="749" t="s">
        <v>704</v>
      </c>
      <c r="L344" s="752">
        <v>256.91119999999995</v>
      </c>
      <c r="M344" s="752">
        <v>25</v>
      </c>
      <c r="N344" s="753">
        <v>6422.7799999999988</v>
      </c>
    </row>
    <row r="345" spans="1:14" ht="14.45" customHeight="1" x14ac:dyDescent="0.2">
      <c r="A345" s="747" t="s">
        <v>583</v>
      </c>
      <c r="B345" s="748" t="s">
        <v>584</v>
      </c>
      <c r="C345" s="749" t="s">
        <v>603</v>
      </c>
      <c r="D345" s="750" t="s">
        <v>604</v>
      </c>
      <c r="E345" s="751">
        <v>50113001</v>
      </c>
      <c r="F345" s="750" t="s">
        <v>669</v>
      </c>
      <c r="G345" s="749" t="s">
        <v>670</v>
      </c>
      <c r="H345" s="749">
        <v>230933</v>
      </c>
      <c r="I345" s="749">
        <v>230933</v>
      </c>
      <c r="J345" s="749" t="s">
        <v>1240</v>
      </c>
      <c r="K345" s="749" t="s">
        <v>1241</v>
      </c>
      <c r="L345" s="752">
        <v>616.12999999999988</v>
      </c>
      <c r="M345" s="752">
        <v>1</v>
      </c>
      <c r="N345" s="753">
        <v>616.12999999999988</v>
      </c>
    </row>
    <row r="346" spans="1:14" ht="14.45" customHeight="1" x14ac:dyDescent="0.2">
      <c r="A346" s="747" t="s">
        <v>583</v>
      </c>
      <c r="B346" s="748" t="s">
        <v>584</v>
      </c>
      <c r="C346" s="749" t="s">
        <v>603</v>
      </c>
      <c r="D346" s="750" t="s">
        <v>604</v>
      </c>
      <c r="E346" s="751">
        <v>50113001</v>
      </c>
      <c r="F346" s="750" t="s">
        <v>669</v>
      </c>
      <c r="G346" s="749" t="s">
        <v>678</v>
      </c>
      <c r="H346" s="749">
        <v>127738</v>
      </c>
      <c r="I346" s="749">
        <v>127738</v>
      </c>
      <c r="J346" s="749" t="s">
        <v>707</v>
      </c>
      <c r="K346" s="749" t="s">
        <v>708</v>
      </c>
      <c r="L346" s="752">
        <v>127.17750000000001</v>
      </c>
      <c r="M346" s="752">
        <v>4</v>
      </c>
      <c r="N346" s="753">
        <v>508.71000000000004</v>
      </c>
    </row>
    <row r="347" spans="1:14" ht="14.45" customHeight="1" x14ac:dyDescent="0.2">
      <c r="A347" s="747" t="s">
        <v>583</v>
      </c>
      <c r="B347" s="748" t="s">
        <v>584</v>
      </c>
      <c r="C347" s="749" t="s">
        <v>603</v>
      </c>
      <c r="D347" s="750" t="s">
        <v>604</v>
      </c>
      <c r="E347" s="751">
        <v>50113001</v>
      </c>
      <c r="F347" s="750" t="s">
        <v>669</v>
      </c>
      <c r="G347" s="749" t="s">
        <v>678</v>
      </c>
      <c r="H347" s="749">
        <v>184095</v>
      </c>
      <c r="I347" s="749">
        <v>184095</v>
      </c>
      <c r="J347" s="749" t="s">
        <v>707</v>
      </c>
      <c r="K347" s="749" t="s">
        <v>1242</v>
      </c>
      <c r="L347" s="752">
        <v>280.96044444444448</v>
      </c>
      <c r="M347" s="752">
        <v>45</v>
      </c>
      <c r="N347" s="753">
        <v>12643.220000000001</v>
      </c>
    </row>
    <row r="348" spans="1:14" ht="14.45" customHeight="1" x14ac:dyDescent="0.2">
      <c r="A348" s="747" t="s">
        <v>583</v>
      </c>
      <c r="B348" s="748" t="s">
        <v>584</v>
      </c>
      <c r="C348" s="749" t="s">
        <v>603</v>
      </c>
      <c r="D348" s="750" t="s">
        <v>604</v>
      </c>
      <c r="E348" s="751">
        <v>50113001</v>
      </c>
      <c r="F348" s="750" t="s">
        <v>669</v>
      </c>
      <c r="G348" s="749" t="s">
        <v>585</v>
      </c>
      <c r="H348" s="749">
        <v>224481</v>
      </c>
      <c r="I348" s="749">
        <v>224481</v>
      </c>
      <c r="J348" s="749" t="s">
        <v>709</v>
      </c>
      <c r="K348" s="749" t="s">
        <v>710</v>
      </c>
      <c r="L348" s="752">
        <v>333.93</v>
      </c>
      <c r="M348" s="752">
        <v>1</v>
      </c>
      <c r="N348" s="753">
        <v>333.93</v>
      </c>
    </row>
    <row r="349" spans="1:14" ht="14.45" customHeight="1" x14ac:dyDescent="0.2">
      <c r="A349" s="747" t="s">
        <v>583</v>
      </c>
      <c r="B349" s="748" t="s">
        <v>584</v>
      </c>
      <c r="C349" s="749" t="s">
        <v>603</v>
      </c>
      <c r="D349" s="750" t="s">
        <v>604</v>
      </c>
      <c r="E349" s="751">
        <v>50113001</v>
      </c>
      <c r="F349" s="750" t="s">
        <v>669</v>
      </c>
      <c r="G349" s="749" t="s">
        <v>670</v>
      </c>
      <c r="H349" s="749">
        <v>225986</v>
      </c>
      <c r="I349" s="749">
        <v>225986</v>
      </c>
      <c r="J349" s="749" t="s">
        <v>1243</v>
      </c>
      <c r="K349" s="749" t="s">
        <v>1244</v>
      </c>
      <c r="L349" s="752">
        <v>66.75</v>
      </c>
      <c r="M349" s="752">
        <v>2</v>
      </c>
      <c r="N349" s="753">
        <v>133.5</v>
      </c>
    </row>
    <row r="350" spans="1:14" ht="14.45" customHeight="1" x14ac:dyDescent="0.2">
      <c r="A350" s="747" t="s">
        <v>583</v>
      </c>
      <c r="B350" s="748" t="s">
        <v>584</v>
      </c>
      <c r="C350" s="749" t="s">
        <v>603</v>
      </c>
      <c r="D350" s="750" t="s">
        <v>604</v>
      </c>
      <c r="E350" s="751">
        <v>50113001</v>
      </c>
      <c r="F350" s="750" t="s">
        <v>669</v>
      </c>
      <c r="G350" s="749" t="s">
        <v>670</v>
      </c>
      <c r="H350" s="749">
        <v>113814</v>
      </c>
      <c r="I350" s="749">
        <v>13814</v>
      </c>
      <c r="J350" s="749" t="s">
        <v>1245</v>
      </c>
      <c r="K350" s="749" t="s">
        <v>1246</v>
      </c>
      <c r="L350" s="752">
        <v>160.77333333333334</v>
      </c>
      <c r="M350" s="752">
        <v>3</v>
      </c>
      <c r="N350" s="753">
        <v>482.32000000000005</v>
      </c>
    </row>
    <row r="351" spans="1:14" ht="14.45" customHeight="1" x14ac:dyDescent="0.2">
      <c r="A351" s="747" t="s">
        <v>583</v>
      </c>
      <c r="B351" s="748" t="s">
        <v>584</v>
      </c>
      <c r="C351" s="749" t="s">
        <v>603</v>
      </c>
      <c r="D351" s="750" t="s">
        <v>604</v>
      </c>
      <c r="E351" s="751">
        <v>50113001</v>
      </c>
      <c r="F351" s="750" t="s">
        <v>669</v>
      </c>
      <c r="G351" s="749" t="s">
        <v>670</v>
      </c>
      <c r="H351" s="749">
        <v>113816</v>
      </c>
      <c r="I351" s="749">
        <v>13816</v>
      </c>
      <c r="J351" s="749" t="s">
        <v>1245</v>
      </c>
      <c r="K351" s="749" t="s">
        <v>1247</v>
      </c>
      <c r="L351" s="752">
        <v>256.26</v>
      </c>
      <c r="M351" s="752">
        <v>1</v>
      </c>
      <c r="N351" s="753">
        <v>256.26</v>
      </c>
    </row>
    <row r="352" spans="1:14" ht="14.45" customHeight="1" x14ac:dyDescent="0.2">
      <c r="A352" s="747" t="s">
        <v>583</v>
      </c>
      <c r="B352" s="748" t="s">
        <v>584</v>
      </c>
      <c r="C352" s="749" t="s">
        <v>603</v>
      </c>
      <c r="D352" s="750" t="s">
        <v>604</v>
      </c>
      <c r="E352" s="751">
        <v>50113001</v>
      </c>
      <c r="F352" s="750" t="s">
        <v>669</v>
      </c>
      <c r="G352" s="749" t="s">
        <v>585</v>
      </c>
      <c r="H352" s="749">
        <v>162528</v>
      </c>
      <c r="I352" s="749">
        <v>162528</v>
      </c>
      <c r="J352" s="749" t="s">
        <v>1248</v>
      </c>
      <c r="K352" s="749" t="s">
        <v>1249</v>
      </c>
      <c r="L352" s="752">
        <v>119.79</v>
      </c>
      <c r="M352" s="752">
        <v>2</v>
      </c>
      <c r="N352" s="753">
        <v>239.58</v>
      </c>
    </row>
    <row r="353" spans="1:14" ht="14.45" customHeight="1" x14ac:dyDescent="0.2">
      <c r="A353" s="747" t="s">
        <v>583</v>
      </c>
      <c r="B353" s="748" t="s">
        <v>584</v>
      </c>
      <c r="C353" s="749" t="s">
        <v>603</v>
      </c>
      <c r="D353" s="750" t="s">
        <v>604</v>
      </c>
      <c r="E353" s="751">
        <v>50113001</v>
      </c>
      <c r="F353" s="750" t="s">
        <v>669</v>
      </c>
      <c r="G353" s="749" t="s">
        <v>678</v>
      </c>
      <c r="H353" s="749">
        <v>146071</v>
      </c>
      <c r="I353" s="749">
        <v>146071</v>
      </c>
      <c r="J353" s="749" t="s">
        <v>1250</v>
      </c>
      <c r="K353" s="749" t="s">
        <v>1251</v>
      </c>
      <c r="L353" s="752">
        <v>112.74000000000001</v>
      </c>
      <c r="M353" s="752">
        <v>1</v>
      </c>
      <c r="N353" s="753">
        <v>112.74000000000001</v>
      </c>
    </row>
    <row r="354" spans="1:14" ht="14.45" customHeight="1" x14ac:dyDescent="0.2">
      <c r="A354" s="747" t="s">
        <v>583</v>
      </c>
      <c r="B354" s="748" t="s">
        <v>584</v>
      </c>
      <c r="C354" s="749" t="s">
        <v>603</v>
      </c>
      <c r="D354" s="750" t="s">
        <v>604</v>
      </c>
      <c r="E354" s="751">
        <v>50113001</v>
      </c>
      <c r="F354" s="750" t="s">
        <v>669</v>
      </c>
      <c r="G354" s="749" t="s">
        <v>670</v>
      </c>
      <c r="H354" s="749">
        <v>845432</v>
      </c>
      <c r="I354" s="749">
        <v>107639</v>
      </c>
      <c r="J354" s="749" t="s">
        <v>1252</v>
      </c>
      <c r="K354" s="749" t="s">
        <v>1238</v>
      </c>
      <c r="L354" s="752">
        <v>52.27</v>
      </c>
      <c r="M354" s="752">
        <v>1</v>
      </c>
      <c r="N354" s="753">
        <v>52.27</v>
      </c>
    </row>
    <row r="355" spans="1:14" ht="14.45" customHeight="1" x14ac:dyDescent="0.2">
      <c r="A355" s="747" t="s">
        <v>583</v>
      </c>
      <c r="B355" s="748" t="s">
        <v>584</v>
      </c>
      <c r="C355" s="749" t="s">
        <v>603</v>
      </c>
      <c r="D355" s="750" t="s">
        <v>604</v>
      </c>
      <c r="E355" s="751">
        <v>50113001</v>
      </c>
      <c r="F355" s="750" t="s">
        <v>669</v>
      </c>
      <c r="G355" s="749" t="s">
        <v>670</v>
      </c>
      <c r="H355" s="749">
        <v>194804</v>
      </c>
      <c r="I355" s="749">
        <v>94804</v>
      </c>
      <c r="J355" s="749" t="s">
        <v>1253</v>
      </c>
      <c r="K355" s="749" t="s">
        <v>760</v>
      </c>
      <c r="L355" s="752">
        <v>58.530000000000015</v>
      </c>
      <c r="M355" s="752">
        <v>2</v>
      </c>
      <c r="N355" s="753">
        <v>117.06000000000003</v>
      </c>
    </row>
    <row r="356" spans="1:14" ht="14.45" customHeight="1" x14ac:dyDescent="0.2">
      <c r="A356" s="747" t="s">
        <v>583</v>
      </c>
      <c r="B356" s="748" t="s">
        <v>584</v>
      </c>
      <c r="C356" s="749" t="s">
        <v>603</v>
      </c>
      <c r="D356" s="750" t="s">
        <v>604</v>
      </c>
      <c r="E356" s="751">
        <v>50113001</v>
      </c>
      <c r="F356" s="750" t="s">
        <v>669</v>
      </c>
      <c r="G356" s="749" t="s">
        <v>670</v>
      </c>
      <c r="H356" s="749">
        <v>207959</v>
      </c>
      <c r="I356" s="749">
        <v>207959</v>
      </c>
      <c r="J356" s="749" t="s">
        <v>1254</v>
      </c>
      <c r="K356" s="749" t="s">
        <v>1255</v>
      </c>
      <c r="L356" s="752">
        <v>109.79</v>
      </c>
      <c r="M356" s="752">
        <v>1</v>
      </c>
      <c r="N356" s="753">
        <v>109.79</v>
      </c>
    </row>
    <row r="357" spans="1:14" ht="14.45" customHeight="1" x14ac:dyDescent="0.2">
      <c r="A357" s="747" t="s">
        <v>583</v>
      </c>
      <c r="B357" s="748" t="s">
        <v>584</v>
      </c>
      <c r="C357" s="749" t="s">
        <v>603</v>
      </c>
      <c r="D357" s="750" t="s">
        <v>604</v>
      </c>
      <c r="E357" s="751">
        <v>50113001</v>
      </c>
      <c r="F357" s="750" t="s">
        <v>669</v>
      </c>
      <c r="G357" s="749" t="s">
        <v>670</v>
      </c>
      <c r="H357" s="749">
        <v>101127</v>
      </c>
      <c r="I357" s="749">
        <v>1127</v>
      </c>
      <c r="J357" s="749" t="s">
        <v>1256</v>
      </c>
      <c r="K357" s="749" t="s">
        <v>1257</v>
      </c>
      <c r="L357" s="752">
        <v>103.47866666666667</v>
      </c>
      <c r="M357" s="752">
        <v>90</v>
      </c>
      <c r="N357" s="753">
        <v>9313.08</v>
      </c>
    </row>
    <row r="358" spans="1:14" ht="14.45" customHeight="1" x14ac:dyDescent="0.2">
      <c r="A358" s="747" t="s">
        <v>583</v>
      </c>
      <c r="B358" s="748" t="s">
        <v>584</v>
      </c>
      <c r="C358" s="749" t="s">
        <v>603</v>
      </c>
      <c r="D358" s="750" t="s">
        <v>604</v>
      </c>
      <c r="E358" s="751">
        <v>50113001</v>
      </c>
      <c r="F358" s="750" t="s">
        <v>669</v>
      </c>
      <c r="G358" s="749" t="s">
        <v>670</v>
      </c>
      <c r="H358" s="749">
        <v>170243</v>
      </c>
      <c r="I358" s="749">
        <v>170243</v>
      </c>
      <c r="J358" s="749" t="s">
        <v>1258</v>
      </c>
      <c r="K358" s="749" t="s">
        <v>1259</v>
      </c>
      <c r="L358" s="752">
        <v>250.68</v>
      </c>
      <c r="M358" s="752">
        <v>2</v>
      </c>
      <c r="N358" s="753">
        <v>501.36</v>
      </c>
    </row>
    <row r="359" spans="1:14" ht="14.45" customHeight="1" x14ac:dyDescent="0.2">
      <c r="A359" s="747" t="s">
        <v>583</v>
      </c>
      <c r="B359" s="748" t="s">
        <v>584</v>
      </c>
      <c r="C359" s="749" t="s">
        <v>603</v>
      </c>
      <c r="D359" s="750" t="s">
        <v>604</v>
      </c>
      <c r="E359" s="751">
        <v>50113001</v>
      </c>
      <c r="F359" s="750" t="s">
        <v>669</v>
      </c>
      <c r="G359" s="749" t="s">
        <v>670</v>
      </c>
      <c r="H359" s="749">
        <v>162033</v>
      </c>
      <c r="I359" s="749">
        <v>162033</v>
      </c>
      <c r="J359" s="749" t="s">
        <v>1260</v>
      </c>
      <c r="K359" s="749" t="s">
        <v>1261</v>
      </c>
      <c r="L359" s="752">
        <v>805.97315789473691</v>
      </c>
      <c r="M359" s="752">
        <v>57</v>
      </c>
      <c r="N359" s="753">
        <v>45940.47</v>
      </c>
    </row>
    <row r="360" spans="1:14" ht="14.45" customHeight="1" x14ac:dyDescent="0.2">
      <c r="A360" s="747" t="s">
        <v>583</v>
      </c>
      <c r="B360" s="748" t="s">
        <v>584</v>
      </c>
      <c r="C360" s="749" t="s">
        <v>603</v>
      </c>
      <c r="D360" s="750" t="s">
        <v>604</v>
      </c>
      <c r="E360" s="751">
        <v>50113001</v>
      </c>
      <c r="F360" s="750" t="s">
        <v>669</v>
      </c>
      <c r="G360" s="749" t="s">
        <v>670</v>
      </c>
      <c r="H360" s="749">
        <v>157525</v>
      </c>
      <c r="I360" s="749">
        <v>57525</v>
      </c>
      <c r="J360" s="749" t="s">
        <v>1262</v>
      </c>
      <c r="K360" s="749" t="s">
        <v>1263</v>
      </c>
      <c r="L360" s="752">
        <v>97.530000000000015</v>
      </c>
      <c r="M360" s="752">
        <v>3</v>
      </c>
      <c r="N360" s="753">
        <v>292.59000000000003</v>
      </c>
    </row>
    <row r="361" spans="1:14" ht="14.45" customHeight="1" x14ac:dyDescent="0.2">
      <c r="A361" s="747" t="s">
        <v>583</v>
      </c>
      <c r="B361" s="748" t="s">
        <v>584</v>
      </c>
      <c r="C361" s="749" t="s">
        <v>603</v>
      </c>
      <c r="D361" s="750" t="s">
        <v>604</v>
      </c>
      <c r="E361" s="751">
        <v>50113001</v>
      </c>
      <c r="F361" s="750" t="s">
        <v>669</v>
      </c>
      <c r="G361" s="749" t="s">
        <v>670</v>
      </c>
      <c r="H361" s="749">
        <v>194763</v>
      </c>
      <c r="I361" s="749">
        <v>94763</v>
      </c>
      <c r="J361" s="749" t="s">
        <v>1264</v>
      </c>
      <c r="K361" s="749" t="s">
        <v>1265</v>
      </c>
      <c r="L361" s="752">
        <v>148.19000000000003</v>
      </c>
      <c r="M361" s="752">
        <v>2</v>
      </c>
      <c r="N361" s="753">
        <v>296.38000000000005</v>
      </c>
    </row>
    <row r="362" spans="1:14" ht="14.45" customHeight="1" x14ac:dyDescent="0.2">
      <c r="A362" s="747" t="s">
        <v>583</v>
      </c>
      <c r="B362" s="748" t="s">
        <v>584</v>
      </c>
      <c r="C362" s="749" t="s">
        <v>603</v>
      </c>
      <c r="D362" s="750" t="s">
        <v>604</v>
      </c>
      <c r="E362" s="751">
        <v>50113001</v>
      </c>
      <c r="F362" s="750" t="s">
        <v>669</v>
      </c>
      <c r="G362" s="749" t="s">
        <v>670</v>
      </c>
      <c r="H362" s="749">
        <v>100513</v>
      </c>
      <c r="I362" s="749">
        <v>513</v>
      </c>
      <c r="J362" s="749" t="s">
        <v>1266</v>
      </c>
      <c r="K362" s="749" t="s">
        <v>702</v>
      </c>
      <c r="L362" s="752">
        <v>56.767719298245616</v>
      </c>
      <c r="M362" s="752">
        <v>57</v>
      </c>
      <c r="N362" s="753">
        <v>3235.76</v>
      </c>
    </row>
    <row r="363" spans="1:14" ht="14.45" customHeight="1" x14ac:dyDescent="0.2">
      <c r="A363" s="747" t="s">
        <v>583</v>
      </c>
      <c r="B363" s="748" t="s">
        <v>584</v>
      </c>
      <c r="C363" s="749" t="s">
        <v>603</v>
      </c>
      <c r="D363" s="750" t="s">
        <v>604</v>
      </c>
      <c r="E363" s="751">
        <v>50113001</v>
      </c>
      <c r="F363" s="750" t="s">
        <v>669</v>
      </c>
      <c r="G363" s="749" t="s">
        <v>670</v>
      </c>
      <c r="H363" s="749">
        <v>100516</v>
      </c>
      <c r="I363" s="749">
        <v>516</v>
      </c>
      <c r="J363" s="749" t="s">
        <v>1267</v>
      </c>
      <c r="K363" s="749" t="s">
        <v>858</v>
      </c>
      <c r="L363" s="752">
        <v>98.359999999999971</v>
      </c>
      <c r="M363" s="752">
        <v>1</v>
      </c>
      <c r="N363" s="753">
        <v>98.359999999999971</v>
      </c>
    </row>
    <row r="364" spans="1:14" ht="14.45" customHeight="1" x14ac:dyDescent="0.2">
      <c r="A364" s="747" t="s">
        <v>583</v>
      </c>
      <c r="B364" s="748" t="s">
        <v>584</v>
      </c>
      <c r="C364" s="749" t="s">
        <v>603</v>
      </c>
      <c r="D364" s="750" t="s">
        <v>604</v>
      </c>
      <c r="E364" s="751">
        <v>50113001</v>
      </c>
      <c r="F364" s="750" t="s">
        <v>669</v>
      </c>
      <c r="G364" s="749" t="s">
        <v>670</v>
      </c>
      <c r="H364" s="749">
        <v>230353</v>
      </c>
      <c r="I364" s="749">
        <v>230353</v>
      </c>
      <c r="J364" s="749" t="s">
        <v>711</v>
      </c>
      <c r="K364" s="749" t="s">
        <v>712</v>
      </c>
      <c r="L364" s="752">
        <v>1620.3883333333338</v>
      </c>
      <c r="M364" s="752">
        <v>30</v>
      </c>
      <c r="N364" s="753">
        <v>48611.650000000016</v>
      </c>
    </row>
    <row r="365" spans="1:14" ht="14.45" customHeight="1" x14ac:dyDescent="0.2">
      <c r="A365" s="747" t="s">
        <v>583</v>
      </c>
      <c r="B365" s="748" t="s">
        <v>584</v>
      </c>
      <c r="C365" s="749" t="s">
        <v>603</v>
      </c>
      <c r="D365" s="750" t="s">
        <v>604</v>
      </c>
      <c r="E365" s="751">
        <v>50113001</v>
      </c>
      <c r="F365" s="750" t="s">
        <v>669</v>
      </c>
      <c r="G365" s="749" t="s">
        <v>670</v>
      </c>
      <c r="H365" s="749">
        <v>110086</v>
      </c>
      <c r="I365" s="749">
        <v>10086</v>
      </c>
      <c r="J365" s="749" t="s">
        <v>711</v>
      </c>
      <c r="K365" s="749" t="s">
        <v>1268</v>
      </c>
      <c r="L365" s="752">
        <v>1592.8</v>
      </c>
      <c r="M365" s="752">
        <v>9</v>
      </c>
      <c r="N365" s="753">
        <v>14335.199999999999</v>
      </c>
    </row>
    <row r="366" spans="1:14" ht="14.45" customHeight="1" x14ac:dyDescent="0.2">
      <c r="A366" s="747" t="s">
        <v>583</v>
      </c>
      <c r="B366" s="748" t="s">
        <v>584</v>
      </c>
      <c r="C366" s="749" t="s">
        <v>603</v>
      </c>
      <c r="D366" s="750" t="s">
        <v>604</v>
      </c>
      <c r="E366" s="751">
        <v>50113001</v>
      </c>
      <c r="F366" s="750" t="s">
        <v>669</v>
      </c>
      <c r="G366" s="749" t="s">
        <v>678</v>
      </c>
      <c r="H366" s="749">
        <v>191788</v>
      </c>
      <c r="I366" s="749">
        <v>91788</v>
      </c>
      <c r="J366" s="749" t="s">
        <v>1269</v>
      </c>
      <c r="K366" s="749" t="s">
        <v>931</v>
      </c>
      <c r="L366" s="752">
        <v>9.16</v>
      </c>
      <c r="M366" s="752">
        <v>4</v>
      </c>
      <c r="N366" s="753">
        <v>36.64</v>
      </c>
    </row>
    <row r="367" spans="1:14" ht="14.45" customHeight="1" x14ac:dyDescent="0.2">
      <c r="A367" s="747" t="s">
        <v>583</v>
      </c>
      <c r="B367" s="748" t="s">
        <v>584</v>
      </c>
      <c r="C367" s="749" t="s">
        <v>603</v>
      </c>
      <c r="D367" s="750" t="s">
        <v>604</v>
      </c>
      <c r="E367" s="751">
        <v>50113001</v>
      </c>
      <c r="F367" s="750" t="s">
        <v>669</v>
      </c>
      <c r="G367" s="749" t="s">
        <v>678</v>
      </c>
      <c r="H367" s="749">
        <v>106618</v>
      </c>
      <c r="I367" s="749">
        <v>6618</v>
      </c>
      <c r="J367" s="749" t="s">
        <v>1270</v>
      </c>
      <c r="K367" s="749" t="s">
        <v>1271</v>
      </c>
      <c r="L367" s="752">
        <v>19.66</v>
      </c>
      <c r="M367" s="752">
        <v>7</v>
      </c>
      <c r="N367" s="753">
        <v>137.62</v>
      </c>
    </row>
    <row r="368" spans="1:14" ht="14.45" customHeight="1" x14ac:dyDescent="0.2">
      <c r="A368" s="747" t="s">
        <v>583</v>
      </c>
      <c r="B368" s="748" t="s">
        <v>584</v>
      </c>
      <c r="C368" s="749" t="s">
        <v>603</v>
      </c>
      <c r="D368" s="750" t="s">
        <v>604</v>
      </c>
      <c r="E368" s="751">
        <v>50113001</v>
      </c>
      <c r="F368" s="750" t="s">
        <v>669</v>
      </c>
      <c r="G368" s="749" t="s">
        <v>678</v>
      </c>
      <c r="H368" s="749">
        <v>186656</v>
      </c>
      <c r="I368" s="749">
        <v>86656</v>
      </c>
      <c r="J368" s="749" t="s">
        <v>1272</v>
      </c>
      <c r="K368" s="749" t="s">
        <v>1273</v>
      </c>
      <c r="L368" s="752">
        <v>29.339999999999996</v>
      </c>
      <c r="M368" s="752">
        <v>1</v>
      </c>
      <c r="N368" s="753">
        <v>29.339999999999996</v>
      </c>
    </row>
    <row r="369" spans="1:14" ht="14.45" customHeight="1" x14ac:dyDescent="0.2">
      <c r="A369" s="747" t="s">
        <v>583</v>
      </c>
      <c r="B369" s="748" t="s">
        <v>584</v>
      </c>
      <c r="C369" s="749" t="s">
        <v>603</v>
      </c>
      <c r="D369" s="750" t="s">
        <v>604</v>
      </c>
      <c r="E369" s="751">
        <v>50113001</v>
      </c>
      <c r="F369" s="750" t="s">
        <v>669</v>
      </c>
      <c r="G369" s="749" t="s">
        <v>678</v>
      </c>
      <c r="H369" s="749">
        <v>184398</v>
      </c>
      <c r="I369" s="749">
        <v>84398</v>
      </c>
      <c r="J369" s="749" t="s">
        <v>1274</v>
      </c>
      <c r="K369" s="749" t="s">
        <v>1275</v>
      </c>
      <c r="L369" s="752">
        <v>114.17000000000003</v>
      </c>
      <c r="M369" s="752">
        <v>1</v>
      </c>
      <c r="N369" s="753">
        <v>114.17000000000003</v>
      </c>
    </row>
    <row r="370" spans="1:14" ht="14.45" customHeight="1" x14ac:dyDescent="0.2">
      <c r="A370" s="747" t="s">
        <v>583</v>
      </c>
      <c r="B370" s="748" t="s">
        <v>584</v>
      </c>
      <c r="C370" s="749" t="s">
        <v>603</v>
      </c>
      <c r="D370" s="750" t="s">
        <v>604</v>
      </c>
      <c r="E370" s="751">
        <v>50113001</v>
      </c>
      <c r="F370" s="750" t="s">
        <v>669</v>
      </c>
      <c r="G370" s="749" t="s">
        <v>678</v>
      </c>
      <c r="H370" s="749">
        <v>184399</v>
      </c>
      <c r="I370" s="749">
        <v>84399</v>
      </c>
      <c r="J370" s="749" t="s">
        <v>1276</v>
      </c>
      <c r="K370" s="749" t="s">
        <v>1277</v>
      </c>
      <c r="L370" s="752">
        <v>126.34999999999998</v>
      </c>
      <c r="M370" s="752">
        <v>3</v>
      </c>
      <c r="N370" s="753">
        <v>379.04999999999995</v>
      </c>
    </row>
    <row r="371" spans="1:14" ht="14.45" customHeight="1" x14ac:dyDescent="0.2">
      <c r="A371" s="747" t="s">
        <v>583</v>
      </c>
      <c r="B371" s="748" t="s">
        <v>584</v>
      </c>
      <c r="C371" s="749" t="s">
        <v>603</v>
      </c>
      <c r="D371" s="750" t="s">
        <v>604</v>
      </c>
      <c r="E371" s="751">
        <v>50113001</v>
      </c>
      <c r="F371" s="750" t="s">
        <v>669</v>
      </c>
      <c r="G371" s="749" t="s">
        <v>670</v>
      </c>
      <c r="H371" s="749">
        <v>226002</v>
      </c>
      <c r="I371" s="749">
        <v>226002</v>
      </c>
      <c r="J371" s="749" t="s">
        <v>1278</v>
      </c>
      <c r="K371" s="749" t="s">
        <v>1279</v>
      </c>
      <c r="L371" s="752">
        <v>651.5</v>
      </c>
      <c r="M371" s="752">
        <v>2</v>
      </c>
      <c r="N371" s="753">
        <v>1303</v>
      </c>
    </row>
    <row r="372" spans="1:14" ht="14.45" customHeight="1" x14ac:dyDescent="0.2">
      <c r="A372" s="747" t="s">
        <v>583</v>
      </c>
      <c r="B372" s="748" t="s">
        <v>584</v>
      </c>
      <c r="C372" s="749" t="s">
        <v>603</v>
      </c>
      <c r="D372" s="750" t="s">
        <v>604</v>
      </c>
      <c r="E372" s="751">
        <v>50113001</v>
      </c>
      <c r="F372" s="750" t="s">
        <v>669</v>
      </c>
      <c r="G372" s="749" t="s">
        <v>670</v>
      </c>
      <c r="H372" s="749">
        <v>117187</v>
      </c>
      <c r="I372" s="749">
        <v>17187</v>
      </c>
      <c r="J372" s="749" t="s">
        <v>1280</v>
      </c>
      <c r="K372" s="749" t="s">
        <v>1281</v>
      </c>
      <c r="L372" s="752">
        <v>89</v>
      </c>
      <c r="M372" s="752">
        <v>2</v>
      </c>
      <c r="N372" s="753">
        <v>178</v>
      </c>
    </row>
    <row r="373" spans="1:14" ht="14.45" customHeight="1" x14ac:dyDescent="0.2">
      <c r="A373" s="747" t="s">
        <v>583</v>
      </c>
      <c r="B373" s="748" t="s">
        <v>584</v>
      </c>
      <c r="C373" s="749" t="s">
        <v>603</v>
      </c>
      <c r="D373" s="750" t="s">
        <v>604</v>
      </c>
      <c r="E373" s="751">
        <v>50113001</v>
      </c>
      <c r="F373" s="750" t="s">
        <v>669</v>
      </c>
      <c r="G373" s="749" t="s">
        <v>670</v>
      </c>
      <c r="H373" s="749">
        <v>83538</v>
      </c>
      <c r="I373" s="749">
        <v>83538</v>
      </c>
      <c r="J373" s="749" t="s">
        <v>1282</v>
      </c>
      <c r="K373" s="749" t="s">
        <v>1283</v>
      </c>
      <c r="L373" s="752">
        <v>163.90999999999997</v>
      </c>
      <c r="M373" s="752">
        <v>2</v>
      </c>
      <c r="N373" s="753">
        <v>327.81999999999994</v>
      </c>
    </row>
    <row r="374" spans="1:14" ht="14.45" customHeight="1" x14ac:dyDescent="0.2">
      <c r="A374" s="747" t="s">
        <v>583</v>
      </c>
      <c r="B374" s="748" t="s">
        <v>584</v>
      </c>
      <c r="C374" s="749" t="s">
        <v>603</v>
      </c>
      <c r="D374" s="750" t="s">
        <v>604</v>
      </c>
      <c r="E374" s="751">
        <v>50113001</v>
      </c>
      <c r="F374" s="750" t="s">
        <v>669</v>
      </c>
      <c r="G374" s="749" t="s">
        <v>670</v>
      </c>
      <c r="H374" s="749">
        <v>104307</v>
      </c>
      <c r="I374" s="749">
        <v>4307</v>
      </c>
      <c r="J374" s="749" t="s">
        <v>1284</v>
      </c>
      <c r="K374" s="749" t="s">
        <v>1285</v>
      </c>
      <c r="L374" s="752">
        <v>351.00130434782614</v>
      </c>
      <c r="M374" s="752">
        <v>23</v>
      </c>
      <c r="N374" s="753">
        <v>8073.0300000000007</v>
      </c>
    </row>
    <row r="375" spans="1:14" ht="14.45" customHeight="1" x14ac:dyDescent="0.2">
      <c r="A375" s="747" t="s">
        <v>583</v>
      </c>
      <c r="B375" s="748" t="s">
        <v>584</v>
      </c>
      <c r="C375" s="749" t="s">
        <v>603</v>
      </c>
      <c r="D375" s="750" t="s">
        <v>604</v>
      </c>
      <c r="E375" s="751">
        <v>50113001</v>
      </c>
      <c r="F375" s="750" t="s">
        <v>669</v>
      </c>
      <c r="G375" s="749" t="s">
        <v>678</v>
      </c>
      <c r="H375" s="749">
        <v>100536</v>
      </c>
      <c r="I375" s="749">
        <v>536</v>
      </c>
      <c r="J375" s="749" t="s">
        <v>1286</v>
      </c>
      <c r="K375" s="749" t="s">
        <v>735</v>
      </c>
      <c r="L375" s="752">
        <v>140.24000000000004</v>
      </c>
      <c r="M375" s="752">
        <v>10</v>
      </c>
      <c r="N375" s="753">
        <v>1402.4000000000003</v>
      </c>
    </row>
    <row r="376" spans="1:14" ht="14.45" customHeight="1" x14ac:dyDescent="0.2">
      <c r="A376" s="747" t="s">
        <v>583</v>
      </c>
      <c r="B376" s="748" t="s">
        <v>584</v>
      </c>
      <c r="C376" s="749" t="s">
        <v>603</v>
      </c>
      <c r="D376" s="750" t="s">
        <v>604</v>
      </c>
      <c r="E376" s="751">
        <v>50113001</v>
      </c>
      <c r="F376" s="750" t="s">
        <v>669</v>
      </c>
      <c r="G376" s="749" t="s">
        <v>678</v>
      </c>
      <c r="H376" s="749">
        <v>216900</v>
      </c>
      <c r="I376" s="749">
        <v>216900</v>
      </c>
      <c r="J376" s="749" t="s">
        <v>1287</v>
      </c>
      <c r="K376" s="749" t="s">
        <v>1288</v>
      </c>
      <c r="L376" s="752">
        <v>686.46279202279186</v>
      </c>
      <c r="M376" s="752">
        <v>1755</v>
      </c>
      <c r="N376" s="753">
        <v>1204742.1999999997</v>
      </c>
    </row>
    <row r="377" spans="1:14" ht="14.45" customHeight="1" x14ac:dyDescent="0.2">
      <c r="A377" s="747" t="s">
        <v>583</v>
      </c>
      <c r="B377" s="748" t="s">
        <v>584</v>
      </c>
      <c r="C377" s="749" t="s">
        <v>603</v>
      </c>
      <c r="D377" s="750" t="s">
        <v>604</v>
      </c>
      <c r="E377" s="751">
        <v>50113001</v>
      </c>
      <c r="F377" s="750" t="s">
        <v>669</v>
      </c>
      <c r="G377" s="749" t="s">
        <v>678</v>
      </c>
      <c r="H377" s="749">
        <v>155823</v>
      </c>
      <c r="I377" s="749">
        <v>55823</v>
      </c>
      <c r="J377" s="749" t="s">
        <v>713</v>
      </c>
      <c r="K377" s="749" t="s">
        <v>1289</v>
      </c>
      <c r="L377" s="752">
        <v>33.735714285714288</v>
      </c>
      <c r="M377" s="752">
        <v>7</v>
      </c>
      <c r="N377" s="753">
        <v>236.15</v>
      </c>
    </row>
    <row r="378" spans="1:14" ht="14.45" customHeight="1" x14ac:dyDescent="0.2">
      <c r="A378" s="747" t="s">
        <v>583</v>
      </c>
      <c r="B378" s="748" t="s">
        <v>584</v>
      </c>
      <c r="C378" s="749" t="s">
        <v>603</v>
      </c>
      <c r="D378" s="750" t="s">
        <v>604</v>
      </c>
      <c r="E378" s="751">
        <v>50113001</v>
      </c>
      <c r="F378" s="750" t="s">
        <v>669</v>
      </c>
      <c r="G378" s="749" t="s">
        <v>678</v>
      </c>
      <c r="H378" s="749">
        <v>107981</v>
      </c>
      <c r="I378" s="749">
        <v>7981</v>
      </c>
      <c r="J378" s="749" t="s">
        <v>713</v>
      </c>
      <c r="K378" s="749" t="s">
        <v>714</v>
      </c>
      <c r="L378" s="752">
        <v>50.642272727272719</v>
      </c>
      <c r="M378" s="752">
        <v>110</v>
      </c>
      <c r="N378" s="753">
        <v>5570.6499999999987</v>
      </c>
    </row>
    <row r="379" spans="1:14" ht="14.45" customHeight="1" x14ac:dyDescent="0.2">
      <c r="A379" s="747" t="s">
        <v>583</v>
      </c>
      <c r="B379" s="748" t="s">
        <v>584</v>
      </c>
      <c r="C379" s="749" t="s">
        <v>603</v>
      </c>
      <c r="D379" s="750" t="s">
        <v>604</v>
      </c>
      <c r="E379" s="751">
        <v>50113001</v>
      </c>
      <c r="F379" s="750" t="s">
        <v>669</v>
      </c>
      <c r="G379" s="749" t="s">
        <v>678</v>
      </c>
      <c r="H379" s="749">
        <v>126786</v>
      </c>
      <c r="I379" s="749">
        <v>26786</v>
      </c>
      <c r="J379" s="749" t="s">
        <v>1290</v>
      </c>
      <c r="K379" s="749" t="s">
        <v>1291</v>
      </c>
      <c r="L379" s="752">
        <v>406.00302325581396</v>
      </c>
      <c r="M379" s="752">
        <v>86</v>
      </c>
      <c r="N379" s="753">
        <v>34916.26</v>
      </c>
    </row>
    <row r="380" spans="1:14" ht="14.45" customHeight="1" x14ac:dyDescent="0.2">
      <c r="A380" s="747" t="s">
        <v>583</v>
      </c>
      <c r="B380" s="748" t="s">
        <v>584</v>
      </c>
      <c r="C380" s="749" t="s">
        <v>603</v>
      </c>
      <c r="D380" s="750" t="s">
        <v>604</v>
      </c>
      <c r="E380" s="751">
        <v>50113001</v>
      </c>
      <c r="F380" s="750" t="s">
        <v>669</v>
      </c>
      <c r="G380" s="749" t="s">
        <v>585</v>
      </c>
      <c r="H380" s="749">
        <v>33870</v>
      </c>
      <c r="I380" s="749">
        <v>33870</v>
      </c>
      <c r="J380" s="749" t="s">
        <v>1292</v>
      </c>
      <c r="K380" s="749" t="s">
        <v>1293</v>
      </c>
      <c r="L380" s="752">
        <v>119.51668246585351</v>
      </c>
      <c r="M380" s="752">
        <v>45</v>
      </c>
      <c r="N380" s="753">
        <v>5378.250710963408</v>
      </c>
    </row>
    <row r="381" spans="1:14" ht="14.45" customHeight="1" x14ac:dyDescent="0.2">
      <c r="A381" s="747" t="s">
        <v>583</v>
      </c>
      <c r="B381" s="748" t="s">
        <v>584</v>
      </c>
      <c r="C381" s="749" t="s">
        <v>603</v>
      </c>
      <c r="D381" s="750" t="s">
        <v>604</v>
      </c>
      <c r="E381" s="751">
        <v>50113001</v>
      </c>
      <c r="F381" s="750" t="s">
        <v>669</v>
      </c>
      <c r="G381" s="749" t="s">
        <v>670</v>
      </c>
      <c r="H381" s="749">
        <v>125907</v>
      </c>
      <c r="I381" s="749">
        <v>125907</v>
      </c>
      <c r="J381" s="749" t="s">
        <v>1294</v>
      </c>
      <c r="K381" s="749" t="s">
        <v>1295</v>
      </c>
      <c r="L381" s="752">
        <v>682.00004845858018</v>
      </c>
      <c r="M381" s="752">
        <v>17</v>
      </c>
      <c r="N381" s="753">
        <v>11594.000823795863</v>
      </c>
    </row>
    <row r="382" spans="1:14" ht="14.45" customHeight="1" x14ac:dyDescent="0.2">
      <c r="A382" s="747" t="s">
        <v>583</v>
      </c>
      <c r="B382" s="748" t="s">
        <v>584</v>
      </c>
      <c r="C382" s="749" t="s">
        <v>603</v>
      </c>
      <c r="D382" s="750" t="s">
        <v>604</v>
      </c>
      <c r="E382" s="751">
        <v>50113001</v>
      </c>
      <c r="F382" s="750" t="s">
        <v>669</v>
      </c>
      <c r="G382" s="749" t="s">
        <v>678</v>
      </c>
      <c r="H382" s="749">
        <v>990180</v>
      </c>
      <c r="I382" s="749">
        <v>500764</v>
      </c>
      <c r="J382" s="749" t="s">
        <v>1296</v>
      </c>
      <c r="K382" s="749" t="s">
        <v>1297</v>
      </c>
      <c r="L382" s="752">
        <v>553.89499999999998</v>
      </c>
      <c r="M382" s="752">
        <v>2</v>
      </c>
      <c r="N382" s="753">
        <v>1107.79</v>
      </c>
    </row>
    <row r="383" spans="1:14" ht="14.45" customHeight="1" x14ac:dyDescent="0.2">
      <c r="A383" s="747" t="s">
        <v>583</v>
      </c>
      <c r="B383" s="748" t="s">
        <v>584</v>
      </c>
      <c r="C383" s="749" t="s">
        <v>603</v>
      </c>
      <c r="D383" s="750" t="s">
        <v>604</v>
      </c>
      <c r="E383" s="751">
        <v>50113001</v>
      </c>
      <c r="F383" s="750" t="s">
        <v>669</v>
      </c>
      <c r="G383" s="749" t="s">
        <v>678</v>
      </c>
      <c r="H383" s="749">
        <v>989046</v>
      </c>
      <c r="I383" s="749">
        <v>500752</v>
      </c>
      <c r="J383" s="749" t="s">
        <v>1298</v>
      </c>
      <c r="K383" s="749" t="s">
        <v>1299</v>
      </c>
      <c r="L383" s="752">
        <v>133.71000000000004</v>
      </c>
      <c r="M383" s="752">
        <v>1</v>
      </c>
      <c r="N383" s="753">
        <v>133.71000000000004</v>
      </c>
    </row>
    <row r="384" spans="1:14" ht="14.45" customHeight="1" x14ac:dyDescent="0.2">
      <c r="A384" s="747" t="s">
        <v>583</v>
      </c>
      <c r="B384" s="748" t="s">
        <v>584</v>
      </c>
      <c r="C384" s="749" t="s">
        <v>603</v>
      </c>
      <c r="D384" s="750" t="s">
        <v>604</v>
      </c>
      <c r="E384" s="751">
        <v>50113001</v>
      </c>
      <c r="F384" s="750" t="s">
        <v>669</v>
      </c>
      <c r="G384" s="749" t="s">
        <v>670</v>
      </c>
      <c r="H384" s="749">
        <v>162579</v>
      </c>
      <c r="I384" s="749">
        <v>162579</v>
      </c>
      <c r="J384" s="749" t="s">
        <v>1300</v>
      </c>
      <c r="K384" s="749" t="s">
        <v>1301</v>
      </c>
      <c r="L384" s="752">
        <v>44.873333333333335</v>
      </c>
      <c r="M384" s="752">
        <v>6</v>
      </c>
      <c r="N384" s="753">
        <v>269.24</v>
      </c>
    </row>
    <row r="385" spans="1:14" ht="14.45" customHeight="1" x14ac:dyDescent="0.2">
      <c r="A385" s="747" t="s">
        <v>583</v>
      </c>
      <c r="B385" s="748" t="s">
        <v>584</v>
      </c>
      <c r="C385" s="749" t="s">
        <v>603</v>
      </c>
      <c r="D385" s="750" t="s">
        <v>604</v>
      </c>
      <c r="E385" s="751">
        <v>50113001</v>
      </c>
      <c r="F385" s="750" t="s">
        <v>669</v>
      </c>
      <c r="G385" s="749" t="s">
        <v>678</v>
      </c>
      <c r="H385" s="749">
        <v>187607</v>
      </c>
      <c r="I385" s="749">
        <v>187607</v>
      </c>
      <c r="J385" s="749" t="s">
        <v>1302</v>
      </c>
      <c r="K385" s="749" t="s">
        <v>1303</v>
      </c>
      <c r="L385" s="752">
        <v>273.89995132902067</v>
      </c>
      <c r="M385" s="752">
        <v>1</v>
      </c>
      <c r="N385" s="753">
        <v>273.89995132902067</v>
      </c>
    </row>
    <row r="386" spans="1:14" ht="14.45" customHeight="1" x14ac:dyDescent="0.2">
      <c r="A386" s="747" t="s">
        <v>583</v>
      </c>
      <c r="B386" s="748" t="s">
        <v>584</v>
      </c>
      <c r="C386" s="749" t="s">
        <v>603</v>
      </c>
      <c r="D386" s="750" t="s">
        <v>604</v>
      </c>
      <c r="E386" s="751">
        <v>50113001</v>
      </c>
      <c r="F386" s="750" t="s">
        <v>669</v>
      </c>
      <c r="G386" s="749" t="s">
        <v>670</v>
      </c>
      <c r="H386" s="749">
        <v>111635</v>
      </c>
      <c r="I386" s="749">
        <v>11635</v>
      </c>
      <c r="J386" s="749" t="s">
        <v>1304</v>
      </c>
      <c r="K386" s="749" t="s">
        <v>1305</v>
      </c>
      <c r="L386" s="752">
        <v>344.40999999999997</v>
      </c>
      <c r="M386" s="752">
        <v>2</v>
      </c>
      <c r="N386" s="753">
        <v>688.81999999999994</v>
      </c>
    </row>
    <row r="387" spans="1:14" ht="14.45" customHeight="1" x14ac:dyDescent="0.2">
      <c r="A387" s="747" t="s">
        <v>583</v>
      </c>
      <c r="B387" s="748" t="s">
        <v>584</v>
      </c>
      <c r="C387" s="749" t="s">
        <v>603</v>
      </c>
      <c r="D387" s="750" t="s">
        <v>604</v>
      </c>
      <c r="E387" s="751">
        <v>50113001</v>
      </c>
      <c r="F387" s="750" t="s">
        <v>669</v>
      </c>
      <c r="G387" s="749" t="s">
        <v>670</v>
      </c>
      <c r="H387" s="749">
        <v>100874</v>
      </c>
      <c r="I387" s="749">
        <v>874</v>
      </c>
      <c r="J387" s="749" t="s">
        <v>1306</v>
      </c>
      <c r="K387" s="749" t="s">
        <v>1307</v>
      </c>
      <c r="L387" s="752">
        <v>73.61</v>
      </c>
      <c r="M387" s="752">
        <v>12</v>
      </c>
      <c r="N387" s="753">
        <v>883.31999999999994</v>
      </c>
    </row>
    <row r="388" spans="1:14" ht="14.45" customHeight="1" x14ac:dyDescent="0.2">
      <c r="A388" s="747" t="s">
        <v>583</v>
      </c>
      <c r="B388" s="748" t="s">
        <v>584</v>
      </c>
      <c r="C388" s="749" t="s">
        <v>603</v>
      </c>
      <c r="D388" s="750" t="s">
        <v>604</v>
      </c>
      <c r="E388" s="751">
        <v>50113001</v>
      </c>
      <c r="F388" s="750" t="s">
        <v>669</v>
      </c>
      <c r="G388" s="749" t="s">
        <v>670</v>
      </c>
      <c r="H388" s="749">
        <v>100876</v>
      </c>
      <c r="I388" s="749">
        <v>876</v>
      </c>
      <c r="J388" s="749" t="s">
        <v>1308</v>
      </c>
      <c r="K388" s="749" t="s">
        <v>1307</v>
      </c>
      <c r="L388" s="752">
        <v>74.467063829787264</v>
      </c>
      <c r="M388" s="752">
        <v>470</v>
      </c>
      <c r="N388" s="753">
        <v>34999.520000000011</v>
      </c>
    </row>
    <row r="389" spans="1:14" ht="14.45" customHeight="1" x14ac:dyDescent="0.2">
      <c r="A389" s="747" t="s">
        <v>583</v>
      </c>
      <c r="B389" s="748" t="s">
        <v>584</v>
      </c>
      <c r="C389" s="749" t="s">
        <v>603</v>
      </c>
      <c r="D389" s="750" t="s">
        <v>604</v>
      </c>
      <c r="E389" s="751">
        <v>50113001</v>
      </c>
      <c r="F389" s="750" t="s">
        <v>669</v>
      </c>
      <c r="G389" s="749" t="s">
        <v>670</v>
      </c>
      <c r="H389" s="749">
        <v>200863</v>
      </c>
      <c r="I389" s="749">
        <v>200863</v>
      </c>
      <c r="J389" s="749" t="s">
        <v>1308</v>
      </c>
      <c r="K389" s="749" t="s">
        <v>1309</v>
      </c>
      <c r="L389" s="752">
        <v>85.46009803921568</v>
      </c>
      <c r="M389" s="752">
        <v>510</v>
      </c>
      <c r="N389" s="753">
        <v>43584.649999999994</v>
      </c>
    </row>
    <row r="390" spans="1:14" ht="14.45" customHeight="1" x14ac:dyDescent="0.2">
      <c r="A390" s="747" t="s">
        <v>583</v>
      </c>
      <c r="B390" s="748" t="s">
        <v>584</v>
      </c>
      <c r="C390" s="749" t="s">
        <v>603</v>
      </c>
      <c r="D390" s="750" t="s">
        <v>604</v>
      </c>
      <c r="E390" s="751">
        <v>50113001</v>
      </c>
      <c r="F390" s="750" t="s">
        <v>669</v>
      </c>
      <c r="G390" s="749" t="s">
        <v>670</v>
      </c>
      <c r="H390" s="749">
        <v>184700</v>
      </c>
      <c r="I390" s="749">
        <v>84700</v>
      </c>
      <c r="J390" s="749" t="s">
        <v>1310</v>
      </c>
      <c r="K390" s="749" t="s">
        <v>1311</v>
      </c>
      <c r="L390" s="752">
        <v>111.465</v>
      </c>
      <c r="M390" s="752">
        <v>4</v>
      </c>
      <c r="N390" s="753">
        <v>445.86</v>
      </c>
    </row>
    <row r="391" spans="1:14" ht="14.45" customHeight="1" x14ac:dyDescent="0.2">
      <c r="A391" s="747" t="s">
        <v>583</v>
      </c>
      <c r="B391" s="748" t="s">
        <v>584</v>
      </c>
      <c r="C391" s="749" t="s">
        <v>603</v>
      </c>
      <c r="D391" s="750" t="s">
        <v>604</v>
      </c>
      <c r="E391" s="751">
        <v>50113001</v>
      </c>
      <c r="F391" s="750" t="s">
        <v>669</v>
      </c>
      <c r="G391" s="749" t="s">
        <v>670</v>
      </c>
      <c r="H391" s="749">
        <v>232954</v>
      </c>
      <c r="I391" s="749">
        <v>232954</v>
      </c>
      <c r="J391" s="749" t="s">
        <v>1310</v>
      </c>
      <c r="K391" s="749" t="s">
        <v>1311</v>
      </c>
      <c r="L391" s="752">
        <v>111.38</v>
      </c>
      <c r="M391" s="752">
        <v>1</v>
      </c>
      <c r="N391" s="753">
        <v>111.38</v>
      </c>
    </row>
    <row r="392" spans="1:14" ht="14.45" customHeight="1" x14ac:dyDescent="0.2">
      <c r="A392" s="747" t="s">
        <v>583</v>
      </c>
      <c r="B392" s="748" t="s">
        <v>584</v>
      </c>
      <c r="C392" s="749" t="s">
        <v>603</v>
      </c>
      <c r="D392" s="750" t="s">
        <v>604</v>
      </c>
      <c r="E392" s="751">
        <v>50113001</v>
      </c>
      <c r="F392" s="750" t="s">
        <v>669</v>
      </c>
      <c r="G392" s="749" t="s">
        <v>670</v>
      </c>
      <c r="H392" s="749">
        <v>157351</v>
      </c>
      <c r="I392" s="749">
        <v>57351</v>
      </c>
      <c r="J392" s="749" t="s">
        <v>1312</v>
      </c>
      <c r="K392" s="749" t="s">
        <v>1313</v>
      </c>
      <c r="L392" s="752">
        <v>47.44</v>
      </c>
      <c r="M392" s="752">
        <v>2</v>
      </c>
      <c r="N392" s="753">
        <v>94.88</v>
      </c>
    </row>
    <row r="393" spans="1:14" ht="14.45" customHeight="1" x14ac:dyDescent="0.2">
      <c r="A393" s="747" t="s">
        <v>583</v>
      </c>
      <c r="B393" s="748" t="s">
        <v>584</v>
      </c>
      <c r="C393" s="749" t="s">
        <v>603</v>
      </c>
      <c r="D393" s="750" t="s">
        <v>604</v>
      </c>
      <c r="E393" s="751">
        <v>50113001</v>
      </c>
      <c r="F393" s="750" t="s">
        <v>669</v>
      </c>
      <c r="G393" s="749" t="s">
        <v>670</v>
      </c>
      <c r="H393" s="749">
        <v>102420</v>
      </c>
      <c r="I393" s="749">
        <v>2420</v>
      </c>
      <c r="J393" s="749" t="s">
        <v>1314</v>
      </c>
      <c r="K393" s="749" t="s">
        <v>1315</v>
      </c>
      <c r="L393" s="752">
        <v>105.07000000000001</v>
      </c>
      <c r="M393" s="752">
        <v>2</v>
      </c>
      <c r="N393" s="753">
        <v>210.14000000000001</v>
      </c>
    </row>
    <row r="394" spans="1:14" ht="14.45" customHeight="1" x14ac:dyDescent="0.2">
      <c r="A394" s="747" t="s">
        <v>583</v>
      </c>
      <c r="B394" s="748" t="s">
        <v>584</v>
      </c>
      <c r="C394" s="749" t="s">
        <v>603</v>
      </c>
      <c r="D394" s="750" t="s">
        <v>604</v>
      </c>
      <c r="E394" s="751">
        <v>50113001</v>
      </c>
      <c r="F394" s="750" t="s">
        <v>669</v>
      </c>
      <c r="G394" s="749" t="s">
        <v>670</v>
      </c>
      <c r="H394" s="749">
        <v>230358</v>
      </c>
      <c r="I394" s="749">
        <v>230358</v>
      </c>
      <c r="J394" s="749" t="s">
        <v>1314</v>
      </c>
      <c r="K394" s="749" t="s">
        <v>1316</v>
      </c>
      <c r="L394" s="752">
        <v>118.96777777777778</v>
      </c>
      <c r="M394" s="752">
        <v>9</v>
      </c>
      <c r="N394" s="753">
        <v>1070.71</v>
      </c>
    </row>
    <row r="395" spans="1:14" ht="14.45" customHeight="1" x14ac:dyDescent="0.2">
      <c r="A395" s="747" t="s">
        <v>583</v>
      </c>
      <c r="B395" s="748" t="s">
        <v>584</v>
      </c>
      <c r="C395" s="749" t="s">
        <v>603</v>
      </c>
      <c r="D395" s="750" t="s">
        <v>604</v>
      </c>
      <c r="E395" s="751">
        <v>50113001</v>
      </c>
      <c r="F395" s="750" t="s">
        <v>669</v>
      </c>
      <c r="G395" s="749" t="s">
        <v>670</v>
      </c>
      <c r="H395" s="749">
        <v>230359</v>
      </c>
      <c r="I395" s="749">
        <v>230359</v>
      </c>
      <c r="J395" s="749" t="s">
        <v>1314</v>
      </c>
      <c r="K395" s="749" t="s">
        <v>1317</v>
      </c>
      <c r="L395" s="752">
        <v>170.9075</v>
      </c>
      <c r="M395" s="752">
        <v>8</v>
      </c>
      <c r="N395" s="753">
        <v>1367.26</v>
      </c>
    </row>
    <row r="396" spans="1:14" ht="14.45" customHeight="1" x14ac:dyDescent="0.2">
      <c r="A396" s="747" t="s">
        <v>583</v>
      </c>
      <c r="B396" s="748" t="s">
        <v>584</v>
      </c>
      <c r="C396" s="749" t="s">
        <v>603</v>
      </c>
      <c r="D396" s="750" t="s">
        <v>604</v>
      </c>
      <c r="E396" s="751">
        <v>50113001</v>
      </c>
      <c r="F396" s="750" t="s">
        <v>669</v>
      </c>
      <c r="G396" s="749" t="s">
        <v>678</v>
      </c>
      <c r="H396" s="749">
        <v>850729</v>
      </c>
      <c r="I396" s="749">
        <v>157875</v>
      </c>
      <c r="J396" s="749" t="s">
        <v>1318</v>
      </c>
      <c r="K396" s="749" t="s">
        <v>1319</v>
      </c>
      <c r="L396" s="752">
        <v>222.90566037735849</v>
      </c>
      <c r="M396" s="752">
        <v>53</v>
      </c>
      <c r="N396" s="753">
        <v>11814</v>
      </c>
    </row>
    <row r="397" spans="1:14" ht="14.45" customHeight="1" x14ac:dyDescent="0.2">
      <c r="A397" s="747" t="s">
        <v>583</v>
      </c>
      <c r="B397" s="748" t="s">
        <v>584</v>
      </c>
      <c r="C397" s="749" t="s">
        <v>603</v>
      </c>
      <c r="D397" s="750" t="s">
        <v>604</v>
      </c>
      <c r="E397" s="751">
        <v>50113001</v>
      </c>
      <c r="F397" s="750" t="s">
        <v>669</v>
      </c>
      <c r="G397" s="749" t="s">
        <v>670</v>
      </c>
      <c r="H397" s="749">
        <v>207820</v>
      </c>
      <c r="I397" s="749">
        <v>207820</v>
      </c>
      <c r="J397" s="749" t="s">
        <v>1320</v>
      </c>
      <c r="K397" s="749" t="s">
        <v>1321</v>
      </c>
      <c r="L397" s="752">
        <v>30.577272727272728</v>
      </c>
      <c r="M397" s="752">
        <v>11</v>
      </c>
      <c r="N397" s="753">
        <v>336.35</v>
      </c>
    </row>
    <row r="398" spans="1:14" ht="14.45" customHeight="1" x14ac:dyDescent="0.2">
      <c r="A398" s="747" t="s">
        <v>583</v>
      </c>
      <c r="B398" s="748" t="s">
        <v>584</v>
      </c>
      <c r="C398" s="749" t="s">
        <v>603</v>
      </c>
      <c r="D398" s="750" t="s">
        <v>604</v>
      </c>
      <c r="E398" s="751">
        <v>50113001</v>
      </c>
      <c r="F398" s="750" t="s">
        <v>669</v>
      </c>
      <c r="G398" s="749" t="s">
        <v>670</v>
      </c>
      <c r="H398" s="749">
        <v>226434</v>
      </c>
      <c r="I398" s="749">
        <v>226434</v>
      </c>
      <c r="J398" s="749" t="s">
        <v>1322</v>
      </c>
      <c r="K398" s="749" t="s">
        <v>1323</v>
      </c>
      <c r="L398" s="752">
        <v>29.700000000000006</v>
      </c>
      <c r="M398" s="752">
        <v>5</v>
      </c>
      <c r="N398" s="753">
        <v>148.50000000000003</v>
      </c>
    </row>
    <row r="399" spans="1:14" ht="14.45" customHeight="1" x14ac:dyDescent="0.2">
      <c r="A399" s="747" t="s">
        <v>583</v>
      </c>
      <c r="B399" s="748" t="s">
        <v>584</v>
      </c>
      <c r="C399" s="749" t="s">
        <v>603</v>
      </c>
      <c r="D399" s="750" t="s">
        <v>604</v>
      </c>
      <c r="E399" s="751">
        <v>50113001</v>
      </c>
      <c r="F399" s="750" t="s">
        <v>669</v>
      </c>
      <c r="G399" s="749" t="s">
        <v>670</v>
      </c>
      <c r="H399" s="749">
        <v>848950</v>
      </c>
      <c r="I399" s="749">
        <v>155148</v>
      </c>
      <c r="J399" s="749" t="s">
        <v>1324</v>
      </c>
      <c r="K399" s="749" t="s">
        <v>1325</v>
      </c>
      <c r="L399" s="752">
        <v>20.46</v>
      </c>
      <c r="M399" s="752">
        <v>2</v>
      </c>
      <c r="N399" s="753">
        <v>40.92</v>
      </c>
    </row>
    <row r="400" spans="1:14" ht="14.45" customHeight="1" x14ac:dyDescent="0.2">
      <c r="A400" s="747" t="s">
        <v>583</v>
      </c>
      <c r="B400" s="748" t="s">
        <v>584</v>
      </c>
      <c r="C400" s="749" t="s">
        <v>603</v>
      </c>
      <c r="D400" s="750" t="s">
        <v>604</v>
      </c>
      <c r="E400" s="751">
        <v>50113001</v>
      </c>
      <c r="F400" s="750" t="s">
        <v>669</v>
      </c>
      <c r="G400" s="749" t="s">
        <v>670</v>
      </c>
      <c r="H400" s="749">
        <v>147671</v>
      </c>
      <c r="I400" s="749">
        <v>47671</v>
      </c>
      <c r="J400" s="749" t="s">
        <v>1326</v>
      </c>
      <c r="K400" s="749" t="s">
        <v>1327</v>
      </c>
      <c r="L400" s="752">
        <v>351.14999999999992</v>
      </c>
      <c r="M400" s="752">
        <v>3</v>
      </c>
      <c r="N400" s="753">
        <v>1053.4499999999998</v>
      </c>
    </row>
    <row r="401" spans="1:14" ht="14.45" customHeight="1" x14ac:dyDescent="0.2">
      <c r="A401" s="747" t="s">
        <v>583</v>
      </c>
      <c r="B401" s="748" t="s">
        <v>584</v>
      </c>
      <c r="C401" s="749" t="s">
        <v>603</v>
      </c>
      <c r="D401" s="750" t="s">
        <v>604</v>
      </c>
      <c r="E401" s="751">
        <v>50113001</v>
      </c>
      <c r="F401" s="750" t="s">
        <v>669</v>
      </c>
      <c r="G401" s="749" t="s">
        <v>670</v>
      </c>
      <c r="H401" s="749">
        <v>218375</v>
      </c>
      <c r="I401" s="749">
        <v>218375</v>
      </c>
      <c r="J401" s="749" t="s">
        <v>1326</v>
      </c>
      <c r="K401" s="749" t="s">
        <v>1327</v>
      </c>
      <c r="L401" s="752">
        <v>351.16999999999996</v>
      </c>
      <c r="M401" s="752">
        <v>14</v>
      </c>
      <c r="N401" s="753">
        <v>4916.3799999999992</v>
      </c>
    </row>
    <row r="402" spans="1:14" ht="14.45" customHeight="1" x14ac:dyDescent="0.2">
      <c r="A402" s="747" t="s">
        <v>583</v>
      </c>
      <c r="B402" s="748" t="s">
        <v>584</v>
      </c>
      <c r="C402" s="749" t="s">
        <v>603</v>
      </c>
      <c r="D402" s="750" t="s">
        <v>604</v>
      </c>
      <c r="E402" s="751">
        <v>50113001</v>
      </c>
      <c r="F402" s="750" t="s">
        <v>669</v>
      </c>
      <c r="G402" s="749" t="s">
        <v>670</v>
      </c>
      <c r="H402" s="749">
        <v>155911</v>
      </c>
      <c r="I402" s="749">
        <v>55911</v>
      </c>
      <c r="J402" s="749" t="s">
        <v>1328</v>
      </c>
      <c r="K402" s="749" t="s">
        <v>1329</v>
      </c>
      <c r="L402" s="752">
        <v>37.54</v>
      </c>
      <c r="M402" s="752">
        <v>3</v>
      </c>
      <c r="N402" s="753">
        <v>112.62</v>
      </c>
    </row>
    <row r="403" spans="1:14" ht="14.45" customHeight="1" x14ac:dyDescent="0.2">
      <c r="A403" s="747" t="s">
        <v>583</v>
      </c>
      <c r="B403" s="748" t="s">
        <v>584</v>
      </c>
      <c r="C403" s="749" t="s">
        <v>603</v>
      </c>
      <c r="D403" s="750" t="s">
        <v>604</v>
      </c>
      <c r="E403" s="751">
        <v>50113001</v>
      </c>
      <c r="F403" s="750" t="s">
        <v>669</v>
      </c>
      <c r="G403" s="749" t="s">
        <v>670</v>
      </c>
      <c r="H403" s="749">
        <v>850235</v>
      </c>
      <c r="I403" s="749">
        <v>160806</v>
      </c>
      <c r="J403" s="749" t="s">
        <v>1330</v>
      </c>
      <c r="K403" s="749" t="s">
        <v>1331</v>
      </c>
      <c r="L403" s="752">
        <v>196.57000000000002</v>
      </c>
      <c r="M403" s="752">
        <v>5</v>
      </c>
      <c r="N403" s="753">
        <v>982.85000000000014</v>
      </c>
    </row>
    <row r="404" spans="1:14" ht="14.45" customHeight="1" x14ac:dyDescent="0.2">
      <c r="A404" s="747" t="s">
        <v>583</v>
      </c>
      <c r="B404" s="748" t="s">
        <v>584</v>
      </c>
      <c r="C404" s="749" t="s">
        <v>603</v>
      </c>
      <c r="D404" s="750" t="s">
        <v>604</v>
      </c>
      <c r="E404" s="751">
        <v>50113001</v>
      </c>
      <c r="F404" s="750" t="s">
        <v>669</v>
      </c>
      <c r="G404" s="749" t="s">
        <v>670</v>
      </c>
      <c r="H404" s="749">
        <v>173196</v>
      </c>
      <c r="I404" s="749">
        <v>173196</v>
      </c>
      <c r="J404" s="749" t="s">
        <v>1332</v>
      </c>
      <c r="K404" s="749" t="s">
        <v>1333</v>
      </c>
      <c r="L404" s="752">
        <v>113.24999999999999</v>
      </c>
      <c r="M404" s="752">
        <v>1</v>
      </c>
      <c r="N404" s="753">
        <v>113.24999999999999</v>
      </c>
    </row>
    <row r="405" spans="1:14" ht="14.45" customHeight="1" x14ac:dyDescent="0.2">
      <c r="A405" s="747" t="s">
        <v>583</v>
      </c>
      <c r="B405" s="748" t="s">
        <v>584</v>
      </c>
      <c r="C405" s="749" t="s">
        <v>603</v>
      </c>
      <c r="D405" s="750" t="s">
        <v>604</v>
      </c>
      <c r="E405" s="751">
        <v>50113001</v>
      </c>
      <c r="F405" s="750" t="s">
        <v>669</v>
      </c>
      <c r="G405" s="749" t="s">
        <v>670</v>
      </c>
      <c r="H405" s="749">
        <v>113424</v>
      </c>
      <c r="I405" s="749">
        <v>9999999</v>
      </c>
      <c r="J405" s="749" t="s">
        <v>1334</v>
      </c>
      <c r="K405" s="749" t="s">
        <v>1335</v>
      </c>
      <c r="L405" s="752">
        <v>2393.2599999999998</v>
      </c>
      <c r="M405" s="752">
        <v>16</v>
      </c>
      <c r="N405" s="753">
        <v>38292.159999999996</v>
      </c>
    </row>
    <row r="406" spans="1:14" ht="14.45" customHeight="1" x14ac:dyDescent="0.2">
      <c r="A406" s="747" t="s">
        <v>583</v>
      </c>
      <c r="B406" s="748" t="s">
        <v>584</v>
      </c>
      <c r="C406" s="749" t="s">
        <v>603</v>
      </c>
      <c r="D406" s="750" t="s">
        <v>604</v>
      </c>
      <c r="E406" s="751">
        <v>50113001</v>
      </c>
      <c r="F406" s="750" t="s">
        <v>669</v>
      </c>
      <c r="G406" s="749" t="s">
        <v>670</v>
      </c>
      <c r="H406" s="749">
        <v>154424</v>
      </c>
      <c r="I406" s="749">
        <v>54424</v>
      </c>
      <c r="J406" s="749" t="s">
        <v>1336</v>
      </c>
      <c r="K406" s="749" t="s">
        <v>1337</v>
      </c>
      <c r="L406" s="752">
        <v>174.06</v>
      </c>
      <c r="M406" s="752">
        <v>1</v>
      </c>
      <c r="N406" s="753">
        <v>174.06</v>
      </c>
    </row>
    <row r="407" spans="1:14" ht="14.45" customHeight="1" x14ac:dyDescent="0.2">
      <c r="A407" s="747" t="s">
        <v>583</v>
      </c>
      <c r="B407" s="748" t="s">
        <v>584</v>
      </c>
      <c r="C407" s="749" t="s">
        <v>603</v>
      </c>
      <c r="D407" s="750" t="s">
        <v>604</v>
      </c>
      <c r="E407" s="751">
        <v>50113001</v>
      </c>
      <c r="F407" s="750" t="s">
        <v>669</v>
      </c>
      <c r="G407" s="749" t="s">
        <v>670</v>
      </c>
      <c r="H407" s="749">
        <v>111671</v>
      </c>
      <c r="I407" s="749">
        <v>11671</v>
      </c>
      <c r="J407" s="749" t="s">
        <v>1338</v>
      </c>
      <c r="K407" s="749" t="s">
        <v>1042</v>
      </c>
      <c r="L407" s="752">
        <v>209.00000037240929</v>
      </c>
      <c r="M407" s="752">
        <v>83</v>
      </c>
      <c r="N407" s="753">
        <v>17347.000030909971</v>
      </c>
    </row>
    <row r="408" spans="1:14" ht="14.45" customHeight="1" x14ac:dyDescent="0.2">
      <c r="A408" s="747" t="s">
        <v>583</v>
      </c>
      <c r="B408" s="748" t="s">
        <v>584</v>
      </c>
      <c r="C408" s="749" t="s">
        <v>603</v>
      </c>
      <c r="D408" s="750" t="s">
        <v>604</v>
      </c>
      <c r="E408" s="751">
        <v>50113001</v>
      </c>
      <c r="F408" s="750" t="s">
        <v>669</v>
      </c>
      <c r="G408" s="749" t="s">
        <v>670</v>
      </c>
      <c r="H408" s="749">
        <v>111696</v>
      </c>
      <c r="I408" s="749">
        <v>11696</v>
      </c>
      <c r="J408" s="749" t="s">
        <v>1339</v>
      </c>
      <c r="K408" s="749" t="s">
        <v>1042</v>
      </c>
      <c r="L408" s="752">
        <v>324.83</v>
      </c>
      <c r="M408" s="752">
        <v>1</v>
      </c>
      <c r="N408" s="753">
        <v>324.83</v>
      </c>
    </row>
    <row r="409" spans="1:14" ht="14.45" customHeight="1" x14ac:dyDescent="0.2">
      <c r="A409" s="747" t="s">
        <v>583</v>
      </c>
      <c r="B409" s="748" t="s">
        <v>584</v>
      </c>
      <c r="C409" s="749" t="s">
        <v>603</v>
      </c>
      <c r="D409" s="750" t="s">
        <v>604</v>
      </c>
      <c r="E409" s="751">
        <v>50113001</v>
      </c>
      <c r="F409" s="750" t="s">
        <v>669</v>
      </c>
      <c r="G409" s="749" t="s">
        <v>670</v>
      </c>
      <c r="H409" s="749">
        <v>100560</v>
      </c>
      <c r="I409" s="749">
        <v>560</v>
      </c>
      <c r="J409" s="749" t="s">
        <v>1340</v>
      </c>
      <c r="K409" s="749" t="s">
        <v>1341</v>
      </c>
      <c r="L409" s="752">
        <v>180.83999999999997</v>
      </c>
      <c r="M409" s="752">
        <v>2</v>
      </c>
      <c r="N409" s="753">
        <v>361.67999999999995</v>
      </c>
    </row>
    <row r="410" spans="1:14" ht="14.45" customHeight="1" x14ac:dyDescent="0.2">
      <c r="A410" s="747" t="s">
        <v>583</v>
      </c>
      <c r="B410" s="748" t="s">
        <v>584</v>
      </c>
      <c r="C410" s="749" t="s">
        <v>603</v>
      </c>
      <c r="D410" s="750" t="s">
        <v>604</v>
      </c>
      <c r="E410" s="751">
        <v>50113001</v>
      </c>
      <c r="F410" s="750" t="s">
        <v>669</v>
      </c>
      <c r="G410" s="749" t="s">
        <v>670</v>
      </c>
      <c r="H410" s="749">
        <v>102963</v>
      </c>
      <c r="I410" s="749">
        <v>2963</v>
      </c>
      <c r="J410" s="749" t="s">
        <v>1342</v>
      </c>
      <c r="K410" s="749" t="s">
        <v>1343</v>
      </c>
      <c r="L410" s="752">
        <v>97.11</v>
      </c>
      <c r="M410" s="752">
        <v>1</v>
      </c>
      <c r="N410" s="753">
        <v>97.11</v>
      </c>
    </row>
    <row r="411" spans="1:14" ht="14.45" customHeight="1" x14ac:dyDescent="0.2">
      <c r="A411" s="747" t="s">
        <v>583</v>
      </c>
      <c r="B411" s="748" t="s">
        <v>584</v>
      </c>
      <c r="C411" s="749" t="s">
        <v>603</v>
      </c>
      <c r="D411" s="750" t="s">
        <v>604</v>
      </c>
      <c r="E411" s="751">
        <v>50113001</v>
      </c>
      <c r="F411" s="750" t="s">
        <v>669</v>
      </c>
      <c r="G411" s="749" t="s">
        <v>670</v>
      </c>
      <c r="H411" s="749">
        <v>100269</v>
      </c>
      <c r="I411" s="749">
        <v>269</v>
      </c>
      <c r="J411" s="749" t="s">
        <v>1344</v>
      </c>
      <c r="K411" s="749" t="s">
        <v>1345</v>
      </c>
      <c r="L411" s="752">
        <v>44.7</v>
      </c>
      <c r="M411" s="752">
        <v>5</v>
      </c>
      <c r="N411" s="753">
        <v>223.5</v>
      </c>
    </row>
    <row r="412" spans="1:14" ht="14.45" customHeight="1" x14ac:dyDescent="0.2">
      <c r="A412" s="747" t="s">
        <v>583</v>
      </c>
      <c r="B412" s="748" t="s">
        <v>584</v>
      </c>
      <c r="C412" s="749" t="s">
        <v>603</v>
      </c>
      <c r="D412" s="750" t="s">
        <v>604</v>
      </c>
      <c r="E412" s="751">
        <v>50113001</v>
      </c>
      <c r="F412" s="750" t="s">
        <v>669</v>
      </c>
      <c r="G412" s="749" t="s">
        <v>678</v>
      </c>
      <c r="H412" s="749">
        <v>398010</v>
      </c>
      <c r="I412" s="749">
        <v>210546</v>
      </c>
      <c r="J412" s="749" t="s">
        <v>1346</v>
      </c>
      <c r="K412" s="749" t="s">
        <v>1347</v>
      </c>
      <c r="L412" s="752">
        <v>1042.75</v>
      </c>
      <c r="M412" s="752">
        <v>1</v>
      </c>
      <c r="N412" s="753">
        <v>1042.75</v>
      </c>
    </row>
    <row r="413" spans="1:14" ht="14.45" customHeight="1" x14ac:dyDescent="0.2">
      <c r="A413" s="747" t="s">
        <v>583</v>
      </c>
      <c r="B413" s="748" t="s">
        <v>584</v>
      </c>
      <c r="C413" s="749" t="s">
        <v>603</v>
      </c>
      <c r="D413" s="750" t="s">
        <v>604</v>
      </c>
      <c r="E413" s="751">
        <v>50113001</v>
      </c>
      <c r="F413" s="750" t="s">
        <v>669</v>
      </c>
      <c r="G413" s="749" t="s">
        <v>678</v>
      </c>
      <c r="H413" s="749">
        <v>210570</v>
      </c>
      <c r="I413" s="749">
        <v>210570</v>
      </c>
      <c r="J413" s="749" t="s">
        <v>1346</v>
      </c>
      <c r="K413" s="749" t="s">
        <v>1348</v>
      </c>
      <c r="L413" s="752">
        <v>2161.6</v>
      </c>
      <c r="M413" s="752">
        <v>1</v>
      </c>
      <c r="N413" s="753">
        <v>2161.6</v>
      </c>
    </row>
    <row r="414" spans="1:14" ht="14.45" customHeight="1" x14ac:dyDescent="0.2">
      <c r="A414" s="747" t="s">
        <v>583</v>
      </c>
      <c r="B414" s="748" t="s">
        <v>584</v>
      </c>
      <c r="C414" s="749" t="s">
        <v>603</v>
      </c>
      <c r="D414" s="750" t="s">
        <v>604</v>
      </c>
      <c r="E414" s="751">
        <v>50113001</v>
      </c>
      <c r="F414" s="750" t="s">
        <v>669</v>
      </c>
      <c r="G414" s="749" t="s">
        <v>678</v>
      </c>
      <c r="H414" s="749">
        <v>844651</v>
      </c>
      <c r="I414" s="749">
        <v>101205</v>
      </c>
      <c r="J414" s="749" t="s">
        <v>1349</v>
      </c>
      <c r="K414" s="749" t="s">
        <v>871</v>
      </c>
      <c r="L414" s="752">
        <v>86.079779265637697</v>
      </c>
      <c r="M414" s="752">
        <v>1</v>
      </c>
      <c r="N414" s="753">
        <v>86.079779265637697</v>
      </c>
    </row>
    <row r="415" spans="1:14" ht="14.45" customHeight="1" x14ac:dyDescent="0.2">
      <c r="A415" s="747" t="s">
        <v>583</v>
      </c>
      <c r="B415" s="748" t="s">
        <v>584</v>
      </c>
      <c r="C415" s="749" t="s">
        <v>603</v>
      </c>
      <c r="D415" s="750" t="s">
        <v>604</v>
      </c>
      <c r="E415" s="751">
        <v>50113001</v>
      </c>
      <c r="F415" s="750" t="s">
        <v>669</v>
      </c>
      <c r="G415" s="749" t="s">
        <v>670</v>
      </c>
      <c r="H415" s="749">
        <v>849831</v>
      </c>
      <c r="I415" s="749">
        <v>162008</v>
      </c>
      <c r="J415" s="749" t="s">
        <v>1350</v>
      </c>
      <c r="K415" s="749" t="s">
        <v>845</v>
      </c>
      <c r="L415" s="752">
        <v>170.84</v>
      </c>
      <c r="M415" s="752">
        <v>2</v>
      </c>
      <c r="N415" s="753">
        <v>341.68</v>
      </c>
    </row>
    <row r="416" spans="1:14" ht="14.45" customHeight="1" x14ac:dyDescent="0.2">
      <c r="A416" s="747" t="s">
        <v>583</v>
      </c>
      <c r="B416" s="748" t="s">
        <v>584</v>
      </c>
      <c r="C416" s="749" t="s">
        <v>603</v>
      </c>
      <c r="D416" s="750" t="s">
        <v>604</v>
      </c>
      <c r="E416" s="751">
        <v>50113001</v>
      </c>
      <c r="F416" s="750" t="s">
        <v>669</v>
      </c>
      <c r="G416" s="749" t="s">
        <v>678</v>
      </c>
      <c r="H416" s="749">
        <v>118167</v>
      </c>
      <c r="I416" s="749">
        <v>18167</v>
      </c>
      <c r="J416" s="749" t="s">
        <v>1351</v>
      </c>
      <c r="K416" s="749" t="s">
        <v>1352</v>
      </c>
      <c r="L416" s="752">
        <v>65.78</v>
      </c>
      <c r="M416" s="752">
        <v>3</v>
      </c>
      <c r="N416" s="753">
        <v>197.34</v>
      </c>
    </row>
    <row r="417" spans="1:14" ht="14.45" customHeight="1" x14ac:dyDescent="0.2">
      <c r="A417" s="747" t="s">
        <v>583</v>
      </c>
      <c r="B417" s="748" t="s">
        <v>584</v>
      </c>
      <c r="C417" s="749" t="s">
        <v>603</v>
      </c>
      <c r="D417" s="750" t="s">
        <v>604</v>
      </c>
      <c r="E417" s="751">
        <v>50113001</v>
      </c>
      <c r="F417" s="750" t="s">
        <v>669</v>
      </c>
      <c r="G417" s="749" t="s">
        <v>678</v>
      </c>
      <c r="H417" s="749">
        <v>118175</v>
      </c>
      <c r="I417" s="749">
        <v>18175</v>
      </c>
      <c r="J417" s="749" t="s">
        <v>1351</v>
      </c>
      <c r="K417" s="749" t="s">
        <v>1353</v>
      </c>
      <c r="L417" s="752">
        <v>657.08260869565208</v>
      </c>
      <c r="M417" s="752">
        <v>276</v>
      </c>
      <c r="N417" s="753">
        <v>181354.8</v>
      </c>
    </row>
    <row r="418" spans="1:14" ht="14.45" customHeight="1" x14ac:dyDescent="0.2">
      <c r="A418" s="747" t="s">
        <v>583</v>
      </c>
      <c r="B418" s="748" t="s">
        <v>584</v>
      </c>
      <c r="C418" s="749" t="s">
        <v>603</v>
      </c>
      <c r="D418" s="750" t="s">
        <v>604</v>
      </c>
      <c r="E418" s="751">
        <v>50113001</v>
      </c>
      <c r="F418" s="750" t="s">
        <v>669</v>
      </c>
      <c r="G418" s="749" t="s">
        <v>678</v>
      </c>
      <c r="H418" s="749">
        <v>111468</v>
      </c>
      <c r="I418" s="749">
        <v>11468</v>
      </c>
      <c r="J418" s="749" t="s">
        <v>1354</v>
      </c>
      <c r="K418" s="749" t="s">
        <v>1355</v>
      </c>
      <c r="L418" s="752">
        <v>97.799999999999983</v>
      </c>
      <c r="M418" s="752">
        <v>1</v>
      </c>
      <c r="N418" s="753">
        <v>97.799999999999983</v>
      </c>
    </row>
    <row r="419" spans="1:14" ht="14.45" customHeight="1" x14ac:dyDescent="0.2">
      <c r="A419" s="747" t="s">
        <v>583</v>
      </c>
      <c r="B419" s="748" t="s">
        <v>584</v>
      </c>
      <c r="C419" s="749" t="s">
        <v>603</v>
      </c>
      <c r="D419" s="750" t="s">
        <v>604</v>
      </c>
      <c r="E419" s="751">
        <v>50113001</v>
      </c>
      <c r="F419" s="750" t="s">
        <v>669</v>
      </c>
      <c r="G419" s="749" t="s">
        <v>670</v>
      </c>
      <c r="H419" s="749">
        <v>207776</v>
      </c>
      <c r="I419" s="749">
        <v>207776</v>
      </c>
      <c r="J419" s="749" t="s">
        <v>1356</v>
      </c>
      <c r="K419" s="749" t="s">
        <v>1357</v>
      </c>
      <c r="L419" s="752">
        <v>257.64999999999998</v>
      </c>
      <c r="M419" s="752">
        <v>8</v>
      </c>
      <c r="N419" s="753">
        <v>2061.1999999999998</v>
      </c>
    </row>
    <row r="420" spans="1:14" ht="14.45" customHeight="1" x14ac:dyDescent="0.2">
      <c r="A420" s="747" t="s">
        <v>583</v>
      </c>
      <c r="B420" s="748" t="s">
        <v>584</v>
      </c>
      <c r="C420" s="749" t="s">
        <v>603</v>
      </c>
      <c r="D420" s="750" t="s">
        <v>604</v>
      </c>
      <c r="E420" s="751">
        <v>50113001</v>
      </c>
      <c r="F420" s="750" t="s">
        <v>669</v>
      </c>
      <c r="G420" s="749" t="s">
        <v>670</v>
      </c>
      <c r="H420" s="749">
        <v>207692</v>
      </c>
      <c r="I420" s="749">
        <v>207692</v>
      </c>
      <c r="J420" s="749" t="s">
        <v>1358</v>
      </c>
      <c r="K420" s="749" t="s">
        <v>1359</v>
      </c>
      <c r="L420" s="752">
        <v>40.209999999999994</v>
      </c>
      <c r="M420" s="752">
        <v>1</v>
      </c>
      <c r="N420" s="753">
        <v>40.209999999999994</v>
      </c>
    </row>
    <row r="421" spans="1:14" ht="14.45" customHeight="1" x14ac:dyDescent="0.2">
      <c r="A421" s="747" t="s">
        <v>583</v>
      </c>
      <c r="B421" s="748" t="s">
        <v>584</v>
      </c>
      <c r="C421" s="749" t="s">
        <v>603</v>
      </c>
      <c r="D421" s="750" t="s">
        <v>604</v>
      </c>
      <c r="E421" s="751">
        <v>50113001</v>
      </c>
      <c r="F421" s="750" t="s">
        <v>669</v>
      </c>
      <c r="G421" s="749" t="s">
        <v>670</v>
      </c>
      <c r="H421" s="749">
        <v>235776</v>
      </c>
      <c r="I421" s="749">
        <v>235776</v>
      </c>
      <c r="J421" s="749" t="s">
        <v>1360</v>
      </c>
      <c r="K421" s="749" t="s">
        <v>1361</v>
      </c>
      <c r="L421" s="752">
        <v>430.19</v>
      </c>
      <c r="M421" s="752">
        <v>3</v>
      </c>
      <c r="N421" s="753">
        <v>1290.57</v>
      </c>
    </row>
    <row r="422" spans="1:14" ht="14.45" customHeight="1" x14ac:dyDescent="0.2">
      <c r="A422" s="747" t="s">
        <v>583</v>
      </c>
      <c r="B422" s="748" t="s">
        <v>584</v>
      </c>
      <c r="C422" s="749" t="s">
        <v>603</v>
      </c>
      <c r="D422" s="750" t="s">
        <v>604</v>
      </c>
      <c r="E422" s="751">
        <v>50113001</v>
      </c>
      <c r="F422" s="750" t="s">
        <v>669</v>
      </c>
      <c r="G422" s="749" t="s">
        <v>670</v>
      </c>
      <c r="H422" s="749">
        <v>100584</v>
      </c>
      <c r="I422" s="749">
        <v>584</v>
      </c>
      <c r="J422" s="749" t="s">
        <v>1362</v>
      </c>
      <c r="K422" s="749" t="s">
        <v>1363</v>
      </c>
      <c r="L422" s="752">
        <v>76.497142857142862</v>
      </c>
      <c r="M422" s="752">
        <v>7</v>
      </c>
      <c r="N422" s="753">
        <v>535.48</v>
      </c>
    </row>
    <row r="423" spans="1:14" ht="14.45" customHeight="1" x14ac:dyDescent="0.2">
      <c r="A423" s="747" t="s">
        <v>583</v>
      </c>
      <c r="B423" s="748" t="s">
        <v>584</v>
      </c>
      <c r="C423" s="749" t="s">
        <v>603</v>
      </c>
      <c r="D423" s="750" t="s">
        <v>604</v>
      </c>
      <c r="E423" s="751">
        <v>50113001</v>
      </c>
      <c r="F423" s="750" t="s">
        <v>669</v>
      </c>
      <c r="G423" s="749" t="s">
        <v>670</v>
      </c>
      <c r="H423" s="749">
        <v>845758</v>
      </c>
      <c r="I423" s="749">
        <v>280</v>
      </c>
      <c r="J423" s="749" t="s">
        <v>1364</v>
      </c>
      <c r="K423" s="749" t="s">
        <v>1365</v>
      </c>
      <c r="L423" s="752">
        <v>51.37</v>
      </c>
      <c r="M423" s="752">
        <v>4</v>
      </c>
      <c r="N423" s="753">
        <v>205.48</v>
      </c>
    </row>
    <row r="424" spans="1:14" ht="14.45" customHeight="1" x14ac:dyDescent="0.2">
      <c r="A424" s="747" t="s">
        <v>583</v>
      </c>
      <c r="B424" s="748" t="s">
        <v>584</v>
      </c>
      <c r="C424" s="749" t="s">
        <v>603</v>
      </c>
      <c r="D424" s="750" t="s">
        <v>604</v>
      </c>
      <c r="E424" s="751">
        <v>50113001</v>
      </c>
      <c r="F424" s="750" t="s">
        <v>669</v>
      </c>
      <c r="G424" s="749" t="s">
        <v>678</v>
      </c>
      <c r="H424" s="749">
        <v>988793</v>
      </c>
      <c r="I424" s="749">
        <v>142866</v>
      </c>
      <c r="J424" s="749" t="s">
        <v>1366</v>
      </c>
      <c r="K424" s="749" t="s">
        <v>1367</v>
      </c>
      <c r="L424" s="752">
        <v>354.49</v>
      </c>
      <c r="M424" s="752">
        <v>1</v>
      </c>
      <c r="N424" s="753">
        <v>354.49</v>
      </c>
    </row>
    <row r="425" spans="1:14" ht="14.45" customHeight="1" x14ac:dyDescent="0.2">
      <c r="A425" s="747" t="s">
        <v>583</v>
      </c>
      <c r="B425" s="748" t="s">
        <v>584</v>
      </c>
      <c r="C425" s="749" t="s">
        <v>603</v>
      </c>
      <c r="D425" s="750" t="s">
        <v>604</v>
      </c>
      <c r="E425" s="751">
        <v>50113001</v>
      </c>
      <c r="F425" s="750" t="s">
        <v>669</v>
      </c>
      <c r="G425" s="749" t="s">
        <v>678</v>
      </c>
      <c r="H425" s="749">
        <v>142870</v>
      </c>
      <c r="I425" s="749">
        <v>142870</v>
      </c>
      <c r="J425" s="749" t="s">
        <v>1368</v>
      </c>
      <c r="K425" s="749" t="s">
        <v>1369</v>
      </c>
      <c r="L425" s="752">
        <v>727.04000000000008</v>
      </c>
      <c r="M425" s="752">
        <v>3</v>
      </c>
      <c r="N425" s="753">
        <v>2181.1200000000003</v>
      </c>
    </row>
    <row r="426" spans="1:14" ht="14.45" customHeight="1" x14ac:dyDescent="0.2">
      <c r="A426" s="747" t="s">
        <v>583</v>
      </c>
      <c r="B426" s="748" t="s">
        <v>584</v>
      </c>
      <c r="C426" s="749" t="s">
        <v>603</v>
      </c>
      <c r="D426" s="750" t="s">
        <v>604</v>
      </c>
      <c r="E426" s="751">
        <v>50113001</v>
      </c>
      <c r="F426" s="750" t="s">
        <v>669</v>
      </c>
      <c r="G426" s="749" t="s">
        <v>678</v>
      </c>
      <c r="H426" s="749">
        <v>191280</v>
      </c>
      <c r="I426" s="749">
        <v>91280</v>
      </c>
      <c r="J426" s="749" t="s">
        <v>1370</v>
      </c>
      <c r="K426" s="749" t="s">
        <v>1371</v>
      </c>
      <c r="L426" s="752">
        <v>60.58</v>
      </c>
      <c r="M426" s="752">
        <v>1</v>
      </c>
      <c r="N426" s="753">
        <v>60.58</v>
      </c>
    </row>
    <row r="427" spans="1:14" ht="14.45" customHeight="1" x14ac:dyDescent="0.2">
      <c r="A427" s="747" t="s">
        <v>583</v>
      </c>
      <c r="B427" s="748" t="s">
        <v>584</v>
      </c>
      <c r="C427" s="749" t="s">
        <v>603</v>
      </c>
      <c r="D427" s="750" t="s">
        <v>604</v>
      </c>
      <c r="E427" s="751">
        <v>50113001</v>
      </c>
      <c r="F427" s="750" t="s">
        <v>669</v>
      </c>
      <c r="G427" s="749" t="s">
        <v>670</v>
      </c>
      <c r="H427" s="749">
        <v>225976</v>
      </c>
      <c r="I427" s="749">
        <v>225976</v>
      </c>
      <c r="J427" s="749" t="s">
        <v>1372</v>
      </c>
      <c r="K427" s="749" t="s">
        <v>585</v>
      </c>
      <c r="L427" s="752">
        <v>5203.3836363636374</v>
      </c>
      <c r="M427" s="752">
        <v>11</v>
      </c>
      <c r="N427" s="753">
        <v>57237.220000000016</v>
      </c>
    </row>
    <row r="428" spans="1:14" ht="14.45" customHeight="1" x14ac:dyDescent="0.2">
      <c r="A428" s="747" t="s">
        <v>583</v>
      </c>
      <c r="B428" s="748" t="s">
        <v>584</v>
      </c>
      <c r="C428" s="749" t="s">
        <v>603</v>
      </c>
      <c r="D428" s="750" t="s">
        <v>604</v>
      </c>
      <c r="E428" s="751">
        <v>50113001</v>
      </c>
      <c r="F428" s="750" t="s">
        <v>669</v>
      </c>
      <c r="G428" s="749" t="s">
        <v>670</v>
      </c>
      <c r="H428" s="749">
        <v>845827</v>
      </c>
      <c r="I428" s="749">
        <v>0</v>
      </c>
      <c r="J428" s="749" t="s">
        <v>1373</v>
      </c>
      <c r="K428" s="749" t="s">
        <v>585</v>
      </c>
      <c r="L428" s="752">
        <v>101.74000000000001</v>
      </c>
      <c r="M428" s="752">
        <v>2</v>
      </c>
      <c r="N428" s="753">
        <v>203.48000000000002</v>
      </c>
    </row>
    <row r="429" spans="1:14" ht="14.45" customHeight="1" x14ac:dyDescent="0.2">
      <c r="A429" s="747" t="s">
        <v>583</v>
      </c>
      <c r="B429" s="748" t="s">
        <v>584</v>
      </c>
      <c r="C429" s="749" t="s">
        <v>603</v>
      </c>
      <c r="D429" s="750" t="s">
        <v>604</v>
      </c>
      <c r="E429" s="751">
        <v>50113001</v>
      </c>
      <c r="F429" s="750" t="s">
        <v>669</v>
      </c>
      <c r="G429" s="749" t="s">
        <v>670</v>
      </c>
      <c r="H429" s="749">
        <v>204356</v>
      </c>
      <c r="I429" s="749">
        <v>204356</v>
      </c>
      <c r="J429" s="749" t="s">
        <v>1374</v>
      </c>
      <c r="K429" s="749" t="s">
        <v>1261</v>
      </c>
      <c r="L429" s="752">
        <v>868</v>
      </c>
      <c r="M429" s="752">
        <v>88</v>
      </c>
      <c r="N429" s="753">
        <v>76384</v>
      </c>
    </row>
    <row r="430" spans="1:14" ht="14.45" customHeight="1" x14ac:dyDescent="0.2">
      <c r="A430" s="747" t="s">
        <v>583</v>
      </c>
      <c r="B430" s="748" t="s">
        <v>584</v>
      </c>
      <c r="C430" s="749" t="s">
        <v>603</v>
      </c>
      <c r="D430" s="750" t="s">
        <v>604</v>
      </c>
      <c r="E430" s="751">
        <v>50113001</v>
      </c>
      <c r="F430" s="750" t="s">
        <v>669</v>
      </c>
      <c r="G430" s="749" t="s">
        <v>670</v>
      </c>
      <c r="H430" s="749">
        <v>144357</v>
      </c>
      <c r="I430" s="749">
        <v>44357</v>
      </c>
      <c r="J430" s="749" t="s">
        <v>1375</v>
      </c>
      <c r="K430" s="749" t="s">
        <v>1376</v>
      </c>
      <c r="L430" s="752">
        <v>3231.2926315789477</v>
      </c>
      <c r="M430" s="752">
        <v>19</v>
      </c>
      <c r="N430" s="753">
        <v>61394.560000000005</v>
      </c>
    </row>
    <row r="431" spans="1:14" ht="14.45" customHeight="1" x14ac:dyDescent="0.2">
      <c r="A431" s="747" t="s">
        <v>583</v>
      </c>
      <c r="B431" s="748" t="s">
        <v>584</v>
      </c>
      <c r="C431" s="749" t="s">
        <v>603</v>
      </c>
      <c r="D431" s="750" t="s">
        <v>604</v>
      </c>
      <c r="E431" s="751">
        <v>50113001</v>
      </c>
      <c r="F431" s="750" t="s">
        <v>669</v>
      </c>
      <c r="G431" s="749" t="s">
        <v>670</v>
      </c>
      <c r="H431" s="749">
        <v>158118</v>
      </c>
      <c r="I431" s="749">
        <v>58118</v>
      </c>
      <c r="J431" s="749" t="s">
        <v>1377</v>
      </c>
      <c r="K431" s="749" t="s">
        <v>1378</v>
      </c>
      <c r="L431" s="752">
        <v>105.17</v>
      </c>
      <c r="M431" s="752">
        <v>1</v>
      </c>
      <c r="N431" s="753">
        <v>105.17</v>
      </c>
    </row>
    <row r="432" spans="1:14" ht="14.45" customHeight="1" x14ac:dyDescent="0.2">
      <c r="A432" s="747" t="s">
        <v>583</v>
      </c>
      <c r="B432" s="748" t="s">
        <v>584</v>
      </c>
      <c r="C432" s="749" t="s">
        <v>603</v>
      </c>
      <c r="D432" s="750" t="s">
        <v>604</v>
      </c>
      <c r="E432" s="751">
        <v>50113001</v>
      </c>
      <c r="F432" s="750" t="s">
        <v>669</v>
      </c>
      <c r="G432" s="749" t="s">
        <v>670</v>
      </c>
      <c r="H432" s="749">
        <v>118305</v>
      </c>
      <c r="I432" s="749">
        <v>18305</v>
      </c>
      <c r="J432" s="749" t="s">
        <v>1379</v>
      </c>
      <c r="K432" s="749" t="s">
        <v>1380</v>
      </c>
      <c r="L432" s="752">
        <v>242</v>
      </c>
      <c r="M432" s="752">
        <v>7</v>
      </c>
      <c r="N432" s="753">
        <v>1694</v>
      </c>
    </row>
    <row r="433" spans="1:14" ht="14.45" customHeight="1" x14ac:dyDescent="0.2">
      <c r="A433" s="747" t="s">
        <v>583</v>
      </c>
      <c r="B433" s="748" t="s">
        <v>584</v>
      </c>
      <c r="C433" s="749" t="s">
        <v>603</v>
      </c>
      <c r="D433" s="750" t="s">
        <v>604</v>
      </c>
      <c r="E433" s="751">
        <v>50113001</v>
      </c>
      <c r="F433" s="750" t="s">
        <v>669</v>
      </c>
      <c r="G433" s="749" t="s">
        <v>670</v>
      </c>
      <c r="H433" s="749">
        <v>13440</v>
      </c>
      <c r="I433" s="749">
        <v>13440</v>
      </c>
      <c r="J433" s="749" t="s">
        <v>1381</v>
      </c>
      <c r="K433" s="749" t="s">
        <v>1043</v>
      </c>
      <c r="L433" s="752">
        <v>396</v>
      </c>
      <c r="M433" s="752">
        <v>20</v>
      </c>
      <c r="N433" s="753">
        <v>7920</v>
      </c>
    </row>
    <row r="434" spans="1:14" ht="14.45" customHeight="1" x14ac:dyDescent="0.2">
      <c r="A434" s="747" t="s">
        <v>583</v>
      </c>
      <c r="B434" s="748" t="s">
        <v>584</v>
      </c>
      <c r="C434" s="749" t="s">
        <v>603</v>
      </c>
      <c r="D434" s="750" t="s">
        <v>604</v>
      </c>
      <c r="E434" s="751">
        <v>50113001</v>
      </c>
      <c r="F434" s="750" t="s">
        <v>669</v>
      </c>
      <c r="G434" s="749" t="s">
        <v>670</v>
      </c>
      <c r="H434" s="749">
        <v>114989</v>
      </c>
      <c r="I434" s="749">
        <v>14989</v>
      </c>
      <c r="J434" s="749" t="s">
        <v>1382</v>
      </c>
      <c r="K434" s="749" t="s">
        <v>1383</v>
      </c>
      <c r="L434" s="752">
        <v>86.419999999999987</v>
      </c>
      <c r="M434" s="752">
        <v>10</v>
      </c>
      <c r="N434" s="753">
        <v>864.19999999999993</v>
      </c>
    </row>
    <row r="435" spans="1:14" ht="14.45" customHeight="1" x14ac:dyDescent="0.2">
      <c r="A435" s="747" t="s">
        <v>583</v>
      </c>
      <c r="B435" s="748" t="s">
        <v>584</v>
      </c>
      <c r="C435" s="749" t="s">
        <v>603</v>
      </c>
      <c r="D435" s="750" t="s">
        <v>604</v>
      </c>
      <c r="E435" s="751">
        <v>50113001</v>
      </c>
      <c r="F435" s="750" t="s">
        <v>669</v>
      </c>
      <c r="G435" s="749" t="s">
        <v>670</v>
      </c>
      <c r="H435" s="749">
        <v>114957</v>
      </c>
      <c r="I435" s="749">
        <v>14957</v>
      </c>
      <c r="J435" s="749" t="s">
        <v>1384</v>
      </c>
      <c r="K435" s="749" t="s">
        <v>1385</v>
      </c>
      <c r="L435" s="752">
        <v>40.069999999999993</v>
      </c>
      <c r="M435" s="752">
        <v>1</v>
      </c>
      <c r="N435" s="753">
        <v>40.069999999999993</v>
      </c>
    </row>
    <row r="436" spans="1:14" ht="14.45" customHeight="1" x14ac:dyDescent="0.2">
      <c r="A436" s="747" t="s">
        <v>583</v>
      </c>
      <c r="B436" s="748" t="s">
        <v>584</v>
      </c>
      <c r="C436" s="749" t="s">
        <v>603</v>
      </c>
      <c r="D436" s="750" t="s">
        <v>604</v>
      </c>
      <c r="E436" s="751">
        <v>50113001</v>
      </c>
      <c r="F436" s="750" t="s">
        <v>669</v>
      </c>
      <c r="G436" s="749" t="s">
        <v>678</v>
      </c>
      <c r="H436" s="749">
        <v>846853</v>
      </c>
      <c r="I436" s="749">
        <v>124418</v>
      </c>
      <c r="J436" s="749" t="s">
        <v>1386</v>
      </c>
      <c r="K436" s="749" t="s">
        <v>1387</v>
      </c>
      <c r="L436" s="752">
        <v>715</v>
      </c>
      <c r="M436" s="752">
        <v>1</v>
      </c>
      <c r="N436" s="753">
        <v>715</v>
      </c>
    </row>
    <row r="437" spans="1:14" ht="14.45" customHeight="1" x14ac:dyDescent="0.2">
      <c r="A437" s="747" t="s">
        <v>583</v>
      </c>
      <c r="B437" s="748" t="s">
        <v>584</v>
      </c>
      <c r="C437" s="749" t="s">
        <v>603</v>
      </c>
      <c r="D437" s="750" t="s">
        <v>604</v>
      </c>
      <c r="E437" s="751">
        <v>50113001</v>
      </c>
      <c r="F437" s="750" t="s">
        <v>669</v>
      </c>
      <c r="G437" s="749" t="s">
        <v>670</v>
      </c>
      <c r="H437" s="749">
        <v>145551</v>
      </c>
      <c r="I437" s="749">
        <v>145551</v>
      </c>
      <c r="J437" s="749" t="s">
        <v>1388</v>
      </c>
      <c r="K437" s="749" t="s">
        <v>1389</v>
      </c>
      <c r="L437" s="752">
        <v>69.36999999999999</v>
      </c>
      <c r="M437" s="752">
        <v>1</v>
      </c>
      <c r="N437" s="753">
        <v>69.36999999999999</v>
      </c>
    </row>
    <row r="438" spans="1:14" ht="14.45" customHeight="1" x14ac:dyDescent="0.2">
      <c r="A438" s="747" t="s">
        <v>583</v>
      </c>
      <c r="B438" s="748" t="s">
        <v>584</v>
      </c>
      <c r="C438" s="749" t="s">
        <v>603</v>
      </c>
      <c r="D438" s="750" t="s">
        <v>604</v>
      </c>
      <c r="E438" s="751">
        <v>50113001</v>
      </c>
      <c r="F438" s="750" t="s">
        <v>669</v>
      </c>
      <c r="G438" s="749" t="s">
        <v>678</v>
      </c>
      <c r="H438" s="749">
        <v>215904</v>
      </c>
      <c r="I438" s="749">
        <v>215904</v>
      </c>
      <c r="J438" s="749" t="s">
        <v>1390</v>
      </c>
      <c r="K438" s="749" t="s">
        <v>1391</v>
      </c>
      <c r="L438" s="752">
        <v>119.05</v>
      </c>
      <c r="M438" s="752">
        <v>1</v>
      </c>
      <c r="N438" s="753">
        <v>119.05</v>
      </c>
    </row>
    <row r="439" spans="1:14" ht="14.45" customHeight="1" x14ac:dyDescent="0.2">
      <c r="A439" s="747" t="s">
        <v>583</v>
      </c>
      <c r="B439" s="748" t="s">
        <v>584</v>
      </c>
      <c r="C439" s="749" t="s">
        <v>603</v>
      </c>
      <c r="D439" s="750" t="s">
        <v>604</v>
      </c>
      <c r="E439" s="751">
        <v>50113001</v>
      </c>
      <c r="F439" s="750" t="s">
        <v>669</v>
      </c>
      <c r="G439" s="749" t="s">
        <v>670</v>
      </c>
      <c r="H439" s="749">
        <v>122629</v>
      </c>
      <c r="I439" s="749">
        <v>122629</v>
      </c>
      <c r="J439" s="749" t="s">
        <v>1392</v>
      </c>
      <c r="K439" s="749" t="s">
        <v>1393</v>
      </c>
      <c r="L439" s="752">
        <v>74.982727272727288</v>
      </c>
      <c r="M439" s="752">
        <v>22</v>
      </c>
      <c r="N439" s="753">
        <v>1649.6200000000003</v>
      </c>
    </row>
    <row r="440" spans="1:14" ht="14.45" customHeight="1" x14ac:dyDescent="0.2">
      <c r="A440" s="747" t="s">
        <v>583</v>
      </c>
      <c r="B440" s="748" t="s">
        <v>584</v>
      </c>
      <c r="C440" s="749" t="s">
        <v>603</v>
      </c>
      <c r="D440" s="750" t="s">
        <v>604</v>
      </c>
      <c r="E440" s="751">
        <v>50113001</v>
      </c>
      <c r="F440" s="750" t="s">
        <v>669</v>
      </c>
      <c r="G440" s="749" t="s">
        <v>670</v>
      </c>
      <c r="H440" s="749">
        <v>172564</v>
      </c>
      <c r="I440" s="749">
        <v>72564</v>
      </c>
      <c r="J440" s="749" t="s">
        <v>1394</v>
      </c>
      <c r="K440" s="749" t="s">
        <v>1395</v>
      </c>
      <c r="L440" s="752">
        <v>476.06000000000006</v>
      </c>
      <c r="M440" s="752">
        <v>5</v>
      </c>
      <c r="N440" s="753">
        <v>2380.3000000000002</v>
      </c>
    </row>
    <row r="441" spans="1:14" ht="14.45" customHeight="1" x14ac:dyDescent="0.2">
      <c r="A441" s="747" t="s">
        <v>583</v>
      </c>
      <c r="B441" s="748" t="s">
        <v>584</v>
      </c>
      <c r="C441" s="749" t="s">
        <v>603</v>
      </c>
      <c r="D441" s="750" t="s">
        <v>604</v>
      </c>
      <c r="E441" s="751">
        <v>50113001</v>
      </c>
      <c r="F441" s="750" t="s">
        <v>669</v>
      </c>
      <c r="G441" s="749" t="s">
        <v>678</v>
      </c>
      <c r="H441" s="749">
        <v>195941</v>
      </c>
      <c r="I441" s="749">
        <v>195941</v>
      </c>
      <c r="J441" s="749" t="s">
        <v>1396</v>
      </c>
      <c r="K441" s="749" t="s">
        <v>1397</v>
      </c>
      <c r="L441" s="752">
        <v>332.15999999999997</v>
      </c>
      <c r="M441" s="752">
        <v>2</v>
      </c>
      <c r="N441" s="753">
        <v>664.31999999999994</v>
      </c>
    </row>
    <row r="442" spans="1:14" ht="14.45" customHeight="1" x14ac:dyDescent="0.2">
      <c r="A442" s="747" t="s">
        <v>583</v>
      </c>
      <c r="B442" s="748" t="s">
        <v>584</v>
      </c>
      <c r="C442" s="749" t="s">
        <v>603</v>
      </c>
      <c r="D442" s="750" t="s">
        <v>604</v>
      </c>
      <c r="E442" s="751">
        <v>50113001</v>
      </c>
      <c r="F442" s="750" t="s">
        <v>669</v>
      </c>
      <c r="G442" s="749" t="s">
        <v>670</v>
      </c>
      <c r="H442" s="749">
        <v>847940</v>
      </c>
      <c r="I442" s="749">
        <v>155338</v>
      </c>
      <c r="J442" s="749" t="s">
        <v>1398</v>
      </c>
      <c r="K442" s="749" t="s">
        <v>1399</v>
      </c>
      <c r="L442" s="752">
        <v>17333.889999999996</v>
      </c>
      <c r="M442" s="752">
        <v>1</v>
      </c>
      <c r="N442" s="753">
        <v>17333.889999999996</v>
      </c>
    </row>
    <row r="443" spans="1:14" ht="14.45" customHeight="1" x14ac:dyDescent="0.2">
      <c r="A443" s="747" t="s">
        <v>583</v>
      </c>
      <c r="B443" s="748" t="s">
        <v>584</v>
      </c>
      <c r="C443" s="749" t="s">
        <v>603</v>
      </c>
      <c r="D443" s="750" t="s">
        <v>604</v>
      </c>
      <c r="E443" s="751">
        <v>50113001</v>
      </c>
      <c r="F443" s="750" t="s">
        <v>669</v>
      </c>
      <c r="G443" s="749" t="s">
        <v>585</v>
      </c>
      <c r="H443" s="749">
        <v>226511</v>
      </c>
      <c r="I443" s="749">
        <v>226511</v>
      </c>
      <c r="J443" s="749" t="s">
        <v>1400</v>
      </c>
      <c r="K443" s="749" t="s">
        <v>1401</v>
      </c>
      <c r="L443" s="752">
        <v>161.75999999999996</v>
      </c>
      <c r="M443" s="752">
        <v>60</v>
      </c>
      <c r="N443" s="753">
        <v>9705.5999999999985</v>
      </c>
    </row>
    <row r="444" spans="1:14" ht="14.45" customHeight="1" x14ac:dyDescent="0.2">
      <c r="A444" s="747" t="s">
        <v>583</v>
      </c>
      <c r="B444" s="748" t="s">
        <v>584</v>
      </c>
      <c r="C444" s="749" t="s">
        <v>603</v>
      </c>
      <c r="D444" s="750" t="s">
        <v>604</v>
      </c>
      <c r="E444" s="751">
        <v>50113001</v>
      </c>
      <c r="F444" s="750" t="s">
        <v>669</v>
      </c>
      <c r="G444" s="749" t="s">
        <v>670</v>
      </c>
      <c r="H444" s="749">
        <v>159941</v>
      </c>
      <c r="I444" s="749">
        <v>59941</v>
      </c>
      <c r="J444" s="749" t="s">
        <v>1402</v>
      </c>
      <c r="K444" s="749" t="s">
        <v>1403</v>
      </c>
      <c r="L444" s="752">
        <v>235.49000000000007</v>
      </c>
      <c r="M444" s="752">
        <v>13</v>
      </c>
      <c r="N444" s="753">
        <v>3061.3700000000008</v>
      </c>
    </row>
    <row r="445" spans="1:14" ht="14.45" customHeight="1" x14ac:dyDescent="0.2">
      <c r="A445" s="747" t="s">
        <v>583</v>
      </c>
      <c r="B445" s="748" t="s">
        <v>584</v>
      </c>
      <c r="C445" s="749" t="s">
        <v>603</v>
      </c>
      <c r="D445" s="750" t="s">
        <v>604</v>
      </c>
      <c r="E445" s="751">
        <v>50113001</v>
      </c>
      <c r="F445" s="750" t="s">
        <v>669</v>
      </c>
      <c r="G445" s="749" t="s">
        <v>678</v>
      </c>
      <c r="H445" s="749">
        <v>158172</v>
      </c>
      <c r="I445" s="749">
        <v>58172</v>
      </c>
      <c r="J445" s="749" t="s">
        <v>1404</v>
      </c>
      <c r="K445" s="749" t="s">
        <v>949</v>
      </c>
      <c r="L445" s="752">
        <v>251.9</v>
      </c>
      <c r="M445" s="752">
        <v>2</v>
      </c>
      <c r="N445" s="753">
        <v>503.8</v>
      </c>
    </row>
    <row r="446" spans="1:14" ht="14.45" customHeight="1" x14ac:dyDescent="0.2">
      <c r="A446" s="747" t="s">
        <v>583</v>
      </c>
      <c r="B446" s="748" t="s">
        <v>584</v>
      </c>
      <c r="C446" s="749" t="s">
        <v>603</v>
      </c>
      <c r="D446" s="750" t="s">
        <v>604</v>
      </c>
      <c r="E446" s="751">
        <v>50113001</v>
      </c>
      <c r="F446" s="750" t="s">
        <v>669</v>
      </c>
      <c r="G446" s="749" t="s">
        <v>678</v>
      </c>
      <c r="H446" s="749">
        <v>194882</v>
      </c>
      <c r="I446" s="749">
        <v>94882</v>
      </c>
      <c r="J446" s="749" t="s">
        <v>717</v>
      </c>
      <c r="K446" s="749" t="s">
        <v>1405</v>
      </c>
      <c r="L446" s="752">
        <v>171.81000000000003</v>
      </c>
      <c r="M446" s="752">
        <v>10</v>
      </c>
      <c r="N446" s="753">
        <v>1718.1000000000004</v>
      </c>
    </row>
    <row r="447" spans="1:14" ht="14.45" customHeight="1" x14ac:dyDescent="0.2">
      <c r="A447" s="747" t="s">
        <v>583</v>
      </c>
      <c r="B447" s="748" t="s">
        <v>584</v>
      </c>
      <c r="C447" s="749" t="s">
        <v>603</v>
      </c>
      <c r="D447" s="750" t="s">
        <v>604</v>
      </c>
      <c r="E447" s="751">
        <v>50113001</v>
      </c>
      <c r="F447" s="750" t="s">
        <v>669</v>
      </c>
      <c r="G447" s="749" t="s">
        <v>678</v>
      </c>
      <c r="H447" s="749">
        <v>109710</v>
      </c>
      <c r="I447" s="749">
        <v>9710</v>
      </c>
      <c r="J447" s="749" t="s">
        <v>717</v>
      </c>
      <c r="K447" s="749" t="s">
        <v>1406</v>
      </c>
      <c r="L447" s="752">
        <v>70.33</v>
      </c>
      <c r="M447" s="752">
        <v>5</v>
      </c>
      <c r="N447" s="753">
        <v>351.65</v>
      </c>
    </row>
    <row r="448" spans="1:14" ht="14.45" customHeight="1" x14ac:dyDescent="0.2">
      <c r="A448" s="747" t="s">
        <v>583</v>
      </c>
      <c r="B448" s="748" t="s">
        <v>584</v>
      </c>
      <c r="C448" s="749" t="s">
        <v>603</v>
      </c>
      <c r="D448" s="750" t="s">
        <v>604</v>
      </c>
      <c r="E448" s="751">
        <v>50113001</v>
      </c>
      <c r="F448" s="750" t="s">
        <v>669</v>
      </c>
      <c r="G448" s="749" t="s">
        <v>678</v>
      </c>
      <c r="H448" s="749">
        <v>109712</v>
      </c>
      <c r="I448" s="749">
        <v>9712</v>
      </c>
      <c r="J448" s="749" t="s">
        <v>717</v>
      </c>
      <c r="K448" s="749" t="s">
        <v>1407</v>
      </c>
      <c r="L448" s="752">
        <v>304.32</v>
      </c>
      <c r="M448" s="752">
        <v>24</v>
      </c>
      <c r="N448" s="753">
        <v>7303.68</v>
      </c>
    </row>
    <row r="449" spans="1:14" ht="14.45" customHeight="1" x14ac:dyDescent="0.2">
      <c r="A449" s="747" t="s">
        <v>583</v>
      </c>
      <c r="B449" s="748" t="s">
        <v>584</v>
      </c>
      <c r="C449" s="749" t="s">
        <v>603</v>
      </c>
      <c r="D449" s="750" t="s">
        <v>604</v>
      </c>
      <c r="E449" s="751">
        <v>50113001</v>
      </c>
      <c r="F449" s="750" t="s">
        <v>669</v>
      </c>
      <c r="G449" s="749" t="s">
        <v>678</v>
      </c>
      <c r="H449" s="749">
        <v>109709</v>
      </c>
      <c r="I449" s="749">
        <v>9709</v>
      </c>
      <c r="J449" s="749" t="s">
        <v>717</v>
      </c>
      <c r="K449" s="749" t="s">
        <v>718</v>
      </c>
      <c r="L449" s="752">
        <v>64.931929824561408</v>
      </c>
      <c r="M449" s="752">
        <v>285</v>
      </c>
      <c r="N449" s="753">
        <v>18505.600000000002</v>
      </c>
    </row>
    <row r="450" spans="1:14" ht="14.45" customHeight="1" x14ac:dyDescent="0.2">
      <c r="A450" s="747" t="s">
        <v>583</v>
      </c>
      <c r="B450" s="748" t="s">
        <v>584</v>
      </c>
      <c r="C450" s="749" t="s">
        <v>603</v>
      </c>
      <c r="D450" s="750" t="s">
        <v>604</v>
      </c>
      <c r="E450" s="751">
        <v>50113001</v>
      </c>
      <c r="F450" s="750" t="s">
        <v>669</v>
      </c>
      <c r="G450" s="749" t="s">
        <v>670</v>
      </c>
      <c r="H450" s="749">
        <v>194852</v>
      </c>
      <c r="I450" s="749">
        <v>94852</v>
      </c>
      <c r="J450" s="749" t="s">
        <v>1408</v>
      </c>
      <c r="K450" s="749" t="s">
        <v>1409</v>
      </c>
      <c r="L450" s="752">
        <v>1030.1342105263157</v>
      </c>
      <c r="M450" s="752">
        <v>19</v>
      </c>
      <c r="N450" s="753">
        <v>19572.549999999996</v>
      </c>
    </row>
    <row r="451" spans="1:14" ht="14.45" customHeight="1" x14ac:dyDescent="0.2">
      <c r="A451" s="747" t="s">
        <v>583</v>
      </c>
      <c r="B451" s="748" t="s">
        <v>584</v>
      </c>
      <c r="C451" s="749" t="s">
        <v>603</v>
      </c>
      <c r="D451" s="750" t="s">
        <v>604</v>
      </c>
      <c r="E451" s="751">
        <v>50113001</v>
      </c>
      <c r="F451" s="750" t="s">
        <v>669</v>
      </c>
      <c r="G451" s="749" t="s">
        <v>678</v>
      </c>
      <c r="H451" s="749">
        <v>848251</v>
      </c>
      <c r="I451" s="749">
        <v>122632</v>
      </c>
      <c r="J451" s="749" t="s">
        <v>1410</v>
      </c>
      <c r="K451" s="749" t="s">
        <v>1411</v>
      </c>
      <c r="L451" s="752">
        <v>163.98999999999995</v>
      </c>
      <c r="M451" s="752">
        <v>2</v>
      </c>
      <c r="N451" s="753">
        <v>327.9799999999999</v>
      </c>
    </row>
    <row r="452" spans="1:14" ht="14.45" customHeight="1" x14ac:dyDescent="0.2">
      <c r="A452" s="747" t="s">
        <v>583</v>
      </c>
      <c r="B452" s="748" t="s">
        <v>584</v>
      </c>
      <c r="C452" s="749" t="s">
        <v>603</v>
      </c>
      <c r="D452" s="750" t="s">
        <v>604</v>
      </c>
      <c r="E452" s="751">
        <v>50113001</v>
      </c>
      <c r="F452" s="750" t="s">
        <v>669</v>
      </c>
      <c r="G452" s="749" t="s">
        <v>670</v>
      </c>
      <c r="H452" s="749">
        <v>149021</v>
      </c>
      <c r="I452" s="749">
        <v>49021</v>
      </c>
      <c r="J452" s="749" t="s">
        <v>1412</v>
      </c>
      <c r="K452" s="749" t="s">
        <v>1413</v>
      </c>
      <c r="L452" s="752">
        <v>179.20000000000002</v>
      </c>
      <c r="M452" s="752">
        <v>1</v>
      </c>
      <c r="N452" s="753">
        <v>179.20000000000002</v>
      </c>
    </row>
    <row r="453" spans="1:14" ht="14.45" customHeight="1" x14ac:dyDescent="0.2">
      <c r="A453" s="747" t="s">
        <v>583</v>
      </c>
      <c r="B453" s="748" t="s">
        <v>584</v>
      </c>
      <c r="C453" s="749" t="s">
        <v>603</v>
      </c>
      <c r="D453" s="750" t="s">
        <v>604</v>
      </c>
      <c r="E453" s="751">
        <v>50113001</v>
      </c>
      <c r="F453" s="750" t="s">
        <v>669</v>
      </c>
      <c r="G453" s="749" t="s">
        <v>670</v>
      </c>
      <c r="H453" s="749">
        <v>149014</v>
      </c>
      <c r="I453" s="749">
        <v>49014</v>
      </c>
      <c r="J453" s="749" t="s">
        <v>1414</v>
      </c>
      <c r="K453" s="749" t="s">
        <v>1415</v>
      </c>
      <c r="L453" s="752">
        <v>101.49</v>
      </c>
      <c r="M453" s="752">
        <v>1</v>
      </c>
      <c r="N453" s="753">
        <v>101.49</v>
      </c>
    </row>
    <row r="454" spans="1:14" ht="14.45" customHeight="1" x14ac:dyDescent="0.2">
      <c r="A454" s="747" t="s">
        <v>583</v>
      </c>
      <c r="B454" s="748" t="s">
        <v>584</v>
      </c>
      <c r="C454" s="749" t="s">
        <v>603</v>
      </c>
      <c r="D454" s="750" t="s">
        <v>604</v>
      </c>
      <c r="E454" s="751">
        <v>50113001</v>
      </c>
      <c r="F454" s="750" t="s">
        <v>669</v>
      </c>
      <c r="G454" s="749" t="s">
        <v>670</v>
      </c>
      <c r="H454" s="749">
        <v>188850</v>
      </c>
      <c r="I454" s="749">
        <v>188850</v>
      </c>
      <c r="J454" s="749" t="s">
        <v>1416</v>
      </c>
      <c r="K454" s="749" t="s">
        <v>1417</v>
      </c>
      <c r="L454" s="752">
        <v>39.270000000000003</v>
      </c>
      <c r="M454" s="752">
        <v>1</v>
      </c>
      <c r="N454" s="753">
        <v>39.270000000000003</v>
      </c>
    </row>
    <row r="455" spans="1:14" ht="14.45" customHeight="1" x14ac:dyDescent="0.2">
      <c r="A455" s="747" t="s">
        <v>583</v>
      </c>
      <c r="B455" s="748" t="s">
        <v>584</v>
      </c>
      <c r="C455" s="749" t="s">
        <v>603</v>
      </c>
      <c r="D455" s="750" t="s">
        <v>604</v>
      </c>
      <c r="E455" s="751">
        <v>50113001</v>
      </c>
      <c r="F455" s="750" t="s">
        <v>669</v>
      </c>
      <c r="G455" s="749" t="s">
        <v>670</v>
      </c>
      <c r="H455" s="749">
        <v>202821</v>
      </c>
      <c r="I455" s="749">
        <v>202821</v>
      </c>
      <c r="J455" s="749" t="s">
        <v>1418</v>
      </c>
      <c r="K455" s="749" t="s">
        <v>1419</v>
      </c>
      <c r="L455" s="752">
        <v>81.030000000000015</v>
      </c>
      <c r="M455" s="752">
        <v>1</v>
      </c>
      <c r="N455" s="753">
        <v>81.030000000000015</v>
      </c>
    </row>
    <row r="456" spans="1:14" ht="14.45" customHeight="1" x14ac:dyDescent="0.2">
      <c r="A456" s="747" t="s">
        <v>583</v>
      </c>
      <c r="B456" s="748" t="s">
        <v>584</v>
      </c>
      <c r="C456" s="749" t="s">
        <v>603</v>
      </c>
      <c r="D456" s="750" t="s">
        <v>604</v>
      </c>
      <c r="E456" s="751">
        <v>50113001</v>
      </c>
      <c r="F456" s="750" t="s">
        <v>669</v>
      </c>
      <c r="G456" s="749" t="s">
        <v>670</v>
      </c>
      <c r="H456" s="749">
        <v>195459</v>
      </c>
      <c r="I456" s="749">
        <v>95459</v>
      </c>
      <c r="J456" s="749" t="s">
        <v>1420</v>
      </c>
      <c r="K456" s="749" t="s">
        <v>1421</v>
      </c>
      <c r="L456" s="752">
        <v>81.03</v>
      </c>
      <c r="M456" s="752">
        <v>1</v>
      </c>
      <c r="N456" s="753">
        <v>81.03</v>
      </c>
    </row>
    <row r="457" spans="1:14" ht="14.45" customHeight="1" x14ac:dyDescent="0.2">
      <c r="A457" s="747" t="s">
        <v>583</v>
      </c>
      <c r="B457" s="748" t="s">
        <v>584</v>
      </c>
      <c r="C457" s="749" t="s">
        <v>603</v>
      </c>
      <c r="D457" s="750" t="s">
        <v>604</v>
      </c>
      <c r="E457" s="751">
        <v>50113001</v>
      </c>
      <c r="F457" s="750" t="s">
        <v>669</v>
      </c>
      <c r="G457" s="749" t="s">
        <v>678</v>
      </c>
      <c r="H457" s="749">
        <v>121088</v>
      </c>
      <c r="I457" s="749">
        <v>21088</v>
      </c>
      <c r="J457" s="749" t="s">
        <v>1422</v>
      </c>
      <c r="K457" s="749" t="s">
        <v>1423</v>
      </c>
      <c r="L457" s="752">
        <v>685.67609665353007</v>
      </c>
      <c r="M457" s="752">
        <v>540</v>
      </c>
      <c r="N457" s="753">
        <v>370265.09219290625</v>
      </c>
    </row>
    <row r="458" spans="1:14" ht="14.45" customHeight="1" x14ac:dyDescent="0.2">
      <c r="A458" s="747" t="s">
        <v>583</v>
      </c>
      <c r="B458" s="748" t="s">
        <v>584</v>
      </c>
      <c r="C458" s="749" t="s">
        <v>603</v>
      </c>
      <c r="D458" s="750" t="s">
        <v>604</v>
      </c>
      <c r="E458" s="751">
        <v>50113001</v>
      </c>
      <c r="F458" s="750" t="s">
        <v>669</v>
      </c>
      <c r="G458" s="749" t="s">
        <v>678</v>
      </c>
      <c r="H458" s="749">
        <v>130779</v>
      </c>
      <c r="I458" s="749">
        <v>30779</v>
      </c>
      <c r="J458" s="749" t="s">
        <v>1424</v>
      </c>
      <c r="K458" s="749" t="s">
        <v>1425</v>
      </c>
      <c r="L458" s="752">
        <v>147.66666666666666</v>
      </c>
      <c r="M458" s="752">
        <v>12</v>
      </c>
      <c r="N458" s="753">
        <v>1771.9999999999998</v>
      </c>
    </row>
    <row r="459" spans="1:14" ht="14.45" customHeight="1" x14ac:dyDescent="0.2">
      <c r="A459" s="747" t="s">
        <v>583</v>
      </c>
      <c r="B459" s="748" t="s">
        <v>584</v>
      </c>
      <c r="C459" s="749" t="s">
        <v>603</v>
      </c>
      <c r="D459" s="750" t="s">
        <v>604</v>
      </c>
      <c r="E459" s="751">
        <v>50113001</v>
      </c>
      <c r="F459" s="750" t="s">
        <v>669</v>
      </c>
      <c r="G459" s="749" t="s">
        <v>670</v>
      </c>
      <c r="H459" s="749">
        <v>230918</v>
      </c>
      <c r="I459" s="749">
        <v>230918</v>
      </c>
      <c r="J459" s="749" t="s">
        <v>1424</v>
      </c>
      <c r="K459" s="749" t="s">
        <v>1426</v>
      </c>
      <c r="L459" s="752">
        <v>147.62</v>
      </c>
      <c r="M459" s="752">
        <v>2</v>
      </c>
      <c r="N459" s="753">
        <v>295.24</v>
      </c>
    </row>
    <row r="460" spans="1:14" ht="14.45" customHeight="1" x14ac:dyDescent="0.2">
      <c r="A460" s="747" t="s">
        <v>583</v>
      </c>
      <c r="B460" s="748" t="s">
        <v>584</v>
      </c>
      <c r="C460" s="749" t="s">
        <v>603</v>
      </c>
      <c r="D460" s="750" t="s">
        <v>604</v>
      </c>
      <c r="E460" s="751">
        <v>50113001</v>
      </c>
      <c r="F460" s="750" t="s">
        <v>669</v>
      </c>
      <c r="G460" s="749" t="s">
        <v>670</v>
      </c>
      <c r="H460" s="749">
        <v>988179</v>
      </c>
      <c r="I460" s="749">
        <v>0</v>
      </c>
      <c r="J460" s="749" t="s">
        <v>1427</v>
      </c>
      <c r="K460" s="749" t="s">
        <v>585</v>
      </c>
      <c r="L460" s="752">
        <v>87.39</v>
      </c>
      <c r="M460" s="752">
        <v>5</v>
      </c>
      <c r="N460" s="753">
        <v>436.95</v>
      </c>
    </row>
    <row r="461" spans="1:14" ht="14.45" customHeight="1" x14ac:dyDescent="0.2">
      <c r="A461" s="747" t="s">
        <v>583</v>
      </c>
      <c r="B461" s="748" t="s">
        <v>584</v>
      </c>
      <c r="C461" s="749" t="s">
        <v>603</v>
      </c>
      <c r="D461" s="750" t="s">
        <v>604</v>
      </c>
      <c r="E461" s="751">
        <v>50113001</v>
      </c>
      <c r="F461" s="750" t="s">
        <v>669</v>
      </c>
      <c r="G461" s="749" t="s">
        <v>670</v>
      </c>
      <c r="H461" s="749">
        <v>216573</v>
      </c>
      <c r="I461" s="749">
        <v>216573</v>
      </c>
      <c r="J461" s="749" t="s">
        <v>1428</v>
      </c>
      <c r="K461" s="749" t="s">
        <v>1429</v>
      </c>
      <c r="L461" s="752">
        <v>61.762424242424238</v>
      </c>
      <c r="M461" s="752">
        <v>33</v>
      </c>
      <c r="N461" s="753">
        <v>2038.1599999999999</v>
      </c>
    </row>
    <row r="462" spans="1:14" ht="14.45" customHeight="1" x14ac:dyDescent="0.2">
      <c r="A462" s="747" t="s">
        <v>583</v>
      </c>
      <c r="B462" s="748" t="s">
        <v>584</v>
      </c>
      <c r="C462" s="749" t="s">
        <v>603</v>
      </c>
      <c r="D462" s="750" t="s">
        <v>604</v>
      </c>
      <c r="E462" s="751">
        <v>50113001</v>
      </c>
      <c r="F462" s="750" t="s">
        <v>669</v>
      </c>
      <c r="G462" s="749" t="s">
        <v>670</v>
      </c>
      <c r="H462" s="749">
        <v>100610</v>
      </c>
      <c r="I462" s="749">
        <v>610</v>
      </c>
      <c r="J462" s="749" t="s">
        <v>1430</v>
      </c>
      <c r="K462" s="749" t="s">
        <v>1431</v>
      </c>
      <c r="L462" s="752">
        <v>72.464782608695657</v>
      </c>
      <c r="M462" s="752">
        <v>115</v>
      </c>
      <c r="N462" s="753">
        <v>8333.4500000000007</v>
      </c>
    </row>
    <row r="463" spans="1:14" ht="14.45" customHeight="1" x14ac:dyDescent="0.2">
      <c r="A463" s="747" t="s">
        <v>583</v>
      </c>
      <c r="B463" s="748" t="s">
        <v>584</v>
      </c>
      <c r="C463" s="749" t="s">
        <v>603</v>
      </c>
      <c r="D463" s="750" t="s">
        <v>604</v>
      </c>
      <c r="E463" s="751">
        <v>50113001</v>
      </c>
      <c r="F463" s="750" t="s">
        <v>669</v>
      </c>
      <c r="G463" s="749" t="s">
        <v>670</v>
      </c>
      <c r="H463" s="749">
        <v>100612</v>
      </c>
      <c r="I463" s="749">
        <v>612</v>
      </c>
      <c r="J463" s="749" t="s">
        <v>1432</v>
      </c>
      <c r="K463" s="749" t="s">
        <v>1433</v>
      </c>
      <c r="L463" s="752">
        <v>67.617808219178073</v>
      </c>
      <c r="M463" s="752">
        <v>73</v>
      </c>
      <c r="N463" s="753">
        <v>4936.0999999999995</v>
      </c>
    </row>
    <row r="464" spans="1:14" ht="14.45" customHeight="1" x14ac:dyDescent="0.2">
      <c r="A464" s="747" t="s">
        <v>583</v>
      </c>
      <c r="B464" s="748" t="s">
        <v>584</v>
      </c>
      <c r="C464" s="749" t="s">
        <v>603</v>
      </c>
      <c r="D464" s="750" t="s">
        <v>604</v>
      </c>
      <c r="E464" s="751">
        <v>50113001</v>
      </c>
      <c r="F464" s="750" t="s">
        <v>669</v>
      </c>
      <c r="G464" s="749" t="s">
        <v>670</v>
      </c>
      <c r="H464" s="749">
        <v>127698</v>
      </c>
      <c r="I464" s="749">
        <v>27698</v>
      </c>
      <c r="J464" s="749" t="s">
        <v>1434</v>
      </c>
      <c r="K464" s="749" t="s">
        <v>1435</v>
      </c>
      <c r="L464" s="752">
        <v>399.95999999999992</v>
      </c>
      <c r="M464" s="752">
        <v>4</v>
      </c>
      <c r="N464" s="753">
        <v>1599.8399999999997</v>
      </c>
    </row>
    <row r="465" spans="1:14" ht="14.45" customHeight="1" x14ac:dyDescent="0.2">
      <c r="A465" s="747" t="s">
        <v>583</v>
      </c>
      <c r="B465" s="748" t="s">
        <v>584</v>
      </c>
      <c r="C465" s="749" t="s">
        <v>603</v>
      </c>
      <c r="D465" s="750" t="s">
        <v>604</v>
      </c>
      <c r="E465" s="751">
        <v>50113001</v>
      </c>
      <c r="F465" s="750" t="s">
        <v>669</v>
      </c>
      <c r="G465" s="749" t="s">
        <v>670</v>
      </c>
      <c r="H465" s="749">
        <v>395294</v>
      </c>
      <c r="I465" s="749">
        <v>180306</v>
      </c>
      <c r="J465" s="749" t="s">
        <v>1436</v>
      </c>
      <c r="K465" s="749" t="s">
        <v>1437</v>
      </c>
      <c r="L465" s="752">
        <v>177.86511627906972</v>
      </c>
      <c r="M465" s="752">
        <v>215</v>
      </c>
      <c r="N465" s="753">
        <v>38240.999999999993</v>
      </c>
    </row>
    <row r="466" spans="1:14" ht="14.45" customHeight="1" x14ac:dyDescent="0.2">
      <c r="A466" s="747" t="s">
        <v>583</v>
      </c>
      <c r="B466" s="748" t="s">
        <v>584</v>
      </c>
      <c r="C466" s="749" t="s">
        <v>603</v>
      </c>
      <c r="D466" s="750" t="s">
        <v>604</v>
      </c>
      <c r="E466" s="751">
        <v>50113001</v>
      </c>
      <c r="F466" s="750" t="s">
        <v>669</v>
      </c>
      <c r="G466" s="749" t="s">
        <v>670</v>
      </c>
      <c r="H466" s="749">
        <v>170761</v>
      </c>
      <c r="I466" s="749">
        <v>170761</v>
      </c>
      <c r="J466" s="749" t="s">
        <v>1438</v>
      </c>
      <c r="K466" s="749" t="s">
        <v>1439</v>
      </c>
      <c r="L466" s="752">
        <v>120.44000000000003</v>
      </c>
      <c r="M466" s="752">
        <v>1</v>
      </c>
      <c r="N466" s="753">
        <v>120.44000000000003</v>
      </c>
    </row>
    <row r="467" spans="1:14" ht="14.45" customHeight="1" x14ac:dyDescent="0.2">
      <c r="A467" s="747" t="s">
        <v>583</v>
      </c>
      <c r="B467" s="748" t="s">
        <v>584</v>
      </c>
      <c r="C467" s="749" t="s">
        <v>603</v>
      </c>
      <c r="D467" s="750" t="s">
        <v>604</v>
      </c>
      <c r="E467" s="751">
        <v>50113001</v>
      </c>
      <c r="F467" s="750" t="s">
        <v>669</v>
      </c>
      <c r="G467" s="749" t="s">
        <v>670</v>
      </c>
      <c r="H467" s="749">
        <v>180172</v>
      </c>
      <c r="I467" s="749">
        <v>180172</v>
      </c>
      <c r="J467" s="749" t="s">
        <v>1440</v>
      </c>
      <c r="K467" s="749" t="s">
        <v>1439</v>
      </c>
      <c r="L467" s="752">
        <v>119.965</v>
      </c>
      <c r="M467" s="752">
        <v>2</v>
      </c>
      <c r="N467" s="753">
        <v>239.93</v>
      </c>
    </row>
    <row r="468" spans="1:14" ht="14.45" customHeight="1" x14ac:dyDescent="0.2">
      <c r="A468" s="747" t="s">
        <v>583</v>
      </c>
      <c r="B468" s="748" t="s">
        <v>584</v>
      </c>
      <c r="C468" s="749" t="s">
        <v>603</v>
      </c>
      <c r="D468" s="750" t="s">
        <v>604</v>
      </c>
      <c r="E468" s="751">
        <v>50113001</v>
      </c>
      <c r="F468" s="750" t="s">
        <v>669</v>
      </c>
      <c r="G468" s="749" t="s">
        <v>670</v>
      </c>
      <c r="H468" s="749">
        <v>110602</v>
      </c>
      <c r="I468" s="749">
        <v>10602</v>
      </c>
      <c r="J468" s="749" t="s">
        <v>1441</v>
      </c>
      <c r="K468" s="749" t="s">
        <v>1442</v>
      </c>
      <c r="L468" s="752">
        <v>121.52000000000002</v>
      </c>
      <c r="M468" s="752">
        <v>1</v>
      </c>
      <c r="N468" s="753">
        <v>121.52000000000002</v>
      </c>
    </row>
    <row r="469" spans="1:14" ht="14.45" customHeight="1" x14ac:dyDescent="0.2">
      <c r="A469" s="747" t="s">
        <v>583</v>
      </c>
      <c r="B469" s="748" t="s">
        <v>584</v>
      </c>
      <c r="C469" s="749" t="s">
        <v>603</v>
      </c>
      <c r="D469" s="750" t="s">
        <v>604</v>
      </c>
      <c r="E469" s="751">
        <v>50113001</v>
      </c>
      <c r="F469" s="750" t="s">
        <v>669</v>
      </c>
      <c r="G469" s="749" t="s">
        <v>670</v>
      </c>
      <c r="H469" s="749">
        <v>185641</v>
      </c>
      <c r="I469" s="749">
        <v>185641</v>
      </c>
      <c r="J469" s="749" t="s">
        <v>1443</v>
      </c>
      <c r="K469" s="749" t="s">
        <v>1444</v>
      </c>
      <c r="L469" s="752">
        <v>232.54999999999993</v>
      </c>
      <c r="M469" s="752">
        <v>1</v>
      </c>
      <c r="N469" s="753">
        <v>232.54999999999993</v>
      </c>
    </row>
    <row r="470" spans="1:14" ht="14.45" customHeight="1" x14ac:dyDescent="0.2">
      <c r="A470" s="747" t="s">
        <v>583</v>
      </c>
      <c r="B470" s="748" t="s">
        <v>584</v>
      </c>
      <c r="C470" s="749" t="s">
        <v>603</v>
      </c>
      <c r="D470" s="750" t="s">
        <v>604</v>
      </c>
      <c r="E470" s="751">
        <v>50113001</v>
      </c>
      <c r="F470" s="750" t="s">
        <v>669</v>
      </c>
      <c r="G470" s="749" t="s">
        <v>670</v>
      </c>
      <c r="H470" s="749">
        <v>158198</v>
      </c>
      <c r="I470" s="749">
        <v>158198</v>
      </c>
      <c r="J470" s="749" t="s">
        <v>1445</v>
      </c>
      <c r="K470" s="749" t="s">
        <v>1415</v>
      </c>
      <c r="L470" s="752">
        <v>196.90999999999997</v>
      </c>
      <c r="M470" s="752">
        <v>2</v>
      </c>
      <c r="N470" s="753">
        <v>393.81999999999994</v>
      </c>
    </row>
    <row r="471" spans="1:14" ht="14.45" customHeight="1" x14ac:dyDescent="0.2">
      <c r="A471" s="747" t="s">
        <v>583</v>
      </c>
      <c r="B471" s="748" t="s">
        <v>584</v>
      </c>
      <c r="C471" s="749" t="s">
        <v>603</v>
      </c>
      <c r="D471" s="750" t="s">
        <v>604</v>
      </c>
      <c r="E471" s="751">
        <v>50113001</v>
      </c>
      <c r="F471" s="750" t="s">
        <v>669</v>
      </c>
      <c r="G471" s="749" t="s">
        <v>670</v>
      </c>
      <c r="H471" s="749">
        <v>184360</v>
      </c>
      <c r="I471" s="749">
        <v>84360</v>
      </c>
      <c r="J471" s="749" t="s">
        <v>1446</v>
      </c>
      <c r="K471" s="749" t="s">
        <v>1273</v>
      </c>
      <c r="L471" s="752">
        <v>149.5</v>
      </c>
      <c r="M471" s="752">
        <v>2</v>
      </c>
      <c r="N471" s="753">
        <v>299</v>
      </c>
    </row>
    <row r="472" spans="1:14" ht="14.45" customHeight="1" x14ac:dyDescent="0.2">
      <c r="A472" s="747" t="s">
        <v>583</v>
      </c>
      <c r="B472" s="748" t="s">
        <v>584</v>
      </c>
      <c r="C472" s="749" t="s">
        <v>603</v>
      </c>
      <c r="D472" s="750" t="s">
        <v>604</v>
      </c>
      <c r="E472" s="751">
        <v>50113001</v>
      </c>
      <c r="F472" s="750" t="s">
        <v>669</v>
      </c>
      <c r="G472" s="749" t="s">
        <v>670</v>
      </c>
      <c r="H472" s="749">
        <v>104380</v>
      </c>
      <c r="I472" s="749">
        <v>4380</v>
      </c>
      <c r="J472" s="749" t="s">
        <v>1447</v>
      </c>
      <c r="K472" s="749" t="s">
        <v>1448</v>
      </c>
      <c r="L472" s="752">
        <v>356.19999999999993</v>
      </c>
      <c r="M472" s="752">
        <v>1</v>
      </c>
      <c r="N472" s="753">
        <v>356.19999999999993</v>
      </c>
    </row>
    <row r="473" spans="1:14" ht="14.45" customHeight="1" x14ac:dyDescent="0.2">
      <c r="A473" s="747" t="s">
        <v>583</v>
      </c>
      <c r="B473" s="748" t="s">
        <v>584</v>
      </c>
      <c r="C473" s="749" t="s">
        <v>603</v>
      </c>
      <c r="D473" s="750" t="s">
        <v>604</v>
      </c>
      <c r="E473" s="751">
        <v>50113001</v>
      </c>
      <c r="F473" s="750" t="s">
        <v>669</v>
      </c>
      <c r="G473" s="749" t="s">
        <v>670</v>
      </c>
      <c r="H473" s="749">
        <v>189677</v>
      </c>
      <c r="I473" s="749">
        <v>189677</v>
      </c>
      <c r="J473" s="749" t="s">
        <v>1449</v>
      </c>
      <c r="K473" s="749" t="s">
        <v>1450</v>
      </c>
      <c r="L473" s="752">
        <v>44.529999999999994</v>
      </c>
      <c r="M473" s="752">
        <v>1</v>
      </c>
      <c r="N473" s="753">
        <v>44.529999999999994</v>
      </c>
    </row>
    <row r="474" spans="1:14" ht="14.45" customHeight="1" x14ac:dyDescent="0.2">
      <c r="A474" s="747" t="s">
        <v>583</v>
      </c>
      <c r="B474" s="748" t="s">
        <v>584</v>
      </c>
      <c r="C474" s="749" t="s">
        <v>603</v>
      </c>
      <c r="D474" s="750" t="s">
        <v>604</v>
      </c>
      <c r="E474" s="751">
        <v>50113001</v>
      </c>
      <c r="F474" s="750" t="s">
        <v>669</v>
      </c>
      <c r="G474" s="749" t="s">
        <v>670</v>
      </c>
      <c r="H474" s="749">
        <v>188415</v>
      </c>
      <c r="I474" s="749">
        <v>188415</v>
      </c>
      <c r="J474" s="749" t="s">
        <v>1451</v>
      </c>
      <c r="K474" s="749" t="s">
        <v>1452</v>
      </c>
      <c r="L474" s="752">
        <v>516.56999999999982</v>
      </c>
      <c r="M474" s="752">
        <v>1</v>
      </c>
      <c r="N474" s="753">
        <v>516.56999999999982</v>
      </c>
    </row>
    <row r="475" spans="1:14" ht="14.45" customHeight="1" x14ac:dyDescent="0.2">
      <c r="A475" s="747" t="s">
        <v>583</v>
      </c>
      <c r="B475" s="748" t="s">
        <v>584</v>
      </c>
      <c r="C475" s="749" t="s">
        <v>603</v>
      </c>
      <c r="D475" s="750" t="s">
        <v>604</v>
      </c>
      <c r="E475" s="751">
        <v>50113001</v>
      </c>
      <c r="F475" s="750" t="s">
        <v>669</v>
      </c>
      <c r="G475" s="749" t="s">
        <v>670</v>
      </c>
      <c r="H475" s="749">
        <v>161237</v>
      </c>
      <c r="I475" s="749">
        <v>61237</v>
      </c>
      <c r="J475" s="749" t="s">
        <v>1453</v>
      </c>
      <c r="K475" s="749" t="s">
        <v>1454</v>
      </c>
      <c r="L475" s="752">
        <v>21.270000000000003</v>
      </c>
      <c r="M475" s="752">
        <v>2</v>
      </c>
      <c r="N475" s="753">
        <v>42.540000000000006</v>
      </c>
    </row>
    <row r="476" spans="1:14" ht="14.45" customHeight="1" x14ac:dyDescent="0.2">
      <c r="A476" s="747" t="s">
        <v>583</v>
      </c>
      <c r="B476" s="748" t="s">
        <v>584</v>
      </c>
      <c r="C476" s="749" t="s">
        <v>603</v>
      </c>
      <c r="D476" s="750" t="s">
        <v>604</v>
      </c>
      <c r="E476" s="751">
        <v>50113001</v>
      </c>
      <c r="F476" s="750" t="s">
        <v>669</v>
      </c>
      <c r="G476" s="749" t="s">
        <v>670</v>
      </c>
      <c r="H476" s="749">
        <v>990345</v>
      </c>
      <c r="I476" s="749">
        <v>0</v>
      </c>
      <c r="J476" s="749" t="s">
        <v>1455</v>
      </c>
      <c r="K476" s="749" t="s">
        <v>585</v>
      </c>
      <c r="L476" s="752">
        <v>69.510000000000005</v>
      </c>
      <c r="M476" s="752">
        <v>4</v>
      </c>
      <c r="N476" s="753">
        <v>278.04000000000002</v>
      </c>
    </row>
    <row r="477" spans="1:14" ht="14.45" customHeight="1" x14ac:dyDescent="0.2">
      <c r="A477" s="747" t="s">
        <v>583</v>
      </c>
      <c r="B477" s="748" t="s">
        <v>584</v>
      </c>
      <c r="C477" s="749" t="s">
        <v>603</v>
      </c>
      <c r="D477" s="750" t="s">
        <v>604</v>
      </c>
      <c r="E477" s="751">
        <v>50113001</v>
      </c>
      <c r="F477" s="750" t="s">
        <v>669</v>
      </c>
      <c r="G477" s="749" t="s">
        <v>670</v>
      </c>
      <c r="H477" s="749">
        <v>175025</v>
      </c>
      <c r="I477" s="749">
        <v>75025</v>
      </c>
      <c r="J477" s="749" t="s">
        <v>1456</v>
      </c>
      <c r="K477" s="749" t="s">
        <v>1457</v>
      </c>
      <c r="L477" s="752">
        <v>43.919999999999987</v>
      </c>
      <c r="M477" s="752">
        <v>3</v>
      </c>
      <c r="N477" s="753">
        <v>131.75999999999996</v>
      </c>
    </row>
    <row r="478" spans="1:14" ht="14.45" customHeight="1" x14ac:dyDescent="0.2">
      <c r="A478" s="747" t="s">
        <v>583</v>
      </c>
      <c r="B478" s="748" t="s">
        <v>584</v>
      </c>
      <c r="C478" s="749" t="s">
        <v>603</v>
      </c>
      <c r="D478" s="750" t="s">
        <v>604</v>
      </c>
      <c r="E478" s="751">
        <v>50113001</v>
      </c>
      <c r="F478" s="750" t="s">
        <v>669</v>
      </c>
      <c r="G478" s="749" t="s">
        <v>670</v>
      </c>
      <c r="H478" s="749">
        <v>100616</v>
      </c>
      <c r="I478" s="749">
        <v>616</v>
      </c>
      <c r="J478" s="749" t="s">
        <v>1456</v>
      </c>
      <c r="K478" s="749" t="s">
        <v>1458</v>
      </c>
      <c r="L478" s="752">
        <v>109.6422222222222</v>
      </c>
      <c r="M478" s="752">
        <v>18</v>
      </c>
      <c r="N478" s="753">
        <v>1973.5599999999997</v>
      </c>
    </row>
    <row r="479" spans="1:14" ht="14.45" customHeight="1" x14ac:dyDescent="0.2">
      <c r="A479" s="747" t="s">
        <v>583</v>
      </c>
      <c r="B479" s="748" t="s">
        <v>584</v>
      </c>
      <c r="C479" s="749" t="s">
        <v>603</v>
      </c>
      <c r="D479" s="750" t="s">
        <v>604</v>
      </c>
      <c r="E479" s="751">
        <v>50113001</v>
      </c>
      <c r="F479" s="750" t="s">
        <v>669</v>
      </c>
      <c r="G479" s="749" t="s">
        <v>670</v>
      </c>
      <c r="H479" s="749">
        <v>232461</v>
      </c>
      <c r="I479" s="749">
        <v>232461</v>
      </c>
      <c r="J479" s="749" t="s">
        <v>1459</v>
      </c>
      <c r="K479" s="749" t="s">
        <v>1460</v>
      </c>
      <c r="L479" s="752">
        <v>67.62</v>
      </c>
      <c r="M479" s="752">
        <v>5</v>
      </c>
      <c r="N479" s="753">
        <v>338.1</v>
      </c>
    </row>
    <row r="480" spans="1:14" ht="14.45" customHeight="1" x14ac:dyDescent="0.2">
      <c r="A480" s="747" t="s">
        <v>583</v>
      </c>
      <c r="B480" s="748" t="s">
        <v>584</v>
      </c>
      <c r="C480" s="749" t="s">
        <v>603</v>
      </c>
      <c r="D480" s="750" t="s">
        <v>604</v>
      </c>
      <c r="E480" s="751">
        <v>50113001</v>
      </c>
      <c r="F480" s="750" t="s">
        <v>669</v>
      </c>
      <c r="G480" s="749" t="s">
        <v>670</v>
      </c>
      <c r="H480" s="749">
        <v>232462</v>
      </c>
      <c r="I480" s="749">
        <v>232462</v>
      </c>
      <c r="J480" s="749" t="s">
        <v>1459</v>
      </c>
      <c r="K480" s="749" t="s">
        <v>1461</v>
      </c>
      <c r="L480" s="752">
        <v>58.409999999999989</v>
      </c>
      <c r="M480" s="752">
        <v>5</v>
      </c>
      <c r="N480" s="753">
        <v>292.04999999999995</v>
      </c>
    </row>
    <row r="481" spans="1:14" ht="14.45" customHeight="1" x14ac:dyDescent="0.2">
      <c r="A481" s="747" t="s">
        <v>583</v>
      </c>
      <c r="B481" s="748" t="s">
        <v>584</v>
      </c>
      <c r="C481" s="749" t="s">
        <v>603</v>
      </c>
      <c r="D481" s="750" t="s">
        <v>604</v>
      </c>
      <c r="E481" s="751">
        <v>50113001</v>
      </c>
      <c r="F481" s="750" t="s">
        <v>669</v>
      </c>
      <c r="G481" s="749" t="s">
        <v>670</v>
      </c>
      <c r="H481" s="749">
        <v>850095</v>
      </c>
      <c r="I481" s="749">
        <v>120406</v>
      </c>
      <c r="J481" s="749" t="s">
        <v>1462</v>
      </c>
      <c r="K481" s="749" t="s">
        <v>1463</v>
      </c>
      <c r="L481" s="752">
        <v>58.409999999999989</v>
      </c>
      <c r="M481" s="752">
        <v>2</v>
      </c>
      <c r="N481" s="753">
        <v>116.81999999999998</v>
      </c>
    </row>
    <row r="482" spans="1:14" ht="14.45" customHeight="1" x14ac:dyDescent="0.2">
      <c r="A482" s="747" t="s">
        <v>583</v>
      </c>
      <c r="B482" s="748" t="s">
        <v>584</v>
      </c>
      <c r="C482" s="749" t="s">
        <v>603</v>
      </c>
      <c r="D482" s="750" t="s">
        <v>604</v>
      </c>
      <c r="E482" s="751">
        <v>50113001</v>
      </c>
      <c r="F482" s="750" t="s">
        <v>669</v>
      </c>
      <c r="G482" s="749" t="s">
        <v>670</v>
      </c>
      <c r="H482" s="749">
        <v>216469</v>
      </c>
      <c r="I482" s="749">
        <v>216469</v>
      </c>
      <c r="J482" s="749" t="s">
        <v>1462</v>
      </c>
      <c r="K482" s="749" t="s">
        <v>1463</v>
      </c>
      <c r="L482" s="752">
        <v>58.390000000000015</v>
      </c>
      <c r="M482" s="752">
        <v>1</v>
      </c>
      <c r="N482" s="753">
        <v>58.390000000000015</v>
      </c>
    </row>
    <row r="483" spans="1:14" ht="14.45" customHeight="1" x14ac:dyDescent="0.2">
      <c r="A483" s="747" t="s">
        <v>583</v>
      </c>
      <c r="B483" s="748" t="s">
        <v>584</v>
      </c>
      <c r="C483" s="749" t="s">
        <v>603</v>
      </c>
      <c r="D483" s="750" t="s">
        <v>604</v>
      </c>
      <c r="E483" s="751">
        <v>50113001</v>
      </c>
      <c r="F483" s="750" t="s">
        <v>669</v>
      </c>
      <c r="G483" s="749" t="s">
        <v>670</v>
      </c>
      <c r="H483" s="749">
        <v>216470</v>
      </c>
      <c r="I483" s="749">
        <v>216470</v>
      </c>
      <c r="J483" s="749" t="s">
        <v>1464</v>
      </c>
      <c r="K483" s="749" t="s">
        <v>1465</v>
      </c>
      <c r="L483" s="752">
        <v>67.62</v>
      </c>
      <c r="M483" s="752">
        <v>3</v>
      </c>
      <c r="N483" s="753">
        <v>202.86</v>
      </c>
    </row>
    <row r="484" spans="1:14" ht="14.45" customHeight="1" x14ac:dyDescent="0.2">
      <c r="A484" s="747" t="s">
        <v>583</v>
      </c>
      <c r="B484" s="748" t="s">
        <v>584</v>
      </c>
      <c r="C484" s="749" t="s">
        <v>603</v>
      </c>
      <c r="D484" s="750" t="s">
        <v>604</v>
      </c>
      <c r="E484" s="751">
        <v>50113001</v>
      </c>
      <c r="F484" s="750" t="s">
        <v>669</v>
      </c>
      <c r="G484" s="749" t="s">
        <v>670</v>
      </c>
      <c r="H484" s="749">
        <v>848632</v>
      </c>
      <c r="I484" s="749">
        <v>125315</v>
      </c>
      <c r="J484" s="749" t="s">
        <v>1466</v>
      </c>
      <c r="K484" s="749" t="s">
        <v>1467</v>
      </c>
      <c r="L484" s="752">
        <v>58.17510416666665</v>
      </c>
      <c r="M484" s="752">
        <v>192</v>
      </c>
      <c r="N484" s="753">
        <v>11169.619999999997</v>
      </c>
    </row>
    <row r="485" spans="1:14" ht="14.45" customHeight="1" x14ac:dyDescent="0.2">
      <c r="A485" s="747" t="s">
        <v>583</v>
      </c>
      <c r="B485" s="748" t="s">
        <v>584</v>
      </c>
      <c r="C485" s="749" t="s">
        <v>603</v>
      </c>
      <c r="D485" s="750" t="s">
        <v>604</v>
      </c>
      <c r="E485" s="751">
        <v>50113001</v>
      </c>
      <c r="F485" s="750" t="s">
        <v>669</v>
      </c>
      <c r="G485" s="749" t="s">
        <v>670</v>
      </c>
      <c r="H485" s="749">
        <v>148578</v>
      </c>
      <c r="I485" s="749">
        <v>48578</v>
      </c>
      <c r="J485" s="749" t="s">
        <v>1466</v>
      </c>
      <c r="K485" s="749" t="s">
        <v>1468</v>
      </c>
      <c r="L485" s="752">
        <v>54.98</v>
      </c>
      <c r="M485" s="752">
        <v>1</v>
      </c>
      <c r="N485" s="753">
        <v>54.98</v>
      </c>
    </row>
    <row r="486" spans="1:14" ht="14.45" customHeight="1" x14ac:dyDescent="0.2">
      <c r="A486" s="747" t="s">
        <v>583</v>
      </c>
      <c r="B486" s="748" t="s">
        <v>584</v>
      </c>
      <c r="C486" s="749" t="s">
        <v>603</v>
      </c>
      <c r="D486" s="750" t="s">
        <v>604</v>
      </c>
      <c r="E486" s="751">
        <v>50113001</v>
      </c>
      <c r="F486" s="750" t="s">
        <v>669</v>
      </c>
      <c r="G486" s="749" t="s">
        <v>670</v>
      </c>
      <c r="H486" s="749">
        <v>850403</v>
      </c>
      <c r="I486" s="749">
        <v>163305</v>
      </c>
      <c r="J486" s="749" t="s">
        <v>1469</v>
      </c>
      <c r="K486" s="749" t="s">
        <v>1470</v>
      </c>
      <c r="L486" s="752">
        <v>134.00999999999996</v>
      </c>
      <c r="M486" s="752">
        <v>1</v>
      </c>
      <c r="N486" s="753">
        <v>134.00999999999996</v>
      </c>
    </row>
    <row r="487" spans="1:14" ht="14.45" customHeight="1" x14ac:dyDescent="0.2">
      <c r="A487" s="747" t="s">
        <v>583</v>
      </c>
      <c r="B487" s="748" t="s">
        <v>584</v>
      </c>
      <c r="C487" s="749" t="s">
        <v>603</v>
      </c>
      <c r="D487" s="750" t="s">
        <v>604</v>
      </c>
      <c r="E487" s="751">
        <v>50113001</v>
      </c>
      <c r="F487" s="750" t="s">
        <v>669</v>
      </c>
      <c r="G487" s="749" t="s">
        <v>670</v>
      </c>
      <c r="H487" s="749">
        <v>101845</v>
      </c>
      <c r="I487" s="749">
        <v>1845</v>
      </c>
      <c r="J487" s="749" t="s">
        <v>1471</v>
      </c>
      <c r="K487" s="749" t="s">
        <v>1472</v>
      </c>
      <c r="L487" s="752">
        <v>74.757777777777775</v>
      </c>
      <c r="M487" s="752">
        <v>9</v>
      </c>
      <c r="N487" s="753">
        <v>672.81999999999994</v>
      </c>
    </row>
    <row r="488" spans="1:14" ht="14.45" customHeight="1" x14ac:dyDescent="0.2">
      <c r="A488" s="747" t="s">
        <v>583</v>
      </c>
      <c r="B488" s="748" t="s">
        <v>584</v>
      </c>
      <c r="C488" s="749" t="s">
        <v>603</v>
      </c>
      <c r="D488" s="750" t="s">
        <v>604</v>
      </c>
      <c r="E488" s="751">
        <v>50113001</v>
      </c>
      <c r="F488" s="750" t="s">
        <v>669</v>
      </c>
      <c r="G488" s="749" t="s">
        <v>670</v>
      </c>
      <c r="H488" s="749">
        <v>225171</v>
      </c>
      <c r="I488" s="749">
        <v>225171</v>
      </c>
      <c r="J488" s="749" t="s">
        <v>1473</v>
      </c>
      <c r="K488" s="749" t="s">
        <v>1474</v>
      </c>
      <c r="L488" s="752">
        <v>64.789999999999992</v>
      </c>
      <c r="M488" s="752">
        <v>3</v>
      </c>
      <c r="N488" s="753">
        <v>194.36999999999998</v>
      </c>
    </row>
    <row r="489" spans="1:14" ht="14.45" customHeight="1" x14ac:dyDescent="0.2">
      <c r="A489" s="747" t="s">
        <v>583</v>
      </c>
      <c r="B489" s="748" t="s">
        <v>584</v>
      </c>
      <c r="C489" s="749" t="s">
        <v>603</v>
      </c>
      <c r="D489" s="750" t="s">
        <v>604</v>
      </c>
      <c r="E489" s="751">
        <v>50113001</v>
      </c>
      <c r="F489" s="750" t="s">
        <v>669</v>
      </c>
      <c r="G489" s="749" t="s">
        <v>670</v>
      </c>
      <c r="H489" s="749">
        <v>109844</v>
      </c>
      <c r="I489" s="749">
        <v>9844</v>
      </c>
      <c r="J489" s="749" t="s">
        <v>1475</v>
      </c>
      <c r="K489" s="749" t="s">
        <v>1476</v>
      </c>
      <c r="L489" s="752">
        <v>73.180000000000007</v>
      </c>
      <c r="M489" s="752">
        <v>2</v>
      </c>
      <c r="N489" s="753">
        <v>146.36000000000001</v>
      </c>
    </row>
    <row r="490" spans="1:14" ht="14.45" customHeight="1" x14ac:dyDescent="0.2">
      <c r="A490" s="747" t="s">
        <v>583</v>
      </c>
      <c r="B490" s="748" t="s">
        <v>584</v>
      </c>
      <c r="C490" s="749" t="s">
        <v>603</v>
      </c>
      <c r="D490" s="750" t="s">
        <v>604</v>
      </c>
      <c r="E490" s="751">
        <v>50113001</v>
      </c>
      <c r="F490" s="750" t="s">
        <v>669</v>
      </c>
      <c r="G490" s="749" t="s">
        <v>670</v>
      </c>
      <c r="H490" s="749">
        <v>109847</v>
      </c>
      <c r="I490" s="749">
        <v>9847</v>
      </c>
      <c r="J490" s="749" t="s">
        <v>1475</v>
      </c>
      <c r="K490" s="749" t="s">
        <v>1477</v>
      </c>
      <c r="L490" s="752">
        <v>40.767499999999998</v>
      </c>
      <c r="M490" s="752">
        <v>4</v>
      </c>
      <c r="N490" s="753">
        <v>163.07</v>
      </c>
    </row>
    <row r="491" spans="1:14" ht="14.45" customHeight="1" x14ac:dyDescent="0.2">
      <c r="A491" s="747" t="s">
        <v>583</v>
      </c>
      <c r="B491" s="748" t="s">
        <v>584</v>
      </c>
      <c r="C491" s="749" t="s">
        <v>603</v>
      </c>
      <c r="D491" s="750" t="s">
        <v>604</v>
      </c>
      <c r="E491" s="751">
        <v>50113001</v>
      </c>
      <c r="F491" s="750" t="s">
        <v>669</v>
      </c>
      <c r="G491" s="749" t="s">
        <v>670</v>
      </c>
      <c r="H491" s="749">
        <v>226000</v>
      </c>
      <c r="I491" s="749">
        <v>226000</v>
      </c>
      <c r="J491" s="749" t="s">
        <v>1478</v>
      </c>
      <c r="K491" s="749" t="s">
        <v>1479</v>
      </c>
      <c r="L491" s="752">
        <v>312.14</v>
      </c>
      <c r="M491" s="752">
        <v>4</v>
      </c>
      <c r="N491" s="753">
        <v>1248.56</v>
      </c>
    </row>
    <row r="492" spans="1:14" ht="14.45" customHeight="1" x14ac:dyDescent="0.2">
      <c r="A492" s="747" t="s">
        <v>583</v>
      </c>
      <c r="B492" s="748" t="s">
        <v>584</v>
      </c>
      <c r="C492" s="749" t="s">
        <v>603</v>
      </c>
      <c r="D492" s="750" t="s">
        <v>604</v>
      </c>
      <c r="E492" s="751">
        <v>50113001</v>
      </c>
      <c r="F492" s="750" t="s">
        <v>669</v>
      </c>
      <c r="G492" s="749" t="s">
        <v>670</v>
      </c>
      <c r="H492" s="749">
        <v>215851</v>
      </c>
      <c r="I492" s="749">
        <v>215851</v>
      </c>
      <c r="J492" s="749" t="s">
        <v>1480</v>
      </c>
      <c r="K492" s="749" t="s">
        <v>1481</v>
      </c>
      <c r="L492" s="752">
        <v>290.3366666666667</v>
      </c>
      <c r="M492" s="752">
        <v>12</v>
      </c>
      <c r="N492" s="753">
        <v>3484.0400000000004</v>
      </c>
    </row>
    <row r="493" spans="1:14" ht="14.45" customHeight="1" x14ac:dyDescent="0.2">
      <c r="A493" s="747" t="s">
        <v>583</v>
      </c>
      <c r="B493" s="748" t="s">
        <v>584</v>
      </c>
      <c r="C493" s="749" t="s">
        <v>603</v>
      </c>
      <c r="D493" s="750" t="s">
        <v>604</v>
      </c>
      <c r="E493" s="751">
        <v>50113001</v>
      </c>
      <c r="F493" s="750" t="s">
        <v>669</v>
      </c>
      <c r="G493" s="749" t="s">
        <v>670</v>
      </c>
      <c r="H493" s="749">
        <v>214619</v>
      </c>
      <c r="I493" s="749">
        <v>214619</v>
      </c>
      <c r="J493" s="749" t="s">
        <v>1482</v>
      </c>
      <c r="K493" s="749" t="s">
        <v>1483</v>
      </c>
      <c r="L493" s="752">
        <v>224.245</v>
      </c>
      <c r="M493" s="752">
        <v>2</v>
      </c>
      <c r="N493" s="753">
        <v>448.49</v>
      </c>
    </row>
    <row r="494" spans="1:14" ht="14.45" customHeight="1" x14ac:dyDescent="0.2">
      <c r="A494" s="747" t="s">
        <v>583</v>
      </c>
      <c r="B494" s="748" t="s">
        <v>584</v>
      </c>
      <c r="C494" s="749" t="s">
        <v>603</v>
      </c>
      <c r="D494" s="750" t="s">
        <v>604</v>
      </c>
      <c r="E494" s="751">
        <v>50113001</v>
      </c>
      <c r="F494" s="750" t="s">
        <v>669</v>
      </c>
      <c r="G494" s="749" t="s">
        <v>670</v>
      </c>
      <c r="H494" s="749">
        <v>190968</v>
      </c>
      <c r="I494" s="749">
        <v>190968</v>
      </c>
      <c r="J494" s="749" t="s">
        <v>1484</v>
      </c>
      <c r="K494" s="749" t="s">
        <v>845</v>
      </c>
      <c r="L494" s="752">
        <v>195.81</v>
      </c>
      <c r="M494" s="752">
        <v>1</v>
      </c>
      <c r="N494" s="753">
        <v>195.81</v>
      </c>
    </row>
    <row r="495" spans="1:14" ht="14.45" customHeight="1" x14ac:dyDescent="0.2">
      <c r="A495" s="747" t="s">
        <v>583</v>
      </c>
      <c r="B495" s="748" t="s">
        <v>584</v>
      </c>
      <c r="C495" s="749" t="s">
        <v>603</v>
      </c>
      <c r="D495" s="750" t="s">
        <v>604</v>
      </c>
      <c r="E495" s="751">
        <v>50113001</v>
      </c>
      <c r="F495" s="750" t="s">
        <v>669</v>
      </c>
      <c r="G495" s="749" t="s">
        <v>670</v>
      </c>
      <c r="H495" s="749">
        <v>146444</v>
      </c>
      <c r="I495" s="749">
        <v>46444</v>
      </c>
      <c r="J495" s="749" t="s">
        <v>1485</v>
      </c>
      <c r="K495" s="749" t="s">
        <v>1486</v>
      </c>
      <c r="L495" s="752">
        <v>349.87000000000006</v>
      </c>
      <c r="M495" s="752">
        <v>1</v>
      </c>
      <c r="N495" s="753">
        <v>349.87000000000006</v>
      </c>
    </row>
    <row r="496" spans="1:14" ht="14.45" customHeight="1" x14ac:dyDescent="0.2">
      <c r="A496" s="747" t="s">
        <v>583</v>
      </c>
      <c r="B496" s="748" t="s">
        <v>584</v>
      </c>
      <c r="C496" s="749" t="s">
        <v>603</v>
      </c>
      <c r="D496" s="750" t="s">
        <v>604</v>
      </c>
      <c r="E496" s="751">
        <v>50113001</v>
      </c>
      <c r="F496" s="750" t="s">
        <v>669</v>
      </c>
      <c r="G496" s="749" t="s">
        <v>670</v>
      </c>
      <c r="H496" s="749">
        <v>188157</v>
      </c>
      <c r="I496" s="749">
        <v>188157</v>
      </c>
      <c r="J496" s="749" t="s">
        <v>1487</v>
      </c>
      <c r="K496" s="749" t="s">
        <v>1488</v>
      </c>
      <c r="L496" s="752">
        <v>108.82000000000002</v>
      </c>
      <c r="M496" s="752">
        <v>1</v>
      </c>
      <c r="N496" s="753">
        <v>108.82000000000002</v>
      </c>
    </row>
    <row r="497" spans="1:14" ht="14.45" customHeight="1" x14ac:dyDescent="0.2">
      <c r="A497" s="747" t="s">
        <v>583</v>
      </c>
      <c r="B497" s="748" t="s">
        <v>584</v>
      </c>
      <c r="C497" s="749" t="s">
        <v>603</v>
      </c>
      <c r="D497" s="750" t="s">
        <v>604</v>
      </c>
      <c r="E497" s="751">
        <v>50113001</v>
      </c>
      <c r="F497" s="750" t="s">
        <v>669</v>
      </c>
      <c r="G497" s="749" t="s">
        <v>678</v>
      </c>
      <c r="H497" s="749">
        <v>150316</v>
      </c>
      <c r="I497" s="749">
        <v>50316</v>
      </c>
      <c r="J497" s="749" t="s">
        <v>1489</v>
      </c>
      <c r="K497" s="749" t="s">
        <v>739</v>
      </c>
      <c r="L497" s="752">
        <v>68.7</v>
      </c>
      <c r="M497" s="752">
        <v>1</v>
      </c>
      <c r="N497" s="753">
        <v>68.7</v>
      </c>
    </row>
    <row r="498" spans="1:14" ht="14.45" customHeight="1" x14ac:dyDescent="0.2">
      <c r="A498" s="747" t="s">
        <v>583</v>
      </c>
      <c r="B498" s="748" t="s">
        <v>584</v>
      </c>
      <c r="C498" s="749" t="s">
        <v>603</v>
      </c>
      <c r="D498" s="750" t="s">
        <v>604</v>
      </c>
      <c r="E498" s="751">
        <v>50113001</v>
      </c>
      <c r="F498" s="750" t="s">
        <v>669</v>
      </c>
      <c r="G498" s="749" t="s">
        <v>670</v>
      </c>
      <c r="H498" s="749">
        <v>197864</v>
      </c>
      <c r="I498" s="749">
        <v>97864</v>
      </c>
      <c r="J498" s="749" t="s">
        <v>1490</v>
      </c>
      <c r="K498" s="749" t="s">
        <v>742</v>
      </c>
      <c r="L498" s="752">
        <v>300.08</v>
      </c>
      <c r="M498" s="752">
        <v>1</v>
      </c>
      <c r="N498" s="753">
        <v>300.08</v>
      </c>
    </row>
    <row r="499" spans="1:14" ht="14.45" customHeight="1" x14ac:dyDescent="0.2">
      <c r="A499" s="747" t="s">
        <v>583</v>
      </c>
      <c r="B499" s="748" t="s">
        <v>584</v>
      </c>
      <c r="C499" s="749" t="s">
        <v>603</v>
      </c>
      <c r="D499" s="750" t="s">
        <v>604</v>
      </c>
      <c r="E499" s="751">
        <v>50113001</v>
      </c>
      <c r="F499" s="750" t="s">
        <v>669</v>
      </c>
      <c r="G499" s="749" t="s">
        <v>678</v>
      </c>
      <c r="H499" s="749">
        <v>214628</v>
      </c>
      <c r="I499" s="749">
        <v>214628</v>
      </c>
      <c r="J499" s="749" t="s">
        <v>1491</v>
      </c>
      <c r="K499" s="749" t="s">
        <v>1492</v>
      </c>
      <c r="L499" s="752">
        <v>78.44</v>
      </c>
      <c r="M499" s="752">
        <v>1</v>
      </c>
      <c r="N499" s="753">
        <v>78.44</v>
      </c>
    </row>
    <row r="500" spans="1:14" ht="14.45" customHeight="1" x14ac:dyDescent="0.2">
      <c r="A500" s="747" t="s">
        <v>583</v>
      </c>
      <c r="B500" s="748" t="s">
        <v>584</v>
      </c>
      <c r="C500" s="749" t="s">
        <v>603</v>
      </c>
      <c r="D500" s="750" t="s">
        <v>604</v>
      </c>
      <c r="E500" s="751">
        <v>50113001</v>
      </c>
      <c r="F500" s="750" t="s">
        <v>669</v>
      </c>
      <c r="G500" s="749" t="s">
        <v>678</v>
      </c>
      <c r="H500" s="749">
        <v>233735</v>
      </c>
      <c r="I500" s="749">
        <v>233735</v>
      </c>
      <c r="J500" s="749" t="s">
        <v>1493</v>
      </c>
      <c r="K500" s="749" t="s">
        <v>1494</v>
      </c>
      <c r="L500" s="752">
        <v>301.44000000000011</v>
      </c>
      <c r="M500" s="752">
        <v>1</v>
      </c>
      <c r="N500" s="753">
        <v>301.44000000000011</v>
      </c>
    </row>
    <row r="501" spans="1:14" ht="14.45" customHeight="1" x14ac:dyDescent="0.2">
      <c r="A501" s="747" t="s">
        <v>583</v>
      </c>
      <c r="B501" s="748" t="s">
        <v>584</v>
      </c>
      <c r="C501" s="749" t="s">
        <v>603</v>
      </c>
      <c r="D501" s="750" t="s">
        <v>604</v>
      </c>
      <c r="E501" s="751">
        <v>50113001</v>
      </c>
      <c r="F501" s="750" t="s">
        <v>669</v>
      </c>
      <c r="G501" s="749" t="s">
        <v>670</v>
      </c>
      <c r="H501" s="749">
        <v>191217</v>
      </c>
      <c r="I501" s="749">
        <v>91217</v>
      </c>
      <c r="J501" s="749" t="s">
        <v>1495</v>
      </c>
      <c r="K501" s="749" t="s">
        <v>1496</v>
      </c>
      <c r="L501" s="752">
        <v>80.334999999999994</v>
      </c>
      <c r="M501" s="752">
        <v>2</v>
      </c>
      <c r="N501" s="753">
        <v>160.66999999999999</v>
      </c>
    </row>
    <row r="502" spans="1:14" ht="14.45" customHeight="1" x14ac:dyDescent="0.2">
      <c r="A502" s="747" t="s">
        <v>583</v>
      </c>
      <c r="B502" s="748" t="s">
        <v>584</v>
      </c>
      <c r="C502" s="749" t="s">
        <v>603</v>
      </c>
      <c r="D502" s="750" t="s">
        <v>604</v>
      </c>
      <c r="E502" s="751">
        <v>50113001</v>
      </c>
      <c r="F502" s="750" t="s">
        <v>669</v>
      </c>
      <c r="G502" s="749" t="s">
        <v>678</v>
      </c>
      <c r="H502" s="749">
        <v>158380</v>
      </c>
      <c r="I502" s="749">
        <v>58380</v>
      </c>
      <c r="J502" s="749" t="s">
        <v>1497</v>
      </c>
      <c r="K502" s="749" t="s">
        <v>1498</v>
      </c>
      <c r="L502" s="752">
        <v>81.17940000000003</v>
      </c>
      <c r="M502" s="752">
        <v>50</v>
      </c>
      <c r="N502" s="753">
        <v>4058.9700000000012</v>
      </c>
    </row>
    <row r="503" spans="1:14" ht="14.45" customHeight="1" x14ac:dyDescent="0.2">
      <c r="A503" s="747" t="s">
        <v>583</v>
      </c>
      <c r="B503" s="748" t="s">
        <v>584</v>
      </c>
      <c r="C503" s="749" t="s">
        <v>603</v>
      </c>
      <c r="D503" s="750" t="s">
        <v>604</v>
      </c>
      <c r="E503" s="751">
        <v>50113001</v>
      </c>
      <c r="F503" s="750" t="s">
        <v>669</v>
      </c>
      <c r="G503" s="749" t="s">
        <v>670</v>
      </c>
      <c r="H503" s="749">
        <v>846948</v>
      </c>
      <c r="I503" s="749">
        <v>122198</v>
      </c>
      <c r="J503" s="749" t="s">
        <v>1499</v>
      </c>
      <c r="K503" s="749" t="s">
        <v>1500</v>
      </c>
      <c r="L503" s="752">
        <v>36.120000000000005</v>
      </c>
      <c r="M503" s="752">
        <v>2</v>
      </c>
      <c r="N503" s="753">
        <v>72.240000000000009</v>
      </c>
    </row>
    <row r="504" spans="1:14" ht="14.45" customHeight="1" x14ac:dyDescent="0.2">
      <c r="A504" s="747" t="s">
        <v>583</v>
      </c>
      <c r="B504" s="748" t="s">
        <v>584</v>
      </c>
      <c r="C504" s="749" t="s">
        <v>603</v>
      </c>
      <c r="D504" s="750" t="s">
        <v>604</v>
      </c>
      <c r="E504" s="751">
        <v>50113001</v>
      </c>
      <c r="F504" s="750" t="s">
        <v>669</v>
      </c>
      <c r="G504" s="749" t="s">
        <v>670</v>
      </c>
      <c r="H504" s="749">
        <v>130434</v>
      </c>
      <c r="I504" s="749">
        <v>30434</v>
      </c>
      <c r="J504" s="749" t="s">
        <v>1501</v>
      </c>
      <c r="K504" s="749" t="s">
        <v>1502</v>
      </c>
      <c r="L504" s="752">
        <v>156.43000000000004</v>
      </c>
      <c r="M504" s="752">
        <v>2</v>
      </c>
      <c r="N504" s="753">
        <v>312.86000000000007</v>
      </c>
    </row>
    <row r="505" spans="1:14" ht="14.45" customHeight="1" x14ac:dyDescent="0.2">
      <c r="A505" s="747" t="s">
        <v>583</v>
      </c>
      <c r="B505" s="748" t="s">
        <v>584</v>
      </c>
      <c r="C505" s="749" t="s">
        <v>603</v>
      </c>
      <c r="D505" s="750" t="s">
        <v>604</v>
      </c>
      <c r="E505" s="751">
        <v>50113001</v>
      </c>
      <c r="F505" s="750" t="s">
        <v>669</v>
      </c>
      <c r="G505" s="749" t="s">
        <v>670</v>
      </c>
      <c r="H505" s="749">
        <v>103550</v>
      </c>
      <c r="I505" s="749">
        <v>3550</v>
      </c>
      <c r="J505" s="749" t="s">
        <v>1501</v>
      </c>
      <c r="K505" s="749" t="s">
        <v>1503</v>
      </c>
      <c r="L505" s="752">
        <v>39.841666666666669</v>
      </c>
      <c r="M505" s="752">
        <v>6</v>
      </c>
      <c r="N505" s="753">
        <v>239.05</v>
      </c>
    </row>
    <row r="506" spans="1:14" ht="14.45" customHeight="1" x14ac:dyDescent="0.2">
      <c r="A506" s="747" t="s">
        <v>583</v>
      </c>
      <c r="B506" s="748" t="s">
        <v>584</v>
      </c>
      <c r="C506" s="749" t="s">
        <v>603</v>
      </c>
      <c r="D506" s="750" t="s">
        <v>604</v>
      </c>
      <c r="E506" s="751">
        <v>50113001</v>
      </c>
      <c r="F506" s="750" t="s">
        <v>669</v>
      </c>
      <c r="G506" s="749" t="s">
        <v>670</v>
      </c>
      <c r="H506" s="749">
        <v>146754</v>
      </c>
      <c r="I506" s="749">
        <v>46754</v>
      </c>
      <c r="J506" s="749" t="s">
        <v>1504</v>
      </c>
      <c r="K506" s="749" t="s">
        <v>1505</v>
      </c>
      <c r="L506" s="752">
        <v>116.53</v>
      </c>
      <c r="M506" s="752">
        <v>2</v>
      </c>
      <c r="N506" s="753">
        <v>233.06</v>
      </c>
    </row>
    <row r="507" spans="1:14" ht="14.45" customHeight="1" x14ac:dyDescent="0.2">
      <c r="A507" s="747" t="s">
        <v>583</v>
      </c>
      <c r="B507" s="748" t="s">
        <v>584</v>
      </c>
      <c r="C507" s="749" t="s">
        <v>603</v>
      </c>
      <c r="D507" s="750" t="s">
        <v>604</v>
      </c>
      <c r="E507" s="751">
        <v>50113001</v>
      </c>
      <c r="F507" s="750" t="s">
        <v>669</v>
      </c>
      <c r="G507" s="749" t="s">
        <v>670</v>
      </c>
      <c r="H507" s="749">
        <v>225452</v>
      </c>
      <c r="I507" s="749">
        <v>225452</v>
      </c>
      <c r="J507" s="749" t="s">
        <v>1506</v>
      </c>
      <c r="K507" s="749" t="s">
        <v>1507</v>
      </c>
      <c r="L507" s="752">
        <v>507.24749999999995</v>
      </c>
      <c r="M507" s="752">
        <v>4</v>
      </c>
      <c r="N507" s="753">
        <v>2028.9899999999998</v>
      </c>
    </row>
    <row r="508" spans="1:14" ht="14.45" customHeight="1" x14ac:dyDescent="0.2">
      <c r="A508" s="747" t="s">
        <v>583</v>
      </c>
      <c r="B508" s="748" t="s">
        <v>584</v>
      </c>
      <c r="C508" s="749" t="s">
        <v>603</v>
      </c>
      <c r="D508" s="750" t="s">
        <v>604</v>
      </c>
      <c r="E508" s="751">
        <v>50113001</v>
      </c>
      <c r="F508" s="750" t="s">
        <v>669</v>
      </c>
      <c r="G508" s="749" t="s">
        <v>670</v>
      </c>
      <c r="H508" s="749">
        <v>221884</v>
      </c>
      <c r="I508" s="749">
        <v>221884</v>
      </c>
      <c r="J508" s="749" t="s">
        <v>1508</v>
      </c>
      <c r="K508" s="749" t="s">
        <v>1509</v>
      </c>
      <c r="L508" s="752">
        <v>1980</v>
      </c>
      <c r="M508" s="752">
        <v>22</v>
      </c>
      <c r="N508" s="753">
        <v>43560</v>
      </c>
    </row>
    <row r="509" spans="1:14" ht="14.45" customHeight="1" x14ac:dyDescent="0.2">
      <c r="A509" s="747" t="s">
        <v>583</v>
      </c>
      <c r="B509" s="748" t="s">
        <v>584</v>
      </c>
      <c r="C509" s="749" t="s">
        <v>603</v>
      </c>
      <c r="D509" s="750" t="s">
        <v>604</v>
      </c>
      <c r="E509" s="751">
        <v>50113001</v>
      </c>
      <c r="F509" s="750" t="s">
        <v>669</v>
      </c>
      <c r="G509" s="749" t="s">
        <v>670</v>
      </c>
      <c r="H509" s="749">
        <v>184785</v>
      </c>
      <c r="I509" s="749">
        <v>84785</v>
      </c>
      <c r="J509" s="749" t="s">
        <v>1510</v>
      </c>
      <c r="K509" s="749" t="s">
        <v>1511</v>
      </c>
      <c r="L509" s="752">
        <v>192.88546762589928</v>
      </c>
      <c r="M509" s="752">
        <v>139</v>
      </c>
      <c r="N509" s="753">
        <v>26811.079999999998</v>
      </c>
    </row>
    <row r="510" spans="1:14" ht="14.45" customHeight="1" x14ac:dyDescent="0.2">
      <c r="A510" s="747" t="s">
        <v>583</v>
      </c>
      <c r="B510" s="748" t="s">
        <v>584</v>
      </c>
      <c r="C510" s="749" t="s">
        <v>603</v>
      </c>
      <c r="D510" s="750" t="s">
        <v>604</v>
      </c>
      <c r="E510" s="751">
        <v>50113001</v>
      </c>
      <c r="F510" s="750" t="s">
        <v>669</v>
      </c>
      <c r="G510" s="749" t="s">
        <v>670</v>
      </c>
      <c r="H510" s="749">
        <v>112023</v>
      </c>
      <c r="I510" s="749">
        <v>12023</v>
      </c>
      <c r="J510" s="749" t="s">
        <v>1512</v>
      </c>
      <c r="K510" s="749" t="s">
        <v>1513</v>
      </c>
      <c r="L510" s="752">
        <v>72.33</v>
      </c>
      <c r="M510" s="752">
        <v>1</v>
      </c>
      <c r="N510" s="753">
        <v>72.33</v>
      </c>
    </row>
    <row r="511" spans="1:14" ht="14.45" customHeight="1" x14ac:dyDescent="0.2">
      <c r="A511" s="747" t="s">
        <v>583</v>
      </c>
      <c r="B511" s="748" t="s">
        <v>584</v>
      </c>
      <c r="C511" s="749" t="s">
        <v>603</v>
      </c>
      <c r="D511" s="750" t="s">
        <v>604</v>
      </c>
      <c r="E511" s="751">
        <v>50113001</v>
      </c>
      <c r="F511" s="750" t="s">
        <v>669</v>
      </c>
      <c r="G511" s="749" t="s">
        <v>670</v>
      </c>
      <c r="H511" s="749">
        <v>840155</v>
      </c>
      <c r="I511" s="749">
        <v>0</v>
      </c>
      <c r="J511" s="749" t="s">
        <v>1514</v>
      </c>
      <c r="K511" s="749" t="s">
        <v>585</v>
      </c>
      <c r="L511" s="752">
        <v>63.609999999999992</v>
      </c>
      <c r="M511" s="752">
        <v>1</v>
      </c>
      <c r="N511" s="753">
        <v>63.609999999999992</v>
      </c>
    </row>
    <row r="512" spans="1:14" ht="14.45" customHeight="1" x14ac:dyDescent="0.2">
      <c r="A512" s="747" t="s">
        <v>583</v>
      </c>
      <c r="B512" s="748" t="s">
        <v>584</v>
      </c>
      <c r="C512" s="749" t="s">
        <v>603</v>
      </c>
      <c r="D512" s="750" t="s">
        <v>604</v>
      </c>
      <c r="E512" s="751">
        <v>50113001</v>
      </c>
      <c r="F512" s="750" t="s">
        <v>669</v>
      </c>
      <c r="G512" s="749" t="s">
        <v>670</v>
      </c>
      <c r="H512" s="749">
        <v>840333</v>
      </c>
      <c r="I512" s="749">
        <v>0</v>
      </c>
      <c r="J512" s="749" t="s">
        <v>1515</v>
      </c>
      <c r="K512" s="749" t="s">
        <v>585</v>
      </c>
      <c r="L512" s="752">
        <v>23.459999999999997</v>
      </c>
      <c r="M512" s="752">
        <v>4</v>
      </c>
      <c r="N512" s="753">
        <v>93.839999999999989</v>
      </c>
    </row>
    <row r="513" spans="1:14" ht="14.45" customHeight="1" x14ac:dyDescent="0.2">
      <c r="A513" s="747" t="s">
        <v>583</v>
      </c>
      <c r="B513" s="748" t="s">
        <v>584</v>
      </c>
      <c r="C513" s="749" t="s">
        <v>603</v>
      </c>
      <c r="D513" s="750" t="s">
        <v>604</v>
      </c>
      <c r="E513" s="751">
        <v>50113001</v>
      </c>
      <c r="F513" s="750" t="s">
        <v>669</v>
      </c>
      <c r="G513" s="749" t="s">
        <v>670</v>
      </c>
      <c r="H513" s="749">
        <v>142595</v>
      </c>
      <c r="I513" s="749">
        <v>42595</v>
      </c>
      <c r="J513" s="749" t="s">
        <v>1516</v>
      </c>
      <c r="K513" s="749" t="s">
        <v>1295</v>
      </c>
      <c r="L513" s="752">
        <v>638.00002552599858</v>
      </c>
      <c r="M513" s="752">
        <v>13</v>
      </c>
      <c r="N513" s="753">
        <v>8294.0003318379822</v>
      </c>
    </row>
    <row r="514" spans="1:14" ht="14.45" customHeight="1" x14ac:dyDescent="0.2">
      <c r="A514" s="747" t="s">
        <v>583</v>
      </c>
      <c r="B514" s="748" t="s">
        <v>584</v>
      </c>
      <c r="C514" s="749" t="s">
        <v>603</v>
      </c>
      <c r="D514" s="750" t="s">
        <v>604</v>
      </c>
      <c r="E514" s="751">
        <v>50113001</v>
      </c>
      <c r="F514" s="750" t="s">
        <v>669</v>
      </c>
      <c r="G514" s="749" t="s">
        <v>670</v>
      </c>
      <c r="H514" s="749">
        <v>100643</v>
      </c>
      <c r="I514" s="749">
        <v>643</v>
      </c>
      <c r="J514" s="749" t="s">
        <v>1517</v>
      </c>
      <c r="K514" s="749" t="s">
        <v>1518</v>
      </c>
      <c r="L514" s="752">
        <v>63.579999999999991</v>
      </c>
      <c r="M514" s="752">
        <v>3</v>
      </c>
      <c r="N514" s="753">
        <v>190.73999999999998</v>
      </c>
    </row>
    <row r="515" spans="1:14" ht="14.45" customHeight="1" x14ac:dyDescent="0.2">
      <c r="A515" s="747" t="s">
        <v>583</v>
      </c>
      <c r="B515" s="748" t="s">
        <v>584</v>
      </c>
      <c r="C515" s="749" t="s">
        <v>603</v>
      </c>
      <c r="D515" s="750" t="s">
        <v>604</v>
      </c>
      <c r="E515" s="751">
        <v>50113001</v>
      </c>
      <c r="F515" s="750" t="s">
        <v>669</v>
      </c>
      <c r="G515" s="749" t="s">
        <v>670</v>
      </c>
      <c r="H515" s="749">
        <v>158127</v>
      </c>
      <c r="I515" s="749">
        <v>10432</v>
      </c>
      <c r="J515" s="749" t="s">
        <v>1519</v>
      </c>
      <c r="K515" s="749" t="s">
        <v>1520</v>
      </c>
      <c r="L515" s="752">
        <v>126.09500000000004</v>
      </c>
      <c r="M515" s="752">
        <v>8</v>
      </c>
      <c r="N515" s="753">
        <v>1008.7600000000003</v>
      </c>
    </row>
    <row r="516" spans="1:14" ht="14.45" customHeight="1" x14ac:dyDescent="0.2">
      <c r="A516" s="747" t="s">
        <v>583</v>
      </c>
      <c r="B516" s="748" t="s">
        <v>584</v>
      </c>
      <c r="C516" s="749" t="s">
        <v>603</v>
      </c>
      <c r="D516" s="750" t="s">
        <v>604</v>
      </c>
      <c r="E516" s="751">
        <v>50113001</v>
      </c>
      <c r="F516" s="750" t="s">
        <v>669</v>
      </c>
      <c r="G516" s="749" t="s">
        <v>670</v>
      </c>
      <c r="H516" s="749">
        <v>148673</v>
      </c>
      <c r="I516" s="749">
        <v>148673</v>
      </c>
      <c r="J516" s="749" t="s">
        <v>1521</v>
      </c>
      <c r="K516" s="749" t="s">
        <v>1522</v>
      </c>
      <c r="L516" s="752">
        <v>146.16999999999993</v>
      </c>
      <c r="M516" s="752">
        <v>2</v>
      </c>
      <c r="N516" s="753">
        <v>292.33999999999986</v>
      </c>
    </row>
    <row r="517" spans="1:14" ht="14.45" customHeight="1" x14ac:dyDescent="0.2">
      <c r="A517" s="747" t="s">
        <v>583</v>
      </c>
      <c r="B517" s="748" t="s">
        <v>584</v>
      </c>
      <c r="C517" s="749" t="s">
        <v>603</v>
      </c>
      <c r="D517" s="750" t="s">
        <v>604</v>
      </c>
      <c r="E517" s="751">
        <v>50113001</v>
      </c>
      <c r="F517" s="750" t="s">
        <v>669</v>
      </c>
      <c r="G517" s="749" t="s">
        <v>670</v>
      </c>
      <c r="H517" s="749">
        <v>843709</v>
      </c>
      <c r="I517" s="749">
        <v>103386</v>
      </c>
      <c r="J517" s="749" t="s">
        <v>1523</v>
      </c>
      <c r="K517" s="749" t="s">
        <v>1524</v>
      </c>
      <c r="L517" s="752">
        <v>356.48333333333329</v>
      </c>
      <c r="M517" s="752">
        <v>3</v>
      </c>
      <c r="N517" s="753">
        <v>1069.4499999999998</v>
      </c>
    </row>
    <row r="518" spans="1:14" ht="14.45" customHeight="1" x14ac:dyDescent="0.2">
      <c r="A518" s="747" t="s">
        <v>583</v>
      </c>
      <c r="B518" s="748" t="s">
        <v>584</v>
      </c>
      <c r="C518" s="749" t="s">
        <v>603</v>
      </c>
      <c r="D518" s="750" t="s">
        <v>604</v>
      </c>
      <c r="E518" s="751">
        <v>50113001</v>
      </c>
      <c r="F518" s="750" t="s">
        <v>669</v>
      </c>
      <c r="G518" s="749" t="s">
        <v>670</v>
      </c>
      <c r="H518" s="749">
        <v>168903</v>
      </c>
      <c r="I518" s="749">
        <v>168903</v>
      </c>
      <c r="J518" s="749" t="s">
        <v>1525</v>
      </c>
      <c r="K518" s="749" t="s">
        <v>1526</v>
      </c>
      <c r="L518" s="752">
        <v>1505.6399999999999</v>
      </c>
      <c r="M518" s="752">
        <v>1</v>
      </c>
      <c r="N518" s="753">
        <v>1505.6399999999999</v>
      </c>
    </row>
    <row r="519" spans="1:14" ht="14.45" customHeight="1" x14ac:dyDescent="0.2">
      <c r="A519" s="747" t="s">
        <v>583</v>
      </c>
      <c r="B519" s="748" t="s">
        <v>584</v>
      </c>
      <c r="C519" s="749" t="s">
        <v>603</v>
      </c>
      <c r="D519" s="750" t="s">
        <v>604</v>
      </c>
      <c r="E519" s="751">
        <v>50113001</v>
      </c>
      <c r="F519" s="750" t="s">
        <v>669</v>
      </c>
      <c r="G519" s="749" t="s">
        <v>670</v>
      </c>
      <c r="H519" s="749">
        <v>201608</v>
      </c>
      <c r="I519" s="749">
        <v>201608</v>
      </c>
      <c r="J519" s="749" t="s">
        <v>1527</v>
      </c>
      <c r="K519" s="749" t="s">
        <v>1528</v>
      </c>
      <c r="L519" s="752">
        <v>35.992666666666665</v>
      </c>
      <c r="M519" s="752">
        <v>15</v>
      </c>
      <c r="N519" s="753">
        <v>539.89</v>
      </c>
    </row>
    <row r="520" spans="1:14" ht="14.45" customHeight="1" x14ac:dyDescent="0.2">
      <c r="A520" s="747" t="s">
        <v>583</v>
      </c>
      <c r="B520" s="748" t="s">
        <v>584</v>
      </c>
      <c r="C520" s="749" t="s">
        <v>603</v>
      </c>
      <c r="D520" s="750" t="s">
        <v>604</v>
      </c>
      <c r="E520" s="751">
        <v>50113001</v>
      </c>
      <c r="F520" s="750" t="s">
        <v>669</v>
      </c>
      <c r="G520" s="749" t="s">
        <v>670</v>
      </c>
      <c r="H520" s="749">
        <v>117926</v>
      </c>
      <c r="I520" s="749">
        <v>201609</v>
      </c>
      <c r="J520" s="749" t="s">
        <v>1527</v>
      </c>
      <c r="K520" s="749" t="s">
        <v>1529</v>
      </c>
      <c r="L520" s="752">
        <v>41.150000000000006</v>
      </c>
      <c r="M520" s="752">
        <v>1</v>
      </c>
      <c r="N520" s="753">
        <v>41.150000000000006</v>
      </c>
    </row>
    <row r="521" spans="1:14" ht="14.45" customHeight="1" x14ac:dyDescent="0.2">
      <c r="A521" s="747" t="s">
        <v>583</v>
      </c>
      <c r="B521" s="748" t="s">
        <v>584</v>
      </c>
      <c r="C521" s="749" t="s">
        <v>603</v>
      </c>
      <c r="D521" s="750" t="s">
        <v>604</v>
      </c>
      <c r="E521" s="751">
        <v>50113001</v>
      </c>
      <c r="F521" s="750" t="s">
        <v>669</v>
      </c>
      <c r="G521" s="749" t="s">
        <v>670</v>
      </c>
      <c r="H521" s="749">
        <v>173200</v>
      </c>
      <c r="I521" s="749">
        <v>173200</v>
      </c>
      <c r="J521" s="749" t="s">
        <v>1530</v>
      </c>
      <c r="K521" s="749" t="s">
        <v>1531</v>
      </c>
      <c r="L521" s="752">
        <v>176.80500000000001</v>
      </c>
      <c r="M521" s="752">
        <v>2</v>
      </c>
      <c r="N521" s="753">
        <v>353.61</v>
      </c>
    </row>
    <row r="522" spans="1:14" ht="14.45" customHeight="1" x14ac:dyDescent="0.2">
      <c r="A522" s="747" t="s">
        <v>583</v>
      </c>
      <c r="B522" s="748" t="s">
        <v>584</v>
      </c>
      <c r="C522" s="749" t="s">
        <v>603</v>
      </c>
      <c r="D522" s="750" t="s">
        <v>604</v>
      </c>
      <c r="E522" s="751">
        <v>50113001</v>
      </c>
      <c r="F522" s="750" t="s">
        <v>669</v>
      </c>
      <c r="G522" s="749" t="s">
        <v>678</v>
      </c>
      <c r="H522" s="749">
        <v>105496</v>
      </c>
      <c r="I522" s="749">
        <v>5496</v>
      </c>
      <c r="J522" s="749" t="s">
        <v>1532</v>
      </c>
      <c r="K522" s="749" t="s">
        <v>1533</v>
      </c>
      <c r="L522" s="752">
        <v>75.03</v>
      </c>
      <c r="M522" s="752">
        <v>2</v>
      </c>
      <c r="N522" s="753">
        <v>150.06</v>
      </c>
    </row>
    <row r="523" spans="1:14" ht="14.45" customHeight="1" x14ac:dyDescent="0.2">
      <c r="A523" s="747" t="s">
        <v>583</v>
      </c>
      <c r="B523" s="748" t="s">
        <v>584</v>
      </c>
      <c r="C523" s="749" t="s">
        <v>603</v>
      </c>
      <c r="D523" s="750" t="s">
        <v>604</v>
      </c>
      <c r="E523" s="751">
        <v>50113001</v>
      </c>
      <c r="F523" s="750" t="s">
        <v>669</v>
      </c>
      <c r="G523" s="749" t="s">
        <v>678</v>
      </c>
      <c r="H523" s="749">
        <v>199600</v>
      </c>
      <c r="I523" s="749">
        <v>99600</v>
      </c>
      <c r="J523" s="749" t="s">
        <v>1532</v>
      </c>
      <c r="K523" s="749" t="s">
        <v>1534</v>
      </c>
      <c r="L523" s="752">
        <v>99.88</v>
      </c>
      <c r="M523" s="752">
        <v>3</v>
      </c>
      <c r="N523" s="753">
        <v>299.64</v>
      </c>
    </row>
    <row r="524" spans="1:14" ht="14.45" customHeight="1" x14ac:dyDescent="0.2">
      <c r="A524" s="747" t="s">
        <v>583</v>
      </c>
      <c r="B524" s="748" t="s">
        <v>584</v>
      </c>
      <c r="C524" s="749" t="s">
        <v>603</v>
      </c>
      <c r="D524" s="750" t="s">
        <v>604</v>
      </c>
      <c r="E524" s="751">
        <v>50113001</v>
      </c>
      <c r="F524" s="750" t="s">
        <v>669</v>
      </c>
      <c r="G524" s="749" t="s">
        <v>678</v>
      </c>
      <c r="H524" s="749">
        <v>166030</v>
      </c>
      <c r="I524" s="749">
        <v>66030</v>
      </c>
      <c r="J524" s="749" t="s">
        <v>1532</v>
      </c>
      <c r="K524" s="749" t="s">
        <v>1535</v>
      </c>
      <c r="L524" s="752">
        <v>29.87</v>
      </c>
      <c r="M524" s="752">
        <v>3</v>
      </c>
      <c r="N524" s="753">
        <v>89.61</v>
      </c>
    </row>
    <row r="525" spans="1:14" ht="14.45" customHeight="1" x14ac:dyDescent="0.2">
      <c r="A525" s="747" t="s">
        <v>583</v>
      </c>
      <c r="B525" s="748" t="s">
        <v>584</v>
      </c>
      <c r="C525" s="749" t="s">
        <v>603</v>
      </c>
      <c r="D525" s="750" t="s">
        <v>604</v>
      </c>
      <c r="E525" s="751">
        <v>50113001</v>
      </c>
      <c r="F525" s="750" t="s">
        <v>669</v>
      </c>
      <c r="G525" s="749" t="s">
        <v>678</v>
      </c>
      <c r="H525" s="749">
        <v>153951</v>
      </c>
      <c r="I525" s="749">
        <v>53951</v>
      </c>
      <c r="J525" s="749" t="s">
        <v>1536</v>
      </c>
      <c r="K525" s="749" t="s">
        <v>1537</v>
      </c>
      <c r="L525" s="752">
        <v>183.51</v>
      </c>
      <c r="M525" s="752">
        <v>1</v>
      </c>
      <c r="N525" s="753">
        <v>183.51</v>
      </c>
    </row>
    <row r="526" spans="1:14" ht="14.45" customHeight="1" x14ac:dyDescent="0.2">
      <c r="A526" s="747" t="s">
        <v>583</v>
      </c>
      <c r="B526" s="748" t="s">
        <v>584</v>
      </c>
      <c r="C526" s="749" t="s">
        <v>603</v>
      </c>
      <c r="D526" s="750" t="s">
        <v>604</v>
      </c>
      <c r="E526" s="751">
        <v>50113001</v>
      </c>
      <c r="F526" s="750" t="s">
        <v>669</v>
      </c>
      <c r="G526" s="749" t="s">
        <v>678</v>
      </c>
      <c r="H526" s="749">
        <v>233366</v>
      </c>
      <c r="I526" s="749">
        <v>233366</v>
      </c>
      <c r="J526" s="749" t="s">
        <v>1538</v>
      </c>
      <c r="K526" s="749" t="s">
        <v>1539</v>
      </c>
      <c r="L526" s="752">
        <v>45.49</v>
      </c>
      <c r="M526" s="752">
        <v>1</v>
      </c>
      <c r="N526" s="753">
        <v>45.49</v>
      </c>
    </row>
    <row r="527" spans="1:14" ht="14.45" customHeight="1" x14ac:dyDescent="0.2">
      <c r="A527" s="747" t="s">
        <v>583</v>
      </c>
      <c r="B527" s="748" t="s">
        <v>584</v>
      </c>
      <c r="C527" s="749" t="s">
        <v>603</v>
      </c>
      <c r="D527" s="750" t="s">
        <v>604</v>
      </c>
      <c r="E527" s="751">
        <v>50113001</v>
      </c>
      <c r="F527" s="750" t="s">
        <v>669</v>
      </c>
      <c r="G527" s="749" t="s">
        <v>585</v>
      </c>
      <c r="H527" s="749">
        <v>989453</v>
      </c>
      <c r="I527" s="749">
        <v>146899</v>
      </c>
      <c r="J527" s="749" t="s">
        <v>1538</v>
      </c>
      <c r="K527" s="749" t="s">
        <v>1539</v>
      </c>
      <c r="L527" s="752">
        <v>45.489999999999995</v>
      </c>
      <c r="M527" s="752">
        <v>4</v>
      </c>
      <c r="N527" s="753">
        <v>181.95999999999998</v>
      </c>
    </row>
    <row r="528" spans="1:14" ht="14.45" customHeight="1" x14ac:dyDescent="0.2">
      <c r="A528" s="747" t="s">
        <v>583</v>
      </c>
      <c r="B528" s="748" t="s">
        <v>584</v>
      </c>
      <c r="C528" s="749" t="s">
        <v>603</v>
      </c>
      <c r="D528" s="750" t="s">
        <v>604</v>
      </c>
      <c r="E528" s="751">
        <v>50113001</v>
      </c>
      <c r="F528" s="750" t="s">
        <v>669</v>
      </c>
      <c r="G528" s="749" t="s">
        <v>670</v>
      </c>
      <c r="H528" s="749">
        <v>113704</v>
      </c>
      <c r="I528" s="749">
        <v>13704</v>
      </c>
      <c r="J528" s="749" t="s">
        <v>1540</v>
      </c>
      <c r="K528" s="749" t="s">
        <v>1541</v>
      </c>
      <c r="L528" s="752">
        <v>679.35000000000014</v>
      </c>
      <c r="M528" s="752">
        <v>1</v>
      </c>
      <c r="N528" s="753">
        <v>679.35000000000014</v>
      </c>
    </row>
    <row r="529" spans="1:14" ht="14.45" customHeight="1" x14ac:dyDescent="0.2">
      <c r="A529" s="747" t="s">
        <v>583</v>
      </c>
      <c r="B529" s="748" t="s">
        <v>584</v>
      </c>
      <c r="C529" s="749" t="s">
        <v>603</v>
      </c>
      <c r="D529" s="750" t="s">
        <v>604</v>
      </c>
      <c r="E529" s="751">
        <v>50113001</v>
      </c>
      <c r="F529" s="750" t="s">
        <v>669</v>
      </c>
      <c r="G529" s="749" t="s">
        <v>678</v>
      </c>
      <c r="H529" s="749">
        <v>846141</v>
      </c>
      <c r="I529" s="749">
        <v>107794</v>
      </c>
      <c r="J529" s="749" t="s">
        <v>1542</v>
      </c>
      <c r="K529" s="749" t="s">
        <v>1543</v>
      </c>
      <c r="L529" s="752">
        <v>288.88</v>
      </c>
      <c r="M529" s="752">
        <v>2</v>
      </c>
      <c r="N529" s="753">
        <v>577.76</v>
      </c>
    </row>
    <row r="530" spans="1:14" ht="14.45" customHeight="1" x14ac:dyDescent="0.2">
      <c r="A530" s="747" t="s">
        <v>583</v>
      </c>
      <c r="B530" s="748" t="s">
        <v>584</v>
      </c>
      <c r="C530" s="749" t="s">
        <v>603</v>
      </c>
      <c r="D530" s="750" t="s">
        <v>604</v>
      </c>
      <c r="E530" s="751">
        <v>50113001</v>
      </c>
      <c r="F530" s="750" t="s">
        <v>669</v>
      </c>
      <c r="G530" s="749" t="s">
        <v>678</v>
      </c>
      <c r="H530" s="749">
        <v>149483</v>
      </c>
      <c r="I530" s="749">
        <v>149483</v>
      </c>
      <c r="J530" s="749" t="s">
        <v>1544</v>
      </c>
      <c r="K530" s="749" t="s">
        <v>1545</v>
      </c>
      <c r="L530" s="752">
        <v>139.12</v>
      </c>
      <c r="M530" s="752">
        <v>2</v>
      </c>
      <c r="N530" s="753">
        <v>278.24</v>
      </c>
    </row>
    <row r="531" spans="1:14" ht="14.45" customHeight="1" x14ac:dyDescent="0.2">
      <c r="A531" s="747" t="s">
        <v>583</v>
      </c>
      <c r="B531" s="748" t="s">
        <v>584</v>
      </c>
      <c r="C531" s="749" t="s">
        <v>603</v>
      </c>
      <c r="D531" s="750" t="s">
        <v>604</v>
      </c>
      <c r="E531" s="751">
        <v>50113002</v>
      </c>
      <c r="F531" s="750" t="s">
        <v>1546</v>
      </c>
      <c r="G531" s="749" t="s">
        <v>670</v>
      </c>
      <c r="H531" s="749">
        <v>195947</v>
      </c>
      <c r="I531" s="749">
        <v>95947</v>
      </c>
      <c r="J531" s="749" t="s">
        <v>1547</v>
      </c>
      <c r="K531" s="749" t="s">
        <v>1548</v>
      </c>
      <c r="L531" s="752">
        <v>2150.4699999999998</v>
      </c>
      <c r="M531" s="752">
        <v>6</v>
      </c>
      <c r="N531" s="753">
        <v>12902.82</v>
      </c>
    </row>
    <row r="532" spans="1:14" ht="14.45" customHeight="1" x14ac:dyDescent="0.2">
      <c r="A532" s="747" t="s">
        <v>583</v>
      </c>
      <c r="B532" s="748" t="s">
        <v>584</v>
      </c>
      <c r="C532" s="749" t="s">
        <v>603</v>
      </c>
      <c r="D532" s="750" t="s">
        <v>604</v>
      </c>
      <c r="E532" s="751">
        <v>50113002</v>
      </c>
      <c r="F532" s="750" t="s">
        <v>1546</v>
      </c>
      <c r="G532" s="749" t="s">
        <v>670</v>
      </c>
      <c r="H532" s="749">
        <v>396914</v>
      </c>
      <c r="I532" s="749">
        <v>52301</v>
      </c>
      <c r="J532" s="749" t="s">
        <v>1549</v>
      </c>
      <c r="K532" s="749" t="s">
        <v>1550</v>
      </c>
      <c r="L532" s="752">
        <v>2221.34</v>
      </c>
      <c r="M532" s="752">
        <v>11</v>
      </c>
      <c r="N532" s="753">
        <v>24434.74</v>
      </c>
    </row>
    <row r="533" spans="1:14" ht="14.45" customHeight="1" x14ac:dyDescent="0.2">
      <c r="A533" s="747" t="s">
        <v>583</v>
      </c>
      <c r="B533" s="748" t="s">
        <v>584</v>
      </c>
      <c r="C533" s="749" t="s">
        <v>603</v>
      </c>
      <c r="D533" s="750" t="s">
        <v>604</v>
      </c>
      <c r="E533" s="751">
        <v>50113002</v>
      </c>
      <c r="F533" s="750" t="s">
        <v>1546</v>
      </c>
      <c r="G533" s="749" t="s">
        <v>670</v>
      </c>
      <c r="H533" s="749">
        <v>165317</v>
      </c>
      <c r="I533" s="749">
        <v>65317</v>
      </c>
      <c r="J533" s="749" t="s">
        <v>1551</v>
      </c>
      <c r="K533" s="749" t="s">
        <v>1552</v>
      </c>
      <c r="L533" s="752">
        <v>2188.8499999999995</v>
      </c>
      <c r="M533" s="752">
        <v>-0.5</v>
      </c>
      <c r="N533" s="753">
        <v>-1094.4249999999997</v>
      </c>
    </row>
    <row r="534" spans="1:14" ht="14.45" customHeight="1" x14ac:dyDescent="0.2">
      <c r="A534" s="747" t="s">
        <v>583</v>
      </c>
      <c r="B534" s="748" t="s">
        <v>584</v>
      </c>
      <c r="C534" s="749" t="s">
        <v>603</v>
      </c>
      <c r="D534" s="750" t="s">
        <v>604</v>
      </c>
      <c r="E534" s="751">
        <v>50113002</v>
      </c>
      <c r="F534" s="750" t="s">
        <v>1546</v>
      </c>
      <c r="G534" s="749" t="s">
        <v>670</v>
      </c>
      <c r="H534" s="749">
        <v>397297</v>
      </c>
      <c r="I534" s="749">
        <v>192101</v>
      </c>
      <c r="J534" s="749" t="s">
        <v>1553</v>
      </c>
      <c r="K534" s="749" t="s">
        <v>1554</v>
      </c>
      <c r="L534" s="752">
        <v>1671.92</v>
      </c>
      <c r="M534" s="752">
        <v>2</v>
      </c>
      <c r="N534" s="753">
        <v>3343.84</v>
      </c>
    </row>
    <row r="535" spans="1:14" ht="14.45" customHeight="1" x14ac:dyDescent="0.2">
      <c r="A535" s="747" t="s">
        <v>583</v>
      </c>
      <c r="B535" s="748" t="s">
        <v>584</v>
      </c>
      <c r="C535" s="749" t="s">
        <v>603</v>
      </c>
      <c r="D535" s="750" t="s">
        <v>604</v>
      </c>
      <c r="E535" s="751">
        <v>50113002</v>
      </c>
      <c r="F535" s="750" t="s">
        <v>1546</v>
      </c>
      <c r="G535" s="749" t="s">
        <v>670</v>
      </c>
      <c r="H535" s="749">
        <v>902081</v>
      </c>
      <c r="I535" s="749">
        <v>151112</v>
      </c>
      <c r="J535" s="749" t="s">
        <v>1555</v>
      </c>
      <c r="K535" s="749" t="s">
        <v>1556</v>
      </c>
      <c r="L535" s="752">
        <v>4285.8900000000003</v>
      </c>
      <c r="M535" s="752">
        <v>1</v>
      </c>
      <c r="N535" s="753">
        <v>4285.8900000000003</v>
      </c>
    </row>
    <row r="536" spans="1:14" ht="14.45" customHeight="1" x14ac:dyDescent="0.2">
      <c r="A536" s="747" t="s">
        <v>583</v>
      </c>
      <c r="B536" s="748" t="s">
        <v>584</v>
      </c>
      <c r="C536" s="749" t="s">
        <v>603</v>
      </c>
      <c r="D536" s="750" t="s">
        <v>604</v>
      </c>
      <c r="E536" s="751">
        <v>50113002</v>
      </c>
      <c r="F536" s="750" t="s">
        <v>1546</v>
      </c>
      <c r="G536" s="749" t="s">
        <v>670</v>
      </c>
      <c r="H536" s="749">
        <v>142003</v>
      </c>
      <c r="I536" s="749">
        <v>142003</v>
      </c>
      <c r="J536" s="749" t="s">
        <v>1557</v>
      </c>
      <c r="K536" s="749" t="s">
        <v>1558</v>
      </c>
      <c r="L536" s="752">
        <v>3410.0000000000005</v>
      </c>
      <c r="M536" s="752">
        <v>46.999999999999993</v>
      </c>
      <c r="N536" s="753">
        <v>160270</v>
      </c>
    </row>
    <row r="537" spans="1:14" ht="14.45" customHeight="1" x14ac:dyDescent="0.2">
      <c r="A537" s="747" t="s">
        <v>583</v>
      </c>
      <c r="B537" s="748" t="s">
        <v>584</v>
      </c>
      <c r="C537" s="749" t="s">
        <v>603</v>
      </c>
      <c r="D537" s="750" t="s">
        <v>604</v>
      </c>
      <c r="E537" s="751">
        <v>50113002</v>
      </c>
      <c r="F537" s="750" t="s">
        <v>1546</v>
      </c>
      <c r="G537" s="749" t="s">
        <v>670</v>
      </c>
      <c r="H537" s="749">
        <v>158628</v>
      </c>
      <c r="I537" s="749">
        <v>58628</v>
      </c>
      <c r="J537" s="749" t="s">
        <v>1559</v>
      </c>
      <c r="K537" s="749" t="s">
        <v>771</v>
      </c>
      <c r="L537" s="752">
        <v>297</v>
      </c>
      <c r="M537" s="752">
        <v>32</v>
      </c>
      <c r="N537" s="753">
        <v>9504</v>
      </c>
    </row>
    <row r="538" spans="1:14" ht="14.45" customHeight="1" x14ac:dyDescent="0.2">
      <c r="A538" s="747" t="s">
        <v>583</v>
      </c>
      <c r="B538" s="748" t="s">
        <v>584</v>
      </c>
      <c r="C538" s="749" t="s">
        <v>603</v>
      </c>
      <c r="D538" s="750" t="s">
        <v>604</v>
      </c>
      <c r="E538" s="751">
        <v>50113002</v>
      </c>
      <c r="F538" s="750" t="s">
        <v>1546</v>
      </c>
      <c r="G538" s="749" t="s">
        <v>670</v>
      </c>
      <c r="H538" s="749">
        <v>103513</v>
      </c>
      <c r="I538" s="749">
        <v>3513</v>
      </c>
      <c r="J538" s="749" t="s">
        <v>1560</v>
      </c>
      <c r="K538" s="749" t="s">
        <v>1561</v>
      </c>
      <c r="L538" s="752">
        <v>2000.0000000000005</v>
      </c>
      <c r="M538" s="752">
        <v>20</v>
      </c>
      <c r="N538" s="753">
        <v>40000.000000000007</v>
      </c>
    </row>
    <row r="539" spans="1:14" ht="14.45" customHeight="1" x14ac:dyDescent="0.2">
      <c r="A539" s="747" t="s">
        <v>583</v>
      </c>
      <c r="B539" s="748" t="s">
        <v>584</v>
      </c>
      <c r="C539" s="749" t="s">
        <v>603</v>
      </c>
      <c r="D539" s="750" t="s">
        <v>604</v>
      </c>
      <c r="E539" s="751">
        <v>50113002</v>
      </c>
      <c r="F539" s="750" t="s">
        <v>1546</v>
      </c>
      <c r="G539" s="749" t="s">
        <v>670</v>
      </c>
      <c r="H539" s="749">
        <v>110996</v>
      </c>
      <c r="I539" s="749">
        <v>10996</v>
      </c>
      <c r="J539" s="749" t="s">
        <v>1562</v>
      </c>
      <c r="K539" s="749" t="s">
        <v>1561</v>
      </c>
      <c r="L539" s="752">
        <v>2400</v>
      </c>
      <c r="M539" s="752">
        <v>12</v>
      </c>
      <c r="N539" s="753">
        <v>28800</v>
      </c>
    </row>
    <row r="540" spans="1:14" ht="14.45" customHeight="1" x14ac:dyDescent="0.2">
      <c r="A540" s="747" t="s">
        <v>583</v>
      </c>
      <c r="B540" s="748" t="s">
        <v>584</v>
      </c>
      <c r="C540" s="749" t="s">
        <v>603</v>
      </c>
      <c r="D540" s="750" t="s">
        <v>604</v>
      </c>
      <c r="E540" s="751">
        <v>50113002</v>
      </c>
      <c r="F540" s="750" t="s">
        <v>1546</v>
      </c>
      <c r="G540" s="749" t="s">
        <v>670</v>
      </c>
      <c r="H540" s="749">
        <v>500831</v>
      </c>
      <c r="I540" s="749">
        <v>157109</v>
      </c>
      <c r="J540" s="749" t="s">
        <v>1563</v>
      </c>
      <c r="K540" s="749" t="s">
        <v>1564</v>
      </c>
      <c r="L540" s="752">
        <v>3279.5052631578942</v>
      </c>
      <c r="M540" s="752">
        <v>19</v>
      </c>
      <c r="N540" s="753">
        <v>62310.599999999991</v>
      </c>
    </row>
    <row r="541" spans="1:14" ht="14.45" customHeight="1" x14ac:dyDescent="0.2">
      <c r="A541" s="747" t="s">
        <v>583</v>
      </c>
      <c r="B541" s="748" t="s">
        <v>584</v>
      </c>
      <c r="C541" s="749" t="s">
        <v>603</v>
      </c>
      <c r="D541" s="750" t="s">
        <v>604</v>
      </c>
      <c r="E541" s="751">
        <v>50113002</v>
      </c>
      <c r="F541" s="750" t="s">
        <v>1546</v>
      </c>
      <c r="G541" s="749" t="s">
        <v>670</v>
      </c>
      <c r="H541" s="749">
        <v>394774</v>
      </c>
      <c r="I541" s="749">
        <v>157118</v>
      </c>
      <c r="J541" s="749" t="s">
        <v>1565</v>
      </c>
      <c r="K541" s="749" t="s">
        <v>1564</v>
      </c>
      <c r="L541" s="752">
        <v>3324.5666666666666</v>
      </c>
      <c r="M541" s="752">
        <v>18</v>
      </c>
      <c r="N541" s="753">
        <v>59842.2</v>
      </c>
    </row>
    <row r="542" spans="1:14" ht="14.45" customHeight="1" x14ac:dyDescent="0.2">
      <c r="A542" s="747" t="s">
        <v>583</v>
      </c>
      <c r="B542" s="748" t="s">
        <v>584</v>
      </c>
      <c r="C542" s="749" t="s">
        <v>603</v>
      </c>
      <c r="D542" s="750" t="s">
        <v>604</v>
      </c>
      <c r="E542" s="751">
        <v>50113002</v>
      </c>
      <c r="F542" s="750" t="s">
        <v>1546</v>
      </c>
      <c r="G542" s="749" t="s">
        <v>670</v>
      </c>
      <c r="H542" s="749">
        <v>157116</v>
      </c>
      <c r="I542" s="749">
        <v>157116</v>
      </c>
      <c r="J542" s="749" t="s">
        <v>1565</v>
      </c>
      <c r="K542" s="749" t="s">
        <v>1566</v>
      </c>
      <c r="L542" s="752">
        <v>4224.0000000000009</v>
      </c>
      <c r="M542" s="752">
        <v>2</v>
      </c>
      <c r="N542" s="753">
        <v>8448.0000000000018</v>
      </c>
    </row>
    <row r="543" spans="1:14" ht="14.45" customHeight="1" x14ac:dyDescent="0.2">
      <c r="A543" s="747" t="s">
        <v>583</v>
      </c>
      <c r="B543" s="748" t="s">
        <v>584</v>
      </c>
      <c r="C543" s="749" t="s">
        <v>603</v>
      </c>
      <c r="D543" s="750" t="s">
        <v>604</v>
      </c>
      <c r="E543" s="751">
        <v>50113002</v>
      </c>
      <c r="F543" s="750" t="s">
        <v>1546</v>
      </c>
      <c r="G543" s="749" t="s">
        <v>670</v>
      </c>
      <c r="H543" s="749">
        <v>500716</v>
      </c>
      <c r="I543" s="749">
        <v>157112</v>
      </c>
      <c r="J543" s="749" t="s">
        <v>1567</v>
      </c>
      <c r="K543" s="749" t="s">
        <v>1564</v>
      </c>
      <c r="L543" s="752">
        <v>3533.6230769230774</v>
      </c>
      <c r="M543" s="752">
        <v>26</v>
      </c>
      <c r="N543" s="753">
        <v>91874.200000000012</v>
      </c>
    </row>
    <row r="544" spans="1:14" ht="14.45" customHeight="1" x14ac:dyDescent="0.2">
      <c r="A544" s="747" t="s">
        <v>583</v>
      </c>
      <c r="B544" s="748" t="s">
        <v>584</v>
      </c>
      <c r="C544" s="749" t="s">
        <v>603</v>
      </c>
      <c r="D544" s="750" t="s">
        <v>604</v>
      </c>
      <c r="E544" s="751">
        <v>50113002</v>
      </c>
      <c r="F544" s="750" t="s">
        <v>1546</v>
      </c>
      <c r="G544" s="749" t="s">
        <v>670</v>
      </c>
      <c r="H544" s="749">
        <v>118735</v>
      </c>
      <c r="I544" s="749">
        <v>18735</v>
      </c>
      <c r="J544" s="749" t="s">
        <v>1568</v>
      </c>
      <c r="K544" s="749" t="s">
        <v>1569</v>
      </c>
      <c r="L544" s="752">
        <v>3787.170000000001</v>
      </c>
      <c r="M544" s="752">
        <v>4</v>
      </c>
      <c r="N544" s="753">
        <v>15148.680000000004</v>
      </c>
    </row>
    <row r="545" spans="1:14" ht="14.45" customHeight="1" x14ac:dyDescent="0.2">
      <c r="A545" s="747" t="s">
        <v>583</v>
      </c>
      <c r="B545" s="748" t="s">
        <v>584</v>
      </c>
      <c r="C545" s="749" t="s">
        <v>603</v>
      </c>
      <c r="D545" s="750" t="s">
        <v>604</v>
      </c>
      <c r="E545" s="751">
        <v>50113002</v>
      </c>
      <c r="F545" s="750" t="s">
        <v>1546</v>
      </c>
      <c r="G545" s="749" t="s">
        <v>670</v>
      </c>
      <c r="H545" s="749">
        <v>118734</v>
      </c>
      <c r="I545" s="749">
        <v>18734</v>
      </c>
      <c r="J545" s="749" t="s">
        <v>1568</v>
      </c>
      <c r="K545" s="749" t="s">
        <v>1570</v>
      </c>
      <c r="L545" s="752">
        <v>2739.1700000000005</v>
      </c>
      <c r="M545" s="752">
        <v>6</v>
      </c>
      <c r="N545" s="753">
        <v>16435.020000000004</v>
      </c>
    </row>
    <row r="546" spans="1:14" ht="14.45" customHeight="1" x14ac:dyDescent="0.2">
      <c r="A546" s="747" t="s">
        <v>583</v>
      </c>
      <c r="B546" s="748" t="s">
        <v>584</v>
      </c>
      <c r="C546" s="749" t="s">
        <v>603</v>
      </c>
      <c r="D546" s="750" t="s">
        <v>604</v>
      </c>
      <c r="E546" s="751">
        <v>50113006</v>
      </c>
      <c r="F546" s="750" t="s">
        <v>1571</v>
      </c>
      <c r="G546" s="749" t="s">
        <v>678</v>
      </c>
      <c r="H546" s="749">
        <v>33833</v>
      </c>
      <c r="I546" s="749">
        <v>33833</v>
      </c>
      <c r="J546" s="749" t="s">
        <v>1572</v>
      </c>
      <c r="K546" s="749" t="s">
        <v>1573</v>
      </c>
      <c r="L546" s="752">
        <v>166.03666666666666</v>
      </c>
      <c r="M546" s="752">
        <v>3</v>
      </c>
      <c r="N546" s="753">
        <v>498.11</v>
      </c>
    </row>
    <row r="547" spans="1:14" ht="14.45" customHeight="1" x14ac:dyDescent="0.2">
      <c r="A547" s="747" t="s">
        <v>583</v>
      </c>
      <c r="B547" s="748" t="s">
        <v>584</v>
      </c>
      <c r="C547" s="749" t="s">
        <v>603</v>
      </c>
      <c r="D547" s="750" t="s">
        <v>604</v>
      </c>
      <c r="E547" s="751">
        <v>50113006</v>
      </c>
      <c r="F547" s="750" t="s">
        <v>1571</v>
      </c>
      <c r="G547" s="749" t="s">
        <v>678</v>
      </c>
      <c r="H547" s="749">
        <v>133339</v>
      </c>
      <c r="I547" s="749">
        <v>33339</v>
      </c>
      <c r="J547" s="749" t="s">
        <v>1574</v>
      </c>
      <c r="K547" s="749" t="s">
        <v>1575</v>
      </c>
      <c r="L547" s="752">
        <v>41.623999999999988</v>
      </c>
      <c r="M547" s="752">
        <v>5</v>
      </c>
      <c r="N547" s="753">
        <v>208.11999999999995</v>
      </c>
    </row>
    <row r="548" spans="1:14" ht="14.45" customHeight="1" x14ac:dyDescent="0.2">
      <c r="A548" s="747" t="s">
        <v>583</v>
      </c>
      <c r="B548" s="748" t="s">
        <v>584</v>
      </c>
      <c r="C548" s="749" t="s">
        <v>603</v>
      </c>
      <c r="D548" s="750" t="s">
        <v>604</v>
      </c>
      <c r="E548" s="751">
        <v>50113006</v>
      </c>
      <c r="F548" s="750" t="s">
        <v>1571</v>
      </c>
      <c r="G548" s="749" t="s">
        <v>678</v>
      </c>
      <c r="H548" s="749">
        <v>133340</v>
      </c>
      <c r="I548" s="749">
        <v>33340</v>
      </c>
      <c r="J548" s="749" t="s">
        <v>1576</v>
      </c>
      <c r="K548" s="749" t="s">
        <v>1575</v>
      </c>
      <c r="L548" s="752">
        <v>41.519999999999989</v>
      </c>
      <c r="M548" s="752">
        <v>22</v>
      </c>
      <c r="N548" s="753">
        <v>913.43999999999983</v>
      </c>
    </row>
    <row r="549" spans="1:14" ht="14.45" customHeight="1" x14ac:dyDescent="0.2">
      <c r="A549" s="747" t="s">
        <v>583</v>
      </c>
      <c r="B549" s="748" t="s">
        <v>584</v>
      </c>
      <c r="C549" s="749" t="s">
        <v>603</v>
      </c>
      <c r="D549" s="750" t="s">
        <v>604</v>
      </c>
      <c r="E549" s="751">
        <v>50113006</v>
      </c>
      <c r="F549" s="750" t="s">
        <v>1571</v>
      </c>
      <c r="G549" s="749" t="s">
        <v>585</v>
      </c>
      <c r="H549" s="749">
        <v>33888</v>
      </c>
      <c r="I549" s="749">
        <v>33888</v>
      </c>
      <c r="J549" s="749" t="s">
        <v>1577</v>
      </c>
      <c r="K549" s="749" t="s">
        <v>1578</v>
      </c>
      <c r="L549" s="752">
        <v>114.99999999999997</v>
      </c>
      <c r="M549" s="752">
        <v>1</v>
      </c>
      <c r="N549" s="753">
        <v>114.99999999999997</v>
      </c>
    </row>
    <row r="550" spans="1:14" ht="14.45" customHeight="1" x14ac:dyDescent="0.2">
      <c r="A550" s="747" t="s">
        <v>583</v>
      </c>
      <c r="B550" s="748" t="s">
        <v>584</v>
      </c>
      <c r="C550" s="749" t="s">
        <v>603</v>
      </c>
      <c r="D550" s="750" t="s">
        <v>604</v>
      </c>
      <c r="E550" s="751">
        <v>50113006</v>
      </c>
      <c r="F550" s="750" t="s">
        <v>1571</v>
      </c>
      <c r="G550" s="749" t="s">
        <v>585</v>
      </c>
      <c r="H550" s="749">
        <v>33890</v>
      </c>
      <c r="I550" s="749">
        <v>33890</v>
      </c>
      <c r="J550" s="749" t="s">
        <v>1579</v>
      </c>
      <c r="K550" s="749" t="s">
        <v>1578</v>
      </c>
      <c r="L550" s="752">
        <v>127.69333333333334</v>
      </c>
      <c r="M550" s="752">
        <v>3</v>
      </c>
      <c r="N550" s="753">
        <v>383.08000000000004</v>
      </c>
    </row>
    <row r="551" spans="1:14" ht="14.45" customHeight="1" x14ac:dyDescent="0.2">
      <c r="A551" s="747" t="s">
        <v>583</v>
      </c>
      <c r="B551" s="748" t="s">
        <v>584</v>
      </c>
      <c r="C551" s="749" t="s">
        <v>603</v>
      </c>
      <c r="D551" s="750" t="s">
        <v>604</v>
      </c>
      <c r="E551" s="751">
        <v>50113006</v>
      </c>
      <c r="F551" s="750" t="s">
        <v>1571</v>
      </c>
      <c r="G551" s="749" t="s">
        <v>585</v>
      </c>
      <c r="H551" s="749">
        <v>33891</v>
      </c>
      <c r="I551" s="749">
        <v>33891</v>
      </c>
      <c r="J551" s="749" t="s">
        <v>1580</v>
      </c>
      <c r="K551" s="749" t="s">
        <v>1578</v>
      </c>
      <c r="L551" s="752">
        <v>115</v>
      </c>
      <c r="M551" s="752">
        <v>1</v>
      </c>
      <c r="N551" s="753">
        <v>115</v>
      </c>
    </row>
    <row r="552" spans="1:14" ht="14.45" customHeight="1" x14ac:dyDescent="0.2">
      <c r="A552" s="747" t="s">
        <v>583</v>
      </c>
      <c r="B552" s="748" t="s">
        <v>584</v>
      </c>
      <c r="C552" s="749" t="s">
        <v>603</v>
      </c>
      <c r="D552" s="750" t="s">
        <v>604</v>
      </c>
      <c r="E552" s="751">
        <v>50113006</v>
      </c>
      <c r="F552" s="750" t="s">
        <v>1571</v>
      </c>
      <c r="G552" s="749" t="s">
        <v>585</v>
      </c>
      <c r="H552" s="749">
        <v>217041</v>
      </c>
      <c r="I552" s="749">
        <v>217041</v>
      </c>
      <c r="J552" s="749" t="s">
        <v>1581</v>
      </c>
      <c r="K552" s="749" t="s">
        <v>1573</v>
      </c>
      <c r="L552" s="752">
        <v>124.2</v>
      </c>
      <c r="M552" s="752">
        <v>1</v>
      </c>
      <c r="N552" s="753">
        <v>124.2</v>
      </c>
    </row>
    <row r="553" spans="1:14" ht="14.45" customHeight="1" x14ac:dyDescent="0.2">
      <c r="A553" s="747" t="s">
        <v>583</v>
      </c>
      <c r="B553" s="748" t="s">
        <v>584</v>
      </c>
      <c r="C553" s="749" t="s">
        <v>603</v>
      </c>
      <c r="D553" s="750" t="s">
        <v>604</v>
      </c>
      <c r="E553" s="751">
        <v>50113006</v>
      </c>
      <c r="F553" s="750" t="s">
        <v>1571</v>
      </c>
      <c r="G553" s="749" t="s">
        <v>585</v>
      </c>
      <c r="H553" s="749">
        <v>217042</v>
      </c>
      <c r="I553" s="749">
        <v>217042</v>
      </c>
      <c r="J553" s="749" t="s">
        <v>1582</v>
      </c>
      <c r="K553" s="749" t="s">
        <v>1573</v>
      </c>
      <c r="L553" s="752">
        <v>124.20000000000002</v>
      </c>
      <c r="M553" s="752">
        <v>4</v>
      </c>
      <c r="N553" s="753">
        <v>496.80000000000007</v>
      </c>
    </row>
    <row r="554" spans="1:14" ht="14.45" customHeight="1" x14ac:dyDescent="0.2">
      <c r="A554" s="747" t="s">
        <v>583</v>
      </c>
      <c r="B554" s="748" t="s">
        <v>584</v>
      </c>
      <c r="C554" s="749" t="s">
        <v>603</v>
      </c>
      <c r="D554" s="750" t="s">
        <v>604</v>
      </c>
      <c r="E554" s="751">
        <v>50113006</v>
      </c>
      <c r="F554" s="750" t="s">
        <v>1571</v>
      </c>
      <c r="G554" s="749" t="s">
        <v>670</v>
      </c>
      <c r="H554" s="749">
        <v>841569</v>
      </c>
      <c r="I554" s="749">
        <v>0</v>
      </c>
      <c r="J554" s="749" t="s">
        <v>1583</v>
      </c>
      <c r="K554" s="749" t="s">
        <v>585</v>
      </c>
      <c r="L554" s="752">
        <v>897</v>
      </c>
      <c r="M554" s="752">
        <v>5</v>
      </c>
      <c r="N554" s="753">
        <v>4485</v>
      </c>
    </row>
    <row r="555" spans="1:14" ht="14.45" customHeight="1" x14ac:dyDescent="0.2">
      <c r="A555" s="747" t="s">
        <v>583</v>
      </c>
      <c r="B555" s="748" t="s">
        <v>584</v>
      </c>
      <c r="C555" s="749" t="s">
        <v>603</v>
      </c>
      <c r="D555" s="750" t="s">
        <v>604</v>
      </c>
      <c r="E555" s="751">
        <v>50113006</v>
      </c>
      <c r="F555" s="750" t="s">
        <v>1571</v>
      </c>
      <c r="G555" s="749" t="s">
        <v>585</v>
      </c>
      <c r="H555" s="749">
        <v>33036</v>
      </c>
      <c r="I555" s="749">
        <v>33036</v>
      </c>
      <c r="J555" s="749" t="s">
        <v>1584</v>
      </c>
      <c r="K555" s="749" t="s">
        <v>1585</v>
      </c>
      <c r="L555" s="752">
        <v>1380</v>
      </c>
      <c r="M555" s="752">
        <v>2</v>
      </c>
      <c r="N555" s="753">
        <v>2760</v>
      </c>
    </row>
    <row r="556" spans="1:14" ht="14.45" customHeight="1" x14ac:dyDescent="0.2">
      <c r="A556" s="747" t="s">
        <v>583</v>
      </c>
      <c r="B556" s="748" t="s">
        <v>584</v>
      </c>
      <c r="C556" s="749" t="s">
        <v>603</v>
      </c>
      <c r="D556" s="750" t="s">
        <v>604</v>
      </c>
      <c r="E556" s="751">
        <v>50113006</v>
      </c>
      <c r="F556" s="750" t="s">
        <v>1571</v>
      </c>
      <c r="G556" s="749" t="s">
        <v>670</v>
      </c>
      <c r="H556" s="749">
        <v>993379</v>
      </c>
      <c r="I556" s="749">
        <v>0</v>
      </c>
      <c r="J556" s="749" t="s">
        <v>1586</v>
      </c>
      <c r="K556" s="749" t="s">
        <v>585</v>
      </c>
      <c r="L556" s="752">
        <v>3415.5</v>
      </c>
      <c r="M556" s="752">
        <v>10</v>
      </c>
      <c r="N556" s="753">
        <v>34155</v>
      </c>
    </row>
    <row r="557" spans="1:14" ht="14.45" customHeight="1" x14ac:dyDescent="0.2">
      <c r="A557" s="747" t="s">
        <v>583</v>
      </c>
      <c r="B557" s="748" t="s">
        <v>584</v>
      </c>
      <c r="C557" s="749" t="s">
        <v>603</v>
      </c>
      <c r="D557" s="750" t="s">
        <v>604</v>
      </c>
      <c r="E557" s="751">
        <v>50113006</v>
      </c>
      <c r="F557" s="750" t="s">
        <v>1571</v>
      </c>
      <c r="G557" s="749" t="s">
        <v>585</v>
      </c>
      <c r="H557" s="749">
        <v>33612</v>
      </c>
      <c r="I557" s="749">
        <v>33612</v>
      </c>
      <c r="J557" s="749" t="s">
        <v>1587</v>
      </c>
      <c r="K557" s="749" t="s">
        <v>1573</v>
      </c>
      <c r="L557" s="752">
        <v>157.87</v>
      </c>
      <c r="M557" s="752">
        <v>1</v>
      </c>
      <c r="N557" s="753">
        <v>157.87</v>
      </c>
    </row>
    <row r="558" spans="1:14" ht="14.45" customHeight="1" x14ac:dyDescent="0.2">
      <c r="A558" s="747" t="s">
        <v>583</v>
      </c>
      <c r="B558" s="748" t="s">
        <v>584</v>
      </c>
      <c r="C558" s="749" t="s">
        <v>603</v>
      </c>
      <c r="D558" s="750" t="s">
        <v>604</v>
      </c>
      <c r="E558" s="751">
        <v>50113006</v>
      </c>
      <c r="F558" s="750" t="s">
        <v>1571</v>
      </c>
      <c r="G558" s="749" t="s">
        <v>670</v>
      </c>
      <c r="H558" s="749">
        <v>990223</v>
      </c>
      <c r="I558" s="749">
        <v>0</v>
      </c>
      <c r="J558" s="749" t="s">
        <v>1588</v>
      </c>
      <c r="K558" s="749" t="s">
        <v>585</v>
      </c>
      <c r="L558" s="752">
        <v>149.67831460674159</v>
      </c>
      <c r="M558" s="752">
        <v>178</v>
      </c>
      <c r="N558" s="753">
        <v>26642.740000000005</v>
      </c>
    </row>
    <row r="559" spans="1:14" ht="14.45" customHeight="1" x14ac:dyDescent="0.2">
      <c r="A559" s="747" t="s">
        <v>583</v>
      </c>
      <c r="B559" s="748" t="s">
        <v>584</v>
      </c>
      <c r="C559" s="749" t="s">
        <v>603</v>
      </c>
      <c r="D559" s="750" t="s">
        <v>604</v>
      </c>
      <c r="E559" s="751">
        <v>50113006</v>
      </c>
      <c r="F559" s="750" t="s">
        <v>1571</v>
      </c>
      <c r="G559" s="749" t="s">
        <v>670</v>
      </c>
      <c r="H559" s="749">
        <v>993236</v>
      </c>
      <c r="I559" s="749">
        <v>0</v>
      </c>
      <c r="J559" s="749" t="s">
        <v>1589</v>
      </c>
      <c r="K559" s="749" t="s">
        <v>1590</v>
      </c>
      <c r="L559" s="752">
        <v>209.51000000000002</v>
      </c>
      <c r="M559" s="752">
        <v>63</v>
      </c>
      <c r="N559" s="753">
        <v>13199.130000000001</v>
      </c>
    </row>
    <row r="560" spans="1:14" ht="14.45" customHeight="1" x14ac:dyDescent="0.2">
      <c r="A560" s="747" t="s">
        <v>583</v>
      </c>
      <c r="B560" s="748" t="s">
        <v>584</v>
      </c>
      <c r="C560" s="749" t="s">
        <v>603</v>
      </c>
      <c r="D560" s="750" t="s">
        <v>604</v>
      </c>
      <c r="E560" s="751">
        <v>50113006</v>
      </c>
      <c r="F560" s="750" t="s">
        <v>1571</v>
      </c>
      <c r="G560" s="749" t="s">
        <v>670</v>
      </c>
      <c r="H560" s="749">
        <v>993899</v>
      </c>
      <c r="I560" s="749">
        <v>0</v>
      </c>
      <c r="J560" s="749" t="s">
        <v>1591</v>
      </c>
      <c r="K560" s="749" t="s">
        <v>1592</v>
      </c>
      <c r="L560" s="752">
        <v>180.33133333333333</v>
      </c>
      <c r="M560" s="752">
        <v>15</v>
      </c>
      <c r="N560" s="753">
        <v>2704.97</v>
      </c>
    </row>
    <row r="561" spans="1:14" ht="14.45" customHeight="1" x14ac:dyDescent="0.2">
      <c r="A561" s="747" t="s">
        <v>583</v>
      </c>
      <c r="B561" s="748" t="s">
        <v>584</v>
      </c>
      <c r="C561" s="749" t="s">
        <v>603</v>
      </c>
      <c r="D561" s="750" t="s">
        <v>604</v>
      </c>
      <c r="E561" s="751">
        <v>50113006</v>
      </c>
      <c r="F561" s="750" t="s">
        <v>1571</v>
      </c>
      <c r="G561" s="749" t="s">
        <v>670</v>
      </c>
      <c r="H561" s="749">
        <v>501627</v>
      </c>
      <c r="I561" s="749">
        <v>0</v>
      </c>
      <c r="J561" s="749" t="s">
        <v>1593</v>
      </c>
      <c r="K561" s="749" t="s">
        <v>1594</v>
      </c>
      <c r="L561" s="752">
        <v>2005.9687999157802</v>
      </c>
      <c r="M561" s="752">
        <v>1</v>
      </c>
      <c r="N561" s="753">
        <v>2005.9687999157802</v>
      </c>
    </row>
    <row r="562" spans="1:14" ht="14.45" customHeight="1" x14ac:dyDescent="0.2">
      <c r="A562" s="747" t="s">
        <v>583</v>
      </c>
      <c r="B562" s="748" t="s">
        <v>584</v>
      </c>
      <c r="C562" s="749" t="s">
        <v>603</v>
      </c>
      <c r="D562" s="750" t="s">
        <v>604</v>
      </c>
      <c r="E562" s="751">
        <v>50113006</v>
      </c>
      <c r="F562" s="750" t="s">
        <v>1571</v>
      </c>
      <c r="G562" s="749" t="s">
        <v>670</v>
      </c>
      <c r="H562" s="749">
        <v>992940</v>
      </c>
      <c r="I562" s="749">
        <v>0</v>
      </c>
      <c r="J562" s="749" t="s">
        <v>1595</v>
      </c>
      <c r="K562" s="749" t="s">
        <v>585</v>
      </c>
      <c r="L562" s="752">
        <v>167.16666666666669</v>
      </c>
      <c r="M562" s="752">
        <v>12</v>
      </c>
      <c r="N562" s="753">
        <v>2006.0000000000002</v>
      </c>
    </row>
    <row r="563" spans="1:14" ht="14.45" customHeight="1" x14ac:dyDescent="0.2">
      <c r="A563" s="747" t="s">
        <v>583</v>
      </c>
      <c r="B563" s="748" t="s">
        <v>584</v>
      </c>
      <c r="C563" s="749" t="s">
        <v>603</v>
      </c>
      <c r="D563" s="750" t="s">
        <v>604</v>
      </c>
      <c r="E563" s="751">
        <v>50113006</v>
      </c>
      <c r="F563" s="750" t="s">
        <v>1571</v>
      </c>
      <c r="G563" s="749" t="s">
        <v>585</v>
      </c>
      <c r="H563" s="749">
        <v>993861</v>
      </c>
      <c r="I563" s="749">
        <v>33871</v>
      </c>
      <c r="J563" s="749" t="s">
        <v>1596</v>
      </c>
      <c r="K563" s="749" t="s">
        <v>1597</v>
      </c>
      <c r="L563" s="752">
        <v>122.43</v>
      </c>
      <c r="M563" s="752">
        <v>16</v>
      </c>
      <c r="N563" s="753">
        <v>1958.88</v>
      </c>
    </row>
    <row r="564" spans="1:14" ht="14.45" customHeight="1" x14ac:dyDescent="0.2">
      <c r="A564" s="747" t="s">
        <v>583</v>
      </c>
      <c r="B564" s="748" t="s">
        <v>584</v>
      </c>
      <c r="C564" s="749" t="s">
        <v>603</v>
      </c>
      <c r="D564" s="750" t="s">
        <v>604</v>
      </c>
      <c r="E564" s="751">
        <v>50113006</v>
      </c>
      <c r="F564" s="750" t="s">
        <v>1571</v>
      </c>
      <c r="G564" s="749" t="s">
        <v>678</v>
      </c>
      <c r="H564" s="749">
        <v>33855</v>
      </c>
      <c r="I564" s="749">
        <v>33855</v>
      </c>
      <c r="J564" s="749" t="s">
        <v>1598</v>
      </c>
      <c r="K564" s="749" t="s">
        <v>1599</v>
      </c>
      <c r="L564" s="752">
        <v>181.35461538461539</v>
      </c>
      <c r="M564" s="752">
        <v>13</v>
      </c>
      <c r="N564" s="753">
        <v>2357.61</v>
      </c>
    </row>
    <row r="565" spans="1:14" ht="14.45" customHeight="1" x14ac:dyDescent="0.2">
      <c r="A565" s="747" t="s">
        <v>583</v>
      </c>
      <c r="B565" s="748" t="s">
        <v>584</v>
      </c>
      <c r="C565" s="749" t="s">
        <v>603</v>
      </c>
      <c r="D565" s="750" t="s">
        <v>604</v>
      </c>
      <c r="E565" s="751">
        <v>50113006</v>
      </c>
      <c r="F565" s="750" t="s">
        <v>1571</v>
      </c>
      <c r="G565" s="749" t="s">
        <v>678</v>
      </c>
      <c r="H565" s="749">
        <v>33898</v>
      </c>
      <c r="I565" s="749">
        <v>33898</v>
      </c>
      <c r="J565" s="749" t="s">
        <v>1600</v>
      </c>
      <c r="K565" s="749" t="s">
        <v>1601</v>
      </c>
      <c r="L565" s="752">
        <v>135.6</v>
      </c>
      <c r="M565" s="752">
        <v>3</v>
      </c>
      <c r="N565" s="753">
        <v>406.79999999999995</v>
      </c>
    </row>
    <row r="566" spans="1:14" ht="14.45" customHeight="1" x14ac:dyDescent="0.2">
      <c r="A566" s="747" t="s">
        <v>583</v>
      </c>
      <c r="B566" s="748" t="s">
        <v>584</v>
      </c>
      <c r="C566" s="749" t="s">
        <v>603</v>
      </c>
      <c r="D566" s="750" t="s">
        <v>604</v>
      </c>
      <c r="E566" s="751">
        <v>50113006</v>
      </c>
      <c r="F566" s="750" t="s">
        <v>1571</v>
      </c>
      <c r="G566" s="749" t="s">
        <v>678</v>
      </c>
      <c r="H566" s="749">
        <v>33739</v>
      </c>
      <c r="I566" s="749">
        <v>33739</v>
      </c>
      <c r="J566" s="749" t="s">
        <v>1602</v>
      </c>
      <c r="K566" s="749" t="s">
        <v>1601</v>
      </c>
      <c r="L566" s="752">
        <v>131.25000000000003</v>
      </c>
      <c r="M566" s="752">
        <v>1</v>
      </c>
      <c r="N566" s="753">
        <v>131.25000000000003</v>
      </c>
    </row>
    <row r="567" spans="1:14" ht="14.45" customHeight="1" x14ac:dyDescent="0.2">
      <c r="A567" s="747" t="s">
        <v>583</v>
      </c>
      <c r="B567" s="748" t="s">
        <v>584</v>
      </c>
      <c r="C567" s="749" t="s">
        <v>603</v>
      </c>
      <c r="D567" s="750" t="s">
        <v>604</v>
      </c>
      <c r="E567" s="751">
        <v>50113006</v>
      </c>
      <c r="F567" s="750" t="s">
        <v>1571</v>
      </c>
      <c r="G567" s="749" t="s">
        <v>678</v>
      </c>
      <c r="H567" s="749">
        <v>846765</v>
      </c>
      <c r="I567" s="749">
        <v>33421</v>
      </c>
      <c r="J567" s="749" t="s">
        <v>1603</v>
      </c>
      <c r="K567" s="749" t="s">
        <v>1601</v>
      </c>
      <c r="L567" s="752">
        <v>135.6</v>
      </c>
      <c r="M567" s="752">
        <v>3</v>
      </c>
      <c r="N567" s="753">
        <v>406.79999999999995</v>
      </c>
    </row>
    <row r="568" spans="1:14" ht="14.45" customHeight="1" x14ac:dyDescent="0.2">
      <c r="A568" s="747" t="s">
        <v>583</v>
      </c>
      <c r="B568" s="748" t="s">
        <v>584</v>
      </c>
      <c r="C568" s="749" t="s">
        <v>603</v>
      </c>
      <c r="D568" s="750" t="s">
        <v>604</v>
      </c>
      <c r="E568" s="751">
        <v>50113006</v>
      </c>
      <c r="F568" s="750" t="s">
        <v>1571</v>
      </c>
      <c r="G568" s="749" t="s">
        <v>678</v>
      </c>
      <c r="H568" s="749">
        <v>987792</v>
      </c>
      <c r="I568" s="749">
        <v>33749</v>
      </c>
      <c r="J568" s="749" t="s">
        <v>1604</v>
      </c>
      <c r="K568" s="749" t="s">
        <v>1605</v>
      </c>
      <c r="L568" s="752">
        <v>111.95</v>
      </c>
      <c r="M568" s="752">
        <v>1</v>
      </c>
      <c r="N568" s="753">
        <v>111.95</v>
      </c>
    </row>
    <row r="569" spans="1:14" ht="14.45" customHeight="1" x14ac:dyDescent="0.2">
      <c r="A569" s="747" t="s">
        <v>583</v>
      </c>
      <c r="B569" s="748" t="s">
        <v>584</v>
      </c>
      <c r="C569" s="749" t="s">
        <v>603</v>
      </c>
      <c r="D569" s="750" t="s">
        <v>604</v>
      </c>
      <c r="E569" s="751">
        <v>50113006</v>
      </c>
      <c r="F569" s="750" t="s">
        <v>1571</v>
      </c>
      <c r="G569" s="749" t="s">
        <v>678</v>
      </c>
      <c r="H569" s="749">
        <v>33751</v>
      </c>
      <c r="I569" s="749">
        <v>33751</v>
      </c>
      <c r="J569" s="749" t="s">
        <v>1606</v>
      </c>
      <c r="K569" s="749" t="s">
        <v>1605</v>
      </c>
      <c r="L569" s="752">
        <v>99.11666666666666</v>
      </c>
      <c r="M569" s="752">
        <v>6</v>
      </c>
      <c r="N569" s="753">
        <v>594.69999999999993</v>
      </c>
    </row>
    <row r="570" spans="1:14" ht="14.45" customHeight="1" x14ac:dyDescent="0.2">
      <c r="A570" s="747" t="s">
        <v>583</v>
      </c>
      <c r="B570" s="748" t="s">
        <v>584</v>
      </c>
      <c r="C570" s="749" t="s">
        <v>603</v>
      </c>
      <c r="D570" s="750" t="s">
        <v>604</v>
      </c>
      <c r="E570" s="751">
        <v>50113006</v>
      </c>
      <c r="F570" s="750" t="s">
        <v>1571</v>
      </c>
      <c r="G570" s="749" t="s">
        <v>678</v>
      </c>
      <c r="H570" s="749">
        <v>395579</v>
      </c>
      <c r="I570" s="749">
        <v>33752</v>
      </c>
      <c r="J570" s="749" t="s">
        <v>1607</v>
      </c>
      <c r="K570" s="749" t="s">
        <v>1608</v>
      </c>
      <c r="L570" s="752">
        <v>100.31666666666666</v>
      </c>
      <c r="M570" s="752">
        <v>6</v>
      </c>
      <c r="N570" s="753">
        <v>601.9</v>
      </c>
    </row>
    <row r="571" spans="1:14" ht="14.45" customHeight="1" x14ac:dyDescent="0.2">
      <c r="A571" s="747" t="s">
        <v>583</v>
      </c>
      <c r="B571" s="748" t="s">
        <v>584</v>
      </c>
      <c r="C571" s="749" t="s">
        <v>603</v>
      </c>
      <c r="D571" s="750" t="s">
        <v>604</v>
      </c>
      <c r="E571" s="751">
        <v>50113006</v>
      </c>
      <c r="F571" s="750" t="s">
        <v>1571</v>
      </c>
      <c r="G571" s="749" t="s">
        <v>678</v>
      </c>
      <c r="H571" s="749">
        <v>33750</v>
      </c>
      <c r="I571" s="749">
        <v>33750</v>
      </c>
      <c r="J571" s="749" t="s">
        <v>1609</v>
      </c>
      <c r="K571" s="749" t="s">
        <v>1605</v>
      </c>
      <c r="L571" s="752">
        <v>99.211363636363643</v>
      </c>
      <c r="M571" s="752">
        <v>22</v>
      </c>
      <c r="N571" s="753">
        <v>2182.65</v>
      </c>
    </row>
    <row r="572" spans="1:14" ht="14.45" customHeight="1" x14ac:dyDescent="0.2">
      <c r="A572" s="747" t="s">
        <v>583</v>
      </c>
      <c r="B572" s="748" t="s">
        <v>584</v>
      </c>
      <c r="C572" s="749" t="s">
        <v>603</v>
      </c>
      <c r="D572" s="750" t="s">
        <v>604</v>
      </c>
      <c r="E572" s="751">
        <v>50113006</v>
      </c>
      <c r="F572" s="750" t="s">
        <v>1571</v>
      </c>
      <c r="G572" s="749" t="s">
        <v>678</v>
      </c>
      <c r="H572" s="749">
        <v>33859</v>
      </c>
      <c r="I572" s="749">
        <v>33859</v>
      </c>
      <c r="J572" s="749" t="s">
        <v>1610</v>
      </c>
      <c r="K572" s="749" t="s">
        <v>1573</v>
      </c>
      <c r="L572" s="752">
        <v>129.97</v>
      </c>
      <c r="M572" s="752">
        <v>3</v>
      </c>
      <c r="N572" s="753">
        <v>389.90999999999997</v>
      </c>
    </row>
    <row r="573" spans="1:14" ht="14.45" customHeight="1" x14ac:dyDescent="0.2">
      <c r="A573" s="747" t="s">
        <v>583</v>
      </c>
      <c r="B573" s="748" t="s">
        <v>584</v>
      </c>
      <c r="C573" s="749" t="s">
        <v>603</v>
      </c>
      <c r="D573" s="750" t="s">
        <v>604</v>
      </c>
      <c r="E573" s="751">
        <v>50113006</v>
      </c>
      <c r="F573" s="750" t="s">
        <v>1571</v>
      </c>
      <c r="G573" s="749" t="s">
        <v>678</v>
      </c>
      <c r="H573" s="749">
        <v>33858</v>
      </c>
      <c r="I573" s="749">
        <v>33858</v>
      </c>
      <c r="J573" s="749" t="s">
        <v>1611</v>
      </c>
      <c r="K573" s="749" t="s">
        <v>1573</v>
      </c>
      <c r="L573" s="752">
        <v>129.96999999999997</v>
      </c>
      <c r="M573" s="752">
        <v>2</v>
      </c>
      <c r="N573" s="753">
        <v>259.93999999999994</v>
      </c>
    </row>
    <row r="574" spans="1:14" ht="14.45" customHeight="1" x14ac:dyDescent="0.2">
      <c r="A574" s="747" t="s">
        <v>583</v>
      </c>
      <c r="B574" s="748" t="s">
        <v>584</v>
      </c>
      <c r="C574" s="749" t="s">
        <v>603</v>
      </c>
      <c r="D574" s="750" t="s">
        <v>604</v>
      </c>
      <c r="E574" s="751">
        <v>50113006</v>
      </c>
      <c r="F574" s="750" t="s">
        <v>1571</v>
      </c>
      <c r="G574" s="749" t="s">
        <v>678</v>
      </c>
      <c r="H574" s="749">
        <v>33863</v>
      </c>
      <c r="I574" s="749">
        <v>33863</v>
      </c>
      <c r="J574" s="749" t="s">
        <v>1612</v>
      </c>
      <c r="K574" s="749" t="s">
        <v>1573</v>
      </c>
      <c r="L574" s="752">
        <v>135.41999999999999</v>
      </c>
      <c r="M574" s="752">
        <v>1</v>
      </c>
      <c r="N574" s="753">
        <v>135.41999999999999</v>
      </c>
    </row>
    <row r="575" spans="1:14" ht="14.45" customHeight="1" x14ac:dyDescent="0.2">
      <c r="A575" s="747" t="s">
        <v>583</v>
      </c>
      <c r="B575" s="748" t="s">
        <v>584</v>
      </c>
      <c r="C575" s="749" t="s">
        <v>603</v>
      </c>
      <c r="D575" s="750" t="s">
        <v>604</v>
      </c>
      <c r="E575" s="751">
        <v>50113006</v>
      </c>
      <c r="F575" s="750" t="s">
        <v>1571</v>
      </c>
      <c r="G575" s="749" t="s">
        <v>678</v>
      </c>
      <c r="H575" s="749">
        <v>33850</v>
      </c>
      <c r="I575" s="749">
        <v>33850</v>
      </c>
      <c r="J575" s="749" t="s">
        <v>1613</v>
      </c>
      <c r="K575" s="749" t="s">
        <v>1573</v>
      </c>
      <c r="L575" s="752">
        <v>147.07999999999998</v>
      </c>
      <c r="M575" s="752">
        <v>8</v>
      </c>
      <c r="N575" s="753">
        <v>1176.6399999999999</v>
      </c>
    </row>
    <row r="576" spans="1:14" ht="14.45" customHeight="1" x14ac:dyDescent="0.2">
      <c r="A576" s="747" t="s">
        <v>583</v>
      </c>
      <c r="B576" s="748" t="s">
        <v>584</v>
      </c>
      <c r="C576" s="749" t="s">
        <v>603</v>
      </c>
      <c r="D576" s="750" t="s">
        <v>604</v>
      </c>
      <c r="E576" s="751">
        <v>50113006</v>
      </c>
      <c r="F576" s="750" t="s">
        <v>1571</v>
      </c>
      <c r="G576" s="749" t="s">
        <v>678</v>
      </c>
      <c r="H576" s="749">
        <v>33851</v>
      </c>
      <c r="I576" s="749">
        <v>33851</v>
      </c>
      <c r="J576" s="749" t="s">
        <v>1614</v>
      </c>
      <c r="K576" s="749" t="s">
        <v>1573</v>
      </c>
      <c r="L576" s="752">
        <v>147.20142857142858</v>
      </c>
      <c r="M576" s="752">
        <v>7</v>
      </c>
      <c r="N576" s="753">
        <v>1030.4100000000001</v>
      </c>
    </row>
    <row r="577" spans="1:14" ht="14.45" customHeight="1" x14ac:dyDescent="0.2">
      <c r="A577" s="747" t="s">
        <v>583</v>
      </c>
      <c r="B577" s="748" t="s">
        <v>584</v>
      </c>
      <c r="C577" s="749" t="s">
        <v>603</v>
      </c>
      <c r="D577" s="750" t="s">
        <v>604</v>
      </c>
      <c r="E577" s="751">
        <v>50113006</v>
      </c>
      <c r="F577" s="750" t="s">
        <v>1571</v>
      </c>
      <c r="G577" s="749" t="s">
        <v>678</v>
      </c>
      <c r="H577" s="749">
        <v>33848</v>
      </c>
      <c r="I577" s="749">
        <v>33848</v>
      </c>
      <c r="J577" s="749" t="s">
        <v>1615</v>
      </c>
      <c r="K577" s="749" t="s">
        <v>1573</v>
      </c>
      <c r="L577" s="752">
        <v>122.69000000000003</v>
      </c>
      <c r="M577" s="752">
        <v>20</v>
      </c>
      <c r="N577" s="753">
        <v>2453.8000000000006</v>
      </c>
    </row>
    <row r="578" spans="1:14" ht="14.45" customHeight="1" x14ac:dyDescent="0.2">
      <c r="A578" s="747" t="s">
        <v>583</v>
      </c>
      <c r="B578" s="748" t="s">
        <v>584</v>
      </c>
      <c r="C578" s="749" t="s">
        <v>603</v>
      </c>
      <c r="D578" s="750" t="s">
        <v>604</v>
      </c>
      <c r="E578" s="751">
        <v>50113006</v>
      </c>
      <c r="F578" s="750" t="s">
        <v>1571</v>
      </c>
      <c r="G578" s="749" t="s">
        <v>678</v>
      </c>
      <c r="H578" s="749">
        <v>33847</v>
      </c>
      <c r="I578" s="749">
        <v>33847</v>
      </c>
      <c r="J578" s="749" t="s">
        <v>1616</v>
      </c>
      <c r="K578" s="749" t="s">
        <v>1573</v>
      </c>
      <c r="L578" s="752">
        <v>122.69000000000003</v>
      </c>
      <c r="M578" s="752">
        <v>15</v>
      </c>
      <c r="N578" s="753">
        <v>1840.3500000000004</v>
      </c>
    </row>
    <row r="579" spans="1:14" ht="14.45" customHeight="1" x14ac:dyDescent="0.2">
      <c r="A579" s="747" t="s">
        <v>583</v>
      </c>
      <c r="B579" s="748" t="s">
        <v>584</v>
      </c>
      <c r="C579" s="749" t="s">
        <v>603</v>
      </c>
      <c r="D579" s="750" t="s">
        <v>604</v>
      </c>
      <c r="E579" s="751">
        <v>50113006</v>
      </c>
      <c r="F579" s="750" t="s">
        <v>1571</v>
      </c>
      <c r="G579" s="749" t="s">
        <v>678</v>
      </c>
      <c r="H579" s="749">
        <v>217054</v>
      </c>
      <c r="I579" s="749">
        <v>217054</v>
      </c>
      <c r="J579" s="749" t="s">
        <v>1617</v>
      </c>
      <c r="K579" s="749" t="s">
        <v>1618</v>
      </c>
      <c r="L579" s="752">
        <v>1112.4232000000002</v>
      </c>
      <c r="M579" s="752">
        <v>25</v>
      </c>
      <c r="N579" s="753">
        <v>27810.58</v>
      </c>
    </row>
    <row r="580" spans="1:14" ht="14.45" customHeight="1" x14ac:dyDescent="0.2">
      <c r="A580" s="747" t="s">
        <v>583</v>
      </c>
      <c r="B580" s="748" t="s">
        <v>584</v>
      </c>
      <c r="C580" s="749" t="s">
        <v>603</v>
      </c>
      <c r="D580" s="750" t="s">
        <v>604</v>
      </c>
      <c r="E580" s="751">
        <v>50113006</v>
      </c>
      <c r="F580" s="750" t="s">
        <v>1571</v>
      </c>
      <c r="G580" s="749" t="s">
        <v>678</v>
      </c>
      <c r="H580" s="749">
        <v>33424</v>
      </c>
      <c r="I580" s="749">
        <v>33424</v>
      </c>
      <c r="J580" s="749" t="s">
        <v>1619</v>
      </c>
      <c r="K580" s="749" t="s">
        <v>1597</v>
      </c>
      <c r="L580" s="752">
        <v>329.81</v>
      </c>
      <c r="M580" s="752">
        <v>16</v>
      </c>
      <c r="N580" s="753">
        <v>5276.96</v>
      </c>
    </row>
    <row r="581" spans="1:14" ht="14.45" customHeight="1" x14ac:dyDescent="0.2">
      <c r="A581" s="747" t="s">
        <v>583</v>
      </c>
      <c r="B581" s="748" t="s">
        <v>584</v>
      </c>
      <c r="C581" s="749" t="s">
        <v>603</v>
      </c>
      <c r="D581" s="750" t="s">
        <v>604</v>
      </c>
      <c r="E581" s="751">
        <v>50113006</v>
      </c>
      <c r="F581" s="750" t="s">
        <v>1571</v>
      </c>
      <c r="G581" s="749" t="s">
        <v>670</v>
      </c>
      <c r="H581" s="749">
        <v>988740</v>
      </c>
      <c r="I581" s="749">
        <v>0</v>
      </c>
      <c r="J581" s="749" t="s">
        <v>1620</v>
      </c>
      <c r="K581" s="749" t="s">
        <v>585</v>
      </c>
      <c r="L581" s="752">
        <v>231.20135135135132</v>
      </c>
      <c r="M581" s="752">
        <v>148</v>
      </c>
      <c r="N581" s="753">
        <v>34217.799999999996</v>
      </c>
    </row>
    <row r="582" spans="1:14" ht="14.45" customHeight="1" x14ac:dyDescent="0.2">
      <c r="A582" s="747" t="s">
        <v>583</v>
      </c>
      <c r="B582" s="748" t="s">
        <v>584</v>
      </c>
      <c r="C582" s="749" t="s">
        <v>603</v>
      </c>
      <c r="D582" s="750" t="s">
        <v>604</v>
      </c>
      <c r="E582" s="751">
        <v>50113006</v>
      </c>
      <c r="F582" s="750" t="s">
        <v>1571</v>
      </c>
      <c r="G582" s="749" t="s">
        <v>678</v>
      </c>
      <c r="H582" s="749">
        <v>848207</v>
      </c>
      <c r="I582" s="749">
        <v>33422</v>
      </c>
      <c r="J582" s="749" t="s">
        <v>1621</v>
      </c>
      <c r="K582" s="749" t="s">
        <v>1622</v>
      </c>
      <c r="L582" s="752">
        <v>137.32545454545451</v>
      </c>
      <c r="M582" s="752">
        <v>33</v>
      </c>
      <c r="N582" s="753">
        <v>4531.7399999999989</v>
      </c>
    </row>
    <row r="583" spans="1:14" ht="14.45" customHeight="1" x14ac:dyDescent="0.2">
      <c r="A583" s="747" t="s">
        <v>583</v>
      </c>
      <c r="B583" s="748" t="s">
        <v>584</v>
      </c>
      <c r="C583" s="749" t="s">
        <v>603</v>
      </c>
      <c r="D583" s="750" t="s">
        <v>604</v>
      </c>
      <c r="E583" s="751">
        <v>50113006</v>
      </c>
      <c r="F583" s="750" t="s">
        <v>1571</v>
      </c>
      <c r="G583" s="749" t="s">
        <v>678</v>
      </c>
      <c r="H583" s="749">
        <v>848250</v>
      </c>
      <c r="I583" s="749">
        <v>33423</v>
      </c>
      <c r="J583" s="749" t="s">
        <v>1623</v>
      </c>
      <c r="K583" s="749" t="s">
        <v>1624</v>
      </c>
      <c r="L583" s="752">
        <v>295.47641975308636</v>
      </c>
      <c r="M583" s="752">
        <v>81</v>
      </c>
      <c r="N583" s="753">
        <v>23933.589999999997</v>
      </c>
    </row>
    <row r="584" spans="1:14" ht="14.45" customHeight="1" x14ac:dyDescent="0.2">
      <c r="A584" s="747" t="s">
        <v>583</v>
      </c>
      <c r="B584" s="748" t="s">
        <v>584</v>
      </c>
      <c r="C584" s="749" t="s">
        <v>603</v>
      </c>
      <c r="D584" s="750" t="s">
        <v>604</v>
      </c>
      <c r="E584" s="751">
        <v>50113006</v>
      </c>
      <c r="F584" s="750" t="s">
        <v>1571</v>
      </c>
      <c r="G584" s="749" t="s">
        <v>678</v>
      </c>
      <c r="H584" s="749">
        <v>217052</v>
      </c>
      <c r="I584" s="749">
        <v>217052</v>
      </c>
      <c r="J584" s="749" t="s">
        <v>1625</v>
      </c>
      <c r="K584" s="749" t="s">
        <v>1618</v>
      </c>
      <c r="L584" s="752">
        <v>1470.3300000000002</v>
      </c>
      <c r="M584" s="752">
        <v>1</v>
      </c>
      <c r="N584" s="753">
        <v>1470.3300000000002</v>
      </c>
    </row>
    <row r="585" spans="1:14" ht="14.45" customHeight="1" x14ac:dyDescent="0.2">
      <c r="A585" s="747" t="s">
        <v>583</v>
      </c>
      <c r="B585" s="748" t="s">
        <v>584</v>
      </c>
      <c r="C585" s="749" t="s">
        <v>603</v>
      </c>
      <c r="D585" s="750" t="s">
        <v>604</v>
      </c>
      <c r="E585" s="751">
        <v>50113006</v>
      </c>
      <c r="F585" s="750" t="s">
        <v>1571</v>
      </c>
      <c r="G585" s="749" t="s">
        <v>678</v>
      </c>
      <c r="H585" s="749">
        <v>133146</v>
      </c>
      <c r="I585" s="749">
        <v>33530</v>
      </c>
      <c r="J585" s="749" t="s">
        <v>1626</v>
      </c>
      <c r="K585" s="749" t="s">
        <v>1627</v>
      </c>
      <c r="L585" s="752">
        <v>156.95000000000002</v>
      </c>
      <c r="M585" s="752">
        <v>61</v>
      </c>
      <c r="N585" s="753">
        <v>9573.9500000000007</v>
      </c>
    </row>
    <row r="586" spans="1:14" ht="14.45" customHeight="1" x14ac:dyDescent="0.2">
      <c r="A586" s="747" t="s">
        <v>583</v>
      </c>
      <c r="B586" s="748" t="s">
        <v>584</v>
      </c>
      <c r="C586" s="749" t="s">
        <v>603</v>
      </c>
      <c r="D586" s="750" t="s">
        <v>604</v>
      </c>
      <c r="E586" s="751">
        <v>50113006</v>
      </c>
      <c r="F586" s="750" t="s">
        <v>1571</v>
      </c>
      <c r="G586" s="749" t="s">
        <v>670</v>
      </c>
      <c r="H586" s="749">
        <v>994516</v>
      </c>
      <c r="I586" s="749">
        <v>0</v>
      </c>
      <c r="J586" s="749" t="s">
        <v>1628</v>
      </c>
      <c r="K586" s="749" t="s">
        <v>585</v>
      </c>
      <c r="L586" s="752">
        <v>212.10399999999998</v>
      </c>
      <c r="M586" s="752">
        <v>50</v>
      </c>
      <c r="N586" s="753">
        <v>10605.199999999999</v>
      </c>
    </row>
    <row r="587" spans="1:14" ht="14.45" customHeight="1" x14ac:dyDescent="0.2">
      <c r="A587" s="747" t="s">
        <v>583</v>
      </c>
      <c r="B587" s="748" t="s">
        <v>584</v>
      </c>
      <c r="C587" s="749" t="s">
        <v>603</v>
      </c>
      <c r="D587" s="750" t="s">
        <v>604</v>
      </c>
      <c r="E587" s="751">
        <v>50113006</v>
      </c>
      <c r="F587" s="750" t="s">
        <v>1571</v>
      </c>
      <c r="G587" s="749" t="s">
        <v>670</v>
      </c>
      <c r="H587" s="749">
        <v>993484</v>
      </c>
      <c r="I587" s="749">
        <v>0</v>
      </c>
      <c r="J587" s="749" t="s">
        <v>1629</v>
      </c>
      <c r="K587" s="749" t="s">
        <v>585</v>
      </c>
      <c r="L587" s="752">
        <v>1666.8085714285714</v>
      </c>
      <c r="M587" s="752">
        <v>7</v>
      </c>
      <c r="N587" s="753">
        <v>11667.66</v>
      </c>
    </row>
    <row r="588" spans="1:14" ht="14.45" customHeight="1" x14ac:dyDescent="0.2">
      <c r="A588" s="747" t="s">
        <v>583</v>
      </c>
      <c r="B588" s="748" t="s">
        <v>584</v>
      </c>
      <c r="C588" s="749" t="s">
        <v>603</v>
      </c>
      <c r="D588" s="750" t="s">
        <v>604</v>
      </c>
      <c r="E588" s="751">
        <v>50113006</v>
      </c>
      <c r="F588" s="750" t="s">
        <v>1571</v>
      </c>
      <c r="G588" s="749" t="s">
        <v>678</v>
      </c>
      <c r="H588" s="749">
        <v>133220</v>
      </c>
      <c r="I588" s="749">
        <v>33220</v>
      </c>
      <c r="J588" s="749" t="s">
        <v>1630</v>
      </c>
      <c r="K588" s="749" t="s">
        <v>1631</v>
      </c>
      <c r="L588" s="752">
        <v>195.75</v>
      </c>
      <c r="M588" s="752">
        <v>1</v>
      </c>
      <c r="N588" s="753">
        <v>195.75</v>
      </c>
    </row>
    <row r="589" spans="1:14" ht="14.45" customHeight="1" x14ac:dyDescent="0.2">
      <c r="A589" s="747" t="s">
        <v>583</v>
      </c>
      <c r="B589" s="748" t="s">
        <v>584</v>
      </c>
      <c r="C589" s="749" t="s">
        <v>603</v>
      </c>
      <c r="D589" s="750" t="s">
        <v>604</v>
      </c>
      <c r="E589" s="751">
        <v>50113006</v>
      </c>
      <c r="F589" s="750" t="s">
        <v>1571</v>
      </c>
      <c r="G589" s="749" t="s">
        <v>670</v>
      </c>
      <c r="H589" s="749">
        <v>33525</v>
      </c>
      <c r="I589" s="749">
        <v>33525</v>
      </c>
      <c r="J589" s="749" t="s">
        <v>1632</v>
      </c>
      <c r="K589" s="749" t="s">
        <v>1293</v>
      </c>
      <c r="L589" s="752">
        <v>94.797952755905527</v>
      </c>
      <c r="M589" s="752">
        <v>127</v>
      </c>
      <c r="N589" s="753">
        <v>12039.340000000002</v>
      </c>
    </row>
    <row r="590" spans="1:14" ht="14.45" customHeight="1" x14ac:dyDescent="0.2">
      <c r="A590" s="747" t="s">
        <v>583</v>
      </c>
      <c r="B590" s="748" t="s">
        <v>584</v>
      </c>
      <c r="C590" s="749" t="s">
        <v>603</v>
      </c>
      <c r="D590" s="750" t="s">
        <v>604</v>
      </c>
      <c r="E590" s="751">
        <v>50113008</v>
      </c>
      <c r="F590" s="750" t="s">
        <v>1633</v>
      </c>
      <c r="G590" s="749"/>
      <c r="H590" s="749"/>
      <c r="I590" s="749">
        <v>138455</v>
      </c>
      <c r="J590" s="749" t="s">
        <v>1634</v>
      </c>
      <c r="K590" s="749" t="s">
        <v>1635</v>
      </c>
      <c r="L590" s="752">
        <v>1068.2099609375</v>
      </c>
      <c r="M590" s="752">
        <v>98</v>
      </c>
      <c r="N590" s="753">
        <v>104684.576171875</v>
      </c>
    </row>
    <row r="591" spans="1:14" ht="14.45" customHeight="1" x14ac:dyDescent="0.2">
      <c r="A591" s="747" t="s">
        <v>583</v>
      </c>
      <c r="B591" s="748" t="s">
        <v>584</v>
      </c>
      <c r="C591" s="749" t="s">
        <v>603</v>
      </c>
      <c r="D591" s="750" t="s">
        <v>604</v>
      </c>
      <c r="E591" s="751">
        <v>50113008</v>
      </c>
      <c r="F591" s="750" t="s">
        <v>1633</v>
      </c>
      <c r="G591" s="749"/>
      <c r="H591" s="749"/>
      <c r="I591" s="749">
        <v>138453</v>
      </c>
      <c r="J591" s="749" t="s">
        <v>1634</v>
      </c>
      <c r="K591" s="749" t="s">
        <v>1636</v>
      </c>
      <c r="L591" s="752">
        <v>643.51998901367188</v>
      </c>
      <c r="M591" s="752">
        <v>2</v>
      </c>
      <c r="N591" s="753">
        <v>1287.0399780273438</v>
      </c>
    </row>
    <row r="592" spans="1:14" ht="14.45" customHeight="1" x14ac:dyDescent="0.2">
      <c r="A592" s="747" t="s">
        <v>583</v>
      </c>
      <c r="B592" s="748" t="s">
        <v>584</v>
      </c>
      <c r="C592" s="749" t="s">
        <v>603</v>
      </c>
      <c r="D592" s="750" t="s">
        <v>604</v>
      </c>
      <c r="E592" s="751">
        <v>50113008</v>
      </c>
      <c r="F592" s="750" t="s">
        <v>1633</v>
      </c>
      <c r="G592" s="749"/>
      <c r="H592" s="749"/>
      <c r="I592" s="749">
        <v>230449</v>
      </c>
      <c r="J592" s="749" t="s">
        <v>1634</v>
      </c>
      <c r="K592" s="749" t="s">
        <v>1636</v>
      </c>
      <c r="L592" s="752">
        <v>534.04998779296875</v>
      </c>
      <c r="M592" s="752">
        <v>4</v>
      </c>
      <c r="N592" s="753">
        <v>2136.199951171875</v>
      </c>
    </row>
    <row r="593" spans="1:14" ht="14.45" customHeight="1" x14ac:dyDescent="0.2">
      <c r="A593" s="747" t="s">
        <v>583</v>
      </c>
      <c r="B593" s="748" t="s">
        <v>584</v>
      </c>
      <c r="C593" s="749" t="s">
        <v>603</v>
      </c>
      <c r="D593" s="750" t="s">
        <v>604</v>
      </c>
      <c r="E593" s="751">
        <v>50113008</v>
      </c>
      <c r="F593" s="750" t="s">
        <v>1633</v>
      </c>
      <c r="G593" s="749"/>
      <c r="H593" s="749"/>
      <c r="I593" s="749">
        <v>129057</v>
      </c>
      <c r="J593" s="749" t="s">
        <v>1637</v>
      </c>
      <c r="K593" s="749" t="s">
        <v>1638</v>
      </c>
      <c r="L593" s="752">
        <v>4337.1201171875</v>
      </c>
      <c r="M593" s="752">
        <v>16</v>
      </c>
      <c r="N593" s="753">
        <v>69393.921875</v>
      </c>
    </row>
    <row r="594" spans="1:14" ht="14.45" customHeight="1" x14ac:dyDescent="0.2">
      <c r="A594" s="747" t="s">
        <v>583</v>
      </c>
      <c r="B594" s="748" t="s">
        <v>584</v>
      </c>
      <c r="C594" s="749" t="s">
        <v>603</v>
      </c>
      <c r="D594" s="750" t="s">
        <v>604</v>
      </c>
      <c r="E594" s="751">
        <v>50113008</v>
      </c>
      <c r="F594" s="750" t="s">
        <v>1633</v>
      </c>
      <c r="G594" s="749"/>
      <c r="H594" s="749"/>
      <c r="I594" s="749">
        <v>230459</v>
      </c>
      <c r="J594" s="749" t="s">
        <v>1637</v>
      </c>
      <c r="K594" s="749" t="s">
        <v>1638</v>
      </c>
      <c r="L594" s="752">
        <v>4337.1201171875</v>
      </c>
      <c r="M594" s="752">
        <v>12</v>
      </c>
      <c r="N594" s="753">
        <v>52045.44140625</v>
      </c>
    </row>
    <row r="595" spans="1:14" ht="14.45" customHeight="1" x14ac:dyDescent="0.2">
      <c r="A595" s="747" t="s">
        <v>583</v>
      </c>
      <c r="B595" s="748" t="s">
        <v>584</v>
      </c>
      <c r="C595" s="749" t="s">
        <v>603</v>
      </c>
      <c r="D595" s="750" t="s">
        <v>604</v>
      </c>
      <c r="E595" s="751">
        <v>50113008</v>
      </c>
      <c r="F595" s="750" t="s">
        <v>1633</v>
      </c>
      <c r="G595" s="749"/>
      <c r="H595" s="749"/>
      <c r="I595" s="749">
        <v>129056</v>
      </c>
      <c r="J595" s="749" t="s">
        <v>1637</v>
      </c>
      <c r="K595" s="749" t="s">
        <v>1639</v>
      </c>
      <c r="L595" s="752">
        <v>2168.5600469680057</v>
      </c>
      <c r="M595" s="752">
        <v>42</v>
      </c>
      <c r="N595" s="753">
        <v>91079.52197265625</v>
      </c>
    </row>
    <row r="596" spans="1:14" ht="14.45" customHeight="1" x14ac:dyDescent="0.2">
      <c r="A596" s="747" t="s">
        <v>583</v>
      </c>
      <c r="B596" s="748" t="s">
        <v>584</v>
      </c>
      <c r="C596" s="749" t="s">
        <v>603</v>
      </c>
      <c r="D596" s="750" t="s">
        <v>604</v>
      </c>
      <c r="E596" s="751">
        <v>50113008</v>
      </c>
      <c r="F596" s="750" t="s">
        <v>1633</v>
      </c>
      <c r="G596" s="749"/>
      <c r="H596" s="749"/>
      <c r="I596" s="749">
        <v>29980</v>
      </c>
      <c r="J596" s="749" t="s">
        <v>1640</v>
      </c>
      <c r="K596" s="749" t="s">
        <v>1641</v>
      </c>
      <c r="L596" s="752">
        <v>11517</v>
      </c>
      <c r="M596" s="752">
        <v>18</v>
      </c>
      <c r="N596" s="753">
        <v>207306</v>
      </c>
    </row>
    <row r="597" spans="1:14" ht="14.45" customHeight="1" x14ac:dyDescent="0.2">
      <c r="A597" s="747" t="s">
        <v>583</v>
      </c>
      <c r="B597" s="748" t="s">
        <v>584</v>
      </c>
      <c r="C597" s="749" t="s">
        <v>603</v>
      </c>
      <c r="D597" s="750" t="s">
        <v>604</v>
      </c>
      <c r="E597" s="751">
        <v>50113008</v>
      </c>
      <c r="F597" s="750" t="s">
        <v>1633</v>
      </c>
      <c r="G597" s="749"/>
      <c r="H597" s="749"/>
      <c r="I597" s="749">
        <v>62465</v>
      </c>
      <c r="J597" s="749" t="s">
        <v>1642</v>
      </c>
      <c r="K597" s="749" t="s">
        <v>1643</v>
      </c>
      <c r="L597" s="752">
        <v>17457.19921875</v>
      </c>
      <c r="M597" s="752">
        <v>4</v>
      </c>
      <c r="N597" s="753">
        <v>69828.796875</v>
      </c>
    </row>
    <row r="598" spans="1:14" ht="14.45" customHeight="1" x14ac:dyDescent="0.2">
      <c r="A598" s="747" t="s">
        <v>583</v>
      </c>
      <c r="B598" s="748" t="s">
        <v>584</v>
      </c>
      <c r="C598" s="749" t="s">
        <v>603</v>
      </c>
      <c r="D598" s="750" t="s">
        <v>604</v>
      </c>
      <c r="E598" s="751">
        <v>50113008</v>
      </c>
      <c r="F598" s="750" t="s">
        <v>1633</v>
      </c>
      <c r="G598" s="749"/>
      <c r="H598" s="749"/>
      <c r="I598" s="749">
        <v>62464</v>
      </c>
      <c r="J598" s="749" t="s">
        <v>1642</v>
      </c>
      <c r="K598" s="749" t="s">
        <v>1644</v>
      </c>
      <c r="L598" s="752">
        <v>9157.7597923801368</v>
      </c>
      <c r="M598" s="752">
        <v>219</v>
      </c>
      <c r="N598" s="753">
        <v>2005549.39453125</v>
      </c>
    </row>
    <row r="599" spans="1:14" ht="14.45" customHeight="1" x14ac:dyDescent="0.2">
      <c r="A599" s="747" t="s">
        <v>583</v>
      </c>
      <c r="B599" s="748" t="s">
        <v>584</v>
      </c>
      <c r="C599" s="749" t="s">
        <v>603</v>
      </c>
      <c r="D599" s="750" t="s">
        <v>604</v>
      </c>
      <c r="E599" s="751">
        <v>50113008</v>
      </c>
      <c r="F599" s="750" t="s">
        <v>1633</v>
      </c>
      <c r="G599" s="749"/>
      <c r="H599" s="749"/>
      <c r="I599" s="749">
        <v>205966</v>
      </c>
      <c r="J599" s="749" t="s">
        <v>1645</v>
      </c>
      <c r="K599" s="749" t="s">
        <v>1635</v>
      </c>
      <c r="L599" s="752">
        <v>1287</v>
      </c>
      <c r="M599" s="752">
        <v>26</v>
      </c>
      <c r="N599" s="753">
        <v>33462</v>
      </c>
    </row>
    <row r="600" spans="1:14" ht="14.45" customHeight="1" x14ac:dyDescent="0.2">
      <c r="A600" s="747" t="s">
        <v>583</v>
      </c>
      <c r="B600" s="748" t="s">
        <v>584</v>
      </c>
      <c r="C600" s="749" t="s">
        <v>603</v>
      </c>
      <c r="D600" s="750" t="s">
        <v>604</v>
      </c>
      <c r="E600" s="751">
        <v>50113008</v>
      </c>
      <c r="F600" s="750" t="s">
        <v>1633</v>
      </c>
      <c r="G600" s="749"/>
      <c r="H600" s="749"/>
      <c r="I600" s="749">
        <v>26042</v>
      </c>
      <c r="J600" s="749" t="s">
        <v>1646</v>
      </c>
      <c r="K600" s="749" t="s">
        <v>1647</v>
      </c>
      <c r="L600" s="752">
        <v>11660</v>
      </c>
      <c r="M600" s="752">
        <v>1</v>
      </c>
      <c r="N600" s="753">
        <v>11660</v>
      </c>
    </row>
    <row r="601" spans="1:14" ht="14.45" customHeight="1" x14ac:dyDescent="0.2">
      <c r="A601" s="747" t="s">
        <v>583</v>
      </c>
      <c r="B601" s="748" t="s">
        <v>584</v>
      </c>
      <c r="C601" s="749" t="s">
        <v>603</v>
      </c>
      <c r="D601" s="750" t="s">
        <v>604</v>
      </c>
      <c r="E601" s="751">
        <v>50113008</v>
      </c>
      <c r="F601" s="750" t="s">
        <v>1633</v>
      </c>
      <c r="G601" s="749"/>
      <c r="H601" s="749"/>
      <c r="I601" s="749">
        <v>26041</v>
      </c>
      <c r="J601" s="749" t="s">
        <v>1646</v>
      </c>
      <c r="K601" s="749" t="s">
        <v>1648</v>
      </c>
      <c r="L601" s="752">
        <v>6325</v>
      </c>
      <c r="M601" s="752">
        <v>2</v>
      </c>
      <c r="N601" s="753">
        <v>12650</v>
      </c>
    </row>
    <row r="602" spans="1:14" ht="14.45" customHeight="1" x14ac:dyDescent="0.2">
      <c r="A602" s="747" t="s">
        <v>583</v>
      </c>
      <c r="B602" s="748" t="s">
        <v>584</v>
      </c>
      <c r="C602" s="749" t="s">
        <v>603</v>
      </c>
      <c r="D602" s="750" t="s">
        <v>604</v>
      </c>
      <c r="E602" s="751">
        <v>50113008</v>
      </c>
      <c r="F602" s="750" t="s">
        <v>1633</v>
      </c>
      <c r="G602" s="749"/>
      <c r="H602" s="749"/>
      <c r="I602" s="749">
        <v>230687</v>
      </c>
      <c r="J602" s="749" t="s">
        <v>1649</v>
      </c>
      <c r="K602" s="749" t="s">
        <v>1650</v>
      </c>
      <c r="L602" s="752">
        <v>4305.3999255952385</v>
      </c>
      <c r="M602" s="752">
        <v>84</v>
      </c>
      <c r="N602" s="753">
        <v>361653.59375</v>
      </c>
    </row>
    <row r="603" spans="1:14" ht="14.45" customHeight="1" x14ac:dyDescent="0.2">
      <c r="A603" s="747" t="s">
        <v>583</v>
      </c>
      <c r="B603" s="748" t="s">
        <v>584</v>
      </c>
      <c r="C603" s="749" t="s">
        <v>603</v>
      </c>
      <c r="D603" s="750" t="s">
        <v>604</v>
      </c>
      <c r="E603" s="751">
        <v>50113008</v>
      </c>
      <c r="F603" s="750" t="s">
        <v>1633</v>
      </c>
      <c r="G603" s="749"/>
      <c r="H603" s="749"/>
      <c r="I603" s="749">
        <v>230686</v>
      </c>
      <c r="J603" s="749" t="s">
        <v>1649</v>
      </c>
      <c r="K603" s="749" t="s">
        <v>1651</v>
      </c>
      <c r="L603" s="752">
        <v>8610.7998046875</v>
      </c>
      <c r="M603" s="752">
        <v>21</v>
      </c>
      <c r="N603" s="753">
        <v>180826.7958984375</v>
      </c>
    </row>
    <row r="604" spans="1:14" ht="14.45" customHeight="1" x14ac:dyDescent="0.2">
      <c r="A604" s="747" t="s">
        <v>583</v>
      </c>
      <c r="B604" s="748" t="s">
        <v>584</v>
      </c>
      <c r="C604" s="749" t="s">
        <v>603</v>
      </c>
      <c r="D604" s="750" t="s">
        <v>604</v>
      </c>
      <c r="E604" s="751">
        <v>50113008</v>
      </c>
      <c r="F604" s="750" t="s">
        <v>1633</v>
      </c>
      <c r="G604" s="749"/>
      <c r="H604" s="749"/>
      <c r="I604" s="749">
        <v>6480</v>
      </c>
      <c r="J604" s="749" t="s">
        <v>1649</v>
      </c>
      <c r="K604" s="749" t="s">
        <v>1650</v>
      </c>
      <c r="L604" s="752">
        <v>4305.3999399038457</v>
      </c>
      <c r="M604" s="752">
        <v>52</v>
      </c>
      <c r="N604" s="753">
        <v>223880.796875</v>
      </c>
    </row>
    <row r="605" spans="1:14" ht="14.45" customHeight="1" x14ac:dyDescent="0.2">
      <c r="A605" s="747" t="s">
        <v>583</v>
      </c>
      <c r="B605" s="748" t="s">
        <v>584</v>
      </c>
      <c r="C605" s="749" t="s">
        <v>603</v>
      </c>
      <c r="D605" s="750" t="s">
        <v>604</v>
      </c>
      <c r="E605" s="751">
        <v>50113008</v>
      </c>
      <c r="F605" s="750" t="s">
        <v>1633</v>
      </c>
      <c r="G605" s="749"/>
      <c r="H605" s="749"/>
      <c r="I605" s="749">
        <v>212531</v>
      </c>
      <c r="J605" s="749" t="s">
        <v>1649</v>
      </c>
      <c r="K605" s="749" t="s">
        <v>1651</v>
      </c>
      <c r="L605" s="752">
        <v>8610.7998046875</v>
      </c>
      <c r="M605" s="752">
        <v>28</v>
      </c>
      <c r="N605" s="753">
        <v>241102.39453125</v>
      </c>
    </row>
    <row r="606" spans="1:14" ht="14.45" customHeight="1" x14ac:dyDescent="0.2">
      <c r="A606" s="747" t="s">
        <v>583</v>
      </c>
      <c r="B606" s="748" t="s">
        <v>584</v>
      </c>
      <c r="C606" s="749" t="s">
        <v>603</v>
      </c>
      <c r="D606" s="750" t="s">
        <v>604</v>
      </c>
      <c r="E606" s="751">
        <v>50113008</v>
      </c>
      <c r="F606" s="750" t="s">
        <v>1633</v>
      </c>
      <c r="G606" s="749"/>
      <c r="H606" s="749"/>
      <c r="I606" s="749">
        <v>214076</v>
      </c>
      <c r="J606" s="749" t="s">
        <v>1652</v>
      </c>
      <c r="K606" s="749" t="s">
        <v>1653</v>
      </c>
      <c r="L606" s="752">
        <v>1971.4200439453125</v>
      </c>
      <c r="M606" s="752">
        <v>48</v>
      </c>
      <c r="N606" s="753">
        <v>94628.162109375</v>
      </c>
    </row>
    <row r="607" spans="1:14" ht="14.45" customHeight="1" x14ac:dyDescent="0.2">
      <c r="A607" s="747" t="s">
        <v>583</v>
      </c>
      <c r="B607" s="748" t="s">
        <v>584</v>
      </c>
      <c r="C607" s="749" t="s">
        <v>603</v>
      </c>
      <c r="D607" s="750" t="s">
        <v>604</v>
      </c>
      <c r="E607" s="751">
        <v>50113008</v>
      </c>
      <c r="F607" s="750" t="s">
        <v>1633</v>
      </c>
      <c r="G607" s="749"/>
      <c r="H607" s="749"/>
      <c r="I607" s="749">
        <v>29465</v>
      </c>
      <c r="J607" s="749" t="s">
        <v>1654</v>
      </c>
      <c r="K607" s="749" t="s">
        <v>1655</v>
      </c>
      <c r="L607" s="752">
        <v>22777.83203125</v>
      </c>
      <c r="M607" s="752">
        <v>4</v>
      </c>
      <c r="N607" s="753">
        <v>91111.328125</v>
      </c>
    </row>
    <row r="608" spans="1:14" ht="14.45" customHeight="1" x14ac:dyDescent="0.2">
      <c r="A608" s="747" t="s">
        <v>583</v>
      </c>
      <c r="B608" s="748" t="s">
        <v>584</v>
      </c>
      <c r="C608" s="749" t="s">
        <v>603</v>
      </c>
      <c r="D608" s="750" t="s">
        <v>604</v>
      </c>
      <c r="E608" s="751">
        <v>50113008</v>
      </c>
      <c r="F608" s="750" t="s">
        <v>1633</v>
      </c>
      <c r="G608" s="749"/>
      <c r="H608" s="749"/>
      <c r="I608" s="749">
        <v>29464</v>
      </c>
      <c r="J608" s="749" t="s">
        <v>1654</v>
      </c>
      <c r="K608" s="749" t="s">
        <v>1647</v>
      </c>
      <c r="L608" s="752">
        <v>11396.702681107954</v>
      </c>
      <c r="M608" s="752">
        <v>11</v>
      </c>
      <c r="N608" s="753">
        <v>125363.7294921875</v>
      </c>
    </row>
    <row r="609" spans="1:14" ht="14.45" customHeight="1" x14ac:dyDescent="0.2">
      <c r="A609" s="747" t="s">
        <v>583</v>
      </c>
      <c r="B609" s="748" t="s">
        <v>584</v>
      </c>
      <c r="C609" s="749" t="s">
        <v>603</v>
      </c>
      <c r="D609" s="750" t="s">
        <v>604</v>
      </c>
      <c r="E609" s="751">
        <v>50113011</v>
      </c>
      <c r="F609" s="750" t="s">
        <v>1656</v>
      </c>
      <c r="G609" s="749"/>
      <c r="H609" s="749"/>
      <c r="I609" s="749">
        <v>158152</v>
      </c>
      <c r="J609" s="749" t="s">
        <v>1657</v>
      </c>
      <c r="K609" s="749" t="s">
        <v>1635</v>
      </c>
      <c r="L609" s="752">
        <v>912.97862096847666</v>
      </c>
      <c r="M609" s="752">
        <v>343</v>
      </c>
      <c r="N609" s="753">
        <v>313151.6669921875</v>
      </c>
    </row>
    <row r="610" spans="1:14" ht="14.45" customHeight="1" x14ac:dyDescent="0.2">
      <c r="A610" s="747" t="s">
        <v>583</v>
      </c>
      <c r="B610" s="748" t="s">
        <v>584</v>
      </c>
      <c r="C610" s="749" t="s">
        <v>603</v>
      </c>
      <c r="D610" s="750" t="s">
        <v>604</v>
      </c>
      <c r="E610" s="751">
        <v>50113011</v>
      </c>
      <c r="F610" s="750" t="s">
        <v>1656</v>
      </c>
      <c r="G610" s="749"/>
      <c r="H610" s="749"/>
      <c r="I610" s="749">
        <v>87240</v>
      </c>
      <c r="J610" s="749" t="s">
        <v>1658</v>
      </c>
      <c r="K610" s="749" t="s">
        <v>1659</v>
      </c>
      <c r="L610" s="752">
        <v>7700</v>
      </c>
      <c r="M610" s="752">
        <v>11</v>
      </c>
      <c r="N610" s="753">
        <v>84700</v>
      </c>
    </row>
    <row r="611" spans="1:14" ht="14.45" customHeight="1" x14ac:dyDescent="0.2">
      <c r="A611" s="747" t="s">
        <v>583</v>
      </c>
      <c r="B611" s="748" t="s">
        <v>584</v>
      </c>
      <c r="C611" s="749" t="s">
        <v>603</v>
      </c>
      <c r="D611" s="750" t="s">
        <v>604</v>
      </c>
      <c r="E611" s="751">
        <v>50113011</v>
      </c>
      <c r="F611" s="750" t="s">
        <v>1656</v>
      </c>
      <c r="G611" s="749"/>
      <c r="H611" s="749"/>
      <c r="I611" s="749">
        <v>87239</v>
      </c>
      <c r="J611" s="749" t="s">
        <v>1658</v>
      </c>
      <c r="K611" s="749" t="s">
        <v>1660</v>
      </c>
      <c r="L611" s="752">
        <v>3850</v>
      </c>
      <c r="M611" s="752">
        <v>2</v>
      </c>
      <c r="N611" s="753">
        <v>7700</v>
      </c>
    </row>
    <row r="612" spans="1:14" ht="14.45" customHeight="1" x14ac:dyDescent="0.2">
      <c r="A612" s="747" t="s">
        <v>583</v>
      </c>
      <c r="B612" s="748" t="s">
        <v>584</v>
      </c>
      <c r="C612" s="749" t="s">
        <v>603</v>
      </c>
      <c r="D612" s="750" t="s">
        <v>604</v>
      </c>
      <c r="E612" s="751">
        <v>50113012</v>
      </c>
      <c r="F612" s="750" t="s">
        <v>1661</v>
      </c>
      <c r="G612" s="749" t="s">
        <v>670</v>
      </c>
      <c r="H612" s="749">
        <v>193650</v>
      </c>
      <c r="I612" s="749">
        <v>93650</v>
      </c>
      <c r="J612" s="749" t="s">
        <v>1662</v>
      </c>
      <c r="K612" s="749" t="s">
        <v>1663</v>
      </c>
      <c r="L612" s="752">
        <v>10639.508000000002</v>
      </c>
      <c r="M612" s="752">
        <v>5</v>
      </c>
      <c r="N612" s="753">
        <v>53197.540000000008</v>
      </c>
    </row>
    <row r="613" spans="1:14" ht="14.45" customHeight="1" x14ac:dyDescent="0.2">
      <c r="A613" s="747" t="s">
        <v>583</v>
      </c>
      <c r="B613" s="748" t="s">
        <v>584</v>
      </c>
      <c r="C613" s="749" t="s">
        <v>603</v>
      </c>
      <c r="D613" s="750" t="s">
        <v>604</v>
      </c>
      <c r="E613" s="751">
        <v>50113013</v>
      </c>
      <c r="F613" s="750" t="s">
        <v>1664</v>
      </c>
      <c r="G613" s="749" t="s">
        <v>678</v>
      </c>
      <c r="H613" s="749">
        <v>194155</v>
      </c>
      <c r="I613" s="749">
        <v>94155</v>
      </c>
      <c r="J613" s="749" t="s">
        <v>1665</v>
      </c>
      <c r="K613" s="749" t="s">
        <v>1666</v>
      </c>
      <c r="L613" s="752">
        <v>320.32</v>
      </c>
      <c r="M613" s="752">
        <v>4</v>
      </c>
      <c r="N613" s="753">
        <v>1281.28</v>
      </c>
    </row>
    <row r="614" spans="1:14" ht="14.45" customHeight="1" x14ac:dyDescent="0.2">
      <c r="A614" s="747" t="s">
        <v>583</v>
      </c>
      <c r="B614" s="748" t="s">
        <v>584</v>
      </c>
      <c r="C614" s="749" t="s">
        <v>603</v>
      </c>
      <c r="D614" s="750" t="s">
        <v>604</v>
      </c>
      <c r="E614" s="751">
        <v>50113013</v>
      </c>
      <c r="F614" s="750" t="s">
        <v>1664</v>
      </c>
      <c r="G614" s="749" t="s">
        <v>678</v>
      </c>
      <c r="H614" s="749">
        <v>195147</v>
      </c>
      <c r="I614" s="749">
        <v>195147</v>
      </c>
      <c r="J614" s="749" t="s">
        <v>1667</v>
      </c>
      <c r="K614" s="749" t="s">
        <v>1668</v>
      </c>
      <c r="L614" s="752">
        <v>762.62333333333345</v>
      </c>
      <c r="M614" s="752">
        <v>30</v>
      </c>
      <c r="N614" s="753">
        <v>22878.700000000004</v>
      </c>
    </row>
    <row r="615" spans="1:14" ht="14.45" customHeight="1" x14ac:dyDescent="0.2">
      <c r="A615" s="747" t="s">
        <v>583</v>
      </c>
      <c r="B615" s="748" t="s">
        <v>584</v>
      </c>
      <c r="C615" s="749" t="s">
        <v>603</v>
      </c>
      <c r="D615" s="750" t="s">
        <v>604</v>
      </c>
      <c r="E615" s="751">
        <v>50113013</v>
      </c>
      <c r="F615" s="750" t="s">
        <v>1664</v>
      </c>
      <c r="G615" s="749" t="s">
        <v>670</v>
      </c>
      <c r="H615" s="749">
        <v>203097</v>
      </c>
      <c r="I615" s="749">
        <v>203097</v>
      </c>
      <c r="J615" s="749" t="s">
        <v>1669</v>
      </c>
      <c r="K615" s="749" t="s">
        <v>1670</v>
      </c>
      <c r="L615" s="752">
        <v>167.54</v>
      </c>
      <c r="M615" s="752">
        <v>2</v>
      </c>
      <c r="N615" s="753">
        <v>335.08</v>
      </c>
    </row>
    <row r="616" spans="1:14" ht="14.45" customHeight="1" x14ac:dyDescent="0.2">
      <c r="A616" s="747" t="s">
        <v>583</v>
      </c>
      <c r="B616" s="748" t="s">
        <v>584</v>
      </c>
      <c r="C616" s="749" t="s">
        <v>603</v>
      </c>
      <c r="D616" s="750" t="s">
        <v>604</v>
      </c>
      <c r="E616" s="751">
        <v>50113013</v>
      </c>
      <c r="F616" s="750" t="s">
        <v>1664</v>
      </c>
      <c r="G616" s="749" t="s">
        <v>670</v>
      </c>
      <c r="H616" s="749">
        <v>172972</v>
      </c>
      <c r="I616" s="749">
        <v>72972</v>
      </c>
      <c r="J616" s="749" t="s">
        <v>1671</v>
      </c>
      <c r="K616" s="749" t="s">
        <v>1672</v>
      </c>
      <c r="L616" s="752">
        <v>187.3990871369295</v>
      </c>
      <c r="M616" s="752">
        <v>241</v>
      </c>
      <c r="N616" s="753">
        <v>45163.180000000008</v>
      </c>
    </row>
    <row r="617" spans="1:14" ht="14.45" customHeight="1" x14ac:dyDescent="0.2">
      <c r="A617" s="747" t="s">
        <v>583</v>
      </c>
      <c r="B617" s="748" t="s">
        <v>584</v>
      </c>
      <c r="C617" s="749" t="s">
        <v>603</v>
      </c>
      <c r="D617" s="750" t="s">
        <v>604</v>
      </c>
      <c r="E617" s="751">
        <v>50113013</v>
      </c>
      <c r="F617" s="750" t="s">
        <v>1664</v>
      </c>
      <c r="G617" s="749" t="s">
        <v>678</v>
      </c>
      <c r="H617" s="749">
        <v>105951</v>
      </c>
      <c r="I617" s="749">
        <v>5951</v>
      </c>
      <c r="J617" s="749" t="s">
        <v>1673</v>
      </c>
      <c r="K617" s="749" t="s">
        <v>1674</v>
      </c>
      <c r="L617" s="752">
        <v>114.79</v>
      </c>
      <c r="M617" s="752">
        <v>1</v>
      </c>
      <c r="N617" s="753">
        <v>114.79</v>
      </c>
    </row>
    <row r="618" spans="1:14" ht="14.45" customHeight="1" x14ac:dyDescent="0.2">
      <c r="A618" s="747" t="s">
        <v>583</v>
      </c>
      <c r="B618" s="748" t="s">
        <v>584</v>
      </c>
      <c r="C618" s="749" t="s">
        <v>603</v>
      </c>
      <c r="D618" s="750" t="s">
        <v>604</v>
      </c>
      <c r="E618" s="751">
        <v>50113013</v>
      </c>
      <c r="F618" s="750" t="s">
        <v>1664</v>
      </c>
      <c r="G618" s="749" t="s">
        <v>670</v>
      </c>
      <c r="H618" s="749">
        <v>201961</v>
      </c>
      <c r="I618" s="749">
        <v>201961</v>
      </c>
      <c r="J618" s="749" t="s">
        <v>1675</v>
      </c>
      <c r="K618" s="749" t="s">
        <v>1676</v>
      </c>
      <c r="L618" s="752">
        <v>319.64999999999998</v>
      </c>
      <c r="M618" s="752">
        <v>8</v>
      </c>
      <c r="N618" s="753">
        <v>2557.1999999999998</v>
      </c>
    </row>
    <row r="619" spans="1:14" ht="14.45" customHeight="1" x14ac:dyDescent="0.2">
      <c r="A619" s="747" t="s">
        <v>583</v>
      </c>
      <c r="B619" s="748" t="s">
        <v>584</v>
      </c>
      <c r="C619" s="749" t="s">
        <v>603</v>
      </c>
      <c r="D619" s="750" t="s">
        <v>604</v>
      </c>
      <c r="E619" s="751">
        <v>50113013</v>
      </c>
      <c r="F619" s="750" t="s">
        <v>1664</v>
      </c>
      <c r="G619" s="749" t="s">
        <v>670</v>
      </c>
      <c r="H619" s="749">
        <v>136083</v>
      </c>
      <c r="I619" s="749">
        <v>136083</v>
      </c>
      <c r="J619" s="749" t="s">
        <v>1677</v>
      </c>
      <c r="K619" s="749" t="s">
        <v>1678</v>
      </c>
      <c r="L619" s="752">
        <v>414.6895652173913</v>
      </c>
      <c r="M619" s="752">
        <v>23</v>
      </c>
      <c r="N619" s="753">
        <v>9537.86</v>
      </c>
    </row>
    <row r="620" spans="1:14" ht="14.45" customHeight="1" x14ac:dyDescent="0.2">
      <c r="A620" s="747" t="s">
        <v>583</v>
      </c>
      <c r="B620" s="748" t="s">
        <v>584</v>
      </c>
      <c r="C620" s="749" t="s">
        <v>603</v>
      </c>
      <c r="D620" s="750" t="s">
        <v>604</v>
      </c>
      <c r="E620" s="751">
        <v>50113013</v>
      </c>
      <c r="F620" s="750" t="s">
        <v>1664</v>
      </c>
      <c r="G620" s="749" t="s">
        <v>670</v>
      </c>
      <c r="H620" s="749">
        <v>498791</v>
      </c>
      <c r="I620" s="749">
        <v>9999999</v>
      </c>
      <c r="J620" s="749" t="s">
        <v>1679</v>
      </c>
      <c r="K620" s="749" t="s">
        <v>1680</v>
      </c>
      <c r="L620" s="752">
        <v>1316.8649999999996</v>
      </c>
      <c r="M620" s="752">
        <v>2.4000000000000004</v>
      </c>
      <c r="N620" s="753">
        <v>3160.4759999999997</v>
      </c>
    </row>
    <row r="621" spans="1:14" ht="14.45" customHeight="1" x14ac:dyDescent="0.2">
      <c r="A621" s="747" t="s">
        <v>583</v>
      </c>
      <c r="B621" s="748" t="s">
        <v>584</v>
      </c>
      <c r="C621" s="749" t="s">
        <v>603</v>
      </c>
      <c r="D621" s="750" t="s">
        <v>604</v>
      </c>
      <c r="E621" s="751">
        <v>50113013</v>
      </c>
      <c r="F621" s="750" t="s">
        <v>1664</v>
      </c>
      <c r="G621" s="749" t="s">
        <v>585</v>
      </c>
      <c r="H621" s="749">
        <v>183817</v>
      </c>
      <c r="I621" s="749">
        <v>183817</v>
      </c>
      <c r="J621" s="749" t="s">
        <v>1681</v>
      </c>
      <c r="K621" s="749" t="s">
        <v>1682</v>
      </c>
      <c r="L621" s="752">
        <v>1315.5055128205129</v>
      </c>
      <c r="M621" s="752">
        <v>156</v>
      </c>
      <c r="N621" s="753">
        <v>205218.86000000002</v>
      </c>
    </row>
    <row r="622" spans="1:14" ht="14.45" customHeight="1" x14ac:dyDescent="0.2">
      <c r="A622" s="747" t="s">
        <v>583</v>
      </c>
      <c r="B622" s="748" t="s">
        <v>584</v>
      </c>
      <c r="C622" s="749" t="s">
        <v>603</v>
      </c>
      <c r="D622" s="750" t="s">
        <v>604</v>
      </c>
      <c r="E622" s="751">
        <v>50113013</v>
      </c>
      <c r="F622" s="750" t="s">
        <v>1664</v>
      </c>
      <c r="G622" s="749" t="s">
        <v>678</v>
      </c>
      <c r="H622" s="749">
        <v>164831</v>
      </c>
      <c r="I622" s="749">
        <v>64831</v>
      </c>
      <c r="J622" s="749" t="s">
        <v>1683</v>
      </c>
      <c r="K622" s="749" t="s">
        <v>1684</v>
      </c>
      <c r="L622" s="752">
        <v>198.35999999999996</v>
      </c>
      <c r="M622" s="752">
        <v>11</v>
      </c>
      <c r="N622" s="753">
        <v>2181.9599999999996</v>
      </c>
    </row>
    <row r="623" spans="1:14" ht="14.45" customHeight="1" x14ac:dyDescent="0.2">
      <c r="A623" s="747" t="s">
        <v>583</v>
      </c>
      <c r="B623" s="748" t="s">
        <v>584</v>
      </c>
      <c r="C623" s="749" t="s">
        <v>603</v>
      </c>
      <c r="D623" s="750" t="s">
        <v>604</v>
      </c>
      <c r="E623" s="751">
        <v>50113013</v>
      </c>
      <c r="F623" s="750" t="s">
        <v>1664</v>
      </c>
      <c r="G623" s="749" t="s">
        <v>678</v>
      </c>
      <c r="H623" s="749">
        <v>164835</v>
      </c>
      <c r="I623" s="749">
        <v>64835</v>
      </c>
      <c r="J623" s="749" t="s">
        <v>1685</v>
      </c>
      <c r="K623" s="749" t="s">
        <v>1686</v>
      </c>
      <c r="L623" s="752">
        <v>143.66</v>
      </c>
      <c r="M623" s="752">
        <v>6</v>
      </c>
      <c r="N623" s="753">
        <v>861.96</v>
      </c>
    </row>
    <row r="624" spans="1:14" ht="14.45" customHeight="1" x14ac:dyDescent="0.2">
      <c r="A624" s="747" t="s">
        <v>583</v>
      </c>
      <c r="B624" s="748" t="s">
        <v>584</v>
      </c>
      <c r="C624" s="749" t="s">
        <v>603</v>
      </c>
      <c r="D624" s="750" t="s">
        <v>604</v>
      </c>
      <c r="E624" s="751">
        <v>50113013</v>
      </c>
      <c r="F624" s="750" t="s">
        <v>1664</v>
      </c>
      <c r="G624" s="749" t="s">
        <v>670</v>
      </c>
      <c r="H624" s="749">
        <v>183926</v>
      </c>
      <c r="I624" s="749">
        <v>183926</v>
      </c>
      <c r="J624" s="749" t="s">
        <v>1687</v>
      </c>
      <c r="K624" s="749" t="s">
        <v>1682</v>
      </c>
      <c r="L624" s="752">
        <v>132.66</v>
      </c>
      <c r="M624" s="752">
        <v>4</v>
      </c>
      <c r="N624" s="753">
        <v>530.64</v>
      </c>
    </row>
    <row r="625" spans="1:14" ht="14.45" customHeight="1" x14ac:dyDescent="0.2">
      <c r="A625" s="747" t="s">
        <v>583</v>
      </c>
      <c r="B625" s="748" t="s">
        <v>584</v>
      </c>
      <c r="C625" s="749" t="s">
        <v>603</v>
      </c>
      <c r="D625" s="750" t="s">
        <v>604</v>
      </c>
      <c r="E625" s="751">
        <v>50113013</v>
      </c>
      <c r="F625" s="750" t="s">
        <v>1664</v>
      </c>
      <c r="G625" s="749" t="s">
        <v>678</v>
      </c>
      <c r="H625" s="749">
        <v>153913</v>
      </c>
      <c r="I625" s="749">
        <v>53913</v>
      </c>
      <c r="J625" s="749" t="s">
        <v>1688</v>
      </c>
      <c r="K625" s="749" t="s">
        <v>1689</v>
      </c>
      <c r="L625" s="752">
        <v>77.546666666666681</v>
      </c>
      <c r="M625" s="752">
        <v>3</v>
      </c>
      <c r="N625" s="753">
        <v>232.64000000000004</v>
      </c>
    </row>
    <row r="626" spans="1:14" ht="14.45" customHeight="1" x14ac:dyDescent="0.2">
      <c r="A626" s="747" t="s">
        <v>583</v>
      </c>
      <c r="B626" s="748" t="s">
        <v>584</v>
      </c>
      <c r="C626" s="749" t="s">
        <v>603</v>
      </c>
      <c r="D626" s="750" t="s">
        <v>604</v>
      </c>
      <c r="E626" s="751">
        <v>50113013</v>
      </c>
      <c r="F626" s="750" t="s">
        <v>1664</v>
      </c>
      <c r="G626" s="749" t="s">
        <v>678</v>
      </c>
      <c r="H626" s="749">
        <v>145010</v>
      </c>
      <c r="I626" s="749">
        <v>45010</v>
      </c>
      <c r="J626" s="749" t="s">
        <v>1690</v>
      </c>
      <c r="K626" s="749" t="s">
        <v>1691</v>
      </c>
      <c r="L626" s="752">
        <v>41.730000000000004</v>
      </c>
      <c r="M626" s="752">
        <v>3</v>
      </c>
      <c r="N626" s="753">
        <v>125.19000000000001</v>
      </c>
    </row>
    <row r="627" spans="1:14" ht="14.45" customHeight="1" x14ac:dyDescent="0.2">
      <c r="A627" s="747" t="s">
        <v>583</v>
      </c>
      <c r="B627" s="748" t="s">
        <v>584</v>
      </c>
      <c r="C627" s="749" t="s">
        <v>603</v>
      </c>
      <c r="D627" s="750" t="s">
        <v>604</v>
      </c>
      <c r="E627" s="751">
        <v>50113013</v>
      </c>
      <c r="F627" s="750" t="s">
        <v>1664</v>
      </c>
      <c r="G627" s="749" t="s">
        <v>670</v>
      </c>
      <c r="H627" s="749">
        <v>117170</v>
      </c>
      <c r="I627" s="749">
        <v>17170</v>
      </c>
      <c r="J627" s="749" t="s">
        <v>1692</v>
      </c>
      <c r="K627" s="749" t="s">
        <v>1693</v>
      </c>
      <c r="L627" s="752">
        <v>72.919999999999987</v>
      </c>
      <c r="M627" s="752">
        <v>2</v>
      </c>
      <c r="N627" s="753">
        <v>145.83999999999997</v>
      </c>
    </row>
    <row r="628" spans="1:14" ht="14.45" customHeight="1" x14ac:dyDescent="0.2">
      <c r="A628" s="747" t="s">
        <v>583</v>
      </c>
      <c r="B628" s="748" t="s">
        <v>584</v>
      </c>
      <c r="C628" s="749" t="s">
        <v>603</v>
      </c>
      <c r="D628" s="750" t="s">
        <v>604</v>
      </c>
      <c r="E628" s="751">
        <v>50113013</v>
      </c>
      <c r="F628" s="750" t="s">
        <v>1664</v>
      </c>
      <c r="G628" s="749" t="s">
        <v>670</v>
      </c>
      <c r="H628" s="749">
        <v>103378</v>
      </c>
      <c r="I628" s="749">
        <v>3378</v>
      </c>
      <c r="J628" s="749" t="s">
        <v>1694</v>
      </c>
      <c r="K628" s="749" t="s">
        <v>1695</v>
      </c>
      <c r="L628" s="752">
        <v>21.78</v>
      </c>
      <c r="M628" s="752">
        <v>1</v>
      </c>
      <c r="N628" s="753">
        <v>21.78</v>
      </c>
    </row>
    <row r="629" spans="1:14" ht="14.45" customHeight="1" x14ac:dyDescent="0.2">
      <c r="A629" s="747" t="s">
        <v>583</v>
      </c>
      <c r="B629" s="748" t="s">
        <v>584</v>
      </c>
      <c r="C629" s="749" t="s">
        <v>603</v>
      </c>
      <c r="D629" s="750" t="s">
        <v>604</v>
      </c>
      <c r="E629" s="751">
        <v>50113013</v>
      </c>
      <c r="F629" s="750" t="s">
        <v>1664</v>
      </c>
      <c r="G629" s="749" t="s">
        <v>670</v>
      </c>
      <c r="H629" s="749">
        <v>111706</v>
      </c>
      <c r="I629" s="749">
        <v>11706</v>
      </c>
      <c r="J629" s="749" t="s">
        <v>1696</v>
      </c>
      <c r="K629" s="749" t="s">
        <v>1448</v>
      </c>
      <c r="L629" s="752">
        <v>526.37160000000017</v>
      </c>
      <c r="M629" s="752">
        <v>125</v>
      </c>
      <c r="N629" s="753">
        <v>65796.450000000026</v>
      </c>
    </row>
    <row r="630" spans="1:14" ht="14.45" customHeight="1" x14ac:dyDescent="0.2">
      <c r="A630" s="747" t="s">
        <v>583</v>
      </c>
      <c r="B630" s="748" t="s">
        <v>584</v>
      </c>
      <c r="C630" s="749" t="s">
        <v>603</v>
      </c>
      <c r="D630" s="750" t="s">
        <v>604</v>
      </c>
      <c r="E630" s="751">
        <v>50113013</v>
      </c>
      <c r="F630" s="750" t="s">
        <v>1664</v>
      </c>
      <c r="G630" s="749" t="s">
        <v>670</v>
      </c>
      <c r="H630" s="749">
        <v>131654</v>
      </c>
      <c r="I630" s="749">
        <v>131654</v>
      </c>
      <c r="J630" s="749" t="s">
        <v>1697</v>
      </c>
      <c r="K630" s="749" t="s">
        <v>1698</v>
      </c>
      <c r="L630" s="752">
        <v>264</v>
      </c>
      <c r="M630" s="752">
        <v>13</v>
      </c>
      <c r="N630" s="753">
        <v>3432</v>
      </c>
    </row>
    <row r="631" spans="1:14" ht="14.45" customHeight="1" x14ac:dyDescent="0.2">
      <c r="A631" s="747" t="s">
        <v>583</v>
      </c>
      <c r="B631" s="748" t="s">
        <v>584</v>
      </c>
      <c r="C631" s="749" t="s">
        <v>603</v>
      </c>
      <c r="D631" s="750" t="s">
        <v>604</v>
      </c>
      <c r="E631" s="751">
        <v>50113013</v>
      </c>
      <c r="F631" s="750" t="s">
        <v>1664</v>
      </c>
      <c r="G631" s="749" t="s">
        <v>670</v>
      </c>
      <c r="H631" s="749">
        <v>131656</v>
      </c>
      <c r="I631" s="749">
        <v>131656</v>
      </c>
      <c r="J631" s="749" t="s">
        <v>1699</v>
      </c>
      <c r="K631" s="749" t="s">
        <v>1700</v>
      </c>
      <c r="L631" s="752">
        <v>517</v>
      </c>
      <c r="M631" s="752">
        <v>27</v>
      </c>
      <c r="N631" s="753">
        <v>13959</v>
      </c>
    </row>
    <row r="632" spans="1:14" ht="14.45" customHeight="1" x14ac:dyDescent="0.2">
      <c r="A632" s="747" t="s">
        <v>583</v>
      </c>
      <c r="B632" s="748" t="s">
        <v>584</v>
      </c>
      <c r="C632" s="749" t="s">
        <v>603</v>
      </c>
      <c r="D632" s="750" t="s">
        <v>604</v>
      </c>
      <c r="E632" s="751">
        <v>50113013</v>
      </c>
      <c r="F632" s="750" t="s">
        <v>1664</v>
      </c>
      <c r="G632" s="749" t="s">
        <v>585</v>
      </c>
      <c r="H632" s="749">
        <v>121240</v>
      </c>
      <c r="I632" s="749">
        <v>121240</v>
      </c>
      <c r="J632" s="749" t="s">
        <v>1701</v>
      </c>
      <c r="K632" s="749" t="s">
        <v>1702</v>
      </c>
      <c r="L632" s="752">
        <v>374</v>
      </c>
      <c r="M632" s="752">
        <v>7</v>
      </c>
      <c r="N632" s="753">
        <v>2618</v>
      </c>
    </row>
    <row r="633" spans="1:14" ht="14.45" customHeight="1" x14ac:dyDescent="0.2">
      <c r="A633" s="747" t="s">
        <v>583</v>
      </c>
      <c r="B633" s="748" t="s">
        <v>584</v>
      </c>
      <c r="C633" s="749" t="s">
        <v>603</v>
      </c>
      <c r="D633" s="750" t="s">
        <v>604</v>
      </c>
      <c r="E633" s="751">
        <v>50113013</v>
      </c>
      <c r="F633" s="750" t="s">
        <v>1664</v>
      </c>
      <c r="G633" s="749" t="s">
        <v>670</v>
      </c>
      <c r="H633" s="749">
        <v>153132</v>
      </c>
      <c r="I633" s="749">
        <v>199796</v>
      </c>
      <c r="J633" s="749" t="s">
        <v>1703</v>
      </c>
      <c r="K633" s="749" t="s">
        <v>1704</v>
      </c>
      <c r="L633" s="752">
        <v>155.96000000000004</v>
      </c>
      <c r="M633" s="752">
        <v>2</v>
      </c>
      <c r="N633" s="753">
        <v>311.92000000000007</v>
      </c>
    </row>
    <row r="634" spans="1:14" ht="14.45" customHeight="1" x14ac:dyDescent="0.2">
      <c r="A634" s="747" t="s">
        <v>583</v>
      </c>
      <c r="B634" s="748" t="s">
        <v>584</v>
      </c>
      <c r="C634" s="749" t="s">
        <v>603</v>
      </c>
      <c r="D634" s="750" t="s">
        <v>604</v>
      </c>
      <c r="E634" s="751">
        <v>50113013</v>
      </c>
      <c r="F634" s="750" t="s">
        <v>1664</v>
      </c>
      <c r="G634" s="749" t="s">
        <v>670</v>
      </c>
      <c r="H634" s="749">
        <v>162180</v>
      </c>
      <c r="I634" s="749">
        <v>162180</v>
      </c>
      <c r="J634" s="749" t="s">
        <v>1705</v>
      </c>
      <c r="K634" s="749" t="s">
        <v>1706</v>
      </c>
      <c r="L634" s="752">
        <v>152.9</v>
      </c>
      <c r="M634" s="752">
        <v>1</v>
      </c>
      <c r="N634" s="753">
        <v>152.9</v>
      </c>
    </row>
    <row r="635" spans="1:14" ht="14.45" customHeight="1" x14ac:dyDescent="0.2">
      <c r="A635" s="747" t="s">
        <v>583</v>
      </c>
      <c r="B635" s="748" t="s">
        <v>584</v>
      </c>
      <c r="C635" s="749" t="s">
        <v>603</v>
      </c>
      <c r="D635" s="750" t="s">
        <v>604</v>
      </c>
      <c r="E635" s="751">
        <v>50113013</v>
      </c>
      <c r="F635" s="750" t="s">
        <v>1664</v>
      </c>
      <c r="G635" s="749" t="s">
        <v>670</v>
      </c>
      <c r="H635" s="749">
        <v>162187</v>
      </c>
      <c r="I635" s="749">
        <v>162187</v>
      </c>
      <c r="J635" s="749" t="s">
        <v>1707</v>
      </c>
      <c r="K635" s="749" t="s">
        <v>1708</v>
      </c>
      <c r="L635" s="752">
        <v>494.89294403892927</v>
      </c>
      <c r="M635" s="752">
        <v>41.1</v>
      </c>
      <c r="N635" s="753">
        <v>20340.099999999995</v>
      </c>
    </row>
    <row r="636" spans="1:14" ht="14.45" customHeight="1" x14ac:dyDescent="0.2">
      <c r="A636" s="747" t="s">
        <v>583</v>
      </c>
      <c r="B636" s="748" t="s">
        <v>584</v>
      </c>
      <c r="C636" s="749" t="s">
        <v>603</v>
      </c>
      <c r="D636" s="750" t="s">
        <v>604</v>
      </c>
      <c r="E636" s="751">
        <v>50113013</v>
      </c>
      <c r="F636" s="750" t="s">
        <v>1664</v>
      </c>
      <c r="G636" s="749" t="s">
        <v>678</v>
      </c>
      <c r="H636" s="749">
        <v>849655</v>
      </c>
      <c r="I636" s="749">
        <v>129836</v>
      </c>
      <c r="J636" s="749" t="s">
        <v>1709</v>
      </c>
      <c r="K636" s="749" t="s">
        <v>1710</v>
      </c>
      <c r="L636" s="752">
        <v>262.90000000000003</v>
      </c>
      <c r="M636" s="752">
        <v>11</v>
      </c>
      <c r="N636" s="753">
        <v>2891.9</v>
      </c>
    </row>
    <row r="637" spans="1:14" ht="14.45" customHeight="1" x14ac:dyDescent="0.2">
      <c r="A637" s="747" t="s">
        <v>583</v>
      </c>
      <c r="B637" s="748" t="s">
        <v>584</v>
      </c>
      <c r="C637" s="749" t="s">
        <v>603</v>
      </c>
      <c r="D637" s="750" t="s">
        <v>604</v>
      </c>
      <c r="E637" s="751">
        <v>50113013</v>
      </c>
      <c r="F637" s="750" t="s">
        <v>1664</v>
      </c>
      <c r="G637" s="749" t="s">
        <v>678</v>
      </c>
      <c r="H637" s="749">
        <v>849887</v>
      </c>
      <c r="I637" s="749">
        <v>129834</v>
      </c>
      <c r="J637" s="749" t="s">
        <v>1711</v>
      </c>
      <c r="K637" s="749" t="s">
        <v>585</v>
      </c>
      <c r="L637" s="752">
        <v>154</v>
      </c>
      <c r="M637" s="752">
        <v>6</v>
      </c>
      <c r="N637" s="753">
        <v>924</v>
      </c>
    </row>
    <row r="638" spans="1:14" ht="14.45" customHeight="1" x14ac:dyDescent="0.2">
      <c r="A638" s="747" t="s">
        <v>583</v>
      </c>
      <c r="B638" s="748" t="s">
        <v>584</v>
      </c>
      <c r="C638" s="749" t="s">
        <v>603</v>
      </c>
      <c r="D638" s="750" t="s">
        <v>604</v>
      </c>
      <c r="E638" s="751">
        <v>50113013</v>
      </c>
      <c r="F638" s="750" t="s">
        <v>1664</v>
      </c>
      <c r="G638" s="749" t="s">
        <v>670</v>
      </c>
      <c r="H638" s="749">
        <v>218400</v>
      </c>
      <c r="I638" s="749">
        <v>218400</v>
      </c>
      <c r="J638" s="749" t="s">
        <v>1712</v>
      </c>
      <c r="K638" s="749" t="s">
        <v>1713</v>
      </c>
      <c r="L638" s="752">
        <v>642.90539130434763</v>
      </c>
      <c r="M638" s="752">
        <v>69</v>
      </c>
      <c r="N638" s="753">
        <v>44360.471999999987</v>
      </c>
    </row>
    <row r="639" spans="1:14" ht="14.45" customHeight="1" x14ac:dyDescent="0.2">
      <c r="A639" s="747" t="s">
        <v>583</v>
      </c>
      <c r="B639" s="748" t="s">
        <v>584</v>
      </c>
      <c r="C639" s="749" t="s">
        <v>603</v>
      </c>
      <c r="D639" s="750" t="s">
        <v>604</v>
      </c>
      <c r="E639" s="751">
        <v>50113013</v>
      </c>
      <c r="F639" s="750" t="s">
        <v>1664</v>
      </c>
      <c r="G639" s="749" t="s">
        <v>670</v>
      </c>
      <c r="H639" s="749">
        <v>175022</v>
      </c>
      <c r="I639" s="749">
        <v>75022</v>
      </c>
      <c r="J639" s="749" t="s">
        <v>1714</v>
      </c>
      <c r="K639" s="749" t="s">
        <v>1715</v>
      </c>
      <c r="L639" s="752">
        <v>35.700000000000003</v>
      </c>
      <c r="M639" s="752">
        <v>2</v>
      </c>
      <c r="N639" s="753">
        <v>71.400000000000006</v>
      </c>
    </row>
    <row r="640" spans="1:14" ht="14.45" customHeight="1" x14ac:dyDescent="0.2">
      <c r="A640" s="747" t="s">
        <v>583</v>
      </c>
      <c r="B640" s="748" t="s">
        <v>584</v>
      </c>
      <c r="C640" s="749" t="s">
        <v>603</v>
      </c>
      <c r="D640" s="750" t="s">
        <v>604</v>
      </c>
      <c r="E640" s="751">
        <v>50113013</v>
      </c>
      <c r="F640" s="750" t="s">
        <v>1664</v>
      </c>
      <c r="G640" s="749" t="s">
        <v>670</v>
      </c>
      <c r="H640" s="749">
        <v>190986</v>
      </c>
      <c r="I640" s="749">
        <v>90986</v>
      </c>
      <c r="J640" s="749" t="s">
        <v>1716</v>
      </c>
      <c r="K640" s="749" t="s">
        <v>1717</v>
      </c>
      <c r="L640" s="752">
        <v>56.099999999999994</v>
      </c>
      <c r="M640" s="752">
        <v>1</v>
      </c>
      <c r="N640" s="753">
        <v>56.099999999999994</v>
      </c>
    </row>
    <row r="641" spans="1:14" ht="14.45" customHeight="1" x14ac:dyDescent="0.2">
      <c r="A641" s="747" t="s">
        <v>583</v>
      </c>
      <c r="B641" s="748" t="s">
        <v>584</v>
      </c>
      <c r="C641" s="749" t="s">
        <v>603</v>
      </c>
      <c r="D641" s="750" t="s">
        <v>604</v>
      </c>
      <c r="E641" s="751">
        <v>50113013</v>
      </c>
      <c r="F641" s="750" t="s">
        <v>1664</v>
      </c>
      <c r="G641" s="749" t="s">
        <v>670</v>
      </c>
      <c r="H641" s="749">
        <v>168860</v>
      </c>
      <c r="I641" s="749">
        <v>168860</v>
      </c>
      <c r="J641" s="749" t="s">
        <v>1718</v>
      </c>
      <c r="K641" s="749" t="s">
        <v>1719</v>
      </c>
      <c r="L641" s="752">
        <v>28965.49</v>
      </c>
      <c r="M641" s="752">
        <v>3</v>
      </c>
      <c r="N641" s="753">
        <v>86896.47</v>
      </c>
    </row>
    <row r="642" spans="1:14" ht="14.45" customHeight="1" x14ac:dyDescent="0.2">
      <c r="A642" s="747" t="s">
        <v>583</v>
      </c>
      <c r="B642" s="748" t="s">
        <v>584</v>
      </c>
      <c r="C642" s="749" t="s">
        <v>603</v>
      </c>
      <c r="D642" s="750" t="s">
        <v>604</v>
      </c>
      <c r="E642" s="751">
        <v>50113013</v>
      </c>
      <c r="F642" s="750" t="s">
        <v>1664</v>
      </c>
      <c r="G642" s="749" t="s">
        <v>670</v>
      </c>
      <c r="H642" s="749">
        <v>132953</v>
      </c>
      <c r="I642" s="749">
        <v>32953</v>
      </c>
      <c r="J642" s="749" t="s">
        <v>1720</v>
      </c>
      <c r="K642" s="749" t="s">
        <v>1717</v>
      </c>
      <c r="L642" s="752">
        <v>49.690000000000012</v>
      </c>
      <c r="M642" s="752">
        <v>1</v>
      </c>
      <c r="N642" s="753">
        <v>49.690000000000012</v>
      </c>
    </row>
    <row r="643" spans="1:14" ht="14.45" customHeight="1" x14ac:dyDescent="0.2">
      <c r="A643" s="747" t="s">
        <v>583</v>
      </c>
      <c r="B643" s="748" t="s">
        <v>584</v>
      </c>
      <c r="C643" s="749" t="s">
        <v>603</v>
      </c>
      <c r="D643" s="750" t="s">
        <v>604</v>
      </c>
      <c r="E643" s="751">
        <v>50113013</v>
      </c>
      <c r="F643" s="750" t="s">
        <v>1664</v>
      </c>
      <c r="G643" s="749" t="s">
        <v>670</v>
      </c>
      <c r="H643" s="749">
        <v>102427</v>
      </c>
      <c r="I643" s="749">
        <v>2427</v>
      </c>
      <c r="J643" s="749" t="s">
        <v>1721</v>
      </c>
      <c r="K643" s="749" t="s">
        <v>937</v>
      </c>
      <c r="L643" s="752">
        <v>88.432500000000005</v>
      </c>
      <c r="M643" s="752">
        <v>8</v>
      </c>
      <c r="N643" s="753">
        <v>707.46</v>
      </c>
    </row>
    <row r="644" spans="1:14" ht="14.45" customHeight="1" x14ac:dyDescent="0.2">
      <c r="A644" s="747" t="s">
        <v>583</v>
      </c>
      <c r="B644" s="748" t="s">
        <v>584</v>
      </c>
      <c r="C644" s="749" t="s">
        <v>603</v>
      </c>
      <c r="D644" s="750" t="s">
        <v>604</v>
      </c>
      <c r="E644" s="751">
        <v>50113013</v>
      </c>
      <c r="F644" s="750" t="s">
        <v>1664</v>
      </c>
      <c r="G644" s="749" t="s">
        <v>670</v>
      </c>
      <c r="H644" s="749">
        <v>101066</v>
      </c>
      <c r="I644" s="749">
        <v>1066</v>
      </c>
      <c r="J644" s="749" t="s">
        <v>1722</v>
      </c>
      <c r="K644" s="749" t="s">
        <v>1723</v>
      </c>
      <c r="L644" s="752">
        <v>57.400256410256404</v>
      </c>
      <c r="M644" s="752">
        <v>39</v>
      </c>
      <c r="N644" s="753">
        <v>2238.6099999999997</v>
      </c>
    </row>
    <row r="645" spans="1:14" ht="14.45" customHeight="1" x14ac:dyDescent="0.2">
      <c r="A645" s="747" t="s">
        <v>583</v>
      </c>
      <c r="B645" s="748" t="s">
        <v>584</v>
      </c>
      <c r="C645" s="749" t="s">
        <v>603</v>
      </c>
      <c r="D645" s="750" t="s">
        <v>604</v>
      </c>
      <c r="E645" s="751">
        <v>50113013</v>
      </c>
      <c r="F645" s="750" t="s">
        <v>1664</v>
      </c>
      <c r="G645" s="749" t="s">
        <v>670</v>
      </c>
      <c r="H645" s="749">
        <v>207280</v>
      </c>
      <c r="I645" s="749">
        <v>207280</v>
      </c>
      <c r="J645" s="749" t="s">
        <v>1724</v>
      </c>
      <c r="K645" s="749" t="s">
        <v>805</v>
      </c>
      <c r="L645" s="752">
        <v>129.82000000000002</v>
      </c>
      <c r="M645" s="752">
        <v>1</v>
      </c>
      <c r="N645" s="753">
        <v>129.82000000000002</v>
      </c>
    </row>
    <row r="646" spans="1:14" ht="14.45" customHeight="1" x14ac:dyDescent="0.2">
      <c r="A646" s="747" t="s">
        <v>583</v>
      </c>
      <c r="B646" s="748" t="s">
        <v>584</v>
      </c>
      <c r="C646" s="749" t="s">
        <v>603</v>
      </c>
      <c r="D646" s="750" t="s">
        <v>604</v>
      </c>
      <c r="E646" s="751">
        <v>50113013</v>
      </c>
      <c r="F646" s="750" t="s">
        <v>1664</v>
      </c>
      <c r="G646" s="749" t="s">
        <v>670</v>
      </c>
      <c r="H646" s="749">
        <v>847476</v>
      </c>
      <c r="I646" s="749">
        <v>112782</v>
      </c>
      <c r="J646" s="749" t="s">
        <v>1725</v>
      </c>
      <c r="K646" s="749" t="s">
        <v>1726</v>
      </c>
      <c r="L646" s="752">
        <v>685.57162844036691</v>
      </c>
      <c r="M646" s="752">
        <v>16.350000000000001</v>
      </c>
      <c r="N646" s="753">
        <v>11209.096125</v>
      </c>
    </row>
    <row r="647" spans="1:14" ht="14.45" customHeight="1" x14ac:dyDescent="0.2">
      <c r="A647" s="747" t="s">
        <v>583</v>
      </c>
      <c r="B647" s="748" t="s">
        <v>584</v>
      </c>
      <c r="C647" s="749" t="s">
        <v>603</v>
      </c>
      <c r="D647" s="750" t="s">
        <v>604</v>
      </c>
      <c r="E647" s="751">
        <v>50113013</v>
      </c>
      <c r="F647" s="750" t="s">
        <v>1664</v>
      </c>
      <c r="G647" s="749" t="s">
        <v>670</v>
      </c>
      <c r="H647" s="749">
        <v>96414</v>
      </c>
      <c r="I647" s="749">
        <v>96414</v>
      </c>
      <c r="J647" s="749" t="s">
        <v>1727</v>
      </c>
      <c r="K647" s="749" t="s">
        <v>1728</v>
      </c>
      <c r="L647" s="752">
        <v>59.001176470588241</v>
      </c>
      <c r="M647" s="752">
        <v>17</v>
      </c>
      <c r="N647" s="753">
        <v>1003.0200000000001</v>
      </c>
    </row>
    <row r="648" spans="1:14" ht="14.45" customHeight="1" x14ac:dyDescent="0.2">
      <c r="A648" s="747" t="s">
        <v>583</v>
      </c>
      <c r="B648" s="748" t="s">
        <v>584</v>
      </c>
      <c r="C648" s="749" t="s">
        <v>603</v>
      </c>
      <c r="D648" s="750" t="s">
        <v>604</v>
      </c>
      <c r="E648" s="751">
        <v>50113013</v>
      </c>
      <c r="F648" s="750" t="s">
        <v>1664</v>
      </c>
      <c r="G648" s="749" t="s">
        <v>670</v>
      </c>
      <c r="H648" s="749">
        <v>216183</v>
      </c>
      <c r="I648" s="749">
        <v>216183</v>
      </c>
      <c r="J648" s="749" t="s">
        <v>1729</v>
      </c>
      <c r="K648" s="749" t="s">
        <v>1730</v>
      </c>
      <c r="L648" s="752">
        <v>250.78374285714301</v>
      </c>
      <c r="M648" s="752">
        <v>700</v>
      </c>
      <c r="N648" s="753">
        <v>175548.62000000011</v>
      </c>
    </row>
    <row r="649" spans="1:14" ht="14.45" customHeight="1" x14ac:dyDescent="0.2">
      <c r="A649" s="747" t="s">
        <v>583</v>
      </c>
      <c r="B649" s="748" t="s">
        <v>584</v>
      </c>
      <c r="C649" s="749" t="s">
        <v>603</v>
      </c>
      <c r="D649" s="750" t="s">
        <v>604</v>
      </c>
      <c r="E649" s="751">
        <v>50113013</v>
      </c>
      <c r="F649" s="750" t="s">
        <v>1664</v>
      </c>
      <c r="G649" s="749" t="s">
        <v>678</v>
      </c>
      <c r="H649" s="749">
        <v>173750</v>
      </c>
      <c r="I649" s="749">
        <v>173750</v>
      </c>
      <c r="J649" s="749" t="s">
        <v>1731</v>
      </c>
      <c r="K649" s="749" t="s">
        <v>1732</v>
      </c>
      <c r="L649" s="752">
        <v>829.4694117647058</v>
      </c>
      <c r="M649" s="752">
        <v>34</v>
      </c>
      <c r="N649" s="753">
        <v>28201.959999999995</v>
      </c>
    </row>
    <row r="650" spans="1:14" ht="14.45" customHeight="1" x14ac:dyDescent="0.2">
      <c r="A650" s="747" t="s">
        <v>583</v>
      </c>
      <c r="B650" s="748" t="s">
        <v>584</v>
      </c>
      <c r="C650" s="749" t="s">
        <v>603</v>
      </c>
      <c r="D650" s="750" t="s">
        <v>604</v>
      </c>
      <c r="E650" s="751">
        <v>50113013</v>
      </c>
      <c r="F650" s="750" t="s">
        <v>1664</v>
      </c>
      <c r="G650" s="749" t="s">
        <v>585</v>
      </c>
      <c r="H650" s="749">
        <v>156835</v>
      </c>
      <c r="I650" s="749">
        <v>156835</v>
      </c>
      <c r="J650" s="749" t="s">
        <v>1733</v>
      </c>
      <c r="K650" s="749" t="s">
        <v>1734</v>
      </c>
      <c r="L650" s="752">
        <v>1122.6111111111111</v>
      </c>
      <c r="M650" s="752">
        <v>36</v>
      </c>
      <c r="N650" s="753">
        <v>40414</v>
      </c>
    </row>
    <row r="651" spans="1:14" ht="14.45" customHeight="1" x14ac:dyDescent="0.2">
      <c r="A651" s="747" t="s">
        <v>583</v>
      </c>
      <c r="B651" s="748" t="s">
        <v>584</v>
      </c>
      <c r="C651" s="749" t="s">
        <v>603</v>
      </c>
      <c r="D651" s="750" t="s">
        <v>604</v>
      </c>
      <c r="E651" s="751">
        <v>50113013</v>
      </c>
      <c r="F651" s="750" t="s">
        <v>1664</v>
      </c>
      <c r="G651" s="749" t="s">
        <v>585</v>
      </c>
      <c r="H651" s="749">
        <v>111592</v>
      </c>
      <c r="I651" s="749">
        <v>11592</v>
      </c>
      <c r="J651" s="749" t="s">
        <v>1735</v>
      </c>
      <c r="K651" s="749" t="s">
        <v>1736</v>
      </c>
      <c r="L651" s="752">
        <v>367.37386826783126</v>
      </c>
      <c r="M651" s="752">
        <v>91.6</v>
      </c>
      <c r="N651" s="753">
        <v>33651.446333333341</v>
      </c>
    </row>
    <row r="652" spans="1:14" ht="14.45" customHeight="1" x14ac:dyDescent="0.2">
      <c r="A652" s="747" t="s">
        <v>583</v>
      </c>
      <c r="B652" s="748" t="s">
        <v>584</v>
      </c>
      <c r="C652" s="749" t="s">
        <v>603</v>
      </c>
      <c r="D652" s="750" t="s">
        <v>604</v>
      </c>
      <c r="E652" s="751">
        <v>50113013</v>
      </c>
      <c r="F652" s="750" t="s">
        <v>1664</v>
      </c>
      <c r="G652" s="749" t="s">
        <v>678</v>
      </c>
      <c r="H652" s="749">
        <v>242332</v>
      </c>
      <c r="I652" s="749">
        <v>242332</v>
      </c>
      <c r="J652" s="749" t="s">
        <v>1737</v>
      </c>
      <c r="K652" s="749" t="s">
        <v>1738</v>
      </c>
      <c r="L652" s="752">
        <v>377.94195121951225</v>
      </c>
      <c r="M652" s="752">
        <v>8.1999999999999993</v>
      </c>
      <c r="N652" s="753">
        <v>3099.1240000000003</v>
      </c>
    </row>
    <row r="653" spans="1:14" ht="14.45" customHeight="1" x14ac:dyDescent="0.2">
      <c r="A653" s="747" t="s">
        <v>583</v>
      </c>
      <c r="B653" s="748" t="s">
        <v>584</v>
      </c>
      <c r="C653" s="749" t="s">
        <v>603</v>
      </c>
      <c r="D653" s="750" t="s">
        <v>604</v>
      </c>
      <c r="E653" s="751">
        <v>50113013</v>
      </c>
      <c r="F653" s="750" t="s">
        <v>1664</v>
      </c>
      <c r="G653" s="749" t="s">
        <v>670</v>
      </c>
      <c r="H653" s="749">
        <v>225543</v>
      </c>
      <c r="I653" s="749">
        <v>225543</v>
      </c>
      <c r="J653" s="749" t="s">
        <v>1739</v>
      </c>
      <c r="K653" s="749" t="s">
        <v>1740</v>
      </c>
      <c r="L653" s="752">
        <v>390.95333333333338</v>
      </c>
      <c r="M653" s="752">
        <v>6</v>
      </c>
      <c r="N653" s="753">
        <v>2345.7200000000003</v>
      </c>
    </row>
    <row r="654" spans="1:14" ht="14.45" customHeight="1" x14ac:dyDescent="0.2">
      <c r="A654" s="747" t="s">
        <v>583</v>
      </c>
      <c r="B654" s="748" t="s">
        <v>584</v>
      </c>
      <c r="C654" s="749" t="s">
        <v>603</v>
      </c>
      <c r="D654" s="750" t="s">
        <v>604</v>
      </c>
      <c r="E654" s="751">
        <v>50113013</v>
      </c>
      <c r="F654" s="750" t="s">
        <v>1664</v>
      </c>
      <c r="G654" s="749" t="s">
        <v>670</v>
      </c>
      <c r="H654" s="749">
        <v>207116</v>
      </c>
      <c r="I654" s="749">
        <v>207116</v>
      </c>
      <c r="J654" s="749" t="s">
        <v>1741</v>
      </c>
      <c r="K654" s="749" t="s">
        <v>1742</v>
      </c>
      <c r="L654" s="752">
        <v>419.28000000000003</v>
      </c>
      <c r="M654" s="752">
        <v>7</v>
      </c>
      <c r="N654" s="753">
        <v>2934.96</v>
      </c>
    </row>
    <row r="655" spans="1:14" ht="14.45" customHeight="1" x14ac:dyDescent="0.2">
      <c r="A655" s="747" t="s">
        <v>583</v>
      </c>
      <c r="B655" s="748" t="s">
        <v>584</v>
      </c>
      <c r="C655" s="749" t="s">
        <v>603</v>
      </c>
      <c r="D655" s="750" t="s">
        <v>604</v>
      </c>
      <c r="E655" s="751">
        <v>50113013</v>
      </c>
      <c r="F655" s="750" t="s">
        <v>1664</v>
      </c>
      <c r="G655" s="749" t="s">
        <v>670</v>
      </c>
      <c r="H655" s="749">
        <v>101076</v>
      </c>
      <c r="I655" s="749">
        <v>1076</v>
      </c>
      <c r="J655" s="749" t="s">
        <v>1743</v>
      </c>
      <c r="K655" s="749" t="s">
        <v>1307</v>
      </c>
      <c r="L655" s="752">
        <v>78.361666666666665</v>
      </c>
      <c r="M655" s="752">
        <v>12</v>
      </c>
      <c r="N655" s="753">
        <v>940.33999999999992</v>
      </c>
    </row>
    <row r="656" spans="1:14" ht="14.45" customHeight="1" x14ac:dyDescent="0.2">
      <c r="A656" s="747" t="s">
        <v>583</v>
      </c>
      <c r="B656" s="748" t="s">
        <v>584</v>
      </c>
      <c r="C656" s="749" t="s">
        <v>603</v>
      </c>
      <c r="D656" s="750" t="s">
        <v>604</v>
      </c>
      <c r="E656" s="751">
        <v>50113013</v>
      </c>
      <c r="F656" s="750" t="s">
        <v>1664</v>
      </c>
      <c r="G656" s="749" t="s">
        <v>670</v>
      </c>
      <c r="H656" s="749">
        <v>149549</v>
      </c>
      <c r="I656" s="749">
        <v>49549</v>
      </c>
      <c r="J656" s="749" t="s">
        <v>1744</v>
      </c>
      <c r="K656" s="749" t="s">
        <v>1745</v>
      </c>
      <c r="L656" s="752">
        <v>99.339999999999989</v>
      </c>
      <c r="M656" s="752">
        <v>1</v>
      </c>
      <c r="N656" s="753">
        <v>99.339999999999989</v>
      </c>
    </row>
    <row r="657" spans="1:14" ht="14.45" customHeight="1" x14ac:dyDescent="0.2">
      <c r="A657" s="747" t="s">
        <v>583</v>
      </c>
      <c r="B657" s="748" t="s">
        <v>584</v>
      </c>
      <c r="C657" s="749" t="s">
        <v>603</v>
      </c>
      <c r="D657" s="750" t="s">
        <v>604</v>
      </c>
      <c r="E657" s="751">
        <v>50113013</v>
      </c>
      <c r="F657" s="750" t="s">
        <v>1664</v>
      </c>
      <c r="G657" s="749" t="s">
        <v>670</v>
      </c>
      <c r="H657" s="749">
        <v>201970</v>
      </c>
      <c r="I657" s="749">
        <v>201970</v>
      </c>
      <c r="J657" s="749" t="s">
        <v>1746</v>
      </c>
      <c r="K657" s="749" t="s">
        <v>1747</v>
      </c>
      <c r="L657" s="752">
        <v>72.180000000000021</v>
      </c>
      <c r="M657" s="752">
        <v>3</v>
      </c>
      <c r="N657" s="753">
        <v>216.54000000000008</v>
      </c>
    </row>
    <row r="658" spans="1:14" ht="14.45" customHeight="1" x14ac:dyDescent="0.2">
      <c r="A658" s="747" t="s">
        <v>583</v>
      </c>
      <c r="B658" s="748" t="s">
        <v>584</v>
      </c>
      <c r="C658" s="749" t="s">
        <v>603</v>
      </c>
      <c r="D658" s="750" t="s">
        <v>604</v>
      </c>
      <c r="E658" s="751">
        <v>50113013</v>
      </c>
      <c r="F658" s="750" t="s">
        <v>1664</v>
      </c>
      <c r="G658" s="749" t="s">
        <v>678</v>
      </c>
      <c r="H658" s="749">
        <v>113453</v>
      </c>
      <c r="I658" s="749">
        <v>113453</v>
      </c>
      <c r="J658" s="749" t="s">
        <v>1748</v>
      </c>
      <c r="K658" s="749" t="s">
        <v>1749</v>
      </c>
      <c r="L658" s="752">
        <v>459.80901529734155</v>
      </c>
      <c r="M658" s="752">
        <v>122</v>
      </c>
      <c r="N658" s="753">
        <v>56096.699866275667</v>
      </c>
    </row>
    <row r="659" spans="1:14" ht="14.45" customHeight="1" x14ac:dyDescent="0.2">
      <c r="A659" s="747" t="s">
        <v>583</v>
      </c>
      <c r="B659" s="748" t="s">
        <v>584</v>
      </c>
      <c r="C659" s="749" t="s">
        <v>603</v>
      </c>
      <c r="D659" s="750" t="s">
        <v>604</v>
      </c>
      <c r="E659" s="751">
        <v>50113013</v>
      </c>
      <c r="F659" s="750" t="s">
        <v>1664</v>
      </c>
      <c r="G659" s="749" t="s">
        <v>670</v>
      </c>
      <c r="H659" s="749">
        <v>192359</v>
      </c>
      <c r="I659" s="749">
        <v>92359</v>
      </c>
      <c r="J659" s="749" t="s">
        <v>1750</v>
      </c>
      <c r="K659" s="749" t="s">
        <v>1751</v>
      </c>
      <c r="L659" s="752">
        <v>43.993333333333332</v>
      </c>
      <c r="M659" s="752">
        <v>90</v>
      </c>
      <c r="N659" s="753">
        <v>3959.4</v>
      </c>
    </row>
    <row r="660" spans="1:14" ht="14.45" customHeight="1" x14ac:dyDescent="0.2">
      <c r="A660" s="747" t="s">
        <v>583</v>
      </c>
      <c r="B660" s="748" t="s">
        <v>584</v>
      </c>
      <c r="C660" s="749" t="s">
        <v>603</v>
      </c>
      <c r="D660" s="750" t="s">
        <v>604</v>
      </c>
      <c r="E660" s="751">
        <v>50113013</v>
      </c>
      <c r="F660" s="750" t="s">
        <v>1664</v>
      </c>
      <c r="G660" s="749" t="s">
        <v>585</v>
      </c>
      <c r="H660" s="749">
        <v>201030</v>
      </c>
      <c r="I660" s="749">
        <v>201030</v>
      </c>
      <c r="J660" s="749" t="s">
        <v>1752</v>
      </c>
      <c r="K660" s="749" t="s">
        <v>1753</v>
      </c>
      <c r="L660" s="752">
        <v>31.150877192982463</v>
      </c>
      <c r="M660" s="752">
        <v>570</v>
      </c>
      <c r="N660" s="753">
        <v>17756.000000000004</v>
      </c>
    </row>
    <row r="661" spans="1:14" ht="14.45" customHeight="1" x14ac:dyDescent="0.2">
      <c r="A661" s="747" t="s">
        <v>583</v>
      </c>
      <c r="B661" s="748" t="s">
        <v>584</v>
      </c>
      <c r="C661" s="749" t="s">
        <v>603</v>
      </c>
      <c r="D661" s="750" t="s">
        <v>604</v>
      </c>
      <c r="E661" s="751">
        <v>50113013</v>
      </c>
      <c r="F661" s="750" t="s">
        <v>1664</v>
      </c>
      <c r="G661" s="749" t="s">
        <v>670</v>
      </c>
      <c r="H661" s="749">
        <v>155862</v>
      </c>
      <c r="I661" s="749">
        <v>155862</v>
      </c>
      <c r="J661" s="749" t="s">
        <v>1754</v>
      </c>
      <c r="K661" s="749" t="s">
        <v>1755</v>
      </c>
      <c r="L661" s="752">
        <v>736.59</v>
      </c>
      <c r="M661" s="752">
        <v>2</v>
      </c>
      <c r="N661" s="753">
        <v>1473.18</v>
      </c>
    </row>
    <row r="662" spans="1:14" ht="14.45" customHeight="1" x14ac:dyDescent="0.2">
      <c r="A662" s="747" t="s">
        <v>583</v>
      </c>
      <c r="B662" s="748" t="s">
        <v>584</v>
      </c>
      <c r="C662" s="749" t="s">
        <v>603</v>
      </c>
      <c r="D662" s="750" t="s">
        <v>604</v>
      </c>
      <c r="E662" s="751">
        <v>50113013</v>
      </c>
      <c r="F662" s="750" t="s">
        <v>1664</v>
      </c>
      <c r="G662" s="749" t="s">
        <v>670</v>
      </c>
      <c r="H662" s="749">
        <v>105113</v>
      </c>
      <c r="I662" s="749">
        <v>5113</v>
      </c>
      <c r="J662" s="749" t="s">
        <v>1756</v>
      </c>
      <c r="K662" s="749" t="s">
        <v>1757</v>
      </c>
      <c r="L662" s="752">
        <v>128.68999999999997</v>
      </c>
      <c r="M662" s="752">
        <v>10</v>
      </c>
      <c r="N662" s="753">
        <v>1286.8999999999996</v>
      </c>
    </row>
    <row r="663" spans="1:14" ht="14.45" customHeight="1" x14ac:dyDescent="0.2">
      <c r="A663" s="747" t="s">
        <v>583</v>
      </c>
      <c r="B663" s="748" t="s">
        <v>584</v>
      </c>
      <c r="C663" s="749" t="s">
        <v>603</v>
      </c>
      <c r="D663" s="750" t="s">
        <v>604</v>
      </c>
      <c r="E663" s="751">
        <v>50113013</v>
      </c>
      <c r="F663" s="750" t="s">
        <v>1664</v>
      </c>
      <c r="G663" s="749" t="s">
        <v>585</v>
      </c>
      <c r="H663" s="749">
        <v>847759</v>
      </c>
      <c r="I663" s="749">
        <v>142077</v>
      </c>
      <c r="J663" s="749" t="s">
        <v>1758</v>
      </c>
      <c r="K663" s="749" t="s">
        <v>1759</v>
      </c>
      <c r="L663" s="752">
        <v>2256.35</v>
      </c>
      <c r="M663" s="752">
        <v>14</v>
      </c>
      <c r="N663" s="753">
        <v>31588.899999999998</v>
      </c>
    </row>
    <row r="664" spans="1:14" ht="14.45" customHeight="1" x14ac:dyDescent="0.2">
      <c r="A664" s="747" t="s">
        <v>583</v>
      </c>
      <c r="B664" s="748" t="s">
        <v>584</v>
      </c>
      <c r="C664" s="749" t="s">
        <v>603</v>
      </c>
      <c r="D664" s="750" t="s">
        <v>604</v>
      </c>
      <c r="E664" s="751">
        <v>50113013</v>
      </c>
      <c r="F664" s="750" t="s">
        <v>1664</v>
      </c>
      <c r="G664" s="749" t="s">
        <v>670</v>
      </c>
      <c r="H664" s="749">
        <v>225174</v>
      </c>
      <c r="I664" s="749">
        <v>225174</v>
      </c>
      <c r="J664" s="749" t="s">
        <v>1760</v>
      </c>
      <c r="K664" s="749" t="s">
        <v>1761</v>
      </c>
      <c r="L664" s="752">
        <v>42.99</v>
      </c>
      <c r="M664" s="752">
        <v>2</v>
      </c>
      <c r="N664" s="753">
        <v>85.98</v>
      </c>
    </row>
    <row r="665" spans="1:14" ht="14.45" customHeight="1" x14ac:dyDescent="0.2">
      <c r="A665" s="747" t="s">
        <v>583</v>
      </c>
      <c r="B665" s="748" t="s">
        <v>584</v>
      </c>
      <c r="C665" s="749" t="s">
        <v>603</v>
      </c>
      <c r="D665" s="750" t="s">
        <v>604</v>
      </c>
      <c r="E665" s="751">
        <v>50113013</v>
      </c>
      <c r="F665" s="750" t="s">
        <v>1664</v>
      </c>
      <c r="G665" s="749" t="s">
        <v>670</v>
      </c>
      <c r="H665" s="749">
        <v>225173</v>
      </c>
      <c r="I665" s="749">
        <v>225173</v>
      </c>
      <c r="J665" s="749" t="s">
        <v>1762</v>
      </c>
      <c r="K665" s="749" t="s">
        <v>1763</v>
      </c>
      <c r="L665" s="752">
        <v>93.27</v>
      </c>
      <c r="M665" s="752">
        <v>3</v>
      </c>
      <c r="N665" s="753">
        <v>279.81</v>
      </c>
    </row>
    <row r="666" spans="1:14" ht="14.45" customHeight="1" x14ac:dyDescent="0.2">
      <c r="A666" s="747" t="s">
        <v>583</v>
      </c>
      <c r="B666" s="748" t="s">
        <v>584</v>
      </c>
      <c r="C666" s="749" t="s">
        <v>603</v>
      </c>
      <c r="D666" s="750" t="s">
        <v>604</v>
      </c>
      <c r="E666" s="751">
        <v>50113013</v>
      </c>
      <c r="F666" s="750" t="s">
        <v>1664</v>
      </c>
      <c r="G666" s="749" t="s">
        <v>678</v>
      </c>
      <c r="H666" s="749">
        <v>126127</v>
      </c>
      <c r="I666" s="749">
        <v>26127</v>
      </c>
      <c r="J666" s="749" t="s">
        <v>1764</v>
      </c>
      <c r="K666" s="749" t="s">
        <v>1765</v>
      </c>
      <c r="L666" s="752">
        <v>3080.4742028985493</v>
      </c>
      <c r="M666" s="752">
        <v>68.999999999999972</v>
      </c>
      <c r="N666" s="753">
        <v>212552.71999999983</v>
      </c>
    </row>
    <row r="667" spans="1:14" ht="14.45" customHeight="1" x14ac:dyDescent="0.2">
      <c r="A667" s="747" t="s">
        <v>583</v>
      </c>
      <c r="B667" s="748" t="s">
        <v>584</v>
      </c>
      <c r="C667" s="749" t="s">
        <v>603</v>
      </c>
      <c r="D667" s="750" t="s">
        <v>604</v>
      </c>
      <c r="E667" s="751">
        <v>50113013</v>
      </c>
      <c r="F667" s="750" t="s">
        <v>1664</v>
      </c>
      <c r="G667" s="749" t="s">
        <v>670</v>
      </c>
      <c r="H667" s="749">
        <v>116600</v>
      </c>
      <c r="I667" s="749">
        <v>16600</v>
      </c>
      <c r="J667" s="749" t="s">
        <v>1766</v>
      </c>
      <c r="K667" s="749" t="s">
        <v>1767</v>
      </c>
      <c r="L667" s="752">
        <v>37.896499999999996</v>
      </c>
      <c r="M667" s="752">
        <v>340</v>
      </c>
      <c r="N667" s="753">
        <v>12884.81</v>
      </c>
    </row>
    <row r="668" spans="1:14" ht="14.45" customHeight="1" x14ac:dyDescent="0.2">
      <c r="A668" s="747" t="s">
        <v>583</v>
      </c>
      <c r="B668" s="748" t="s">
        <v>584</v>
      </c>
      <c r="C668" s="749" t="s">
        <v>603</v>
      </c>
      <c r="D668" s="750" t="s">
        <v>604</v>
      </c>
      <c r="E668" s="751">
        <v>50113013</v>
      </c>
      <c r="F668" s="750" t="s">
        <v>1664</v>
      </c>
      <c r="G668" s="749" t="s">
        <v>678</v>
      </c>
      <c r="H668" s="749">
        <v>166269</v>
      </c>
      <c r="I668" s="749">
        <v>166269</v>
      </c>
      <c r="J668" s="749" t="s">
        <v>1768</v>
      </c>
      <c r="K668" s="749" t="s">
        <v>1769</v>
      </c>
      <c r="L668" s="752">
        <v>52.998283582089542</v>
      </c>
      <c r="M668" s="752">
        <v>268</v>
      </c>
      <c r="N668" s="753">
        <v>14203.539999999997</v>
      </c>
    </row>
    <row r="669" spans="1:14" ht="14.45" customHeight="1" x14ac:dyDescent="0.2">
      <c r="A669" s="747" t="s">
        <v>583</v>
      </c>
      <c r="B669" s="748" t="s">
        <v>584</v>
      </c>
      <c r="C669" s="749" t="s">
        <v>603</v>
      </c>
      <c r="D669" s="750" t="s">
        <v>604</v>
      </c>
      <c r="E669" s="751">
        <v>50113013</v>
      </c>
      <c r="F669" s="750" t="s">
        <v>1664</v>
      </c>
      <c r="G669" s="749" t="s">
        <v>678</v>
      </c>
      <c r="H669" s="749">
        <v>166265</v>
      </c>
      <c r="I669" s="749">
        <v>166265</v>
      </c>
      <c r="J669" s="749" t="s">
        <v>1770</v>
      </c>
      <c r="K669" s="749" t="s">
        <v>1730</v>
      </c>
      <c r="L669" s="752">
        <v>33.39</v>
      </c>
      <c r="M669" s="752">
        <v>130</v>
      </c>
      <c r="N669" s="753">
        <v>4340.7</v>
      </c>
    </row>
    <row r="670" spans="1:14" ht="14.45" customHeight="1" x14ac:dyDescent="0.2">
      <c r="A670" s="747" t="s">
        <v>583</v>
      </c>
      <c r="B670" s="748" t="s">
        <v>584</v>
      </c>
      <c r="C670" s="749" t="s">
        <v>603</v>
      </c>
      <c r="D670" s="750" t="s">
        <v>604</v>
      </c>
      <c r="E670" s="751">
        <v>50113013</v>
      </c>
      <c r="F670" s="750" t="s">
        <v>1664</v>
      </c>
      <c r="G670" s="749" t="s">
        <v>670</v>
      </c>
      <c r="H670" s="749">
        <v>209414</v>
      </c>
      <c r="I670" s="749">
        <v>209414</v>
      </c>
      <c r="J670" s="749" t="s">
        <v>1771</v>
      </c>
      <c r="K670" s="749" t="s">
        <v>1772</v>
      </c>
      <c r="L670" s="752">
        <v>21311.68</v>
      </c>
      <c r="M670" s="752">
        <v>4</v>
      </c>
      <c r="N670" s="753">
        <v>85246.720000000001</v>
      </c>
    </row>
    <row r="671" spans="1:14" ht="14.45" customHeight="1" x14ac:dyDescent="0.2">
      <c r="A671" s="747" t="s">
        <v>583</v>
      </c>
      <c r="B671" s="748" t="s">
        <v>584</v>
      </c>
      <c r="C671" s="749" t="s">
        <v>603</v>
      </c>
      <c r="D671" s="750" t="s">
        <v>604</v>
      </c>
      <c r="E671" s="751">
        <v>50113013</v>
      </c>
      <c r="F671" s="750" t="s">
        <v>1664</v>
      </c>
      <c r="G671" s="749" t="s">
        <v>670</v>
      </c>
      <c r="H671" s="749">
        <v>210993</v>
      </c>
      <c r="I671" s="749">
        <v>210993</v>
      </c>
      <c r="J671" s="749" t="s">
        <v>1773</v>
      </c>
      <c r="K671" s="749" t="s">
        <v>1774</v>
      </c>
      <c r="L671" s="752">
        <v>21994.240000000002</v>
      </c>
      <c r="M671" s="752">
        <v>1</v>
      </c>
      <c r="N671" s="753">
        <v>21994.240000000002</v>
      </c>
    </row>
    <row r="672" spans="1:14" ht="14.45" customHeight="1" x14ac:dyDescent="0.2">
      <c r="A672" s="747" t="s">
        <v>583</v>
      </c>
      <c r="B672" s="748" t="s">
        <v>584</v>
      </c>
      <c r="C672" s="749" t="s">
        <v>603</v>
      </c>
      <c r="D672" s="750" t="s">
        <v>604</v>
      </c>
      <c r="E672" s="751">
        <v>50113013</v>
      </c>
      <c r="F672" s="750" t="s">
        <v>1664</v>
      </c>
      <c r="G672" s="749" t="s">
        <v>670</v>
      </c>
      <c r="H672" s="749">
        <v>193477</v>
      </c>
      <c r="I672" s="749">
        <v>193477</v>
      </c>
      <c r="J672" s="749" t="s">
        <v>1775</v>
      </c>
      <c r="K672" s="749" t="s">
        <v>1776</v>
      </c>
      <c r="L672" s="752">
        <v>9981.82</v>
      </c>
      <c r="M672" s="752">
        <v>3</v>
      </c>
      <c r="N672" s="753">
        <v>29945.46</v>
      </c>
    </row>
    <row r="673" spans="1:14" ht="14.45" customHeight="1" x14ac:dyDescent="0.2">
      <c r="A673" s="747" t="s">
        <v>583</v>
      </c>
      <c r="B673" s="748" t="s">
        <v>584</v>
      </c>
      <c r="C673" s="749" t="s">
        <v>603</v>
      </c>
      <c r="D673" s="750" t="s">
        <v>604</v>
      </c>
      <c r="E673" s="751">
        <v>50113013</v>
      </c>
      <c r="F673" s="750" t="s">
        <v>1664</v>
      </c>
      <c r="G673" s="749" t="s">
        <v>678</v>
      </c>
      <c r="H673" s="749">
        <v>103708</v>
      </c>
      <c r="I673" s="749">
        <v>3708</v>
      </c>
      <c r="J673" s="749" t="s">
        <v>1777</v>
      </c>
      <c r="K673" s="749" t="s">
        <v>1778</v>
      </c>
      <c r="L673" s="752">
        <v>1133.6206400000001</v>
      </c>
      <c r="M673" s="752">
        <v>12.5</v>
      </c>
      <c r="N673" s="753">
        <v>14170.258000000002</v>
      </c>
    </row>
    <row r="674" spans="1:14" ht="14.45" customHeight="1" x14ac:dyDescent="0.2">
      <c r="A674" s="747" t="s">
        <v>583</v>
      </c>
      <c r="B674" s="748" t="s">
        <v>584</v>
      </c>
      <c r="C674" s="749" t="s">
        <v>603</v>
      </c>
      <c r="D674" s="750" t="s">
        <v>604</v>
      </c>
      <c r="E674" s="751">
        <v>50113014</v>
      </c>
      <c r="F674" s="750" t="s">
        <v>1779</v>
      </c>
      <c r="G674" s="749" t="s">
        <v>670</v>
      </c>
      <c r="H674" s="749">
        <v>198417</v>
      </c>
      <c r="I674" s="749">
        <v>198417</v>
      </c>
      <c r="J674" s="749" t="s">
        <v>1780</v>
      </c>
      <c r="K674" s="749" t="s">
        <v>1781</v>
      </c>
      <c r="L674" s="752">
        <v>25665.87</v>
      </c>
      <c r="M674" s="752">
        <v>2</v>
      </c>
      <c r="N674" s="753">
        <v>51331.74</v>
      </c>
    </row>
    <row r="675" spans="1:14" ht="14.45" customHeight="1" x14ac:dyDescent="0.2">
      <c r="A675" s="747" t="s">
        <v>583</v>
      </c>
      <c r="B675" s="748" t="s">
        <v>584</v>
      </c>
      <c r="C675" s="749" t="s">
        <v>603</v>
      </c>
      <c r="D675" s="750" t="s">
        <v>604</v>
      </c>
      <c r="E675" s="751">
        <v>50113014</v>
      </c>
      <c r="F675" s="750" t="s">
        <v>1779</v>
      </c>
      <c r="G675" s="749" t="s">
        <v>670</v>
      </c>
      <c r="H675" s="749">
        <v>186397</v>
      </c>
      <c r="I675" s="749">
        <v>86397</v>
      </c>
      <c r="J675" s="749" t="s">
        <v>1782</v>
      </c>
      <c r="K675" s="749" t="s">
        <v>1783</v>
      </c>
      <c r="L675" s="752">
        <v>94.24</v>
      </c>
      <c r="M675" s="752">
        <v>1</v>
      </c>
      <c r="N675" s="753">
        <v>94.24</v>
      </c>
    </row>
    <row r="676" spans="1:14" ht="14.45" customHeight="1" x14ac:dyDescent="0.2">
      <c r="A676" s="747" t="s">
        <v>583</v>
      </c>
      <c r="B676" s="748" t="s">
        <v>584</v>
      </c>
      <c r="C676" s="749" t="s">
        <v>603</v>
      </c>
      <c r="D676" s="750" t="s">
        <v>604</v>
      </c>
      <c r="E676" s="751">
        <v>50113014</v>
      </c>
      <c r="F676" s="750" t="s">
        <v>1779</v>
      </c>
      <c r="G676" s="749" t="s">
        <v>678</v>
      </c>
      <c r="H676" s="749">
        <v>850734</v>
      </c>
      <c r="I676" s="749">
        <v>149384</v>
      </c>
      <c r="J676" s="749" t="s">
        <v>1784</v>
      </c>
      <c r="K676" s="749" t="s">
        <v>1785</v>
      </c>
      <c r="L676" s="752">
        <v>1101.2099999999998</v>
      </c>
      <c r="M676" s="752">
        <v>30</v>
      </c>
      <c r="N676" s="753">
        <v>33036.299999999996</v>
      </c>
    </row>
    <row r="677" spans="1:14" ht="14.45" customHeight="1" x14ac:dyDescent="0.2">
      <c r="A677" s="747" t="s">
        <v>583</v>
      </c>
      <c r="B677" s="748" t="s">
        <v>584</v>
      </c>
      <c r="C677" s="749" t="s">
        <v>603</v>
      </c>
      <c r="D677" s="750" t="s">
        <v>604</v>
      </c>
      <c r="E677" s="751">
        <v>50113014</v>
      </c>
      <c r="F677" s="750" t="s">
        <v>1779</v>
      </c>
      <c r="G677" s="749" t="s">
        <v>678</v>
      </c>
      <c r="H677" s="749">
        <v>164401</v>
      </c>
      <c r="I677" s="749">
        <v>164401</v>
      </c>
      <c r="J677" s="749" t="s">
        <v>1786</v>
      </c>
      <c r="K677" s="749" t="s">
        <v>1787</v>
      </c>
      <c r="L677" s="752">
        <v>223.65217780419917</v>
      </c>
      <c r="M677" s="752">
        <v>81</v>
      </c>
      <c r="N677" s="753">
        <v>18115.826402140134</v>
      </c>
    </row>
    <row r="678" spans="1:14" ht="14.45" customHeight="1" x14ac:dyDescent="0.2">
      <c r="A678" s="747" t="s">
        <v>583</v>
      </c>
      <c r="B678" s="748" t="s">
        <v>584</v>
      </c>
      <c r="C678" s="749" t="s">
        <v>603</v>
      </c>
      <c r="D678" s="750" t="s">
        <v>604</v>
      </c>
      <c r="E678" s="751">
        <v>50113014</v>
      </c>
      <c r="F678" s="750" t="s">
        <v>1779</v>
      </c>
      <c r="G678" s="749" t="s">
        <v>678</v>
      </c>
      <c r="H678" s="749">
        <v>164407</v>
      </c>
      <c r="I678" s="749">
        <v>164407</v>
      </c>
      <c r="J678" s="749" t="s">
        <v>1786</v>
      </c>
      <c r="K678" s="749" t="s">
        <v>1788</v>
      </c>
      <c r="L678" s="752">
        <v>585.37660377358463</v>
      </c>
      <c r="M678" s="752">
        <v>26.500000000000004</v>
      </c>
      <c r="N678" s="753">
        <v>15512.479999999994</v>
      </c>
    </row>
    <row r="679" spans="1:14" ht="14.45" customHeight="1" x14ac:dyDescent="0.2">
      <c r="A679" s="747" t="s">
        <v>583</v>
      </c>
      <c r="B679" s="748" t="s">
        <v>584</v>
      </c>
      <c r="C679" s="749" t="s">
        <v>603</v>
      </c>
      <c r="D679" s="750" t="s">
        <v>604</v>
      </c>
      <c r="E679" s="751">
        <v>50113014</v>
      </c>
      <c r="F679" s="750" t="s">
        <v>1779</v>
      </c>
      <c r="G679" s="749" t="s">
        <v>670</v>
      </c>
      <c r="H679" s="749">
        <v>129428</v>
      </c>
      <c r="I679" s="749">
        <v>500720</v>
      </c>
      <c r="J679" s="749" t="s">
        <v>1789</v>
      </c>
      <c r="K679" s="749" t="s">
        <v>1790</v>
      </c>
      <c r="L679" s="752">
        <v>3630</v>
      </c>
      <c r="M679" s="752">
        <v>80</v>
      </c>
      <c r="N679" s="753">
        <v>290400</v>
      </c>
    </row>
    <row r="680" spans="1:14" ht="14.45" customHeight="1" x14ac:dyDescent="0.2">
      <c r="A680" s="747" t="s">
        <v>583</v>
      </c>
      <c r="B680" s="748" t="s">
        <v>584</v>
      </c>
      <c r="C680" s="749" t="s">
        <v>603</v>
      </c>
      <c r="D680" s="750" t="s">
        <v>604</v>
      </c>
      <c r="E680" s="751">
        <v>50113014</v>
      </c>
      <c r="F680" s="750" t="s">
        <v>1779</v>
      </c>
      <c r="G680" s="749" t="s">
        <v>670</v>
      </c>
      <c r="H680" s="749">
        <v>126902</v>
      </c>
      <c r="I680" s="749">
        <v>26902</v>
      </c>
      <c r="J680" s="749" t="s">
        <v>1791</v>
      </c>
      <c r="K680" s="749" t="s">
        <v>1792</v>
      </c>
      <c r="L680" s="752">
        <v>333.90999999999997</v>
      </c>
      <c r="M680" s="752">
        <v>86</v>
      </c>
      <c r="N680" s="753">
        <v>28716.26</v>
      </c>
    </row>
    <row r="681" spans="1:14" ht="14.45" customHeight="1" x14ac:dyDescent="0.2">
      <c r="A681" s="747" t="s">
        <v>583</v>
      </c>
      <c r="B681" s="748" t="s">
        <v>584</v>
      </c>
      <c r="C681" s="749" t="s">
        <v>603</v>
      </c>
      <c r="D681" s="750" t="s">
        <v>604</v>
      </c>
      <c r="E681" s="751">
        <v>50113014</v>
      </c>
      <c r="F681" s="750" t="s">
        <v>1779</v>
      </c>
      <c r="G681" s="749" t="s">
        <v>670</v>
      </c>
      <c r="H681" s="749">
        <v>207309</v>
      </c>
      <c r="I681" s="749">
        <v>207309</v>
      </c>
      <c r="J681" s="749" t="s">
        <v>1793</v>
      </c>
      <c r="K681" s="749" t="s">
        <v>1794</v>
      </c>
      <c r="L681" s="752">
        <v>117.81</v>
      </c>
      <c r="M681" s="752">
        <v>30</v>
      </c>
      <c r="N681" s="753">
        <v>3534.3</v>
      </c>
    </row>
    <row r="682" spans="1:14" ht="14.45" customHeight="1" x14ac:dyDescent="0.2">
      <c r="A682" s="747" t="s">
        <v>583</v>
      </c>
      <c r="B682" s="748" t="s">
        <v>584</v>
      </c>
      <c r="C682" s="749" t="s">
        <v>603</v>
      </c>
      <c r="D682" s="750" t="s">
        <v>604</v>
      </c>
      <c r="E682" s="751">
        <v>50113014</v>
      </c>
      <c r="F682" s="750" t="s">
        <v>1779</v>
      </c>
      <c r="G682" s="749" t="s">
        <v>585</v>
      </c>
      <c r="H682" s="749">
        <v>205772</v>
      </c>
      <c r="I682" s="749">
        <v>205772</v>
      </c>
      <c r="J682" s="749" t="s">
        <v>1795</v>
      </c>
      <c r="K682" s="749" t="s">
        <v>1796</v>
      </c>
      <c r="L682" s="752">
        <v>575.4417021276596</v>
      </c>
      <c r="M682" s="752">
        <v>94</v>
      </c>
      <c r="N682" s="753">
        <v>54091.519999999997</v>
      </c>
    </row>
    <row r="683" spans="1:14" ht="14.45" customHeight="1" x14ac:dyDescent="0.2">
      <c r="A683" s="747" t="s">
        <v>583</v>
      </c>
      <c r="B683" s="748" t="s">
        <v>584</v>
      </c>
      <c r="C683" s="749" t="s">
        <v>603</v>
      </c>
      <c r="D683" s="750" t="s">
        <v>604</v>
      </c>
      <c r="E683" s="751">
        <v>50113014</v>
      </c>
      <c r="F683" s="750" t="s">
        <v>1779</v>
      </c>
      <c r="G683" s="749" t="s">
        <v>678</v>
      </c>
      <c r="H683" s="749">
        <v>189220</v>
      </c>
      <c r="I683" s="749">
        <v>189220</v>
      </c>
      <c r="J683" s="749" t="s">
        <v>1797</v>
      </c>
      <c r="K683" s="749" t="s">
        <v>1798</v>
      </c>
      <c r="L683" s="752">
        <v>6764.4975000000013</v>
      </c>
      <c r="M683" s="752">
        <v>8</v>
      </c>
      <c r="N683" s="753">
        <v>54115.98000000001</v>
      </c>
    </row>
    <row r="684" spans="1:14" ht="14.45" customHeight="1" x14ac:dyDescent="0.2">
      <c r="A684" s="747" t="s">
        <v>583</v>
      </c>
      <c r="B684" s="748" t="s">
        <v>584</v>
      </c>
      <c r="C684" s="749" t="s">
        <v>627</v>
      </c>
      <c r="D684" s="750" t="s">
        <v>628</v>
      </c>
      <c r="E684" s="751">
        <v>50113001</v>
      </c>
      <c r="F684" s="750" t="s">
        <v>669</v>
      </c>
      <c r="G684" s="749" t="s">
        <v>670</v>
      </c>
      <c r="H684" s="749">
        <v>846758</v>
      </c>
      <c r="I684" s="749">
        <v>103387</v>
      </c>
      <c r="J684" s="749" t="s">
        <v>721</v>
      </c>
      <c r="K684" s="749" t="s">
        <v>722</v>
      </c>
      <c r="L684" s="752">
        <v>72.094146341463428</v>
      </c>
      <c r="M684" s="752">
        <v>41</v>
      </c>
      <c r="N684" s="753">
        <v>2955.8600000000006</v>
      </c>
    </row>
    <row r="685" spans="1:14" ht="14.45" customHeight="1" x14ac:dyDescent="0.2">
      <c r="A685" s="747" t="s">
        <v>583</v>
      </c>
      <c r="B685" s="748" t="s">
        <v>584</v>
      </c>
      <c r="C685" s="749" t="s">
        <v>627</v>
      </c>
      <c r="D685" s="750" t="s">
        <v>628</v>
      </c>
      <c r="E685" s="751">
        <v>50113001</v>
      </c>
      <c r="F685" s="750" t="s">
        <v>669</v>
      </c>
      <c r="G685" s="749" t="s">
        <v>670</v>
      </c>
      <c r="H685" s="749">
        <v>172830</v>
      </c>
      <c r="I685" s="749">
        <v>172830</v>
      </c>
      <c r="J685" s="749" t="s">
        <v>1799</v>
      </c>
      <c r="K685" s="749" t="s">
        <v>1800</v>
      </c>
      <c r="L685" s="752">
        <v>60.17</v>
      </c>
      <c r="M685" s="752">
        <v>2</v>
      </c>
      <c r="N685" s="753">
        <v>120.34</v>
      </c>
    </row>
    <row r="686" spans="1:14" ht="14.45" customHeight="1" x14ac:dyDescent="0.2">
      <c r="A686" s="747" t="s">
        <v>583</v>
      </c>
      <c r="B686" s="748" t="s">
        <v>584</v>
      </c>
      <c r="C686" s="749" t="s">
        <v>627</v>
      </c>
      <c r="D686" s="750" t="s">
        <v>628</v>
      </c>
      <c r="E686" s="751">
        <v>50113001</v>
      </c>
      <c r="F686" s="750" t="s">
        <v>669</v>
      </c>
      <c r="G686" s="749" t="s">
        <v>670</v>
      </c>
      <c r="H686" s="749">
        <v>175939</v>
      </c>
      <c r="I686" s="749">
        <v>75939</v>
      </c>
      <c r="J686" s="749" t="s">
        <v>1801</v>
      </c>
      <c r="K686" s="749" t="s">
        <v>1802</v>
      </c>
      <c r="L686" s="752">
        <v>115.45000000000003</v>
      </c>
      <c r="M686" s="752">
        <v>3</v>
      </c>
      <c r="N686" s="753">
        <v>346.35000000000008</v>
      </c>
    </row>
    <row r="687" spans="1:14" ht="14.45" customHeight="1" x14ac:dyDescent="0.2">
      <c r="A687" s="747" t="s">
        <v>583</v>
      </c>
      <c r="B687" s="748" t="s">
        <v>584</v>
      </c>
      <c r="C687" s="749" t="s">
        <v>627</v>
      </c>
      <c r="D687" s="750" t="s">
        <v>628</v>
      </c>
      <c r="E687" s="751">
        <v>50113001</v>
      </c>
      <c r="F687" s="750" t="s">
        <v>669</v>
      </c>
      <c r="G687" s="749" t="s">
        <v>670</v>
      </c>
      <c r="H687" s="749">
        <v>192729</v>
      </c>
      <c r="I687" s="749">
        <v>92729</v>
      </c>
      <c r="J687" s="749" t="s">
        <v>725</v>
      </c>
      <c r="K687" s="749" t="s">
        <v>726</v>
      </c>
      <c r="L687" s="752">
        <v>48.299473684210533</v>
      </c>
      <c r="M687" s="752">
        <v>19</v>
      </c>
      <c r="N687" s="753">
        <v>917.69</v>
      </c>
    </row>
    <row r="688" spans="1:14" ht="14.45" customHeight="1" x14ac:dyDescent="0.2">
      <c r="A688" s="747" t="s">
        <v>583</v>
      </c>
      <c r="B688" s="748" t="s">
        <v>584</v>
      </c>
      <c r="C688" s="749" t="s">
        <v>627</v>
      </c>
      <c r="D688" s="750" t="s">
        <v>628</v>
      </c>
      <c r="E688" s="751">
        <v>50113001</v>
      </c>
      <c r="F688" s="750" t="s">
        <v>669</v>
      </c>
      <c r="G688" s="749" t="s">
        <v>670</v>
      </c>
      <c r="H688" s="749">
        <v>176064</v>
      </c>
      <c r="I688" s="749">
        <v>76064</v>
      </c>
      <c r="J688" s="749" t="s">
        <v>727</v>
      </c>
      <c r="K688" s="749" t="s">
        <v>728</v>
      </c>
      <c r="L688" s="752">
        <v>83.883333333333312</v>
      </c>
      <c r="M688" s="752">
        <v>3</v>
      </c>
      <c r="N688" s="753">
        <v>251.64999999999995</v>
      </c>
    </row>
    <row r="689" spans="1:14" ht="14.45" customHeight="1" x14ac:dyDescent="0.2">
      <c r="A689" s="747" t="s">
        <v>583</v>
      </c>
      <c r="B689" s="748" t="s">
        <v>584</v>
      </c>
      <c r="C689" s="749" t="s">
        <v>627</v>
      </c>
      <c r="D689" s="750" t="s">
        <v>628</v>
      </c>
      <c r="E689" s="751">
        <v>50113001</v>
      </c>
      <c r="F689" s="750" t="s">
        <v>669</v>
      </c>
      <c r="G689" s="749" t="s">
        <v>670</v>
      </c>
      <c r="H689" s="749">
        <v>991011</v>
      </c>
      <c r="I689" s="749">
        <v>0</v>
      </c>
      <c r="J689" s="749" t="s">
        <v>729</v>
      </c>
      <c r="K689" s="749" t="s">
        <v>585</v>
      </c>
      <c r="L689" s="752">
        <v>0.01</v>
      </c>
      <c r="M689" s="752">
        <v>36</v>
      </c>
      <c r="N689" s="753">
        <v>0.36</v>
      </c>
    </row>
    <row r="690" spans="1:14" ht="14.45" customHeight="1" x14ac:dyDescent="0.2">
      <c r="A690" s="747" t="s">
        <v>583</v>
      </c>
      <c r="B690" s="748" t="s">
        <v>584</v>
      </c>
      <c r="C690" s="749" t="s">
        <v>627</v>
      </c>
      <c r="D690" s="750" t="s">
        <v>628</v>
      </c>
      <c r="E690" s="751">
        <v>50113001</v>
      </c>
      <c r="F690" s="750" t="s">
        <v>669</v>
      </c>
      <c r="G690" s="749" t="s">
        <v>670</v>
      </c>
      <c r="H690" s="749">
        <v>221862</v>
      </c>
      <c r="I690" s="749">
        <v>221862</v>
      </c>
      <c r="J690" s="749" t="s">
        <v>732</v>
      </c>
      <c r="K690" s="749" t="s">
        <v>733</v>
      </c>
      <c r="L690" s="752">
        <v>112.19999999999999</v>
      </c>
      <c r="M690" s="752">
        <v>2</v>
      </c>
      <c r="N690" s="753">
        <v>224.39999999999998</v>
      </c>
    </row>
    <row r="691" spans="1:14" ht="14.45" customHeight="1" x14ac:dyDescent="0.2">
      <c r="A691" s="747" t="s">
        <v>583</v>
      </c>
      <c r="B691" s="748" t="s">
        <v>584</v>
      </c>
      <c r="C691" s="749" t="s">
        <v>627</v>
      </c>
      <c r="D691" s="750" t="s">
        <v>628</v>
      </c>
      <c r="E691" s="751">
        <v>50113001</v>
      </c>
      <c r="F691" s="750" t="s">
        <v>669</v>
      </c>
      <c r="G691" s="749" t="s">
        <v>670</v>
      </c>
      <c r="H691" s="749">
        <v>100362</v>
      </c>
      <c r="I691" s="749">
        <v>362</v>
      </c>
      <c r="J691" s="749" t="s">
        <v>734</v>
      </c>
      <c r="K691" s="749" t="s">
        <v>735</v>
      </c>
      <c r="L691" s="752">
        <v>72.585999999999984</v>
      </c>
      <c r="M691" s="752">
        <v>15</v>
      </c>
      <c r="N691" s="753">
        <v>1088.7899999999997</v>
      </c>
    </row>
    <row r="692" spans="1:14" ht="14.45" customHeight="1" x14ac:dyDescent="0.2">
      <c r="A692" s="747" t="s">
        <v>583</v>
      </c>
      <c r="B692" s="748" t="s">
        <v>584</v>
      </c>
      <c r="C692" s="749" t="s">
        <v>627</v>
      </c>
      <c r="D692" s="750" t="s">
        <v>628</v>
      </c>
      <c r="E692" s="751">
        <v>50113001</v>
      </c>
      <c r="F692" s="750" t="s">
        <v>669</v>
      </c>
      <c r="G692" s="749" t="s">
        <v>670</v>
      </c>
      <c r="H692" s="749">
        <v>202701</v>
      </c>
      <c r="I692" s="749">
        <v>202701</v>
      </c>
      <c r="J692" s="749" t="s">
        <v>738</v>
      </c>
      <c r="K692" s="749" t="s">
        <v>740</v>
      </c>
      <c r="L692" s="752">
        <v>136.86999999999998</v>
      </c>
      <c r="M692" s="752">
        <v>1</v>
      </c>
      <c r="N692" s="753">
        <v>136.86999999999998</v>
      </c>
    </row>
    <row r="693" spans="1:14" ht="14.45" customHeight="1" x14ac:dyDescent="0.2">
      <c r="A693" s="747" t="s">
        <v>583</v>
      </c>
      <c r="B693" s="748" t="s">
        <v>584</v>
      </c>
      <c r="C693" s="749" t="s">
        <v>627</v>
      </c>
      <c r="D693" s="750" t="s">
        <v>628</v>
      </c>
      <c r="E693" s="751">
        <v>50113001</v>
      </c>
      <c r="F693" s="750" t="s">
        <v>669</v>
      </c>
      <c r="G693" s="749" t="s">
        <v>670</v>
      </c>
      <c r="H693" s="749">
        <v>845008</v>
      </c>
      <c r="I693" s="749">
        <v>107806</v>
      </c>
      <c r="J693" s="749" t="s">
        <v>738</v>
      </c>
      <c r="K693" s="749" t="s">
        <v>739</v>
      </c>
      <c r="L693" s="752">
        <v>66.724999999999994</v>
      </c>
      <c r="M693" s="752">
        <v>4</v>
      </c>
      <c r="N693" s="753">
        <v>266.89999999999998</v>
      </c>
    </row>
    <row r="694" spans="1:14" ht="14.45" customHeight="1" x14ac:dyDescent="0.2">
      <c r="A694" s="747" t="s">
        <v>583</v>
      </c>
      <c r="B694" s="748" t="s">
        <v>584</v>
      </c>
      <c r="C694" s="749" t="s">
        <v>627</v>
      </c>
      <c r="D694" s="750" t="s">
        <v>628</v>
      </c>
      <c r="E694" s="751">
        <v>50113001</v>
      </c>
      <c r="F694" s="750" t="s">
        <v>669</v>
      </c>
      <c r="G694" s="749" t="s">
        <v>670</v>
      </c>
      <c r="H694" s="749">
        <v>153200</v>
      </c>
      <c r="I694" s="749">
        <v>53200</v>
      </c>
      <c r="J694" s="749" t="s">
        <v>743</v>
      </c>
      <c r="K694" s="749" t="s">
        <v>744</v>
      </c>
      <c r="L694" s="752">
        <v>52.360000000000014</v>
      </c>
      <c r="M694" s="752">
        <v>2</v>
      </c>
      <c r="N694" s="753">
        <v>104.72000000000003</v>
      </c>
    </row>
    <row r="695" spans="1:14" ht="14.45" customHeight="1" x14ac:dyDescent="0.2">
      <c r="A695" s="747" t="s">
        <v>583</v>
      </c>
      <c r="B695" s="748" t="s">
        <v>584</v>
      </c>
      <c r="C695" s="749" t="s">
        <v>627</v>
      </c>
      <c r="D695" s="750" t="s">
        <v>628</v>
      </c>
      <c r="E695" s="751">
        <v>50113001</v>
      </c>
      <c r="F695" s="750" t="s">
        <v>669</v>
      </c>
      <c r="G695" s="749" t="s">
        <v>678</v>
      </c>
      <c r="H695" s="749">
        <v>102954</v>
      </c>
      <c r="I695" s="749">
        <v>2954</v>
      </c>
      <c r="J695" s="749" t="s">
        <v>1803</v>
      </c>
      <c r="K695" s="749" t="s">
        <v>1804</v>
      </c>
      <c r="L695" s="752">
        <v>15.035000000000002</v>
      </c>
      <c r="M695" s="752">
        <v>6</v>
      </c>
      <c r="N695" s="753">
        <v>90.210000000000008</v>
      </c>
    </row>
    <row r="696" spans="1:14" ht="14.45" customHeight="1" x14ac:dyDescent="0.2">
      <c r="A696" s="747" t="s">
        <v>583</v>
      </c>
      <c r="B696" s="748" t="s">
        <v>584</v>
      </c>
      <c r="C696" s="749" t="s">
        <v>627</v>
      </c>
      <c r="D696" s="750" t="s">
        <v>628</v>
      </c>
      <c r="E696" s="751">
        <v>50113001</v>
      </c>
      <c r="F696" s="750" t="s">
        <v>669</v>
      </c>
      <c r="G696" s="749" t="s">
        <v>678</v>
      </c>
      <c r="H696" s="749">
        <v>115379</v>
      </c>
      <c r="I696" s="749">
        <v>15379</v>
      </c>
      <c r="J696" s="749" t="s">
        <v>1803</v>
      </c>
      <c r="K696" s="749" t="s">
        <v>1805</v>
      </c>
      <c r="L696" s="752">
        <v>53.960000000000008</v>
      </c>
      <c r="M696" s="752">
        <v>3</v>
      </c>
      <c r="N696" s="753">
        <v>161.88000000000002</v>
      </c>
    </row>
    <row r="697" spans="1:14" ht="14.45" customHeight="1" x14ac:dyDescent="0.2">
      <c r="A697" s="747" t="s">
        <v>583</v>
      </c>
      <c r="B697" s="748" t="s">
        <v>584</v>
      </c>
      <c r="C697" s="749" t="s">
        <v>627</v>
      </c>
      <c r="D697" s="750" t="s">
        <v>628</v>
      </c>
      <c r="E697" s="751">
        <v>50113001</v>
      </c>
      <c r="F697" s="750" t="s">
        <v>669</v>
      </c>
      <c r="G697" s="749" t="s">
        <v>678</v>
      </c>
      <c r="H697" s="749">
        <v>102945</v>
      </c>
      <c r="I697" s="749">
        <v>2945</v>
      </c>
      <c r="J697" s="749" t="s">
        <v>1806</v>
      </c>
      <c r="K697" s="749" t="s">
        <v>1807</v>
      </c>
      <c r="L697" s="752">
        <v>8.6999999999999975</v>
      </c>
      <c r="M697" s="752">
        <v>2</v>
      </c>
      <c r="N697" s="753">
        <v>17.399999999999995</v>
      </c>
    </row>
    <row r="698" spans="1:14" ht="14.45" customHeight="1" x14ac:dyDescent="0.2">
      <c r="A698" s="747" t="s">
        <v>583</v>
      </c>
      <c r="B698" s="748" t="s">
        <v>584</v>
      </c>
      <c r="C698" s="749" t="s">
        <v>627</v>
      </c>
      <c r="D698" s="750" t="s">
        <v>628</v>
      </c>
      <c r="E698" s="751">
        <v>50113001</v>
      </c>
      <c r="F698" s="750" t="s">
        <v>669</v>
      </c>
      <c r="G698" s="749" t="s">
        <v>670</v>
      </c>
      <c r="H698" s="749">
        <v>199138</v>
      </c>
      <c r="I698" s="749">
        <v>99138</v>
      </c>
      <c r="J698" s="749" t="s">
        <v>1808</v>
      </c>
      <c r="K698" s="749" t="s">
        <v>1809</v>
      </c>
      <c r="L698" s="752">
        <v>33.659999999999997</v>
      </c>
      <c r="M698" s="752">
        <v>2</v>
      </c>
      <c r="N698" s="753">
        <v>67.319999999999993</v>
      </c>
    </row>
    <row r="699" spans="1:14" ht="14.45" customHeight="1" x14ac:dyDescent="0.2">
      <c r="A699" s="747" t="s">
        <v>583</v>
      </c>
      <c r="B699" s="748" t="s">
        <v>584</v>
      </c>
      <c r="C699" s="749" t="s">
        <v>627</v>
      </c>
      <c r="D699" s="750" t="s">
        <v>628</v>
      </c>
      <c r="E699" s="751">
        <v>50113001</v>
      </c>
      <c r="F699" s="750" t="s">
        <v>669</v>
      </c>
      <c r="G699" s="749" t="s">
        <v>670</v>
      </c>
      <c r="H699" s="749">
        <v>194328</v>
      </c>
      <c r="I699" s="749">
        <v>94328</v>
      </c>
      <c r="J699" s="749" t="s">
        <v>1808</v>
      </c>
      <c r="K699" s="749" t="s">
        <v>1810</v>
      </c>
      <c r="L699" s="752">
        <v>54.09</v>
      </c>
      <c r="M699" s="752">
        <v>2</v>
      </c>
      <c r="N699" s="753">
        <v>108.18</v>
      </c>
    </row>
    <row r="700" spans="1:14" ht="14.45" customHeight="1" x14ac:dyDescent="0.2">
      <c r="A700" s="747" t="s">
        <v>583</v>
      </c>
      <c r="B700" s="748" t="s">
        <v>584</v>
      </c>
      <c r="C700" s="749" t="s">
        <v>627</v>
      </c>
      <c r="D700" s="750" t="s">
        <v>628</v>
      </c>
      <c r="E700" s="751">
        <v>50113001</v>
      </c>
      <c r="F700" s="750" t="s">
        <v>669</v>
      </c>
      <c r="G700" s="749" t="s">
        <v>670</v>
      </c>
      <c r="H700" s="749">
        <v>201384</v>
      </c>
      <c r="I700" s="749">
        <v>201384</v>
      </c>
      <c r="J700" s="749" t="s">
        <v>1811</v>
      </c>
      <c r="K700" s="749" t="s">
        <v>1812</v>
      </c>
      <c r="L700" s="752">
        <v>1098.0500000000002</v>
      </c>
      <c r="M700" s="752">
        <v>1</v>
      </c>
      <c r="N700" s="753">
        <v>1098.0500000000002</v>
      </c>
    </row>
    <row r="701" spans="1:14" ht="14.45" customHeight="1" x14ac:dyDescent="0.2">
      <c r="A701" s="747" t="s">
        <v>583</v>
      </c>
      <c r="B701" s="748" t="s">
        <v>584</v>
      </c>
      <c r="C701" s="749" t="s">
        <v>627</v>
      </c>
      <c r="D701" s="750" t="s">
        <v>628</v>
      </c>
      <c r="E701" s="751">
        <v>50113001</v>
      </c>
      <c r="F701" s="750" t="s">
        <v>669</v>
      </c>
      <c r="G701" s="749" t="s">
        <v>670</v>
      </c>
      <c r="H701" s="749">
        <v>176954</v>
      </c>
      <c r="I701" s="749">
        <v>176954</v>
      </c>
      <c r="J701" s="749" t="s">
        <v>747</v>
      </c>
      <c r="K701" s="749" t="s">
        <v>748</v>
      </c>
      <c r="L701" s="752">
        <v>94.962222222222238</v>
      </c>
      <c r="M701" s="752">
        <v>9</v>
      </c>
      <c r="N701" s="753">
        <v>854.66000000000008</v>
      </c>
    </row>
    <row r="702" spans="1:14" ht="14.45" customHeight="1" x14ac:dyDescent="0.2">
      <c r="A702" s="747" t="s">
        <v>583</v>
      </c>
      <c r="B702" s="748" t="s">
        <v>584</v>
      </c>
      <c r="C702" s="749" t="s">
        <v>627</v>
      </c>
      <c r="D702" s="750" t="s">
        <v>628</v>
      </c>
      <c r="E702" s="751">
        <v>50113001</v>
      </c>
      <c r="F702" s="750" t="s">
        <v>669</v>
      </c>
      <c r="G702" s="749" t="s">
        <v>670</v>
      </c>
      <c r="H702" s="749">
        <v>167550</v>
      </c>
      <c r="I702" s="749">
        <v>67550</v>
      </c>
      <c r="J702" s="749" t="s">
        <v>1813</v>
      </c>
      <c r="K702" s="749" t="s">
        <v>1814</v>
      </c>
      <c r="L702" s="752">
        <v>217.78</v>
      </c>
      <c r="M702" s="752">
        <v>2</v>
      </c>
      <c r="N702" s="753">
        <v>435.56</v>
      </c>
    </row>
    <row r="703" spans="1:14" ht="14.45" customHeight="1" x14ac:dyDescent="0.2">
      <c r="A703" s="747" t="s">
        <v>583</v>
      </c>
      <c r="B703" s="748" t="s">
        <v>584</v>
      </c>
      <c r="C703" s="749" t="s">
        <v>627</v>
      </c>
      <c r="D703" s="750" t="s">
        <v>628</v>
      </c>
      <c r="E703" s="751">
        <v>50113001</v>
      </c>
      <c r="F703" s="750" t="s">
        <v>669</v>
      </c>
      <c r="G703" s="749" t="s">
        <v>678</v>
      </c>
      <c r="H703" s="749">
        <v>127263</v>
      </c>
      <c r="I703" s="749">
        <v>127263</v>
      </c>
      <c r="J703" s="749" t="s">
        <v>751</v>
      </c>
      <c r="K703" s="749" t="s">
        <v>1815</v>
      </c>
      <c r="L703" s="752">
        <v>53.94</v>
      </c>
      <c r="M703" s="752">
        <v>4</v>
      </c>
      <c r="N703" s="753">
        <v>215.76</v>
      </c>
    </row>
    <row r="704" spans="1:14" ht="14.45" customHeight="1" x14ac:dyDescent="0.2">
      <c r="A704" s="747" t="s">
        <v>583</v>
      </c>
      <c r="B704" s="748" t="s">
        <v>584</v>
      </c>
      <c r="C704" s="749" t="s">
        <v>627</v>
      </c>
      <c r="D704" s="750" t="s">
        <v>628</v>
      </c>
      <c r="E704" s="751">
        <v>50113001</v>
      </c>
      <c r="F704" s="750" t="s">
        <v>669</v>
      </c>
      <c r="G704" s="749" t="s">
        <v>670</v>
      </c>
      <c r="H704" s="749">
        <v>194916</v>
      </c>
      <c r="I704" s="749">
        <v>94916</v>
      </c>
      <c r="J704" s="749" t="s">
        <v>753</v>
      </c>
      <c r="K704" s="749" t="s">
        <v>754</v>
      </c>
      <c r="L704" s="752">
        <v>84.710000000000022</v>
      </c>
      <c r="M704" s="752">
        <v>10</v>
      </c>
      <c r="N704" s="753">
        <v>847.10000000000025</v>
      </c>
    </row>
    <row r="705" spans="1:14" ht="14.45" customHeight="1" x14ac:dyDescent="0.2">
      <c r="A705" s="747" t="s">
        <v>583</v>
      </c>
      <c r="B705" s="748" t="s">
        <v>584</v>
      </c>
      <c r="C705" s="749" t="s">
        <v>627</v>
      </c>
      <c r="D705" s="750" t="s">
        <v>628</v>
      </c>
      <c r="E705" s="751">
        <v>50113001</v>
      </c>
      <c r="F705" s="750" t="s">
        <v>669</v>
      </c>
      <c r="G705" s="749" t="s">
        <v>670</v>
      </c>
      <c r="H705" s="749">
        <v>194919</v>
      </c>
      <c r="I705" s="749">
        <v>94919</v>
      </c>
      <c r="J705" s="749" t="s">
        <v>755</v>
      </c>
      <c r="K705" s="749" t="s">
        <v>756</v>
      </c>
      <c r="L705" s="752">
        <v>52.02999999999998</v>
      </c>
      <c r="M705" s="752">
        <v>3</v>
      </c>
      <c r="N705" s="753">
        <v>156.08999999999995</v>
      </c>
    </row>
    <row r="706" spans="1:14" ht="14.45" customHeight="1" x14ac:dyDescent="0.2">
      <c r="A706" s="747" t="s">
        <v>583</v>
      </c>
      <c r="B706" s="748" t="s">
        <v>584</v>
      </c>
      <c r="C706" s="749" t="s">
        <v>627</v>
      </c>
      <c r="D706" s="750" t="s">
        <v>628</v>
      </c>
      <c r="E706" s="751">
        <v>50113001</v>
      </c>
      <c r="F706" s="750" t="s">
        <v>669</v>
      </c>
      <c r="G706" s="749" t="s">
        <v>670</v>
      </c>
      <c r="H706" s="749">
        <v>194920</v>
      </c>
      <c r="I706" s="749">
        <v>94920</v>
      </c>
      <c r="J706" s="749" t="s">
        <v>755</v>
      </c>
      <c r="K706" s="749" t="s">
        <v>1816</v>
      </c>
      <c r="L706" s="752">
        <v>67.524000000000001</v>
      </c>
      <c r="M706" s="752">
        <v>25</v>
      </c>
      <c r="N706" s="753">
        <v>1688.1</v>
      </c>
    </row>
    <row r="707" spans="1:14" ht="14.45" customHeight="1" x14ac:dyDescent="0.2">
      <c r="A707" s="747" t="s">
        <v>583</v>
      </c>
      <c r="B707" s="748" t="s">
        <v>584</v>
      </c>
      <c r="C707" s="749" t="s">
        <v>627</v>
      </c>
      <c r="D707" s="750" t="s">
        <v>628</v>
      </c>
      <c r="E707" s="751">
        <v>50113001</v>
      </c>
      <c r="F707" s="750" t="s">
        <v>669</v>
      </c>
      <c r="G707" s="749" t="s">
        <v>670</v>
      </c>
      <c r="H707" s="749">
        <v>230399</v>
      </c>
      <c r="I707" s="749">
        <v>230399</v>
      </c>
      <c r="J707" s="749" t="s">
        <v>1817</v>
      </c>
      <c r="K707" s="749" t="s">
        <v>1818</v>
      </c>
      <c r="L707" s="752">
        <v>41.48</v>
      </c>
      <c r="M707" s="752">
        <v>1</v>
      </c>
      <c r="N707" s="753">
        <v>41.48</v>
      </c>
    </row>
    <row r="708" spans="1:14" ht="14.45" customHeight="1" x14ac:dyDescent="0.2">
      <c r="A708" s="747" t="s">
        <v>583</v>
      </c>
      <c r="B708" s="748" t="s">
        <v>584</v>
      </c>
      <c r="C708" s="749" t="s">
        <v>627</v>
      </c>
      <c r="D708" s="750" t="s">
        <v>628</v>
      </c>
      <c r="E708" s="751">
        <v>50113001</v>
      </c>
      <c r="F708" s="750" t="s">
        <v>669</v>
      </c>
      <c r="G708" s="749" t="s">
        <v>670</v>
      </c>
      <c r="H708" s="749">
        <v>845369</v>
      </c>
      <c r="I708" s="749">
        <v>107987</v>
      </c>
      <c r="J708" s="749" t="s">
        <v>1819</v>
      </c>
      <c r="K708" s="749" t="s">
        <v>1820</v>
      </c>
      <c r="L708" s="752">
        <v>112.23600000000002</v>
      </c>
      <c r="M708" s="752">
        <v>5</v>
      </c>
      <c r="N708" s="753">
        <v>561.18000000000006</v>
      </c>
    </row>
    <row r="709" spans="1:14" ht="14.45" customHeight="1" x14ac:dyDescent="0.2">
      <c r="A709" s="747" t="s">
        <v>583</v>
      </c>
      <c r="B709" s="748" t="s">
        <v>584</v>
      </c>
      <c r="C709" s="749" t="s">
        <v>627</v>
      </c>
      <c r="D709" s="750" t="s">
        <v>628</v>
      </c>
      <c r="E709" s="751">
        <v>50113001</v>
      </c>
      <c r="F709" s="750" t="s">
        <v>669</v>
      </c>
      <c r="G709" s="749" t="s">
        <v>670</v>
      </c>
      <c r="H709" s="749">
        <v>235897</v>
      </c>
      <c r="I709" s="749">
        <v>235897</v>
      </c>
      <c r="J709" s="749" t="s">
        <v>1821</v>
      </c>
      <c r="K709" s="749" t="s">
        <v>1822</v>
      </c>
      <c r="L709" s="752">
        <v>60.797499999999992</v>
      </c>
      <c r="M709" s="752">
        <v>4</v>
      </c>
      <c r="N709" s="753">
        <v>243.18999999999997</v>
      </c>
    </row>
    <row r="710" spans="1:14" ht="14.45" customHeight="1" x14ac:dyDescent="0.2">
      <c r="A710" s="747" t="s">
        <v>583</v>
      </c>
      <c r="B710" s="748" t="s">
        <v>584</v>
      </c>
      <c r="C710" s="749" t="s">
        <v>627</v>
      </c>
      <c r="D710" s="750" t="s">
        <v>628</v>
      </c>
      <c r="E710" s="751">
        <v>50113001</v>
      </c>
      <c r="F710" s="750" t="s">
        <v>669</v>
      </c>
      <c r="G710" s="749" t="s">
        <v>670</v>
      </c>
      <c r="H710" s="749">
        <v>207931</v>
      </c>
      <c r="I710" s="749">
        <v>207931</v>
      </c>
      <c r="J710" s="749" t="s">
        <v>763</v>
      </c>
      <c r="K710" s="749" t="s">
        <v>764</v>
      </c>
      <c r="L710" s="752">
        <v>26.667499999999997</v>
      </c>
      <c r="M710" s="752">
        <v>4</v>
      </c>
      <c r="N710" s="753">
        <v>106.66999999999999</v>
      </c>
    </row>
    <row r="711" spans="1:14" ht="14.45" customHeight="1" x14ac:dyDescent="0.2">
      <c r="A711" s="747" t="s">
        <v>583</v>
      </c>
      <c r="B711" s="748" t="s">
        <v>584</v>
      </c>
      <c r="C711" s="749" t="s">
        <v>627</v>
      </c>
      <c r="D711" s="750" t="s">
        <v>628</v>
      </c>
      <c r="E711" s="751">
        <v>50113001</v>
      </c>
      <c r="F711" s="750" t="s">
        <v>669</v>
      </c>
      <c r="G711" s="749" t="s">
        <v>670</v>
      </c>
      <c r="H711" s="749">
        <v>196610</v>
      </c>
      <c r="I711" s="749">
        <v>96610</v>
      </c>
      <c r="J711" s="749" t="s">
        <v>765</v>
      </c>
      <c r="K711" s="749" t="s">
        <v>766</v>
      </c>
      <c r="L711" s="752">
        <v>46.342727272727274</v>
      </c>
      <c r="M711" s="752">
        <v>22</v>
      </c>
      <c r="N711" s="753">
        <v>1019.54</v>
      </c>
    </row>
    <row r="712" spans="1:14" ht="14.45" customHeight="1" x14ac:dyDescent="0.2">
      <c r="A712" s="747" t="s">
        <v>583</v>
      </c>
      <c r="B712" s="748" t="s">
        <v>584</v>
      </c>
      <c r="C712" s="749" t="s">
        <v>627</v>
      </c>
      <c r="D712" s="750" t="s">
        <v>628</v>
      </c>
      <c r="E712" s="751">
        <v>50113001</v>
      </c>
      <c r="F712" s="750" t="s">
        <v>669</v>
      </c>
      <c r="G712" s="749" t="s">
        <v>670</v>
      </c>
      <c r="H712" s="749">
        <v>847974</v>
      </c>
      <c r="I712" s="749">
        <v>125525</v>
      </c>
      <c r="J712" s="749" t="s">
        <v>767</v>
      </c>
      <c r="K712" s="749" t="s">
        <v>1823</v>
      </c>
      <c r="L712" s="752">
        <v>47.086666666666666</v>
      </c>
      <c r="M712" s="752">
        <v>3</v>
      </c>
      <c r="N712" s="753">
        <v>141.26</v>
      </c>
    </row>
    <row r="713" spans="1:14" ht="14.45" customHeight="1" x14ac:dyDescent="0.2">
      <c r="A713" s="747" t="s">
        <v>583</v>
      </c>
      <c r="B713" s="748" t="s">
        <v>584</v>
      </c>
      <c r="C713" s="749" t="s">
        <v>627</v>
      </c>
      <c r="D713" s="750" t="s">
        <v>628</v>
      </c>
      <c r="E713" s="751">
        <v>50113001</v>
      </c>
      <c r="F713" s="750" t="s">
        <v>669</v>
      </c>
      <c r="G713" s="749" t="s">
        <v>670</v>
      </c>
      <c r="H713" s="749">
        <v>847713</v>
      </c>
      <c r="I713" s="749">
        <v>125526</v>
      </c>
      <c r="J713" s="749" t="s">
        <v>767</v>
      </c>
      <c r="K713" s="749" t="s">
        <v>768</v>
      </c>
      <c r="L713" s="752">
        <v>111.63000000000002</v>
      </c>
      <c r="M713" s="752">
        <v>1</v>
      </c>
      <c r="N713" s="753">
        <v>111.63000000000002</v>
      </c>
    </row>
    <row r="714" spans="1:14" ht="14.45" customHeight="1" x14ac:dyDescent="0.2">
      <c r="A714" s="747" t="s">
        <v>583</v>
      </c>
      <c r="B714" s="748" t="s">
        <v>584</v>
      </c>
      <c r="C714" s="749" t="s">
        <v>627</v>
      </c>
      <c r="D714" s="750" t="s">
        <v>628</v>
      </c>
      <c r="E714" s="751">
        <v>50113001</v>
      </c>
      <c r="F714" s="750" t="s">
        <v>669</v>
      </c>
      <c r="G714" s="749" t="s">
        <v>670</v>
      </c>
      <c r="H714" s="749">
        <v>110555</v>
      </c>
      <c r="I714" s="749">
        <v>10555</v>
      </c>
      <c r="J714" s="749" t="s">
        <v>772</v>
      </c>
      <c r="K714" s="749" t="s">
        <v>773</v>
      </c>
      <c r="L714" s="752">
        <v>254.97999999999988</v>
      </c>
      <c r="M714" s="752">
        <v>45</v>
      </c>
      <c r="N714" s="753">
        <v>11474.099999999995</v>
      </c>
    </row>
    <row r="715" spans="1:14" ht="14.45" customHeight="1" x14ac:dyDescent="0.2">
      <c r="A715" s="747" t="s">
        <v>583</v>
      </c>
      <c r="B715" s="748" t="s">
        <v>584</v>
      </c>
      <c r="C715" s="749" t="s">
        <v>627</v>
      </c>
      <c r="D715" s="750" t="s">
        <v>628</v>
      </c>
      <c r="E715" s="751">
        <v>50113001</v>
      </c>
      <c r="F715" s="750" t="s">
        <v>669</v>
      </c>
      <c r="G715" s="749" t="s">
        <v>670</v>
      </c>
      <c r="H715" s="749">
        <v>10561</v>
      </c>
      <c r="I715" s="749">
        <v>10561</v>
      </c>
      <c r="J715" s="749" t="s">
        <v>772</v>
      </c>
      <c r="K715" s="749" t="s">
        <v>774</v>
      </c>
      <c r="L715" s="752">
        <v>250.79999999999998</v>
      </c>
      <c r="M715" s="752">
        <v>3</v>
      </c>
      <c r="N715" s="753">
        <v>752.4</v>
      </c>
    </row>
    <row r="716" spans="1:14" ht="14.45" customHeight="1" x14ac:dyDescent="0.2">
      <c r="A716" s="747" t="s">
        <v>583</v>
      </c>
      <c r="B716" s="748" t="s">
        <v>584</v>
      </c>
      <c r="C716" s="749" t="s">
        <v>627</v>
      </c>
      <c r="D716" s="750" t="s">
        <v>628</v>
      </c>
      <c r="E716" s="751">
        <v>50113001</v>
      </c>
      <c r="F716" s="750" t="s">
        <v>669</v>
      </c>
      <c r="G716" s="749" t="s">
        <v>670</v>
      </c>
      <c r="H716" s="749">
        <v>173320</v>
      </c>
      <c r="I716" s="749">
        <v>173320</v>
      </c>
      <c r="J716" s="749" t="s">
        <v>775</v>
      </c>
      <c r="K716" s="749" t="s">
        <v>776</v>
      </c>
      <c r="L716" s="752">
        <v>524.59</v>
      </c>
      <c r="M716" s="752">
        <v>1</v>
      </c>
      <c r="N716" s="753">
        <v>524.59</v>
      </c>
    </row>
    <row r="717" spans="1:14" ht="14.45" customHeight="1" x14ac:dyDescent="0.2">
      <c r="A717" s="747" t="s">
        <v>583</v>
      </c>
      <c r="B717" s="748" t="s">
        <v>584</v>
      </c>
      <c r="C717" s="749" t="s">
        <v>627</v>
      </c>
      <c r="D717" s="750" t="s">
        <v>628</v>
      </c>
      <c r="E717" s="751">
        <v>50113001</v>
      </c>
      <c r="F717" s="750" t="s">
        <v>669</v>
      </c>
      <c r="G717" s="749" t="s">
        <v>670</v>
      </c>
      <c r="H717" s="749">
        <v>173322</v>
      </c>
      <c r="I717" s="749">
        <v>173322</v>
      </c>
      <c r="J717" s="749" t="s">
        <v>777</v>
      </c>
      <c r="K717" s="749" t="s">
        <v>778</v>
      </c>
      <c r="L717" s="752">
        <v>803.66</v>
      </c>
      <c r="M717" s="752">
        <v>1</v>
      </c>
      <c r="N717" s="753">
        <v>803.66</v>
      </c>
    </row>
    <row r="718" spans="1:14" ht="14.45" customHeight="1" x14ac:dyDescent="0.2">
      <c r="A718" s="747" t="s">
        <v>583</v>
      </c>
      <c r="B718" s="748" t="s">
        <v>584</v>
      </c>
      <c r="C718" s="749" t="s">
        <v>627</v>
      </c>
      <c r="D718" s="750" t="s">
        <v>628</v>
      </c>
      <c r="E718" s="751">
        <v>50113001</v>
      </c>
      <c r="F718" s="750" t="s">
        <v>669</v>
      </c>
      <c r="G718" s="749" t="s">
        <v>670</v>
      </c>
      <c r="H718" s="749">
        <v>187825</v>
      </c>
      <c r="I718" s="749">
        <v>87825</v>
      </c>
      <c r="J718" s="749" t="s">
        <v>781</v>
      </c>
      <c r="K718" s="749" t="s">
        <v>780</v>
      </c>
      <c r="L718" s="752">
        <v>80.366</v>
      </c>
      <c r="M718" s="752">
        <v>5</v>
      </c>
      <c r="N718" s="753">
        <v>401.83</v>
      </c>
    </row>
    <row r="719" spans="1:14" ht="14.45" customHeight="1" x14ac:dyDescent="0.2">
      <c r="A719" s="747" t="s">
        <v>583</v>
      </c>
      <c r="B719" s="748" t="s">
        <v>584</v>
      </c>
      <c r="C719" s="749" t="s">
        <v>627</v>
      </c>
      <c r="D719" s="750" t="s">
        <v>628</v>
      </c>
      <c r="E719" s="751">
        <v>50113001</v>
      </c>
      <c r="F719" s="750" t="s">
        <v>669</v>
      </c>
      <c r="G719" s="749" t="s">
        <v>670</v>
      </c>
      <c r="H719" s="749">
        <v>169667</v>
      </c>
      <c r="I719" s="749">
        <v>69667</v>
      </c>
      <c r="J719" s="749" t="s">
        <v>784</v>
      </c>
      <c r="K719" s="749" t="s">
        <v>780</v>
      </c>
      <c r="L719" s="752">
        <v>103.56833820286199</v>
      </c>
      <c r="M719" s="752">
        <v>3</v>
      </c>
      <c r="N719" s="753">
        <v>310.705014608586</v>
      </c>
    </row>
    <row r="720" spans="1:14" ht="14.45" customHeight="1" x14ac:dyDescent="0.2">
      <c r="A720" s="747" t="s">
        <v>583</v>
      </c>
      <c r="B720" s="748" t="s">
        <v>584</v>
      </c>
      <c r="C720" s="749" t="s">
        <v>627</v>
      </c>
      <c r="D720" s="750" t="s">
        <v>628</v>
      </c>
      <c r="E720" s="751">
        <v>50113001</v>
      </c>
      <c r="F720" s="750" t="s">
        <v>669</v>
      </c>
      <c r="G720" s="749" t="s">
        <v>670</v>
      </c>
      <c r="H720" s="749">
        <v>173394</v>
      </c>
      <c r="I720" s="749">
        <v>173394</v>
      </c>
      <c r="J720" s="749" t="s">
        <v>785</v>
      </c>
      <c r="K720" s="749" t="s">
        <v>786</v>
      </c>
      <c r="L720" s="752">
        <v>423.71999999999997</v>
      </c>
      <c r="M720" s="752">
        <v>1.3</v>
      </c>
      <c r="N720" s="753">
        <v>550.83600000000001</v>
      </c>
    </row>
    <row r="721" spans="1:14" ht="14.45" customHeight="1" x14ac:dyDescent="0.2">
      <c r="A721" s="747" t="s">
        <v>583</v>
      </c>
      <c r="B721" s="748" t="s">
        <v>584</v>
      </c>
      <c r="C721" s="749" t="s">
        <v>627</v>
      </c>
      <c r="D721" s="750" t="s">
        <v>628</v>
      </c>
      <c r="E721" s="751">
        <v>50113001</v>
      </c>
      <c r="F721" s="750" t="s">
        <v>669</v>
      </c>
      <c r="G721" s="749" t="s">
        <v>670</v>
      </c>
      <c r="H721" s="749">
        <v>187822</v>
      </c>
      <c r="I721" s="749">
        <v>87822</v>
      </c>
      <c r="J721" s="749" t="s">
        <v>787</v>
      </c>
      <c r="K721" s="749" t="s">
        <v>788</v>
      </c>
      <c r="L721" s="752">
        <v>1301.03</v>
      </c>
      <c r="M721" s="752">
        <v>1</v>
      </c>
      <c r="N721" s="753">
        <v>1301.03</v>
      </c>
    </row>
    <row r="722" spans="1:14" ht="14.45" customHeight="1" x14ac:dyDescent="0.2">
      <c r="A722" s="747" t="s">
        <v>583</v>
      </c>
      <c r="B722" s="748" t="s">
        <v>584</v>
      </c>
      <c r="C722" s="749" t="s">
        <v>627</v>
      </c>
      <c r="D722" s="750" t="s">
        <v>628</v>
      </c>
      <c r="E722" s="751">
        <v>50113001</v>
      </c>
      <c r="F722" s="750" t="s">
        <v>669</v>
      </c>
      <c r="G722" s="749" t="s">
        <v>585</v>
      </c>
      <c r="H722" s="749">
        <v>230405</v>
      </c>
      <c r="I722" s="749">
        <v>230405</v>
      </c>
      <c r="J722" s="749" t="s">
        <v>789</v>
      </c>
      <c r="K722" s="749" t="s">
        <v>791</v>
      </c>
      <c r="L722" s="752">
        <v>74.040000000000006</v>
      </c>
      <c r="M722" s="752">
        <v>2</v>
      </c>
      <c r="N722" s="753">
        <v>148.08000000000001</v>
      </c>
    </row>
    <row r="723" spans="1:14" ht="14.45" customHeight="1" x14ac:dyDescent="0.2">
      <c r="A723" s="747" t="s">
        <v>583</v>
      </c>
      <c r="B723" s="748" t="s">
        <v>584</v>
      </c>
      <c r="C723" s="749" t="s">
        <v>627</v>
      </c>
      <c r="D723" s="750" t="s">
        <v>628</v>
      </c>
      <c r="E723" s="751">
        <v>50113001</v>
      </c>
      <c r="F723" s="750" t="s">
        <v>669</v>
      </c>
      <c r="G723" s="749" t="s">
        <v>670</v>
      </c>
      <c r="H723" s="749">
        <v>188206</v>
      </c>
      <c r="I723" s="749">
        <v>188206</v>
      </c>
      <c r="J723" s="749" t="s">
        <v>1824</v>
      </c>
      <c r="K723" s="749" t="s">
        <v>1825</v>
      </c>
      <c r="L723" s="752">
        <v>251.84666666666666</v>
      </c>
      <c r="M723" s="752">
        <v>3</v>
      </c>
      <c r="N723" s="753">
        <v>755.54</v>
      </c>
    </row>
    <row r="724" spans="1:14" ht="14.45" customHeight="1" x14ac:dyDescent="0.2">
      <c r="A724" s="747" t="s">
        <v>583</v>
      </c>
      <c r="B724" s="748" t="s">
        <v>584</v>
      </c>
      <c r="C724" s="749" t="s">
        <v>627</v>
      </c>
      <c r="D724" s="750" t="s">
        <v>628</v>
      </c>
      <c r="E724" s="751">
        <v>50113001</v>
      </c>
      <c r="F724" s="750" t="s">
        <v>669</v>
      </c>
      <c r="G724" s="749" t="s">
        <v>670</v>
      </c>
      <c r="H724" s="749">
        <v>100392</v>
      </c>
      <c r="I724" s="749">
        <v>392</v>
      </c>
      <c r="J724" s="749" t="s">
        <v>1826</v>
      </c>
      <c r="K724" s="749" t="s">
        <v>1433</v>
      </c>
      <c r="L724" s="752">
        <v>57.590000000000011</v>
      </c>
      <c r="M724" s="752">
        <v>5</v>
      </c>
      <c r="N724" s="753">
        <v>287.95000000000005</v>
      </c>
    </row>
    <row r="725" spans="1:14" ht="14.45" customHeight="1" x14ac:dyDescent="0.2">
      <c r="A725" s="747" t="s">
        <v>583</v>
      </c>
      <c r="B725" s="748" t="s">
        <v>584</v>
      </c>
      <c r="C725" s="749" t="s">
        <v>627</v>
      </c>
      <c r="D725" s="750" t="s">
        <v>628</v>
      </c>
      <c r="E725" s="751">
        <v>50113001</v>
      </c>
      <c r="F725" s="750" t="s">
        <v>669</v>
      </c>
      <c r="G725" s="749" t="s">
        <v>670</v>
      </c>
      <c r="H725" s="749">
        <v>100394</v>
      </c>
      <c r="I725" s="749">
        <v>394</v>
      </c>
      <c r="J725" s="749" t="s">
        <v>1827</v>
      </c>
      <c r="K725" s="749" t="s">
        <v>1828</v>
      </c>
      <c r="L725" s="752">
        <v>65.730000000000018</v>
      </c>
      <c r="M725" s="752">
        <v>3</v>
      </c>
      <c r="N725" s="753">
        <v>197.19000000000005</v>
      </c>
    </row>
    <row r="726" spans="1:14" ht="14.45" customHeight="1" x14ac:dyDescent="0.2">
      <c r="A726" s="747" t="s">
        <v>583</v>
      </c>
      <c r="B726" s="748" t="s">
        <v>584</v>
      </c>
      <c r="C726" s="749" t="s">
        <v>627</v>
      </c>
      <c r="D726" s="750" t="s">
        <v>628</v>
      </c>
      <c r="E726" s="751">
        <v>50113001</v>
      </c>
      <c r="F726" s="750" t="s">
        <v>669</v>
      </c>
      <c r="G726" s="749" t="s">
        <v>670</v>
      </c>
      <c r="H726" s="749">
        <v>192351</v>
      </c>
      <c r="I726" s="749">
        <v>92351</v>
      </c>
      <c r="J726" s="749" t="s">
        <v>800</v>
      </c>
      <c r="K726" s="749" t="s">
        <v>801</v>
      </c>
      <c r="L726" s="752">
        <v>86.22</v>
      </c>
      <c r="M726" s="752">
        <v>127</v>
      </c>
      <c r="N726" s="753">
        <v>10949.94</v>
      </c>
    </row>
    <row r="727" spans="1:14" ht="14.45" customHeight="1" x14ac:dyDescent="0.2">
      <c r="A727" s="747" t="s">
        <v>583</v>
      </c>
      <c r="B727" s="748" t="s">
        <v>584</v>
      </c>
      <c r="C727" s="749" t="s">
        <v>627</v>
      </c>
      <c r="D727" s="750" t="s">
        <v>628</v>
      </c>
      <c r="E727" s="751">
        <v>50113001</v>
      </c>
      <c r="F727" s="750" t="s">
        <v>669</v>
      </c>
      <c r="G727" s="749" t="s">
        <v>670</v>
      </c>
      <c r="H727" s="749">
        <v>132992</v>
      </c>
      <c r="I727" s="749">
        <v>32992</v>
      </c>
      <c r="J727" s="749" t="s">
        <v>1829</v>
      </c>
      <c r="K727" s="749" t="s">
        <v>1830</v>
      </c>
      <c r="L727" s="752">
        <v>108.39000000000001</v>
      </c>
      <c r="M727" s="752">
        <v>2</v>
      </c>
      <c r="N727" s="753">
        <v>216.78000000000003</v>
      </c>
    </row>
    <row r="728" spans="1:14" ht="14.45" customHeight="1" x14ac:dyDescent="0.2">
      <c r="A728" s="747" t="s">
        <v>583</v>
      </c>
      <c r="B728" s="748" t="s">
        <v>584</v>
      </c>
      <c r="C728" s="749" t="s">
        <v>627</v>
      </c>
      <c r="D728" s="750" t="s">
        <v>628</v>
      </c>
      <c r="E728" s="751">
        <v>50113001</v>
      </c>
      <c r="F728" s="750" t="s">
        <v>669</v>
      </c>
      <c r="G728" s="749" t="s">
        <v>670</v>
      </c>
      <c r="H728" s="749">
        <v>112895</v>
      </c>
      <c r="I728" s="749">
        <v>12895</v>
      </c>
      <c r="J728" s="749" t="s">
        <v>802</v>
      </c>
      <c r="K728" s="749" t="s">
        <v>803</v>
      </c>
      <c r="L728" s="752">
        <v>106.58</v>
      </c>
      <c r="M728" s="752">
        <v>1</v>
      </c>
      <c r="N728" s="753">
        <v>106.58</v>
      </c>
    </row>
    <row r="729" spans="1:14" ht="14.45" customHeight="1" x14ac:dyDescent="0.2">
      <c r="A729" s="747" t="s">
        <v>583</v>
      </c>
      <c r="B729" s="748" t="s">
        <v>584</v>
      </c>
      <c r="C729" s="749" t="s">
        <v>627</v>
      </c>
      <c r="D729" s="750" t="s">
        <v>628</v>
      </c>
      <c r="E729" s="751">
        <v>50113001</v>
      </c>
      <c r="F729" s="750" t="s">
        <v>669</v>
      </c>
      <c r="G729" s="749" t="s">
        <v>670</v>
      </c>
      <c r="H729" s="749">
        <v>112894</v>
      </c>
      <c r="I729" s="749">
        <v>12894</v>
      </c>
      <c r="J729" s="749" t="s">
        <v>802</v>
      </c>
      <c r="K729" s="749" t="s">
        <v>804</v>
      </c>
      <c r="L729" s="752">
        <v>60.579999999999984</v>
      </c>
      <c r="M729" s="752">
        <v>2</v>
      </c>
      <c r="N729" s="753">
        <v>121.15999999999997</v>
      </c>
    </row>
    <row r="730" spans="1:14" ht="14.45" customHeight="1" x14ac:dyDescent="0.2">
      <c r="A730" s="747" t="s">
        <v>583</v>
      </c>
      <c r="B730" s="748" t="s">
        <v>584</v>
      </c>
      <c r="C730" s="749" t="s">
        <v>627</v>
      </c>
      <c r="D730" s="750" t="s">
        <v>628</v>
      </c>
      <c r="E730" s="751">
        <v>50113001</v>
      </c>
      <c r="F730" s="750" t="s">
        <v>669</v>
      </c>
      <c r="G730" s="749" t="s">
        <v>670</v>
      </c>
      <c r="H730" s="749">
        <v>140274</v>
      </c>
      <c r="I730" s="749">
        <v>40274</v>
      </c>
      <c r="J730" s="749" t="s">
        <v>1831</v>
      </c>
      <c r="K730" s="749" t="s">
        <v>1832</v>
      </c>
      <c r="L730" s="752">
        <v>87.5625</v>
      </c>
      <c r="M730" s="752">
        <v>12</v>
      </c>
      <c r="N730" s="753">
        <v>1050.75</v>
      </c>
    </row>
    <row r="731" spans="1:14" ht="14.45" customHeight="1" x14ac:dyDescent="0.2">
      <c r="A731" s="747" t="s">
        <v>583</v>
      </c>
      <c r="B731" s="748" t="s">
        <v>584</v>
      </c>
      <c r="C731" s="749" t="s">
        <v>627</v>
      </c>
      <c r="D731" s="750" t="s">
        <v>628</v>
      </c>
      <c r="E731" s="751">
        <v>50113001</v>
      </c>
      <c r="F731" s="750" t="s">
        <v>669</v>
      </c>
      <c r="G731" s="749" t="s">
        <v>670</v>
      </c>
      <c r="H731" s="749">
        <v>140275</v>
      </c>
      <c r="I731" s="749">
        <v>40275</v>
      </c>
      <c r="J731" s="749" t="s">
        <v>1831</v>
      </c>
      <c r="K731" s="749" t="s">
        <v>1833</v>
      </c>
      <c r="L731" s="752">
        <v>149.28419354838709</v>
      </c>
      <c r="M731" s="752">
        <v>31</v>
      </c>
      <c r="N731" s="753">
        <v>4627.8099999999995</v>
      </c>
    </row>
    <row r="732" spans="1:14" ht="14.45" customHeight="1" x14ac:dyDescent="0.2">
      <c r="A732" s="747" t="s">
        <v>583</v>
      </c>
      <c r="B732" s="748" t="s">
        <v>584</v>
      </c>
      <c r="C732" s="749" t="s">
        <v>627</v>
      </c>
      <c r="D732" s="750" t="s">
        <v>628</v>
      </c>
      <c r="E732" s="751">
        <v>50113001</v>
      </c>
      <c r="F732" s="750" t="s">
        <v>669</v>
      </c>
      <c r="G732" s="749" t="s">
        <v>670</v>
      </c>
      <c r="H732" s="749">
        <v>119759</v>
      </c>
      <c r="I732" s="749">
        <v>19759</v>
      </c>
      <c r="J732" s="749" t="s">
        <v>806</v>
      </c>
      <c r="K732" s="749" t="s">
        <v>1834</v>
      </c>
      <c r="L732" s="752">
        <v>71.773333333333355</v>
      </c>
      <c r="M732" s="752">
        <v>3</v>
      </c>
      <c r="N732" s="753">
        <v>215.32000000000005</v>
      </c>
    </row>
    <row r="733" spans="1:14" ht="14.45" customHeight="1" x14ac:dyDescent="0.2">
      <c r="A733" s="747" t="s">
        <v>583</v>
      </c>
      <c r="B733" s="748" t="s">
        <v>584</v>
      </c>
      <c r="C733" s="749" t="s">
        <v>627</v>
      </c>
      <c r="D733" s="750" t="s">
        <v>628</v>
      </c>
      <c r="E733" s="751">
        <v>50113001</v>
      </c>
      <c r="F733" s="750" t="s">
        <v>669</v>
      </c>
      <c r="G733" s="749" t="s">
        <v>670</v>
      </c>
      <c r="H733" s="749">
        <v>176496</v>
      </c>
      <c r="I733" s="749">
        <v>76496</v>
      </c>
      <c r="J733" s="749" t="s">
        <v>808</v>
      </c>
      <c r="K733" s="749" t="s">
        <v>809</v>
      </c>
      <c r="L733" s="752">
        <v>125.43000000000004</v>
      </c>
      <c r="M733" s="752">
        <v>187</v>
      </c>
      <c r="N733" s="753">
        <v>23455.410000000007</v>
      </c>
    </row>
    <row r="734" spans="1:14" ht="14.45" customHeight="1" x14ac:dyDescent="0.2">
      <c r="A734" s="747" t="s">
        <v>583</v>
      </c>
      <c r="B734" s="748" t="s">
        <v>584</v>
      </c>
      <c r="C734" s="749" t="s">
        <v>627</v>
      </c>
      <c r="D734" s="750" t="s">
        <v>628</v>
      </c>
      <c r="E734" s="751">
        <v>50113001</v>
      </c>
      <c r="F734" s="750" t="s">
        <v>669</v>
      </c>
      <c r="G734" s="749" t="s">
        <v>670</v>
      </c>
      <c r="H734" s="749">
        <v>102679</v>
      </c>
      <c r="I734" s="749">
        <v>2679</v>
      </c>
      <c r="J734" s="749" t="s">
        <v>810</v>
      </c>
      <c r="K734" s="749" t="s">
        <v>811</v>
      </c>
      <c r="L734" s="752">
        <v>164.48</v>
      </c>
      <c r="M734" s="752">
        <v>1</v>
      </c>
      <c r="N734" s="753">
        <v>164.48</v>
      </c>
    </row>
    <row r="735" spans="1:14" ht="14.45" customHeight="1" x14ac:dyDescent="0.2">
      <c r="A735" s="747" t="s">
        <v>583</v>
      </c>
      <c r="B735" s="748" t="s">
        <v>584</v>
      </c>
      <c r="C735" s="749" t="s">
        <v>627</v>
      </c>
      <c r="D735" s="750" t="s">
        <v>628</v>
      </c>
      <c r="E735" s="751">
        <v>50113001</v>
      </c>
      <c r="F735" s="750" t="s">
        <v>669</v>
      </c>
      <c r="G735" s="749" t="s">
        <v>670</v>
      </c>
      <c r="H735" s="749">
        <v>162320</v>
      </c>
      <c r="I735" s="749">
        <v>62320</v>
      </c>
      <c r="J735" s="749" t="s">
        <v>812</v>
      </c>
      <c r="K735" s="749" t="s">
        <v>813</v>
      </c>
      <c r="L735" s="752">
        <v>76.31</v>
      </c>
      <c r="M735" s="752">
        <v>8</v>
      </c>
      <c r="N735" s="753">
        <v>610.48</v>
      </c>
    </row>
    <row r="736" spans="1:14" ht="14.45" customHeight="1" x14ac:dyDescent="0.2">
      <c r="A736" s="747" t="s">
        <v>583</v>
      </c>
      <c r="B736" s="748" t="s">
        <v>584</v>
      </c>
      <c r="C736" s="749" t="s">
        <v>627</v>
      </c>
      <c r="D736" s="750" t="s">
        <v>628</v>
      </c>
      <c r="E736" s="751">
        <v>50113001</v>
      </c>
      <c r="F736" s="750" t="s">
        <v>669</v>
      </c>
      <c r="G736" s="749" t="s">
        <v>670</v>
      </c>
      <c r="H736" s="749">
        <v>203323</v>
      </c>
      <c r="I736" s="749">
        <v>203323</v>
      </c>
      <c r="J736" s="749" t="s">
        <v>812</v>
      </c>
      <c r="K736" s="749" t="s">
        <v>814</v>
      </c>
      <c r="L736" s="752">
        <v>251.64000000000004</v>
      </c>
      <c r="M736" s="752">
        <v>1</v>
      </c>
      <c r="N736" s="753">
        <v>251.64000000000004</v>
      </c>
    </row>
    <row r="737" spans="1:14" ht="14.45" customHeight="1" x14ac:dyDescent="0.2">
      <c r="A737" s="747" t="s">
        <v>583</v>
      </c>
      <c r="B737" s="748" t="s">
        <v>584</v>
      </c>
      <c r="C737" s="749" t="s">
        <v>627</v>
      </c>
      <c r="D737" s="750" t="s">
        <v>628</v>
      </c>
      <c r="E737" s="751">
        <v>50113001</v>
      </c>
      <c r="F737" s="750" t="s">
        <v>669</v>
      </c>
      <c r="G737" s="749" t="s">
        <v>670</v>
      </c>
      <c r="H737" s="749">
        <v>162317</v>
      </c>
      <c r="I737" s="749">
        <v>62317</v>
      </c>
      <c r="J737" s="749" t="s">
        <v>815</v>
      </c>
      <c r="K737" s="749" t="s">
        <v>816</v>
      </c>
      <c r="L737" s="752">
        <v>286</v>
      </c>
      <c r="M737" s="752">
        <v>2</v>
      </c>
      <c r="N737" s="753">
        <v>572</v>
      </c>
    </row>
    <row r="738" spans="1:14" ht="14.45" customHeight="1" x14ac:dyDescent="0.2">
      <c r="A738" s="747" t="s">
        <v>583</v>
      </c>
      <c r="B738" s="748" t="s">
        <v>584</v>
      </c>
      <c r="C738" s="749" t="s">
        <v>627</v>
      </c>
      <c r="D738" s="750" t="s">
        <v>628</v>
      </c>
      <c r="E738" s="751">
        <v>50113001</v>
      </c>
      <c r="F738" s="750" t="s">
        <v>669</v>
      </c>
      <c r="G738" s="749" t="s">
        <v>670</v>
      </c>
      <c r="H738" s="749">
        <v>162316</v>
      </c>
      <c r="I738" s="749">
        <v>62316</v>
      </c>
      <c r="J738" s="749" t="s">
        <v>815</v>
      </c>
      <c r="K738" s="749" t="s">
        <v>1835</v>
      </c>
      <c r="L738" s="752">
        <v>152.67999999999998</v>
      </c>
      <c r="M738" s="752">
        <v>3</v>
      </c>
      <c r="N738" s="753">
        <v>458.03999999999996</v>
      </c>
    </row>
    <row r="739" spans="1:14" ht="14.45" customHeight="1" x14ac:dyDescent="0.2">
      <c r="A739" s="747" t="s">
        <v>583</v>
      </c>
      <c r="B739" s="748" t="s">
        <v>584</v>
      </c>
      <c r="C739" s="749" t="s">
        <v>627</v>
      </c>
      <c r="D739" s="750" t="s">
        <v>628</v>
      </c>
      <c r="E739" s="751">
        <v>50113001</v>
      </c>
      <c r="F739" s="750" t="s">
        <v>669</v>
      </c>
      <c r="G739" s="749" t="s">
        <v>678</v>
      </c>
      <c r="H739" s="749">
        <v>231703</v>
      </c>
      <c r="I739" s="749">
        <v>231703</v>
      </c>
      <c r="J739" s="749" t="s">
        <v>818</v>
      </c>
      <c r="K739" s="749" t="s">
        <v>819</v>
      </c>
      <c r="L739" s="752">
        <v>88.34</v>
      </c>
      <c r="M739" s="752">
        <v>1</v>
      </c>
      <c r="N739" s="753">
        <v>88.34</v>
      </c>
    </row>
    <row r="740" spans="1:14" ht="14.45" customHeight="1" x14ac:dyDescent="0.2">
      <c r="A740" s="747" t="s">
        <v>583</v>
      </c>
      <c r="B740" s="748" t="s">
        <v>584</v>
      </c>
      <c r="C740" s="749" t="s">
        <v>627</v>
      </c>
      <c r="D740" s="750" t="s">
        <v>628</v>
      </c>
      <c r="E740" s="751">
        <v>50113001</v>
      </c>
      <c r="F740" s="750" t="s">
        <v>669</v>
      </c>
      <c r="G740" s="749" t="s">
        <v>678</v>
      </c>
      <c r="H740" s="749">
        <v>183974</v>
      </c>
      <c r="I740" s="749">
        <v>83974</v>
      </c>
      <c r="J740" s="749" t="s">
        <v>818</v>
      </c>
      <c r="K740" s="749" t="s">
        <v>819</v>
      </c>
      <c r="L740" s="752">
        <v>88.45</v>
      </c>
      <c r="M740" s="752">
        <v>1</v>
      </c>
      <c r="N740" s="753">
        <v>88.45</v>
      </c>
    </row>
    <row r="741" spans="1:14" ht="14.45" customHeight="1" x14ac:dyDescent="0.2">
      <c r="A741" s="747" t="s">
        <v>583</v>
      </c>
      <c r="B741" s="748" t="s">
        <v>584</v>
      </c>
      <c r="C741" s="749" t="s">
        <v>627</v>
      </c>
      <c r="D741" s="750" t="s">
        <v>628</v>
      </c>
      <c r="E741" s="751">
        <v>50113001</v>
      </c>
      <c r="F741" s="750" t="s">
        <v>669</v>
      </c>
      <c r="G741" s="749" t="s">
        <v>678</v>
      </c>
      <c r="H741" s="749">
        <v>158041</v>
      </c>
      <c r="I741" s="749">
        <v>58041</v>
      </c>
      <c r="J741" s="749" t="s">
        <v>822</v>
      </c>
      <c r="K741" s="749" t="s">
        <v>1836</v>
      </c>
      <c r="L741" s="752">
        <v>125.83999999999996</v>
      </c>
      <c r="M741" s="752">
        <v>1</v>
      </c>
      <c r="N741" s="753">
        <v>125.83999999999996</v>
      </c>
    </row>
    <row r="742" spans="1:14" ht="14.45" customHeight="1" x14ac:dyDescent="0.2">
      <c r="A742" s="747" t="s">
        <v>583</v>
      </c>
      <c r="B742" s="748" t="s">
        <v>584</v>
      </c>
      <c r="C742" s="749" t="s">
        <v>627</v>
      </c>
      <c r="D742" s="750" t="s">
        <v>628</v>
      </c>
      <c r="E742" s="751">
        <v>50113001</v>
      </c>
      <c r="F742" s="750" t="s">
        <v>669</v>
      </c>
      <c r="G742" s="749" t="s">
        <v>678</v>
      </c>
      <c r="H742" s="749">
        <v>231702</v>
      </c>
      <c r="I742" s="749">
        <v>231702</v>
      </c>
      <c r="J742" s="749" t="s">
        <v>822</v>
      </c>
      <c r="K742" s="749" t="s">
        <v>1837</v>
      </c>
      <c r="L742" s="752">
        <v>249.71000000000006</v>
      </c>
      <c r="M742" s="752">
        <v>2</v>
      </c>
      <c r="N742" s="753">
        <v>499.42000000000013</v>
      </c>
    </row>
    <row r="743" spans="1:14" ht="14.45" customHeight="1" x14ac:dyDescent="0.2">
      <c r="A743" s="747" t="s">
        <v>583</v>
      </c>
      <c r="B743" s="748" t="s">
        <v>584</v>
      </c>
      <c r="C743" s="749" t="s">
        <v>627</v>
      </c>
      <c r="D743" s="750" t="s">
        <v>628</v>
      </c>
      <c r="E743" s="751">
        <v>50113001</v>
      </c>
      <c r="F743" s="750" t="s">
        <v>669</v>
      </c>
      <c r="G743" s="749" t="s">
        <v>585</v>
      </c>
      <c r="H743" s="749">
        <v>231696</v>
      </c>
      <c r="I743" s="749">
        <v>231696</v>
      </c>
      <c r="J743" s="749" t="s">
        <v>822</v>
      </c>
      <c r="K743" s="749" t="s">
        <v>1838</v>
      </c>
      <c r="L743" s="752">
        <v>207.33166666666668</v>
      </c>
      <c r="M743" s="752">
        <v>6</v>
      </c>
      <c r="N743" s="753">
        <v>1243.99</v>
      </c>
    </row>
    <row r="744" spans="1:14" ht="14.45" customHeight="1" x14ac:dyDescent="0.2">
      <c r="A744" s="747" t="s">
        <v>583</v>
      </c>
      <c r="B744" s="748" t="s">
        <v>584</v>
      </c>
      <c r="C744" s="749" t="s">
        <v>627</v>
      </c>
      <c r="D744" s="750" t="s">
        <v>628</v>
      </c>
      <c r="E744" s="751">
        <v>50113001</v>
      </c>
      <c r="F744" s="750" t="s">
        <v>669</v>
      </c>
      <c r="G744" s="749" t="s">
        <v>678</v>
      </c>
      <c r="H744" s="749">
        <v>231701</v>
      </c>
      <c r="I744" s="749">
        <v>231701</v>
      </c>
      <c r="J744" s="749" t="s">
        <v>822</v>
      </c>
      <c r="K744" s="749" t="s">
        <v>823</v>
      </c>
      <c r="L744" s="752">
        <v>93.831111111111113</v>
      </c>
      <c r="M744" s="752">
        <v>9</v>
      </c>
      <c r="N744" s="753">
        <v>844.48</v>
      </c>
    </row>
    <row r="745" spans="1:14" ht="14.45" customHeight="1" x14ac:dyDescent="0.2">
      <c r="A745" s="747" t="s">
        <v>583</v>
      </c>
      <c r="B745" s="748" t="s">
        <v>584</v>
      </c>
      <c r="C745" s="749" t="s">
        <v>627</v>
      </c>
      <c r="D745" s="750" t="s">
        <v>628</v>
      </c>
      <c r="E745" s="751">
        <v>50113001</v>
      </c>
      <c r="F745" s="750" t="s">
        <v>669</v>
      </c>
      <c r="G745" s="749" t="s">
        <v>585</v>
      </c>
      <c r="H745" s="749">
        <v>231697</v>
      </c>
      <c r="I745" s="749">
        <v>231697</v>
      </c>
      <c r="J745" s="749" t="s">
        <v>822</v>
      </c>
      <c r="K745" s="749" t="s">
        <v>1839</v>
      </c>
      <c r="L745" s="752">
        <v>72.333333333333314</v>
      </c>
      <c r="M745" s="752">
        <v>6</v>
      </c>
      <c r="N745" s="753">
        <v>433.99999999999989</v>
      </c>
    </row>
    <row r="746" spans="1:14" ht="14.45" customHeight="1" x14ac:dyDescent="0.2">
      <c r="A746" s="747" t="s">
        <v>583</v>
      </c>
      <c r="B746" s="748" t="s">
        <v>584</v>
      </c>
      <c r="C746" s="749" t="s">
        <v>627</v>
      </c>
      <c r="D746" s="750" t="s">
        <v>628</v>
      </c>
      <c r="E746" s="751">
        <v>50113001</v>
      </c>
      <c r="F746" s="750" t="s">
        <v>669</v>
      </c>
      <c r="G746" s="749" t="s">
        <v>585</v>
      </c>
      <c r="H746" s="749">
        <v>231689</v>
      </c>
      <c r="I746" s="749">
        <v>231689</v>
      </c>
      <c r="J746" s="749" t="s">
        <v>822</v>
      </c>
      <c r="K746" s="749" t="s">
        <v>1840</v>
      </c>
      <c r="L746" s="752">
        <v>291.65999999999997</v>
      </c>
      <c r="M746" s="752">
        <v>4</v>
      </c>
      <c r="N746" s="753">
        <v>1166.6399999999999</v>
      </c>
    </row>
    <row r="747" spans="1:14" ht="14.45" customHeight="1" x14ac:dyDescent="0.2">
      <c r="A747" s="747" t="s">
        <v>583</v>
      </c>
      <c r="B747" s="748" t="s">
        <v>584</v>
      </c>
      <c r="C747" s="749" t="s">
        <v>627</v>
      </c>
      <c r="D747" s="750" t="s">
        <v>628</v>
      </c>
      <c r="E747" s="751">
        <v>50113001</v>
      </c>
      <c r="F747" s="750" t="s">
        <v>669</v>
      </c>
      <c r="G747" s="749" t="s">
        <v>585</v>
      </c>
      <c r="H747" s="749">
        <v>231691</v>
      </c>
      <c r="I747" s="749">
        <v>231691</v>
      </c>
      <c r="J747" s="749" t="s">
        <v>1841</v>
      </c>
      <c r="K747" s="749" t="s">
        <v>1454</v>
      </c>
      <c r="L747" s="752">
        <v>101.72999999999999</v>
      </c>
      <c r="M747" s="752">
        <v>2</v>
      </c>
      <c r="N747" s="753">
        <v>203.45999999999998</v>
      </c>
    </row>
    <row r="748" spans="1:14" ht="14.45" customHeight="1" x14ac:dyDescent="0.2">
      <c r="A748" s="747" t="s">
        <v>583</v>
      </c>
      <c r="B748" s="748" t="s">
        <v>584</v>
      </c>
      <c r="C748" s="749" t="s">
        <v>627</v>
      </c>
      <c r="D748" s="750" t="s">
        <v>628</v>
      </c>
      <c r="E748" s="751">
        <v>50113001</v>
      </c>
      <c r="F748" s="750" t="s">
        <v>669</v>
      </c>
      <c r="G748" s="749" t="s">
        <v>670</v>
      </c>
      <c r="H748" s="749">
        <v>993603</v>
      </c>
      <c r="I748" s="749">
        <v>0</v>
      </c>
      <c r="J748" s="749" t="s">
        <v>828</v>
      </c>
      <c r="K748" s="749" t="s">
        <v>585</v>
      </c>
      <c r="L748" s="752">
        <v>178.25758620689646</v>
      </c>
      <c r="M748" s="752">
        <v>58</v>
      </c>
      <c r="N748" s="753">
        <v>10338.939999999995</v>
      </c>
    </row>
    <row r="749" spans="1:14" ht="14.45" customHeight="1" x14ac:dyDescent="0.2">
      <c r="A749" s="747" t="s">
        <v>583</v>
      </c>
      <c r="B749" s="748" t="s">
        <v>584</v>
      </c>
      <c r="C749" s="749" t="s">
        <v>627</v>
      </c>
      <c r="D749" s="750" t="s">
        <v>628</v>
      </c>
      <c r="E749" s="751">
        <v>50113001</v>
      </c>
      <c r="F749" s="750" t="s">
        <v>669</v>
      </c>
      <c r="G749" s="749" t="s">
        <v>670</v>
      </c>
      <c r="H749" s="749">
        <v>203954</v>
      </c>
      <c r="I749" s="749">
        <v>203954</v>
      </c>
      <c r="J749" s="749" t="s">
        <v>831</v>
      </c>
      <c r="K749" s="749" t="s">
        <v>832</v>
      </c>
      <c r="L749" s="752">
        <v>92.381999999999977</v>
      </c>
      <c r="M749" s="752">
        <v>10</v>
      </c>
      <c r="N749" s="753">
        <v>923.81999999999982</v>
      </c>
    </row>
    <row r="750" spans="1:14" ht="14.45" customHeight="1" x14ac:dyDescent="0.2">
      <c r="A750" s="747" t="s">
        <v>583</v>
      </c>
      <c r="B750" s="748" t="s">
        <v>584</v>
      </c>
      <c r="C750" s="749" t="s">
        <v>627</v>
      </c>
      <c r="D750" s="750" t="s">
        <v>628</v>
      </c>
      <c r="E750" s="751">
        <v>50113001</v>
      </c>
      <c r="F750" s="750" t="s">
        <v>669</v>
      </c>
      <c r="G750" s="749" t="s">
        <v>585</v>
      </c>
      <c r="H750" s="749">
        <v>158692</v>
      </c>
      <c r="I750" s="749">
        <v>158692</v>
      </c>
      <c r="J750" s="749" t="s">
        <v>833</v>
      </c>
      <c r="K750" s="749" t="s">
        <v>834</v>
      </c>
      <c r="L750" s="752">
        <v>26.14</v>
      </c>
      <c r="M750" s="752">
        <v>4</v>
      </c>
      <c r="N750" s="753">
        <v>104.56</v>
      </c>
    </row>
    <row r="751" spans="1:14" ht="14.45" customHeight="1" x14ac:dyDescent="0.2">
      <c r="A751" s="747" t="s">
        <v>583</v>
      </c>
      <c r="B751" s="748" t="s">
        <v>584</v>
      </c>
      <c r="C751" s="749" t="s">
        <v>627</v>
      </c>
      <c r="D751" s="750" t="s">
        <v>628</v>
      </c>
      <c r="E751" s="751">
        <v>50113001</v>
      </c>
      <c r="F751" s="750" t="s">
        <v>669</v>
      </c>
      <c r="G751" s="749" t="s">
        <v>670</v>
      </c>
      <c r="H751" s="749">
        <v>500458</v>
      </c>
      <c r="I751" s="749">
        <v>0</v>
      </c>
      <c r="J751" s="749" t="s">
        <v>1842</v>
      </c>
      <c r="K751" s="749" t="s">
        <v>585</v>
      </c>
      <c r="L751" s="752">
        <v>136.69000000000003</v>
      </c>
      <c r="M751" s="752">
        <v>10</v>
      </c>
      <c r="N751" s="753">
        <v>1366.9000000000003</v>
      </c>
    </row>
    <row r="752" spans="1:14" ht="14.45" customHeight="1" x14ac:dyDescent="0.2">
      <c r="A752" s="747" t="s">
        <v>583</v>
      </c>
      <c r="B752" s="748" t="s">
        <v>584</v>
      </c>
      <c r="C752" s="749" t="s">
        <v>627</v>
      </c>
      <c r="D752" s="750" t="s">
        <v>628</v>
      </c>
      <c r="E752" s="751">
        <v>50113001</v>
      </c>
      <c r="F752" s="750" t="s">
        <v>669</v>
      </c>
      <c r="G752" s="749" t="s">
        <v>670</v>
      </c>
      <c r="H752" s="749">
        <v>849033</v>
      </c>
      <c r="I752" s="749">
        <v>0</v>
      </c>
      <c r="J752" s="749" t="s">
        <v>1843</v>
      </c>
      <c r="K752" s="749" t="s">
        <v>585</v>
      </c>
      <c r="L752" s="752">
        <v>95.860000000000014</v>
      </c>
      <c r="M752" s="752">
        <v>1</v>
      </c>
      <c r="N752" s="753">
        <v>95.860000000000014</v>
      </c>
    </row>
    <row r="753" spans="1:14" ht="14.45" customHeight="1" x14ac:dyDescent="0.2">
      <c r="A753" s="747" t="s">
        <v>583</v>
      </c>
      <c r="B753" s="748" t="s">
        <v>584</v>
      </c>
      <c r="C753" s="749" t="s">
        <v>627</v>
      </c>
      <c r="D753" s="750" t="s">
        <v>628</v>
      </c>
      <c r="E753" s="751">
        <v>50113001</v>
      </c>
      <c r="F753" s="750" t="s">
        <v>669</v>
      </c>
      <c r="G753" s="749" t="s">
        <v>670</v>
      </c>
      <c r="H753" s="749">
        <v>989607</v>
      </c>
      <c r="I753" s="749">
        <v>0</v>
      </c>
      <c r="J753" s="749" t="s">
        <v>1844</v>
      </c>
      <c r="K753" s="749" t="s">
        <v>585</v>
      </c>
      <c r="L753" s="752">
        <v>44.849999999999994</v>
      </c>
      <c r="M753" s="752">
        <v>2</v>
      </c>
      <c r="N753" s="753">
        <v>89.699999999999989</v>
      </c>
    </row>
    <row r="754" spans="1:14" ht="14.45" customHeight="1" x14ac:dyDescent="0.2">
      <c r="A754" s="747" t="s">
        <v>583</v>
      </c>
      <c r="B754" s="748" t="s">
        <v>584</v>
      </c>
      <c r="C754" s="749" t="s">
        <v>627</v>
      </c>
      <c r="D754" s="750" t="s">
        <v>628</v>
      </c>
      <c r="E754" s="751">
        <v>50113001</v>
      </c>
      <c r="F754" s="750" t="s">
        <v>669</v>
      </c>
      <c r="G754" s="749" t="s">
        <v>670</v>
      </c>
      <c r="H754" s="749">
        <v>394130</v>
      </c>
      <c r="I754" s="749">
        <v>0</v>
      </c>
      <c r="J754" s="749" t="s">
        <v>1845</v>
      </c>
      <c r="K754" s="749" t="s">
        <v>585</v>
      </c>
      <c r="L754" s="752">
        <v>37.710000000000008</v>
      </c>
      <c r="M754" s="752">
        <v>4</v>
      </c>
      <c r="N754" s="753">
        <v>150.84000000000003</v>
      </c>
    </row>
    <row r="755" spans="1:14" ht="14.45" customHeight="1" x14ac:dyDescent="0.2">
      <c r="A755" s="747" t="s">
        <v>583</v>
      </c>
      <c r="B755" s="748" t="s">
        <v>584</v>
      </c>
      <c r="C755" s="749" t="s">
        <v>627</v>
      </c>
      <c r="D755" s="750" t="s">
        <v>628</v>
      </c>
      <c r="E755" s="751">
        <v>50113001</v>
      </c>
      <c r="F755" s="750" t="s">
        <v>669</v>
      </c>
      <c r="G755" s="749" t="s">
        <v>670</v>
      </c>
      <c r="H755" s="749">
        <v>850607</v>
      </c>
      <c r="I755" s="749">
        <v>0</v>
      </c>
      <c r="J755" s="749" t="s">
        <v>835</v>
      </c>
      <c r="K755" s="749" t="s">
        <v>585</v>
      </c>
      <c r="L755" s="752">
        <v>75.878333333333316</v>
      </c>
      <c r="M755" s="752">
        <v>6</v>
      </c>
      <c r="N755" s="753">
        <v>455.26999999999992</v>
      </c>
    </row>
    <row r="756" spans="1:14" ht="14.45" customHeight="1" x14ac:dyDescent="0.2">
      <c r="A756" s="747" t="s">
        <v>583</v>
      </c>
      <c r="B756" s="748" t="s">
        <v>584</v>
      </c>
      <c r="C756" s="749" t="s">
        <v>627</v>
      </c>
      <c r="D756" s="750" t="s">
        <v>628</v>
      </c>
      <c r="E756" s="751">
        <v>50113001</v>
      </c>
      <c r="F756" s="750" t="s">
        <v>669</v>
      </c>
      <c r="G756" s="749" t="s">
        <v>670</v>
      </c>
      <c r="H756" s="749">
        <v>108651</v>
      </c>
      <c r="I756" s="749">
        <v>8651</v>
      </c>
      <c r="J756" s="749" t="s">
        <v>836</v>
      </c>
      <c r="K756" s="749" t="s">
        <v>837</v>
      </c>
      <c r="L756" s="752">
        <v>189.53</v>
      </c>
      <c r="M756" s="752">
        <v>1</v>
      </c>
      <c r="N756" s="753">
        <v>189.53</v>
      </c>
    </row>
    <row r="757" spans="1:14" ht="14.45" customHeight="1" x14ac:dyDescent="0.2">
      <c r="A757" s="747" t="s">
        <v>583</v>
      </c>
      <c r="B757" s="748" t="s">
        <v>584</v>
      </c>
      <c r="C757" s="749" t="s">
        <v>627</v>
      </c>
      <c r="D757" s="750" t="s">
        <v>628</v>
      </c>
      <c r="E757" s="751">
        <v>50113001</v>
      </c>
      <c r="F757" s="750" t="s">
        <v>669</v>
      </c>
      <c r="G757" s="749" t="s">
        <v>670</v>
      </c>
      <c r="H757" s="749">
        <v>159392</v>
      </c>
      <c r="I757" s="749">
        <v>59392</v>
      </c>
      <c r="J757" s="749" t="s">
        <v>840</v>
      </c>
      <c r="K757" s="749" t="s">
        <v>841</v>
      </c>
      <c r="L757" s="752">
        <v>83.886518518518528</v>
      </c>
      <c r="M757" s="752">
        <v>135</v>
      </c>
      <c r="N757" s="753">
        <v>11324.680000000002</v>
      </c>
    </row>
    <row r="758" spans="1:14" ht="14.45" customHeight="1" x14ac:dyDescent="0.2">
      <c r="A758" s="747" t="s">
        <v>583</v>
      </c>
      <c r="B758" s="748" t="s">
        <v>584</v>
      </c>
      <c r="C758" s="749" t="s">
        <v>627</v>
      </c>
      <c r="D758" s="750" t="s">
        <v>628</v>
      </c>
      <c r="E758" s="751">
        <v>50113001</v>
      </c>
      <c r="F758" s="750" t="s">
        <v>669</v>
      </c>
      <c r="G758" s="749" t="s">
        <v>670</v>
      </c>
      <c r="H758" s="749">
        <v>190991</v>
      </c>
      <c r="I758" s="749">
        <v>90991</v>
      </c>
      <c r="J758" s="749" t="s">
        <v>1846</v>
      </c>
      <c r="K758" s="749" t="s">
        <v>1847</v>
      </c>
      <c r="L758" s="752">
        <v>48.810000000000016</v>
      </c>
      <c r="M758" s="752">
        <v>1</v>
      </c>
      <c r="N758" s="753">
        <v>48.810000000000016</v>
      </c>
    </row>
    <row r="759" spans="1:14" ht="14.45" customHeight="1" x14ac:dyDescent="0.2">
      <c r="A759" s="747" t="s">
        <v>583</v>
      </c>
      <c r="B759" s="748" t="s">
        <v>584</v>
      </c>
      <c r="C759" s="749" t="s">
        <v>627</v>
      </c>
      <c r="D759" s="750" t="s">
        <v>628</v>
      </c>
      <c r="E759" s="751">
        <v>50113001</v>
      </c>
      <c r="F759" s="750" t="s">
        <v>669</v>
      </c>
      <c r="G759" s="749" t="s">
        <v>670</v>
      </c>
      <c r="H759" s="749">
        <v>185625</v>
      </c>
      <c r="I759" s="749">
        <v>185625</v>
      </c>
      <c r="J759" s="749" t="s">
        <v>1848</v>
      </c>
      <c r="K759" s="749" t="s">
        <v>1823</v>
      </c>
      <c r="L759" s="752">
        <v>55.020000000000017</v>
      </c>
      <c r="M759" s="752">
        <v>1</v>
      </c>
      <c r="N759" s="753">
        <v>55.020000000000017</v>
      </c>
    </row>
    <row r="760" spans="1:14" ht="14.45" customHeight="1" x14ac:dyDescent="0.2">
      <c r="A760" s="747" t="s">
        <v>583</v>
      </c>
      <c r="B760" s="748" t="s">
        <v>584</v>
      </c>
      <c r="C760" s="749" t="s">
        <v>627</v>
      </c>
      <c r="D760" s="750" t="s">
        <v>628</v>
      </c>
      <c r="E760" s="751">
        <v>50113001</v>
      </c>
      <c r="F760" s="750" t="s">
        <v>669</v>
      </c>
      <c r="G760" s="749" t="s">
        <v>670</v>
      </c>
      <c r="H760" s="749">
        <v>199466</v>
      </c>
      <c r="I760" s="749">
        <v>199466</v>
      </c>
      <c r="J760" s="749" t="s">
        <v>842</v>
      </c>
      <c r="K760" s="749" t="s">
        <v>843</v>
      </c>
      <c r="L760" s="752">
        <v>112.42944444444444</v>
      </c>
      <c r="M760" s="752">
        <v>18</v>
      </c>
      <c r="N760" s="753">
        <v>2023.73</v>
      </c>
    </row>
    <row r="761" spans="1:14" ht="14.45" customHeight="1" x14ac:dyDescent="0.2">
      <c r="A761" s="747" t="s">
        <v>583</v>
      </c>
      <c r="B761" s="748" t="s">
        <v>584</v>
      </c>
      <c r="C761" s="749" t="s">
        <v>627</v>
      </c>
      <c r="D761" s="750" t="s">
        <v>628</v>
      </c>
      <c r="E761" s="751">
        <v>50113001</v>
      </c>
      <c r="F761" s="750" t="s">
        <v>669</v>
      </c>
      <c r="G761" s="749" t="s">
        <v>670</v>
      </c>
      <c r="H761" s="749">
        <v>225146</v>
      </c>
      <c r="I761" s="749">
        <v>225146</v>
      </c>
      <c r="J761" s="749" t="s">
        <v>1849</v>
      </c>
      <c r="K761" s="749" t="s">
        <v>1850</v>
      </c>
      <c r="L761" s="752">
        <v>75.685000000000016</v>
      </c>
      <c r="M761" s="752">
        <v>4</v>
      </c>
      <c r="N761" s="753">
        <v>302.74000000000007</v>
      </c>
    </row>
    <row r="762" spans="1:14" ht="14.45" customHeight="1" x14ac:dyDescent="0.2">
      <c r="A762" s="747" t="s">
        <v>583</v>
      </c>
      <c r="B762" s="748" t="s">
        <v>584</v>
      </c>
      <c r="C762" s="749" t="s">
        <v>627</v>
      </c>
      <c r="D762" s="750" t="s">
        <v>628</v>
      </c>
      <c r="E762" s="751">
        <v>50113001</v>
      </c>
      <c r="F762" s="750" t="s">
        <v>669</v>
      </c>
      <c r="G762" s="749" t="s">
        <v>670</v>
      </c>
      <c r="H762" s="749">
        <v>66132</v>
      </c>
      <c r="I762" s="749">
        <v>66132</v>
      </c>
      <c r="J762" s="749" t="s">
        <v>1851</v>
      </c>
      <c r="K762" s="749" t="s">
        <v>1852</v>
      </c>
      <c r="L762" s="752">
        <v>77.507999999999996</v>
      </c>
      <c r="M762" s="752">
        <v>10</v>
      </c>
      <c r="N762" s="753">
        <v>775.07999999999993</v>
      </c>
    </row>
    <row r="763" spans="1:14" ht="14.45" customHeight="1" x14ac:dyDescent="0.2">
      <c r="A763" s="747" t="s">
        <v>583</v>
      </c>
      <c r="B763" s="748" t="s">
        <v>584</v>
      </c>
      <c r="C763" s="749" t="s">
        <v>627</v>
      </c>
      <c r="D763" s="750" t="s">
        <v>628</v>
      </c>
      <c r="E763" s="751">
        <v>50113001</v>
      </c>
      <c r="F763" s="750" t="s">
        <v>669</v>
      </c>
      <c r="G763" s="749" t="s">
        <v>670</v>
      </c>
      <c r="H763" s="749">
        <v>147515</v>
      </c>
      <c r="I763" s="749">
        <v>47515</v>
      </c>
      <c r="J763" s="749" t="s">
        <v>1853</v>
      </c>
      <c r="K763" s="749" t="s">
        <v>1854</v>
      </c>
      <c r="L763" s="752">
        <v>150.34</v>
      </c>
      <c r="M763" s="752">
        <v>1</v>
      </c>
      <c r="N763" s="753">
        <v>150.34</v>
      </c>
    </row>
    <row r="764" spans="1:14" ht="14.45" customHeight="1" x14ac:dyDescent="0.2">
      <c r="A764" s="747" t="s">
        <v>583</v>
      </c>
      <c r="B764" s="748" t="s">
        <v>584</v>
      </c>
      <c r="C764" s="749" t="s">
        <v>627</v>
      </c>
      <c r="D764" s="750" t="s">
        <v>628</v>
      </c>
      <c r="E764" s="751">
        <v>50113001</v>
      </c>
      <c r="F764" s="750" t="s">
        <v>669</v>
      </c>
      <c r="G764" s="749" t="s">
        <v>670</v>
      </c>
      <c r="H764" s="749">
        <v>149317</v>
      </c>
      <c r="I764" s="749">
        <v>49317</v>
      </c>
      <c r="J764" s="749" t="s">
        <v>846</v>
      </c>
      <c r="K764" s="749" t="s">
        <v>847</v>
      </c>
      <c r="L764" s="752">
        <v>299.00200000000007</v>
      </c>
      <c r="M764" s="752">
        <v>5</v>
      </c>
      <c r="N764" s="753">
        <v>1495.0100000000002</v>
      </c>
    </row>
    <row r="765" spans="1:14" ht="14.45" customHeight="1" x14ac:dyDescent="0.2">
      <c r="A765" s="747" t="s">
        <v>583</v>
      </c>
      <c r="B765" s="748" t="s">
        <v>584</v>
      </c>
      <c r="C765" s="749" t="s">
        <v>627</v>
      </c>
      <c r="D765" s="750" t="s">
        <v>628</v>
      </c>
      <c r="E765" s="751">
        <v>50113001</v>
      </c>
      <c r="F765" s="750" t="s">
        <v>669</v>
      </c>
      <c r="G765" s="749" t="s">
        <v>670</v>
      </c>
      <c r="H765" s="749">
        <v>100409</v>
      </c>
      <c r="I765" s="749">
        <v>409</v>
      </c>
      <c r="J765" s="749" t="s">
        <v>848</v>
      </c>
      <c r="K765" s="749" t="s">
        <v>702</v>
      </c>
      <c r="L765" s="752">
        <v>79.72837837837838</v>
      </c>
      <c r="M765" s="752">
        <v>37</v>
      </c>
      <c r="N765" s="753">
        <v>2949.95</v>
      </c>
    </row>
    <row r="766" spans="1:14" ht="14.45" customHeight="1" x14ac:dyDescent="0.2">
      <c r="A766" s="747" t="s">
        <v>583</v>
      </c>
      <c r="B766" s="748" t="s">
        <v>584</v>
      </c>
      <c r="C766" s="749" t="s">
        <v>627</v>
      </c>
      <c r="D766" s="750" t="s">
        <v>628</v>
      </c>
      <c r="E766" s="751">
        <v>50113001</v>
      </c>
      <c r="F766" s="750" t="s">
        <v>669</v>
      </c>
      <c r="G766" s="749" t="s">
        <v>670</v>
      </c>
      <c r="H766" s="749">
        <v>137275</v>
      </c>
      <c r="I766" s="749">
        <v>137275</v>
      </c>
      <c r="J766" s="749" t="s">
        <v>849</v>
      </c>
      <c r="K766" s="749" t="s">
        <v>850</v>
      </c>
      <c r="L766" s="752">
        <v>1054.6499999999999</v>
      </c>
      <c r="M766" s="752">
        <v>1</v>
      </c>
      <c r="N766" s="753">
        <v>1054.6499999999999</v>
      </c>
    </row>
    <row r="767" spans="1:14" ht="14.45" customHeight="1" x14ac:dyDescent="0.2">
      <c r="A767" s="747" t="s">
        <v>583</v>
      </c>
      <c r="B767" s="748" t="s">
        <v>584</v>
      </c>
      <c r="C767" s="749" t="s">
        <v>627</v>
      </c>
      <c r="D767" s="750" t="s">
        <v>628</v>
      </c>
      <c r="E767" s="751">
        <v>50113001</v>
      </c>
      <c r="F767" s="750" t="s">
        <v>669</v>
      </c>
      <c r="G767" s="749" t="s">
        <v>670</v>
      </c>
      <c r="H767" s="749">
        <v>850642</v>
      </c>
      <c r="I767" s="749">
        <v>169673</v>
      </c>
      <c r="J767" s="749" t="s">
        <v>1855</v>
      </c>
      <c r="K767" s="749" t="s">
        <v>845</v>
      </c>
      <c r="L767" s="752">
        <v>139.00666666666669</v>
      </c>
      <c r="M767" s="752">
        <v>3</v>
      </c>
      <c r="N767" s="753">
        <v>417.0200000000001</v>
      </c>
    </row>
    <row r="768" spans="1:14" ht="14.45" customHeight="1" x14ac:dyDescent="0.2">
      <c r="A768" s="747" t="s">
        <v>583</v>
      </c>
      <c r="B768" s="748" t="s">
        <v>584</v>
      </c>
      <c r="C768" s="749" t="s">
        <v>627</v>
      </c>
      <c r="D768" s="750" t="s">
        <v>628</v>
      </c>
      <c r="E768" s="751">
        <v>50113001</v>
      </c>
      <c r="F768" s="750" t="s">
        <v>669</v>
      </c>
      <c r="G768" s="749" t="s">
        <v>670</v>
      </c>
      <c r="H768" s="749">
        <v>187814</v>
      </c>
      <c r="I768" s="749">
        <v>87814</v>
      </c>
      <c r="J768" s="749" t="s">
        <v>674</v>
      </c>
      <c r="K768" s="749" t="s">
        <v>675</v>
      </c>
      <c r="L768" s="752">
        <v>535.66</v>
      </c>
      <c r="M768" s="752">
        <v>3</v>
      </c>
      <c r="N768" s="753">
        <v>1606.98</v>
      </c>
    </row>
    <row r="769" spans="1:14" ht="14.45" customHeight="1" x14ac:dyDescent="0.2">
      <c r="A769" s="747" t="s">
        <v>583</v>
      </c>
      <c r="B769" s="748" t="s">
        <v>584</v>
      </c>
      <c r="C769" s="749" t="s">
        <v>627</v>
      </c>
      <c r="D769" s="750" t="s">
        <v>628</v>
      </c>
      <c r="E769" s="751">
        <v>50113001</v>
      </c>
      <c r="F769" s="750" t="s">
        <v>669</v>
      </c>
      <c r="G769" s="749" t="s">
        <v>670</v>
      </c>
      <c r="H769" s="749">
        <v>841498</v>
      </c>
      <c r="I769" s="749">
        <v>31951</v>
      </c>
      <c r="J769" s="749" t="s">
        <v>854</v>
      </c>
      <c r="K769" s="749" t="s">
        <v>856</v>
      </c>
      <c r="L769" s="752">
        <v>47.201999999999998</v>
      </c>
      <c r="M769" s="752">
        <v>5</v>
      </c>
      <c r="N769" s="753">
        <v>236.01</v>
      </c>
    </row>
    <row r="770" spans="1:14" ht="14.45" customHeight="1" x14ac:dyDescent="0.2">
      <c r="A770" s="747" t="s">
        <v>583</v>
      </c>
      <c r="B770" s="748" t="s">
        <v>584</v>
      </c>
      <c r="C770" s="749" t="s">
        <v>627</v>
      </c>
      <c r="D770" s="750" t="s">
        <v>628</v>
      </c>
      <c r="E770" s="751">
        <v>50113001</v>
      </c>
      <c r="F770" s="750" t="s">
        <v>669</v>
      </c>
      <c r="G770" s="749" t="s">
        <v>670</v>
      </c>
      <c r="H770" s="749">
        <v>102132</v>
      </c>
      <c r="I770" s="749">
        <v>2132</v>
      </c>
      <c r="J770" s="749" t="s">
        <v>857</v>
      </c>
      <c r="K770" s="749" t="s">
        <v>858</v>
      </c>
      <c r="L770" s="752">
        <v>153.45000000000002</v>
      </c>
      <c r="M770" s="752">
        <v>1</v>
      </c>
      <c r="N770" s="753">
        <v>153.45000000000002</v>
      </c>
    </row>
    <row r="771" spans="1:14" ht="14.45" customHeight="1" x14ac:dyDescent="0.2">
      <c r="A771" s="747" t="s">
        <v>583</v>
      </c>
      <c r="B771" s="748" t="s">
        <v>584</v>
      </c>
      <c r="C771" s="749" t="s">
        <v>627</v>
      </c>
      <c r="D771" s="750" t="s">
        <v>628</v>
      </c>
      <c r="E771" s="751">
        <v>50113001</v>
      </c>
      <c r="F771" s="750" t="s">
        <v>669</v>
      </c>
      <c r="G771" s="749" t="s">
        <v>670</v>
      </c>
      <c r="H771" s="749">
        <v>183377</v>
      </c>
      <c r="I771" s="749">
        <v>183377</v>
      </c>
      <c r="J771" s="749" t="s">
        <v>1856</v>
      </c>
      <c r="K771" s="749" t="s">
        <v>1450</v>
      </c>
      <c r="L771" s="752">
        <v>162.67000000000002</v>
      </c>
      <c r="M771" s="752">
        <v>1</v>
      </c>
      <c r="N771" s="753">
        <v>162.67000000000002</v>
      </c>
    </row>
    <row r="772" spans="1:14" ht="14.45" customHeight="1" x14ac:dyDescent="0.2">
      <c r="A772" s="747" t="s">
        <v>583</v>
      </c>
      <c r="B772" s="748" t="s">
        <v>584</v>
      </c>
      <c r="C772" s="749" t="s">
        <v>627</v>
      </c>
      <c r="D772" s="750" t="s">
        <v>628</v>
      </c>
      <c r="E772" s="751">
        <v>50113001</v>
      </c>
      <c r="F772" s="750" t="s">
        <v>669</v>
      </c>
      <c r="G772" s="749" t="s">
        <v>670</v>
      </c>
      <c r="H772" s="749">
        <v>140097</v>
      </c>
      <c r="I772" s="749">
        <v>140097</v>
      </c>
      <c r="J772" s="749" t="s">
        <v>1857</v>
      </c>
      <c r="K772" s="749" t="s">
        <v>1297</v>
      </c>
      <c r="L772" s="752">
        <v>317.42750000000001</v>
      </c>
      <c r="M772" s="752">
        <v>4</v>
      </c>
      <c r="N772" s="753">
        <v>1269.71</v>
      </c>
    </row>
    <row r="773" spans="1:14" ht="14.45" customHeight="1" x14ac:dyDescent="0.2">
      <c r="A773" s="747" t="s">
        <v>583</v>
      </c>
      <c r="B773" s="748" t="s">
        <v>584</v>
      </c>
      <c r="C773" s="749" t="s">
        <v>627</v>
      </c>
      <c r="D773" s="750" t="s">
        <v>628</v>
      </c>
      <c r="E773" s="751">
        <v>50113001</v>
      </c>
      <c r="F773" s="750" t="s">
        <v>669</v>
      </c>
      <c r="G773" s="749" t="s">
        <v>670</v>
      </c>
      <c r="H773" s="749">
        <v>843217</v>
      </c>
      <c r="I773" s="749">
        <v>9999999</v>
      </c>
      <c r="J773" s="749" t="s">
        <v>676</v>
      </c>
      <c r="K773" s="749" t="s">
        <v>677</v>
      </c>
      <c r="L773" s="752">
        <v>199.89900000000003</v>
      </c>
      <c r="M773" s="752">
        <v>10</v>
      </c>
      <c r="N773" s="753">
        <v>1998.9900000000002</v>
      </c>
    </row>
    <row r="774" spans="1:14" ht="14.45" customHeight="1" x14ac:dyDescent="0.2">
      <c r="A774" s="747" t="s">
        <v>583</v>
      </c>
      <c r="B774" s="748" t="s">
        <v>584</v>
      </c>
      <c r="C774" s="749" t="s">
        <v>627</v>
      </c>
      <c r="D774" s="750" t="s">
        <v>628</v>
      </c>
      <c r="E774" s="751">
        <v>50113001</v>
      </c>
      <c r="F774" s="750" t="s">
        <v>669</v>
      </c>
      <c r="G774" s="749" t="s">
        <v>678</v>
      </c>
      <c r="H774" s="749">
        <v>104063</v>
      </c>
      <c r="I774" s="749">
        <v>4063</v>
      </c>
      <c r="J774" s="749" t="s">
        <v>1858</v>
      </c>
      <c r="K774" s="749" t="s">
        <v>1859</v>
      </c>
      <c r="L774" s="752">
        <v>79.220000000000027</v>
      </c>
      <c r="M774" s="752">
        <v>2</v>
      </c>
      <c r="N774" s="753">
        <v>158.44000000000005</v>
      </c>
    </row>
    <row r="775" spans="1:14" ht="14.45" customHeight="1" x14ac:dyDescent="0.2">
      <c r="A775" s="747" t="s">
        <v>583</v>
      </c>
      <c r="B775" s="748" t="s">
        <v>584</v>
      </c>
      <c r="C775" s="749" t="s">
        <v>627</v>
      </c>
      <c r="D775" s="750" t="s">
        <v>628</v>
      </c>
      <c r="E775" s="751">
        <v>50113001</v>
      </c>
      <c r="F775" s="750" t="s">
        <v>669</v>
      </c>
      <c r="G775" s="749" t="s">
        <v>678</v>
      </c>
      <c r="H775" s="749">
        <v>110253</v>
      </c>
      <c r="I775" s="749">
        <v>10253</v>
      </c>
      <c r="J775" s="749" t="s">
        <v>1860</v>
      </c>
      <c r="K775" s="749" t="s">
        <v>1805</v>
      </c>
      <c r="L775" s="752">
        <v>194.68000000000006</v>
      </c>
      <c r="M775" s="752">
        <v>1</v>
      </c>
      <c r="N775" s="753">
        <v>194.68000000000006</v>
      </c>
    </row>
    <row r="776" spans="1:14" ht="14.45" customHeight="1" x14ac:dyDescent="0.2">
      <c r="A776" s="747" t="s">
        <v>583</v>
      </c>
      <c r="B776" s="748" t="s">
        <v>584</v>
      </c>
      <c r="C776" s="749" t="s">
        <v>627</v>
      </c>
      <c r="D776" s="750" t="s">
        <v>628</v>
      </c>
      <c r="E776" s="751">
        <v>50113001</v>
      </c>
      <c r="F776" s="750" t="s">
        <v>669</v>
      </c>
      <c r="G776" s="749" t="s">
        <v>678</v>
      </c>
      <c r="H776" s="749">
        <v>110252</v>
      </c>
      <c r="I776" s="749">
        <v>10252</v>
      </c>
      <c r="J776" s="749" t="s">
        <v>1860</v>
      </c>
      <c r="K776" s="749" t="s">
        <v>1804</v>
      </c>
      <c r="L776" s="752">
        <v>70.399999999999991</v>
      </c>
      <c r="M776" s="752">
        <v>6</v>
      </c>
      <c r="N776" s="753">
        <v>422.4</v>
      </c>
    </row>
    <row r="777" spans="1:14" ht="14.45" customHeight="1" x14ac:dyDescent="0.2">
      <c r="A777" s="747" t="s">
        <v>583</v>
      </c>
      <c r="B777" s="748" t="s">
        <v>584</v>
      </c>
      <c r="C777" s="749" t="s">
        <v>627</v>
      </c>
      <c r="D777" s="750" t="s">
        <v>628</v>
      </c>
      <c r="E777" s="751">
        <v>50113001</v>
      </c>
      <c r="F777" s="750" t="s">
        <v>669</v>
      </c>
      <c r="G777" s="749" t="s">
        <v>670</v>
      </c>
      <c r="H777" s="749">
        <v>229130</v>
      </c>
      <c r="I777" s="749">
        <v>229130</v>
      </c>
      <c r="J777" s="749" t="s">
        <v>1861</v>
      </c>
      <c r="K777" s="749" t="s">
        <v>1862</v>
      </c>
      <c r="L777" s="752">
        <v>37.15</v>
      </c>
      <c r="M777" s="752">
        <v>11</v>
      </c>
      <c r="N777" s="753">
        <v>408.65</v>
      </c>
    </row>
    <row r="778" spans="1:14" ht="14.45" customHeight="1" x14ac:dyDescent="0.2">
      <c r="A778" s="747" t="s">
        <v>583</v>
      </c>
      <c r="B778" s="748" t="s">
        <v>584</v>
      </c>
      <c r="C778" s="749" t="s">
        <v>627</v>
      </c>
      <c r="D778" s="750" t="s">
        <v>628</v>
      </c>
      <c r="E778" s="751">
        <v>50113001</v>
      </c>
      <c r="F778" s="750" t="s">
        <v>669</v>
      </c>
      <c r="G778" s="749" t="s">
        <v>670</v>
      </c>
      <c r="H778" s="749">
        <v>207968</v>
      </c>
      <c r="I778" s="749">
        <v>207968</v>
      </c>
      <c r="J778" s="749" t="s">
        <v>1861</v>
      </c>
      <c r="K778" s="749" t="s">
        <v>1863</v>
      </c>
      <c r="L778" s="752">
        <v>40.880000000000003</v>
      </c>
      <c r="M778" s="752">
        <v>3</v>
      </c>
      <c r="N778" s="753">
        <v>122.64000000000001</v>
      </c>
    </row>
    <row r="779" spans="1:14" ht="14.45" customHeight="1" x14ac:dyDescent="0.2">
      <c r="A779" s="747" t="s">
        <v>583</v>
      </c>
      <c r="B779" s="748" t="s">
        <v>584</v>
      </c>
      <c r="C779" s="749" t="s">
        <v>627</v>
      </c>
      <c r="D779" s="750" t="s">
        <v>628</v>
      </c>
      <c r="E779" s="751">
        <v>50113001</v>
      </c>
      <c r="F779" s="750" t="s">
        <v>669</v>
      </c>
      <c r="G779" s="749" t="s">
        <v>670</v>
      </c>
      <c r="H779" s="749">
        <v>230053</v>
      </c>
      <c r="I779" s="749">
        <v>230053</v>
      </c>
      <c r="J779" s="749" t="s">
        <v>862</v>
      </c>
      <c r="K779" s="749" t="s">
        <v>863</v>
      </c>
      <c r="L779" s="752">
        <v>126.41</v>
      </c>
      <c r="M779" s="752">
        <v>2</v>
      </c>
      <c r="N779" s="753">
        <v>252.82</v>
      </c>
    </row>
    <row r="780" spans="1:14" ht="14.45" customHeight="1" x14ac:dyDescent="0.2">
      <c r="A780" s="747" t="s">
        <v>583</v>
      </c>
      <c r="B780" s="748" t="s">
        <v>584</v>
      </c>
      <c r="C780" s="749" t="s">
        <v>627</v>
      </c>
      <c r="D780" s="750" t="s">
        <v>628</v>
      </c>
      <c r="E780" s="751">
        <v>50113001</v>
      </c>
      <c r="F780" s="750" t="s">
        <v>669</v>
      </c>
      <c r="G780" s="749" t="s">
        <v>670</v>
      </c>
      <c r="H780" s="749">
        <v>117293</v>
      </c>
      <c r="I780" s="749">
        <v>17293</v>
      </c>
      <c r="J780" s="749" t="s">
        <v>1864</v>
      </c>
      <c r="K780" s="749" t="s">
        <v>1865</v>
      </c>
      <c r="L780" s="752">
        <v>89.25</v>
      </c>
      <c r="M780" s="752">
        <v>3</v>
      </c>
      <c r="N780" s="753">
        <v>267.75</v>
      </c>
    </row>
    <row r="781" spans="1:14" ht="14.45" customHeight="1" x14ac:dyDescent="0.2">
      <c r="A781" s="747" t="s">
        <v>583</v>
      </c>
      <c r="B781" s="748" t="s">
        <v>584</v>
      </c>
      <c r="C781" s="749" t="s">
        <v>627</v>
      </c>
      <c r="D781" s="750" t="s">
        <v>628</v>
      </c>
      <c r="E781" s="751">
        <v>50113001</v>
      </c>
      <c r="F781" s="750" t="s">
        <v>669</v>
      </c>
      <c r="G781" s="749" t="s">
        <v>670</v>
      </c>
      <c r="H781" s="749">
        <v>150660</v>
      </c>
      <c r="I781" s="749">
        <v>150660</v>
      </c>
      <c r="J781" s="749" t="s">
        <v>865</v>
      </c>
      <c r="K781" s="749" t="s">
        <v>866</v>
      </c>
      <c r="L781" s="752">
        <v>797.79019607843134</v>
      </c>
      <c r="M781" s="752">
        <v>51</v>
      </c>
      <c r="N781" s="753">
        <v>40687.299999999996</v>
      </c>
    </row>
    <row r="782" spans="1:14" ht="14.45" customHeight="1" x14ac:dyDescent="0.2">
      <c r="A782" s="747" t="s">
        <v>583</v>
      </c>
      <c r="B782" s="748" t="s">
        <v>584</v>
      </c>
      <c r="C782" s="749" t="s">
        <v>627</v>
      </c>
      <c r="D782" s="750" t="s">
        <v>628</v>
      </c>
      <c r="E782" s="751">
        <v>50113001</v>
      </c>
      <c r="F782" s="750" t="s">
        <v>669</v>
      </c>
      <c r="G782" s="749" t="s">
        <v>670</v>
      </c>
      <c r="H782" s="749">
        <v>145981</v>
      </c>
      <c r="I782" s="749">
        <v>45981</v>
      </c>
      <c r="J782" s="749" t="s">
        <v>867</v>
      </c>
      <c r="K782" s="749" t="s">
        <v>868</v>
      </c>
      <c r="L782" s="752">
        <v>1704.56</v>
      </c>
      <c r="M782" s="752">
        <v>7</v>
      </c>
      <c r="N782" s="753">
        <v>11931.92</v>
      </c>
    </row>
    <row r="783" spans="1:14" ht="14.45" customHeight="1" x14ac:dyDescent="0.2">
      <c r="A783" s="747" t="s">
        <v>583</v>
      </c>
      <c r="B783" s="748" t="s">
        <v>584</v>
      </c>
      <c r="C783" s="749" t="s">
        <v>627</v>
      </c>
      <c r="D783" s="750" t="s">
        <v>628</v>
      </c>
      <c r="E783" s="751">
        <v>50113001</v>
      </c>
      <c r="F783" s="750" t="s">
        <v>669</v>
      </c>
      <c r="G783" s="749" t="s">
        <v>670</v>
      </c>
      <c r="H783" s="749">
        <v>196974</v>
      </c>
      <c r="I783" s="749">
        <v>187983</v>
      </c>
      <c r="J783" s="749" t="s">
        <v>1866</v>
      </c>
      <c r="K783" s="749" t="s">
        <v>1867</v>
      </c>
      <c r="L783" s="752">
        <v>49.81</v>
      </c>
      <c r="M783" s="752">
        <v>5</v>
      </c>
      <c r="N783" s="753">
        <v>249.05</v>
      </c>
    </row>
    <row r="784" spans="1:14" ht="14.45" customHeight="1" x14ac:dyDescent="0.2">
      <c r="A784" s="747" t="s">
        <v>583</v>
      </c>
      <c r="B784" s="748" t="s">
        <v>584</v>
      </c>
      <c r="C784" s="749" t="s">
        <v>627</v>
      </c>
      <c r="D784" s="750" t="s">
        <v>628</v>
      </c>
      <c r="E784" s="751">
        <v>50113001</v>
      </c>
      <c r="F784" s="750" t="s">
        <v>669</v>
      </c>
      <c r="G784" s="749" t="s">
        <v>670</v>
      </c>
      <c r="H784" s="749">
        <v>169154</v>
      </c>
      <c r="I784" s="749">
        <v>169154</v>
      </c>
      <c r="J784" s="749" t="s">
        <v>872</v>
      </c>
      <c r="K784" s="749" t="s">
        <v>873</v>
      </c>
      <c r="L784" s="752">
        <v>195.66</v>
      </c>
      <c r="M784" s="752">
        <v>1</v>
      </c>
      <c r="N784" s="753">
        <v>195.66</v>
      </c>
    </row>
    <row r="785" spans="1:14" ht="14.45" customHeight="1" x14ac:dyDescent="0.2">
      <c r="A785" s="747" t="s">
        <v>583</v>
      </c>
      <c r="B785" s="748" t="s">
        <v>584</v>
      </c>
      <c r="C785" s="749" t="s">
        <v>627</v>
      </c>
      <c r="D785" s="750" t="s">
        <v>628</v>
      </c>
      <c r="E785" s="751">
        <v>50113001</v>
      </c>
      <c r="F785" s="750" t="s">
        <v>669</v>
      </c>
      <c r="G785" s="749" t="s">
        <v>670</v>
      </c>
      <c r="H785" s="749">
        <v>193252</v>
      </c>
      <c r="I785" s="749">
        <v>93252</v>
      </c>
      <c r="J785" s="749" t="s">
        <v>1868</v>
      </c>
      <c r="K785" s="749" t="s">
        <v>1869</v>
      </c>
      <c r="L785" s="752">
        <v>1221.7899999999997</v>
      </c>
      <c r="M785" s="752">
        <v>1</v>
      </c>
      <c r="N785" s="753">
        <v>1221.7899999999997</v>
      </c>
    </row>
    <row r="786" spans="1:14" ht="14.45" customHeight="1" x14ac:dyDescent="0.2">
      <c r="A786" s="747" t="s">
        <v>583</v>
      </c>
      <c r="B786" s="748" t="s">
        <v>584</v>
      </c>
      <c r="C786" s="749" t="s">
        <v>627</v>
      </c>
      <c r="D786" s="750" t="s">
        <v>628</v>
      </c>
      <c r="E786" s="751">
        <v>50113001</v>
      </c>
      <c r="F786" s="750" t="s">
        <v>669</v>
      </c>
      <c r="G786" s="749" t="s">
        <v>670</v>
      </c>
      <c r="H786" s="749">
        <v>230409</v>
      </c>
      <c r="I786" s="749">
        <v>230409</v>
      </c>
      <c r="J786" s="749" t="s">
        <v>874</v>
      </c>
      <c r="K786" s="749" t="s">
        <v>875</v>
      </c>
      <c r="L786" s="752">
        <v>19.820000000000004</v>
      </c>
      <c r="M786" s="752">
        <v>3</v>
      </c>
      <c r="N786" s="753">
        <v>59.460000000000008</v>
      </c>
    </row>
    <row r="787" spans="1:14" ht="14.45" customHeight="1" x14ac:dyDescent="0.2">
      <c r="A787" s="747" t="s">
        <v>583</v>
      </c>
      <c r="B787" s="748" t="s">
        <v>584</v>
      </c>
      <c r="C787" s="749" t="s">
        <v>627</v>
      </c>
      <c r="D787" s="750" t="s">
        <v>628</v>
      </c>
      <c r="E787" s="751">
        <v>50113001</v>
      </c>
      <c r="F787" s="750" t="s">
        <v>669</v>
      </c>
      <c r="G787" s="749" t="s">
        <v>670</v>
      </c>
      <c r="H787" s="749">
        <v>230415</v>
      </c>
      <c r="I787" s="749">
        <v>230415</v>
      </c>
      <c r="J787" s="749" t="s">
        <v>876</v>
      </c>
      <c r="K787" s="749" t="s">
        <v>877</v>
      </c>
      <c r="L787" s="752">
        <v>27.035000000000004</v>
      </c>
      <c r="M787" s="752">
        <v>2</v>
      </c>
      <c r="N787" s="753">
        <v>54.070000000000007</v>
      </c>
    </row>
    <row r="788" spans="1:14" ht="14.45" customHeight="1" x14ac:dyDescent="0.2">
      <c r="A788" s="747" t="s">
        <v>583</v>
      </c>
      <c r="B788" s="748" t="s">
        <v>584</v>
      </c>
      <c r="C788" s="749" t="s">
        <v>627</v>
      </c>
      <c r="D788" s="750" t="s">
        <v>628</v>
      </c>
      <c r="E788" s="751">
        <v>50113001</v>
      </c>
      <c r="F788" s="750" t="s">
        <v>669</v>
      </c>
      <c r="G788" s="749" t="s">
        <v>670</v>
      </c>
      <c r="H788" s="749">
        <v>114808</v>
      </c>
      <c r="I788" s="749">
        <v>14808</v>
      </c>
      <c r="J788" s="749" t="s">
        <v>880</v>
      </c>
      <c r="K788" s="749" t="s">
        <v>881</v>
      </c>
      <c r="L788" s="752">
        <v>53.459999999999994</v>
      </c>
      <c r="M788" s="752">
        <v>14</v>
      </c>
      <c r="N788" s="753">
        <v>748.43999999999994</v>
      </c>
    </row>
    <row r="789" spans="1:14" ht="14.45" customHeight="1" x14ac:dyDescent="0.2">
      <c r="A789" s="747" t="s">
        <v>583</v>
      </c>
      <c r="B789" s="748" t="s">
        <v>584</v>
      </c>
      <c r="C789" s="749" t="s">
        <v>627</v>
      </c>
      <c r="D789" s="750" t="s">
        <v>628</v>
      </c>
      <c r="E789" s="751">
        <v>50113001</v>
      </c>
      <c r="F789" s="750" t="s">
        <v>669</v>
      </c>
      <c r="G789" s="749" t="s">
        <v>670</v>
      </c>
      <c r="H789" s="749">
        <v>207939</v>
      </c>
      <c r="I789" s="749">
        <v>207939</v>
      </c>
      <c r="J789" s="749" t="s">
        <v>1870</v>
      </c>
      <c r="K789" s="749" t="s">
        <v>1871</v>
      </c>
      <c r="L789" s="752">
        <v>61.359999999999992</v>
      </c>
      <c r="M789" s="752">
        <v>3</v>
      </c>
      <c r="N789" s="753">
        <v>184.07999999999998</v>
      </c>
    </row>
    <row r="790" spans="1:14" ht="14.45" customHeight="1" x14ac:dyDescent="0.2">
      <c r="A790" s="747" t="s">
        <v>583</v>
      </c>
      <c r="B790" s="748" t="s">
        <v>584</v>
      </c>
      <c r="C790" s="749" t="s">
        <v>627</v>
      </c>
      <c r="D790" s="750" t="s">
        <v>628</v>
      </c>
      <c r="E790" s="751">
        <v>50113001</v>
      </c>
      <c r="F790" s="750" t="s">
        <v>669</v>
      </c>
      <c r="G790" s="749" t="s">
        <v>670</v>
      </c>
      <c r="H790" s="749">
        <v>207940</v>
      </c>
      <c r="I790" s="749">
        <v>207940</v>
      </c>
      <c r="J790" s="749" t="s">
        <v>882</v>
      </c>
      <c r="K790" s="749" t="s">
        <v>883</v>
      </c>
      <c r="L790" s="752">
        <v>73.072413793103465</v>
      </c>
      <c r="M790" s="752">
        <v>29</v>
      </c>
      <c r="N790" s="753">
        <v>2119.1000000000004</v>
      </c>
    </row>
    <row r="791" spans="1:14" ht="14.45" customHeight="1" x14ac:dyDescent="0.2">
      <c r="A791" s="747" t="s">
        <v>583</v>
      </c>
      <c r="B791" s="748" t="s">
        <v>584</v>
      </c>
      <c r="C791" s="749" t="s">
        <v>627</v>
      </c>
      <c r="D791" s="750" t="s">
        <v>628</v>
      </c>
      <c r="E791" s="751">
        <v>50113001</v>
      </c>
      <c r="F791" s="750" t="s">
        <v>669</v>
      </c>
      <c r="G791" s="749" t="s">
        <v>670</v>
      </c>
      <c r="H791" s="749">
        <v>214526</v>
      </c>
      <c r="I791" s="749">
        <v>214526</v>
      </c>
      <c r="J791" s="749" t="s">
        <v>1872</v>
      </c>
      <c r="K791" s="749" t="s">
        <v>1873</v>
      </c>
      <c r="L791" s="752">
        <v>85.67</v>
      </c>
      <c r="M791" s="752">
        <v>1</v>
      </c>
      <c r="N791" s="753">
        <v>85.67</v>
      </c>
    </row>
    <row r="792" spans="1:14" ht="14.45" customHeight="1" x14ac:dyDescent="0.2">
      <c r="A792" s="747" t="s">
        <v>583</v>
      </c>
      <c r="B792" s="748" t="s">
        <v>584</v>
      </c>
      <c r="C792" s="749" t="s">
        <v>627</v>
      </c>
      <c r="D792" s="750" t="s">
        <v>628</v>
      </c>
      <c r="E792" s="751">
        <v>50113001</v>
      </c>
      <c r="F792" s="750" t="s">
        <v>669</v>
      </c>
      <c r="G792" s="749" t="s">
        <v>678</v>
      </c>
      <c r="H792" s="749">
        <v>214433</v>
      </c>
      <c r="I792" s="749">
        <v>214433</v>
      </c>
      <c r="J792" s="749" t="s">
        <v>885</v>
      </c>
      <c r="K792" s="749" t="s">
        <v>886</v>
      </c>
      <c r="L792" s="752">
        <v>12.202068965517242</v>
      </c>
      <c r="M792" s="752">
        <v>29</v>
      </c>
      <c r="N792" s="753">
        <v>353.86</v>
      </c>
    </row>
    <row r="793" spans="1:14" ht="14.45" customHeight="1" x14ac:dyDescent="0.2">
      <c r="A793" s="747" t="s">
        <v>583</v>
      </c>
      <c r="B793" s="748" t="s">
        <v>584</v>
      </c>
      <c r="C793" s="749" t="s">
        <v>627</v>
      </c>
      <c r="D793" s="750" t="s">
        <v>628</v>
      </c>
      <c r="E793" s="751">
        <v>50113001</v>
      </c>
      <c r="F793" s="750" t="s">
        <v>669</v>
      </c>
      <c r="G793" s="749" t="s">
        <v>670</v>
      </c>
      <c r="H793" s="749">
        <v>214525</v>
      </c>
      <c r="I793" s="749">
        <v>214525</v>
      </c>
      <c r="J793" s="749" t="s">
        <v>887</v>
      </c>
      <c r="K793" s="749" t="s">
        <v>888</v>
      </c>
      <c r="L793" s="752">
        <v>26.452499999999993</v>
      </c>
      <c r="M793" s="752">
        <v>8</v>
      </c>
      <c r="N793" s="753">
        <v>211.61999999999995</v>
      </c>
    </row>
    <row r="794" spans="1:14" ht="14.45" customHeight="1" x14ac:dyDescent="0.2">
      <c r="A794" s="747" t="s">
        <v>583</v>
      </c>
      <c r="B794" s="748" t="s">
        <v>584</v>
      </c>
      <c r="C794" s="749" t="s">
        <v>627</v>
      </c>
      <c r="D794" s="750" t="s">
        <v>628</v>
      </c>
      <c r="E794" s="751">
        <v>50113001</v>
      </c>
      <c r="F794" s="750" t="s">
        <v>669</v>
      </c>
      <c r="G794" s="749" t="s">
        <v>678</v>
      </c>
      <c r="H794" s="749">
        <v>214427</v>
      </c>
      <c r="I794" s="749">
        <v>214427</v>
      </c>
      <c r="J794" s="749" t="s">
        <v>889</v>
      </c>
      <c r="K794" s="749" t="s">
        <v>890</v>
      </c>
      <c r="L794" s="752">
        <v>16.576000000000001</v>
      </c>
      <c r="M794" s="752">
        <v>100</v>
      </c>
      <c r="N794" s="753">
        <v>1657.6000000000001</v>
      </c>
    </row>
    <row r="795" spans="1:14" ht="14.45" customHeight="1" x14ac:dyDescent="0.2">
      <c r="A795" s="747" t="s">
        <v>583</v>
      </c>
      <c r="B795" s="748" t="s">
        <v>584</v>
      </c>
      <c r="C795" s="749" t="s">
        <v>627</v>
      </c>
      <c r="D795" s="750" t="s">
        <v>628</v>
      </c>
      <c r="E795" s="751">
        <v>50113001</v>
      </c>
      <c r="F795" s="750" t="s">
        <v>669</v>
      </c>
      <c r="G795" s="749" t="s">
        <v>678</v>
      </c>
      <c r="H795" s="749">
        <v>848765</v>
      </c>
      <c r="I795" s="749">
        <v>107938</v>
      </c>
      <c r="J795" s="749" t="s">
        <v>891</v>
      </c>
      <c r="K795" s="749" t="s">
        <v>894</v>
      </c>
      <c r="L795" s="752">
        <v>128.44599999999997</v>
      </c>
      <c r="M795" s="752">
        <v>10</v>
      </c>
      <c r="N795" s="753">
        <v>1284.4599999999998</v>
      </c>
    </row>
    <row r="796" spans="1:14" ht="14.45" customHeight="1" x14ac:dyDescent="0.2">
      <c r="A796" s="747" t="s">
        <v>583</v>
      </c>
      <c r="B796" s="748" t="s">
        <v>584</v>
      </c>
      <c r="C796" s="749" t="s">
        <v>627</v>
      </c>
      <c r="D796" s="750" t="s">
        <v>628</v>
      </c>
      <c r="E796" s="751">
        <v>50113001</v>
      </c>
      <c r="F796" s="750" t="s">
        <v>669</v>
      </c>
      <c r="G796" s="749" t="s">
        <v>678</v>
      </c>
      <c r="H796" s="749">
        <v>113767</v>
      </c>
      <c r="I796" s="749">
        <v>13767</v>
      </c>
      <c r="J796" s="749" t="s">
        <v>891</v>
      </c>
      <c r="K796" s="749" t="s">
        <v>892</v>
      </c>
      <c r="L796" s="752">
        <v>44.72</v>
      </c>
      <c r="M796" s="752">
        <v>6</v>
      </c>
      <c r="N796" s="753">
        <v>268.32</v>
      </c>
    </row>
    <row r="797" spans="1:14" ht="14.45" customHeight="1" x14ac:dyDescent="0.2">
      <c r="A797" s="747" t="s">
        <v>583</v>
      </c>
      <c r="B797" s="748" t="s">
        <v>584</v>
      </c>
      <c r="C797" s="749" t="s">
        <v>627</v>
      </c>
      <c r="D797" s="750" t="s">
        <v>628</v>
      </c>
      <c r="E797" s="751">
        <v>50113001</v>
      </c>
      <c r="F797" s="750" t="s">
        <v>669</v>
      </c>
      <c r="G797" s="749" t="s">
        <v>678</v>
      </c>
      <c r="H797" s="749">
        <v>113768</v>
      </c>
      <c r="I797" s="749">
        <v>13768</v>
      </c>
      <c r="J797" s="749" t="s">
        <v>891</v>
      </c>
      <c r="K797" s="749" t="s">
        <v>893</v>
      </c>
      <c r="L797" s="752">
        <v>89.31</v>
      </c>
      <c r="M797" s="752">
        <v>4</v>
      </c>
      <c r="N797" s="753">
        <v>357.24</v>
      </c>
    </row>
    <row r="798" spans="1:14" ht="14.45" customHeight="1" x14ac:dyDescent="0.2">
      <c r="A798" s="747" t="s">
        <v>583</v>
      </c>
      <c r="B798" s="748" t="s">
        <v>584</v>
      </c>
      <c r="C798" s="749" t="s">
        <v>627</v>
      </c>
      <c r="D798" s="750" t="s">
        <v>628</v>
      </c>
      <c r="E798" s="751">
        <v>50113001</v>
      </c>
      <c r="F798" s="750" t="s">
        <v>669</v>
      </c>
      <c r="G798" s="749" t="s">
        <v>670</v>
      </c>
      <c r="H798" s="749">
        <v>218354</v>
      </c>
      <c r="I798" s="749">
        <v>218354</v>
      </c>
      <c r="J798" s="749" t="s">
        <v>895</v>
      </c>
      <c r="K798" s="749" t="s">
        <v>896</v>
      </c>
      <c r="L798" s="752">
        <v>167.08</v>
      </c>
      <c r="M798" s="752">
        <v>2</v>
      </c>
      <c r="N798" s="753">
        <v>334.16</v>
      </c>
    </row>
    <row r="799" spans="1:14" ht="14.45" customHeight="1" x14ac:dyDescent="0.2">
      <c r="A799" s="747" t="s">
        <v>583</v>
      </c>
      <c r="B799" s="748" t="s">
        <v>584</v>
      </c>
      <c r="C799" s="749" t="s">
        <v>627</v>
      </c>
      <c r="D799" s="750" t="s">
        <v>628</v>
      </c>
      <c r="E799" s="751">
        <v>50113001</v>
      </c>
      <c r="F799" s="750" t="s">
        <v>669</v>
      </c>
      <c r="G799" s="749" t="s">
        <v>670</v>
      </c>
      <c r="H799" s="749">
        <v>176155</v>
      </c>
      <c r="I799" s="749">
        <v>76155</v>
      </c>
      <c r="J799" s="749" t="s">
        <v>1874</v>
      </c>
      <c r="K799" s="749" t="s">
        <v>1875</v>
      </c>
      <c r="L799" s="752">
        <v>61.360000000000014</v>
      </c>
      <c r="M799" s="752">
        <v>1</v>
      </c>
      <c r="N799" s="753">
        <v>61.360000000000014</v>
      </c>
    </row>
    <row r="800" spans="1:14" ht="14.45" customHeight="1" x14ac:dyDescent="0.2">
      <c r="A800" s="747" t="s">
        <v>583</v>
      </c>
      <c r="B800" s="748" t="s">
        <v>584</v>
      </c>
      <c r="C800" s="749" t="s">
        <v>627</v>
      </c>
      <c r="D800" s="750" t="s">
        <v>628</v>
      </c>
      <c r="E800" s="751">
        <v>50113001</v>
      </c>
      <c r="F800" s="750" t="s">
        <v>669</v>
      </c>
      <c r="G800" s="749" t="s">
        <v>670</v>
      </c>
      <c r="H800" s="749">
        <v>994448</v>
      </c>
      <c r="I800" s="749">
        <v>9999999</v>
      </c>
      <c r="J800" s="749" t="s">
        <v>899</v>
      </c>
      <c r="K800" s="749" t="s">
        <v>900</v>
      </c>
      <c r="L800" s="752">
        <v>390.84999999999997</v>
      </c>
      <c r="M800" s="752">
        <v>20</v>
      </c>
      <c r="N800" s="753">
        <v>7816.9999999999991</v>
      </c>
    </row>
    <row r="801" spans="1:14" ht="14.45" customHeight="1" x14ac:dyDescent="0.2">
      <c r="A801" s="747" t="s">
        <v>583</v>
      </c>
      <c r="B801" s="748" t="s">
        <v>584</v>
      </c>
      <c r="C801" s="749" t="s">
        <v>627</v>
      </c>
      <c r="D801" s="750" t="s">
        <v>628</v>
      </c>
      <c r="E801" s="751">
        <v>50113001</v>
      </c>
      <c r="F801" s="750" t="s">
        <v>669</v>
      </c>
      <c r="G801" s="749" t="s">
        <v>670</v>
      </c>
      <c r="H801" s="749">
        <v>167746</v>
      </c>
      <c r="I801" s="749">
        <v>167746</v>
      </c>
      <c r="J801" s="749" t="s">
        <v>1876</v>
      </c>
      <c r="K801" s="749" t="s">
        <v>1877</v>
      </c>
      <c r="L801" s="752">
        <v>1087.06</v>
      </c>
      <c r="M801" s="752">
        <v>5</v>
      </c>
      <c r="N801" s="753">
        <v>5435.3</v>
      </c>
    </row>
    <row r="802" spans="1:14" ht="14.45" customHeight="1" x14ac:dyDescent="0.2">
      <c r="A802" s="747" t="s">
        <v>583</v>
      </c>
      <c r="B802" s="748" t="s">
        <v>584</v>
      </c>
      <c r="C802" s="749" t="s">
        <v>627</v>
      </c>
      <c r="D802" s="750" t="s">
        <v>628</v>
      </c>
      <c r="E802" s="751">
        <v>50113001</v>
      </c>
      <c r="F802" s="750" t="s">
        <v>669</v>
      </c>
      <c r="G802" s="749" t="s">
        <v>670</v>
      </c>
      <c r="H802" s="749">
        <v>845813</v>
      </c>
      <c r="I802" s="749">
        <v>9999999</v>
      </c>
      <c r="J802" s="749" t="s">
        <v>903</v>
      </c>
      <c r="K802" s="749" t="s">
        <v>585</v>
      </c>
      <c r="L802" s="752">
        <v>516.78</v>
      </c>
      <c r="M802" s="752">
        <v>2</v>
      </c>
      <c r="N802" s="753">
        <v>1033.56</v>
      </c>
    </row>
    <row r="803" spans="1:14" ht="14.45" customHeight="1" x14ac:dyDescent="0.2">
      <c r="A803" s="747" t="s">
        <v>583</v>
      </c>
      <c r="B803" s="748" t="s">
        <v>584</v>
      </c>
      <c r="C803" s="749" t="s">
        <v>627</v>
      </c>
      <c r="D803" s="750" t="s">
        <v>628</v>
      </c>
      <c r="E803" s="751">
        <v>50113001</v>
      </c>
      <c r="F803" s="750" t="s">
        <v>669</v>
      </c>
      <c r="G803" s="749" t="s">
        <v>670</v>
      </c>
      <c r="H803" s="749">
        <v>193105</v>
      </c>
      <c r="I803" s="749">
        <v>93105</v>
      </c>
      <c r="J803" s="749" t="s">
        <v>904</v>
      </c>
      <c r="K803" s="749" t="s">
        <v>906</v>
      </c>
      <c r="L803" s="752">
        <v>208.57000000000002</v>
      </c>
      <c r="M803" s="752">
        <v>3</v>
      </c>
      <c r="N803" s="753">
        <v>625.71</v>
      </c>
    </row>
    <row r="804" spans="1:14" ht="14.45" customHeight="1" x14ac:dyDescent="0.2">
      <c r="A804" s="747" t="s">
        <v>583</v>
      </c>
      <c r="B804" s="748" t="s">
        <v>584</v>
      </c>
      <c r="C804" s="749" t="s">
        <v>627</v>
      </c>
      <c r="D804" s="750" t="s">
        <v>628</v>
      </c>
      <c r="E804" s="751">
        <v>50113001</v>
      </c>
      <c r="F804" s="750" t="s">
        <v>669</v>
      </c>
      <c r="G804" s="749" t="s">
        <v>670</v>
      </c>
      <c r="H804" s="749">
        <v>193104</v>
      </c>
      <c r="I804" s="749">
        <v>93104</v>
      </c>
      <c r="J804" s="749" t="s">
        <v>904</v>
      </c>
      <c r="K804" s="749" t="s">
        <v>905</v>
      </c>
      <c r="L804" s="752">
        <v>47.198461538461544</v>
      </c>
      <c r="M804" s="752">
        <v>13</v>
      </c>
      <c r="N804" s="753">
        <v>613.58000000000004</v>
      </c>
    </row>
    <row r="805" spans="1:14" ht="14.45" customHeight="1" x14ac:dyDescent="0.2">
      <c r="A805" s="747" t="s">
        <v>583</v>
      </c>
      <c r="B805" s="748" t="s">
        <v>584</v>
      </c>
      <c r="C805" s="749" t="s">
        <v>627</v>
      </c>
      <c r="D805" s="750" t="s">
        <v>628</v>
      </c>
      <c r="E805" s="751">
        <v>50113001</v>
      </c>
      <c r="F805" s="750" t="s">
        <v>669</v>
      </c>
      <c r="G805" s="749" t="s">
        <v>678</v>
      </c>
      <c r="H805" s="749">
        <v>192034</v>
      </c>
      <c r="I805" s="749">
        <v>92034</v>
      </c>
      <c r="J805" s="749" t="s">
        <v>1878</v>
      </c>
      <c r="K805" s="749" t="s">
        <v>1879</v>
      </c>
      <c r="L805" s="752">
        <v>163.79</v>
      </c>
      <c r="M805" s="752">
        <v>1</v>
      </c>
      <c r="N805" s="753">
        <v>163.79</v>
      </c>
    </row>
    <row r="806" spans="1:14" ht="14.45" customHeight="1" x14ac:dyDescent="0.2">
      <c r="A806" s="747" t="s">
        <v>583</v>
      </c>
      <c r="B806" s="748" t="s">
        <v>584</v>
      </c>
      <c r="C806" s="749" t="s">
        <v>627</v>
      </c>
      <c r="D806" s="750" t="s">
        <v>628</v>
      </c>
      <c r="E806" s="751">
        <v>50113001</v>
      </c>
      <c r="F806" s="750" t="s">
        <v>669</v>
      </c>
      <c r="G806" s="749" t="s">
        <v>678</v>
      </c>
      <c r="H806" s="749">
        <v>144997</v>
      </c>
      <c r="I806" s="749">
        <v>44997</v>
      </c>
      <c r="J806" s="749" t="s">
        <v>910</v>
      </c>
      <c r="K806" s="749" t="s">
        <v>911</v>
      </c>
      <c r="L806" s="752">
        <v>237.43</v>
      </c>
      <c r="M806" s="752">
        <v>7</v>
      </c>
      <c r="N806" s="753">
        <v>1662.01</v>
      </c>
    </row>
    <row r="807" spans="1:14" ht="14.45" customHeight="1" x14ac:dyDescent="0.2">
      <c r="A807" s="747" t="s">
        <v>583</v>
      </c>
      <c r="B807" s="748" t="s">
        <v>584</v>
      </c>
      <c r="C807" s="749" t="s">
        <v>627</v>
      </c>
      <c r="D807" s="750" t="s">
        <v>628</v>
      </c>
      <c r="E807" s="751">
        <v>50113001</v>
      </c>
      <c r="F807" s="750" t="s">
        <v>669</v>
      </c>
      <c r="G807" s="749" t="s">
        <v>678</v>
      </c>
      <c r="H807" s="749">
        <v>192587</v>
      </c>
      <c r="I807" s="749">
        <v>92587</v>
      </c>
      <c r="J807" s="749" t="s">
        <v>912</v>
      </c>
      <c r="K807" s="749" t="s">
        <v>913</v>
      </c>
      <c r="L807" s="752">
        <v>58.273333333333333</v>
      </c>
      <c r="M807" s="752">
        <v>12</v>
      </c>
      <c r="N807" s="753">
        <v>699.28</v>
      </c>
    </row>
    <row r="808" spans="1:14" ht="14.45" customHeight="1" x14ac:dyDescent="0.2">
      <c r="A808" s="747" t="s">
        <v>583</v>
      </c>
      <c r="B808" s="748" t="s">
        <v>584</v>
      </c>
      <c r="C808" s="749" t="s">
        <v>627</v>
      </c>
      <c r="D808" s="750" t="s">
        <v>628</v>
      </c>
      <c r="E808" s="751">
        <v>50113001</v>
      </c>
      <c r="F808" s="750" t="s">
        <v>669</v>
      </c>
      <c r="G808" s="749" t="s">
        <v>678</v>
      </c>
      <c r="H808" s="749">
        <v>847134</v>
      </c>
      <c r="I808" s="749">
        <v>151050</v>
      </c>
      <c r="J808" s="749" t="s">
        <v>916</v>
      </c>
      <c r="K808" s="749" t="s">
        <v>915</v>
      </c>
      <c r="L808" s="752">
        <v>501.81999999999988</v>
      </c>
      <c r="M808" s="752">
        <v>1</v>
      </c>
      <c r="N808" s="753">
        <v>501.81999999999988</v>
      </c>
    </row>
    <row r="809" spans="1:14" ht="14.45" customHeight="1" x14ac:dyDescent="0.2">
      <c r="A809" s="747" t="s">
        <v>583</v>
      </c>
      <c r="B809" s="748" t="s">
        <v>584</v>
      </c>
      <c r="C809" s="749" t="s">
        <v>627</v>
      </c>
      <c r="D809" s="750" t="s">
        <v>628</v>
      </c>
      <c r="E809" s="751">
        <v>50113001</v>
      </c>
      <c r="F809" s="750" t="s">
        <v>669</v>
      </c>
      <c r="G809" s="749" t="s">
        <v>670</v>
      </c>
      <c r="H809" s="749">
        <v>184090</v>
      </c>
      <c r="I809" s="749">
        <v>84090</v>
      </c>
      <c r="J809" s="749" t="s">
        <v>681</v>
      </c>
      <c r="K809" s="749" t="s">
        <v>682</v>
      </c>
      <c r="L809" s="752">
        <v>60.140000000000008</v>
      </c>
      <c r="M809" s="752">
        <v>3</v>
      </c>
      <c r="N809" s="753">
        <v>180.42000000000002</v>
      </c>
    </row>
    <row r="810" spans="1:14" ht="14.45" customHeight="1" x14ac:dyDescent="0.2">
      <c r="A810" s="747" t="s">
        <v>583</v>
      </c>
      <c r="B810" s="748" t="s">
        <v>584</v>
      </c>
      <c r="C810" s="749" t="s">
        <v>627</v>
      </c>
      <c r="D810" s="750" t="s">
        <v>628</v>
      </c>
      <c r="E810" s="751">
        <v>50113001</v>
      </c>
      <c r="F810" s="750" t="s">
        <v>669</v>
      </c>
      <c r="G810" s="749" t="s">
        <v>670</v>
      </c>
      <c r="H810" s="749">
        <v>214084</v>
      </c>
      <c r="I810" s="749">
        <v>214084</v>
      </c>
      <c r="J810" s="749" t="s">
        <v>919</v>
      </c>
      <c r="K810" s="749" t="s">
        <v>1880</v>
      </c>
      <c r="L810" s="752">
        <v>175.87</v>
      </c>
      <c r="M810" s="752">
        <v>2</v>
      </c>
      <c r="N810" s="753">
        <v>351.74</v>
      </c>
    </row>
    <row r="811" spans="1:14" ht="14.45" customHeight="1" x14ac:dyDescent="0.2">
      <c r="A811" s="747" t="s">
        <v>583</v>
      </c>
      <c r="B811" s="748" t="s">
        <v>584</v>
      </c>
      <c r="C811" s="749" t="s">
        <v>627</v>
      </c>
      <c r="D811" s="750" t="s">
        <v>628</v>
      </c>
      <c r="E811" s="751">
        <v>50113001</v>
      </c>
      <c r="F811" s="750" t="s">
        <v>669</v>
      </c>
      <c r="G811" s="749" t="s">
        <v>678</v>
      </c>
      <c r="H811" s="749">
        <v>136754</v>
      </c>
      <c r="I811" s="749">
        <v>136754</v>
      </c>
      <c r="J811" s="749" t="s">
        <v>923</v>
      </c>
      <c r="K811" s="749" t="s">
        <v>1881</v>
      </c>
      <c r="L811" s="752">
        <v>1122</v>
      </c>
      <c r="M811" s="752">
        <v>5</v>
      </c>
      <c r="N811" s="753">
        <v>5610</v>
      </c>
    </row>
    <row r="812" spans="1:14" ht="14.45" customHeight="1" x14ac:dyDescent="0.2">
      <c r="A812" s="747" t="s">
        <v>583</v>
      </c>
      <c r="B812" s="748" t="s">
        <v>584</v>
      </c>
      <c r="C812" s="749" t="s">
        <v>627</v>
      </c>
      <c r="D812" s="750" t="s">
        <v>628</v>
      </c>
      <c r="E812" s="751">
        <v>50113001</v>
      </c>
      <c r="F812" s="750" t="s">
        <v>669</v>
      </c>
      <c r="G812" s="749" t="s">
        <v>670</v>
      </c>
      <c r="H812" s="749">
        <v>101290</v>
      </c>
      <c r="I812" s="749">
        <v>1290</v>
      </c>
      <c r="J812" s="749" t="s">
        <v>1882</v>
      </c>
      <c r="K812" s="749" t="s">
        <v>1883</v>
      </c>
      <c r="L812" s="752">
        <v>134.43</v>
      </c>
      <c r="M812" s="752">
        <v>2</v>
      </c>
      <c r="N812" s="753">
        <v>268.86</v>
      </c>
    </row>
    <row r="813" spans="1:14" ht="14.45" customHeight="1" x14ac:dyDescent="0.2">
      <c r="A813" s="747" t="s">
        <v>583</v>
      </c>
      <c r="B813" s="748" t="s">
        <v>584</v>
      </c>
      <c r="C813" s="749" t="s">
        <v>627</v>
      </c>
      <c r="D813" s="750" t="s">
        <v>628</v>
      </c>
      <c r="E813" s="751">
        <v>50113001</v>
      </c>
      <c r="F813" s="750" t="s">
        <v>669</v>
      </c>
      <c r="G813" s="749" t="s">
        <v>670</v>
      </c>
      <c r="H813" s="749">
        <v>230420</v>
      </c>
      <c r="I813" s="749">
        <v>230420</v>
      </c>
      <c r="J813" s="749" t="s">
        <v>925</v>
      </c>
      <c r="K813" s="749" t="s">
        <v>927</v>
      </c>
      <c r="L813" s="752">
        <v>76.99454545454546</v>
      </c>
      <c r="M813" s="752">
        <v>11</v>
      </c>
      <c r="N813" s="753">
        <v>846.94</v>
      </c>
    </row>
    <row r="814" spans="1:14" ht="14.45" customHeight="1" x14ac:dyDescent="0.2">
      <c r="A814" s="747" t="s">
        <v>583</v>
      </c>
      <c r="B814" s="748" t="s">
        <v>584</v>
      </c>
      <c r="C814" s="749" t="s">
        <v>627</v>
      </c>
      <c r="D814" s="750" t="s">
        <v>628</v>
      </c>
      <c r="E814" s="751">
        <v>50113001</v>
      </c>
      <c r="F814" s="750" t="s">
        <v>669</v>
      </c>
      <c r="G814" s="749" t="s">
        <v>670</v>
      </c>
      <c r="H814" s="749">
        <v>230422</v>
      </c>
      <c r="I814" s="749">
        <v>230422</v>
      </c>
      <c r="J814" s="749" t="s">
        <v>925</v>
      </c>
      <c r="K814" s="749" t="s">
        <v>926</v>
      </c>
      <c r="L814" s="752">
        <v>39.755714285714284</v>
      </c>
      <c r="M814" s="752">
        <v>7</v>
      </c>
      <c r="N814" s="753">
        <v>278.28999999999996</v>
      </c>
    </row>
    <row r="815" spans="1:14" ht="14.45" customHeight="1" x14ac:dyDescent="0.2">
      <c r="A815" s="747" t="s">
        <v>583</v>
      </c>
      <c r="B815" s="748" t="s">
        <v>584</v>
      </c>
      <c r="C815" s="749" t="s">
        <v>627</v>
      </c>
      <c r="D815" s="750" t="s">
        <v>628</v>
      </c>
      <c r="E815" s="751">
        <v>50113001</v>
      </c>
      <c r="F815" s="750" t="s">
        <v>669</v>
      </c>
      <c r="G815" s="749" t="s">
        <v>670</v>
      </c>
      <c r="H815" s="749">
        <v>102477</v>
      </c>
      <c r="I815" s="749">
        <v>2477</v>
      </c>
      <c r="J815" s="749" t="s">
        <v>925</v>
      </c>
      <c r="K815" s="749" t="s">
        <v>926</v>
      </c>
      <c r="L815" s="752">
        <v>39.9</v>
      </c>
      <c r="M815" s="752">
        <v>1</v>
      </c>
      <c r="N815" s="753">
        <v>39.9</v>
      </c>
    </row>
    <row r="816" spans="1:14" ht="14.45" customHeight="1" x14ac:dyDescent="0.2">
      <c r="A816" s="747" t="s">
        <v>583</v>
      </c>
      <c r="B816" s="748" t="s">
        <v>584</v>
      </c>
      <c r="C816" s="749" t="s">
        <v>627</v>
      </c>
      <c r="D816" s="750" t="s">
        <v>628</v>
      </c>
      <c r="E816" s="751">
        <v>50113001</v>
      </c>
      <c r="F816" s="750" t="s">
        <v>669</v>
      </c>
      <c r="G816" s="749" t="s">
        <v>670</v>
      </c>
      <c r="H816" s="749">
        <v>175632</v>
      </c>
      <c r="I816" s="749">
        <v>75632</v>
      </c>
      <c r="J816" s="749" t="s">
        <v>1884</v>
      </c>
      <c r="K816" s="749" t="s">
        <v>1885</v>
      </c>
      <c r="L816" s="752">
        <v>87.45999999999998</v>
      </c>
      <c r="M816" s="752">
        <v>1</v>
      </c>
      <c r="N816" s="753">
        <v>87.45999999999998</v>
      </c>
    </row>
    <row r="817" spans="1:14" ht="14.45" customHeight="1" x14ac:dyDescent="0.2">
      <c r="A817" s="747" t="s">
        <v>583</v>
      </c>
      <c r="B817" s="748" t="s">
        <v>584</v>
      </c>
      <c r="C817" s="749" t="s">
        <v>627</v>
      </c>
      <c r="D817" s="750" t="s">
        <v>628</v>
      </c>
      <c r="E817" s="751">
        <v>50113001</v>
      </c>
      <c r="F817" s="750" t="s">
        <v>669</v>
      </c>
      <c r="G817" s="749" t="s">
        <v>670</v>
      </c>
      <c r="H817" s="749">
        <v>117011</v>
      </c>
      <c r="I817" s="749">
        <v>17011</v>
      </c>
      <c r="J817" s="749" t="s">
        <v>928</v>
      </c>
      <c r="K817" s="749" t="s">
        <v>929</v>
      </c>
      <c r="L817" s="752">
        <v>145.40210526315789</v>
      </c>
      <c r="M817" s="752">
        <v>19</v>
      </c>
      <c r="N817" s="753">
        <v>2762.64</v>
      </c>
    </row>
    <row r="818" spans="1:14" ht="14.45" customHeight="1" x14ac:dyDescent="0.2">
      <c r="A818" s="747" t="s">
        <v>583</v>
      </c>
      <c r="B818" s="748" t="s">
        <v>584</v>
      </c>
      <c r="C818" s="749" t="s">
        <v>627</v>
      </c>
      <c r="D818" s="750" t="s">
        <v>628</v>
      </c>
      <c r="E818" s="751">
        <v>50113001</v>
      </c>
      <c r="F818" s="750" t="s">
        <v>669</v>
      </c>
      <c r="G818" s="749" t="s">
        <v>670</v>
      </c>
      <c r="H818" s="749">
        <v>183318</v>
      </c>
      <c r="I818" s="749">
        <v>83318</v>
      </c>
      <c r="J818" s="749" t="s">
        <v>1886</v>
      </c>
      <c r="K818" s="749" t="s">
        <v>1887</v>
      </c>
      <c r="L818" s="752">
        <v>31.81</v>
      </c>
      <c r="M818" s="752">
        <v>2</v>
      </c>
      <c r="N818" s="753">
        <v>63.62</v>
      </c>
    </row>
    <row r="819" spans="1:14" ht="14.45" customHeight="1" x14ac:dyDescent="0.2">
      <c r="A819" s="747" t="s">
        <v>583</v>
      </c>
      <c r="B819" s="748" t="s">
        <v>584</v>
      </c>
      <c r="C819" s="749" t="s">
        <v>627</v>
      </c>
      <c r="D819" s="750" t="s">
        <v>628</v>
      </c>
      <c r="E819" s="751">
        <v>50113001</v>
      </c>
      <c r="F819" s="750" t="s">
        <v>669</v>
      </c>
      <c r="G819" s="749" t="s">
        <v>670</v>
      </c>
      <c r="H819" s="749">
        <v>844831</v>
      </c>
      <c r="I819" s="749">
        <v>0</v>
      </c>
      <c r="J819" s="749" t="s">
        <v>932</v>
      </c>
      <c r="K819" s="749" t="s">
        <v>933</v>
      </c>
      <c r="L819" s="752">
        <v>1377.51</v>
      </c>
      <c r="M819" s="752">
        <v>1</v>
      </c>
      <c r="N819" s="753">
        <v>1377.51</v>
      </c>
    </row>
    <row r="820" spans="1:14" ht="14.45" customHeight="1" x14ac:dyDescent="0.2">
      <c r="A820" s="747" t="s">
        <v>583</v>
      </c>
      <c r="B820" s="748" t="s">
        <v>584</v>
      </c>
      <c r="C820" s="749" t="s">
        <v>627</v>
      </c>
      <c r="D820" s="750" t="s">
        <v>628</v>
      </c>
      <c r="E820" s="751">
        <v>50113001</v>
      </c>
      <c r="F820" s="750" t="s">
        <v>669</v>
      </c>
      <c r="G820" s="749" t="s">
        <v>670</v>
      </c>
      <c r="H820" s="749">
        <v>100113</v>
      </c>
      <c r="I820" s="749">
        <v>113</v>
      </c>
      <c r="J820" s="749" t="s">
        <v>936</v>
      </c>
      <c r="K820" s="749" t="s">
        <v>937</v>
      </c>
      <c r="L820" s="752">
        <v>46.013333333333328</v>
      </c>
      <c r="M820" s="752">
        <v>9</v>
      </c>
      <c r="N820" s="753">
        <v>414.11999999999995</v>
      </c>
    </row>
    <row r="821" spans="1:14" ht="14.45" customHeight="1" x14ac:dyDescent="0.2">
      <c r="A821" s="747" t="s">
        <v>583</v>
      </c>
      <c r="B821" s="748" t="s">
        <v>584</v>
      </c>
      <c r="C821" s="749" t="s">
        <v>627</v>
      </c>
      <c r="D821" s="750" t="s">
        <v>628</v>
      </c>
      <c r="E821" s="751">
        <v>50113001</v>
      </c>
      <c r="F821" s="750" t="s">
        <v>669</v>
      </c>
      <c r="G821" s="749" t="s">
        <v>670</v>
      </c>
      <c r="H821" s="749">
        <v>844591</v>
      </c>
      <c r="I821" s="749">
        <v>107161</v>
      </c>
      <c r="J821" s="749" t="s">
        <v>938</v>
      </c>
      <c r="K821" s="749" t="s">
        <v>939</v>
      </c>
      <c r="L821" s="752">
        <v>935.00000000000023</v>
      </c>
      <c r="M821" s="752">
        <v>10</v>
      </c>
      <c r="N821" s="753">
        <v>9350.0000000000018</v>
      </c>
    </row>
    <row r="822" spans="1:14" ht="14.45" customHeight="1" x14ac:dyDescent="0.2">
      <c r="A822" s="747" t="s">
        <v>583</v>
      </c>
      <c r="B822" s="748" t="s">
        <v>584</v>
      </c>
      <c r="C822" s="749" t="s">
        <v>627</v>
      </c>
      <c r="D822" s="750" t="s">
        <v>628</v>
      </c>
      <c r="E822" s="751">
        <v>50113001</v>
      </c>
      <c r="F822" s="750" t="s">
        <v>669</v>
      </c>
      <c r="G822" s="749" t="s">
        <v>670</v>
      </c>
      <c r="H822" s="749">
        <v>11399</v>
      </c>
      <c r="I822" s="749">
        <v>11399</v>
      </c>
      <c r="J822" s="749" t="s">
        <v>938</v>
      </c>
      <c r="K822" s="749" t="s">
        <v>1888</v>
      </c>
      <c r="L822" s="752">
        <v>9350</v>
      </c>
      <c r="M822" s="752">
        <v>1</v>
      </c>
      <c r="N822" s="753">
        <v>9350</v>
      </c>
    </row>
    <row r="823" spans="1:14" ht="14.45" customHeight="1" x14ac:dyDescent="0.2">
      <c r="A823" s="747" t="s">
        <v>583</v>
      </c>
      <c r="B823" s="748" t="s">
        <v>584</v>
      </c>
      <c r="C823" s="749" t="s">
        <v>627</v>
      </c>
      <c r="D823" s="750" t="s">
        <v>628</v>
      </c>
      <c r="E823" s="751">
        <v>50113001</v>
      </c>
      <c r="F823" s="750" t="s">
        <v>669</v>
      </c>
      <c r="G823" s="749" t="s">
        <v>670</v>
      </c>
      <c r="H823" s="749">
        <v>108499</v>
      </c>
      <c r="I823" s="749">
        <v>8499</v>
      </c>
      <c r="J823" s="749" t="s">
        <v>940</v>
      </c>
      <c r="K823" s="749" t="s">
        <v>941</v>
      </c>
      <c r="L823" s="752">
        <v>111.52000000000001</v>
      </c>
      <c r="M823" s="752">
        <v>14</v>
      </c>
      <c r="N823" s="753">
        <v>1561.2800000000002</v>
      </c>
    </row>
    <row r="824" spans="1:14" ht="14.45" customHeight="1" x14ac:dyDescent="0.2">
      <c r="A824" s="747" t="s">
        <v>583</v>
      </c>
      <c r="B824" s="748" t="s">
        <v>584</v>
      </c>
      <c r="C824" s="749" t="s">
        <v>627</v>
      </c>
      <c r="D824" s="750" t="s">
        <v>628</v>
      </c>
      <c r="E824" s="751">
        <v>50113001</v>
      </c>
      <c r="F824" s="750" t="s">
        <v>669</v>
      </c>
      <c r="G824" s="749" t="s">
        <v>670</v>
      </c>
      <c r="H824" s="749">
        <v>231751</v>
      </c>
      <c r="I824" s="749">
        <v>231751</v>
      </c>
      <c r="J824" s="749" t="s">
        <v>940</v>
      </c>
      <c r="K824" s="749" t="s">
        <v>941</v>
      </c>
      <c r="L824" s="752">
        <v>111.846</v>
      </c>
      <c r="M824" s="752">
        <v>10</v>
      </c>
      <c r="N824" s="753">
        <v>1118.46</v>
      </c>
    </row>
    <row r="825" spans="1:14" ht="14.45" customHeight="1" x14ac:dyDescent="0.2">
      <c r="A825" s="747" t="s">
        <v>583</v>
      </c>
      <c r="B825" s="748" t="s">
        <v>584</v>
      </c>
      <c r="C825" s="749" t="s">
        <v>627</v>
      </c>
      <c r="D825" s="750" t="s">
        <v>628</v>
      </c>
      <c r="E825" s="751">
        <v>50113001</v>
      </c>
      <c r="F825" s="750" t="s">
        <v>669</v>
      </c>
      <c r="G825" s="749" t="s">
        <v>670</v>
      </c>
      <c r="H825" s="749">
        <v>104071</v>
      </c>
      <c r="I825" s="749">
        <v>4071</v>
      </c>
      <c r="J825" s="749" t="s">
        <v>942</v>
      </c>
      <c r="K825" s="749" t="s">
        <v>944</v>
      </c>
      <c r="L825" s="752">
        <v>152.97</v>
      </c>
      <c r="M825" s="752">
        <v>2</v>
      </c>
      <c r="N825" s="753">
        <v>305.94</v>
      </c>
    </row>
    <row r="826" spans="1:14" ht="14.45" customHeight="1" x14ac:dyDescent="0.2">
      <c r="A826" s="747" t="s">
        <v>583</v>
      </c>
      <c r="B826" s="748" t="s">
        <v>584</v>
      </c>
      <c r="C826" s="749" t="s">
        <v>627</v>
      </c>
      <c r="D826" s="750" t="s">
        <v>628</v>
      </c>
      <c r="E826" s="751">
        <v>50113001</v>
      </c>
      <c r="F826" s="750" t="s">
        <v>669</v>
      </c>
      <c r="G826" s="749" t="s">
        <v>670</v>
      </c>
      <c r="H826" s="749">
        <v>102479</v>
      </c>
      <c r="I826" s="749">
        <v>2479</v>
      </c>
      <c r="J826" s="749" t="s">
        <v>942</v>
      </c>
      <c r="K826" s="749" t="s">
        <v>943</v>
      </c>
      <c r="L826" s="752">
        <v>65.592857142857142</v>
      </c>
      <c r="M826" s="752">
        <v>7</v>
      </c>
      <c r="N826" s="753">
        <v>459.15000000000003</v>
      </c>
    </row>
    <row r="827" spans="1:14" ht="14.45" customHeight="1" x14ac:dyDescent="0.2">
      <c r="A827" s="747" t="s">
        <v>583</v>
      </c>
      <c r="B827" s="748" t="s">
        <v>584</v>
      </c>
      <c r="C827" s="749" t="s">
        <v>627</v>
      </c>
      <c r="D827" s="750" t="s">
        <v>628</v>
      </c>
      <c r="E827" s="751">
        <v>50113001</v>
      </c>
      <c r="F827" s="750" t="s">
        <v>669</v>
      </c>
      <c r="G827" s="749" t="s">
        <v>670</v>
      </c>
      <c r="H827" s="749">
        <v>846599</v>
      </c>
      <c r="I827" s="749">
        <v>107754</v>
      </c>
      <c r="J827" s="749" t="s">
        <v>945</v>
      </c>
      <c r="K827" s="749" t="s">
        <v>585</v>
      </c>
      <c r="L827" s="752">
        <v>134.1</v>
      </c>
      <c r="M827" s="752">
        <v>1</v>
      </c>
      <c r="N827" s="753">
        <v>134.1</v>
      </c>
    </row>
    <row r="828" spans="1:14" ht="14.45" customHeight="1" x14ac:dyDescent="0.2">
      <c r="A828" s="747" t="s">
        <v>583</v>
      </c>
      <c r="B828" s="748" t="s">
        <v>584</v>
      </c>
      <c r="C828" s="749" t="s">
        <v>627</v>
      </c>
      <c r="D828" s="750" t="s">
        <v>628</v>
      </c>
      <c r="E828" s="751">
        <v>50113001</v>
      </c>
      <c r="F828" s="750" t="s">
        <v>669</v>
      </c>
      <c r="G828" s="749" t="s">
        <v>670</v>
      </c>
      <c r="H828" s="749">
        <v>158425</v>
      </c>
      <c r="I828" s="749">
        <v>58425</v>
      </c>
      <c r="J828" s="749" t="s">
        <v>1889</v>
      </c>
      <c r="K828" s="749" t="s">
        <v>1093</v>
      </c>
      <c r="L828" s="752">
        <v>61.019999999999989</v>
      </c>
      <c r="M828" s="752">
        <v>3</v>
      </c>
      <c r="N828" s="753">
        <v>183.05999999999997</v>
      </c>
    </row>
    <row r="829" spans="1:14" ht="14.45" customHeight="1" x14ac:dyDescent="0.2">
      <c r="A829" s="747" t="s">
        <v>583</v>
      </c>
      <c r="B829" s="748" t="s">
        <v>584</v>
      </c>
      <c r="C829" s="749" t="s">
        <v>627</v>
      </c>
      <c r="D829" s="750" t="s">
        <v>628</v>
      </c>
      <c r="E829" s="751">
        <v>50113001</v>
      </c>
      <c r="F829" s="750" t="s">
        <v>669</v>
      </c>
      <c r="G829" s="749" t="s">
        <v>670</v>
      </c>
      <c r="H829" s="749">
        <v>154539</v>
      </c>
      <c r="I829" s="749">
        <v>54539</v>
      </c>
      <c r="J829" s="749" t="s">
        <v>685</v>
      </c>
      <c r="K829" s="749" t="s">
        <v>686</v>
      </c>
      <c r="L829" s="752">
        <v>60.1875</v>
      </c>
      <c r="M829" s="752">
        <v>16</v>
      </c>
      <c r="N829" s="753">
        <v>963</v>
      </c>
    </row>
    <row r="830" spans="1:14" ht="14.45" customHeight="1" x14ac:dyDescent="0.2">
      <c r="A830" s="747" t="s">
        <v>583</v>
      </c>
      <c r="B830" s="748" t="s">
        <v>584</v>
      </c>
      <c r="C830" s="749" t="s">
        <v>627</v>
      </c>
      <c r="D830" s="750" t="s">
        <v>628</v>
      </c>
      <c r="E830" s="751">
        <v>50113001</v>
      </c>
      <c r="F830" s="750" t="s">
        <v>669</v>
      </c>
      <c r="G830" s="749" t="s">
        <v>670</v>
      </c>
      <c r="H830" s="749">
        <v>226523</v>
      </c>
      <c r="I830" s="749">
        <v>226523</v>
      </c>
      <c r="J830" s="749" t="s">
        <v>950</v>
      </c>
      <c r="K830" s="749" t="s">
        <v>951</v>
      </c>
      <c r="L830" s="752">
        <v>51.960000000000022</v>
      </c>
      <c r="M830" s="752">
        <v>85</v>
      </c>
      <c r="N830" s="753">
        <v>4416.6000000000022</v>
      </c>
    </row>
    <row r="831" spans="1:14" ht="14.45" customHeight="1" x14ac:dyDescent="0.2">
      <c r="A831" s="747" t="s">
        <v>583</v>
      </c>
      <c r="B831" s="748" t="s">
        <v>584</v>
      </c>
      <c r="C831" s="749" t="s">
        <v>627</v>
      </c>
      <c r="D831" s="750" t="s">
        <v>628</v>
      </c>
      <c r="E831" s="751">
        <v>50113001</v>
      </c>
      <c r="F831" s="750" t="s">
        <v>669</v>
      </c>
      <c r="G831" s="749" t="s">
        <v>670</v>
      </c>
      <c r="H831" s="749">
        <v>226525</v>
      </c>
      <c r="I831" s="749">
        <v>226525</v>
      </c>
      <c r="J831" s="749" t="s">
        <v>950</v>
      </c>
      <c r="K831" s="749" t="s">
        <v>1890</v>
      </c>
      <c r="L831" s="752">
        <v>66.34</v>
      </c>
      <c r="M831" s="752">
        <v>7</v>
      </c>
      <c r="N831" s="753">
        <v>464.38</v>
      </c>
    </row>
    <row r="832" spans="1:14" ht="14.45" customHeight="1" x14ac:dyDescent="0.2">
      <c r="A832" s="747" t="s">
        <v>583</v>
      </c>
      <c r="B832" s="748" t="s">
        <v>584</v>
      </c>
      <c r="C832" s="749" t="s">
        <v>627</v>
      </c>
      <c r="D832" s="750" t="s">
        <v>628</v>
      </c>
      <c r="E832" s="751">
        <v>50113001</v>
      </c>
      <c r="F832" s="750" t="s">
        <v>669</v>
      </c>
      <c r="G832" s="749" t="s">
        <v>678</v>
      </c>
      <c r="H832" s="749">
        <v>159449</v>
      </c>
      <c r="I832" s="749">
        <v>59449</v>
      </c>
      <c r="J832" s="749" t="s">
        <v>1891</v>
      </c>
      <c r="K832" s="749" t="s">
        <v>1892</v>
      </c>
      <c r="L832" s="752">
        <v>773.75</v>
      </c>
      <c r="M832" s="752">
        <v>1</v>
      </c>
      <c r="N832" s="753">
        <v>773.75</v>
      </c>
    </row>
    <row r="833" spans="1:14" ht="14.45" customHeight="1" x14ac:dyDescent="0.2">
      <c r="A833" s="747" t="s">
        <v>583</v>
      </c>
      <c r="B833" s="748" t="s">
        <v>584</v>
      </c>
      <c r="C833" s="749" t="s">
        <v>627</v>
      </c>
      <c r="D833" s="750" t="s">
        <v>628</v>
      </c>
      <c r="E833" s="751">
        <v>50113001</v>
      </c>
      <c r="F833" s="750" t="s">
        <v>669</v>
      </c>
      <c r="G833" s="749" t="s">
        <v>670</v>
      </c>
      <c r="H833" s="749">
        <v>905097</v>
      </c>
      <c r="I833" s="749">
        <v>158767</v>
      </c>
      <c r="J833" s="749" t="s">
        <v>956</v>
      </c>
      <c r="K833" s="749" t="s">
        <v>957</v>
      </c>
      <c r="L833" s="752">
        <v>167.42344705853299</v>
      </c>
      <c r="M833" s="752">
        <v>38</v>
      </c>
      <c r="N833" s="753">
        <v>6362.0909882242531</v>
      </c>
    </row>
    <row r="834" spans="1:14" ht="14.45" customHeight="1" x14ac:dyDescent="0.2">
      <c r="A834" s="747" t="s">
        <v>583</v>
      </c>
      <c r="B834" s="748" t="s">
        <v>584</v>
      </c>
      <c r="C834" s="749" t="s">
        <v>627</v>
      </c>
      <c r="D834" s="750" t="s">
        <v>628</v>
      </c>
      <c r="E834" s="751">
        <v>50113001</v>
      </c>
      <c r="F834" s="750" t="s">
        <v>669</v>
      </c>
      <c r="G834" s="749" t="s">
        <v>670</v>
      </c>
      <c r="H834" s="749">
        <v>29468</v>
      </c>
      <c r="I834" s="749">
        <v>29468</v>
      </c>
      <c r="J834" s="749" t="s">
        <v>1893</v>
      </c>
      <c r="K834" s="749" t="s">
        <v>1894</v>
      </c>
      <c r="L834" s="752">
        <v>878.47</v>
      </c>
      <c r="M834" s="752">
        <v>1</v>
      </c>
      <c r="N834" s="753">
        <v>878.47</v>
      </c>
    </row>
    <row r="835" spans="1:14" ht="14.45" customHeight="1" x14ac:dyDescent="0.2">
      <c r="A835" s="747" t="s">
        <v>583</v>
      </c>
      <c r="B835" s="748" t="s">
        <v>584</v>
      </c>
      <c r="C835" s="749" t="s">
        <v>627</v>
      </c>
      <c r="D835" s="750" t="s">
        <v>628</v>
      </c>
      <c r="E835" s="751">
        <v>50113001</v>
      </c>
      <c r="F835" s="750" t="s">
        <v>669</v>
      </c>
      <c r="G835" s="749" t="s">
        <v>670</v>
      </c>
      <c r="H835" s="749">
        <v>215476</v>
      </c>
      <c r="I835" s="749">
        <v>215476</v>
      </c>
      <c r="J835" s="749" t="s">
        <v>1895</v>
      </c>
      <c r="K835" s="749" t="s">
        <v>1896</v>
      </c>
      <c r="L835" s="752">
        <v>124.2</v>
      </c>
      <c r="M835" s="752">
        <v>1</v>
      </c>
      <c r="N835" s="753">
        <v>124.2</v>
      </c>
    </row>
    <row r="836" spans="1:14" ht="14.45" customHeight="1" x14ac:dyDescent="0.2">
      <c r="A836" s="747" t="s">
        <v>583</v>
      </c>
      <c r="B836" s="748" t="s">
        <v>584</v>
      </c>
      <c r="C836" s="749" t="s">
        <v>627</v>
      </c>
      <c r="D836" s="750" t="s">
        <v>628</v>
      </c>
      <c r="E836" s="751">
        <v>50113001</v>
      </c>
      <c r="F836" s="750" t="s">
        <v>669</v>
      </c>
      <c r="G836" s="749" t="s">
        <v>670</v>
      </c>
      <c r="H836" s="749">
        <v>215474</v>
      </c>
      <c r="I836" s="749">
        <v>215474</v>
      </c>
      <c r="J836" s="749" t="s">
        <v>965</v>
      </c>
      <c r="K836" s="749" t="s">
        <v>966</v>
      </c>
      <c r="L836" s="752">
        <v>531.76499999999999</v>
      </c>
      <c r="M836" s="752">
        <v>2</v>
      </c>
      <c r="N836" s="753">
        <v>1063.53</v>
      </c>
    </row>
    <row r="837" spans="1:14" ht="14.45" customHeight="1" x14ac:dyDescent="0.2">
      <c r="A837" s="747" t="s">
        <v>583</v>
      </c>
      <c r="B837" s="748" t="s">
        <v>584</v>
      </c>
      <c r="C837" s="749" t="s">
        <v>627</v>
      </c>
      <c r="D837" s="750" t="s">
        <v>628</v>
      </c>
      <c r="E837" s="751">
        <v>50113001</v>
      </c>
      <c r="F837" s="750" t="s">
        <v>669</v>
      </c>
      <c r="G837" s="749" t="s">
        <v>670</v>
      </c>
      <c r="H837" s="749">
        <v>501596</v>
      </c>
      <c r="I837" s="749">
        <v>0</v>
      </c>
      <c r="J837" s="749" t="s">
        <v>967</v>
      </c>
      <c r="K837" s="749" t="s">
        <v>968</v>
      </c>
      <c r="L837" s="752">
        <v>113.25999999999999</v>
      </c>
      <c r="M837" s="752">
        <v>1</v>
      </c>
      <c r="N837" s="753">
        <v>113.25999999999999</v>
      </c>
    </row>
    <row r="838" spans="1:14" ht="14.45" customHeight="1" x14ac:dyDescent="0.2">
      <c r="A838" s="747" t="s">
        <v>583</v>
      </c>
      <c r="B838" s="748" t="s">
        <v>584</v>
      </c>
      <c r="C838" s="749" t="s">
        <v>627</v>
      </c>
      <c r="D838" s="750" t="s">
        <v>628</v>
      </c>
      <c r="E838" s="751">
        <v>50113001</v>
      </c>
      <c r="F838" s="750" t="s">
        <v>669</v>
      </c>
      <c r="G838" s="749" t="s">
        <v>678</v>
      </c>
      <c r="H838" s="749">
        <v>847627</v>
      </c>
      <c r="I838" s="749">
        <v>134502</v>
      </c>
      <c r="J838" s="749" t="s">
        <v>969</v>
      </c>
      <c r="K838" s="749" t="s">
        <v>1297</v>
      </c>
      <c r="L838" s="752">
        <v>50.150769230769235</v>
      </c>
      <c r="M838" s="752">
        <v>13</v>
      </c>
      <c r="N838" s="753">
        <v>651.96</v>
      </c>
    </row>
    <row r="839" spans="1:14" ht="14.45" customHeight="1" x14ac:dyDescent="0.2">
      <c r="A839" s="747" t="s">
        <v>583</v>
      </c>
      <c r="B839" s="748" t="s">
        <v>584</v>
      </c>
      <c r="C839" s="749" t="s">
        <v>627</v>
      </c>
      <c r="D839" s="750" t="s">
        <v>628</v>
      </c>
      <c r="E839" s="751">
        <v>50113001</v>
      </c>
      <c r="F839" s="750" t="s">
        <v>669</v>
      </c>
      <c r="G839" s="749" t="s">
        <v>678</v>
      </c>
      <c r="H839" s="749">
        <v>134505</v>
      </c>
      <c r="I839" s="749">
        <v>134505</v>
      </c>
      <c r="J839" s="749" t="s">
        <v>969</v>
      </c>
      <c r="K839" s="749" t="s">
        <v>971</v>
      </c>
      <c r="L839" s="752">
        <v>99.62</v>
      </c>
      <c r="M839" s="752">
        <v>1</v>
      </c>
      <c r="N839" s="753">
        <v>99.62</v>
      </c>
    </row>
    <row r="840" spans="1:14" ht="14.45" customHeight="1" x14ac:dyDescent="0.2">
      <c r="A840" s="747" t="s">
        <v>583</v>
      </c>
      <c r="B840" s="748" t="s">
        <v>584</v>
      </c>
      <c r="C840" s="749" t="s">
        <v>627</v>
      </c>
      <c r="D840" s="750" t="s">
        <v>628</v>
      </c>
      <c r="E840" s="751">
        <v>50113001</v>
      </c>
      <c r="F840" s="750" t="s">
        <v>669</v>
      </c>
      <c r="G840" s="749" t="s">
        <v>678</v>
      </c>
      <c r="H840" s="749">
        <v>847425</v>
      </c>
      <c r="I840" s="749">
        <v>134513</v>
      </c>
      <c r="J840" s="749" t="s">
        <v>1897</v>
      </c>
      <c r="K840" s="749" t="s">
        <v>1526</v>
      </c>
      <c r="L840" s="752">
        <v>100.48499999999999</v>
      </c>
      <c r="M840" s="752">
        <v>2</v>
      </c>
      <c r="N840" s="753">
        <v>200.96999999999997</v>
      </c>
    </row>
    <row r="841" spans="1:14" ht="14.45" customHeight="1" x14ac:dyDescent="0.2">
      <c r="A841" s="747" t="s">
        <v>583</v>
      </c>
      <c r="B841" s="748" t="s">
        <v>584</v>
      </c>
      <c r="C841" s="749" t="s">
        <v>627</v>
      </c>
      <c r="D841" s="750" t="s">
        <v>628</v>
      </c>
      <c r="E841" s="751">
        <v>50113001</v>
      </c>
      <c r="F841" s="750" t="s">
        <v>669</v>
      </c>
      <c r="G841" s="749" t="s">
        <v>670</v>
      </c>
      <c r="H841" s="749">
        <v>145274</v>
      </c>
      <c r="I841" s="749">
        <v>45274</v>
      </c>
      <c r="J841" s="749" t="s">
        <v>1898</v>
      </c>
      <c r="K841" s="749" t="s">
        <v>1899</v>
      </c>
      <c r="L841" s="752">
        <v>55.72</v>
      </c>
      <c r="M841" s="752">
        <v>1</v>
      </c>
      <c r="N841" s="753">
        <v>55.72</v>
      </c>
    </row>
    <row r="842" spans="1:14" ht="14.45" customHeight="1" x14ac:dyDescent="0.2">
      <c r="A842" s="747" t="s">
        <v>583</v>
      </c>
      <c r="B842" s="748" t="s">
        <v>584</v>
      </c>
      <c r="C842" s="749" t="s">
        <v>627</v>
      </c>
      <c r="D842" s="750" t="s">
        <v>628</v>
      </c>
      <c r="E842" s="751">
        <v>50113001</v>
      </c>
      <c r="F842" s="750" t="s">
        <v>669</v>
      </c>
      <c r="G842" s="749" t="s">
        <v>670</v>
      </c>
      <c r="H842" s="749">
        <v>162597</v>
      </c>
      <c r="I842" s="749">
        <v>62597</v>
      </c>
      <c r="J842" s="749" t="s">
        <v>1900</v>
      </c>
      <c r="K842" s="749" t="s">
        <v>1901</v>
      </c>
      <c r="L842" s="752">
        <v>77.23</v>
      </c>
      <c r="M842" s="752">
        <v>1</v>
      </c>
      <c r="N842" s="753">
        <v>77.23</v>
      </c>
    </row>
    <row r="843" spans="1:14" ht="14.45" customHeight="1" x14ac:dyDescent="0.2">
      <c r="A843" s="747" t="s">
        <v>583</v>
      </c>
      <c r="B843" s="748" t="s">
        <v>584</v>
      </c>
      <c r="C843" s="749" t="s">
        <v>627</v>
      </c>
      <c r="D843" s="750" t="s">
        <v>628</v>
      </c>
      <c r="E843" s="751">
        <v>50113001</v>
      </c>
      <c r="F843" s="750" t="s">
        <v>669</v>
      </c>
      <c r="G843" s="749" t="s">
        <v>670</v>
      </c>
      <c r="H843" s="749">
        <v>103046</v>
      </c>
      <c r="I843" s="749">
        <v>3046</v>
      </c>
      <c r="J843" s="749" t="s">
        <v>1902</v>
      </c>
      <c r="K843" s="749" t="s">
        <v>1903</v>
      </c>
      <c r="L843" s="752">
        <v>192.92999999999998</v>
      </c>
      <c r="M843" s="752">
        <v>2</v>
      </c>
      <c r="N843" s="753">
        <v>385.85999999999996</v>
      </c>
    </row>
    <row r="844" spans="1:14" ht="14.45" customHeight="1" x14ac:dyDescent="0.2">
      <c r="A844" s="747" t="s">
        <v>583</v>
      </c>
      <c r="B844" s="748" t="s">
        <v>584</v>
      </c>
      <c r="C844" s="749" t="s">
        <v>627</v>
      </c>
      <c r="D844" s="750" t="s">
        <v>628</v>
      </c>
      <c r="E844" s="751">
        <v>50113001</v>
      </c>
      <c r="F844" s="750" t="s">
        <v>669</v>
      </c>
      <c r="G844" s="749" t="s">
        <v>670</v>
      </c>
      <c r="H844" s="749">
        <v>229191</v>
      </c>
      <c r="I844" s="749">
        <v>229191</v>
      </c>
      <c r="J844" s="749" t="s">
        <v>980</v>
      </c>
      <c r="K844" s="749" t="s">
        <v>981</v>
      </c>
      <c r="L844" s="752">
        <v>141.33800000000002</v>
      </c>
      <c r="M844" s="752">
        <v>10</v>
      </c>
      <c r="N844" s="753">
        <v>1413.38</v>
      </c>
    </row>
    <row r="845" spans="1:14" ht="14.45" customHeight="1" x14ac:dyDescent="0.2">
      <c r="A845" s="747" t="s">
        <v>583</v>
      </c>
      <c r="B845" s="748" t="s">
        <v>584</v>
      </c>
      <c r="C845" s="749" t="s">
        <v>627</v>
      </c>
      <c r="D845" s="750" t="s">
        <v>628</v>
      </c>
      <c r="E845" s="751">
        <v>50113001</v>
      </c>
      <c r="F845" s="750" t="s">
        <v>669</v>
      </c>
      <c r="G845" s="749" t="s">
        <v>670</v>
      </c>
      <c r="H845" s="749">
        <v>166015</v>
      </c>
      <c r="I845" s="749">
        <v>66015</v>
      </c>
      <c r="J845" s="749" t="s">
        <v>1904</v>
      </c>
      <c r="K845" s="749" t="s">
        <v>1905</v>
      </c>
      <c r="L845" s="752">
        <v>83.641249999999999</v>
      </c>
      <c r="M845" s="752">
        <v>8</v>
      </c>
      <c r="N845" s="753">
        <v>669.13</v>
      </c>
    </row>
    <row r="846" spans="1:14" ht="14.45" customHeight="1" x14ac:dyDescent="0.2">
      <c r="A846" s="747" t="s">
        <v>583</v>
      </c>
      <c r="B846" s="748" t="s">
        <v>584</v>
      </c>
      <c r="C846" s="749" t="s">
        <v>627</v>
      </c>
      <c r="D846" s="750" t="s">
        <v>628</v>
      </c>
      <c r="E846" s="751">
        <v>50113001</v>
      </c>
      <c r="F846" s="750" t="s">
        <v>669</v>
      </c>
      <c r="G846" s="749" t="s">
        <v>670</v>
      </c>
      <c r="H846" s="749">
        <v>197026</v>
      </c>
      <c r="I846" s="749">
        <v>97026</v>
      </c>
      <c r="J846" s="749" t="s">
        <v>1906</v>
      </c>
      <c r="K846" s="749" t="s">
        <v>1885</v>
      </c>
      <c r="L846" s="752">
        <v>45.088333333333338</v>
      </c>
      <c r="M846" s="752">
        <v>24</v>
      </c>
      <c r="N846" s="753">
        <v>1082.1200000000001</v>
      </c>
    </row>
    <row r="847" spans="1:14" ht="14.45" customHeight="1" x14ac:dyDescent="0.2">
      <c r="A847" s="747" t="s">
        <v>583</v>
      </c>
      <c r="B847" s="748" t="s">
        <v>584</v>
      </c>
      <c r="C847" s="749" t="s">
        <v>627</v>
      </c>
      <c r="D847" s="750" t="s">
        <v>628</v>
      </c>
      <c r="E847" s="751">
        <v>50113001</v>
      </c>
      <c r="F847" s="750" t="s">
        <v>669</v>
      </c>
      <c r="G847" s="749" t="s">
        <v>585</v>
      </c>
      <c r="H847" s="749">
        <v>217079</v>
      </c>
      <c r="I847" s="749">
        <v>217079</v>
      </c>
      <c r="J847" s="749" t="s">
        <v>1907</v>
      </c>
      <c r="K847" s="749" t="s">
        <v>1908</v>
      </c>
      <c r="L847" s="752">
        <v>161.76</v>
      </c>
      <c r="M847" s="752">
        <v>1</v>
      </c>
      <c r="N847" s="753">
        <v>161.76</v>
      </c>
    </row>
    <row r="848" spans="1:14" ht="14.45" customHeight="1" x14ac:dyDescent="0.2">
      <c r="A848" s="747" t="s">
        <v>583</v>
      </c>
      <c r="B848" s="748" t="s">
        <v>584</v>
      </c>
      <c r="C848" s="749" t="s">
        <v>627</v>
      </c>
      <c r="D848" s="750" t="s">
        <v>628</v>
      </c>
      <c r="E848" s="751">
        <v>50113001</v>
      </c>
      <c r="F848" s="750" t="s">
        <v>669</v>
      </c>
      <c r="G848" s="749" t="s">
        <v>670</v>
      </c>
      <c r="H848" s="749">
        <v>202796</v>
      </c>
      <c r="I848" s="749">
        <v>202796</v>
      </c>
      <c r="J848" s="749" t="s">
        <v>982</v>
      </c>
      <c r="K848" s="749" t="s">
        <v>1909</v>
      </c>
      <c r="L848" s="752">
        <v>316.25</v>
      </c>
      <c r="M848" s="752">
        <v>2</v>
      </c>
      <c r="N848" s="753">
        <v>632.5</v>
      </c>
    </row>
    <row r="849" spans="1:14" ht="14.45" customHeight="1" x14ac:dyDescent="0.2">
      <c r="A849" s="747" t="s">
        <v>583</v>
      </c>
      <c r="B849" s="748" t="s">
        <v>584</v>
      </c>
      <c r="C849" s="749" t="s">
        <v>627</v>
      </c>
      <c r="D849" s="750" t="s">
        <v>628</v>
      </c>
      <c r="E849" s="751">
        <v>50113001</v>
      </c>
      <c r="F849" s="750" t="s">
        <v>669</v>
      </c>
      <c r="G849" s="749" t="s">
        <v>670</v>
      </c>
      <c r="H849" s="749">
        <v>447</v>
      </c>
      <c r="I849" s="749">
        <v>447</v>
      </c>
      <c r="J849" s="749" t="s">
        <v>984</v>
      </c>
      <c r="K849" s="749" t="s">
        <v>985</v>
      </c>
      <c r="L849" s="752">
        <v>178.47999999999996</v>
      </c>
      <c r="M849" s="752">
        <v>1</v>
      </c>
      <c r="N849" s="753">
        <v>178.47999999999996</v>
      </c>
    </row>
    <row r="850" spans="1:14" ht="14.45" customHeight="1" x14ac:dyDescent="0.2">
      <c r="A850" s="747" t="s">
        <v>583</v>
      </c>
      <c r="B850" s="748" t="s">
        <v>584</v>
      </c>
      <c r="C850" s="749" t="s">
        <v>627</v>
      </c>
      <c r="D850" s="750" t="s">
        <v>628</v>
      </c>
      <c r="E850" s="751">
        <v>50113001</v>
      </c>
      <c r="F850" s="750" t="s">
        <v>669</v>
      </c>
      <c r="G850" s="749" t="s">
        <v>670</v>
      </c>
      <c r="H850" s="749">
        <v>187073</v>
      </c>
      <c r="I850" s="749">
        <v>87073</v>
      </c>
      <c r="J850" s="749" t="s">
        <v>988</v>
      </c>
      <c r="K850" s="749" t="s">
        <v>1910</v>
      </c>
      <c r="L850" s="752">
        <v>165.02666666666667</v>
      </c>
      <c r="M850" s="752">
        <v>3</v>
      </c>
      <c r="N850" s="753">
        <v>495.08000000000004</v>
      </c>
    </row>
    <row r="851" spans="1:14" ht="14.45" customHeight="1" x14ac:dyDescent="0.2">
      <c r="A851" s="747" t="s">
        <v>583</v>
      </c>
      <c r="B851" s="748" t="s">
        <v>584</v>
      </c>
      <c r="C851" s="749" t="s">
        <v>627</v>
      </c>
      <c r="D851" s="750" t="s">
        <v>628</v>
      </c>
      <c r="E851" s="751">
        <v>50113001</v>
      </c>
      <c r="F851" s="750" t="s">
        <v>669</v>
      </c>
      <c r="G851" s="749" t="s">
        <v>670</v>
      </c>
      <c r="H851" s="749">
        <v>199680</v>
      </c>
      <c r="I851" s="749">
        <v>199680</v>
      </c>
      <c r="J851" s="749" t="s">
        <v>988</v>
      </c>
      <c r="K851" s="749" t="s">
        <v>989</v>
      </c>
      <c r="L851" s="752">
        <v>361.58399999999995</v>
      </c>
      <c r="M851" s="752">
        <v>20</v>
      </c>
      <c r="N851" s="753">
        <v>7231.6799999999994</v>
      </c>
    </row>
    <row r="852" spans="1:14" ht="14.45" customHeight="1" x14ac:dyDescent="0.2">
      <c r="A852" s="747" t="s">
        <v>583</v>
      </c>
      <c r="B852" s="748" t="s">
        <v>584</v>
      </c>
      <c r="C852" s="749" t="s">
        <v>627</v>
      </c>
      <c r="D852" s="750" t="s">
        <v>628</v>
      </c>
      <c r="E852" s="751">
        <v>50113001</v>
      </c>
      <c r="F852" s="750" t="s">
        <v>669</v>
      </c>
      <c r="G852" s="749" t="s">
        <v>670</v>
      </c>
      <c r="H852" s="749">
        <v>147033</v>
      </c>
      <c r="I852" s="749">
        <v>47033</v>
      </c>
      <c r="J852" s="749" t="s">
        <v>988</v>
      </c>
      <c r="K852" s="749" t="s">
        <v>1911</v>
      </c>
      <c r="L852" s="752">
        <v>106.32333333333332</v>
      </c>
      <c r="M852" s="752">
        <v>3</v>
      </c>
      <c r="N852" s="753">
        <v>318.96999999999997</v>
      </c>
    </row>
    <row r="853" spans="1:14" ht="14.45" customHeight="1" x14ac:dyDescent="0.2">
      <c r="A853" s="747" t="s">
        <v>583</v>
      </c>
      <c r="B853" s="748" t="s">
        <v>584</v>
      </c>
      <c r="C853" s="749" t="s">
        <v>627</v>
      </c>
      <c r="D853" s="750" t="s">
        <v>628</v>
      </c>
      <c r="E853" s="751">
        <v>50113001</v>
      </c>
      <c r="F853" s="750" t="s">
        <v>669</v>
      </c>
      <c r="G853" s="749" t="s">
        <v>670</v>
      </c>
      <c r="H853" s="749">
        <v>192757</v>
      </c>
      <c r="I853" s="749">
        <v>92757</v>
      </c>
      <c r="J853" s="749" t="s">
        <v>990</v>
      </c>
      <c r="K853" s="749" t="s">
        <v>992</v>
      </c>
      <c r="L853" s="752">
        <v>74.34</v>
      </c>
      <c r="M853" s="752">
        <v>8</v>
      </c>
      <c r="N853" s="753">
        <v>594.72</v>
      </c>
    </row>
    <row r="854" spans="1:14" ht="14.45" customHeight="1" x14ac:dyDescent="0.2">
      <c r="A854" s="747" t="s">
        <v>583</v>
      </c>
      <c r="B854" s="748" t="s">
        <v>584</v>
      </c>
      <c r="C854" s="749" t="s">
        <v>627</v>
      </c>
      <c r="D854" s="750" t="s">
        <v>628</v>
      </c>
      <c r="E854" s="751">
        <v>50113001</v>
      </c>
      <c r="F854" s="750" t="s">
        <v>669</v>
      </c>
      <c r="G854" s="749" t="s">
        <v>670</v>
      </c>
      <c r="H854" s="749">
        <v>187076</v>
      </c>
      <c r="I854" s="749">
        <v>87076</v>
      </c>
      <c r="J854" s="749" t="s">
        <v>990</v>
      </c>
      <c r="K854" s="749" t="s">
        <v>991</v>
      </c>
      <c r="L854" s="752">
        <v>133.07504504504507</v>
      </c>
      <c r="M854" s="752">
        <v>111</v>
      </c>
      <c r="N854" s="753">
        <v>14771.330000000002</v>
      </c>
    </row>
    <row r="855" spans="1:14" ht="14.45" customHeight="1" x14ac:dyDescent="0.2">
      <c r="A855" s="747" t="s">
        <v>583</v>
      </c>
      <c r="B855" s="748" t="s">
        <v>584</v>
      </c>
      <c r="C855" s="749" t="s">
        <v>627</v>
      </c>
      <c r="D855" s="750" t="s">
        <v>628</v>
      </c>
      <c r="E855" s="751">
        <v>50113001</v>
      </c>
      <c r="F855" s="750" t="s">
        <v>669</v>
      </c>
      <c r="G855" s="749" t="s">
        <v>670</v>
      </c>
      <c r="H855" s="749">
        <v>186159</v>
      </c>
      <c r="I855" s="749">
        <v>186159</v>
      </c>
      <c r="J855" s="749" t="s">
        <v>993</v>
      </c>
      <c r="K855" s="749" t="s">
        <v>994</v>
      </c>
      <c r="L855" s="752">
        <v>50.840000000000018</v>
      </c>
      <c r="M855" s="752">
        <v>1</v>
      </c>
      <c r="N855" s="753">
        <v>50.840000000000018</v>
      </c>
    </row>
    <row r="856" spans="1:14" ht="14.45" customHeight="1" x14ac:dyDescent="0.2">
      <c r="A856" s="747" t="s">
        <v>583</v>
      </c>
      <c r="B856" s="748" t="s">
        <v>584</v>
      </c>
      <c r="C856" s="749" t="s">
        <v>627</v>
      </c>
      <c r="D856" s="750" t="s">
        <v>628</v>
      </c>
      <c r="E856" s="751">
        <v>50113001</v>
      </c>
      <c r="F856" s="750" t="s">
        <v>669</v>
      </c>
      <c r="G856" s="749" t="s">
        <v>670</v>
      </c>
      <c r="H856" s="749">
        <v>157586</v>
      </c>
      <c r="I856" s="749">
        <v>57586</v>
      </c>
      <c r="J856" s="749" t="s">
        <v>996</v>
      </c>
      <c r="K856" s="749" t="s">
        <v>997</v>
      </c>
      <c r="L856" s="752">
        <v>73.710000000000008</v>
      </c>
      <c r="M856" s="752">
        <v>2</v>
      </c>
      <c r="N856" s="753">
        <v>147.42000000000002</v>
      </c>
    </row>
    <row r="857" spans="1:14" ht="14.45" customHeight="1" x14ac:dyDescent="0.2">
      <c r="A857" s="747" t="s">
        <v>583</v>
      </c>
      <c r="B857" s="748" t="s">
        <v>584</v>
      </c>
      <c r="C857" s="749" t="s">
        <v>627</v>
      </c>
      <c r="D857" s="750" t="s">
        <v>628</v>
      </c>
      <c r="E857" s="751">
        <v>50113001</v>
      </c>
      <c r="F857" s="750" t="s">
        <v>669</v>
      </c>
      <c r="G857" s="749" t="s">
        <v>670</v>
      </c>
      <c r="H857" s="749">
        <v>846413</v>
      </c>
      <c r="I857" s="749">
        <v>57585</v>
      </c>
      <c r="J857" s="749" t="s">
        <v>998</v>
      </c>
      <c r="K857" s="749" t="s">
        <v>999</v>
      </c>
      <c r="L857" s="752">
        <v>133.20000000000002</v>
      </c>
      <c r="M857" s="752">
        <v>2</v>
      </c>
      <c r="N857" s="753">
        <v>266.40000000000003</v>
      </c>
    </row>
    <row r="858" spans="1:14" ht="14.45" customHeight="1" x14ac:dyDescent="0.2">
      <c r="A858" s="747" t="s">
        <v>583</v>
      </c>
      <c r="B858" s="748" t="s">
        <v>584</v>
      </c>
      <c r="C858" s="749" t="s">
        <v>627</v>
      </c>
      <c r="D858" s="750" t="s">
        <v>628</v>
      </c>
      <c r="E858" s="751">
        <v>50113001</v>
      </c>
      <c r="F858" s="750" t="s">
        <v>669</v>
      </c>
      <c r="G858" s="749" t="s">
        <v>670</v>
      </c>
      <c r="H858" s="749">
        <v>225510</v>
      </c>
      <c r="I858" s="749">
        <v>225510</v>
      </c>
      <c r="J858" s="749" t="s">
        <v>1002</v>
      </c>
      <c r="K858" s="749" t="s">
        <v>1003</v>
      </c>
      <c r="L858" s="752">
        <v>64.720000000000013</v>
      </c>
      <c r="M858" s="752">
        <v>11</v>
      </c>
      <c r="N858" s="753">
        <v>711.92000000000007</v>
      </c>
    </row>
    <row r="859" spans="1:14" ht="14.45" customHeight="1" x14ac:dyDescent="0.2">
      <c r="A859" s="747" t="s">
        <v>583</v>
      </c>
      <c r="B859" s="748" t="s">
        <v>584</v>
      </c>
      <c r="C859" s="749" t="s">
        <v>627</v>
      </c>
      <c r="D859" s="750" t="s">
        <v>628</v>
      </c>
      <c r="E859" s="751">
        <v>50113001</v>
      </c>
      <c r="F859" s="750" t="s">
        <v>669</v>
      </c>
      <c r="G859" s="749" t="s">
        <v>678</v>
      </c>
      <c r="H859" s="749">
        <v>169191</v>
      </c>
      <c r="I859" s="749">
        <v>69191</v>
      </c>
      <c r="J859" s="749" t="s">
        <v>1008</v>
      </c>
      <c r="K859" s="749" t="s">
        <v>1009</v>
      </c>
      <c r="L859" s="752">
        <v>94.19</v>
      </c>
      <c r="M859" s="752">
        <v>1</v>
      </c>
      <c r="N859" s="753">
        <v>94.19</v>
      </c>
    </row>
    <row r="860" spans="1:14" ht="14.45" customHeight="1" x14ac:dyDescent="0.2">
      <c r="A860" s="747" t="s">
        <v>583</v>
      </c>
      <c r="B860" s="748" t="s">
        <v>584</v>
      </c>
      <c r="C860" s="749" t="s">
        <v>627</v>
      </c>
      <c r="D860" s="750" t="s">
        <v>628</v>
      </c>
      <c r="E860" s="751">
        <v>50113001</v>
      </c>
      <c r="F860" s="750" t="s">
        <v>669</v>
      </c>
      <c r="G860" s="749" t="s">
        <v>678</v>
      </c>
      <c r="H860" s="749">
        <v>169189</v>
      </c>
      <c r="I860" s="749">
        <v>69189</v>
      </c>
      <c r="J860" s="749" t="s">
        <v>1010</v>
      </c>
      <c r="K860" s="749" t="s">
        <v>1011</v>
      </c>
      <c r="L860" s="752">
        <v>61.11249999999999</v>
      </c>
      <c r="M860" s="752">
        <v>4</v>
      </c>
      <c r="N860" s="753">
        <v>244.44999999999996</v>
      </c>
    </row>
    <row r="861" spans="1:14" ht="14.45" customHeight="1" x14ac:dyDescent="0.2">
      <c r="A861" s="747" t="s">
        <v>583</v>
      </c>
      <c r="B861" s="748" t="s">
        <v>584</v>
      </c>
      <c r="C861" s="749" t="s">
        <v>627</v>
      </c>
      <c r="D861" s="750" t="s">
        <v>628</v>
      </c>
      <c r="E861" s="751">
        <v>50113001</v>
      </c>
      <c r="F861" s="750" t="s">
        <v>669</v>
      </c>
      <c r="G861" s="749" t="s">
        <v>678</v>
      </c>
      <c r="H861" s="749">
        <v>146692</v>
      </c>
      <c r="I861" s="749">
        <v>46692</v>
      </c>
      <c r="J861" s="749" t="s">
        <v>1012</v>
      </c>
      <c r="K861" s="749" t="s">
        <v>1013</v>
      </c>
      <c r="L861" s="752">
        <v>77.75</v>
      </c>
      <c r="M861" s="752">
        <v>1</v>
      </c>
      <c r="N861" s="753">
        <v>77.75</v>
      </c>
    </row>
    <row r="862" spans="1:14" ht="14.45" customHeight="1" x14ac:dyDescent="0.2">
      <c r="A862" s="747" t="s">
        <v>583</v>
      </c>
      <c r="B862" s="748" t="s">
        <v>584</v>
      </c>
      <c r="C862" s="749" t="s">
        <v>627</v>
      </c>
      <c r="D862" s="750" t="s">
        <v>628</v>
      </c>
      <c r="E862" s="751">
        <v>50113001</v>
      </c>
      <c r="F862" s="750" t="s">
        <v>669</v>
      </c>
      <c r="G862" s="749" t="s">
        <v>678</v>
      </c>
      <c r="H862" s="749">
        <v>147454</v>
      </c>
      <c r="I862" s="749">
        <v>147454</v>
      </c>
      <c r="J862" s="749" t="s">
        <v>1014</v>
      </c>
      <c r="K862" s="749" t="s">
        <v>1015</v>
      </c>
      <c r="L862" s="752">
        <v>92.3</v>
      </c>
      <c r="M862" s="752">
        <v>1</v>
      </c>
      <c r="N862" s="753">
        <v>92.3</v>
      </c>
    </row>
    <row r="863" spans="1:14" ht="14.45" customHeight="1" x14ac:dyDescent="0.2">
      <c r="A863" s="747" t="s">
        <v>583</v>
      </c>
      <c r="B863" s="748" t="s">
        <v>584</v>
      </c>
      <c r="C863" s="749" t="s">
        <v>627</v>
      </c>
      <c r="D863" s="750" t="s">
        <v>628</v>
      </c>
      <c r="E863" s="751">
        <v>50113001</v>
      </c>
      <c r="F863" s="750" t="s">
        <v>669</v>
      </c>
      <c r="G863" s="749" t="s">
        <v>670</v>
      </c>
      <c r="H863" s="749">
        <v>149990</v>
      </c>
      <c r="I863" s="749">
        <v>49990</v>
      </c>
      <c r="J863" s="749" t="s">
        <v>1016</v>
      </c>
      <c r="K863" s="749" t="s">
        <v>1017</v>
      </c>
      <c r="L863" s="752">
        <v>121.77</v>
      </c>
      <c r="M863" s="752">
        <v>8</v>
      </c>
      <c r="N863" s="753">
        <v>974.16</v>
      </c>
    </row>
    <row r="864" spans="1:14" ht="14.45" customHeight="1" x14ac:dyDescent="0.2">
      <c r="A864" s="747" t="s">
        <v>583</v>
      </c>
      <c r="B864" s="748" t="s">
        <v>584</v>
      </c>
      <c r="C864" s="749" t="s">
        <v>627</v>
      </c>
      <c r="D864" s="750" t="s">
        <v>628</v>
      </c>
      <c r="E864" s="751">
        <v>50113001</v>
      </c>
      <c r="F864" s="750" t="s">
        <v>669</v>
      </c>
      <c r="G864" s="749" t="s">
        <v>670</v>
      </c>
      <c r="H864" s="749">
        <v>173498</v>
      </c>
      <c r="I864" s="749">
        <v>173498</v>
      </c>
      <c r="J864" s="749" t="s">
        <v>1020</v>
      </c>
      <c r="K864" s="749" t="s">
        <v>1021</v>
      </c>
      <c r="L864" s="752">
        <v>201.75000000000006</v>
      </c>
      <c r="M864" s="752">
        <v>1</v>
      </c>
      <c r="N864" s="753">
        <v>201.75000000000006</v>
      </c>
    </row>
    <row r="865" spans="1:14" ht="14.45" customHeight="1" x14ac:dyDescent="0.2">
      <c r="A865" s="747" t="s">
        <v>583</v>
      </c>
      <c r="B865" s="748" t="s">
        <v>584</v>
      </c>
      <c r="C865" s="749" t="s">
        <v>627</v>
      </c>
      <c r="D865" s="750" t="s">
        <v>628</v>
      </c>
      <c r="E865" s="751">
        <v>50113001</v>
      </c>
      <c r="F865" s="750" t="s">
        <v>669</v>
      </c>
      <c r="G865" s="749" t="s">
        <v>678</v>
      </c>
      <c r="H865" s="749">
        <v>848610</v>
      </c>
      <c r="I865" s="749">
        <v>122572</v>
      </c>
      <c r="J865" s="749" t="s">
        <v>1912</v>
      </c>
      <c r="K865" s="749" t="s">
        <v>1913</v>
      </c>
      <c r="L865" s="752">
        <v>1609.21</v>
      </c>
      <c r="M865" s="752">
        <v>1</v>
      </c>
      <c r="N865" s="753">
        <v>1609.21</v>
      </c>
    </row>
    <row r="866" spans="1:14" ht="14.45" customHeight="1" x14ac:dyDescent="0.2">
      <c r="A866" s="747" t="s">
        <v>583</v>
      </c>
      <c r="B866" s="748" t="s">
        <v>584</v>
      </c>
      <c r="C866" s="749" t="s">
        <v>627</v>
      </c>
      <c r="D866" s="750" t="s">
        <v>628</v>
      </c>
      <c r="E866" s="751">
        <v>50113001</v>
      </c>
      <c r="F866" s="750" t="s">
        <v>669</v>
      </c>
      <c r="G866" s="749" t="s">
        <v>678</v>
      </c>
      <c r="H866" s="749">
        <v>848697</v>
      </c>
      <c r="I866" s="749">
        <v>122593</v>
      </c>
      <c r="J866" s="749" t="s">
        <v>1914</v>
      </c>
      <c r="K866" s="749" t="s">
        <v>1915</v>
      </c>
      <c r="L866" s="752">
        <v>369.67333333333335</v>
      </c>
      <c r="M866" s="752">
        <v>15</v>
      </c>
      <c r="N866" s="753">
        <v>5545.1</v>
      </c>
    </row>
    <row r="867" spans="1:14" ht="14.45" customHeight="1" x14ac:dyDescent="0.2">
      <c r="A867" s="747" t="s">
        <v>583</v>
      </c>
      <c r="B867" s="748" t="s">
        <v>584</v>
      </c>
      <c r="C867" s="749" t="s">
        <v>627</v>
      </c>
      <c r="D867" s="750" t="s">
        <v>628</v>
      </c>
      <c r="E867" s="751">
        <v>50113001</v>
      </c>
      <c r="F867" s="750" t="s">
        <v>669</v>
      </c>
      <c r="G867" s="749" t="s">
        <v>678</v>
      </c>
      <c r="H867" s="749">
        <v>848612</v>
      </c>
      <c r="I867" s="749">
        <v>122600</v>
      </c>
      <c r="J867" s="749" t="s">
        <v>1916</v>
      </c>
      <c r="K867" s="749" t="s">
        <v>1917</v>
      </c>
      <c r="L867" s="752">
        <v>774.08677419354842</v>
      </c>
      <c r="M867" s="752">
        <v>31</v>
      </c>
      <c r="N867" s="753">
        <v>23996.690000000002</v>
      </c>
    </row>
    <row r="868" spans="1:14" ht="14.45" customHeight="1" x14ac:dyDescent="0.2">
      <c r="A868" s="747" t="s">
        <v>583</v>
      </c>
      <c r="B868" s="748" t="s">
        <v>584</v>
      </c>
      <c r="C868" s="749" t="s">
        <v>627</v>
      </c>
      <c r="D868" s="750" t="s">
        <v>628</v>
      </c>
      <c r="E868" s="751">
        <v>50113001</v>
      </c>
      <c r="F868" s="750" t="s">
        <v>669</v>
      </c>
      <c r="G868" s="749" t="s">
        <v>670</v>
      </c>
      <c r="H868" s="749">
        <v>214598</v>
      </c>
      <c r="I868" s="749">
        <v>214598</v>
      </c>
      <c r="J868" s="749" t="s">
        <v>1026</v>
      </c>
      <c r="K868" s="749" t="s">
        <v>1027</v>
      </c>
      <c r="L868" s="752">
        <v>174.63750000000005</v>
      </c>
      <c r="M868" s="752">
        <v>36</v>
      </c>
      <c r="N868" s="753">
        <v>6286.9500000000016</v>
      </c>
    </row>
    <row r="869" spans="1:14" ht="14.45" customHeight="1" x14ac:dyDescent="0.2">
      <c r="A869" s="747" t="s">
        <v>583</v>
      </c>
      <c r="B869" s="748" t="s">
        <v>584</v>
      </c>
      <c r="C869" s="749" t="s">
        <v>627</v>
      </c>
      <c r="D869" s="750" t="s">
        <v>628</v>
      </c>
      <c r="E869" s="751">
        <v>50113001</v>
      </c>
      <c r="F869" s="750" t="s">
        <v>669</v>
      </c>
      <c r="G869" s="749" t="s">
        <v>670</v>
      </c>
      <c r="H869" s="749">
        <v>229132</v>
      </c>
      <c r="I869" s="749">
        <v>229132</v>
      </c>
      <c r="J869" s="749" t="s">
        <v>1028</v>
      </c>
      <c r="K869" s="749" t="s">
        <v>1029</v>
      </c>
      <c r="L869" s="752">
        <v>88.615185185185211</v>
      </c>
      <c r="M869" s="752">
        <v>54</v>
      </c>
      <c r="N869" s="753">
        <v>4785.2200000000012</v>
      </c>
    </row>
    <row r="870" spans="1:14" ht="14.45" customHeight="1" x14ac:dyDescent="0.2">
      <c r="A870" s="747" t="s">
        <v>583</v>
      </c>
      <c r="B870" s="748" t="s">
        <v>584</v>
      </c>
      <c r="C870" s="749" t="s">
        <v>627</v>
      </c>
      <c r="D870" s="750" t="s">
        <v>628</v>
      </c>
      <c r="E870" s="751">
        <v>50113001</v>
      </c>
      <c r="F870" s="750" t="s">
        <v>669</v>
      </c>
      <c r="G870" s="749" t="s">
        <v>670</v>
      </c>
      <c r="H870" s="749">
        <v>184035</v>
      </c>
      <c r="I870" s="749">
        <v>184035</v>
      </c>
      <c r="J870" s="749" t="s">
        <v>1918</v>
      </c>
      <c r="K870" s="749" t="s">
        <v>1919</v>
      </c>
      <c r="L870" s="752">
        <v>122.68636363636364</v>
      </c>
      <c r="M870" s="752">
        <v>11</v>
      </c>
      <c r="N870" s="753">
        <v>1349.55</v>
      </c>
    </row>
    <row r="871" spans="1:14" ht="14.45" customHeight="1" x14ac:dyDescent="0.2">
      <c r="A871" s="747" t="s">
        <v>583</v>
      </c>
      <c r="B871" s="748" t="s">
        <v>584</v>
      </c>
      <c r="C871" s="749" t="s">
        <v>627</v>
      </c>
      <c r="D871" s="750" t="s">
        <v>628</v>
      </c>
      <c r="E871" s="751">
        <v>50113001</v>
      </c>
      <c r="F871" s="750" t="s">
        <v>669</v>
      </c>
      <c r="G871" s="749" t="s">
        <v>670</v>
      </c>
      <c r="H871" s="749">
        <v>152334</v>
      </c>
      <c r="I871" s="749">
        <v>52334</v>
      </c>
      <c r="J871" s="749" t="s">
        <v>1920</v>
      </c>
      <c r="K871" s="749" t="s">
        <v>1921</v>
      </c>
      <c r="L871" s="752">
        <v>198.18000000000006</v>
      </c>
      <c r="M871" s="752">
        <v>1</v>
      </c>
      <c r="N871" s="753">
        <v>198.18000000000006</v>
      </c>
    </row>
    <row r="872" spans="1:14" ht="14.45" customHeight="1" x14ac:dyDescent="0.2">
      <c r="A872" s="747" t="s">
        <v>583</v>
      </c>
      <c r="B872" s="748" t="s">
        <v>584</v>
      </c>
      <c r="C872" s="749" t="s">
        <v>627</v>
      </c>
      <c r="D872" s="750" t="s">
        <v>628</v>
      </c>
      <c r="E872" s="751">
        <v>50113001</v>
      </c>
      <c r="F872" s="750" t="s">
        <v>669</v>
      </c>
      <c r="G872" s="749" t="s">
        <v>670</v>
      </c>
      <c r="H872" s="749">
        <v>158827</v>
      </c>
      <c r="I872" s="749">
        <v>58827</v>
      </c>
      <c r="J872" s="749" t="s">
        <v>1922</v>
      </c>
      <c r="K872" s="749" t="s">
        <v>1923</v>
      </c>
      <c r="L872" s="752">
        <v>162.49000000000004</v>
      </c>
      <c r="M872" s="752">
        <v>3</v>
      </c>
      <c r="N872" s="753">
        <v>487.47000000000014</v>
      </c>
    </row>
    <row r="873" spans="1:14" ht="14.45" customHeight="1" x14ac:dyDescent="0.2">
      <c r="A873" s="747" t="s">
        <v>583</v>
      </c>
      <c r="B873" s="748" t="s">
        <v>584</v>
      </c>
      <c r="C873" s="749" t="s">
        <v>627</v>
      </c>
      <c r="D873" s="750" t="s">
        <v>628</v>
      </c>
      <c r="E873" s="751">
        <v>50113001</v>
      </c>
      <c r="F873" s="750" t="s">
        <v>669</v>
      </c>
      <c r="G873" s="749" t="s">
        <v>678</v>
      </c>
      <c r="H873" s="749">
        <v>213477</v>
      </c>
      <c r="I873" s="749">
        <v>213477</v>
      </c>
      <c r="J873" s="749" t="s">
        <v>1032</v>
      </c>
      <c r="K873" s="749" t="s">
        <v>1033</v>
      </c>
      <c r="L873" s="752">
        <v>3300</v>
      </c>
      <c r="M873" s="752">
        <v>27</v>
      </c>
      <c r="N873" s="753">
        <v>89100</v>
      </c>
    </row>
    <row r="874" spans="1:14" ht="14.45" customHeight="1" x14ac:dyDescent="0.2">
      <c r="A874" s="747" t="s">
        <v>583</v>
      </c>
      <c r="B874" s="748" t="s">
        <v>584</v>
      </c>
      <c r="C874" s="749" t="s">
        <v>627</v>
      </c>
      <c r="D874" s="750" t="s">
        <v>628</v>
      </c>
      <c r="E874" s="751">
        <v>50113001</v>
      </c>
      <c r="F874" s="750" t="s">
        <v>669</v>
      </c>
      <c r="G874" s="749" t="s">
        <v>678</v>
      </c>
      <c r="H874" s="749">
        <v>156811</v>
      </c>
      <c r="I874" s="749">
        <v>56811</v>
      </c>
      <c r="J874" s="749" t="s">
        <v>1924</v>
      </c>
      <c r="K874" s="749" t="s">
        <v>1925</v>
      </c>
      <c r="L874" s="752">
        <v>151.24</v>
      </c>
      <c r="M874" s="752">
        <v>1</v>
      </c>
      <c r="N874" s="753">
        <v>151.24</v>
      </c>
    </row>
    <row r="875" spans="1:14" ht="14.45" customHeight="1" x14ac:dyDescent="0.2">
      <c r="A875" s="747" t="s">
        <v>583</v>
      </c>
      <c r="B875" s="748" t="s">
        <v>584</v>
      </c>
      <c r="C875" s="749" t="s">
        <v>627</v>
      </c>
      <c r="D875" s="750" t="s">
        <v>628</v>
      </c>
      <c r="E875" s="751">
        <v>50113001</v>
      </c>
      <c r="F875" s="750" t="s">
        <v>669</v>
      </c>
      <c r="G875" s="749" t="s">
        <v>678</v>
      </c>
      <c r="H875" s="749">
        <v>156804</v>
      </c>
      <c r="I875" s="749">
        <v>56804</v>
      </c>
      <c r="J875" s="749" t="s">
        <v>1036</v>
      </c>
      <c r="K875" s="749" t="s">
        <v>1926</v>
      </c>
      <c r="L875" s="752">
        <v>31.591052631578947</v>
      </c>
      <c r="M875" s="752">
        <v>19</v>
      </c>
      <c r="N875" s="753">
        <v>600.23</v>
      </c>
    </row>
    <row r="876" spans="1:14" ht="14.45" customHeight="1" x14ac:dyDescent="0.2">
      <c r="A876" s="747" t="s">
        <v>583</v>
      </c>
      <c r="B876" s="748" t="s">
        <v>584</v>
      </c>
      <c r="C876" s="749" t="s">
        <v>627</v>
      </c>
      <c r="D876" s="750" t="s">
        <v>628</v>
      </c>
      <c r="E876" s="751">
        <v>50113001</v>
      </c>
      <c r="F876" s="750" t="s">
        <v>669</v>
      </c>
      <c r="G876" s="749" t="s">
        <v>678</v>
      </c>
      <c r="H876" s="749">
        <v>156805</v>
      </c>
      <c r="I876" s="749">
        <v>56805</v>
      </c>
      <c r="J876" s="749" t="s">
        <v>1036</v>
      </c>
      <c r="K876" s="749" t="s">
        <v>1037</v>
      </c>
      <c r="L876" s="752">
        <v>58.71</v>
      </c>
      <c r="M876" s="752">
        <v>2</v>
      </c>
      <c r="N876" s="753">
        <v>117.42</v>
      </c>
    </row>
    <row r="877" spans="1:14" ht="14.45" customHeight="1" x14ac:dyDescent="0.2">
      <c r="A877" s="747" t="s">
        <v>583</v>
      </c>
      <c r="B877" s="748" t="s">
        <v>584</v>
      </c>
      <c r="C877" s="749" t="s">
        <v>627</v>
      </c>
      <c r="D877" s="750" t="s">
        <v>628</v>
      </c>
      <c r="E877" s="751">
        <v>50113001</v>
      </c>
      <c r="F877" s="750" t="s">
        <v>669</v>
      </c>
      <c r="G877" s="749" t="s">
        <v>678</v>
      </c>
      <c r="H877" s="749">
        <v>214036</v>
      </c>
      <c r="I877" s="749">
        <v>214036</v>
      </c>
      <c r="J877" s="749" t="s">
        <v>1038</v>
      </c>
      <c r="K877" s="749" t="s">
        <v>1039</v>
      </c>
      <c r="L877" s="752">
        <v>40.372</v>
      </c>
      <c r="M877" s="752">
        <v>20</v>
      </c>
      <c r="N877" s="753">
        <v>807.44</v>
      </c>
    </row>
    <row r="878" spans="1:14" ht="14.45" customHeight="1" x14ac:dyDescent="0.2">
      <c r="A878" s="747" t="s">
        <v>583</v>
      </c>
      <c r="B878" s="748" t="s">
        <v>584</v>
      </c>
      <c r="C878" s="749" t="s">
        <v>627</v>
      </c>
      <c r="D878" s="750" t="s">
        <v>628</v>
      </c>
      <c r="E878" s="751">
        <v>50113001</v>
      </c>
      <c r="F878" s="750" t="s">
        <v>669</v>
      </c>
      <c r="G878" s="749" t="s">
        <v>670</v>
      </c>
      <c r="H878" s="749">
        <v>199333</v>
      </c>
      <c r="I878" s="749">
        <v>99333</v>
      </c>
      <c r="J878" s="749" t="s">
        <v>1040</v>
      </c>
      <c r="K878" s="749" t="s">
        <v>1041</v>
      </c>
      <c r="L878" s="752">
        <v>247.02999999999997</v>
      </c>
      <c r="M878" s="752">
        <v>1</v>
      </c>
      <c r="N878" s="753">
        <v>247.02999999999997</v>
      </c>
    </row>
    <row r="879" spans="1:14" ht="14.45" customHeight="1" x14ac:dyDescent="0.2">
      <c r="A879" s="747" t="s">
        <v>583</v>
      </c>
      <c r="B879" s="748" t="s">
        <v>584</v>
      </c>
      <c r="C879" s="749" t="s">
        <v>627</v>
      </c>
      <c r="D879" s="750" t="s">
        <v>628</v>
      </c>
      <c r="E879" s="751">
        <v>50113001</v>
      </c>
      <c r="F879" s="750" t="s">
        <v>669</v>
      </c>
      <c r="G879" s="749" t="s">
        <v>670</v>
      </c>
      <c r="H879" s="749">
        <v>198864</v>
      </c>
      <c r="I879" s="749">
        <v>98864</v>
      </c>
      <c r="J879" s="749" t="s">
        <v>687</v>
      </c>
      <c r="K879" s="749" t="s">
        <v>688</v>
      </c>
      <c r="L879" s="752">
        <v>537.87</v>
      </c>
      <c r="M879" s="752">
        <v>57</v>
      </c>
      <c r="N879" s="753">
        <v>30658.59</v>
      </c>
    </row>
    <row r="880" spans="1:14" ht="14.45" customHeight="1" x14ac:dyDescent="0.2">
      <c r="A880" s="747" t="s">
        <v>583</v>
      </c>
      <c r="B880" s="748" t="s">
        <v>584</v>
      </c>
      <c r="C880" s="749" t="s">
        <v>627</v>
      </c>
      <c r="D880" s="750" t="s">
        <v>628</v>
      </c>
      <c r="E880" s="751">
        <v>50113001</v>
      </c>
      <c r="F880" s="750" t="s">
        <v>669</v>
      </c>
      <c r="G880" s="749" t="s">
        <v>670</v>
      </c>
      <c r="H880" s="749">
        <v>198872</v>
      </c>
      <c r="I880" s="749">
        <v>98872</v>
      </c>
      <c r="J880" s="749" t="s">
        <v>687</v>
      </c>
      <c r="K880" s="749" t="s">
        <v>689</v>
      </c>
      <c r="L880" s="752">
        <v>312.84000000000003</v>
      </c>
      <c r="M880" s="752">
        <v>42</v>
      </c>
      <c r="N880" s="753">
        <v>13139.280000000002</v>
      </c>
    </row>
    <row r="881" spans="1:14" ht="14.45" customHeight="1" x14ac:dyDescent="0.2">
      <c r="A881" s="747" t="s">
        <v>583</v>
      </c>
      <c r="B881" s="748" t="s">
        <v>584</v>
      </c>
      <c r="C881" s="749" t="s">
        <v>627</v>
      </c>
      <c r="D881" s="750" t="s">
        <v>628</v>
      </c>
      <c r="E881" s="751">
        <v>50113001</v>
      </c>
      <c r="F881" s="750" t="s">
        <v>669</v>
      </c>
      <c r="G881" s="749" t="s">
        <v>670</v>
      </c>
      <c r="H881" s="749">
        <v>198876</v>
      </c>
      <c r="I881" s="749">
        <v>98876</v>
      </c>
      <c r="J881" s="749" t="s">
        <v>687</v>
      </c>
      <c r="K881" s="749" t="s">
        <v>1043</v>
      </c>
      <c r="L881" s="752">
        <v>255.19999999999996</v>
      </c>
      <c r="M881" s="752">
        <v>15</v>
      </c>
      <c r="N881" s="753">
        <v>3827.9999999999995</v>
      </c>
    </row>
    <row r="882" spans="1:14" ht="14.45" customHeight="1" x14ac:dyDescent="0.2">
      <c r="A882" s="747" t="s">
        <v>583</v>
      </c>
      <c r="B882" s="748" t="s">
        <v>584</v>
      </c>
      <c r="C882" s="749" t="s">
        <v>627</v>
      </c>
      <c r="D882" s="750" t="s">
        <v>628</v>
      </c>
      <c r="E882" s="751">
        <v>50113001</v>
      </c>
      <c r="F882" s="750" t="s">
        <v>669</v>
      </c>
      <c r="G882" s="749" t="s">
        <v>670</v>
      </c>
      <c r="H882" s="749">
        <v>198880</v>
      </c>
      <c r="I882" s="749">
        <v>98880</v>
      </c>
      <c r="J882" s="749" t="s">
        <v>687</v>
      </c>
      <c r="K882" s="749" t="s">
        <v>1042</v>
      </c>
      <c r="L882" s="752">
        <v>201.30000000000004</v>
      </c>
      <c r="M882" s="752">
        <v>12</v>
      </c>
      <c r="N882" s="753">
        <v>2415.6000000000004</v>
      </c>
    </row>
    <row r="883" spans="1:14" ht="14.45" customHeight="1" x14ac:dyDescent="0.2">
      <c r="A883" s="747" t="s">
        <v>583</v>
      </c>
      <c r="B883" s="748" t="s">
        <v>584</v>
      </c>
      <c r="C883" s="749" t="s">
        <v>627</v>
      </c>
      <c r="D883" s="750" t="s">
        <v>628</v>
      </c>
      <c r="E883" s="751">
        <v>50113001</v>
      </c>
      <c r="F883" s="750" t="s">
        <v>669</v>
      </c>
      <c r="G883" s="749" t="s">
        <v>670</v>
      </c>
      <c r="H883" s="749">
        <v>180988</v>
      </c>
      <c r="I883" s="749">
        <v>180988</v>
      </c>
      <c r="J883" s="749" t="s">
        <v>1048</v>
      </c>
      <c r="K883" s="749" t="s">
        <v>1049</v>
      </c>
      <c r="L883" s="752">
        <v>110.94</v>
      </c>
      <c r="M883" s="752">
        <v>1</v>
      </c>
      <c r="N883" s="753">
        <v>110.94</v>
      </c>
    </row>
    <row r="884" spans="1:14" ht="14.45" customHeight="1" x14ac:dyDescent="0.2">
      <c r="A884" s="747" t="s">
        <v>583</v>
      </c>
      <c r="B884" s="748" t="s">
        <v>584</v>
      </c>
      <c r="C884" s="749" t="s">
        <v>627</v>
      </c>
      <c r="D884" s="750" t="s">
        <v>628</v>
      </c>
      <c r="E884" s="751">
        <v>50113001</v>
      </c>
      <c r="F884" s="750" t="s">
        <v>669</v>
      </c>
      <c r="G884" s="749" t="s">
        <v>670</v>
      </c>
      <c r="H884" s="749">
        <v>111243</v>
      </c>
      <c r="I884" s="749">
        <v>11243</v>
      </c>
      <c r="J884" s="749" t="s">
        <v>1050</v>
      </c>
      <c r="K884" s="749" t="s">
        <v>1927</v>
      </c>
      <c r="L884" s="752">
        <v>241.46000000000006</v>
      </c>
      <c r="M884" s="752">
        <v>1</v>
      </c>
      <c r="N884" s="753">
        <v>241.46000000000006</v>
      </c>
    </row>
    <row r="885" spans="1:14" ht="14.45" customHeight="1" x14ac:dyDescent="0.2">
      <c r="A885" s="747" t="s">
        <v>583</v>
      </c>
      <c r="B885" s="748" t="s">
        <v>584</v>
      </c>
      <c r="C885" s="749" t="s">
        <v>627</v>
      </c>
      <c r="D885" s="750" t="s">
        <v>628</v>
      </c>
      <c r="E885" s="751">
        <v>50113001</v>
      </c>
      <c r="F885" s="750" t="s">
        <v>669</v>
      </c>
      <c r="G885" s="749" t="s">
        <v>670</v>
      </c>
      <c r="H885" s="749">
        <v>111242</v>
      </c>
      <c r="I885" s="749">
        <v>11242</v>
      </c>
      <c r="J885" s="749" t="s">
        <v>1050</v>
      </c>
      <c r="K885" s="749" t="s">
        <v>1051</v>
      </c>
      <c r="L885" s="752">
        <v>145.89657065804471</v>
      </c>
      <c r="M885" s="752">
        <v>21</v>
      </c>
      <c r="N885" s="753">
        <v>3063.8279838189392</v>
      </c>
    </row>
    <row r="886" spans="1:14" ht="14.45" customHeight="1" x14ac:dyDescent="0.2">
      <c r="A886" s="747" t="s">
        <v>583</v>
      </c>
      <c r="B886" s="748" t="s">
        <v>584</v>
      </c>
      <c r="C886" s="749" t="s">
        <v>627</v>
      </c>
      <c r="D886" s="750" t="s">
        <v>628</v>
      </c>
      <c r="E886" s="751">
        <v>50113001</v>
      </c>
      <c r="F886" s="750" t="s">
        <v>669</v>
      </c>
      <c r="G886" s="749" t="s">
        <v>670</v>
      </c>
      <c r="H886" s="749">
        <v>111337</v>
      </c>
      <c r="I886" s="749">
        <v>52421</v>
      </c>
      <c r="J886" s="749" t="s">
        <v>1052</v>
      </c>
      <c r="K886" s="749" t="s">
        <v>1053</v>
      </c>
      <c r="L886" s="752">
        <v>74.611891891891872</v>
      </c>
      <c r="M886" s="752">
        <v>37</v>
      </c>
      <c r="N886" s="753">
        <v>2760.6399999999994</v>
      </c>
    </row>
    <row r="887" spans="1:14" ht="14.45" customHeight="1" x14ac:dyDescent="0.2">
      <c r="A887" s="747" t="s">
        <v>583</v>
      </c>
      <c r="B887" s="748" t="s">
        <v>584</v>
      </c>
      <c r="C887" s="749" t="s">
        <v>627</v>
      </c>
      <c r="D887" s="750" t="s">
        <v>628</v>
      </c>
      <c r="E887" s="751">
        <v>50113001</v>
      </c>
      <c r="F887" s="750" t="s">
        <v>669</v>
      </c>
      <c r="G887" s="749" t="s">
        <v>670</v>
      </c>
      <c r="H887" s="749">
        <v>31915</v>
      </c>
      <c r="I887" s="749">
        <v>31915</v>
      </c>
      <c r="J887" s="749" t="s">
        <v>1054</v>
      </c>
      <c r="K887" s="749" t="s">
        <v>1055</v>
      </c>
      <c r="L887" s="752">
        <v>173.69</v>
      </c>
      <c r="M887" s="752">
        <v>21</v>
      </c>
      <c r="N887" s="753">
        <v>3647.49</v>
      </c>
    </row>
    <row r="888" spans="1:14" ht="14.45" customHeight="1" x14ac:dyDescent="0.2">
      <c r="A888" s="747" t="s">
        <v>583</v>
      </c>
      <c r="B888" s="748" t="s">
        <v>584</v>
      </c>
      <c r="C888" s="749" t="s">
        <v>627</v>
      </c>
      <c r="D888" s="750" t="s">
        <v>628</v>
      </c>
      <c r="E888" s="751">
        <v>50113001</v>
      </c>
      <c r="F888" s="750" t="s">
        <v>669</v>
      </c>
      <c r="G888" s="749" t="s">
        <v>670</v>
      </c>
      <c r="H888" s="749">
        <v>47706</v>
      </c>
      <c r="I888" s="749">
        <v>47706</v>
      </c>
      <c r="J888" s="749" t="s">
        <v>1056</v>
      </c>
      <c r="K888" s="749" t="s">
        <v>1057</v>
      </c>
      <c r="L888" s="752">
        <v>288.53000000000003</v>
      </c>
      <c r="M888" s="752">
        <v>10</v>
      </c>
      <c r="N888" s="753">
        <v>2885.3</v>
      </c>
    </row>
    <row r="889" spans="1:14" ht="14.45" customHeight="1" x14ac:dyDescent="0.2">
      <c r="A889" s="747" t="s">
        <v>583</v>
      </c>
      <c r="B889" s="748" t="s">
        <v>584</v>
      </c>
      <c r="C889" s="749" t="s">
        <v>627</v>
      </c>
      <c r="D889" s="750" t="s">
        <v>628</v>
      </c>
      <c r="E889" s="751">
        <v>50113001</v>
      </c>
      <c r="F889" s="750" t="s">
        <v>669</v>
      </c>
      <c r="G889" s="749" t="s">
        <v>670</v>
      </c>
      <c r="H889" s="749">
        <v>207769</v>
      </c>
      <c r="I889" s="749">
        <v>207769</v>
      </c>
      <c r="J889" s="749" t="s">
        <v>1058</v>
      </c>
      <c r="K889" s="749" t="s">
        <v>1061</v>
      </c>
      <c r="L889" s="752">
        <v>152.26</v>
      </c>
      <c r="M889" s="752">
        <v>1</v>
      </c>
      <c r="N889" s="753">
        <v>152.26</v>
      </c>
    </row>
    <row r="890" spans="1:14" ht="14.45" customHeight="1" x14ac:dyDescent="0.2">
      <c r="A890" s="747" t="s">
        <v>583</v>
      </c>
      <c r="B890" s="748" t="s">
        <v>584</v>
      </c>
      <c r="C890" s="749" t="s">
        <v>627</v>
      </c>
      <c r="D890" s="750" t="s">
        <v>628</v>
      </c>
      <c r="E890" s="751">
        <v>50113001</v>
      </c>
      <c r="F890" s="750" t="s">
        <v>669</v>
      </c>
      <c r="G890" s="749" t="s">
        <v>670</v>
      </c>
      <c r="H890" s="749">
        <v>102587</v>
      </c>
      <c r="I890" s="749">
        <v>2587</v>
      </c>
      <c r="J890" s="749" t="s">
        <v>1058</v>
      </c>
      <c r="K890" s="749" t="s">
        <v>1060</v>
      </c>
      <c r="L890" s="752">
        <v>151.02000000000001</v>
      </c>
      <c r="M890" s="752">
        <v>1</v>
      </c>
      <c r="N890" s="753">
        <v>151.02000000000001</v>
      </c>
    </row>
    <row r="891" spans="1:14" ht="14.45" customHeight="1" x14ac:dyDescent="0.2">
      <c r="A891" s="747" t="s">
        <v>583</v>
      </c>
      <c r="B891" s="748" t="s">
        <v>584</v>
      </c>
      <c r="C891" s="749" t="s">
        <v>627</v>
      </c>
      <c r="D891" s="750" t="s">
        <v>628</v>
      </c>
      <c r="E891" s="751">
        <v>50113001</v>
      </c>
      <c r="F891" s="750" t="s">
        <v>669</v>
      </c>
      <c r="G891" s="749" t="s">
        <v>670</v>
      </c>
      <c r="H891" s="749">
        <v>2584</v>
      </c>
      <c r="I891" s="749">
        <v>2584</v>
      </c>
      <c r="J891" s="749" t="s">
        <v>1058</v>
      </c>
      <c r="K891" s="749" t="s">
        <v>1055</v>
      </c>
      <c r="L891" s="752">
        <v>365.97</v>
      </c>
      <c r="M891" s="752">
        <v>1</v>
      </c>
      <c r="N891" s="753">
        <v>365.97</v>
      </c>
    </row>
    <row r="892" spans="1:14" ht="14.45" customHeight="1" x14ac:dyDescent="0.2">
      <c r="A892" s="747" t="s">
        <v>583</v>
      </c>
      <c r="B892" s="748" t="s">
        <v>584</v>
      </c>
      <c r="C892" s="749" t="s">
        <v>627</v>
      </c>
      <c r="D892" s="750" t="s">
        <v>628</v>
      </c>
      <c r="E892" s="751">
        <v>50113001</v>
      </c>
      <c r="F892" s="750" t="s">
        <v>669</v>
      </c>
      <c r="G892" s="749" t="s">
        <v>670</v>
      </c>
      <c r="H892" s="749">
        <v>47249</v>
      </c>
      <c r="I892" s="749">
        <v>47249</v>
      </c>
      <c r="J892" s="749" t="s">
        <v>1062</v>
      </c>
      <c r="K892" s="749" t="s">
        <v>1063</v>
      </c>
      <c r="L892" s="752">
        <v>126.50000000000001</v>
      </c>
      <c r="M892" s="752">
        <v>2</v>
      </c>
      <c r="N892" s="753">
        <v>253.00000000000003</v>
      </c>
    </row>
    <row r="893" spans="1:14" ht="14.45" customHeight="1" x14ac:dyDescent="0.2">
      <c r="A893" s="747" t="s">
        <v>583</v>
      </c>
      <c r="B893" s="748" t="s">
        <v>584</v>
      </c>
      <c r="C893" s="749" t="s">
        <v>627</v>
      </c>
      <c r="D893" s="750" t="s">
        <v>628</v>
      </c>
      <c r="E893" s="751">
        <v>50113001</v>
      </c>
      <c r="F893" s="750" t="s">
        <v>669</v>
      </c>
      <c r="G893" s="749" t="s">
        <v>670</v>
      </c>
      <c r="H893" s="749">
        <v>47244</v>
      </c>
      <c r="I893" s="749">
        <v>47244</v>
      </c>
      <c r="J893" s="749" t="s">
        <v>1062</v>
      </c>
      <c r="K893" s="749" t="s">
        <v>1055</v>
      </c>
      <c r="L893" s="752">
        <v>143</v>
      </c>
      <c r="M893" s="752">
        <v>18</v>
      </c>
      <c r="N893" s="753">
        <v>2574</v>
      </c>
    </row>
    <row r="894" spans="1:14" ht="14.45" customHeight="1" x14ac:dyDescent="0.2">
      <c r="A894" s="747" t="s">
        <v>583</v>
      </c>
      <c r="B894" s="748" t="s">
        <v>584</v>
      </c>
      <c r="C894" s="749" t="s">
        <v>627</v>
      </c>
      <c r="D894" s="750" t="s">
        <v>628</v>
      </c>
      <c r="E894" s="751">
        <v>50113001</v>
      </c>
      <c r="F894" s="750" t="s">
        <v>669</v>
      </c>
      <c r="G894" s="749" t="s">
        <v>670</v>
      </c>
      <c r="H894" s="749">
        <v>47256</v>
      </c>
      <c r="I894" s="749">
        <v>47256</v>
      </c>
      <c r="J894" s="749" t="s">
        <v>1062</v>
      </c>
      <c r="K894" s="749" t="s">
        <v>1064</v>
      </c>
      <c r="L894" s="752">
        <v>222.19999999999993</v>
      </c>
      <c r="M894" s="752">
        <v>22</v>
      </c>
      <c r="N894" s="753">
        <v>4888.3999999999987</v>
      </c>
    </row>
    <row r="895" spans="1:14" ht="14.45" customHeight="1" x14ac:dyDescent="0.2">
      <c r="A895" s="747" t="s">
        <v>583</v>
      </c>
      <c r="B895" s="748" t="s">
        <v>584</v>
      </c>
      <c r="C895" s="749" t="s">
        <v>627</v>
      </c>
      <c r="D895" s="750" t="s">
        <v>628</v>
      </c>
      <c r="E895" s="751">
        <v>50113001</v>
      </c>
      <c r="F895" s="750" t="s">
        <v>669</v>
      </c>
      <c r="G895" s="749" t="s">
        <v>670</v>
      </c>
      <c r="H895" s="749">
        <v>98901</v>
      </c>
      <c r="I895" s="749">
        <v>98901</v>
      </c>
      <c r="J895" s="749" t="s">
        <v>1065</v>
      </c>
      <c r="K895" s="749" t="s">
        <v>1043</v>
      </c>
      <c r="L895" s="752">
        <v>320.22057650260302</v>
      </c>
      <c r="M895" s="752">
        <v>3</v>
      </c>
      <c r="N895" s="753">
        <v>960.66172950780901</v>
      </c>
    </row>
    <row r="896" spans="1:14" ht="14.45" customHeight="1" x14ac:dyDescent="0.2">
      <c r="A896" s="747" t="s">
        <v>583</v>
      </c>
      <c r="B896" s="748" t="s">
        <v>584</v>
      </c>
      <c r="C896" s="749" t="s">
        <v>627</v>
      </c>
      <c r="D896" s="750" t="s">
        <v>628</v>
      </c>
      <c r="E896" s="751">
        <v>50113001</v>
      </c>
      <c r="F896" s="750" t="s">
        <v>669</v>
      </c>
      <c r="G896" s="749" t="s">
        <v>670</v>
      </c>
      <c r="H896" s="749">
        <v>987477</v>
      </c>
      <c r="I896" s="749">
        <v>112666</v>
      </c>
      <c r="J896" s="749" t="s">
        <v>1928</v>
      </c>
      <c r="K896" s="749" t="s">
        <v>1929</v>
      </c>
      <c r="L896" s="752">
        <v>67.91</v>
      </c>
      <c r="M896" s="752">
        <v>1</v>
      </c>
      <c r="N896" s="753">
        <v>67.91</v>
      </c>
    </row>
    <row r="897" spans="1:14" ht="14.45" customHeight="1" x14ac:dyDescent="0.2">
      <c r="A897" s="747" t="s">
        <v>583</v>
      </c>
      <c r="B897" s="748" t="s">
        <v>584</v>
      </c>
      <c r="C897" s="749" t="s">
        <v>627</v>
      </c>
      <c r="D897" s="750" t="s">
        <v>628</v>
      </c>
      <c r="E897" s="751">
        <v>50113001</v>
      </c>
      <c r="F897" s="750" t="s">
        <v>669</v>
      </c>
      <c r="G897" s="749" t="s">
        <v>670</v>
      </c>
      <c r="H897" s="749">
        <v>848930</v>
      </c>
      <c r="I897" s="749">
        <v>155781</v>
      </c>
      <c r="J897" s="749" t="s">
        <v>1930</v>
      </c>
      <c r="K897" s="749" t="s">
        <v>795</v>
      </c>
      <c r="L897" s="752">
        <v>33.174999999999997</v>
      </c>
      <c r="M897" s="752">
        <v>2</v>
      </c>
      <c r="N897" s="753">
        <v>66.349999999999994</v>
      </c>
    </row>
    <row r="898" spans="1:14" ht="14.45" customHeight="1" x14ac:dyDescent="0.2">
      <c r="A898" s="747" t="s">
        <v>583</v>
      </c>
      <c r="B898" s="748" t="s">
        <v>584</v>
      </c>
      <c r="C898" s="749" t="s">
        <v>627</v>
      </c>
      <c r="D898" s="750" t="s">
        <v>628</v>
      </c>
      <c r="E898" s="751">
        <v>50113001</v>
      </c>
      <c r="F898" s="750" t="s">
        <v>669</v>
      </c>
      <c r="G898" s="749" t="s">
        <v>670</v>
      </c>
      <c r="H898" s="749">
        <v>158249</v>
      </c>
      <c r="I898" s="749">
        <v>58249</v>
      </c>
      <c r="J898" s="749" t="s">
        <v>1931</v>
      </c>
      <c r="K898" s="749" t="s">
        <v>585</v>
      </c>
      <c r="L898" s="752">
        <v>249.05999999999986</v>
      </c>
      <c r="M898" s="752">
        <v>2</v>
      </c>
      <c r="N898" s="753">
        <v>498.11999999999972</v>
      </c>
    </row>
    <row r="899" spans="1:14" ht="14.45" customHeight="1" x14ac:dyDescent="0.2">
      <c r="A899" s="747" t="s">
        <v>583</v>
      </c>
      <c r="B899" s="748" t="s">
        <v>584</v>
      </c>
      <c r="C899" s="749" t="s">
        <v>627</v>
      </c>
      <c r="D899" s="750" t="s">
        <v>628</v>
      </c>
      <c r="E899" s="751">
        <v>50113001</v>
      </c>
      <c r="F899" s="750" t="s">
        <v>669</v>
      </c>
      <c r="G899" s="749" t="s">
        <v>670</v>
      </c>
      <c r="H899" s="749">
        <v>106092</v>
      </c>
      <c r="I899" s="749">
        <v>6092</v>
      </c>
      <c r="J899" s="749" t="s">
        <v>1932</v>
      </c>
      <c r="K899" s="749" t="s">
        <v>1859</v>
      </c>
      <c r="L899" s="752">
        <v>280.63250000000005</v>
      </c>
      <c r="M899" s="752">
        <v>4</v>
      </c>
      <c r="N899" s="753">
        <v>1122.5300000000002</v>
      </c>
    </row>
    <row r="900" spans="1:14" ht="14.45" customHeight="1" x14ac:dyDescent="0.2">
      <c r="A900" s="747" t="s">
        <v>583</v>
      </c>
      <c r="B900" s="748" t="s">
        <v>584</v>
      </c>
      <c r="C900" s="749" t="s">
        <v>627</v>
      </c>
      <c r="D900" s="750" t="s">
        <v>628</v>
      </c>
      <c r="E900" s="751">
        <v>50113001</v>
      </c>
      <c r="F900" s="750" t="s">
        <v>669</v>
      </c>
      <c r="G900" s="749" t="s">
        <v>670</v>
      </c>
      <c r="H900" s="749">
        <v>102539</v>
      </c>
      <c r="I900" s="749">
        <v>2539</v>
      </c>
      <c r="J900" s="749" t="s">
        <v>1066</v>
      </c>
      <c r="K900" s="749" t="s">
        <v>1933</v>
      </c>
      <c r="L900" s="752">
        <v>52.572129629629629</v>
      </c>
      <c r="M900" s="752">
        <v>108</v>
      </c>
      <c r="N900" s="753">
        <v>5677.79</v>
      </c>
    </row>
    <row r="901" spans="1:14" ht="14.45" customHeight="1" x14ac:dyDescent="0.2">
      <c r="A901" s="747" t="s">
        <v>583</v>
      </c>
      <c r="B901" s="748" t="s">
        <v>584</v>
      </c>
      <c r="C901" s="749" t="s">
        <v>627</v>
      </c>
      <c r="D901" s="750" t="s">
        <v>628</v>
      </c>
      <c r="E901" s="751">
        <v>50113001</v>
      </c>
      <c r="F901" s="750" t="s">
        <v>669</v>
      </c>
      <c r="G901" s="749" t="s">
        <v>670</v>
      </c>
      <c r="H901" s="749">
        <v>102537</v>
      </c>
      <c r="I901" s="749">
        <v>2537</v>
      </c>
      <c r="J901" s="749" t="s">
        <v>1066</v>
      </c>
      <c r="K901" s="749" t="s">
        <v>1067</v>
      </c>
      <c r="L901" s="752">
        <v>38.35</v>
      </c>
      <c r="M901" s="752">
        <v>3</v>
      </c>
      <c r="N901" s="753">
        <v>115.05000000000001</v>
      </c>
    </row>
    <row r="902" spans="1:14" ht="14.45" customHeight="1" x14ac:dyDescent="0.2">
      <c r="A902" s="747" t="s">
        <v>583</v>
      </c>
      <c r="B902" s="748" t="s">
        <v>584</v>
      </c>
      <c r="C902" s="749" t="s">
        <v>627</v>
      </c>
      <c r="D902" s="750" t="s">
        <v>628</v>
      </c>
      <c r="E902" s="751">
        <v>50113001</v>
      </c>
      <c r="F902" s="750" t="s">
        <v>669</v>
      </c>
      <c r="G902" s="749" t="s">
        <v>670</v>
      </c>
      <c r="H902" s="749">
        <v>102538</v>
      </c>
      <c r="I902" s="749">
        <v>2538</v>
      </c>
      <c r="J902" s="749" t="s">
        <v>1066</v>
      </c>
      <c r="K902" s="749" t="s">
        <v>1934</v>
      </c>
      <c r="L902" s="752">
        <v>55.320000000000007</v>
      </c>
      <c r="M902" s="752">
        <v>7</v>
      </c>
      <c r="N902" s="753">
        <v>387.24000000000007</v>
      </c>
    </row>
    <row r="903" spans="1:14" ht="14.45" customHeight="1" x14ac:dyDescent="0.2">
      <c r="A903" s="747" t="s">
        <v>583</v>
      </c>
      <c r="B903" s="748" t="s">
        <v>584</v>
      </c>
      <c r="C903" s="749" t="s">
        <v>627</v>
      </c>
      <c r="D903" s="750" t="s">
        <v>628</v>
      </c>
      <c r="E903" s="751">
        <v>50113001</v>
      </c>
      <c r="F903" s="750" t="s">
        <v>669</v>
      </c>
      <c r="G903" s="749" t="s">
        <v>670</v>
      </c>
      <c r="H903" s="749">
        <v>215605</v>
      </c>
      <c r="I903" s="749">
        <v>215605</v>
      </c>
      <c r="J903" s="749" t="s">
        <v>1068</v>
      </c>
      <c r="K903" s="749" t="s">
        <v>1070</v>
      </c>
      <c r="L903" s="752">
        <v>28.260000000000009</v>
      </c>
      <c r="M903" s="752">
        <v>5</v>
      </c>
      <c r="N903" s="753">
        <v>141.30000000000004</v>
      </c>
    </row>
    <row r="904" spans="1:14" ht="14.45" customHeight="1" x14ac:dyDescent="0.2">
      <c r="A904" s="747" t="s">
        <v>583</v>
      </c>
      <c r="B904" s="748" t="s">
        <v>584</v>
      </c>
      <c r="C904" s="749" t="s">
        <v>627</v>
      </c>
      <c r="D904" s="750" t="s">
        <v>628</v>
      </c>
      <c r="E904" s="751">
        <v>50113001</v>
      </c>
      <c r="F904" s="750" t="s">
        <v>669</v>
      </c>
      <c r="G904" s="749" t="s">
        <v>670</v>
      </c>
      <c r="H904" s="749">
        <v>125366</v>
      </c>
      <c r="I904" s="749">
        <v>25366</v>
      </c>
      <c r="J904" s="749" t="s">
        <v>1068</v>
      </c>
      <c r="K904" s="749" t="s">
        <v>1069</v>
      </c>
      <c r="L904" s="752">
        <v>72</v>
      </c>
      <c r="M904" s="752">
        <v>3</v>
      </c>
      <c r="N904" s="753">
        <v>216</v>
      </c>
    </row>
    <row r="905" spans="1:14" ht="14.45" customHeight="1" x14ac:dyDescent="0.2">
      <c r="A905" s="747" t="s">
        <v>583</v>
      </c>
      <c r="B905" s="748" t="s">
        <v>584</v>
      </c>
      <c r="C905" s="749" t="s">
        <v>627</v>
      </c>
      <c r="D905" s="750" t="s">
        <v>628</v>
      </c>
      <c r="E905" s="751">
        <v>50113001</v>
      </c>
      <c r="F905" s="750" t="s">
        <v>669</v>
      </c>
      <c r="G905" s="749" t="s">
        <v>670</v>
      </c>
      <c r="H905" s="749">
        <v>193746</v>
      </c>
      <c r="I905" s="749">
        <v>93746</v>
      </c>
      <c r="J905" s="749" t="s">
        <v>1073</v>
      </c>
      <c r="K905" s="749" t="s">
        <v>1074</v>
      </c>
      <c r="L905" s="752">
        <v>366.22</v>
      </c>
      <c r="M905" s="752">
        <v>1</v>
      </c>
      <c r="N905" s="753">
        <v>366.22</v>
      </c>
    </row>
    <row r="906" spans="1:14" ht="14.45" customHeight="1" x14ac:dyDescent="0.2">
      <c r="A906" s="747" t="s">
        <v>583</v>
      </c>
      <c r="B906" s="748" t="s">
        <v>584</v>
      </c>
      <c r="C906" s="749" t="s">
        <v>627</v>
      </c>
      <c r="D906" s="750" t="s">
        <v>628</v>
      </c>
      <c r="E906" s="751">
        <v>50113001</v>
      </c>
      <c r="F906" s="750" t="s">
        <v>669</v>
      </c>
      <c r="G906" s="749" t="s">
        <v>670</v>
      </c>
      <c r="H906" s="749">
        <v>155936</v>
      </c>
      <c r="I906" s="749">
        <v>155936</v>
      </c>
      <c r="J906" s="749" t="s">
        <v>1935</v>
      </c>
      <c r="K906" s="749" t="s">
        <v>1936</v>
      </c>
      <c r="L906" s="752">
        <v>247.89999999999998</v>
      </c>
      <c r="M906" s="752">
        <v>2</v>
      </c>
      <c r="N906" s="753">
        <v>495.79999999999995</v>
      </c>
    </row>
    <row r="907" spans="1:14" ht="14.45" customHeight="1" x14ac:dyDescent="0.2">
      <c r="A907" s="747" t="s">
        <v>583</v>
      </c>
      <c r="B907" s="748" t="s">
        <v>584</v>
      </c>
      <c r="C907" s="749" t="s">
        <v>627</v>
      </c>
      <c r="D907" s="750" t="s">
        <v>628</v>
      </c>
      <c r="E907" s="751">
        <v>50113001</v>
      </c>
      <c r="F907" s="750" t="s">
        <v>669</v>
      </c>
      <c r="G907" s="749" t="s">
        <v>678</v>
      </c>
      <c r="H907" s="749">
        <v>845593</v>
      </c>
      <c r="I907" s="749">
        <v>100304</v>
      </c>
      <c r="J907" s="749" t="s">
        <v>1077</v>
      </c>
      <c r="K907" s="749" t="s">
        <v>1080</v>
      </c>
      <c r="L907" s="752">
        <v>44.060000000000024</v>
      </c>
      <c r="M907" s="752">
        <v>1</v>
      </c>
      <c r="N907" s="753">
        <v>44.060000000000024</v>
      </c>
    </row>
    <row r="908" spans="1:14" ht="14.45" customHeight="1" x14ac:dyDescent="0.2">
      <c r="A908" s="747" t="s">
        <v>583</v>
      </c>
      <c r="B908" s="748" t="s">
        <v>584</v>
      </c>
      <c r="C908" s="749" t="s">
        <v>627</v>
      </c>
      <c r="D908" s="750" t="s">
        <v>628</v>
      </c>
      <c r="E908" s="751">
        <v>50113001</v>
      </c>
      <c r="F908" s="750" t="s">
        <v>669</v>
      </c>
      <c r="G908" s="749" t="s">
        <v>678</v>
      </c>
      <c r="H908" s="749">
        <v>100308</v>
      </c>
      <c r="I908" s="749">
        <v>100308</v>
      </c>
      <c r="J908" s="749" t="s">
        <v>1077</v>
      </c>
      <c r="K908" s="749" t="s">
        <v>1078</v>
      </c>
      <c r="L908" s="752">
        <v>40.182000000000002</v>
      </c>
      <c r="M908" s="752">
        <v>5</v>
      </c>
      <c r="N908" s="753">
        <v>200.91</v>
      </c>
    </row>
    <row r="909" spans="1:14" ht="14.45" customHeight="1" x14ac:dyDescent="0.2">
      <c r="A909" s="747" t="s">
        <v>583</v>
      </c>
      <c r="B909" s="748" t="s">
        <v>584</v>
      </c>
      <c r="C909" s="749" t="s">
        <v>627</v>
      </c>
      <c r="D909" s="750" t="s">
        <v>628</v>
      </c>
      <c r="E909" s="751">
        <v>50113001</v>
      </c>
      <c r="F909" s="750" t="s">
        <v>669</v>
      </c>
      <c r="G909" s="749" t="s">
        <v>678</v>
      </c>
      <c r="H909" s="749">
        <v>100306</v>
      </c>
      <c r="I909" s="749">
        <v>100306</v>
      </c>
      <c r="J909" s="749" t="s">
        <v>1079</v>
      </c>
      <c r="K909" s="749" t="s">
        <v>1080</v>
      </c>
      <c r="L909" s="752">
        <v>65.36</v>
      </c>
      <c r="M909" s="752">
        <v>3</v>
      </c>
      <c r="N909" s="753">
        <v>196.07999999999998</v>
      </c>
    </row>
    <row r="910" spans="1:14" ht="14.45" customHeight="1" x14ac:dyDescent="0.2">
      <c r="A910" s="747" t="s">
        <v>583</v>
      </c>
      <c r="B910" s="748" t="s">
        <v>584</v>
      </c>
      <c r="C910" s="749" t="s">
        <v>627</v>
      </c>
      <c r="D910" s="750" t="s">
        <v>628</v>
      </c>
      <c r="E910" s="751">
        <v>50113001</v>
      </c>
      <c r="F910" s="750" t="s">
        <v>669</v>
      </c>
      <c r="G910" s="749" t="s">
        <v>678</v>
      </c>
      <c r="H910" s="749">
        <v>846694</v>
      </c>
      <c r="I910" s="749">
        <v>100311</v>
      </c>
      <c r="J910" s="749" t="s">
        <v>1079</v>
      </c>
      <c r="K910" s="749" t="s">
        <v>1078</v>
      </c>
      <c r="L910" s="752">
        <v>59.769999999999996</v>
      </c>
      <c r="M910" s="752">
        <v>1</v>
      </c>
      <c r="N910" s="753">
        <v>59.769999999999996</v>
      </c>
    </row>
    <row r="911" spans="1:14" ht="14.45" customHeight="1" x14ac:dyDescent="0.2">
      <c r="A911" s="747" t="s">
        <v>583</v>
      </c>
      <c r="B911" s="748" t="s">
        <v>584</v>
      </c>
      <c r="C911" s="749" t="s">
        <v>627</v>
      </c>
      <c r="D911" s="750" t="s">
        <v>628</v>
      </c>
      <c r="E911" s="751">
        <v>50113001</v>
      </c>
      <c r="F911" s="750" t="s">
        <v>669</v>
      </c>
      <c r="G911" s="749" t="s">
        <v>670</v>
      </c>
      <c r="H911" s="749">
        <v>214337</v>
      </c>
      <c r="I911" s="749">
        <v>214337</v>
      </c>
      <c r="J911" s="749" t="s">
        <v>1937</v>
      </c>
      <c r="K911" s="749" t="s">
        <v>1938</v>
      </c>
      <c r="L911" s="752">
        <v>215.07999999999998</v>
      </c>
      <c r="M911" s="752">
        <v>2</v>
      </c>
      <c r="N911" s="753">
        <v>430.15999999999997</v>
      </c>
    </row>
    <row r="912" spans="1:14" ht="14.45" customHeight="1" x14ac:dyDescent="0.2">
      <c r="A912" s="747" t="s">
        <v>583</v>
      </c>
      <c r="B912" s="748" t="s">
        <v>584</v>
      </c>
      <c r="C912" s="749" t="s">
        <v>627</v>
      </c>
      <c r="D912" s="750" t="s">
        <v>628</v>
      </c>
      <c r="E912" s="751">
        <v>50113001</v>
      </c>
      <c r="F912" s="750" t="s">
        <v>669</v>
      </c>
      <c r="G912" s="749" t="s">
        <v>670</v>
      </c>
      <c r="H912" s="749">
        <v>214355</v>
      </c>
      <c r="I912" s="749">
        <v>214355</v>
      </c>
      <c r="J912" s="749" t="s">
        <v>1939</v>
      </c>
      <c r="K912" s="749" t="s">
        <v>1938</v>
      </c>
      <c r="L912" s="752">
        <v>215.05500000000001</v>
      </c>
      <c r="M912" s="752">
        <v>8</v>
      </c>
      <c r="N912" s="753">
        <v>1720.44</v>
      </c>
    </row>
    <row r="913" spans="1:14" ht="14.45" customHeight="1" x14ac:dyDescent="0.2">
      <c r="A913" s="747" t="s">
        <v>583</v>
      </c>
      <c r="B913" s="748" t="s">
        <v>584</v>
      </c>
      <c r="C913" s="749" t="s">
        <v>627</v>
      </c>
      <c r="D913" s="750" t="s">
        <v>628</v>
      </c>
      <c r="E913" s="751">
        <v>50113001</v>
      </c>
      <c r="F913" s="750" t="s">
        <v>669</v>
      </c>
      <c r="G913" s="749" t="s">
        <v>670</v>
      </c>
      <c r="H913" s="749">
        <v>216670</v>
      </c>
      <c r="I913" s="749">
        <v>216670</v>
      </c>
      <c r="J913" s="749" t="s">
        <v>1081</v>
      </c>
      <c r="K913" s="749" t="s">
        <v>1082</v>
      </c>
      <c r="L913" s="752">
        <v>314.27</v>
      </c>
      <c r="M913" s="752">
        <v>3</v>
      </c>
      <c r="N913" s="753">
        <v>942.81</v>
      </c>
    </row>
    <row r="914" spans="1:14" ht="14.45" customHeight="1" x14ac:dyDescent="0.2">
      <c r="A914" s="747" t="s">
        <v>583</v>
      </c>
      <c r="B914" s="748" t="s">
        <v>584</v>
      </c>
      <c r="C914" s="749" t="s">
        <v>627</v>
      </c>
      <c r="D914" s="750" t="s">
        <v>628</v>
      </c>
      <c r="E914" s="751">
        <v>50113001</v>
      </c>
      <c r="F914" s="750" t="s">
        <v>669</v>
      </c>
      <c r="G914" s="749" t="s">
        <v>670</v>
      </c>
      <c r="H914" s="749">
        <v>216572</v>
      </c>
      <c r="I914" s="749">
        <v>216572</v>
      </c>
      <c r="J914" s="749" t="s">
        <v>1083</v>
      </c>
      <c r="K914" s="749" t="s">
        <v>1084</v>
      </c>
      <c r="L914" s="752">
        <v>36.274000000000008</v>
      </c>
      <c r="M914" s="752">
        <v>100</v>
      </c>
      <c r="N914" s="753">
        <v>3627.4000000000005</v>
      </c>
    </row>
    <row r="915" spans="1:14" ht="14.45" customHeight="1" x14ac:dyDescent="0.2">
      <c r="A915" s="747" t="s">
        <v>583</v>
      </c>
      <c r="B915" s="748" t="s">
        <v>584</v>
      </c>
      <c r="C915" s="749" t="s">
        <v>627</v>
      </c>
      <c r="D915" s="750" t="s">
        <v>628</v>
      </c>
      <c r="E915" s="751">
        <v>50113001</v>
      </c>
      <c r="F915" s="750" t="s">
        <v>669</v>
      </c>
      <c r="G915" s="749" t="s">
        <v>670</v>
      </c>
      <c r="H915" s="749">
        <v>100168</v>
      </c>
      <c r="I915" s="749">
        <v>168</v>
      </c>
      <c r="J915" s="749" t="s">
        <v>1940</v>
      </c>
      <c r="K915" s="749" t="s">
        <v>1503</v>
      </c>
      <c r="L915" s="752">
        <v>43.11</v>
      </c>
      <c r="M915" s="752">
        <v>5</v>
      </c>
      <c r="N915" s="753">
        <v>215.54999999999998</v>
      </c>
    </row>
    <row r="916" spans="1:14" ht="14.45" customHeight="1" x14ac:dyDescent="0.2">
      <c r="A916" s="747" t="s">
        <v>583</v>
      </c>
      <c r="B916" s="748" t="s">
        <v>584</v>
      </c>
      <c r="C916" s="749" t="s">
        <v>627</v>
      </c>
      <c r="D916" s="750" t="s">
        <v>628</v>
      </c>
      <c r="E916" s="751">
        <v>50113001</v>
      </c>
      <c r="F916" s="750" t="s">
        <v>669</v>
      </c>
      <c r="G916" s="749" t="s">
        <v>670</v>
      </c>
      <c r="H916" s="749">
        <v>223200</v>
      </c>
      <c r="I916" s="749">
        <v>223200</v>
      </c>
      <c r="J916" s="749" t="s">
        <v>1085</v>
      </c>
      <c r="K916" s="749" t="s">
        <v>1086</v>
      </c>
      <c r="L916" s="752">
        <v>148.13499999999996</v>
      </c>
      <c r="M916" s="752">
        <v>94</v>
      </c>
      <c r="N916" s="753">
        <v>13924.689999999997</v>
      </c>
    </row>
    <row r="917" spans="1:14" ht="14.45" customHeight="1" x14ac:dyDescent="0.2">
      <c r="A917" s="747" t="s">
        <v>583</v>
      </c>
      <c r="B917" s="748" t="s">
        <v>584</v>
      </c>
      <c r="C917" s="749" t="s">
        <v>627</v>
      </c>
      <c r="D917" s="750" t="s">
        <v>628</v>
      </c>
      <c r="E917" s="751">
        <v>50113001</v>
      </c>
      <c r="F917" s="750" t="s">
        <v>669</v>
      </c>
      <c r="G917" s="749" t="s">
        <v>670</v>
      </c>
      <c r="H917" s="749">
        <v>842703</v>
      </c>
      <c r="I917" s="749">
        <v>0</v>
      </c>
      <c r="J917" s="749" t="s">
        <v>1091</v>
      </c>
      <c r="K917" s="749" t="s">
        <v>585</v>
      </c>
      <c r="L917" s="752">
        <v>49.930000000000014</v>
      </c>
      <c r="M917" s="752">
        <v>2</v>
      </c>
      <c r="N917" s="753">
        <v>99.860000000000028</v>
      </c>
    </row>
    <row r="918" spans="1:14" ht="14.45" customHeight="1" x14ac:dyDescent="0.2">
      <c r="A918" s="747" t="s">
        <v>583</v>
      </c>
      <c r="B918" s="748" t="s">
        <v>584</v>
      </c>
      <c r="C918" s="749" t="s">
        <v>627</v>
      </c>
      <c r="D918" s="750" t="s">
        <v>628</v>
      </c>
      <c r="E918" s="751">
        <v>50113001</v>
      </c>
      <c r="F918" s="750" t="s">
        <v>669</v>
      </c>
      <c r="G918" s="749" t="s">
        <v>670</v>
      </c>
      <c r="H918" s="749">
        <v>55919</v>
      </c>
      <c r="I918" s="749">
        <v>55919</v>
      </c>
      <c r="J918" s="749" t="s">
        <v>1941</v>
      </c>
      <c r="K918" s="749" t="s">
        <v>1942</v>
      </c>
      <c r="L918" s="752">
        <v>143</v>
      </c>
      <c r="M918" s="752">
        <v>1</v>
      </c>
      <c r="N918" s="753">
        <v>143</v>
      </c>
    </row>
    <row r="919" spans="1:14" ht="14.45" customHeight="1" x14ac:dyDescent="0.2">
      <c r="A919" s="747" t="s">
        <v>583</v>
      </c>
      <c r="B919" s="748" t="s">
        <v>584</v>
      </c>
      <c r="C919" s="749" t="s">
        <v>627</v>
      </c>
      <c r="D919" s="750" t="s">
        <v>628</v>
      </c>
      <c r="E919" s="751">
        <v>50113001</v>
      </c>
      <c r="F919" s="750" t="s">
        <v>669</v>
      </c>
      <c r="G919" s="749" t="s">
        <v>670</v>
      </c>
      <c r="H919" s="749">
        <v>175433</v>
      </c>
      <c r="I919" s="749">
        <v>75433</v>
      </c>
      <c r="J919" s="749" t="s">
        <v>1092</v>
      </c>
      <c r="K919" s="749" t="s">
        <v>1943</v>
      </c>
      <c r="L919" s="752">
        <v>33.144444444444453</v>
      </c>
      <c r="M919" s="752">
        <v>18</v>
      </c>
      <c r="N919" s="753">
        <v>596.60000000000014</v>
      </c>
    </row>
    <row r="920" spans="1:14" ht="14.45" customHeight="1" x14ac:dyDescent="0.2">
      <c r="A920" s="747" t="s">
        <v>583</v>
      </c>
      <c r="B920" s="748" t="s">
        <v>584</v>
      </c>
      <c r="C920" s="749" t="s">
        <v>627</v>
      </c>
      <c r="D920" s="750" t="s">
        <v>628</v>
      </c>
      <c r="E920" s="751">
        <v>50113001</v>
      </c>
      <c r="F920" s="750" t="s">
        <v>669</v>
      </c>
      <c r="G920" s="749" t="s">
        <v>670</v>
      </c>
      <c r="H920" s="749">
        <v>175428</v>
      </c>
      <c r="I920" s="749">
        <v>75428</v>
      </c>
      <c r="J920" s="749" t="s">
        <v>1092</v>
      </c>
      <c r="K920" s="749" t="s">
        <v>1093</v>
      </c>
      <c r="L920" s="752">
        <v>66.419999999999987</v>
      </c>
      <c r="M920" s="752">
        <v>1</v>
      </c>
      <c r="N920" s="753">
        <v>66.419999999999987</v>
      </c>
    </row>
    <row r="921" spans="1:14" ht="14.45" customHeight="1" x14ac:dyDescent="0.2">
      <c r="A921" s="747" t="s">
        <v>583</v>
      </c>
      <c r="B921" s="748" t="s">
        <v>584</v>
      </c>
      <c r="C921" s="749" t="s">
        <v>627</v>
      </c>
      <c r="D921" s="750" t="s">
        <v>628</v>
      </c>
      <c r="E921" s="751">
        <v>50113001</v>
      </c>
      <c r="F921" s="750" t="s">
        <v>669</v>
      </c>
      <c r="G921" s="749" t="s">
        <v>670</v>
      </c>
      <c r="H921" s="749">
        <v>157607</v>
      </c>
      <c r="I921" s="749">
        <v>57607</v>
      </c>
      <c r="J921" s="749" t="s">
        <v>1105</v>
      </c>
      <c r="K921" s="749" t="s">
        <v>1106</v>
      </c>
      <c r="L921" s="752">
        <v>42.616</v>
      </c>
      <c r="M921" s="752">
        <v>5</v>
      </c>
      <c r="N921" s="753">
        <v>213.07999999999998</v>
      </c>
    </row>
    <row r="922" spans="1:14" ht="14.45" customHeight="1" x14ac:dyDescent="0.2">
      <c r="A922" s="747" t="s">
        <v>583</v>
      </c>
      <c r="B922" s="748" t="s">
        <v>584</v>
      </c>
      <c r="C922" s="749" t="s">
        <v>627</v>
      </c>
      <c r="D922" s="750" t="s">
        <v>628</v>
      </c>
      <c r="E922" s="751">
        <v>50113001</v>
      </c>
      <c r="F922" s="750" t="s">
        <v>669</v>
      </c>
      <c r="G922" s="749" t="s">
        <v>670</v>
      </c>
      <c r="H922" s="749">
        <v>208988</v>
      </c>
      <c r="I922" s="749">
        <v>208988</v>
      </c>
      <c r="J922" s="749" t="s">
        <v>1107</v>
      </c>
      <c r="K922" s="749" t="s">
        <v>1108</v>
      </c>
      <c r="L922" s="752">
        <v>549.77999999999986</v>
      </c>
      <c r="M922" s="752">
        <v>3</v>
      </c>
      <c r="N922" s="753">
        <v>1649.3399999999997</v>
      </c>
    </row>
    <row r="923" spans="1:14" ht="14.45" customHeight="1" x14ac:dyDescent="0.2">
      <c r="A923" s="747" t="s">
        <v>583</v>
      </c>
      <c r="B923" s="748" t="s">
        <v>584</v>
      </c>
      <c r="C923" s="749" t="s">
        <v>627</v>
      </c>
      <c r="D923" s="750" t="s">
        <v>628</v>
      </c>
      <c r="E923" s="751">
        <v>50113001</v>
      </c>
      <c r="F923" s="750" t="s">
        <v>669</v>
      </c>
      <c r="G923" s="749" t="s">
        <v>670</v>
      </c>
      <c r="H923" s="749">
        <v>208990</v>
      </c>
      <c r="I923" s="749">
        <v>208990</v>
      </c>
      <c r="J923" s="749" t="s">
        <v>1944</v>
      </c>
      <c r="K923" s="749" t="s">
        <v>1108</v>
      </c>
      <c r="L923" s="752">
        <v>658.7349999999999</v>
      </c>
      <c r="M923" s="752">
        <v>2</v>
      </c>
      <c r="N923" s="753">
        <v>1317.4699999999998</v>
      </c>
    </row>
    <row r="924" spans="1:14" ht="14.45" customHeight="1" x14ac:dyDescent="0.2">
      <c r="A924" s="747" t="s">
        <v>583</v>
      </c>
      <c r="B924" s="748" t="s">
        <v>584</v>
      </c>
      <c r="C924" s="749" t="s">
        <v>627</v>
      </c>
      <c r="D924" s="750" t="s">
        <v>628</v>
      </c>
      <c r="E924" s="751">
        <v>50113001</v>
      </c>
      <c r="F924" s="750" t="s">
        <v>669</v>
      </c>
      <c r="G924" s="749" t="s">
        <v>670</v>
      </c>
      <c r="H924" s="749">
        <v>224964</v>
      </c>
      <c r="I924" s="749">
        <v>224964</v>
      </c>
      <c r="J924" s="749" t="s">
        <v>1113</v>
      </c>
      <c r="K924" s="749" t="s">
        <v>1114</v>
      </c>
      <c r="L924" s="752">
        <v>107.68166666666669</v>
      </c>
      <c r="M924" s="752">
        <v>36</v>
      </c>
      <c r="N924" s="753">
        <v>3876.5400000000009</v>
      </c>
    </row>
    <row r="925" spans="1:14" ht="14.45" customHeight="1" x14ac:dyDescent="0.2">
      <c r="A925" s="747" t="s">
        <v>583</v>
      </c>
      <c r="B925" s="748" t="s">
        <v>584</v>
      </c>
      <c r="C925" s="749" t="s">
        <v>627</v>
      </c>
      <c r="D925" s="750" t="s">
        <v>628</v>
      </c>
      <c r="E925" s="751">
        <v>50113001</v>
      </c>
      <c r="F925" s="750" t="s">
        <v>669</v>
      </c>
      <c r="G925" s="749" t="s">
        <v>670</v>
      </c>
      <c r="H925" s="749">
        <v>224965</v>
      </c>
      <c r="I925" s="749">
        <v>224965</v>
      </c>
      <c r="J925" s="749" t="s">
        <v>1945</v>
      </c>
      <c r="K925" s="749" t="s">
        <v>1946</v>
      </c>
      <c r="L925" s="752">
        <v>107.75</v>
      </c>
      <c r="M925" s="752">
        <v>2</v>
      </c>
      <c r="N925" s="753">
        <v>215.5</v>
      </c>
    </row>
    <row r="926" spans="1:14" ht="14.45" customHeight="1" x14ac:dyDescent="0.2">
      <c r="A926" s="747" t="s">
        <v>583</v>
      </c>
      <c r="B926" s="748" t="s">
        <v>584</v>
      </c>
      <c r="C926" s="749" t="s">
        <v>627</v>
      </c>
      <c r="D926" s="750" t="s">
        <v>628</v>
      </c>
      <c r="E926" s="751">
        <v>50113001</v>
      </c>
      <c r="F926" s="750" t="s">
        <v>669</v>
      </c>
      <c r="G926" s="749" t="s">
        <v>670</v>
      </c>
      <c r="H926" s="749">
        <v>233899</v>
      </c>
      <c r="I926" s="749">
        <v>233899</v>
      </c>
      <c r="J926" s="749" t="s">
        <v>1115</v>
      </c>
      <c r="K926" s="749" t="s">
        <v>1116</v>
      </c>
      <c r="L926" s="752">
        <v>139.148</v>
      </c>
      <c r="M926" s="752">
        <v>10</v>
      </c>
      <c r="N926" s="753">
        <v>1391.48</v>
      </c>
    </row>
    <row r="927" spans="1:14" ht="14.45" customHeight="1" x14ac:dyDescent="0.2">
      <c r="A927" s="747" t="s">
        <v>583</v>
      </c>
      <c r="B927" s="748" t="s">
        <v>584</v>
      </c>
      <c r="C927" s="749" t="s">
        <v>627</v>
      </c>
      <c r="D927" s="750" t="s">
        <v>628</v>
      </c>
      <c r="E927" s="751">
        <v>50113001</v>
      </c>
      <c r="F927" s="750" t="s">
        <v>669</v>
      </c>
      <c r="G927" s="749" t="s">
        <v>670</v>
      </c>
      <c r="H927" s="749">
        <v>233900</v>
      </c>
      <c r="I927" s="749">
        <v>233900</v>
      </c>
      <c r="J927" s="749" t="s">
        <v>1115</v>
      </c>
      <c r="K927" s="749" t="s">
        <v>1947</v>
      </c>
      <c r="L927" s="752">
        <v>83.66</v>
      </c>
      <c r="M927" s="752">
        <v>2</v>
      </c>
      <c r="N927" s="753">
        <v>167.32</v>
      </c>
    </row>
    <row r="928" spans="1:14" ht="14.45" customHeight="1" x14ac:dyDescent="0.2">
      <c r="A928" s="747" t="s">
        <v>583</v>
      </c>
      <c r="B928" s="748" t="s">
        <v>584</v>
      </c>
      <c r="C928" s="749" t="s">
        <v>627</v>
      </c>
      <c r="D928" s="750" t="s">
        <v>628</v>
      </c>
      <c r="E928" s="751">
        <v>50113001</v>
      </c>
      <c r="F928" s="750" t="s">
        <v>669</v>
      </c>
      <c r="G928" s="749" t="s">
        <v>670</v>
      </c>
      <c r="H928" s="749">
        <v>213080</v>
      </c>
      <c r="I928" s="749">
        <v>213080</v>
      </c>
      <c r="J928" s="749" t="s">
        <v>1115</v>
      </c>
      <c r="K928" s="749" t="s">
        <v>1116</v>
      </c>
      <c r="L928" s="752">
        <v>129.41666666666666</v>
      </c>
      <c r="M928" s="752">
        <v>3</v>
      </c>
      <c r="N928" s="753">
        <v>388.24999999999994</v>
      </c>
    </row>
    <row r="929" spans="1:14" ht="14.45" customHeight="1" x14ac:dyDescent="0.2">
      <c r="A929" s="747" t="s">
        <v>583</v>
      </c>
      <c r="B929" s="748" t="s">
        <v>584</v>
      </c>
      <c r="C929" s="749" t="s">
        <v>627</v>
      </c>
      <c r="D929" s="750" t="s">
        <v>628</v>
      </c>
      <c r="E929" s="751">
        <v>50113001</v>
      </c>
      <c r="F929" s="750" t="s">
        <v>669</v>
      </c>
      <c r="G929" s="749" t="s">
        <v>670</v>
      </c>
      <c r="H929" s="749">
        <v>132272</v>
      </c>
      <c r="I929" s="749">
        <v>146257</v>
      </c>
      <c r="J929" s="749" t="s">
        <v>1115</v>
      </c>
      <c r="K929" s="749" t="s">
        <v>1947</v>
      </c>
      <c r="L929" s="752">
        <v>79.669999999999987</v>
      </c>
      <c r="M929" s="752">
        <v>1</v>
      </c>
      <c r="N929" s="753">
        <v>79.669999999999987</v>
      </c>
    </row>
    <row r="930" spans="1:14" ht="14.45" customHeight="1" x14ac:dyDescent="0.2">
      <c r="A930" s="747" t="s">
        <v>583</v>
      </c>
      <c r="B930" s="748" t="s">
        <v>584</v>
      </c>
      <c r="C930" s="749" t="s">
        <v>627</v>
      </c>
      <c r="D930" s="750" t="s">
        <v>628</v>
      </c>
      <c r="E930" s="751">
        <v>50113001</v>
      </c>
      <c r="F930" s="750" t="s">
        <v>669</v>
      </c>
      <c r="G930" s="749" t="s">
        <v>670</v>
      </c>
      <c r="H930" s="749">
        <v>187299</v>
      </c>
      <c r="I930" s="749">
        <v>87299</v>
      </c>
      <c r="J930" s="749" t="s">
        <v>1117</v>
      </c>
      <c r="K930" s="749" t="s">
        <v>1118</v>
      </c>
      <c r="L930" s="752">
        <v>1012.4800000000002</v>
      </c>
      <c r="M930" s="752">
        <v>1</v>
      </c>
      <c r="N930" s="753">
        <v>1012.4800000000002</v>
      </c>
    </row>
    <row r="931" spans="1:14" ht="14.45" customHeight="1" x14ac:dyDescent="0.2">
      <c r="A931" s="747" t="s">
        <v>583</v>
      </c>
      <c r="B931" s="748" t="s">
        <v>584</v>
      </c>
      <c r="C931" s="749" t="s">
        <v>627</v>
      </c>
      <c r="D931" s="750" t="s">
        <v>628</v>
      </c>
      <c r="E931" s="751">
        <v>50113001</v>
      </c>
      <c r="F931" s="750" t="s">
        <v>669</v>
      </c>
      <c r="G931" s="749" t="s">
        <v>670</v>
      </c>
      <c r="H931" s="749">
        <v>193724</v>
      </c>
      <c r="I931" s="749">
        <v>93724</v>
      </c>
      <c r="J931" s="749" t="s">
        <v>690</v>
      </c>
      <c r="K931" s="749" t="s">
        <v>691</v>
      </c>
      <c r="L931" s="752">
        <v>68.267777777777781</v>
      </c>
      <c r="M931" s="752">
        <v>9</v>
      </c>
      <c r="N931" s="753">
        <v>614.41</v>
      </c>
    </row>
    <row r="932" spans="1:14" ht="14.45" customHeight="1" x14ac:dyDescent="0.2">
      <c r="A932" s="747" t="s">
        <v>583</v>
      </c>
      <c r="B932" s="748" t="s">
        <v>584</v>
      </c>
      <c r="C932" s="749" t="s">
        <v>627</v>
      </c>
      <c r="D932" s="750" t="s">
        <v>628</v>
      </c>
      <c r="E932" s="751">
        <v>50113001</v>
      </c>
      <c r="F932" s="750" t="s">
        <v>669</v>
      </c>
      <c r="G932" s="749" t="s">
        <v>670</v>
      </c>
      <c r="H932" s="749">
        <v>193723</v>
      </c>
      <c r="I932" s="749">
        <v>93723</v>
      </c>
      <c r="J932" s="749" t="s">
        <v>1121</v>
      </c>
      <c r="K932" s="749" t="s">
        <v>1122</v>
      </c>
      <c r="L932" s="752">
        <v>40.281999999999996</v>
      </c>
      <c r="M932" s="752">
        <v>10</v>
      </c>
      <c r="N932" s="753">
        <v>402.82</v>
      </c>
    </row>
    <row r="933" spans="1:14" ht="14.45" customHeight="1" x14ac:dyDescent="0.2">
      <c r="A933" s="747" t="s">
        <v>583</v>
      </c>
      <c r="B933" s="748" t="s">
        <v>584</v>
      </c>
      <c r="C933" s="749" t="s">
        <v>627</v>
      </c>
      <c r="D933" s="750" t="s">
        <v>628</v>
      </c>
      <c r="E933" s="751">
        <v>50113001</v>
      </c>
      <c r="F933" s="750" t="s">
        <v>669</v>
      </c>
      <c r="G933" s="749" t="s">
        <v>670</v>
      </c>
      <c r="H933" s="749">
        <v>394712</v>
      </c>
      <c r="I933" s="749">
        <v>0</v>
      </c>
      <c r="J933" s="749" t="s">
        <v>1127</v>
      </c>
      <c r="K933" s="749" t="s">
        <v>1128</v>
      </c>
      <c r="L933" s="752">
        <v>28.75</v>
      </c>
      <c r="M933" s="752">
        <v>331</v>
      </c>
      <c r="N933" s="753">
        <v>9516.25</v>
      </c>
    </row>
    <row r="934" spans="1:14" ht="14.45" customHeight="1" x14ac:dyDescent="0.2">
      <c r="A934" s="747" t="s">
        <v>583</v>
      </c>
      <c r="B934" s="748" t="s">
        <v>584</v>
      </c>
      <c r="C934" s="749" t="s">
        <v>627</v>
      </c>
      <c r="D934" s="750" t="s">
        <v>628</v>
      </c>
      <c r="E934" s="751">
        <v>50113001</v>
      </c>
      <c r="F934" s="750" t="s">
        <v>669</v>
      </c>
      <c r="G934" s="749" t="s">
        <v>670</v>
      </c>
      <c r="H934" s="749">
        <v>397414</v>
      </c>
      <c r="I934" s="749">
        <v>0</v>
      </c>
      <c r="J934" s="749" t="s">
        <v>1948</v>
      </c>
      <c r="K934" s="749" t="s">
        <v>1949</v>
      </c>
      <c r="L934" s="752">
        <v>95.661571428033497</v>
      </c>
      <c r="M934" s="752">
        <v>10</v>
      </c>
      <c r="N934" s="753">
        <v>956.61571428033494</v>
      </c>
    </row>
    <row r="935" spans="1:14" ht="14.45" customHeight="1" x14ac:dyDescent="0.2">
      <c r="A935" s="747" t="s">
        <v>583</v>
      </c>
      <c r="B935" s="748" t="s">
        <v>584</v>
      </c>
      <c r="C935" s="749" t="s">
        <v>627</v>
      </c>
      <c r="D935" s="750" t="s">
        <v>628</v>
      </c>
      <c r="E935" s="751">
        <v>50113001</v>
      </c>
      <c r="F935" s="750" t="s">
        <v>669</v>
      </c>
      <c r="G935" s="749" t="s">
        <v>670</v>
      </c>
      <c r="H935" s="749">
        <v>218183</v>
      </c>
      <c r="I935" s="749">
        <v>218183</v>
      </c>
      <c r="J935" s="749" t="s">
        <v>1950</v>
      </c>
      <c r="K935" s="749" t="s">
        <v>1951</v>
      </c>
      <c r="L935" s="752">
        <v>566.56000000000006</v>
      </c>
      <c r="M935" s="752">
        <v>1</v>
      </c>
      <c r="N935" s="753">
        <v>566.56000000000006</v>
      </c>
    </row>
    <row r="936" spans="1:14" ht="14.45" customHeight="1" x14ac:dyDescent="0.2">
      <c r="A936" s="747" t="s">
        <v>583</v>
      </c>
      <c r="B936" s="748" t="s">
        <v>584</v>
      </c>
      <c r="C936" s="749" t="s">
        <v>627</v>
      </c>
      <c r="D936" s="750" t="s">
        <v>628</v>
      </c>
      <c r="E936" s="751">
        <v>50113001</v>
      </c>
      <c r="F936" s="750" t="s">
        <v>669</v>
      </c>
      <c r="G936" s="749" t="s">
        <v>670</v>
      </c>
      <c r="H936" s="749">
        <v>134822</v>
      </c>
      <c r="I936" s="749">
        <v>134822</v>
      </c>
      <c r="J936" s="749" t="s">
        <v>1952</v>
      </c>
      <c r="K936" s="749" t="s">
        <v>1558</v>
      </c>
      <c r="L936" s="752">
        <v>207.57000000000002</v>
      </c>
      <c r="M936" s="752">
        <v>7</v>
      </c>
      <c r="N936" s="753">
        <v>1452.9900000000002</v>
      </c>
    </row>
    <row r="937" spans="1:14" ht="14.45" customHeight="1" x14ac:dyDescent="0.2">
      <c r="A937" s="747" t="s">
        <v>583</v>
      </c>
      <c r="B937" s="748" t="s">
        <v>584</v>
      </c>
      <c r="C937" s="749" t="s">
        <v>627</v>
      </c>
      <c r="D937" s="750" t="s">
        <v>628</v>
      </c>
      <c r="E937" s="751">
        <v>50113001</v>
      </c>
      <c r="F937" s="750" t="s">
        <v>669</v>
      </c>
      <c r="G937" s="749" t="s">
        <v>670</v>
      </c>
      <c r="H937" s="749">
        <v>134824</v>
      </c>
      <c r="I937" s="749">
        <v>134824</v>
      </c>
      <c r="J937" s="749" t="s">
        <v>1155</v>
      </c>
      <c r="K937" s="749" t="s">
        <v>1156</v>
      </c>
      <c r="L937" s="752">
        <v>314.98</v>
      </c>
      <c r="M937" s="752">
        <v>11</v>
      </c>
      <c r="N937" s="753">
        <v>3464.78</v>
      </c>
    </row>
    <row r="938" spans="1:14" ht="14.45" customHeight="1" x14ac:dyDescent="0.2">
      <c r="A938" s="747" t="s">
        <v>583</v>
      </c>
      <c r="B938" s="748" t="s">
        <v>584</v>
      </c>
      <c r="C938" s="749" t="s">
        <v>627</v>
      </c>
      <c r="D938" s="750" t="s">
        <v>628</v>
      </c>
      <c r="E938" s="751">
        <v>50113001</v>
      </c>
      <c r="F938" s="750" t="s">
        <v>669</v>
      </c>
      <c r="G938" s="749" t="s">
        <v>670</v>
      </c>
      <c r="H938" s="749">
        <v>501705</v>
      </c>
      <c r="I938" s="749">
        <v>9999999</v>
      </c>
      <c r="J938" s="749" t="s">
        <v>1157</v>
      </c>
      <c r="K938" s="749" t="s">
        <v>1158</v>
      </c>
      <c r="L938" s="752">
        <v>292.42</v>
      </c>
      <c r="M938" s="752">
        <v>1</v>
      </c>
      <c r="N938" s="753">
        <v>292.42</v>
      </c>
    </row>
    <row r="939" spans="1:14" ht="14.45" customHeight="1" x14ac:dyDescent="0.2">
      <c r="A939" s="747" t="s">
        <v>583</v>
      </c>
      <c r="B939" s="748" t="s">
        <v>584</v>
      </c>
      <c r="C939" s="749" t="s">
        <v>627</v>
      </c>
      <c r="D939" s="750" t="s">
        <v>628</v>
      </c>
      <c r="E939" s="751">
        <v>50113001</v>
      </c>
      <c r="F939" s="750" t="s">
        <v>669</v>
      </c>
      <c r="G939" s="749" t="s">
        <v>670</v>
      </c>
      <c r="H939" s="749">
        <v>117189</v>
      </c>
      <c r="I939" s="749">
        <v>17189</v>
      </c>
      <c r="J939" s="749" t="s">
        <v>1163</v>
      </c>
      <c r="K939" s="749" t="s">
        <v>1164</v>
      </c>
      <c r="L939" s="752">
        <v>55.754482758620675</v>
      </c>
      <c r="M939" s="752">
        <v>58</v>
      </c>
      <c r="N939" s="753">
        <v>3233.7599999999993</v>
      </c>
    </row>
    <row r="940" spans="1:14" ht="14.45" customHeight="1" x14ac:dyDescent="0.2">
      <c r="A940" s="747" t="s">
        <v>583</v>
      </c>
      <c r="B940" s="748" t="s">
        <v>584</v>
      </c>
      <c r="C940" s="749" t="s">
        <v>627</v>
      </c>
      <c r="D940" s="750" t="s">
        <v>628</v>
      </c>
      <c r="E940" s="751">
        <v>50113001</v>
      </c>
      <c r="F940" s="750" t="s">
        <v>669</v>
      </c>
      <c r="G940" s="749" t="s">
        <v>670</v>
      </c>
      <c r="H940" s="749">
        <v>102486</v>
      </c>
      <c r="I940" s="749">
        <v>2486</v>
      </c>
      <c r="J940" s="749" t="s">
        <v>1953</v>
      </c>
      <c r="K940" s="749" t="s">
        <v>1954</v>
      </c>
      <c r="L940" s="752">
        <v>122.98999999999998</v>
      </c>
      <c r="M940" s="752">
        <v>1</v>
      </c>
      <c r="N940" s="753">
        <v>122.98999999999998</v>
      </c>
    </row>
    <row r="941" spans="1:14" ht="14.45" customHeight="1" x14ac:dyDescent="0.2">
      <c r="A941" s="747" t="s">
        <v>583</v>
      </c>
      <c r="B941" s="748" t="s">
        <v>584</v>
      </c>
      <c r="C941" s="749" t="s">
        <v>627</v>
      </c>
      <c r="D941" s="750" t="s">
        <v>628</v>
      </c>
      <c r="E941" s="751">
        <v>50113001</v>
      </c>
      <c r="F941" s="750" t="s">
        <v>669</v>
      </c>
      <c r="G941" s="749" t="s">
        <v>670</v>
      </c>
      <c r="H941" s="749">
        <v>848725</v>
      </c>
      <c r="I941" s="749">
        <v>107677</v>
      </c>
      <c r="J941" s="749" t="s">
        <v>1165</v>
      </c>
      <c r="K941" s="749" t="s">
        <v>1166</v>
      </c>
      <c r="L941" s="752">
        <v>382.11000000000007</v>
      </c>
      <c r="M941" s="752">
        <v>9</v>
      </c>
      <c r="N941" s="753">
        <v>3438.9900000000007</v>
      </c>
    </row>
    <row r="942" spans="1:14" ht="14.45" customHeight="1" x14ac:dyDescent="0.2">
      <c r="A942" s="747" t="s">
        <v>583</v>
      </c>
      <c r="B942" s="748" t="s">
        <v>584</v>
      </c>
      <c r="C942" s="749" t="s">
        <v>627</v>
      </c>
      <c r="D942" s="750" t="s">
        <v>628</v>
      </c>
      <c r="E942" s="751">
        <v>50113001</v>
      </c>
      <c r="F942" s="750" t="s">
        <v>669</v>
      </c>
      <c r="G942" s="749" t="s">
        <v>670</v>
      </c>
      <c r="H942" s="749">
        <v>845697</v>
      </c>
      <c r="I942" s="749">
        <v>200935</v>
      </c>
      <c r="J942" s="749" t="s">
        <v>1168</v>
      </c>
      <c r="K942" s="749" t="s">
        <v>1169</v>
      </c>
      <c r="L942" s="752">
        <v>44.789999999999992</v>
      </c>
      <c r="M942" s="752">
        <v>1</v>
      </c>
      <c r="N942" s="753">
        <v>44.789999999999992</v>
      </c>
    </row>
    <row r="943" spans="1:14" ht="14.45" customHeight="1" x14ac:dyDescent="0.2">
      <c r="A943" s="747" t="s">
        <v>583</v>
      </c>
      <c r="B943" s="748" t="s">
        <v>584</v>
      </c>
      <c r="C943" s="749" t="s">
        <v>627</v>
      </c>
      <c r="D943" s="750" t="s">
        <v>628</v>
      </c>
      <c r="E943" s="751">
        <v>50113001</v>
      </c>
      <c r="F943" s="750" t="s">
        <v>669</v>
      </c>
      <c r="G943" s="749" t="s">
        <v>670</v>
      </c>
      <c r="H943" s="749">
        <v>100489</v>
      </c>
      <c r="I943" s="749">
        <v>489</v>
      </c>
      <c r="J943" s="749" t="s">
        <v>1170</v>
      </c>
      <c r="K943" s="749" t="s">
        <v>1172</v>
      </c>
      <c r="L943" s="752">
        <v>47.321250000000006</v>
      </c>
      <c r="M943" s="752">
        <v>8</v>
      </c>
      <c r="N943" s="753">
        <v>378.57000000000005</v>
      </c>
    </row>
    <row r="944" spans="1:14" ht="14.45" customHeight="1" x14ac:dyDescent="0.2">
      <c r="A944" s="747" t="s">
        <v>583</v>
      </c>
      <c r="B944" s="748" t="s">
        <v>584</v>
      </c>
      <c r="C944" s="749" t="s">
        <v>627</v>
      </c>
      <c r="D944" s="750" t="s">
        <v>628</v>
      </c>
      <c r="E944" s="751">
        <v>50113001</v>
      </c>
      <c r="F944" s="750" t="s">
        <v>669</v>
      </c>
      <c r="G944" s="749" t="s">
        <v>670</v>
      </c>
      <c r="H944" s="749">
        <v>230426</v>
      </c>
      <c r="I944" s="749">
        <v>230426</v>
      </c>
      <c r="J944" s="749" t="s">
        <v>1170</v>
      </c>
      <c r="K944" s="749" t="s">
        <v>1171</v>
      </c>
      <c r="L944" s="752">
        <v>78.64</v>
      </c>
      <c r="M944" s="752">
        <v>3</v>
      </c>
      <c r="N944" s="753">
        <v>235.92000000000002</v>
      </c>
    </row>
    <row r="945" spans="1:14" ht="14.45" customHeight="1" x14ac:dyDescent="0.2">
      <c r="A945" s="747" t="s">
        <v>583</v>
      </c>
      <c r="B945" s="748" t="s">
        <v>584</v>
      </c>
      <c r="C945" s="749" t="s">
        <v>627</v>
      </c>
      <c r="D945" s="750" t="s">
        <v>628</v>
      </c>
      <c r="E945" s="751">
        <v>50113001</v>
      </c>
      <c r="F945" s="750" t="s">
        <v>669</v>
      </c>
      <c r="G945" s="749" t="s">
        <v>670</v>
      </c>
      <c r="H945" s="749">
        <v>100720</v>
      </c>
      <c r="I945" s="749">
        <v>720</v>
      </c>
      <c r="J945" s="749" t="s">
        <v>1170</v>
      </c>
      <c r="K945" s="749" t="s">
        <v>1171</v>
      </c>
      <c r="L945" s="752">
        <v>78.63</v>
      </c>
      <c r="M945" s="752">
        <v>3</v>
      </c>
      <c r="N945" s="753">
        <v>235.89</v>
      </c>
    </row>
    <row r="946" spans="1:14" ht="14.45" customHeight="1" x14ac:dyDescent="0.2">
      <c r="A946" s="747" t="s">
        <v>583</v>
      </c>
      <c r="B946" s="748" t="s">
        <v>584</v>
      </c>
      <c r="C946" s="749" t="s">
        <v>627</v>
      </c>
      <c r="D946" s="750" t="s">
        <v>628</v>
      </c>
      <c r="E946" s="751">
        <v>50113001</v>
      </c>
      <c r="F946" s="750" t="s">
        <v>669</v>
      </c>
      <c r="G946" s="749" t="s">
        <v>670</v>
      </c>
      <c r="H946" s="749">
        <v>29938</v>
      </c>
      <c r="I946" s="749">
        <v>29938</v>
      </c>
      <c r="J946" s="749" t="s">
        <v>1173</v>
      </c>
      <c r="K946" s="749" t="s">
        <v>1174</v>
      </c>
      <c r="L946" s="752">
        <v>2057.2799999999993</v>
      </c>
      <c r="M946" s="752">
        <v>1</v>
      </c>
      <c r="N946" s="753">
        <v>2057.2799999999993</v>
      </c>
    </row>
    <row r="947" spans="1:14" ht="14.45" customHeight="1" x14ac:dyDescent="0.2">
      <c r="A947" s="747" t="s">
        <v>583</v>
      </c>
      <c r="B947" s="748" t="s">
        <v>584</v>
      </c>
      <c r="C947" s="749" t="s">
        <v>627</v>
      </c>
      <c r="D947" s="750" t="s">
        <v>628</v>
      </c>
      <c r="E947" s="751">
        <v>50113001</v>
      </c>
      <c r="F947" s="750" t="s">
        <v>669</v>
      </c>
      <c r="G947" s="749" t="s">
        <v>678</v>
      </c>
      <c r="H947" s="749">
        <v>166759</v>
      </c>
      <c r="I947" s="749">
        <v>166759</v>
      </c>
      <c r="J947" s="749" t="s">
        <v>1177</v>
      </c>
      <c r="K947" s="749" t="s">
        <v>1178</v>
      </c>
      <c r="L947" s="752">
        <v>123.23133333333337</v>
      </c>
      <c r="M947" s="752">
        <v>15</v>
      </c>
      <c r="N947" s="753">
        <v>1848.4700000000005</v>
      </c>
    </row>
    <row r="948" spans="1:14" ht="14.45" customHeight="1" x14ac:dyDescent="0.2">
      <c r="A948" s="747" t="s">
        <v>583</v>
      </c>
      <c r="B948" s="748" t="s">
        <v>584</v>
      </c>
      <c r="C948" s="749" t="s">
        <v>627</v>
      </c>
      <c r="D948" s="750" t="s">
        <v>628</v>
      </c>
      <c r="E948" s="751">
        <v>50113001</v>
      </c>
      <c r="F948" s="750" t="s">
        <v>669</v>
      </c>
      <c r="G948" s="749" t="s">
        <v>670</v>
      </c>
      <c r="H948" s="749">
        <v>900494</v>
      </c>
      <c r="I948" s="749">
        <v>0</v>
      </c>
      <c r="J948" s="749" t="s">
        <v>1955</v>
      </c>
      <c r="K948" s="749" t="s">
        <v>585</v>
      </c>
      <c r="L948" s="752">
        <v>919.0103832992811</v>
      </c>
      <c r="M948" s="752">
        <v>1</v>
      </c>
      <c r="N948" s="753">
        <v>919.0103832992811</v>
      </c>
    </row>
    <row r="949" spans="1:14" ht="14.45" customHeight="1" x14ac:dyDescent="0.2">
      <c r="A949" s="747" t="s">
        <v>583</v>
      </c>
      <c r="B949" s="748" t="s">
        <v>584</v>
      </c>
      <c r="C949" s="749" t="s">
        <v>627</v>
      </c>
      <c r="D949" s="750" t="s">
        <v>628</v>
      </c>
      <c r="E949" s="751">
        <v>50113001</v>
      </c>
      <c r="F949" s="750" t="s">
        <v>669</v>
      </c>
      <c r="G949" s="749" t="s">
        <v>670</v>
      </c>
      <c r="H949" s="749">
        <v>900441</v>
      </c>
      <c r="I949" s="749">
        <v>0</v>
      </c>
      <c r="J949" s="749" t="s">
        <v>1179</v>
      </c>
      <c r="K949" s="749" t="s">
        <v>1180</v>
      </c>
      <c r="L949" s="752">
        <v>192.72102845238334</v>
      </c>
      <c r="M949" s="752">
        <v>1</v>
      </c>
      <c r="N949" s="753">
        <v>192.72102845238334</v>
      </c>
    </row>
    <row r="950" spans="1:14" ht="14.45" customHeight="1" x14ac:dyDescent="0.2">
      <c r="A950" s="747" t="s">
        <v>583</v>
      </c>
      <c r="B950" s="748" t="s">
        <v>584</v>
      </c>
      <c r="C950" s="749" t="s">
        <v>627</v>
      </c>
      <c r="D950" s="750" t="s">
        <v>628</v>
      </c>
      <c r="E950" s="751">
        <v>50113001</v>
      </c>
      <c r="F950" s="750" t="s">
        <v>669</v>
      </c>
      <c r="G950" s="749" t="s">
        <v>670</v>
      </c>
      <c r="H950" s="749">
        <v>930248</v>
      </c>
      <c r="I950" s="749">
        <v>0</v>
      </c>
      <c r="J950" s="749" t="s">
        <v>1956</v>
      </c>
      <c r="K950" s="749" t="s">
        <v>585</v>
      </c>
      <c r="L950" s="752">
        <v>445.20420000000001</v>
      </c>
      <c r="M950" s="752">
        <v>1</v>
      </c>
      <c r="N950" s="753">
        <v>445.20420000000001</v>
      </c>
    </row>
    <row r="951" spans="1:14" ht="14.45" customHeight="1" x14ac:dyDescent="0.2">
      <c r="A951" s="747" t="s">
        <v>583</v>
      </c>
      <c r="B951" s="748" t="s">
        <v>584</v>
      </c>
      <c r="C951" s="749" t="s">
        <v>627</v>
      </c>
      <c r="D951" s="750" t="s">
        <v>628</v>
      </c>
      <c r="E951" s="751">
        <v>50113001</v>
      </c>
      <c r="F951" s="750" t="s">
        <v>669</v>
      </c>
      <c r="G951" s="749" t="s">
        <v>670</v>
      </c>
      <c r="H951" s="749">
        <v>921117</v>
      </c>
      <c r="I951" s="749">
        <v>0</v>
      </c>
      <c r="J951" s="749" t="s">
        <v>1957</v>
      </c>
      <c r="K951" s="749" t="s">
        <v>585</v>
      </c>
      <c r="L951" s="752">
        <v>79.392504121209726</v>
      </c>
      <c r="M951" s="752">
        <v>2</v>
      </c>
      <c r="N951" s="753">
        <v>158.78500824241945</v>
      </c>
    </row>
    <row r="952" spans="1:14" ht="14.45" customHeight="1" x14ac:dyDescent="0.2">
      <c r="A952" s="747" t="s">
        <v>583</v>
      </c>
      <c r="B952" s="748" t="s">
        <v>584</v>
      </c>
      <c r="C952" s="749" t="s">
        <v>627</v>
      </c>
      <c r="D952" s="750" t="s">
        <v>628</v>
      </c>
      <c r="E952" s="751">
        <v>50113001</v>
      </c>
      <c r="F952" s="750" t="s">
        <v>669</v>
      </c>
      <c r="G952" s="749" t="s">
        <v>670</v>
      </c>
      <c r="H952" s="749">
        <v>396374</v>
      </c>
      <c r="I952" s="749">
        <v>0</v>
      </c>
      <c r="J952" s="749" t="s">
        <v>1182</v>
      </c>
      <c r="K952" s="749" t="s">
        <v>1183</v>
      </c>
      <c r="L952" s="752">
        <v>88.435801703402589</v>
      </c>
      <c r="M952" s="752">
        <v>1</v>
      </c>
      <c r="N952" s="753">
        <v>88.435801703402589</v>
      </c>
    </row>
    <row r="953" spans="1:14" ht="14.45" customHeight="1" x14ac:dyDescent="0.2">
      <c r="A953" s="747" t="s">
        <v>583</v>
      </c>
      <c r="B953" s="748" t="s">
        <v>584</v>
      </c>
      <c r="C953" s="749" t="s">
        <v>627</v>
      </c>
      <c r="D953" s="750" t="s">
        <v>628</v>
      </c>
      <c r="E953" s="751">
        <v>50113001</v>
      </c>
      <c r="F953" s="750" t="s">
        <v>669</v>
      </c>
      <c r="G953" s="749" t="s">
        <v>670</v>
      </c>
      <c r="H953" s="749">
        <v>900520</v>
      </c>
      <c r="I953" s="749">
        <v>0</v>
      </c>
      <c r="J953" s="749" t="s">
        <v>1958</v>
      </c>
      <c r="K953" s="749" t="s">
        <v>1183</v>
      </c>
      <c r="L953" s="752">
        <v>71.575801703402618</v>
      </c>
      <c r="M953" s="752">
        <v>3</v>
      </c>
      <c r="N953" s="753">
        <v>214.72740511020785</v>
      </c>
    </row>
    <row r="954" spans="1:14" ht="14.45" customHeight="1" x14ac:dyDescent="0.2">
      <c r="A954" s="747" t="s">
        <v>583</v>
      </c>
      <c r="B954" s="748" t="s">
        <v>584</v>
      </c>
      <c r="C954" s="749" t="s">
        <v>627</v>
      </c>
      <c r="D954" s="750" t="s">
        <v>628</v>
      </c>
      <c r="E954" s="751">
        <v>50113001</v>
      </c>
      <c r="F954" s="750" t="s">
        <v>669</v>
      </c>
      <c r="G954" s="749" t="s">
        <v>670</v>
      </c>
      <c r="H954" s="749">
        <v>498367</v>
      </c>
      <c r="I954" s="749">
        <v>0</v>
      </c>
      <c r="J954" s="749" t="s">
        <v>1184</v>
      </c>
      <c r="K954" s="749" t="s">
        <v>585</v>
      </c>
      <c r="L954" s="752">
        <v>155.43178966730693</v>
      </c>
      <c r="M954" s="752">
        <v>1</v>
      </c>
      <c r="N954" s="753">
        <v>155.43178966730693</v>
      </c>
    </row>
    <row r="955" spans="1:14" ht="14.45" customHeight="1" x14ac:dyDescent="0.2">
      <c r="A955" s="747" t="s">
        <v>583</v>
      </c>
      <c r="B955" s="748" t="s">
        <v>584</v>
      </c>
      <c r="C955" s="749" t="s">
        <v>627</v>
      </c>
      <c r="D955" s="750" t="s">
        <v>628</v>
      </c>
      <c r="E955" s="751">
        <v>50113001</v>
      </c>
      <c r="F955" s="750" t="s">
        <v>669</v>
      </c>
      <c r="G955" s="749" t="s">
        <v>670</v>
      </c>
      <c r="H955" s="749">
        <v>930115</v>
      </c>
      <c r="I955" s="749">
        <v>0</v>
      </c>
      <c r="J955" s="749" t="s">
        <v>1959</v>
      </c>
      <c r="K955" s="749" t="s">
        <v>585</v>
      </c>
      <c r="L955" s="752">
        <v>222.17126748116033</v>
      </c>
      <c r="M955" s="752">
        <v>1</v>
      </c>
      <c r="N955" s="753">
        <v>222.17126748116033</v>
      </c>
    </row>
    <row r="956" spans="1:14" ht="14.45" customHeight="1" x14ac:dyDescent="0.2">
      <c r="A956" s="747" t="s">
        <v>583</v>
      </c>
      <c r="B956" s="748" t="s">
        <v>584</v>
      </c>
      <c r="C956" s="749" t="s">
        <v>627</v>
      </c>
      <c r="D956" s="750" t="s">
        <v>628</v>
      </c>
      <c r="E956" s="751">
        <v>50113001</v>
      </c>
      <c r="F956" s="750" t="s">
        <v>669</v>
      </c>
      <c r="G956" s="749" t="s">
        <v>670</v>
      </c>
      <c r="H956" s="749">
        <v>900493</v>
      </c>
      <c r="I956" s="749">
        <v>0</v>
      </c>
      <c r="J956" s="749" t="s">
        <v>1960</v>
      </c>
      <c r="K956" s="749" t="s">
        <v>585</v>
      </c>
      <c r="L956" s="752">
        <v>323.21176774174853</v>
      </c>
      <c r="M956" s="752">
        <v>2</v>
      </c>
      <c r="N956" s="753">
        <v>646.42353548349706</v>
      </c>
    </row>
    <row r="957" spans="1:14" ht="14.45" customHeight="1" x14ac:dyDescent="0.2">
      <c r="A957" s="747" t="s">
        <v>583</v>
      </c>
      <c r="B957" s="748" t="s">
        <v>584</v>
      </c>
      <c r="C957" s="749" t="s">
        <v>627</v>
      </c>
      <c r="D957" s="750" t="s">
        <v>628</v>
      </c>
      <c r="E957" s="751">
        <v>50113001</v>
      </c>
      <c r="F957" s="750" t="s">
        <v>669</v>
      </c>
      <c r="G957" s="749" t="s">
        <v>670</v>
      </c>
      <c r="H957" s="749">
        <v>921394</v>
      </c>
      <c r="I957" s="749">
        <v>0</v>
      </c>
      <c r="J957" s="749" t="s">
        <v>1961</v>
      </c>
      <c r="K957" s="749" t="s">
        <v>585</v>
      </c>
      <c r="L957" s="752">
        <v>676.54545524698972</v>
      </c>
      <c r="M957" s="752">
        <v>1</v>
      </c>
      <c r="N957" s="753">
        <v>676.54545524698972</v>
      </c>
    </row>
    <row r="958" spans="1:14" ht="14.45" customHeight="1" x14ac:dyDescent="0.2">
      <c r="A958" s="747" t="s">
        <v>583</v>
      </c>
      <c r="B958" s="748" t="s">
        <v>584</v>
      </c>
      <c r="C958" s="749" t="s">
        <v>627</v>
      </c>
      <c r="D958" s="750" t="s">
        <v>628</v>
      </c>
      <c r="E958" s="751">
        <v>50113001</v>
      </c>
      <c r="F958" s="750" t="s">
        <v>669</v>
      </c>
      <c r="G958" s="749" t="s">
        <v>670</v>
      </c>
      <c r="H958" s="749">
        <v>900071</v>
      </c>
      <c r="I958" s="749">
        <v>0</v>
      </c>
      <c r="J958" s="749" t="s">
        <v>1185</v>
      </c>
      <c r="K958" s="749" t="s">
        <v>585</v>
      </c>
      <c r="L958" s="752">
        <v>157.99151514902042</v>
      </c>
      <c r="M958" s="752">
        <v>8</v>
      </c>
      <c r="N958" s="753">
        <v>1263.9321211921633</v>
      </c>
    </row>
    <row r="959" spans="1:14" ht="14.45" customHeight="1" x14ac:dyDescent="0.2">
      <c r="A959" s="747" t="s">
        <v>583</v>
      </c>
      <c r="B959" s="748" t="s">
        <v>584</v>
      </c>
      <c r="C959" s="749" t="s">
        <v>627</v>
      </c>
      <c r="D959" s="750" t="s">
        <v>628</v>
      </c>
      <c r="E959" s="751">
        <v>50113001</v>
      </c>
      <c r="F959" s="750" t="s">
        <v>669</v>
      </c>
      <c r="G959" s="749" t="s">
        <v>670</v>
      </c>
      <c r="H959" s="749">
        <v>900564</v>
      </c>
      <c r="I959" s="749">
        <v>0</v>
      </c>
      <c r="J959" s="749" t="s">
        <v>1962</v>
      </c>
      <c r="K959" s="749" t="s">
        <v>585</v>
      </c>
      <c r="L959" s="752">
        <v>92.341133280179776</v>
      </c>
      <c r="M959" s="752">
        <v>2</v>
      </c>
      <c r="N959" s="753">
        <v>184.68226656035955</v>
      </c>
    </row>
    <row r="960" spans="1:14" ht="14.45" customHeight="1" x14ac:dyDescent="0.2">
      <c r="A960" s="747" t="s">
        <v>583</v>
      </c>
      <c r="B960" s="748" t="s">
        <v>584</v>
      </c>
      <c r="C960" s="749" t="s">
        <v>627</v>
      </c>
      <c r="D960" s="750" t="s">
        <v>628</v>
      </c>
      <c r="E960" s="751">
        <v>50113001</v>
      </c>
      <c r="F960" s="750" t="s">
        <v>669</v>
      </c>
      <c r="G960" s="749" t="s">
        <v>670</v>
      </c>
      <c r="H960" s="749">
        <v>921476</v>
      </c>
      <c r="I960" s="749">
        <v>0</v>
      </c>
      <c r="J960" s="749" t="s">
        <v>1963</v>
      </c>
      <c r="K960" s="749" t="s">
        <v>585</v>
      </c>
      <c r="L960" s="752">
        <v>160.07977903031212</v>
      </c>
      <c r="M960" s="752">
        <v>4</v>
      </c>
      <c r="N960" s="753">
        <v>640.3191161212485</v>
      </c>
    </row>
    <row r="961" spans="1:14" ht="14.45" customHeight="1" x14ac:dyDescent="0.2">
      <c r="A961" s="747" t="s">
        <v>583</v>
      </c>
      <c r="B961" s="748" t="s">
        <v>584</v>
      </c>
      <c r="C961" s="749" t="s">
        <v>627</v>
      </c>
      <c r="D961" s="750" t="s">
        <v>628</v>
      </c>
      <c r="E961" s="751">
        <v>50113001</v>
      </c>
      <c r="F961" s="750" t="s">
        <v>669</v>
      </c>
      <c r="G961" s="749" t="s">
        <v>670</v>
      </c>
      <c r="H961" s="749">
        <v>900873</v>
      </c>
      <c r="I961" s="749">
        <v>0</v>
      </c>
      <c r="J961" s="749" t="s">
        <v>1964</v>
      </c>
      <c r="K961" s="749" t="s">
        <v>585</v>
      </c>
      <c r="L961" s="752">
        <v>63.048397046875507</v>
      </c>
      <c r="M961" s="752">
        <v>4</v>
      </c>
      <c r="N961" s="753">
        <v>252.19358818750203</v>
      </c>
    </row>
    <row r="962" spans="1:14" ht="14.45" customHeight="1" x14ac:dyDescent="0.2">
      <c r="A962" s="747" t="s">
        <v>583</v>
      </c>
      <c r="B962" s="748" t="s">
        <v>584</v>
      </c>
      <c r="C962" s="749" t="s">
        <v>627</v>
      </c>
      <c r="D962" s="750" t="s">
        <v>628</v>
      </c>
      <c r="E962" s="751">
        <v>50113001</v>
      </c>
      <c r="F962" s="750" t="s">
        <v>669</v>
      </c>
      <c r="G962" s="749" t="s">
        <v>670</v>
      </c>
      <c r="H962" s="749">
        <v>921230</v>
      </c>
      <c r="I962" s="749">
        <v>0</v>
      </c>
      <c r="J962" s="749" t="s">
        <v>1965</v>
      </c>
      <c r="K962" s="749" t="s">
        <v>585</v>
      </c>
      <c r="L962" s="752">
        <v>46.213312740715594</v>
      </c>
      <c r="M962" s="752">
        <v>8</v>
      </c>
      <c r="N962" s="753">
        <v>369.70650192572475</v>
      </c>
    </row>
    <row r="963" spans="1:14" ht="14.45" customHeight="1" x14ac:dyDescent="0.2">
      <c r="A963" s="747" t="s">
        <v>583</v>
      </c>
      <c r="B963" s="748" t="s">
        <v>584</v>
      </c>
      <c r="C963" s="749" t="s">
        <v>627</v>
      </c>
      <c r="D963" s="750" t="s">
        <v>628</v>
      </c>
      <c r="E963" s="751">
        <v>50113001</v>
      </c>
      <c r="F963" s="750" t="s">
        <v>669</v>
      </c>
      <c r="G963" s="749" t="s">
        <v>670</v>
      </c>
      <c r="H963" s="749">
        <v>921403</v>
      </c>
      <c r="I963" s="749">
        <v>0</v>
      </c>
      <c r="J963" s="749" t="s">
        <v>1966</v>
      </c>
      <c r="K963" s="749" t="s">
        <v>585</v>
      </c>
      <c r="L963" s="752">
        <v>52.52389079614148</v>
      </c>
      <c r="M963" s="752">
        <v>2</v>
      </c>
      <c r="N963" s="753">
        <v>105.04778159228296</v>
      </c>
    </row>
    <row r="964" spans="1:14" ht="14.45" customHeight="1" x14ac:dyDescent="0.2">
      <c r="A964" s="747" t="s">
        <v>583</v>
      </c>
      <c r="B964" s="748" t="s">
        <v>584</v>
      </c>
      <c r="C964" s="749" t="s">
        <v>627</v>
      </c>
      <c r="D964" s="750" t="s">
        <v>628</v>
      </c>
      <c r="E964" s="751">
        <v>50113001</v>
      </c>
      <c r="F964" s="750" t="s">
        <v>669</v>
      </c>
      <c r="G964" s="749" t="s">
        <v>670</v>
      </c>
      <c r="H964" s="749">
        <v>990947</v>
      </c>
      <c r="I964" s="749">
        <v>0</v>
      </c>
      <c r="J964" s="749" t="s">
        <v>1192</v>
      </c>
      <c r="K964" s="749" t="s">
        <v>585</v>
      </c>
      <c r="L964" s="752">
        <v>1401.3400000000001</v>
      </c>
      <c r="M964" s="752">
        <v>6</v>
      </c>
      <c r="N964" s="753">
        <v>8408.0400000000009</v>
      </c>
    </row>
    <row r="965" spans="1:14" ht="14.45" customHeight="1" x14ac:dyDescent="0.2">
      <c r="A965" s="747" t="s">
        <v>583</v>
      </c>
      <c r="B965" s="748" t="s">
        <v>584</v>
      </c>
      <c r="C965" s="749" t="s">
        <v>627</v>
      </c>
      <c r="D965" s="750" t="s">
        <v>628</v>
      </c>
      <c r="E965" s="751">
        <v>50113001</v>
      </c>
      <c r="F965" s="750" t="s">
        <v>669</v>
      </c>
      <c r="G965" s="749" t="s">
        <v>670</v>
      </c>
      <c r="H965" s="749">
        <v>230614</v>
      </c>
      <c r="I965" s="749">
        <v>230614</v>
      </c>
      <c r="J965" s="749" t="s">
        <v>1193</v>
      </c>
      <c r="K965" s="749" t="s">
        <v>1194</v>
      </c>
      <c r="L965" s="752">
        <v>279.16833333333335</v>
      </c>
      <c r="M965" s="752">
        <v>6</v>
      </c>
      <c r="N965" s="753">
        <v>1675.0100000000002</v>
      </c>
    </row>
    <row r="966" spans="1:14" ht="14.45" customHeight="1" x14ac:dyDescent="0.2">
      <c r="A966" s="747" t="s">
        <v>583</v>
      </c>
      <c r="B966" s="748" t="s">
        <v>584</v>
      </c>
      <c r="C966" s="749" t="s">
        <v>627</v>
      </c>
      <c r="D966" s="750" t="s">
        <v>628</v>
      </c>
      <c r="E966" s="751">
        <v>50113001</v>
      </c>
      <c r="F966" s="750" t="s">
        <v>669</v>
      </c>
      <c r="G966" s="749" t="s">
        <v>670</v>
      </c>
      <c r="H966" s="749">
        <v>127953</v>
      </c>
      <c r="I966" s="749">
        <v>27953</v>
      </c>
      <c r="J966" s="749" t="s">
        <v>1967</v>
      </c>
      <c r="K966" s="749" t="s">
        <v>1968</v>
      </c>
      <c r="L966" s="752">
        <v>1084.92</v>
      </c>
      <c r="M966" s="752">
        <v>1</v>
      </c>
      <c r="N966" s="753">
        <v>1084.92</v>
      </c>
    </row>
    <row r="967" spans="1:14" ht="14.45" customHeight="1" x14ac:dyDescent="0.2">
      <c r="A967" s="747" t="s">
        <v>583</v>
      </c>
      <c r="B967" s="748" t="s">
        <v>584</v>
      </c>
      <c r="C967" s="749" t="s">
        <v>627</v>
      </c>
      <c r="D967" s="750" t="s">
        <v>628</v>
      </c>
      <c r="E967" s="751">
        <v>50113001</v>
      </c>
      <c r="F967" s="750" t="s">
        <v>669</v>
      </c>
      <c r="G967" s="749" t="s">
        <v>678</v>
      </c>
      <c r="H967" s="749">
        <v>117122</v>
      </c>
      <c r="I967" s="749">
        <v>17122</v>
      </c>
      <c r="J967" s="749" t="s">
        <v>1969</v>
      </c>
      <c r="K967" s="749" t="s">
        <v>1970</v>
      </c>
      <c r="L967" s="752">
        <v>159.31999999999996</v>
      </c>
      <c r="M967" s="752">
        <v>1</v>
      </c>
      <c r="N967" s="753">
        <v>159.31999999999996</v>
      </c>
    </row>
    <row r="968" spans="1:14" ht="14.45" customHeight="1" x14ac:dyDescent="0.2">
      <c r="A968" s="747" t="s">
        <v>583</v>
      </c>
      <c r="B968" s="748" t="s">
        <v>584</v>
      </c>
      <c r="C968" s="749" t="s">
        <v>627</v>
      </c>
      <c r="D968" s="750" t="s">
        <v>628</v>
      </c>
      <c r="E968" s="751">
        <v>50113001</v>
      </c>
      <c r="F968" s="750" t="s">
        <v>669</v>
      </c>
      <c r="G968" s="749" t="s">
        <v>678</v>
      </c>
      <c r="H968" s="749">
        <v>187427</v>
      </c>
      <c r="I968" s="749">
        <v>187427</v>
      </c>
      <c r="J968" s="749" t="s">
        <v>1197</v>
      </c>
      <c r="K968" s="749" t="s">
        <v>1198</v>
      </c>
      <c r="L968" s="752">
        <v>62.643333333333338</v>
      </c>
      <c r="M968" s="752">
        <v>3</v>
      </c>
      <c r="N968" s="753">
        <v>187.93</v>
      </c>
    </row>
    <row r="969" spans="1:14" ht="14.45" customHeight="1" x14ac:dyDescent="0.2">
      <c r="A969" s="747" t="s">
        <v>583</v>
      </c>
      <c r="B969" s="748" t="s">
        <v>584</v>
      </c>
      <c r="C969" s="749" t="s">
        <v>627</v>
      </c>
      <c r="D969" s="750" t="s">
        <v>628</v>
      </c>
      <c r="E969" s="751">
        <v>50113001</v>
      </c>
      <c r="F969" s="750" t="s">
        <v>669</v>
      </c>
      <c r="G969" s="749" t="s">
        <v>678</v>
      </c>
      <c r="H969" s="749">
        <v>147133</v>
      </c>
      <c r="I969" s="749">
        <v>172044</v>
      </c>
      <c r="J969" s="749" t="s">
        <v>1201</v>
      </c>
      <c r="K969" s="749" t="s">
        <v>1202</v>
      </c>
      <c r="L969" s="752">
        <v>98.073333333333352</v>
      </c>
      <c r="M969" s="752">
        <v>9</v>
      </c>
      <c r="N969" s="753">
        <v>882.6600000000002</v>
      </c>
    </row>
    <row r="970" spans="1:14" ht="14.45" customHeight="1" x14ac:dyDescent="0.2">
      <c r="A970" s="747" t="s">
        <v>583</v>
      </c>
      <c r="B970" s="748" t="s">
        <v>584</v>
      </c>
      <c r="C970" s="749" t="s">
        <v>627</v>
      </c>
      <c r="D970" s="750" t="s">
        <v>628</v>
      </c>
      <c r="E970" s="751">
        <v>50113001</v>
      </c>
      <c r="F970" s="750" t="s">
        <v>669</v>
      </c>
      <c r="G970" s="749" t="s">
        <v>678</v>
      </c>
      <c r="H970" s="749">
        <v>197125</v>
      </c>
      <c r="I970" s="749">
        <v>197125</v>
      </c>
      <c r="J970" s="749" t="s">
        <v>1203</v>
      </c>
      <c r="K970" s="749" t="s">
        <v>1204</v>
      </c>
      <c r="L970" s="752">
        <v>110</v>
      </c>
      <c r="M970" s="752">
        <v>9</v>
      </c>
      <c r="N970" s="753">
        <v>990</v>
      </c>
    </row>
    <row r="971" spans="1:14" ht="14.45" customHeight="1" x14ac:dyDescent="0.2">
      <c r="A971" s="747" t="s">
        <v>583</v>
      </c>
      <c r="B971" s="748" t="s">
        <v>584</v>
      </c>
      <c r="C971" s="749" t="s">
        <v>627</v>
      </c>
      <c r="D971" s="750" t="s">
        <v>628</v>
      </c>
      <c r="E971" s="751">
        <v>50113001</v>
      </c>
      <c r="F971" s="750" t="s">
        <v>669</v>
      </c>
      <c r="G971" s="749" t="s">
        <v>670</v>
      </c>
      <c r="H971" s="749">
        <v>188217</v>
      </c>
      <c r="I971" s="749">
        <v>88217</v>
      </c>
      <c r="J971" s="749" t="s">
        <v>1207</v>
      </c>
      <c r="K971" s="749" t="s">
        <v>1208</v>
      </c>
      <c r="L971" s="752">
        <v>127.68333333333334</v>
      </c>
      <c r="M971" s="752">
        <v>6</v>
      </c>
      <c r="N971" s="753">
        <v>766.1</v>
      </c>
    </row>
    <row r="972" spans="1:14" ht="14.45" customHeight="1" x14ac:dyDescent="0.2">
      <c r="A972" s="747" t="s">
        <v>583</v>
      </c>
      <c r="B972" s="748" t="s">
        <v>584</v>
      </c>
      <c r="C972" s="749" t="s">
        <v>627</v>
      </c>
      <c r="D972" s="750" t="s">
        <v>628</v>
      </c>
      <c r="E972" s="751">
        <v>50113001</v>
      </c>
      <c r="F972" s="750" t="s">
        <v>669</v>
      </c>
      <c r="G972" s="749" t="s">
        <v>670</v>
      </c>
      <c r="H972" s="749">
        <v>188219</v>
      </c>
      <c r="I972" s="749">
        <v>88219</v>
      </c>
      <c r="J972" s="749" t="s">
        <v>1209</v>
      </c>
      <c r="K972" s="749" t="s">
        <v>1210</v>
      </c>
      <c r="L972" s="752">
        <v>144.47333333333333</v>
      </c>
      <c r="M972" s="752">
        <v>3</v>
      </c>
      <c r="N972" s="753">
        <v>433.42</v>
      </c>
    </row>
    <row r="973" spans="1:14" ht="14.45" customHeight="1" x14ac:dyDescent="0.2">
      <c r="A973" s="747" t="s">
        <v>583</v>
      </c>
      <c r="B973" s="748" t="s">
        <v>584</v>
      </c>
      <c r="C973" s="749" t="s">
        <v>627</v>
      </c>
      <c r="D973" s="750" t="s">
        <v>628</v>
      </c>
      <c r="E973" s="751">
        <v>50113001</v>
      </c>
      <c r="F973" s="750" t="s">
        <v>669</v>
      </c>
      <c r="G973" s="749" t="s">
        <v>670</v>
      </c>
      <c r="H973" s="749">
        <v>203092</v>
      </c>
      <c r="I973" s="749">
        <v>203092</v>
      </c>
      <c r="J973" s="749" t="s">
        <v>1211</v>
      </c>
      <c r="K973" s="749" t="s">
        <v>1212</v>
      </c>
      <c r="L973" s="752">
        <v>150.34000000000003</v>
      </c>
      <c r="M973" s="752">
        <v>1</v>
      </c>
      <c r="N973" s="753">
        <v>150.34000000000003</v>
      </c>
    </row>
    <row r="974" spans="1:14" ht="14.45" customHeight="1" x14ac:dyDescent="0.2">
      <c r="A974" s="747" t="s">
        <v>583</v>
      </c>
      <c r="B974" s="748" t="s">
        <v>584</v>
      </c>
      <c r="C974" s="749" t="s">
        <v>627</v>
      </c>
      <c r="D974" s="750" t="s">
        <v>628</v>
      </c>
      <c r="E974" s="751">
        <v>50113001</v>
      </c>
      <c r="F974" s="750" t="s">
        <v>669</v>
      </c>
      <c r="G974" s="749" t="s">
        <v>678</v>
      </c>
      <c r="H974" s="749">
        <v>149910</v>
      </c>
      <c r="I974" s="749">
        <v>49910</v>
      </c>
      <c r="J974" s="749" t="s">
        <v>1971</v>
      </c>
      <c r="K974" s="749" t="s">
        <v>1972</v>
      </c>
      <c r="L974" s="752">
        <v>98.11</v>
      </c>
      <c r="M974" s="752">
        <v>1</v>
      </c>
      <c r="N974" s="753">
        <v>98.11</v>
      </c>
    </row>
    <row r="975" spans="1:14" ht="14.45" customHeight="1" x14ac:dyDescent="0.2">
      <c r="A975" s="747" t="s">
        <v>583</v>
      </c>
      <c r="B975" s="748" t="s">
        <v>584</v>
      </c>
      <c r="C975" s="749" t="s">
        <v>627</v>
      </c>
      <c r="D975" s="750" t="s">
        <v>628</v>
      </c>
      <c r="E975" s="751">
        <v>50113001</v>
      </c>
      <c r="F975" s="750" t="s">
        <v>669</v>
      </c>
      <c r="G975" s="749" t="s">
        <v>678</v>
      </c>
      <c r="H975" s="749">
        <v>149909</v>
      </c>
      <c r="I975" s="749">
        <v>49909</v>
      </c>
      <c r="J975" s="749" t="s">
        <v>1971</v>
      </c>
      <c r="K975" s="749" t="s">
        <v>1526</v>
      </c>
      <c r="L975" s="752">
        <v>27.789999999999996</v>
      </c>
      <c r="M975" s="752">
        <v>2</v>
      </c>
      <c r="N975" s="753">
        <v>55.579999999999991</v>
      </c>
    </row>
    <row r="976" spans="1:14" ht="14.45" customHeight="1" x14ac:dyDescent="0.2">
      <c r="A976" s="747" t="s">
        <v>583</v>
      </c>
      <c r="B976" s="748" t="s">
        <v>584</v>
      </c>
      <c r="C976" s="749" t="s">
        <v>627</v>
      </c>
      <c r="D976" s="750" t="s">
        <v>628</v>
      </c>
      <c r="E976" s="751">
        <v>50113001</v>
      </c>
      <c r="F976" s="750" t="s">
        <v>669</v>
      </c>
      <c r="G976" s="749" t="s">
        <v>678</v>
      </c>
      <c r="H976" s="749">
        <v>844378</v>
      </c>
      <c r="I976" s="749">
        <v>114067</v>
      </c>
      <c r="J976" s="749" t="s">
        <v>1973</v>
      </c>
      <c r="K976" s="749" t="s">
        <v>1974</v>
      </c>
      <c r="L976" s="752">
        <v>48.54337165234967</v>
      </c>
      <c r="M976" s="752">
        <v>1</v>
      </c>
      <c r="N976" s="753">
        <v>48.54337165234967</v>
      </c>
    </row>
    <row r="977" spans="1:14" ht="14.45" customHeight="1" x14ac:dyDescent="0.2">
      <c r="A977" s="747" t="s">
        <v>583</v>
      </c>
      <c r="B977" s="748" t="s">
        <v>584</v>
      </c>
      <c r="C977" s="749" t="s">
        <v>627</v>
      </c>
      <c r="D977" s="750" t="s">
        <v>628</v>
      </c>
      <c r="E977" s="751">
        <v>50113001</v>
      </c>
      <c r="F977" s="750" t="s">
        <v>669</v>
      </c>
      <c r="G977" s="749" t="s">
        <v>670</v>
      </c>
      <c r="H977" s="749">
        <v>185512</v>
      </c>
      <c r="I977" s="749">
        <v>185512</v>
      </c>
      <c r="J977" s="749" t="s">
        <v>1975</v>
      </c>
      <c r="K977" s="749" t="s">
        <v>1976</v>
      </c>
      <c r="L977" s="752">
        <v>74.855999999999995</v>
      </c>
      <c r="M977" s="752">
        <v>5</v>
      </c>
      <c r="N977" s="753">
        <v>374.28</v>
      </c>
    </row>
    <row r="978" spans="1:14" ht="14.45" customHeight="1" x14ac:dyDescent="0.2">
      <c r="A978" s="747" t="s">
        <v>583</v>
      </c>
      <c r="B978" s="748" t="s">
        <v>584</v>
      </c>
      <c r="C978" s="749" t="s">
        <v>627</v>
      </c>
      <c r="D978" s="750" t="s">
        <v>628</v>
      </c>
      <c r="E978" s="751">
        <v>50113001</v>
      </c>
      <c r="F978" s="750" t="s">
        <v>669</v>
      </c>
      <c r="G978" s="749" t="s">
        <v>670</v>
      </c>
      <c r="H978" s="749">
        <v>67558</v>
      </c>
      <c r="I978" s="749">
        <v>67558</v>
      </c>
      <c r="J978" s="749" t="s">
        <v>699</v>
      </c>
      <c r="K978" s="749" t="s">
        <v>700</v>
      </c>
      <c r="L978" s="752">
        <v>27.22</v>
      </c>
      <c r="M978" s="752">
        <v>6</v>
      </c>
      <c r="N978" s="753">
        <v>163.32</v>
      </c>
    </row>
    <row r="979" spans="1:14" ht="14.45" customHeight="1" x14ac:dyDescent="0.2">
      <c r="A979" s="747" t="s">
        <v>583</v>
      </c>
      <c r="B979" s="748" t="s">
        <v>584</v>
      </c>
      <c r="C979" s="749" t="s">
        <v>627</v>
      </c>
      <c r="D979" s="750" t="s">
        <v>628</v>
      </c>
      <c r="E979" s="751">
        <v>50113001</v>
      </c>
      <c r="F979" s="750" t="s">
        <v>669</v>
      </c>
      <c r="G979" s="749" t="s">
        <v>670</v>
      </c>
      <c r="H979" s="749">
        <v>196635</v>
      </c>
      <c r="I979" s="749">
        <v>96635</v>
      </c>
      <c r="J979" s="749" t="s">
        <v>1223</v>
      </c>
      <c r="K979" s="749" t="s">
        <v>1224</v>
      </c>
      <c r="L979" s="752">
        <v>114.02000000000002</v>
      </c>
      <c r="M979" s="752">
        <v>3</v>
      </c>
      <c r="N979" s="753">
        <v>342.06000000000006</v>
      </c>
    </row>
    <row r="980" spans="1:14" ht="14.45" customHeight="1" x14ac:dyDescent="0.2">
      <c r="A980" s="747" t="s">
        <v>583</v>
      </c>
      <c r="B980" s="748" t="s">
        <v>584</v>
      </c>
      <c r="C980" s="749" t="s">
        <v>627</v>
      </c>
      <c r="D980" s="750" t="s">
        <v>628</v>
      </c>
      <c r="E980" s="751">
        <v>50113001</v>
      </c>
      <c r="F980" s="750" t="s">
        <v>669</v>
      </c>
      <c r="G980" s="749" t="s">
        <v>670</v>
      </c>
      <c r="H980" s="749">
        <v>117992</v>
      </c>
      <c r="I980" s="749">
        <v>17992</v>
      </c>
      <c r="J980" s="749" t="s">
        <v>1225</v>
      </c>
      <c r="K980" s="749" t="s">
        <v>1226</v>
      </c>
      <c r="L980" s="752">
        <v>82.371304347826083</v>
      </c>
      <c r="M980" s="752">
        <v>23</v>
      </c>
      <c r="N980" s="753">
        <v>1894.54</v>
      </c>
    </row>
    <row r="981" spans="1:14" ht="14.45" customHeight="1" x14ac:dyDescent="0.2">
      <c r="A981" s="747" t="s">
        <v>583</v>
      </c>
      <c r="B981" s="748" t="s">
        <v>584</v>
      </c>
      <c r="C981" s="749" t="s">
        <v>627</v>
      </c>
      <c r="D981" s="750" t="s">
        <v>628</v>
      </c>
      <c r="E981" s="751">
        <v>50113001</v>
      </c>
      <c r="F981" s="750" t="s">
        <v>669</v>
      </c>
      <c r="G981" s="749" t="s">
        <v>670</v>
      </c>
      <c r="H981" s="749">
        <v>186393</v>
      </c>
      <c r="I981" s="749">
        <v>86393</v>
      </c>
      <c r="J981" s="749" t="s">
        <v>1225</v>
      </c>
      <c r="K981" s="749" t="s">
        <v>1227</v>
      </c>
      <c r="L981" s="752">
        <v>51.63639344262296</v>
      </c>
      <c r="M981" s="752">
        <v>61</v>
      </c>
      <c r="N981" s="753">
        <v>3149.8200000000006</v>
      </c>
    </row>
    <row r="982" spans="1:14" ht="14.45" customHeight="1" x14ac:dyDescent="0.2">
      <c r="A982" s="747" t="s">
        <v>583</v>
      </c>
      <c r="B982" s="748" t="s">
        <v>584</v>
      </c>
      <c r="C982" s="749" t="s">
        <v>627</v>
      </c>
      <c r="D982" s="750" t="s">
        <v>628</v>
      </c>
      <c r="E982" s="751">
        <v>50113001</v>
      </c>
      <c r="F982" s="750" t="s">
        <v>669</v>
      </c>
      <c r="G982" s="749" t="s">
        <v>670</v>
      </c>
      <c r="H982" s="749">
        <v>100498</v>
      </c>
      <c r="I982" s="749">
        <v>498</v>
      </c>
      <c r="J982" s="749" t="s">
        <v>701</v>
      </c>
      <c r="K982" s="749" t="s">
        <v>702</v>
      </c>
      <c r="L982" s="752">
        <v>108.73392857142858</v>
      </c>
      <c r="M982" s="752">
        <v>56</v>
      </c>
      <c r="N982" s="753">
        <v>6089.1</v>
      </c>
    </row>
    <row r="983" spans="1:14" ht="14.45" customHeight="1" x14ac:dyDescent="0.2">
      <c r="A983" s="747" t="s">
        <v>583</v>
      </c>
      <c r="B983" s="748" t="s">
        <v>584</v>
      </c>
      <c r="C983" s="749" t="s">
        <v>627</v>
      </c>
      <c r="D983" s="750" t="s">
        <v>628</v>
      </c>
      <c r="E983" s="751">
        <v>50113001</v>
      </c>
      <c r="F983" s="750" t="s">
        <v>669</v>
      </c>
      <c r="G983" s="749" t="s">
        <v>670</v>
      </c>
      <c r="H983" s="749">
        <v>237329</v>
      </c>
      <c r="I983" s="749">
        <v>237329</v>
      </c>
      <c r="J983" s="749" t="s">
        <v>701</v>
      </c>
      <c r="K983" s="749" t="s">
        <v>702</v>
      </c>
      <c r="L983" s="752">
        <v>108.64000000000003</v>
      </c>
      <c r="M983" s="752">
        <v>5</v>
      </c>
      <c r="N983" s="753">
        <v>543.20000000000016</v>
      </c>
    </row>
    <row r="984" spans="1:14" ht="14.45" customHeight="1" x14ac:dyDescent="0.2">
      <c r="A984" s="747" t="s">
        <v>583</v>
      </c>
      <c r="B984" s="748" t="s">
        <v>584</v>
      </c>
      <c r="C984" s="749" t="s">
        <v>627</v>
      </c>
      <c r="D984" s="750" t="s">
        <v>628</v>
      </c>
      <c r="E984" s="751">
        <v>50113001</v>
      </c>
      <c r="F984" s="750" t="s">
        <v>669</v>
      </c>
      <c r="G984" s="749" t="s">
        <v>670</v>
      </c>
      <c r="H984" s="749">
        <v>100499</v>
      </c>
      <c r="I984" s="749">
        <v>499</v>
      </c>
      <c r="J984" s="749" t="s">
        <v>1230</v>
      </c>
      <c r="K984" s="749" t="s">
        <v>1231</v>
      </c>
      <c r="L984" s="752">
        <v>113.12599999999999</v>
      </c>
      <c r="M984" s="752">
        <v>15</v>
      </c>
      <c r="N984" s="753">
        <v>1696.8899999999999</v>
      </c>
    </row>
    <row r="985" spans="1:14" ht="14.45" customHeight="1" x14ac:dyDescent="0.2">
      <c r="A985" s="747" t="s">
        <v>583</v>
      </c>
      <c r="B985" s="748" t="s">
        <v>584</v>
      </c>
      <c r="C985" s="749" t="s">
        <v>627</v>
      </c>
      <c r="D985" s="750" t="s">
        <v>628</v>
      </c>
      <c r="E985" s="751">
        <v>50113001</v>
      </c>
      <c r="F985" s="750" t="s">
        <v>669</v>
      </c>
      <c r="G985" s="749" t="s">
        <v>670</v>
      </c>
      <c r="H985" s="749">
        <v>237330</v>
      </c>
      <c r="I985" s="749">
        <v>237330</v>
      </c>
      <c r="J985" s="749" t="s">
        <v>1230</v>
      </c>
      <c r="K985" s="749" t="s">
        <v>1231</v>
      </c>
      <c r="L985" s="752">
        <v>113.05999999999997</v>
      </c>
      <c r="M985" s="752">
        <v>5</v>
      </c>
      <c r="N985" s="753">
        <v>565.29999999999984</v>
      </c>
    </row>
    <row r="986" spans="1:14" ht="14.45" customHeight="1" x14ac:dyDescent="0.2">
      <c r="A986" s="747" t="s">
        <v>583</v>
      </c>
      <c r="B986" s="748" t="s">
        <v>584</v>
      </c>
      <c r="C986" s="749" t="s">
        <v>627</v>
      </c>
      <c r="D986" s="750" t="s">
        <v>628</v>
      </c>
      <c r="E986" s="751">
        <v>50113001</v>
      </c>
      <c r="F986" s="750" t="s">
        <v>669</v>
      </c>
      <c r="G986" s="749" t="s">
        <v>670</v>
      </c>
      <c r="H986" s="749">
        <v>215978</v>
      </c>
      <c r="I986" s="749">
        <v>215978</v>
      </c>
      <c r="J986" s="749" t="s">
        <v>1232</v>
      </c>
      <c r="K986" s="749" t="s">
        <v>1233</v>
      </c>
      <c r="L986" s="752">
        <v>120.68000000000005</v>
      </c>
      <c r="M986" s="752">
        <v>2</v>
      </c>
      <c r="N986" s="753">
        <v>241.3600000000001</v>
      </c>
    </row>
    <row r="987" spans="1:14" ht="14.45" customHeight="1" x14ac:dyDescent="0.2">
      <c r="A987" s="747" t="s">
        <v>583</v>
      </c>
      <c r="B987" s="748" t="s">
        <v>584</v>
      </c>
      <c r="C987" s="749" t="s">
        <v>627</v>
      </c>
      <c r="D987" s="750" t="s">
        <v>628</v>
      </c>
      <c r="E987" s="751">
        <v>50113001</v>
      </c>
      <c r="F987" s="750" t="s">
        <v>669</v>
      </c>
      <c r="G987" s="749" t="s">
        <v>670</v>
      </c>
      <c r="H987" s="749">
        <v>116592</v>
      </c>
      <c r="I987" s="749">
        <v>16592</v>
      </c>
      <c r="J987" s="749" t="s">
        <v>1977</v>
      </c>
      <c r="K987" s="749" t="s">
        <v>1978</v>
      </c>
      <c r="L987" s="752">
        <v>96.029999999999987</v>
      </c>
      <c r="M987" s="752">
        <v>2</v>
      </c>
      <c r="N987" s="753">
        <v>192.05999999999997</v>
      </c>
    </row>
    <row r="988" spans="1:14" ht="14.45" customHeight="1" x14ac:dyDescent="0.2">
      <c r="A988" s="747" t="s">
        <v>583</v>
      </c>
      <c r="B988" s="748" t="s">
        <v>584</v>
      </c>
      <c r="C988" s="749" t="s">
        <v>627</v>
      </c>
      <c r="D988" s="750" t="s">
        <v>628</v>
      </c>
      <c r="E988" s="751">
        <v>50113001</v>
      </c>
      <c r="F988" s="750" t="s">
        <v>669</v>
      </c>
      <c r="G988" s="749" t="s">
        <v>670</v>
      </c>
      <c r="H988" s="749">
        <v>116595</v>
      </c>
      <c r="I988" s="749">
        <v>16595</v>
      </c>
      <c r="J988" s="749" t="s">
        <v>1977</v>
      </c>
      <c r="K988" s="749" t="s">
        <v>1979</v>
      </c>
      <c r="L988" s="752">
        <v>93.297499999999985</v>
      </c>
      <c r="M988" s="752">
        <v>8</v>
      </c>
      <c r="N988" s="753">
        <v>746.37999999999988</v>
      </c>
    </row>
    <row r="989" spans="1:14" ht="14.45" customHeight="1" x14ac:dyDescent="0.2">
      <c r="A989" s="747" t="s">
        <v>583</v>
      </c>
      <c r="B989" s="748" t="s">
        <v>584</v>
      </c>
      <c r="C989" s="749" t="s">
        <v>627</v>
      </c>
      <c r="D989" s="750" t="s">
        <v>628</v>
      </c>
      <c r="E989" s="751">
        <v>50113001</v>
      </c>
      <c r="F989" s="750" t="s">
        <v>669</v>
      </c>
      <c r="G989" s="749" t="s">
        <v>670</v>
      </c>
      <c r="H989" s="749">
        <v>225169</v>
      </c>
      <c r="I989" s="749">
        <v>225169</v>
      </c>
      <c r="J989" s="749" t="s">
        <v>1234</v>
      </c>
      <c r="K989" s="749" t="s">
        <v>1235</v>
      </c>
      <c r="L989" s="752">
        <v>44.45</v>
      </c>
      <c r="M989" s="752">
        <v>2</v>
      </c>
      <c r="N989" s="753">
        <v>88.9</v>
      </c>
    </row>
    <row r="990" spans="1:14" ht="14.45" customHeight="1" x14ac:dyDescent="0.2">
      <c r="A990" s="747" t="s">
        <v>583</v>
      </c>
      <c r="B990" s="748" t="s">
        <v>584</v>
      </c>
      <c r="C990" s="749" t="s">
        <v>627</v>
      </c>
      <c r="D990" s="750" t="s">
        <v>628</v>
      </c>
      <c r="E990" s="751">
        <v>50113001</v>
      </c>
      <c r="F990" s="750" t="s">
        <v>669</v>
      </c>
      <c r="G990" s="749" t="s">
        <v>670</v>
      </c>
      <c r="H990" s="749">
        <v>225168</v>
      </c>
      <c r="I990" s="749">
        <v>225168</v>
      </c>
      <c r="J990" s="749" t="s">
        <v>1234</v>
      </c>
      <c r="K990" s="749" t="s">
        <v>1236</v>
      </c>
      <c r="L990" s="752">
        <v>63.54</v>
      </c>
      <c r="M990" s="752">
        <v>6</v>
      </c>
      <c r="N990" s="753">
        <v>381.24</v>
      </c>
    </row>
    <row r="991" spans="1:14" ht="14.45" customHeight="1" x14ac:dyDescent="0.2">
      <c r="A991" s="747" t="s">
        <v>583</v>
      </c>
      <c r="B991" s="748" t="s">
        <v>584</v>
      </c>
      <c r="C991" s="749" t="s">
        <v>627</v>
      </c>
      <c r="D991" s="750" t="s">
        <v>628</v>
      </c>
      <c r="E991" s="751">
        <v>50113001</v>
      </c>
      <c r="F991" s="750" t="s">
        <v>669</v>
      </c>
      <c r="G991" s="749" t="s">
        <v>670</v>
      </c>
      <c r="H991" s="749">
        <v>100502</v>
      </c>
      <c r="I991" s="749">
        <v>502</v>
      </c>
      <c r="J991" s="749" t="s">
        <v>703</v>
      </c>
      <c r="K991" s="749" t="s">
        <v>704</v>
      </c>
      <c r="L991" s="752">
        <v>258.94666666666672</v>
      </c>
      <c r="M991" s="752">
        <v>18</v>
      </c>
      <c r="N991" s="753">
        <v>4661.0400000000009</v>
      </c>
    </row>
    <row r="992" spans="1:14" ht="14.45" customHeight="1" x14ac:dyDescent="0.2">
      <c r="A992" s="747" t="s">
        <v>583</v>
      </c>
      <c r="B992" s="748" t="s">
        <v>584</v>
      </c>
      <c r="C992" s="749" t="s">
        <v>627</v>
      </c>
      <c r="D992" s="750" t="s">
        <v>628</v>
      </c>
      <c r="E992" s="751">
        <v>50113001</v>
      </c>
      <c r="F992" s="750" t="s">
        <v>669</v>
      </c>
      <c r="G992" s="749" t="s">
        <v>670</v>
      </c>
      <c r="H992" s="749">
        <v>102684</v>
      </c>
      <c r="I992" s="749">
        <v>2684</v>
      </c>
      <c r="J992" s="749" t="s">
        <v>703</v>
      </c>
      <c r="K992" s="749" t="s">
        <v>1239</v>
      </c>
      <c r="L992" s="752">
        <v>107.67000000000002</v>
      </c>
      <c r="M992" s="752">
        <v>9</v>
      </c>
      <c r="N992" s="753">
        <v>969.03000000000009</v>
      </c>
    </row>
    <row r="993" spans="1:14" ht="14.45" customHeight="1" x14ac:dyDescent="0.2">
      <c r="A993" s="747" t="s">
        <v>583</v>
      </c>
      <c r="B993" s="748" t="s">
        <v>584</v>
      </c>
      <c r="C993" s="749" t="s">
        <v>627</v>
      </c>
      <c r="D993" s="750" t="s">
        <v>628</v>
      </c>
      <c r="E993" s="751">
        <v>50113001</v>
      </c>
      <c r="F993" s="750" t="s">
        <v>669</v>
      </c>
      <c r="G993" s="749" t="s">
        <v>585</v>
      </c>
      <c r="H993" s="749">
        <v>216736</v>
      </c>
      <c r="I993" s="749">
        <v>216736</v>
      </c>
      <c r="J993" s="749" t="s">
        <v>1980</v>
      </c>
      <c r="K993" s="749" t="s">
        <v>1981</v>
      </c>
      <c r="L993" s="752">
        <v>193.33</v>
      </c>
      <c r="M993" s="752">
        <v>3</v>
      </c>
      <c r="N993" s="753">
        <v>579.99</v>
      </c>
    </row>
    <row r="994" spans="1:14" ht="14.45" customHeight="1" x14ac:dyDescent="0.2">
      <c r="A994" s="747" t="s">
        <v>583</v>
      </c>
      <c r="B994" s="748" t="s">
        <v>584</v>
      </c>
      <c r="C994" s="749" t="s">
        <v>627</v>
      </c>
      <c r="D994" s="750" t="s">
        <v>628</v>
      </c>
      <c r="E994" s="751">
        <v>50113001</v>
      </c>
      <c r="F994" s="750" t="s">
        <v>669</v>
      </c>
      <c r="G994" s="749" t="s">
        <v>585</v>
      </c>
      <c r="H994" s="749">
        <v>205931</v>
      </c>
      <c r="I994" s="749">
        <v>205931</v>
      </c>
      <c r="J994" s="749" t="s">
        <v>1982</v>
      </c>
      <c r="K994" s="749" t="s">
        <v>1983</v>
      </c>
      <c r="L994" s="752">
        <v>72.949999999999989</v>
      </c>
      <c r="M994" s="752">
        <v>2</v>
      </c>
      <c r="N994" s="753">
        <v>145.89999999999998</v>
      </c>
    </row>
    <row r="995" spans="1:14" ht="14.45" customHeight="1" x14ac:dyDescent="0.2">
      <c r="A995" s="747" t="s">
        <v>583</v>
      </c>
      <c r="B995" s="748" t="s">
        <v>584</v>
      </c>
      <c r="C995" s="749" t="s">
        <v>627</v>
      </c>
      <c r="D995" s="750" t="s">
        <v>628</v>
      </c>
      <c r="E995" s="751">
        <v>50113001</v>
      </c>
      <c r="F995" s="750" t="s">
        <v>669</v>
      </c>
      <c r="G995" s="749" t="s">
        <v>678</v>
      </c>
      <c r="H995" s="749">
        <v>127736</v>
      </c>
      <c r="I995" s="749">
        <v>127736</v>
      </c>
      <c r="J995" s="749" t="s">
        <v>705</v>
      </c>
      <c r="K995" s="749" t="s">
        <v>706</v>
      </c>
      <c r="L995" s="752">
        <v>49.41</v>
      </c>
      <c r="M995" s="752">
        <v>1</v>
      </c>
      <c r="N995" s="753">
        <v>49.41</v>
      </c>
    </row>
    <row r="996" spans="1:14" ht="14.45" customHeight="1" x14ac:dyDescent="0.2">
      <c r="A996" s="747" t="s">
        <v>583</v>
      </c>
      <c r="B996" s="748" t="s">
        <v>584</v>
      </c>
      <c r="C996" s="749" t="s">
        <v>627</v>
      </c>
      <c r="D996" s="750" t="s">
        <v>628</v>
      </c>
      <c r="E996" s="751">
        <v>50113001</v>
      </c>
      <c r="F996" s="750" t="s">
        <v>669</v>
      </c>
      <c r="G996" s="749" t="s">
        <v>678</v>
      </c>
      <c r="H996" s="749">
        <v>127738</v>
      </c>
      <c r="I996" s="749">
        <v>127738</v>
      </c>
      <c r="J996" s="749" t="s">
        <v>707</v>
      </c>
      <c r="K996" s="749" t="s">
        <v>708</v>
      </c>
      <c r="L996" s="752">
        <v>95.388750000000002</v>
      </c>
      <c r="M996" s="752">
        <v>8</v>
      </c>
      <c r="N996" s="753">
        <v>763.11</v>
      </c>
    </row>
    <row r="997" spans="1:14" ht="14.45" customHeight="1" x14ac:dyDescent="0.2">
      <c r="A997" s="747" t="s">
        <v>583</v>
      </c>
      <c r="B997" s="748" t="s">
        <v>584</v>
      </c>
      <c r="C997" s="749" t="s">
        <v>627</v>
      </c>
      <c r="D997" s="750" t="s">
        <v>628</v>
      </c>
      <c r="E997" s="751">
        <v>50113001</v>
      </c>
      <c r="F997" s="750" t="s">
        <v>669</v>
      </c>
      <c r="G997" s="749" t="s">
        <v>678</v>
      </c>
      <c r="H997" s="749">
        <v>184095</v>
      </c>
      <c r="I997" s="749">
        <v>184095</v>
      </c>
      <c r="J997" s="749" t="s">
        <v>707</v>
      </c>
      <c r="K997" s="749" t="s">
        <v>1242</v>
      </c>
      <c r="L997" s="752">
        <v>280.78000000000003</v>
      </c>
      <c r="M997" s="752">
        <v>3</v>
      </c>
      <c r="N997" s="753">
        <v>842.34000000000015</v>
      </c>
    </row>
    <row r="998" spans="1:14" ht="14.45" customHeight="1" x14ac:dyDescent="0.2">
      <c r="A998" s="747" t="s">
        <v>583</v>
      </c>
      <c r="B998" s="748" t="s">
        <v>584</v>
      </c>
      <c r="C998" s="749" t="s">
        <v>627</v>
      </c>
      <c r="D998" s="750" t="s">
        <v>628</v>
      </c>
      <c r="E998" s="751">
        <v>50113001</v>
      </c>
      <c r="F998" s="750" t="s">
        <v>669</v>
      </c>
      <c r="G998" s="749" t="s">
        <v>670</v>
      </c>
      <c r="H998" s="749">
        <v>142476</v>
      </c>
      <c r="I998" s="749">
        <v>42476</v>
      </c>
      <c r="J998" s="749" t="s">
        <v>1984</v>
      </c>
      <c r="K998" s="749" t="s">
        <v>1985</v>
      </c>
      <c r="L998" s="752">
        <v>256.52999999999997</v>
      </c>
      <c r="M998" s="752">
        <v>1</v>
      </c>
      <c r="N998" s="753">
        <v>256.52999999999997</v>
      </c>
    </row>
    <row r="999" spans="1:14" ht="14.45" customHeight="1" x14ac:dyDescent="0.2">
      <c r="A999" s="747" t="s">
        <v>583</v>
      </c>
      <c r="B999" s="748" t="s">
        <v>584</v>
      </c>
      <c r="C999" s="749" t="s">
        <v>627</v>
      </c>
      <c r="D999" s="750" t="s">
        <v>628</v>
      </c>
      <c r="E999" s="751">
        <v>50113001</v>
      </c>
      <c r="F999" s="750" t="s">
        <v>669</v>
      </c>
      <c r="G999" s="749" t="s">
        <v>670</v>
      </c>
      <c r="H999" s="749">
        <v>111485</v>
      </c>
      <c r="I999" s="749">
        <v>11485</v>
      </c>
      <c r="J999" s="749" t="s">
        <v>1245</v>
      </c>
      <c r="K999" s="749" t="s">
        <v>1313</v>
      </c>
      <c r="L999" s="752">
        <v>114.96000000000001</v>
      </c>
      <c r="M999" s="752">
        <v>4</v>
      </c>
      <c r="N999" s="753">
        <v>459.84000000000003</v>
      </c>
    </row>
    <row r="1000" spans="1:14" ht="14.45" customHeight="1" x14ac:dyDescent="0.2">
      <c r="A1000" s="747" t="s">
        <v>583</v>
      </c>
      <c r="B1000" s="748" t="s">
        <v>584</v>
      </c>
      <c r="C1000" s="749" t="s">
        <v>627</v>
      </c>
      <c r="D1000" s="750" t="s">
        <v>628</v>
      </c>
      <c r="E1000" s="751">
        <v>50113001</v>
      </c>
      <c r="F1000" s="750" t="s">
        <v>669</v>
      </c>
      <c r="G1000" s="749" t="s">
        <v>585</v>
      </c>
      <c r="H1000" s="749">
        <v>162528</v>
      </c>
      <c r="I1000" s="749">
        <v>162528</v>
      </c>
      <c r="J1000" s="749" t="s">
        <v>1248</v>
      </c>
      <c r="K1000" s="749" t="s">
        <v>1249</v>
      </c>
      <c r="L1000" s="752">
        <v>119.86333333333333</v>
      </c>
      <c r="M1000" s="752">
        <v>9</v>
      </c>
      <c r="N1000" s="753">
        <v>1078.77</v>
      </c>
    </row>
    <row r="1001" spans="1:14" ht="14.45" customHeight="1" x14ac:dyDescent="0.2">
      <c r="A1001" s="747" t="s">
        <v>583</v>
      </c>
      <c r="B1001" s="748" t="s">
        <v>584</v>
      </c>
      <c r="C1001" s="749" t="s">
        <v>627</v>
      </c>
      <c r="D1001" s="750" t="s">
        <v>628</v>
      </c>
      <c r="E1001" s="751">
        <v>50113001</v>
      </c>
      <c r="F1001" s="750" t="s">
        <v>669</v>
      </c>
      <c r="G1001" s="749" t="s">
        <v>585</v>
      </c>
      <c r="H1001" s="749">
        <v>235822</v>
      </c>
      <c r="I1001" s="749">
        <v>235822</v>
      </c>
      <c r="J1001" s="749" t="s">
        <v>1250</v>
      </c>
      <c r="K1001" s="749" t="s">
        <v>1251</v>
      </c>
      <c r="L1001" s="752">
        <v>112.73999999999998</v>
      </c>
      <c r="M1001" s="752">
        <v>1</v>
      </c>
      <c r="N1001" s="753">
        <v>112.73999999999998</v>
      </c>
    </row>
    <row r="1002" spans="1:14" ht="14.45" customHeight="1" x14ac:dyDescent="0.2">
      <c r="A1002" s="747" t="s">
        <v>583</v>
      </c>
      <c r="B1002" s="748" t="s">
        <v>584</v>
      </c>
      <c r="C1002" s="749" t="s">
        <v>627</v>
      </c>
      <c r="D1002" s="750" t="s">
        <v>628</v>
      </c>
      <c r="E1002" s="751">
        <v>50113001</v>
      </c>
      <c r="F1002" s="750" t="s">
        <v>669</v>
      </c>
      <c r="G1002" s="749" t="s">
        <v>678</v>
      </c>
      <c r="H1002" s="749">
        <v>146071</v>
      </c>
      <c r="I1002" s="749">
        <v>146071</v>
      </c>
      <c r="J1002" s="749" t="s">
        <v>1250</v>
      </c>
      <c r="K1002" s="749" t="s">
        <v>1251</v>
      </c>
      <c r="L1002" s="752">
        <v>130.58153846153843</v>
      </c>
      <c r="M1002" s="752">
        <v>13</v>
      </c>
      <c r="N1002" s="753">
        <v>1697.5599999999997</v>
      </c>
    </row>
    <row r="1003" spans="1:14" ht="14.45" customHeight="1" x14ac:dyDescent="0.2">
      <c r="A1003" s="747" t="s">
        <v>583</v>
      </c>
      <c r="B1003" s="748" t="s">
        <v>584</v>
      </c>
      <c r="C1003" s="749" t="s">
        <v>627</v>
      </c>
      <c r="D1003" s="750" t="s">
        <v>628</v>
      </c>
      <c r="E1003" s="751">
        <v>50113001</v>
      </c>
      <c r="F1003" s="750" t="s">
        <v>669</v>
      </c>
      <c r="G1003" s="749" t="s">
        <v>670</v>
      </c>
      <c r="H1003" s="749">
        <v>845432</v>
      </c>
      <c r="I1003" s="749">
        <v>107639</v>
      </c>
      <c r="J1003" s="749" t="s">
        <v>1252</v>
      </c>
      <c r="K1003" s="749" t="s">
        <v>1238</v>
      </c>
      <c r="L1003" s="752">
        <v>52.260000000000005</v>
      </c>
      <c r="M1003" s="752">
        <v>4</v>
      </c>
      <c r="N1003" s="753">
        <v>209.04000000000002</v>
      </c>
    </row>
    <row r="1004" spans="1:14" ht="14.45" customHeight="1" x14ac:dyDescent="0.2">
      <c r="A1004" s="747" t="s">
        <v>583</v>
      </c>
      <c r="B1004" s="748" t="s">
        <v>584</v>
      </c>
      <c r="C1004" s="749" t="s">
        <v>627</v>
      </c>
      <c r="D1004" s="750" t="s">
        <v>628</v>
      </c>
      <c r="E1004" s="751">
        <v>50113001</v>
      </c>
      <c r="F1004" s="750" t="s">
        <v>669</v>
      </c>
      <c r="G1004" s="749" t="s">
        <v>585</v>
      </c>
      <c r="H1004" s="749">
        <v>117685</v>
      </c>
      <c r="I1004" s="749">
        <v>17685</v>
      </c>
      <c r="J1004" s="749" t="s">
        <v>1986</v>
      </c>
      <c r="K1004" s="749" t="s">
        <v>1987</v>
      </c>
      <c r="L1004" s="752">
        <v>119.90000000000002</v>
      </c>
      <c r="M1004" s="752">
        <v>2</v>
      </c>
      <c r="N1004" s="753">
        <v>239.80000000000004</v>
      </c>
    </row>
    <row r="1005" spans="1:14" ht="14.45" customHeight="1" x14ac:dyDescent="0.2">
      <c r="A1005" s="747" t="s">
        <v>583</v>
      </c>
      <c r="B1005" s="748" t="s">
        <v>584</v>
      </c>
      <c r="C1005" s="749" t="s">
        <v>627</v>
      </c>
      <c r="D1005" s="750" t="s">
        <v>628</v>
      </c>
      <c r="E1005" s="751">
        <v>50113001</v>
      </c>
      <c r="F1005" s="750" t="s">
        <v>669</v>
      </c>
      <c r="G1005" s="749" t="s">
        <v>670</v>
      </c>
      <c r="H1005" s="749">
        <v>501637</v>
      </c>
      <c r="I1005" s="749">
        <v>0</v>
      </c>
      <c r="J1005" s="749" t="s">
        <v>1988</v>
      </c>
      <c r="K1005" s="749" t="s">
        <v>585</v>
      </c>
      <c r="L1005" s="752">
        <v>8.3006666666666664</v>
      </c>
      <c r="M1005" s="752">
        <v>1</v>
      </c>
      <c r="N1005" s="753">
        <v>8.3006666666666664</v>
      </c>
    </row>
    <row r="1006" spans="1:14" ht="14.45" customHeight="1" x14ac:dyDescent="0.2">
      <c r="A1006" s="747" t="s">
        <v>583</v>
      </c>
      <c r="B1006" s="748" t="s">
        <v>584</v>
      </c>
      <c r="C1006" s="749" t="s">
        <v>627</v>
      </c>
      <c r="D1006" s="750" t="s">
        <v>628</v>
      </c>
      <c r="E1006" s="751">
        <v>50113001</v>
      </c>
      <c r="F1006" s="750" t="s">
        <v>669</v>
      </c>
      <c r="G1006" s="749" t="s">
        <v>670</v>
      </c>
      <c r="H1006" s="749">
        <v>194804</v>
      </c>
      <c r="I1006" s="749">
        <v>94804</v>
      </c>
      <c r="J1006" s="749" t="s">
        <v>1253</v>
      </c>
      <c r="K1006" s="749" t="s">
        <v>760</v>
      </c>
      <c r="L1006" s="752">
        <v>58.504444444444438</v>
      </c>
      <c r="M1006" s="752">
        <v>45</v>
      </c>
      <c r="N1006" s="753">
        <v>2632.7</v>
      </c>
    </row>
    <row r="1007" spans="1:14" ht="14.45" customHeight="1" x14ac:dyDescent="0.2">
      <c r="A1007" s="747" t="s">
        <v>583</v>
      </c>
      <c r="B1007" s="748" t="s">
        <v>584</v>
      </c>
      <c r="C1007" s="749" t="s">
        <v>627</v>
      </c>
      <c r="D1007" s="750" t="s">
        <v>628</v>
      </c>
      <c r="E1007" s="751">
        <v>50113001</v>
      </c>
      <c r="F1007" s="750" t="s">
        <v>669</v>
      </c>
      <c r="G1007" s="749" t="s">
        <v>670</v>
      </c>
      <c r="H1007" s="749">
        <v>850104</v>
      </c>
      <c r="I1007" s="749">
        <v>164344</v>
      </c>
      <c r="J1007" s="749" t="s">
        <v>1989</v>
      </c>
      <c r="K1007" s="749" t="s">
        <v>1990</v>
      </c>
      <c r="L1007" s="752">
        <v>227.28999999999996</v>
      </c>
      <c r="M1007" s="752">
        <v>2</v>
      </c>
      <c r="N1007" s="753">
        <v>454.57999999999993</v>
      </c>
    </row>
    <row r="1008" spans="1:14" ht="14.45" customHeight="1" x14ac:dyDescent="0.2">
      <c r="A1008" s="747" t="s">
        <v>583</v>
      </c>
      <c r="B1008" s="748" t="s">
        <v>584</v>
      </c>
      <c r="C1008" s="749" t="s">
        <v>627</v>
      </c>
      <c r="D1008" s="750" t="s">
        <v>628</v>
      </c>
      <c r="E1008" s="751">
        <v>50113001</v>
      </c>
      <c r="F1008" s="750" t="s">
        <v>669</v>
      </c>
      <c r="G1008" s="749" t="s">
        <v>670</v>
      </c>
      <c r="H1008" s="749">
        <v>101125</v>
      </c>
      <c r="I1008" s="749">
        <v>1125</v>
      </c>
      <c r="J1008" s="749" t="s">
        <v>1256</v>
      </c>
      <c r="K1008" s="749" t="s">
        <v>1991</v>
      </c>
      <c r="L1008" s="752">
        <v>77.310000000000016</v>
      </c>
      <c r="M1008" s="752">
        <v>98</v>
      </c>
      <c r="N1008" s="753">
        <v>7576.380000000001</v>
      </c>
    </row>
    <row r="1009" spans="1:14" ht="14.45" customHeight="1" x14ac:dyDescent="0.2">
      <c r="A1009" s="747" t="s">
        <v>583</v>
      </c>
      <c r="B1009" s="748" t="s">
        <v>584</v>
      </c>
      <c r="C1009" s="749" t="s">
        <v>627</v>
      </c>
      <c r="D1009" s="750" t="s">
        <v>628</v>
      </c>
      <c r="E1009" s="751">
        <v>50113001</v>
      </c>
      <c r="F1009" s="750" t="s">
        <v>669</v>
      </c>
      <c r="G1009" s="749" t="s">
        <v>678</v>
      </c>
      <c r="H1009" s="749">
        <v>116932</v>
      </c>
      <c r="I1009" s="749">
        <v>16932</v>
      </c>
      <c r="J1009" s="749" t="s">
        <v>1992</v>
      </c>
      <c r="K1009" s="749" t="s">
        <v>1993</v>
      </c>
      <c r="L1009" s="752">
        <v>104.62333333333333</v>
      </c>
      <c r="M1009" s="752">
        <v>3</v>
      </c>
      <c r="N1009" s="753">
        <v>313.87</v>
      </c>
    </row>
    <row r="1010" spans="1:14" ht="14.45" customHeight="1" x14ac:dyDescent="0.2">
      <c r="A1010" s="747" t="s">
        <v>583</v>
      </c>
      <c r="B1010" s="748" t="s">
        <v>584</v>
      </c>
      <c r="C1010" s="749" t="s">
        <v>627</v>
      </c>
      <c r="D1010" s="750" t="s">
        <v>628</v>
      </c>
      <c r="E1010" s="751">
        <v>50113001</v>
      </c>
      <c r="F1010" s="750" t="s">
        <v>669</v>
      </c>
      <c r="G1010" s="749" t="s">
        <v>670</v>
      </c>
      <c r="H1010" s="749">
        <v>223159</v>
      </c>
      <c r="I1010" s="749">
        <v>223159</v>
      </c>
      <c r="J1010" s="749" t="s">
        <v>1994</v>
      </c>
      <c r="K1010" s="749" t="s">
        <v>1995</v>
      </c>
      <c r="L1010" s="752">
        <v>74.553000000000011</v>
      </c>
      <c r="M1010" s="752">
        <v>20</v>
      </c>
      <c r="N1010" s="753">
        <v>1491.0600000000002</v>
      </c>
    </row>
    <row r="1011" spans="1:14" ht="14.45" customHeight="1" x14ac:dyDescent="0.2">
      <c r="A1011" s="747" t="s">
        <v>583</v>
      </c>
      <c r="B1011" s="748" t="s">
        <v>584</v>
      </c>
      <c r="C1011" s="749" t="s">
        <v>627</v>
      </c>
      <c r="D1011" s="750" t="s">
        <v>628</v>
      </c>
      <c r="E1011" s="751">
        <v>50113001</v>
      </c>
      <c r="F1011" s="750" t="s">
        <v>669</v>
      </c>
      <c r="G1011" s="749" t="s">
        <v>585</v>
      </c>
      <c r="H1011" s="749">
        <v>223148</v>
      </c>
      <c r="I1011" s="749">
        <v>223148</v>
      </c>
      <c r="J1011" s="749" t="s">
        <v>1996</v>
      </c>
      <c r="K1011" s="749" t="s">
        <v>1997</v>
      </c>
      <c r="L1011" s="752">
        <v>114.02</v>
      </c>
      <c r="M1011" s="752">
        <v>4</v>
      </c>
      <c r="N1011" s="753">
        <v>456.08</v>
      </c>
    </row>
    <row r="1012" spans="1:14" ht="14.45" customHeight="1" x14ac:dyDescent="0.2">
      <c r="A1012" s="747" t="s">
        <v>583</v>
      </c>
      <c r="B1012" s="748" t="s">
        <v>584</v>
      </c>
      <c r="C1012" s="749" t="s">
        <v>627</v>
      </c>
      <c r="D1012" s="750" t="s">
        <v>628</v>
      </c>
      <c r="E1012" s="751">
        <v>50113001</v>
      </c>
      <c r="F1012" s="750" t="s">
        <v>669</v>
      </c>
      <c r="G1012" s="749" t="s">
        <v>670</v>
      </c>
      <c r="H1012" s="749">
        <v>203765</v>
      </c>
      <c r="I1012" s="749">
        <v>203765</v>
      </c>
      <c r="J1012" s="749" t="s">
        <v>1998</v>
      </c>
      <c r="K1012" s="749" t="s">
        <v>1999</v>
      </c>
      <c r="L1012" s="752">
        <v>141.46333333333337</v>
      </c>
      <c r="M1012" s="752">
        <v>3</v>
      </c>
      <c r="N1012" s="753">
        <v>424.3900000000001</v>
      </c>
    </row>
    <row r="1013" spans="1:14" ht="14.45" customHeight="1" x14ac:dyDescent="0.2">
      <c r="A1013" s="747" t="s">
        <v>583</v>
      </c>
      <c r="B1013" s="748" t="s">
        <v>584</v>
      </c>
      <c r="C1013" s="749" t="s">
        <v>627</v>
      </c>
      <c r="D1013" s="750" t="s">
        <v>628</v>
      </c>
      <c r="E1013" s="751">
        <v>50113001</v>
      </c>
      <c r="F1013" s="750" t="s">
        <v>669</v>
      </c>
      <c r="G1013" s="749" t="s">
        <v>670</v>
      </c>
      <c r="H1013" s="749">
        <v>157525</v>
      </c>
      <c r="I1013" s="749">
        <v>57525</v>
      </c>
      <c r="J1013" s="749" t="s">
        <v>1262</v>
      </c>
      <c r="K1013" s="749" t="s">
        <v>1263</v>
      </c>
      <c r="L1013" s="752">
        <v>97.44</v>
      </c>
      <c r="M1013" s="752">
        <v>2</v>
      </c>
      <c r="N1013" s="753">
        <v>194.88</v>
      </c>
    </row>
    <row r="1014" spans="1:14" ht="14.45" customHeight="1" x14ac:dyDescent="0.2">
      <c r="A1014" s="747" t="s">
        <v>583</v>
      </c>
      <c r="B1014" s="748" t="s">
        <v>584</v>
      </c>
      <c r="C1014" s="749" t="s">
        <v>627</v>
      </c>
      <c r="D1014" s="750" t="s">
        <v>628</v>
      </c>
      <c r="E1014" s="751">
        <v>50113001</v>
      </c>
      <c r="F1014" s="750" t="s">
        <v>669</v>
      </c>
      <c r="G1014" s="749" t="s">
        <v>678</v>
      </c>
      <c r="H1014" s="749">
        <v>103591</v>
      </c>
      <c r="I1014" s="749">
        <v>3591</v>
      </c>
      <c r="J1014" s="749" t="s">
        <v>2000</v>
      </c>
      <c r="K1014" s="749" t="s">
        <v>2001</v>
      </c>
      <c r="L1014" s="752">
        <v>432.72000000000014</v>
      </c>
      <c r="M1014" s="752">
        <v>1</v>
      </c>
      <c r="N1014" s="753">
        <v>432.72000000000014</v>
      </c>
    </row>
    <row r="1015" spans="1:14" ht="14.45" customHeight="1" x14ac:dyDescent="0.2">
      <c r="A1015" s="747" t="s">
        <v>583</v>
      </c>
      <c r="B1015" s="748" t="s">
        <v>584</v>
      </c>
      <c r="C1015" s="749" t="s">
        <v>627</v>
      </c>
      <c r="D1015" s="750" t="s">
        <v>628</v>
      </c>
      <c r="E1015" s="751">
        <v>50113001</v>
      </c>
      <c r="F1015" s="750" t="s">
        <v>669</v>
      </c>
      <c r="G1015" s="749" t="s">
        <v>678</v>
      </c>
      <c r="H1015" s="749">
        <v>188498</v>
      </c>
      <c r="I1015" s="749">
        <v>88498</v>
      </c>
      <c r="J1015" s="749" t="s">
        <v>2002</v>
      </c>
      <c r="K1015" s="749" t="s">
        <v>1035</v>
      </c>
      <c r="L1015" s="752">
        <v>166.90999999999997</v>
      </c>
      <c r="M1015" s="752">
        <v>2</v>
      </c>
      <c r="N1015" s="753">
        <v>333.81999999999994</v>
      </c>
    </row>
    <row r="1016" spans="1:14" ht="14.45" customHeight="1" x14ac:dyDescent="0.2">
      <c r="A1016" s="747" t="s">
        <v>583</v>
      </c>
      <c r="B1016" s="748" t="s">
        <v>584</v>
      </c>
      <c r="C1016" s="749" t="s">
        <v>627</v>
      </c>
      <c r="D1016" s="750" t="s">
        <v>628</v>
      </c>
      <c r="E1016" s="751">
        <v>50113001</v>
      </c>
      <c r="F1016" s="750" t="s">
        <v>669</v>
      </c>
      <c r="G1016" s="749" t="s">
        <v>670</v>
      </c>
      <c r="H1016" s="749">
        <v>502030</v>
      </c>
      <c r="I1016" s="749">
        <v>99999</v>
      </c>
      <c r="J1016" s="749" t="s">
        <v>2003</v>
      </c>
      <c r="K1016" s="749" t="s">
        <v>2004</v>
      </c>
      <c r="L1016" s="752">
        <v>1342.7650000000001</v>
      </c>
      <c r="M1016" s="752">
        <v>1.2</v>
      </c>
      <c r="N1016" s="753">
        <v>1611.318</v>
      </c>
    </row>
    <row r="1017" spans="1:14" ht="14.45" customHeight="1" x14ac:dyDescent="0.2">
      <c r="A1017" s="747" t="s">
        <v>583</v>
      </c>
      <c r="B1017" s="748" t="s">
        <v>584</v>
      </c>
      <c r="C1017" s="749" t="s">
        <v>627</v>
      </c>
      <c r="D1017" s="750" t="s">
        <v>628</v>
      </c>
      <c r="E1017" s="751">
        <v>50113001</v>
      </c>
      <c r="F1017" s="750" t="s">
        <v>669</v>
      </c>
      <c r="G1017" s="749" t="s">
        <v>670</v>
      </c>
      <c r="H1017" s="749">
        <v>100513</v>
      </c>
      <c r="I1017" s="749">
        <v>513</v>
      </c>
      <c r="J1017" s="749" t="s">
        <v>1266</v>
      </c>
      <c r="K1017" s="749" t="s">
        <v>702</v>
      </c>
      <c r="L1017" s="752">
        <v>56.759237288135594</v>
      </c>
      <c r="M1017" s="752">
        <v>118</v>
      </c>
      <c r="N1017" s="753">
        <v>6697.59</v>
      </c>
    </row>
    <row r="1018" spans="1:14" ht="14.45" customHeight="1" x14ac:dyDescent="0.2">
      <c r="A1018" s="747" t="s">
        <v>583</v>
      </c>
      <c r="B1018" s="748" t="s">
        <v>584</v>
      </c>
      <c r="C1018" s="749" t="s">
        <v>627</v>
      </c>
      <c r="D1018" s="750" t="s">
        <v>628</v>
      </c>
      <c r="E1018" s="751">
        <v>50113001</v>
      </c>
      <c r="F1018" s="750" t="s">
        <v>669</v>
      </c>
      <c r="G1018" s="749" t="s">
        <v>670</v>
      </c>
      <c r="H1018" s="749">
        <v>100516</v>
      </c>
      <c r="I1018" s="749">
        <v>516</v>
      </c>
      <c r="J1018" s="749" t="s">
        <v>1267</v>
      </c>
      <c r="K1018" s="749" t="s">
        <v>858</v>
      </c>
      <c r="L1018" s="752">
        <v>98.360000000000014</v>
      </c>
      <c r="M1018" s="752">
        <v>1</v>
      </c>
      <c r="N1018" s="753">
        <v>98.360000000000014</v>
      </c>
    </row>
    <row r="1019" spans="1:14" ht="14.45" customHeight="1" x14ac:dyDescent="0.2">
      <c r="A1019" s="747" t="s">
        <v>583</v>
      </c>
      <c r="B1019" s="748" t="s">
        <v>584</v>
      </c>
      <c r="C1019" s="749" t="s">
        <v>627</v>
      </c>
      <c r="D1019" s="750" t="s">
        <v>628</v>
      </c>
      <c r="E1019" s="751">
        <v>50113001</v>
      </c>
      <c r="F1019" s="750" t="s">
        <v>669</v>
      </c>
      <c r="G1019" s="749" t="s">
        <v>670</v>
      </c>
      <c r="H1019" s="749">
        <v>112572</v>
      </c>
      <c r="I1019" s="749">
        <v>112572</v>
      </c>
      <c r="J1019" s="749" t="s">
        <v>2005</v>
      </c>
      <c r="K1019" s="749" t="s">
        <v>2006</v>
      </c>
      <c r="L1019" s="752">
        <v>64.779999999999973</v>
      </c>
      <c r="M1019" s="752">
        <v>1</v>
      </c>
      <c r="N1019" s="753">
        <v>64.779999999999973</v>
      </c>
    </row>
    <row r="1020" spans="1:14" ht="14.45" customHeight="1" x14ac:dyDescent="0.2">
      <c r="A1020" s="747" t="s">
        <v>583</v>
      </c>
      <c r="B1020" s="748" t="s">
        <v>584</v>
      </c>
      <c r="C1020" s="749" t="s">
        <v>627</v>
      </c>
      <c r="D1020" s="750" t="s">
        <v>628</v>
      </c>
      <c r="E1020" s="751">
        <v>50113001</v>
      </c>
      <c r="F1020" s="750" t="s">
        <v>669</v>
      </c>
      <c r="G1020" s="749" t="s">
        <v>670</v>
      </c>
      <c r="H1020" s="749">
        <v>110086</v>
      </c>
      <c r="I1020" s="749">
        <v>10086</v>
      </c>
      <c r="J1020" s="749" t="s">
        <v>711</v>
      </c>
      <c r="K1020" s="749" t="s">
        <v>1268</v>
      </c>
      <c r="L1020" s="752">
        <v>1592.8</v>
      </c>
      <c r="M1020" s="752">
        <v>1</v>
      </c>
      <c r="N1020" s="753">
        <v>1592.8</v>
      </c>
    </row>
    <row r="1021" spans="1:14" ht="14.45" customHeight="1" x14ac:dyDescent="0.2">
      <c r="A1021" s="747" t="s">
        <v>583</v>
      </c>
      <c r="B1021" s="748" t="s">
        <v>584</v>
      </c>
      <c r="C1021" s="749" t="s">
        <v>627</v>
      </c>
      <c r="D1021" s="750" t="s">
        <v>628</v>
      </c>
      <c r="E1021" s="751">
        <v>50113001</v>
      </c>
      <c r="F1021" s="750" t="s">
        <v>669</v>
      </c>
      <c r="G1021" s="749" t="s">
        <v>670</v>
      </c>
      <c r="H1021" s="749">
        <v>230353</v>
      </c>
      <c r="I1021" s="749">
        <v>230353</v>
      </c>
      <c r="J1021" s="749" t="s">
        <v>711</v>
      </c>
      <c r="K1021" s="749" t="s">
        <v>712</v>
      </c>
      <c r="L1021" s="752">
        <v>1675.5649999999998</v>
      </c>
      <c r="M1021" s="752">
        <v>12</v>
      </c>
      <c r="N1021" s="753">
        <v>20106.78</v>
      </c>
    </row>
    <row r="1022" spans="1:14" ht="14.45" customHeight="1" x14ac:dyDescent="0.2">
      <c r="A1022" s="747" t="s">
        <v>583</v>
      </c>
      <c r="B1022" s="748" t="s">
        <v>584</v>
      </c>
      <c r="C1022" s="749" t="s">
        <v>627</v>
      </c>
      <c r="D1022" s="750" t="s">
        <v>628</v>
      </c>
      <c r="E1022" s="751">
        <v>50113001</v>
      </c>
      <c r="F1022" s="750" t="s">
        <v>669</v>
      </c>
      <c r="G1022" s="749" t="s">
        <v>678</v>
      </c>
      <c r="H1022" s="749">
        <v>191788</v>
      </c>
      <c r="I1022" s="749">
        <v>91788</v>
      </c>
      <c r="J1022" s="749" t="s">
        <v>1269</v>
      </c>
      <c r="K1022" s="749" t="s">
        <v>931</v>
      </c>
      <c r="L1022" s="752">
        <v>9.1309090909090891</v>
      </c>
      <c r="M1022" s="752">
        <v>11</v>
      </c>
      <c r="N1022" s="753">
        <v>100.43999999999998</v>
      </c>
    </row>
    <row r="1023" spans="1:14" ht="14.45" customHeight="1" x14ac:dyDescent="0.2">
      <c r="A1023" s="747" t="s">
        <v>583</v>
      </c>
      <c r="B1023" s="748" t="s">
        <v>584</v>
      </c>
      <c r="C1023" s="749" t="s">
        <v>627</v>
      </c>
      <c r="D1023" s="750" t="s">
        <v>628</v>
      </c>
      <c r="E1023" s="751">
        <v>50113001</v>
      </c>
      <c r="F1023" s="750" t="s">
        <v>669</v>
      </c>
      <c r="G1023" s="749" t="s">
        <v>678</v>
      </c>
      <c r="H1023" s="749">
        <v>106618</v>
      </c>
      <c r="I1023" s="749">
        <v>6618</v>
      </c>
      <c r="J1023" s="749" t="s">
        <v>1270</v>
      </c>
      <c r="K1023" s="749" t="s">
        <v>1271</v>
      </c>
      <c r="L1023" s="752">
        <v>19.58733333333333</v>
      </c>
      <c r="M1023" s="752">
        <v>15</v>
      </c>
      <c r="N1023" s="753">
        <v>293.80999999999995</v>
      </c>
    </row>
    <row r="1024" spans="1:14" ht="14.45" customHeight="1" x14ac:dyDescent="0.2">
      <c r="A1024" s="747" t="s">
        <v>583</v>
      </c>
      <c r="B1024" s="748" t="s">
        <v>584</v>
      </c>
      <c r="C1024" s="749" t="s">
        <v>627</v>
      </c>
      <c r="D1024" s="750" t="s">
        <v>628</v>
      </c>
      <c r="E1024" s="751">
        <v>50113001</v>
      </c>
      <c r="F1024" s="750" t="s">
        <v>669</v>
      </c>
      <c r="G1024" s="749" t="s">
        <v>678</v>
      </c>
      <c r="H1024" s="749">
        <v>186656</v>
      </c>
      <c r="I1024" s="749">
        <v>86656</v>
      </c>
      <c r="J1024" s="749" t="s">
        <v>1272</v>
      </c>
      <c r="K1024" s="749" t="s">
        <v>1273</v>
      </c>
      <c r="L1024" s="752">
        <v>29.339999999999996</v>
      </c>
      <c r="M1024" s="752">
        <v>8</v>
      </c>
      <c r="N1024" s="753">
        <v>234.71999999999997</v>
      </c>
    </row>
    <row r="1025" spans="1:14" ht="14.45" customHeight="1" x14ac:dyDescent="0.2">
      <c r="A1025" s="747" t="s">
        <v>583</v>
      </c>
      <c r="B1025" s="748" t="s">
        <v>584</v>
      </c>
      <c r="C1025" s="749" t="s">
        <v>627</v>
      </c>
      <c r="D1025" s="750" t="s">
        <v>628</v>
      </c>
      <c r="E1025" s="751">
        <v>50113001</v>
      </c>
      <c r="F1025" s="750" t="s">
        <v>669</v>
      </c>
      <c r="G1025" s="749" t="s">
        <v>678</v>
      </c>
      <c r="H1025" s="749">
        <v>184398</v>
      </c>
      <c r="I1025" s="749">
        <v>84398</v>
      </c>
      <c r="J1025" s="749" t="s">
        <v>1274</v>
      </c>
      <c r="K1025" s="749" t="s">
        <v>1275</v>
      </c>
      <c r="L1025" s="752">
        <v>114.10714285714286</v>
      </c>
      <c r="M1025" s="752">
        <v>7</v>
      </c>
      <c r="N1025" s="753">
        <v>798.75</v>
      </c>
    </row>
    <row r="1026" spans="1:14" ht="14.45" customHeight="1" x14ac:dyDescent="0.2">
      <c r="A1026" s="747" t="s">
        <v>583</v>
      </c>
      <c r="B1026" s="748" t="s">
        <v>584</v>
      </c>
      <c r="C1026" s="749" t="s">
        <v>627</v>
      </c>
      <c r="D1026" s="750" t="s">
        <v>628</v>
      </c>
      <c r="E1026" s="751">
        <v>50113001</v>
      </c>
      <c r="F1026" s="750" t="s">
        <v>669</v>
      </c>
      <c r="G1026" s="749" t="s">
        <v>678</v>
      </c>
      <c r="H1026" s="749">
        <v>184400</v>
      </c>
      <c r="I1026" s="749">
        <v>84400</v>
      </c>
      <c r="J1026" s="749" t="s">
        <v>2007</v>
      </c>
      <c r="K1026" s="749" t="s">
        <v>2008</v>
      </c>
      <c r="L1026" s="752">
        <v>255.08800000000002</v>
      </c>
      <c r="M1026" s="752">
        <v>5</v>
      </c>
      <c r="N1026" s="753">
        <v>1275.44</v>
      </c>
    </row>
    <row r="1027" spans="1:14" ht="14.45" customHeight="1" x14ac:dyDescent="0.2">
      <c r="A1027" s="747" t="s">
        <v>583</v>
      </c>
      <c r="B1027" s="748" t="s">
        <v>584</v>
      </c>
      <c r="C1027" s="749" t="s">
        <v>627</v>
      </c>
      <c r="D1027" s="750" t="s">
        <v>628</v>
      </c>
      <c r="E1027" s="751">
        <v>50113001</v>
      </c>
      <c r="F1027" s="750" t="s">
        <v>669</v>
      </c>
      <c r="G1027" s="749" t="s">
        <v>678</v>
      </c>
      <c r="H1027" s="749">
        <v>184399</v>
      </c>
      <c r="I1027" s="749">
        <v>84399</v>
      </c>
      <c r="J1027" s="749" t="s">
        <v>1276</v>
      </c>
      <c r="K1027" s="749" t="s">
        <v>1277</v>
      </c>
      <c r="L1027" s="752">
        <v>126.21999999999998</v>
      </c>
      <c r="M1027" s="752">
        <v>6</v>
      </c>
      <c r="N1027" s="753">
        <v>757.31999999999994</v>
      </c>
    </row>
    <row r="1028" spans="1:14" ht="14.45" customHeight="1" x14ac:dyDescent="0.2">
      <c r="A1028" s="747" t="s">
        <v>583</v>
      </c>
      <c r="B1028" s="748" t="s">
        <v>584</v>
      </c>
      <c r="C1028" s="749" t="s">
        <v>627</v>
      </c>
      <c r="D1028" s="750" t="s">
        <v>628</v>
      </c>
      <c r="E1028" s="751">
        <v>50113001</v>
      </c>
      <c r="F1028" s="750" t="s">
        <v>669</v>
      </c>
      <c r="G1028" s="749" t="s">
        <v>670</v>
      </c>
      <c r="H1028" s="749">
        <v>117187</v>
      </c>
      <c r="I1028" s="749">
        <v>17187</v>
      </c>
      <c r="J1028" s="749" t="s">
        <v>1280</v>
      </c>
      <c r="K1028" s="749" t="s">
        <v>1281</v>
      </c>
      <c r="L1028" s="752">
        <v>89</v>
      </c>
      <c r="M1028" s="752">
        <v>3</v>
      </c>
      <c r="N1028" s="753">
        <v>267</v>
      </c>
    </row>
    <row r="1029" spans="1:14" ht="14.45" customHeight="1" x14ac:dyDescent="0.2">
      <c r="A1029" s="747" t="s">
        <v>583</v>
      </c>
      <c r="B1029" s="748" t="s">
        <v>584</v>
      </c>
      <c r="C1029" s="749" t="s">
        <v>627</v>
      </c>
      <c r="D1029" s="750" t="s">
        <v>628</v>
      </c>
      <c r="E1029" s="751">
        <v>50113001</v>
      </c>
      <c r="F1029" s="750" t="s">
        <v>669</v>
      </c>
      <c r="G1029" s="749" t="s">
        <v>670</v>
      </c>
      <c r="H1029" s="749">
        <v>188860</v>
      </c>
      <c r="I1029" s="749">
        <v>154078</v>
      </c>
      <c r="J1029" s="749" t="s">
        <v>2009</v>
      </c>
      <c r="K1029" s="749" t="s">
        <v>2010</v>
      </c>
      <c r="L1029" s="752">
        <v>833.61999999999978</v>
      </c>
      <c r="M1029" s="752">
        <v>1</v>
      </c>
      <c r="N1029" s="753">
        <v>833.61999999999978</v>
      </c>
    </row>
    <row r="1030" spans="1:14" ht="14.45" customHeight="1" x14ac:dyDescent="0.2">
      <c r="A1030" s="747" t="s">
        <v>583</v>
      </c>
      <c r="B1030" s="748" t="s">
        <v>584</v>
      </c>
      <c r="C1030" s="749" t="s">
        <v>627</v>
      </c>
      <c r="D1030" s="750" t="s">
        <v>628</v>
      </c>
      <c r="E1030" s="751">
        <v>50113001</v>
      </c>
      <c r="F1030" s="750" t="s">
        <v>669</v>
      </c>
      <c r="G1030" s="749" t="s">
        <v>670</v>
      </c>
      <c r="H1030" s="749">
        <v>224732</v>
      </c>
      <c r="I1030" s="749">
        <v>224732</v>
      </c>
      <c r="J1030" s="749" t="s">
        <v>2009</v>
      </c>
      <c r="K1030" s="749" t="s">
        <v>2011</v>
      </c>
      <c r="L1030" s="752">
        <v>832.73</v>
      </c>
      <c r="M1030" s="752">
        <v>3</v>
      </c>
      <c r="N1030" s="753">
        <v>2498.19</v>
      </c>
    </row>
    <row r="1031" spans="1:14" ht="14.45" customHeight="1" x14ac:dyDescent="0.2">
      <c r="A1031" s="747" t="s">
        <v>583</v>
      </c>
      <c r="B1031" s="748" t="s">
        <v>584</v>
      </c>
      <c r="C1031" s="749" t="s">
        <v>627</v>
      </c>
      <c r="D1031" s="750" t="s">
        <v>628</v>
      </c>
      <c r="E1031" s="751">
        <v>50113001</v>
      </c>
      <c r="F1031" s="750" t="s">
        <v>669</v>
      </c>
      <c r="G1031" s="749" t="s">
        <v>670</v>
      </c>
      <c r="H1031" s="749">
        <v>104307</v>
      </c>
      <c r="I1031" s="749">
        <v>4307</v>
      </c>
      <c r="J1031" s="749" t="s">
        <v>1284</v>
      </c>
      <c r="K1031" s="749" t="s">
        <v>1285</v>
      </c>
      <c r="L1031" s="752">
        <v>351.19000000000011</v>
      </c>
      <c r="M1031" s="752">
        <v>1</v>
      </c>
      <c r="N1031" s="753">
        <v>351.19000000000011</v>
      </c>
    </row>
    <row r="1032" spans="1:14" ht="14.45" customHeight="1" x14ac:dyDescent="0.2">
      <c r="A1032" s="747" t="s">
        <v>583</v>
      </c>
      <c r="B1032" s="748" t="s">
        <v>584</v>
      </c>
      <c r="C1032" s="749" t="s">
        <v>627</v>
      </c>
      <c r="D1032" s="750" t="s">
        <v>628</v>
      </c>
      <c r="E1032" s="751">
        <v>50113001</v>
      </c>
      <c r="F1032" s="750" t="s">
        <v>669</v>
      </c>
      <c r="G1032" s="749" t="s">
        <v>678</v>
      </c>
      <c r="H1032" s="749">
        <v>100536</v>
      </c>
      <c r="I1032" s="749">
        <v>536</v>
      </c>
      <c r="J1032" s="749" t="s">
        <v>1286</v>
      </c>
      <c r="K1032" s="749" t="s">
        <v>735</v>
      </c>
      <c r="L1032" s="752">
        <v>140.20600000000002</v>
      </c>
      <c r="M1032" s="752">
        <v>10</v>
      </c>
      <c r="N1032" s="753">
        <v>1402.0600000000002</v>
      </c>
    </row>
    <row r="1033" spans="1:14" ht="14.45" customHeight="1" x14ac:dyDescent="0.2">
      <c r="A1033" s="747" t="s">
        <v>583</v>
      </c>
      <c r="B1033" s="748" t="s">
        <v>584</v>
      </c>
      <c r="C1033" s="749" t="s">
        <v>627</v>
      </c>
      <c r="D1033" s="750" t="s">
        <v>628</v>
      </c>
      <c r="E1033" s="751">
        <v>50113001</v>
      </c>
      <c r="F1033" s="750" t="s">
        <v>669</v>
      </c>
      <c r="G1033" s="749" t="s">
        <v>678</v>
      </c>
      <c r="H1033" s="749">
        <v>216900</v>
      </c>
      <c r="I1033" s="749">
        <v>216900</v>
      </c>
      <c r="J1033" s="749" t="s">
        <v>1287</v>
      </c>
      <c r="K1033" s="749" t="s">
        <v>1288</v>
      </c>
      <c r="L1033" s="752">
        <v>599.41388888888901</v>
      </c>
      <c r="M1033" s="752">
        <v>36</v>
      </c>
      <c r="N1033" s="753">
        <v>21578.900000000005</v>
      </c>
    </row>
    <row r="1034" spans="1:14" ht="14.45" customHeight="1" x14ac:dyDescent="0.2">
      <c r="A1034" s="747" t="s">
        <v>583</v>
      </c>
      <c r="B1034" s="748" t="s">
        <v>584</v>
      </c>
      <c r="C1034" s="749" t="s">
        <v>627</v>
      </c>
      <c r="D1034" s="750" t="s">
        <v>628</v>
      </c>
      <c r="E1034" s="751">
        <v>50113001</v>
      </c>
      <c r="F1034" s="750" t="s">
        <v>669</v>
      </c>
      <c r="G1034" s="749" t="s">
        <v>678</v>
      </c>
      <c r="H1034" s="749">
        <v>155823</v>
      </c>
      <c r="I1034" s="749">
        <v>55823</v>
      </c>
      <c r="J1034" s="749" t="s">
        <v>713</v>
      </c>
      <c r="K1034" s="749" t="s">
        <v>1289</v>
      </c>
      <c r="L1034" s="752">
        <v>33.655240740740737</v>
      </c>
      <c r="M1034" s="752">
        <v>54</v>
      </c>
      <c r="N1034" s="753">
        <v>1817.3829999999998</v>
      </c>
    </row>
    <row r="1035" spans="1:14" ht="14.45" customHeight="1" x14ac:dyDescent="0.2">
      <c r="A1035" s="747" t="s">
        <v>583</v>
      </c>
      <c r="B1035" s="748" t="s">
        <v>584</v>
      </c>
      <c r="C1035" s="749" t="s">
        <v>627</v>
      </c>
      <c r="D1035" s="750" t="s">
        <v>628</v>
      </c>
      <c r="E1035" s="751">
        <v>50113001</v>
      </c>
      <c r="F1035" s="750" t="s">
        <v>669</v>
      </c>
      <c r="G1035" s="749" t="s">
        <v>678</v>
      </c>
      <c r="H1035" s="749">
        <v>155824</v>
      </c>
      <c r="I1035" s="749">
        <v>55824</v>
      </c>
      <c r="J1035" s="749" t="s">
        <v>713</v>
      </c>
      <c r="K1035" s="749" t="s">
        <v>2012</v>
      </c>
      <c r="L1035" s="752">
        <v>50.666086956521745</v>
      </c>
      <c r="M1035" s="752">
        <v>23</v>
      </c>
      <c r="N1035" s="753">
        <v>1165.3200000000002</v>
      </c>
    </row>
    <row r="1036" spans="1:14" ht="14.45" customHeight="1" x14ac:dyDescent="0.2">
      <c r="A1036" s="747" t="s">
        <v>583</v>
      </c>
      <c r="B1036" s="748" t="s">
        <v>584</v>
      </c>
      <c r="C1036" s="749" t="s">
        <v>627</v>
      </c>
      <c r="D1036" s="750" t="s">
        <v>628</v>
      </c>
      <c r="E1036" s="751">
        <v>50113001</v>
      </c>
      <c r="F1036" s="750" t="s">
        <v>669</v>
      </c>
      <c r="G1036" s="749" t="s">
        <v>678</v>
      </c>
      <c r="H1036" s="749">
        <v>107981</v>
      </c>
      <c r="I1036" s="749">
        <v>7981</v>
      </c>
      <c r="J1036" s="749" t="s">
        <v>713</v>
      </c>
      <c r="K1036" s="749" t="s">
        <v>714</v>
      </c>
      <c r="L1036" s="752">
        <v>50.64</v>
      </c>
      <c r="M1036" s="752">
        <v>40</v>
      </c>
      <c r="N1036" s="753">
        <v>2025.6</v>
      </c>
    </row>
    <row r="1037" spans="1:14" ht="14.45" customHeight="1" x14ac:dyDescent="0.2">
      <c r="A1037" s="747" t="s">
        <v>583</v>
      </c>
      <c r="B1037" s="748" t="s">
        <v>584</v>
      </c>
      <c r="C1037" s="749" t="s">
        <v>627</v>
      </c>
      <c r="D1037" s="750" t="s">
        <v>628</v>
      </c>
      <c r="E1037" s="751">
        <v>50113001</v>
      </c>
      <c r="F1037" s="750" t="s">
        <v>669</v>
      </c>
      <c r="G1037" s="749" t="s">
        <v>678</v>
      </c>
      <c r="H1037" s="749">
        <v>126786</v>
      </c>
      <c r="I1037" s="749">
        <v>26786</v>
      </c>
      <c r="J1037" s="749" t="s">
        <v>1290</v>
      </c>
      <c r="K1037" s="749" t="s">
        <v>1291</v>
      </c>
      <c r="L1037" s="752">
        <v>405.93666666666667</v>
      </c>
      <c r="M1037" s="752">
        <v>12</v>
      </c>
      <c r="N1037" s="753">
        <v>4871.24</v>
      </c>
    </row>
    <row r="1038" spans="1:14" ht="14.45" customHeight="1" x14ac:dyDescent="0.2">
      <c r="A1038" s="747" t="s">
        <v>583</v>
      </c>
      <c r="B1038" s="748" t="s">
        <v>584</v>
      </c>
      <c r="C1038" s="749" t="s">
        <v>627</v>
      </c>
      <c r="D1038" s="750" t="s">
        <v>628</v>
      </c>
      <c r="E1038" s="751">
        <v>50113001</v>
      </c>
      <c r="F1038" s="750" t="s">
        <v>669</v>
      </c>
      <c r="G1038" s="749" t="s">
        <v>670</v>
      </c>
      <c r="H1038" s="749">
        <v>125907</v>
      </c>
      <c r="I1038" s="749">
        <v>125907</v>
      </c>
      <c r="J1038" s="749" t="s">
        <v>1294</v>
      </c>
      <c r="K1038" s="749" t="s">
        <v>1295</v>
      </c>
      <c r="L1038" s="752">
        <v>682.00000428523754</v>
      </c>
      <c r="M1038" s="752">
        <v>9</v>
      </c>
      <c r="N1038" s="753">
        <v>6138.0000385671374</v>
      </c>
    </row>
    <row r="1039" spans="1:14" ht="14.45" customHeight="1" x14ac:dyDescent="0.2">
      <c r="A1039" s="747" t="s">
        <v>583</v>
      </c>
      <c r="B1039" s="748" t="s">
        <v>584</v>
      </c>
      <c r="C1039" s="749" t="s">
        <v>627</v>
      </c>
      <c r="D1039" s="750" t="s">
        <v>628</v>
      </c>
      <c r="E1039" s="751">
        <v>50113001</v>
      </c>
      <c r="F1039" s="750" t="s">
        <v>669</v>
      </c>
      <c r="G1039" s="749" t="s">
        <v>670</v>
      </c>
      <c r="H1039" s="749">
        <v>208115</v>
      </c>
      <c r="I1039" s="749">
        <v>208115</v>
      </c>
      <c r="J1039" s="749" t="s">
        <v>2013</v>
      </c>
      <c r="K1039" s="749" t="s">
        <v>2014</v>
      </c>
      <c r="L1039" s="752">
        <v>99.150000000000034</v>
      </c>
      <c r="M1039" s="752">
        <v>3</v>
      </c>
      <c r="N1039" s="753">
        <v>297.4500000000001</v>
      </c>
    </row>
    <row r="1040" spans="1:14" ht="14.45" customHeight="1" x14ac:dyDescent="0.2">
      <c r="A1040" s="747" t="s">
        <v>583</v>
      </c>
      <c r="B1040" s="748" t="s">
        <v>584</v>
      </c>
      <c r="C1040" s="749" t="s">
        <v>627</v>
      </c>
      <c r="D1040" s="750" t="s">
        <v>628</v>
      </c>
      <c r="E1040" s="751">
        <v>50113001</v>
      </c>
      <c r="F1040" s="750" t="s">
        <v>669</v>
      </c>
      <c r="G1040" s="749" t="s">
        <v>670</v>
      </c>
      <c r="H1040" s="749">
        <v>162579</v>
      </c>
      <c r="I1040" s="749">
        <v>162579</v>
      </c>
      <c r="J1040" s="749" t="s">
        <v>1300</v>
      </c>
      <c r="K1040" s="749" t="s">
        <v>1301</v>
      </c>
      <c r="L1040" s="752">
        <v>45.07</v>
      </c>
      <c r="M1040" s="752">
        <v>4</v>
      </c>
      <c r="N1040" s="753">
        <v>180.28</v>
      </c>
    </row>
    <row r="1041" spans="1:14" ht="14.45" customHeight="1" x14ac:dyDescent="0.2">
      <c r="A1041" s="747" t="s">
        <v>583</v>
      </c>
      <c r="B1041" s="748" t="s">
        <v>584</v>
      </c>
      <c r="C1041" s="749" t="s">
        <v>627</v>
      </c>
      <c r="D1041" s="750" t="s">
        <v>628</v>
      </c>
      <c r="E1041" s="751">
        <v>50113001</v>
      </c>
      <c r="F1041" s="750" t="s">
        <v>669</v>
      </c>
      <c r="G1041" s="749" t="s">
        <v>678</v>
      </c>
      <c r="H1041" s="749">
        <v>187607</v>
      </c>
      <c r="I1041" s="749">
        <v>187607</v>
      </c>
      <c r="J1041" s="749" t="s">
        <v>1302</v>
      </c>
      <c r="K1041" s="749" t="s">
        <v>1303</v>
      </c>
      <c r="L1041" s="752">
        <v>273.89999999999998</v>
      </c>
      <c r="M1041" s="752">
        <v>1</v>
      </c>
      <c r="N1041" s="753">
        <v>273.89999999999998</v>
      </c>
    </row>
    <row r="1042" spans="1:14" ht="14.45" customHeight="1" x14ac:dyDescent="0.2">
      <c r="A1042" s="747" t="s">
        <v>583</v>
      </c>
      <c r="B1042" s="748" t="s">
        <v>584</v>
      </c>
      <c r="C1042" s="749" t="s">
        <v>627</v>
      </c>
      <c r="D1042" s="750" t="s">
        <v>628</v>
      </c>
      <c r="E1042" s="751">
        <v>50113001</v>
      </c>
      <c r="F1042" s="750" t="s">
        <v>669</v>
      </c>
      <c r="G1042" s="749" t="s">
        <v>670</v>
      </c>
      <c r="H1042" s="749">
        <v>111635</v>
      </c>
      <c r="I1042" s="749">
        <v>11635</v>
      </c>
      <c r="J1042" s="749" t="s">
        <v>1304</v>
      </c>
      <c r="K1042" s="749" t="s">
        <v>1305</v>
      </c>
      <c r="L1042" s="752">
        <v>337.64</v>
      </c>
      <c r="M1042" s="752">
        <v>5</v>
      </c>
      <c r="N1042" s="753">
        <v>1688.1999999999998</v>
      </c>
    </row>
    <row r="1043" spans="1:14" ht="14.45" customHeight="1" x14ac:dyDescent="0.2">
      <c r="A1043" s="747" t="s">
        <v>583</v>
      </c>
      <c r="B1043" s="748" t="s">
        <v>584</v>
      </c>
      <c r="C1043" s="749" t="s">
        <v>627</v>
      </c>
      <c r="D1043" s="750" t="s">
        <v>628</v>
      </c>
      <c r="E1043" s="751">
        <v>50113001</v>
      </c>
      <c r="F1043" s="750" t="s">
        <v>669</v>
      </c>
      <c r="G1043" s="749" t="s">
        <v>670</v>
      </c>
      <c r="H1043" s="749">
        <v>100874</v>
      </c>
      <c r="I1043" s="749">
        <v>874</v>
      </c>
      <c r="J1043" s="749" t="s">
        <v>1306</v>
      </c>
      <c r="K1043" s="749" t="s">
        <v>1307</v>
      </c>
      <c r="L1043" s="752">
        <v>70.403999999999996</v>
      </c>
      <c r="M1043" s="752">
        <v>25</v>
      </c>
      <c r="N1043" s="753">
        <v>1760.1</v>
      </c>
    </row>
    <row r="1044" spans="1:14" ht="14.45" customHeight="1" x14ac:dyDescent="0.2">
      <c r="A1044" s="747" t="s">
        <v>583</v>
      </c>
      <c r="B1044" s="748" t="s">
        <v>584</v>
      </c>
      <c r="C1044" s="749" t="s">
        <v>627</v>
      </c>
      <c r="D1044" s="750" t="s">
        <v>628</v>
      </c>
      <c r="E1044" s="751">
        <v>50113001</v>
      </c>
      <c r="F1044" s="750" t="s">
        <v>669</v>
      </c>
      <c r="G1044" s="749" t="s">
        <v>670</v>
      </c>
      <c r="H1044" s="749">
        <v>200863</v>
      </c>
      <c r="I1044" s="749">
        <v>200863</v>
      </c>
      <c r="J1044" s="749" t="s">
        <v>1308</v>
      </c>
      <c r="K1044" s="749" t="s">
        <v>1309</v>
      </c>
      <c r="L1044" s="752">
        <v>85.439642857142871</v>
      </c>
      <c r="M1044" s="752">
        <v>56</v>
      </c>
      <c r="N1044" s="753">
        <v>4784.6200000000008</v>
      </c>
    </row>
    <row r="1045" spans="1:14" ht="14.45" customHeight="1" x14ac:dyDescent="0.2">
      <c r="A1045" s="747" t="s">
        <v>583</v>
      </c>
      <c r="B1045" s="748" t="s">
        <v>584</v>
      </c>
      <c r="C1045" s="749" t="s">
        <v>627</v>
      </c>
      <c r="D1045" s="750" t="s">
        <v>628</v>
      </c>
      <c r="E1045" s="751">
        <v>50113001</v>
      </c>
      <c r="F1045" s="750" t="s">
        <v>669</v>
      </c>
      <c r="G1045" s="749" t="s">
        <v>670</v>
      </c>
      <c r="H1045" s="749">
        <v>100876</v>
      </c>
      <c r="I1045" s="749">
        <v>876</v>
      </c>
      <c r="J1045" s="749" t="s">
        <v>1308</v>
      </c>
      <c r="K1045" s="749" t="s">
        <v>1307</v>
      </c>
      <c r="L1045" s="752">
        <v>74.409629629629634</v>
      </c>
      <c r="M1045" s="752">
        <v>54</v>
      </c>
      <c r="N1045" s="753">
        <v>4018.1200000000003</v>
      </c>
    </row>
    <row r="1046" spans="1:14" ht="14.45" customHeight="1" x14ac:dyDescent="0.2">
      <c r="A1046" s="747" t="s">
        <v>583</v>
      </c>
      <c r="B1046" s="748" t="s">
        <v>584</v>
      </c>
      <c r="C1046" s="749" t="s">
        <v>627</v>
      </c>
      <c r="D1046" s="750" t="s">
        <v>628</v>
      </c>
      <c r="E1046" s="751">
        <v>50113001</v>
      </c>
      <c r="F1046" s="750" t="s">
        <v>669</v>
      </c>
      <c r="G1046" s="749" t="s">
        <v>670</v>
      </c>
      <c r="H1046" s="749">
        <v>157351</v>
      </c>
      <c r="I1046" s="749">
        <v>57351</v>
      </c>
      <c r="J1046" s="749" t="s">
        <v>1312</v>
      </c>
      <c r="K1046" s="749" t="s">
        <v>1313</v>
      </c>
      <c r="L1046" s="752">
        <v>47.44</v>
      </c>
      <c r="M1046" s="752">
        <v>1</v>
      </c>
      <c r="N1046" s="753">
        <v>47.44</v>
      </c>
    </row>
    <row r="1047" spans="1:14" ht="14.45" customHeight="1" x14ac:dyDescent="0.2">
      <c r="A1047" s="747" t="s">
        <v>583</v>
      </c>
      <c r="B1047" s="748" t="s">
        <v>584</v>
      </c>
      <c r="C1047" s="749" t="s">
        <v>627</v>
      </c>
      <c r="D1047" s="750" t="s">
        <v>628</v>
      </c>
      <c r="E1047" s="751">
        <v>50113001</v>
      </c>
      <c r="F1047" s="750" t="s">
        <v>669</v>
      </c>
      <c r="G1047" s="749" t="s">
        <v>670</v>
      </c>
      <c r="H1047" s="749">
        <v>101940</v>
      </c>
      <c r="I1047" s="749">
        <v>1940</v>
      </c>
      <c r="J1047" s="749" t="s">
        <v>2015</v>
      </c>
      <c r="K1047" s="749" t="s">
        <v>2016</v>
      </c>
      <c r="L1047" s="752">
        <v>34.844999999999999</v>
      </c>
      <c r="M1047" s="752">
        <v>8</v>
      </c>
      <c r="N1047" s="753">
        <v>278.76</v>
      </c>
    </row>
    <row r="1048" spans="1:14" ht="14.45" customHeight="1" x14ac:dyDescent="0.2">
      <c r="A1048" s="747" t="s">
        <v>583</v>
      </c>
      <c r="B1048" s="748" t="s">
        <v>584</v>
      </c>
      <c r="C1048" s="749" t="s">
        <v>627</v>
      </c>
      <c r="D1048" s="750" t="s">
        <v>628</v>
      </c>
      <c r="E1048" s="751">
        <v>50113001</v>
      </c>
      <c r="F1048" s="750" t="s">
        <v>669</v>
      </c>
      <c r="G1048" s="749" t="s">
        <v>670</v>
      </c>
      <c r="H1048" s="749">
        <v>117983</v>
      </c>
      <c r="I1048" s="749">
        <v>17983</v>
      </c>
      <c r="J1048" s="749" t="s">
        <v>2017</v>
      </c>
      <c r="K1048" s="749" t="s">
        <v>2018</v>
      </c>
      <c r="L1048" s="752">
        <v>80.770000000000039</v>
      </c>
      <c r="M1048" s="752">
        <v>1</v>
      </c>
      <c r="N1048" s="753">
        <v>80.770000000000039</v>
      </c>
    </row>
    <row r="1049" spans="1:14" ht="14.45" customHeight="1" x14ac:dyDescent="0.2">
      <c r="A1049" s="747" t="s">
        <v>583</v>
      </c>
      <c r="B1049" s="748" t="s">
        <v>584</v>
      </c>
      <c r="C1049" s="749" t="s">
        <v>627</v>
      </c>
      <c r="D1049" s="750" t="s">
        <v>628</v>
      </c>
      <c r="E1049" s="751">
        <v>50113001</v>
      </c>
      <c r="F1049" s="750" t="s">
        <v>669</v>
      </c>
      <c r="G1049" s="749" t="s">
        <v>670</v>
      </c>
      <c r="H1049" s="749">
        <v>230358</v>
      </c>
      <c r="I1049" s="749">
        <v>230358</v>
      </c>
      <c r="J1049" s="749" t="s">
        <v>1314</v>
      </c>
      <c r="K1049" s="749" t="s">
        <v>1316</v>
      </c>
      <c r="L1049" s="752">
        <v>118.96538461538464</v>
      </c>
      <c r="M1049" s="752">
        <v>13</v>
      </c>
      <c r="N1049" s="753">
        <v>1546.5500000000002</v>
      </c>
    </row>
    <row r="1050" spans="1:14" ht="14.45" customHeight="1" x14ac:dyDescent="0.2">
      <c r="A1050" s="747" t="s">
        <v>583</v>
      </c>
      <c r="B1050" s="748" t="s">
        <v>584</v>
      </c>
      <c r="C1050" s="749" t="s">
        <v>627</v>
      </c>
      <c r="D1050" s="750" t="s">
        <v>628</v>
      </c>
      <c r="E1050" s="751">
        <v>50113001</v>
      </c>
      <c r="F1050" s="750" t="s">
        <v>669</v>
      </c>
      <c r="G1050" s="749" t="s">
        <v>678</v>
      </c>
      <c r="H1050" s="749">
        <v>157871</v>
      </c>
      <c r="I1050" s="749">
        <v>157871</v>
      </c>
      <c r="J1050" s="749" t="s">
        <v>2019</v>
      </c>
      <c r="K1050" s="749" t="s">
        <v>2020</v>
      </c>
      <c r="L1050" s="752">
        <v>171.60000000000002</v>
      </c>
      <c r="M1050" s="752">
        <v>4</v>
      </c>
      <c r="N1050" s="753">
        <v>686.40000000000009</v>
      </c>
    </row>
    <row r="1051" spans="1:14" ht="14.45" customHeight="1" x14ac:dyDescent="0.2">
      <c r="A1051" s="747" t="s">
        <v>583</v>
      </c>
      <c r="B1051" s="748" t="s">
        <v>584</v>
      </c>
      <c r="C1051" s="749" t="s">
        <v>627</v>
      </c>
      <c r="D1051" s="750" t="s">
        <v>628</v>
      </c>
      <c r="E1051" s="751">
        <v>50113001</v>
      </c>
      <c r="F1051" s="750" t="s">
        <v>669</v>
      </c>
      <c r="G1051" s="749" t="s">
        <v>678</v>
      </c>
      <c r="H1051" s="749">
        <v>850729</v>
      </c>
      <c r="I1051" s="749">
        <v>157875</v>
      </c>
      <c r="J1051" s="749" t="s">
        <v>1318</v>
      </c>
      <c r="K1051" s="749" t="s">
        <v>1319</v>
      </c>
      <c r="L1051" s="752">
        <v>223.82608695652175</v>
      </c>
      <c r="M1051" s="752">
        <v>23</v>
      </c>
      <c r="N1051" s="753">
        <v>5148</v>
      </c>
    </row>
    <row r="1052" spans="1:14" ht="14.45" customHeight="1" x14ac:dyDescent="0.2">
      <c r="A1052" s="747" t="s">
        <v>583</v>
      </c>
      <c r="B1052" s="748" t="s">
        <v>584</v>
      </c>
      <c r="C1052" s="749" t="s">
        <v>627</v>
      </c>
      <c r="D1052" s="750" t="s">
        <v>628</v>
      </c>
      <c r="E1052" s="751">
        <v>50113001</v>
      </c>
      <c r="F1052" s="750" t="s">
        <v>669</v>
      </c>
      <c r="G1052" s="749" t="s">
        <v>670</v>
      </c>
      <c r="H1052" s="749">
        <v>207820</v>
      </c>
      <c r="I1052" s="749">
        <v>207820</v>
      </c>
      <c r="J1052" s="749" t="s">
        <v>1320</v>
      </c>
      <c r="K1052" s="749" t="s">
        <v>1321</v>
      </c>
      <c r="L1052" s="752">
        <v>30.956179775280898</v>
      </c>
      <c r="M1052" s="752">
        <v>89</v>
      </c>
      <c r="N1052" s="753">
        <v>2755.1</v>
      </c>
    </row>
    <row r="1053" spans="1:14" ht="14.45" customHeight="1" x14ac:dyDescent="0.2">
      <c r="A1053" s="747" t="s">
        <v>583</v>
      </c>
      <c r="B1053" s="748" t="s">
        <v>584</v>
      </c>
      <c r="C1053" s="749" t="s">
        <v>627</v>
      </c>
      <c r="D1053" s="750" t="s">
        <v>628</v>
      </c>
      <c r="E1053" s="751">
        <v>50113001</v>
      </c>
      <c r="F1053" s="750" t="s">
        <v>669</v>
      </c>
      <c r="G1053" s="749" t="s">
        <v>670</v>
      </c>
      <c r="H1053" s="749">
        <v>226434</v>
      </c>
      <c r="I1053" s="749">
        <v>226434</v>
      </c>
      <c r="J1053" s="749" t="s">
        <v>1322</v>
      </c>
      <c r="K1053" s="749" t="s">
        <v>1323</v>
      </c>
      <c r="L1053" s="752">
        <v>29.7</v>
      </c>
      <c r="M1053" s="752">
        <v>4</v>
      </c>
      <c r="N1053" s="753">
        <v>118.8</v>
      </c>
    </row>
    <row r="1054" spans="1:14" ht="14.45" customHeight="1" x14ac:dyDescent="0.2">
      <c r="A1054" s="747" t="s">
        <v>583</v>
      </c>
      <c r="B1054" s="748" t="s">
        <v>584</v>
      </c>
      <c r="C1054" s="749" t="s">
        <v>627</v>
      </c>
      <c r="D1054" s="750" t="s">
        <v>628</v>
      </c>
      <c r="E1054" s="751">
        <v>50113001</v>
      </c>
      <c r="F1054" s="750" t="s">
        <v>669</v>
      </c>
      <c r="G1054" s="749" t="s">
        <v>670</v>
      </c>
      <c r="H1054" s="749">
        <v>207819</v>
      </c>
      <c r="I1054" s="749">
        <v>207819</v>
      </c>
      <c r="J1054" s="749" t="s">
        <v>1324</v>
      </c>
      <c r="K1054" s="749" t="s">
        <v>2021</v>
      </c>
      <c r="L1054" s="752">
        <v>22.083809523809528</v>
      </c>
      <c r="M1054" s="752">
        <v>21</v>
      </c>
      <c r="N1054" s="753">
        <v>463.7600000000001</v>
      </c>
    </row>
    <row r="1055" spans="1:14" ht="14.45" customHeight="1" x14ac:dyDescent="0.2">
      <c r="A1055" s="747" t="s">
        <v>583</v>
      </c>
      <c r="B1055" s="748" t="s">
        <v>584</v>
      </c>
      <c r="C1055" s="749" t="s">
        <v>627</v>
      </c>
      <c r="D1055" s="750" t="s">
        <v>628</v>
      </c>
      <c r="E1055" s="751">
        <v>50113001</v>
      </c>
      <c r="F1055" s="750" t="s">
        <v>669</v>
      </c>
      <c r="G1055" s="749" t="s">
        <v>670</v>
      </c>
      <c r="H1055" s="749">
        <v>848950</v>
      </c>
      <c r="I1055" s="749">
        <v>155148</v>
      </c>
      <c r="J1055" s="749" t="s">
        <v>1324</v>
      </c>
      <c r="K1055" s="749" t="s">
        <v>1325</v>
      </c>
      <c r="L1055" s="752">
        <v>20.460000000000004</v>
      </c>
      <c r="M1055" s="752">
        <v>3</v>
      </c>
      <c r="N1055" s="753">
        <v>61.38000000000001</v>
      </c>
    </row>
    <row r="1056" spans="1:14" ht="14.45" customHeight="1" x14ac:dyDescent="0.2">
      <c r="A1056" s="747" t="s">
        <v>583</v>
      </c>
      <c r="B1056" s="748" t="s">
        <v>584</v>
      </c>
      <c r="C1056" s="749" t="s">
        <v>627</v>
      </c>
      <c r="D1056" s="750" t="s">
        <v>628</v>
      </c>
      <c r="E1056" s="751">
        <v>50113001</v>
      </c>
      <c r="F1056" s="750" t="s">
        <v>669</v>
      </c>
      <c r="G1056" s="749" t="s">
        <v>670</v>
      </c>
      <c r="H1056" s="749">
        <v>147671</v>
      </c>
      <c r="I1056" s="749">
        <v>47671</v>
      </c>
      <c r="J1056" s="749" t="s">
        <v>1326</v>
      </c>
      <c r="K1056" s="749" t="s">
        <v>1327</v>
      </c>
      <c r="L1056" s="752">
        <v>351.19</v>
      </c>
      <c r="M1056" s="752">
        <v>1</v>
      </c>
      <c r="N1056" s="753">
        <v>351.19</v>
      </c>
    </row>
    <row r="1057" spans="1:14" ht="14.45" customHeight="1" x14ac:dyDescent="0.2">
      <c r="A1057" s="747" t="s">
        <v>583</v>
      </c>
      <c r="B1057" s="748" t="s">
        <v>584</v>
      </c>
      <c r="C1057" s="749" t="s">
        <v>627</v>
      </c>
      <c r="D1057" s="750" t="s">
        <v>628</v>
      </c>
      <c r="E1057" s="751">
        <v>50113001</v>
      </c>
      <c r="F1057" s="750" t="s">
        <v>669</v>
      </c>
      <c r="G1057" s="749" t="s">
        <v>670</v>
      </c>
      <c r="H1057" s="749">
        <v>850235</v>
      </c>
      <c r="I1057" s="749">
        <v>160806</v>
      </c>
      <c r="J1057" s="749" t="s">
        <v>1330</v>
      </c>
      <c r="K1057" s="749" t="s">
        <v>1331</v>
      </c>
      <c r="L1057" s="752">
        <v>196.77000000000004</v>
      </c>
      <c r="M1057" s="752">
        <v>2</v>
      </c>
      <c r="N1057" s="753">
        <v>393.54000000000008</v>
      </c>
    </row>
    <row r="1058" spans="1:14" ht="14.45" customHeight="1" x14ac:dyDescent="0.2">
      <c r="A1058" s="747" t="s">
        <v>583</v>
      </c>
      <c r="B1058" s="748" t="s">
        <v>584</v>
      </c>
      <c r="C1058" s="749" t="s">
        <v>627</v>
      </c>
      <c r="D1058" s="750" t="s">
        <v>628</v>
      </c>
      <c r="E1058" s="751">
        <v>50113001</v>
      </c>
      <c r="F1058" s="750" t="s">
        <v>669</v>
      </c>
      <c r="G1058" s="749" t="s">
        <v>670</v>
      </c>
      <c r="H1058" s="749">
        <v>113424</v>
      </c>
      <c r="I1058" s="749">
        <v>9999999</v>
      </c>
      <c r="J1058" s="749" t="s">
        <v>1334</v>
      </c>
      <c r="K1058" s="749" t="s">
        <v>1335</v>
      </c>
      <c r="L1058" s="752">
        <v>2393.2599999999998</v>
      </c>
      <c r="M1058" s="752">
        <v>6.2</v>
      </c>
      <c r="N1058" s="753">
        <v>14838.212</v>
      </c>
    </row>
    <row r="1059" spans="1:14" ht="14.45" customHeight="1" x14ac:dyDescent="0.2">
      <c r="A1059" s="747" t="s">
        <v>583</v>
      </c>
      <c r="B1059" s="748" t="s">
        <v>584</v>
      </c>
      <c r="C1059" s="749" t="s">
        <v>627</v>
      </c>
      <c r="D1059" s="750" t="s">
        <v>628</v>
      </c>
      <c r="E1059" s="751">
        <v>50113001</v>
      </c>
      <c r="F1059" s="750" t="s">
        <v>669</v>
      </c>
      <c r="G1059" s="749" t="s">
        <v>678</v>
      </c>
      <c r="H1059" s="749">
        <v>130073</v>
      </c>
      <c r="I1059" s="749">
        <v>30073</v>
      </c>
      <c r="J1059" s="749" t="s">
        <v>2022</v>
      </c>
      <c r="K1059" s="749" t="s">
        <v>2023</v>
      </c>
      <c r="L1059" s="752">
        <v>140.13124999999999</v>
      </c>
      <c r="M1059" s="752">
        <v>8</v>
      </c>
      <c r="N1059" s="753">
        <v>1121.05</v>
      </c>
    </row>
    <row r="1060" spans="1:14" ht="14.45" customHeight="1" x14ac:dyDescent="0.2">
      <c r="A1060" s="747" t="s">
        <v>583</v>
      </c>
      <c r="B1060" s="748" t="s">
        <v>584</v>
      </c>
      <c r="C1060" s="749" t="s">
        <v>627</v>
      </c>
      <c r="D1060" s="750" t="s">
        <v>628</v>
      </c>
      <c r="E1060" s="751">
        <v>50113001</v>
      </c>
      <c r="F1060" s="750" t="s">
        <v>669</v>
      </c>
      <c r="G1060" s="749" t="s">
        <v>670</v>
      </c>
      <c r="H1060" s="749">
        <v>111671</v>
      </c>
      <c r="I1060" s="749">
        <v>11671</v>
      </c>
      <c r="J1060" s="749" t="s">
        <v>1338</v>
      </c>
      <c r="K1060" s="749" t="s">
        <v>1042</v>
      </c>
      <c r="L1060" s="752">
        <v>209.00000052837549</v>
      </c>
      <c r="M1060" s="752">
        <v>52</v>
      </c>
      <c r="N1060" s="753">
        <v>10868.000027475526</v>
      </c>
    </row>
    <row r="1061" spans="1:14" ht="14.45" customHeight="1" x14ac:dyDescent="0.2">
      <c r="A1061" s="747" t="s">
        <v>583</v>
      </c>
      <c r="B1061" s="748" t="s">
        <v>584</v>
      </c>
      <c r="C1061" s="749" t="s">
        <v>627</v>
      </c>
      <c r="D1061" s="750" t="s">
        <v>628</v>
      </c>
      <c r="E1061" s="751">
        <v>50113001</v>
      </c>
      <c r="F1061" s="750" t="s">
        <v>669</v>
      </c>
      <c r="G1061" s="749" t="s">
        <v>670</v>
      </c>
      <c r="H1061" s="749">
        <v>100269</v>
      </c>
      <c r="I1061" s="749">
        <v>269</v>
      </c>
      <c r="J1061" s="749" t="s">
        <v>1344</v>
      </c>
      <c r="K1061" s="749" t="s">
        <v>1345</v>
      </c>
      <c r="L1061" s="752">
        <v>40.565000000000005</v>
      </c>
      <c r="M1061" s="752">
        <v>6</v>
      </c>
      <c r="N1061" s="753">
        <v>243.39000000000001</v>
      </c>
    </row>
    <row r="1062" spans="1:14" ht="14.45" customHeight="1" x14ac:dyDescent="0.2">
      <c r="A1062" s="747" t="s">
        <v>583</v>
      </c>
      <c r="B1062" s="748" t="s">
        <v>584</v>
      </c>
      <c r="C1062" s="749" t="s">
        <v>627</v>
      </c>
      <c r="D1062" s="750" t="s">
        <v>628</v>
      </c>
      <c r="E1062" s="751">
        <v>50113001</v>
      </c>
      <c r="F1062" s="750" t="s">
        <v>669</v>
      </c>
      <c r="G1062" s="749" t="s">
        <v>670</v>
      </c>
      <c r="H1062" s="749">
        <v>132917</v>
      </c>
      <c r="I1062" s="749">
        <v>32917</v>
      </c>
      <c r="J1062" s="749" t="s">
        <v>2024</v>
      </c>
      <c r="K1062" s="749" t="s">
        <v>2025</v>
      </c>
      <c r="L1062" s="752">
        <v>160.52000000000001</v>
      </c>
      <c r="M1062" s="752">
        <v>1</v>
      </c>
      <c r="N1062" s="753">
        <v>160.52000000000001</v>
      </c>
    </row>
    <row r="1063" spans="1:14" ht="14.45" customHeight="1" x14ac:dyDescent="0.2">
      <c r="A1063" s="747" t="s">
        <v>583</v>
      </c>
      <c r="B1063" s="748" t="s">
        <v>584</v>
      </c>
      <c r="C1063" s="749" t="s">
        <v>627</v>
      </c>
      <c r="D1063" s="750" t="s">
        <v>628</v>
      </c>
      <c r="E1063" s="751">
        <v>50113001</v>
      </c>
      <c r="F1063" s="750" t="s">
        <v>669</v>
      </c>
      <c r="G1063" s="749" t="s">
        <v>678</v>
      </c>
      <c r="H1063" s="749">
        <v>210570</v>
      </c>
      <c r="I1063" s="749">
        <v>210570</v>
      </c>
      <c r="J1063" s="749" t="s">
        <v>1346</v>
      </c>
      <c r="K1063" s="749" t="s">
        <v>1348</v>
      </c>
      <c r="L1063" s="752">
        <v>2163.4400000000005</v>
      </c>
      <c r="M1063" s="752">
        <v>3</v>
      </c>
      <c r="N1063" s="753">
        <v>6490.3200000000015</v>
      </c>
    </row>
    <row r="1064" spans="1:14" ht="14.45" customHeight="1" x14ac:dyDescent="0.2">
      <c r="A1064" s="747" t="s">
        <v>583</v>
      </c>
      <c r="B1064" s="748" t="s">
        <v>584</v>
      </c>
      <c r="C1064" s="749" t="s">
        <v>627</v>
      </c>
      <c r="D1064" s="750" t="s">
        <v>628</v>
      </c>
      <c r="E1064" s="751">
        <v>50113001</v>
      </c>
      <c r="F1064" s="750" t="s">
        <v>669</v>
      </c>
      <c r="G1064" s="749" t="s">
        <v>678</v>
      </c>
      <c r="H1064" s="749">
        <v>845220</v>
      </c>
      <c r="I1064" s="749">
        <v>101211</v>
      </c>
      <c r="J1064" s="749" t="s">
        <v>1349</v>
      </c>
      <c r="K1064" s="749" t="s">
        <v>870</v>
      </c>
      <c r="L1064" s="752">
        <v>219.56999999999996</v>
      </c>
      <c r="M1064" s="752">
        <v>1</v>
      </c>
      <c r="N1064" s="753">
        <v>219.56999999999996</v>
      </c>
    </row>
    <row r="1065" spans="1:14" ht="14.45" customHeight="1" x14ac:dyDescent="0.2">
      <c r="A1065" s="747" t="s">
        <v>583</v>
      </c>
      <c r="B1065" s="748" t="s">
        <v>584</v>
      </c>
      <c r="C1065" s="749" t="s">
        <v>627</v>
      </c>
      <c r="D1065" s="750" t="s">
        <v>628</v>
      </c>
      <c r="E1065" s="751">
        <v>50113001</v>
      </c>
      <c r="F1065" s="750" t="s">
        <v>669</v>
      </c>
      <c r="G1065" s="749" t="s">
        <v>670</v>
      </c>
      <c r="H1065" s="749">
        <v>849831</v>
      </c>
      <c r="I1065" s="749">
        <v>162008</v>
      </c>
      <c r="J1065" s="749" t="s">
        <v>1350</v>
      </c>
      <c r="K1065" s="749" t="s">
        <v>845</v>
      </c>
      <c r="L1065" s="752">
        <v>170.84</v>
      </c>
      <c r="M1065" s="752">
        <v>2</v>
      </c>
      <c r="N1065" s="753">
        <v>341.68</v>
      </c>
    </row>
    <row r="1066" spans="1:14" ht="14.45" customHeight="1" x14ac:dyDescent="0.2">
      <c r="A1066" s="747" t="s">
        <v>583</v>
      </c>
      <c r="B1066" s="748" t="s">
        <v>584</v>
      </c>
      <c r="C1066" s="749" t="s">
        <v>627</v>
      </c>
      <c r="D1066" s="750" t="s">
        <v>628</v>
      </c>
      <c r="E1066" s="751">
        <v>50113001</v>
      </c>
      <c r="F1066" s="750" t="s">
        <v>669</v>
      </c>
      <c r="G1066" s="749" t="s">
        <v>678</v>
      </c>
      <c r="H1066" s="749">
        <v>844738</v>
      </c>
      <c r="I1066" s="749">
        <v>101227</v>
      </c>
      <c r="J1066" s="749" t="s">
        <v>2026</v>
      </c>
      <c r="K1066" s="749" t="s">
        <v>1389</v>
      </c>
      <c r="L1066" s="752">
        <v>162.79000000000002</v>
      </c>
      <c r="M1066" s="752">
        <v>1</v>
      </c>
      <c r="N1066" s="753">
        <v>162.79000000000002</v>
      </c>
    </row>
    <row r="1067" spans="1:14" ht="14.45" customHeight="1" x14ac:dyDescent="0.2">
      <c r="A1067" s="747" t="s">
        <v>583</v>
      </c>
      <c r="B1067" s="748" t="s">
        <v>584</v>
      </c>
      <c r="C1067" s="749" t="s">
        <v>627</v>
      </c>
      <c r="D1067" s="750" t="s">
        <v>628</v>
      </c>
      <c r="E1067" s="751">
        <v>50113001</v>
      </c>
      <c r="F1067" s="750" t="s">
        <v>669</v>
      </c>
      <c r="G1067" s="749" t="s">
        <v>670</v>
      </c>
      <c r="H1067" s="749">
        <v>180553</v>
      </c>
      <c r="I1067" s="749">
        <v>180553</v>
      </c>
      <c r="J1067" s="749" t="s">
        <v>2027</v>
      </c>
      <c r="K1067" s="749" t="s">
        <v>2028</v>
      </c>
      <c r="L1067" s="752">
        <v>128.93</v>
      </c>
      <c r="M1067" s="752">
        <v>2</v>
      </c>
      <c r="N1067" s="753">
        <v>257.86</v>
      </c>
    </row>
    <row r="1068" spans="1:14" ht="14.45" customHeight="1" x14ac:dyDescent="0.2">
      <c r="A1068" s="747" t="s">
        <v>583</v>
      </c>
      <c r="B1068" s="748" t="s">
        <v>584</v>
      </c>
      <c r="C1068" s="749" t="s">
        <v>627</v>
      </c>
      <c r="D1068" s="750" t="s">
        <v>628</v>
      </c>
      <c r="E1068" s="751">
        <v>50113001</v>
      </c>
      <c r="F1068" s="750" t="s">
        <v>669</v>
      </c>
      <c r="G1068" s="749" t="s">
        <v>678</v>
      </c>
      <c r="H1068" s="749">
        <v>118175</v>
      </c>
      <c r="I1068" s="749">
        <v>18175</v>
      </c>
      <c r="J1068" s="749" t="s">
        <v>1351</v>
      </c>
      <c r="K1068" s="749" t="s">
        <v>1353</v>
      </c>
      <c r="L1068" s="752">
        <v>655.04999999999995</v>
      </c>
      <c r="M1068" s="752">
        <v>8</v>
      </c>
      <c r="N1068" s="753">
        <v>5240.3999999999996</v>
      </c>
    </row>
    <row r="1069" spans="1:14" ht="14.45" customHeight="1" x14ac:dyDescent="0.2">
      <c r="A1069" s="747" t="s">
        <v>583</v>
      </c>
      <c r="B1069" s="748" t="s">
        <v>584</v>
      </c>
      <c r="C1069" s="749" t="s">
        <v>627</v>
      </c>
      <c r="D1069" s="750" t="s">
        <v>628</v>
      </c>
      <c r="E1069" s="751">
        <v>50113001</v>
      </c>
      <c r="F1069" s="750" t="s">
        <v>669</v>
      </c>
      <c r="G1069" s="749" t="s">
        <v>678</v>
      </c>
      <c r="H1069" s="749">
        <v>118172</v>
      </c>
      <c r="I1069" s="749">
        <v>18172</v>
      </c>
      <c r="J1069" s="749" t="s">
        <v>1351</v>
      </c>
      <c r="K1069" s="749" t="s">
        <v>2029</v>
      </c>
      <c r="L1069" s="752">
        <v>532.90444444444449</v>
      </c>
      <c r="M1069" s="752">
        <v>9</v>
      </c>
      <c r="N1069" s="753">
        <v>4796.1400000000003</v>
      </c>
    </row>
    <row r="1070" spans="1:14" ht="14.45" customHeight="1" x14ac:dyDescent="0.2">
      <c r="A1070" s="747" t="s">
        <v>583</v>
      </c>
      <c r="B1070" s="748" t="s">
        <v>584</v>
      </c>
      <c r="C1070" s="749" t="s">
        <v>627</v>
      </c>
      <c r="D1070" s="750" t="s">
        <v>628</v>
      </c>
      <c r="E1070" s="751">
        <v>50113001</v>
      </c>
      <c r="F1070" s="750" t="s">
        <v>669</v>
      </c>
      <c r="G1070" s="749" t="s">
        <v>678</v>
      </c>
      <c r="H1070" s="749">
        <v>118167</v>
      </c>
      <c r="I1070" s="749">
        <v>18167</v>
      </c>
      <c r="J1070" s="749" t="s">
        <v>1351</v>
      </c>
      <c r="K1070" s="749" t="s">
        <v>1352</v>
      </c>
      <c r="L1070" s="752">
        <v>65.779999999999987</v>
      </c>
      <c r="M1070" s="752">
        <v>7</v>
      </c>
      <c r="N1070" s="753">
        <v>460.45999999999992</v>
      </c>
    </row>
    <row r="1071" spans="1:14" ht="14.45" customHeight="1" x14ac:dyDescent="0.2">
      <c r="A1071" s="747" t="s">
        <v>583</v>
      </c>
      <c r="B1071" s="748" t="s">
        <v>584</v>
      </c>
      <c r="C1071" s="749" t="s">
        <v>627</v>
      </c>
      <c r="D1071" s="750" t="s">
        <v>628</v>
      </c>
      <c r="E1071" s="751">
        <v>50113001</v>
      </c>
      <c r="F1071" s="750" t="s">
        <v>669</v>
      </c>
      <c r="G1071" s="749" t="s">
        <v>670</v>
      </c>
      <c r="H1071" s="749">
        <v>203255</v>
      </c>
      <c r="I1071" s="749">
        <v>203255</v>
      </c>
      <c r="J1071" s="749" t="s">
        <v>2030</v>
      </c>
      <c r="K1071" s="749" t="s">
        <v>2031</v>
      </c>
      <c r="L1071" s="752">
        <v>517.04</v>
      </c>
      <c r="M1071" s="752">
        <v>1</v>
      </c>
      <c r="N1071" s="753">
        <v>517.04</v>
      </c>
    </row>
    <row r="1072" spans="1:14" ht="14.45" customHeight="1" x14ac:dyDescent="0.2">
      <c r="A1072" s="747" t="s">
        <v>583</v>
      </c>
      <c r="B1072" s="748" t="s">
        <v>584</v>
      </c>
      <c r="C1072" s="749" t="s">
        <v>627</v>
      </c>
      <c r="D1072" s="750" t="s">
        <v>628</v>
      </c>
      <c r="E1072" s="751">
        <v>50113001</v>
      </c>
      <c r="F1072" s="750" t="s">
        <v>669</v>
      </c>
      <c r="G1072" s="749" t="s">
        <v>670</v>
      </c>
      <c r="H1072" s="749">
        <v>191731</v>
      </c>
      <c r="I1072" s="749">
        <v>91731</v>
      </c>
      <c r="J1072" s="749" t="s">
        <v>2032</v>
      </c>
      <c r="K1072" s="749" t="s">
        <v>2033</v>
      </c>
      <c r="L1072" s="752">
        <v>3891.1200000000008</v>
      </c>
      <c r="M1072" s="752">
        <v>3</v>
      </c>
      <c r="N1072" s="753">
        <v>11673.360000000002</v>
      </c>
    </row>
    <row r="1073" spans="1:14" ht="14.45" customHeight="1" x14ac:dyDescent="0.2">
      <c r="A1073" s="747" t="s">
        <v>583</v>
      </c>
      <c r="B1073" s="748" t="s">
        <v>584</v>
      </c>
      <c r="C1073" s="749" t="s">
        <v>627</v>
      </c>
      <c r="D1073" s="750" t="s">
        <v>628</v>
      </c>
      <c r="E1073" s="751">
        <v>50113001</v>
      </c>
      <c r="F1073" s="750" t="s">
        <v>669</v>
      </c>
      <c r="G1073" s="749" t="s">
        <v>678</v>
      </c>
      <c r="H1073" s="749">
        <v>178689</v>
      </c>
      <c r="I1073" s="749">
        <v>178689</v>
      </c>
      <c r="J1073" s="749" t="s">
        <v>2034</v>
      </c>
      <c r="K1073" s="749" t="s">
        <v>2035</v>
      </c>
      <c r="L1073" s="752">
        <v>97.65000000000002</v>
      </c>
      <c r="M1073" s="752">
        <v>1</v>
      </c>
      <c r="N1073" s="753">
        <v>97.65000000000002</v>
      </c>
    </row>
    <row r="1074" spans="1:14" ht="14.45" customHeight="1" x14ac:dyDescent="0.2">
      <c r="A1074" s="747" t="s">
        <v>583</v>
      </c>
      <c r="B1074" s="748" t="s">
        <v>584</v>
      </c>
      <c r="C1074" s="749" t="s">
        <v>627</v>
      </c>
      <c r="D1074" s="750" t="s">
        <v>628</v>
      </c>
      <c r="E1074" s="751">
        <v>50113001</v>
      </c>
      <c r="F1074" s="750" t="s">
        <v>669</v>
      </c>
      <c r="G1074" s="749" t="s">
        <v>670</v>
      </c>
      <c r="H1074" s="749">
        <v>235776</v>
      </c>
      <c r="I1074" s="749">
        <v>235776</v>
      </c>
      <c r="J1074" s="749" t="s">
        <v>1360</v>
      </c>
      <c r="K1074" s="749" t="s">
        <v>1361</v>
      </c>
      <c r="L1074" s="752">
        <v>430.19</v>
      </c>
      <c r="M1074" s="752">
        <v>2</v>
      </c>
      <c r="N1074" s="753">
        <v>860.38</v>
      </c>
    </row>
    <row r="1075" spans="1:14" ht="14.45" customHeight="1" x14ac:dyDescent="0.2">
      <c r="A1075" s="747" t="s">
        <v>583</v>
      </c>
      <c r="B1075" s="748" t="s">
        <v>584</v>
      </c>
      <c r="C1075" s="749" t="s">
        <v>627</v>
      </c>
      <c r="D1075" s="750" t="s">
        <v>628</v>
      </c>
      <c r="E1075" s="751">
        <v>50113001</v>
      </c>
      <c r="F1075" s="750" t="s">
        <v>669</v>
      </c>
      <c r="G1075" s="749" t="s">
        <v>670</v>
      </c>
      <c r="H1075" s="749">
        <v>100584</v>
      </c>
      <c r="I1075" s="749">
        <v>584</v>
      </c>
      <c r="J1075" s="749" t="s">
        <v>1362</v>
      </c>
      <c r="K1075" s="749" t="s">
        <v>1363</v>
      </c>
      <c r="L1075" s="752">
        <v>73.710000000000022</v>
      </c>
      <c r="M1075" s="752">
        <v>1</v>
      </c>
      <c r="N1075" s="753">
        <v>73.710000000000022</v>
      </c>
    </row>
    <row r="1076" spans="1:14" ht="14.45" customHeight="1" x14ac:dyDescent="0.2">
      <c r="A1076" s="747" t="s">
        <v>583</v>
      </c>
      <c r="B1076" s="748" t="s">
        <v>584</v>
      </c>
      <c r="C1076" s="749" t="s">
        <v>627</v>
      </c>
      <c r="D1076" s="750" t="s">
        <v>628</v>
      </c>
      <c r="E1076" s="751">
        <v>50113001</v>
      </c>
      <c r="F1076" s="750" t="s">
        <v>669</v>
      </c>
      <c r="G1076" s="749" t="s">
        <v>670</v>
      </c>
      <c r="H1076" s="749">
        <v>845758</v>
      </c>
      <c r="I1076" s="749">
        <v>280</v>
      </c>
      <c r="J1076" s="749" t="s">
        <v>1364</v>
      </c>
      <c r="K1076" s="749" t="s">
        <v>1365</v>
      </c>
      <c r="L1076" s="752">
        <v>51.36999999999999</v>
      </c>
      <c r="M1076" s="752">
        <v>2</v>
      </c>
      <c r="N1076" s="753">
        <v>102.73999999999998</v>
      </c>
    </row>
    <row r="1077" spans="1:14" ht="14.45" customHeight="1" x14ac:dyDescent="0.2">
      <c r="A1077" s="747" t="s">
        <v>583</v>
      </c>
      <c r="B1077" s="748" t="s">
        <v>584</v>
      </c>
      <c r="C1077" s="749" t="s">
        <v>627</v>
      </c>
      <c r="D1077" s="750" t="s">
        <v>628</v>
      </c>
      <c r="E1077" s="751">
        <v>50113001</v>
      </c>
      <c r="F1077" s="750" t="s">
        <v>669</v>
      </c>
      <c r="G1077" s="749" t="s">
        <v>670</v>
      </c>
      <c r="H1077" s="749">
        <v>230789</v>
      </c>
      <c r="I1077" s="749">
        <v>230789</v>
      </c>
      <c r="J1077" s="749" t="s">
        <v>2036</v>
      </c>
      <c r="K1077" s="749" t="s">
        <v>2037</v>
      </c>
      <c r="L1077" s="752">
        <v>221.1</v>
      </c>
      <c r="M1077" s="752">
        <v>2</v>
      </c>
      <c r="N1077" s="753">
        <v>442.2</v>
      </c>
    </row>
    <row r="1078" spans="1:14" ht="14.45" customHeight="1" x14ac:dyDescent="0.2">
      <c r="A1078" s="747" t="s">
        <v>583</v>
      </c>
      <c r="B1078" s="748" t="s">
        <v>584</v>
      </c>
      <c r="C1078" s="749" t="s">
        <v>627</v>
      </c>
      <c r="D1078" s="750" t="s">
        <v>628</v>
      </c>
      <c r="E1078" s="751">
        <v>50113001</v>
      </c>
      <c r="F1078" s="750" t="s">
        <v>669</v>
      </c>
      <c r="G1078" s="749" t="s">
        <v>678</v>
      </c>
      <c r="H1078" s="749">
        <v>988793</v>
      </c>
      <c r="I1078" s="749">
        <v>142866</v>
      </c>
      <c r="J1078" s="749" t="s">
        <v>1366</v>
      </c>
      <c r="K1078" s="749" t="s">
        <v>1367</v>
      </c>
      <c r="L1078" s="752">
        <v>354.49</v>
      </c>
      <c r="M1078" s="752">
        <v>2</v>
      </c>
      <c r="N1078" s="753">
        <v>708.98</v>
      </c>
    </row>
    <row r="1079" spans="1:14" ht="14.45" customHeight="1" x14ac:dyDescent="0.2">
      <c r="A1079" s="747" t="s">
        <v>583</v>
      </c>
      <c r="B1079" s="748" t="s">
        <v>584</v>
      </c>
      <c r="C1079" s="749" t="s">
        <v>627</v>
      </c>
      <c r="D1079" s="750" t="s">
        <v>628</v>
      </c>
      <c r="E1079" s="751">
        <v>50113001</v>
      </c>
      <c r="F1079" s="750" t="s">
        <v>669</v>
      </c>
      <c r="G1079" s="749" t="s">
        <v>678</v>
      </c>
      <c r="H1079" s="749">
        <v>142870</v>
      </c>
      <c r="I1079" s="749">
        <v>142870</v>
      </c>
      <c r="J1079" s="749" t="s">
        <v>1368</v>
      </c>
      <c r="K1079" s="749" t="s">
        <v>1369</v>
      </c>
      <c r="L1079" s="752">
        <v>726.51</v>
      </c>
      <c r="M1079" s="752">
        <v>2</v>
      </c>
      <c r="N1079" s="753">
        <v>1453.02</v>
      </c>
    </row>
    <row r="1080" spans="1:14" ht="14.45" customHeight="1" x14ac:dyDescent="0.2">
      <c r="A1080" s="747" t="s">
        <v>583</v>
      </c>
      <c r="B1080" s="748" t="s">
        <v>584</v>
      </c>
      <c r="C1080" s="749" t="s">
        <v>627</v>
      </c>
      <c r="D1080" s="750" t="s">
        <v>628</v>
      </c>
      <c r="E1080" s="751">
        <v>50113001</v>
      </c>
      <c r="F1080" s="750" t="s">
        <v>669</v>
      </c>
      <c r="G1080" s="749" t="s">
        <v>678</v>
      </c>
      <c r="H1080" s="749">
        <v>142865</v>
      </c>
      <c r="I1080" s="749">
        <v>142865</v>
      </c>
      <c r="J1080" s="749" t="s">
        <v>2038</v>
      </c>
      <c r="K1080" s="749" t="s">
        <v>2039</v>
      </c>
      <c r="L1080" s="752">
        <v>47.164000000000001</v>
      </c>
      <c r="M1080" s="752">
        <v>5</v>
      </c>
      <c r="N1080" s="753">
        <v>235.82000000000002</v>
      </c>
    </row>
    <row r="1081" spans="1:14" ht="14.45" customHeight="1" x14ac:dyDescent="0.2">
      <c r="A1081" s="747" t="s">
        <v>583</v>
      </c>
      <c r="B1081" s="748" t="s">
        <v>584</v>
      </c>
      <c r="C1081" s="749" t="s">
        <v>627</v>
      </c>
      <c r="D1081" s="750" t="s">
        <v>628</v>
      </c>
      <c r="E1081" s="751">
        <v>50113001</v>
      </c>
      <c r="F1081" s="750" t="s">
        <v>669</v>
      </c>
      <c r="G1081" s="749" t="s">
        <v>678</v>
      </c>
      <c r="H1081" s="749">
        <v>130652</v>
      </c>
      <c r="I1081" s="749">
        <v>30652</v>
      </c>
      <c r="J1081" s="749" t="s">
        <v>2040</v>
      </c>
      <c r="K1081" s="749" t="s">
        <v>2041</v>
      </c>
      <c r="L1081" s="752">
        <v>114.02000000000001</v>
      </c>
      <c r="M1081" s="752">
        <v>2</v>
      </c>
      <c r="N1081" s="753">
        <v>228.04000000000002</v>
      </c>
    </row>
    <row r="1082" spans="1:14" ht="14.45" customHeight="1" x14ac:dyDescent="0.2">
      <c r="A1082" s="747" t="s">
        <v>583</v>
      </c>
      <c r="B1082" s="748" t="s">
        <v>584</v>
      </c>
      <c r="C1082" s="749" t="s">
        <v>627</v>
      </c>
      <c r="D1082" s="750" t="s">
        <v>628</v>
      </c>
      <c r="E1082" s="751">
        <v>50113001</v>
      </c>
      <c r="F1082" s="750" t="s">
        <v>669</v>
      </c>
      <c r="G1082" s="749" t="s">
        <v>678</v>
      </c>
      <c r="H1082" s="749">
        <v>844243</v>
      </c>
      <c r="I1082" s="749">
        <v>112561</v>
      </c>
      <c r="J1082" s="749" t="s">
        <v>2042</v>
      </c>
      <c r="K1082" s="749" t="s">
        <v>2043</v>
      </c>
      <c r="L1082" s="752">
        <v>52.416999999999994</v>
      </c>
      <c r="M1082" s="752">
        <v>20</v>
      </c>
      <c r="N1082" s="753">
        <v>1048.3399999999999</v>
      </c>
    </row>
    <row r="1083" spans="1:14" ht="14.45" customHeight="1" x14ac:dyDescent="0.2">
      <c r="A1083" s="747" t="s">
        <v>583</v>
      </c>
      <c r="B1083" s="748" t="s">
        <v>584</v>
      </c>
      <c r="C1083" s="749" t="s">
        <v>627</v>
      </c>
      <c r="D1083" s="750" t="s">
        <v>628</v>
      </c>
      <c r="E1083" s="751">
        <v>50113001</v>
      </c>
      <c r="F1083" s="750" t="s">
        <v>669</v>
      </c>
      <c r="G1083" s="749" t="s">
        <v>670</v>
      </c>
      <c r="H1083" s="749">
        <v>144357</v>
      </c>
      <c r="I1083" s="749">
        <v>44357</v>
      </c>
      <c r="J1083" s="749" t="s">
        <v>1375</v>
      </c>
      <c r="K1083" s="749" t="s">
        <v>1376</v>
      </c>
      <c r="L1083" s="752">
        <v>3228.1899999999996</v>
      </c>
      <c r="M1083" s="752">
        <v>4</v>
      </c>
      <c r="N1083" s="753">
        <v>12912.759999999998</v>
      </c>
    </row>
    <row r="1084" spans="1:14" ht="14.45" customHeight="1" x14ac:dyDescent="0.2">
      <c r="A1084" s="747" t="s">
        <v>583</v>
      </c>
      <c r="B1084" s="748" t="s">
        <v>584</v>
      </c>
      <c r="C1084" s="749" t="s">
        <v>627</v>
      </c>
      <c r="D1084" s="750" t="s">
        <v>628</v>
      </c>
      <c r="E1084" s="751">
        <v>50113001</v>
      </c>
      <c r="F1084" s="750" t="s">
        <v>669</v>
      </c>
      <c r="G1084" s="749" t="s">
        <v>670</v>
      </c>
      <c r="H1084" s="749">
        <v>118305</v>
      </c>
      <c r="I1084" s="749">
        <v>18305</v>
      </c>
      <c r="J1084" s="749" t="s">
        <v>1379</v>
      </c>
      <c r="K1084" s="749" t="s">
        <v>1380</v>
      </c>
      <c r="L1084" s="752">
        <v>242</v>
      </c>
      <c r="M1084" s="752">
        <v>6</v>
      </c>
      <c r="N1084" s="753">
        <v>1452</v>
      </c>
    </row>
    <row r="1085" spans="1:14" ht="14.45" customHeight="1" x14ac:dyDescent="0.2">
      <c r="A1085" s="747" t="s">
        <v>583</v>
      </c>
      <c r="B1085" s="748" t="s">
        <v>584</v>
      </c>
      <c r="C1085" s="749" t="s">
        <v>627</v>
      </c>
      <c r="D1085" s="750" t="s">
        <v>628</v>
      </c>
      <c r="E1085" s="751">
        <v>50113001</v>
      </c>
      <c r="F1085" s="750" t="s">
        <v>669</v>
      </c>
      <c r="G1085" s="749" t="s">
        <v>670</v>
      </c>
      <c r="H1085" s="749">
        <v>118304</v>
      </c>
      <c r="I1085" s="749">
        <v>18304</v>
      </c>
      <c r="J1085" s="749" t="s">
        <v>1379</v>
      </c>
      <c r="K1085" s="749" t="s">
        <v>2044</v>
      </c>
      <c r="L1085" s="752">
        <v>185.61</v>
      </c>
      <c r="M1085" s="752">
        <v>20</v>
      </c>
      <c r="N1085" s="753">
        <v>3712.2000000000003</v>
      </c>
    </row>
    <row r="1086" spans="1:14" ht="14.45" customHeight="1" x14ac:dyDescent="0.2">
      <c r="A1086" s="747" t="s">
        <v>583</v>
      </c>
      <c r="B1086" s="748" t="s">
        <v>584</v>
      </c>
      <c r="C1086" s="749" t="s">
        <v>627</v>
      </c>
      <c r="D1086" s="750" t="s">
        <v>628</v>
      </c>
      <c r="E1086" s="751">
        <v>50113001</v>
      </c>
      <c r="F1086" s="750" t="s">
        <v>669</v>
      </c>
      <c r="G1086" s="749" t="s">
        <v>670</v>
      </c>
      <c r="H1086" s="749">
        <v>159357</v>
      </c>
      <c r="I1086" s="749">
        <v>59357</v>
      </c>
      <c r="J1086" s="749" t="s">
        <v>2045</v>
      </c>
      <c r="K1086" s="749" t="s">
        <v>2046</v>
      </c>
      <c r="L1086" s="752">
        <v>188.87999999999997</v>
      </c>
      <c r="M1086" s="752">
        <v>7</v>
      </c>
      <c r="N1086" s="753">
        <v>1322.1599999999999</v>
      </c>
    </row>
    <row r="1087" spans="1:14" ht="14.45" customHeight="1" x14ac:dyDescent="0.2">
      <c r="A1087" s="747" t="s">
        <v>583</v>
      </c>
      <c r="B1087" s="748" t="s">
        <v>584</v>
      </c>
      <c r="C1087" s="749" t="s">
        <v>627</v>
      </c>
      <c r="D1087" s="750" t="s">
        <v>628</v>
      </c>
      <c r="E1087" s="751">
        <v>50113001</v>
      </c>
      <c r="F1087" s="750" t="s">
        <v>669</v>
      </c>
      <c r="G1087" s="749" t="s">
        <v>670</v>
      </c>
      <c r="H1087" s="749">
        <v>13440</v>
      </c>
      <c r="I1087" s="749">
        <v>13440</v>
      </c>
      <c r="J1087" s="749" t="s">
        <v>1381</v>
      </c>
      <c r="K1087" s="749" t="s">
        <v>1043</v>
      </c>
      <c r="L1087" s="752">
        <v>396</v>
      </c>
      <c r="M1087" s="752">
        <v>5</v>
      </c>
      <c r="N1087" s="753">
        <v>1980</v>
      </c>
    </row>
    <row r="1088" spans="1:14" ht="14.45" customHeight="1" x14ac:dyDescent="0.2">
      <c r="A1088" s="747" t="s">
        <v>583</v>
      </c>
      <c r="B1088" s="748" t="s">
        <v>584</v>
      </c>
      <c r="C1088" s="749" t="s">
        <v>627</v>
      </c>
      <c r="D1088" s="750" t="s">
        <v>628</v>
      </c>
      <c r="E1088" s="751">
        <v>50113001</v>
      </c>
      <c r="F1088" s="750" t="s">
        <v>669</v>
      </c>
      <c r="G1088" s="749" t="s">
        <v>678</v>
      </c>
      <c r="H1088" s="749">
        <v>197227</v>
      </c>
      <c r="I1088" s="749">
        <v>197227</v>
      </c>
      <c r="J1088" s="749" t="s">
        <v>2047</v>
      </c>
      <c r="K1088" s="749" t="s">
        <v>2048</v>
      </c>
      <c r="L1088" s="752">
        <v>135.59333333333336</v>
      </c>
      <c r="M1088" s="752">
        <v>3</v>
      </c>
      <c r="N1088" s="753">
        <v>406.78000000000009</v>
      </c>
    </row>
    <row r="1089" spans="1:14" ht="14.45" customHeight="1" x14ac:dyDescent="0.2">
      <c r="A1089" s="747" t="s">
        <v>583</v>
      </c>
      <c r="B1089" s="748" t="s">
        <v>584</v>
      </c>
      <c r="C1089" s="749" t="s">
        <v>627</v>
      </c>
      <c r="D1089" s="750" t="s">
        <v>628</v>
      </c>
      <c r="E1089" s="751">
        <v>50113001</v>
      </c>
      <c r="F1089" s="750" t="s">
        <v>669</v>
      </c>
      <c r="G1089" s="749" t="s">
        <v>678</v>
      </c>
      <c r="H1089" s="749">
        <v>197231</v>
      </c>
      <c r="I1089" s="749">
        <v>197231</v>
      </c>
      <c r="J1089" s="749" t="s">
        <v>2049</v>
      </c>
      <c r="K1089" s="749" t="s">
        <v>2048</v>
      </c>
      <c r="L1089" s="752">
        <v>254.01500000000004</v>
      </c>
      <c r="M1089" s="752">
        <v>2</v>
      </c>
      <c r="N1089" s="753">
        <v>508.03000000000009</v>
      </c>
    </row>
    <row r="1090" spans="1:14" ht="14.45" customHeight="1" x14ac:dyDescent="0.2">
      <c r="A1090" s="747" t="s">
        <v>583</v>
      </c>
      <c r="B1090" s="748" t="s">
        <v>584</v>
      </c>
      <c r="C1090" s="749" t="s">
        <v>627</v>
      </c>
      <c r="D1090" s="750" t="s">
        <v>628</v>
      </c>
      <c r="E1090" s="751">
        <v>50113001</v>
      </c>
      <c r="F1090" s="750" t="s">
        <v>669</v>
      </c>
      <c r="G1090" s="749" t="s">
        <v>670</v>
      </c>
      <c r="H1090" s="749">
        <v>114989</v>
      </c>
      <c r="I1090" s="749">
        <v>14989</v>
      </c>
      <c r="J1090" s="749" t="s">
        <v>1382</v>
      </c>
      <c r="K1090" s="749" t="s">
        <v>1383</v>
      </c>
      <c r="L1090" s="752">
        <v>86.360000000000028</v>
      </c>
      <c r="M1090" s="752">
        <v>2</v>
      </c>
      <c r="N1090" s="753">
        <v>172.72000000000006</v>
      </c>
    </row>
    <row r="1091" spans="1:14" ht="14.45" customHeight="1" x14ac:dyDescent="0.2">
      <c r="A1091" s="747" t="s">
        <v>583</v>
      </c>
      <c r="B1091" s="748" t="s">
        <v>584</v>
      </c>
      <c r="C1091" s="749" t="s">
        <v>627</v>
      </c>
      <c r="D1091" s="750" t="s">
        <v>628</v>
      </c>
      <c r="E1091" s="751">
        <v>50113001</v>
      </c>
      <c r="F1091" s="750" t="s">
        <v>669</v>
      </c>
      <c r="G1091" s="749" t="s">
        <v>670</v>
      </c>
      <c r="H1091" s="749">
        <v>114957</v>
      </c>
      <c r="I1091" s="749">
        <v>14957</v>
      </c>
      <c r="J1091" s="749" t="s">
        <v>1384</v>
      </c>
      <c r="K1091" s="749" t="s">
        <v>1385</v>
      </c>
      <c r="L1091" s="752">
        <v>40.065319148936155</v>
      </c>
      <c r="M1091" s="752">
        <v>47</v>
      </c>
      <c r="N1091" s="753">
        <v>1883.0699999999993</v>
      </c>
    </row>
    <row r="1092" spans="1:14" ht="14.45" customHeight="1" x14ac:dyDescent="0.2">
      <c r="A1092" s="747" t="s">
        <v>583</v>
      </c>
      <c r="B1092" s="748" t="s">
        <v>584</v>
      </c>
      <c r="C1092" s="749" t="s">
        <v>627</v>
      </c>
      <c r="D1092" s="750" t="s">
        <v>628</v>
      </c>
      <c r="E1092" s="751">
        <v>50113001</v>
      </c>
      <c r="F1092" s="750" t="s">
        <v>669</v>
      </c>
      <c r="G1092" s="749" t="s">
        <v>670</v>
      </c>
      <c r="H1092" s="749">
        <v>114958</v>
      </c>
      <c r="I1092" s="749">
        <v>14958</v>
      </c>
      <c r="J1092" s="749" t="s">
        <v>2050</v>
      </c>
      <c r="K1092" s="749" t="s">
        <v>2051</v>
      </c>
      <c r="L1092" s="752">
        <v>32.88000000000001</v>
      </c>
      <c r="M1092" s="752">
        <v>2</v>
      </c>
      <c r="N1092" s="753">
        <v>65.760000000000019</v>
      </c>
    </row>
    <row r="1093" spans="1:14" ht="14.45" customHeight="1" x14ac:dyDescent="0.2">
      <c r="A1093" s="747" t="s">
        <v>583</v>
      </c>
      <c r="B1093" s="748" t="s">
        <v>584</v>
      </c>
      <c r="C1093" s="749" t="s">
        <v>627</v>
      </c>
      <c r="D1093" s="750" t="s">
        <v>628</v>
      </c>
      <c r="E1093" s="751">
        <v>50113001</v>
      </c>
      <c r="F1093" s="750" t="s">
        <v>669</v>
      </c>
      <c r="G1093" s="749" t="s">
        <v>670</v>
      </c>
      <c r="H1093" s="749">
        <v>185256</v>
      </c>
      <c r="I1093" s="749">
        <v>85256</v>
      </c>
      <c r="J1093" s="749" t="s">
        <v>2052</v>
      </c>
      <c r="K1093" s="749" t="s">
        <v>2053</v>
      </c>
      <c r="L1093" s="752">
        <v>29.450740740740738</v>
      </c>
      <c r="M1093" s="752">
        <v>27</v>
      </c>
      <c r="N1093" s="753">
        <v>795.17</v>
      </c>
    </row>
    <row r="1094" spans="1:14" ht="14.45" customHeight="1" x14ac:dyDescent="0.2">
      <c r="A1094" s="747" t="s">
        <v>583</v>
      </c>
      <c r="B1094" s="748" t="s">
        <v>584</v>
      </c>
      <c r="C1094" s="749" t="s">
        <v>627</v>
      </c>
      <c r="D1094" s="750" t="s">
        <v>628</v>
      </c>
      <c r="E1094" s="751">
        <v>50113001</v>
      </c>
      <c r="F1094" s="750" t="s">
        <v>669</v>
      </c>
      <c r="G1094" s="749" t="s">
        <v>678</v>
      </c>
      <c r="H1094" s="749">
        <v>846853</v>
      </c>
      <c r="I1094" s="749">
        <v>124418</v>
      </c>
      <c r="J1094" s="749" t="s">
        <v>1386</v>
      </c>
      <c r="K1094" s="749" t="s">
        <v>1387</v>
      </c>
      <c r="L1094" s="752">
        <v>715</v>
      </c>
      <c r="M1094" s="752">
        <v>1</v>
      </c>
      <c r="N1094" s="753">
        <v>715</v>
      </c>
    </row>
    <row r="1095" spans="1:14" ht="14.45" customHeight="1" x14ac:dyDescent="0.2">
      <c r="A1095" s="747" t="s">
        <v>583</v>
      </c>
      <c r="B1095" s="748" t="s">
        <v>584</v>
      </c>
      <c r="C1095" s="749" t="s">
        <v>627</v>
      </c>
      <c r="D1095" s="750" t="s">
        <v>628</v>
      </c>
      <c r="E1095" s="751">
        <v>50113001</v>
      </c>
      <c r="F1095" s="750" t="s">
        <v>669</v>
      </c>
      <c r="G1095" s="749" t="s">
        <v>670</v>
      </c>
      <c r="H1095" s="749">
        <v>145551</v>
      </c>
      <c r="I1095" s="749">
        <v>145551</v>
      </c>
      <c r="J1095" s="749" t="s">
        <v>1388</v>
      </c>
      <c r="K1095" s="749" t="s">
        <v>1389</v>
      </c>
      <c r="L1095" s="752">
        <v>69.316666666666706</v>
      </c>
      <c r="M1095" s="752">
        <v>3</v>
      </c>
      <c r="N1095" s="753">
        <v>207.9500000000001</v>
      </c>
    </row>
    <row r="1096" spans="1:14" ht="14.45" customHeight="1" x14ac:dyDescent="0.2">
      <c r="A1096" s="747" t="s">
        <v>583</v>
      </c>
      <c r="B1096" s="748" t="s">
        <v>584</v>
      </c>
      <c r="C1096" s="749" t="s">
        <v>627</v>
      </c>
      <c r="D1096" s="750" t="s">
        <v>628</v>
      </c>
      <c r="E1096" s="751">
        <v>50113001</v>
      </c>
      <c r="F1096" s="750" t="s">
        <v>669</v>
      </c>
      <c r="G1096" s="749" t="s">
        <v>670</v>
      </c>
      <c r="H1096" s="749">
        <v>145583</v>
      </c>
      <c r="I1096" s="749">
        <v>145583</v>
      </c>
      <c r="J1096" s="749" t="s">
        <v>2054</v>
      </c>
      <c r="K1096" s="749" t="s">
        <v>2055</v>
      </c>
      <c r="L1096" s="752">
        <v>164.07999999999996</v>
      </c>
      <c r="M1096" s="752">
        <v>3</v>
      </c>
      <c r="N1096" s="753">
        <v>492.2399999999999</v>
      </c>
    </row>
    <row r="1097" spans="1:14" ht="14.45" customHeight="1" x14ac:dyDescent="0.2">
      <c r="A1097" s="747" t="s">
        <v>583</v>
      </c>
      <c r="B1097" s="748" t="s">
        <v>584</v>
      </c>
      <c r="C1097" s="749" t="s">
        <v>627</v>
      </c>
      <c r="D1097" s="750" t="s">
        <v>628</v>
      </c>
      <c r="E1097" s="751">
        <v>50113001</v>
      </c>
      <c r="F1097" s="750" t="s">
        <v>669</v>
      </c>
      <c r="G1097" s="749" t="s">
        <v>678</v>
      </c>
      <c r="H1097" s="749">
        <v>215906</v>
      </c>
      <c r="I1097" s="749">
        <v>215906</v>
      </c>
      <c r="J1097" s="749" t="s">
        <v>2056</v>
      </c>
      <c r="K1097" s="749" t="s">
        <v>2057</v>
      </c>
      <c r="L1097" s="752">
        <v>250.24</v>
      </c>
      <c r="M1097" s="752">
        <v>1</v>
      </c>
      <c r="N1097" s="753">
        <v>250.24</v>
      </c>
    </row>
    <row r="1098" spans="1:14" ht="14.45" customHeight="1" x14ac:dyDescent="0.2">
      <c r="A1098" s="747" t="s">
        <v>583</v>
      </c>
      <c r="B1098" s="748" t="s">
        <v>584</v>
      </c>
      <c r="C1098" s="749" t="s">
        <v>627</v>
      </c>
      <c r="D1098" s="750" t="s">
        <v>628</v>
      </c>
      <c r="E1098" s="751">
        <v>50113001</v>
      </c>
      <c r="F1098" s="750" t="s">
        <v>669</v>
      </c>
      <c r="G1098" s="749" t="s">
        <v>670</v>
      </c>
      <c r="H1098" s="749">
        <v>122629</v>
      </c>
      <c r="I1098" s="749">
        <v>122629</v>
      </c>
      <c r="J1098" s="749" t="s">
        <v>1392</v>
      </c>
      <c r="K1098" s="749" t="s">
        <v>1393</v>
      </c>
      <c r="L1098" s="752">
        <v>67.24631578947367</v>
      </c>
      <c r="M1098" s="752">
        <v>76</v>
      </c>
      <c r="N1098" s="753">
        <v>5110.7199999999993</v>
      </c>
    </row>
    <row r="1099" spans="1:14" ht="14.45" customHeight="1" x14ac:dyDescent="0.2">
      <c r="A1099" s="747" t="s">
        <v>583</v>
      </c>
      <c r="B1099" s="748" t="s">
        <v>584</v>
      </c>
      <c r="C1099" s="749" t="s">
        <v>627</v>
      </c>
      <c r="D1099" s="750" t="s">
        <v>628</v>
      </c>
      <c r="E1099" s="751">
        <v>50113001</v>
      </c>
      <c r="F1099" s="750" t="s">
        <v>669</v>
      </c>
      <c r="G1099" s="749" t="s">
        <v>670</v>
      </c>
      <c r="H1099" s="749">
        <v>192414</v>
      </c>
      <c r="I1099" s="749">
        <v>92414</v>
      </c>
      <c r="J1099" s="749" t="s">
        <v>2058</v>
      </c>
      <c r="K1099" s="749" t="s">
        <v>2059</v>
      </c>
      <c r="L1099" s="752">
        <v>63.209999999999994</v>
      </c>
      <c r="M1099" s="752">
        <v>2</v>
      </c>
      <c r="N1099" s="753">
        <v>126.41999999999999</v>
      </c>
    </row>
    <row r="1100" spans="1:14" ht="14.45" customHeight="1" x14ac:dyDescent="0.2">
      <c r="A1100" s="747" t="s">
        <v>583</v>
      </c>
      <c r="B1100" s="748" t="s">
        <v>584</v>
      </c>
      <c r="C1100" s="749" t="s">
        <v>627</v>
      </c>
      <c r="D1100" s="750" t="s">
        <v>628</v>
      </c>
      <c r="E1100" s="751">
        <v>50113001</v>
      </c>
      <c r="F1100" s="750" t="s">
        <v>669</v>
      </c>
      <c r="G1100" s="749" t="s">
        <v>670</v>
      </c>
      <c r="H1100" s="749">
        <v>172564</v>
      </c>
      <c r="I1100" s="749">
        <v>72564</v>
      </c>
      <c r="J1100" s="749" t="s">
        <v>1394</v>
      </c>
      <c r="K1100" s="749" t="s">
        <v>1395</v>
      </c>
      <c r="L1100" s="752">
        <v>471.85</v>
      </c>
      <c r="M1100" s="752">
        <v>1</v>
      </c>
      <c r="N1100" s="753">
        <v>471.85</v>
      </c>
    </row>
    <row r="1101" spans="1:14" ht="14.45" customHeight="1" x14ac:dyDescent="0.2">
      <c r="A1101" s="747" t="s">
        <v>583</v>
      </c>
      <c r="B1101" s="748" t="s">
        <v>584</v>
      </c>
      <c r="C1101" s="749" t="s">
        <v>627</v>
      </c>
      <c r="D1101" s="750" t="s">
        <v>628</v>
      </c>
      <c r="E1101" s="751">
        <v>50113001</v>
      </c>
      <c r="F1101" s="750" t="s">
        <v>669</v>
      </c>
      <c r="G1101" s="749" t="s">
        <v>678</v>
      </c>
      <c r="H1101" s="749">
        <v>208204</v>
      </c>
      <c r="I1101" s="749">
        <v>208204</v>
      </c>
      <c r="J1101" s="749" t="s">
        <v>2060</v>
      </c>
      <c r="K1101" s="749" t="s">
        <v>2061</v>
      </c>
      <c r="L1101" s="752">
        <v>48.98</v>
      </c>
      <c r="M1101" s="752">
        <v>1</v>
      </c>
      <c r="N1101" s="753">
        <v>48.98</v>
      </c>
    </row>
    <row r="1102" spans="1:14" ht="14.45" customHeight="1" x14ac:dyDescent="0.2">
      <c r="A1102" s="747" t="s">
        <v>583</v>
      </c>
      <c r="B1102" s="748" t="s">
        <v>584</v>
      </c>
      <c r="C1102" s="749" t="s">
        <v>627</v>
      </c>
      <c r="D1102" s="750" t="s">
        <v>628</v>
      </c>
      <c r="E1102" s="751">
        <v>50113001</v>
      </c>
      <c r="F1102" s="750" t="s">
        <v>669</v>
      </c>
      <c r="G1102" s="749" t="s">
        <v>678</v>
      </c>
      <c r="H1102" s="749">
        <v>208203</v>
      </c>
      <c r="I1102" s="749">
        <v>208203</v>
      </c>
      <c r="J1102" s="749" t="s">
        <v>2060</v>
      </c>
      <c r="K1102" s="749" t="s">
        <v>2062</v>
      </c>
      <c r="L1102" s="752">
        <v>97.97</v>
      </c>
      <c r="M1102" s="752">
        <v>1</v>
      </c>
      <c r="N1102" s="753">
        <v>97.97</v>
      </c>
    </row>
    <row r="1103" spans="1:14" ht="14.45" customHeight="1" x14ac:dyDescent="0.2">
      <c r="A1103" s="747" t="s">
        <v>583</v>
      </c>
      <c r="B1103" s="748" t="s">
        <v>584</v>
      </c>
      <c r="C1103" s="749" t="s">
        <v>627</v>
      </c>
      <c r="D1103" s="750" t="s">
        <v>628</v>
      </c>
      <c r="E1103" s="751">
        <v>50113001</v>
      </c>
      <c r="F1103" s="750" t="s">
        <v>669</v>
      </c>
      <c r="G1103" s="749" t="s">
        <v>670</v>
      </c>
      <c r="H1103" s="749">
        <v>116051</v>
      </c>
      <c r="I1103" s="749">
        <v>16051</v>
      </c>
      <c r="J1103" s="749" t="s">
        <v>2063</v>
      </c>
      <c r="K1103" s="749" t="s">
        <v>2064</v>
      </c>
      <c r="L1103" s="752">
        <v>56.893333333333324</v>
      </c>
      <c r="M1103" s="752">
        <v>21</v>
      </c>
      <c r="N1103" s="753">
        <v>1194.7599999999998</v>
      </c>
    </row>
    <row r="1104" spans="1:14" ht="14.45" customHeight="1" x14ac:dyDescent="0.2">
      <c r="A1104" s="747" t="s">
        <v>583</v>
      </c>
      <c r="B1104" s="748" t="s">
        <v>584</v>
      </c>
      <c r="C1104" s="749" t="s">
        <v>627</v>
      </c>
      <c r="D1104" s="750" t="s">
        <v>628</v>
      </c>
      <c r="E1104" s="751">
        <v>50113001</v>
      </c>
      <c r="F1104" s="750" t="s">
        <v>669</v>
      </c>
      <c r="G1104" s="749" t="s">
        <v>670</v>
      </c>
      <c r="H1104" s="749">
        <v>116052</v>
      </c>
      <c r="I1104" s="749">
        <v>16052</v>
      </c>
      <c r="J1104" s="749" t="s">
        <v>2065</v>
      </c>
      <c r="K1104" s="749" t="s">
        <v>2066</v>
      </c>
      <c r="L1104" s="752">
        <v>86.569565217391329</v>
      </c>
      <c r="M1104" s="752">
        <v>23</v>
      </c>
      <c r="N1104" s="753">
        <v>1991.1000000000006</v>
      </c>
    </row>
    <row r="1105" spans="1:14" ht="14.45" customHeight="1" x14ac:dyDescent="0.2">
      <c r="A1105" s="747" t="s">
        <v>583</v>
      </c>
      <c r="B1105" s="748" t="s">
        <v>584</v>
      </c>
      <c r="C1105" s="749" t="s">
        <v>627</v>
      </c>
      <c r="D1105" s="750" t="s">
        <v>628</v>
      </c>
      <c r="E1105" s="751">
        <v>50113001</v>
      </c>
      <c r="F1105" s="750" t="s">
        <v>669</v>
      </c>
      <c r="G1105" s="749" t="s">
        <v>670</v>
      </c>
      <c r="H1105" s="749">
        <v>159940</v>
      </c>
      <c r="I1105" s="749">
        <v>59940</v>
      </c>
      <c r="J1105" s="749" t="s">
        <v>1402</v>
      </c>
      <c r="K1105" s="749" t="s">
        <v>2067</v>
      </c>
      <c r="L1105" s="752">
        <v>112.19000000000003</v>
      </c>
      <c r="M1105" s="752">
        <v>1</v>
      </c>
      <c r="N1105" s="753">
        <v>112.19000000000003</v>
      </c>
    </row>
    <row r="1106" spans="1:14" ht="14.45" customHeight="1" x14ac:dyDescent="0.2">
      <c r="A1106" s="747" t="s">
        <v>583</v>
      </c>
      <c r="B1106" s="748" t="s">
        <v>584</v>
      </c>
      <c r="C1106" s="749" t="s">
        <v>627</v>
      </c>
      <c r="D1106" s="750" t="s">
        <v>628</v>
      </c>
      <c r="E1106" s="751">
        <v>50113001</v>
      </c>
      <c r="F1106" s="750" t="s">
        <v>669</v>
      </c>
      <c r="G1106" s="749" t="s">
        <v>670</v>
      </c>
      <c r="H1106" s="749">
        <v>159941</v>
      </c>
      <c r="I1106" s="749">
        <v>59941</v>
      </c>
      <c r="J1106" s="749" t="s">
        <v>1402</v>
      </c>
      <c r="K1106" s="749" t="s">
        <v>1403</v>
      </c>
      <c r="L1106" s="752">
        <v>236.45500000000001</v>
      </c>
      <c r="M1106" s="752">
        <v>12</v>
      </c>
      <c r="N1106" s="753">
        <v>2837.46</v>
      </c>
    </row>
    <row r="1107" spans="1:14" ht="14.45" customHeight="1" x14ac:dyDescent="0.2">
      <c r="A1107" s="747" t="s">
        <v>583</v>
      </c>
      <c r="B1107" s="748" t="s">
        <v>584</v>
      </c>
      <c r="C1107" s="749" t="s">
        <v>627</v>
      </c>
      <c r="D1107" s="750" t="s">
        <v>628</v>
      </c>
      <c r="E1107" s="751">
        <v>50113001</v>
      </c>
      <c r="F1107" s="750" t="s">
        <v>669</v>
      </c>
      <c r="G1107" s="749" t="s">
        <v>678</v>
      </c>
      <c r="H1107" s="749">
        <v>109709</v>
      </c>
      <c r="I1107" s="749">
        <v>9709</v>
      </c>
      <c r="J1107" s="749" t="s">
        <v>717</v>
      </c>
      <c r="K1107" s="749" t="s">
        <v>718</v>
      </c>
      <c r="L1107" s="752">
        <v>64.940434782608705</v>
      </c>
      <c r="M1107" s="752">
        <v>46</v>
      </c>
      <c r="N1107" s="753">
        <v>2987.2600000000007</v>
      </c>
    </row>
    <row r="1108" spans="1:14" ht="14.45" customHeight="1" x14ac:dyDescent="0.2">
      <c r="A1108" s="747" t="s">
        <v>583</v>
      </c>
      <c r="B1108" s="748" t="s">
        <v>584</v>
      </c>
      <c r="C1108" s="749" t="s">
        <v>627</v>
      </c>
      <c r="D1108" s="750" t="s">
        <v>628</v>
      </c>
      <c r="E1108" s="751">
        <v>50113001</v>
      </c>
      <c r="F1108" s="750" t="s">
        <v>669</v>
      </c>
      <c r="G1108" s="749" t="s">
        <v>670</v>
      </c>
      <c r="H1108" s="749">
        <v>848866</v>
      </c>
      <c r="I1108" s="749">
        <v>119654</v>
      </c>
      <c r="J1108" s="749" t="s">
        <v>2068</v>
      </c>
      <c r="K1108" s="749" t="s">
        <v>2069</v>
      </c>
      <c r="L1108" s="752">
        <v>255.4</v>
      </c>
      <c r="M1108" s="752">
        <v>2</v>
      </c>
      <c r="N1108" s="753">
        <v>510.8</v>
      </c>
    </row>
    <row r="1109" spans="1:14" ht="14.45" customHeight="1" x14ac:dyDescent="0.2">
      <c r="A1109" s="747" t="s">
        <v>583</v>
      </c>
      <c r="B1109" s="748" t="s">
        <v>584</v>
      </c>
      <c r="C1109" s="749" t="s">
        <v>627</v>
      </c>
      <c r="D1109" s="750" t="s">
        <v>628</v>
      </c>
      <c r="E1109" s="751">
        <v>50113001</v>
      </c>
      <c r="F1109" s="750" t="s">
        <v>669</v>
      </c>
      <c r="G1109" s="749" t="s">
        <v>670</v>
      </c>
      <c r="H1109" s="749">
        <v>844145</v>
      </c>
      <c r="I1109" s="749">
        <v>56350</v>
      </c>
      <c r="J1109" s="749" t="s">
        <v>2070</v>
      </c>
      <c r="K1109" s="749" t="s">
        <v>2071</v>
      </c>
      <c r="L1109" s="752">
        <v>37.571714285714286</v>
      </c>
      <c r="M1109" s="752">
        <v>35</v>
      </c>
      <c r="N1109" s="753">
        <v>1315.01</v>
      </c>
    </row>
    <row r="1110" spans="1:14" ht="14.45" customHeight="1" x14ac:dyDescent="0.2">
      <c r="A1110" s="747" t="s">
        <v>583</v>
      </c>
      <c r="B1110" s="748" t="s">
        <v>584</v>
      </c>
      <c r="C1110" s="749" t="s">
        <v>627</v>
      </c>
      <c r="D1110" s="750" t="s">
        <v>628</v>
      </c>
      <c r="E1110" s="751">
        <v>50113001</v>
      </c>
      <c r="F1110" s="750" t="s">
        <v>669</v>
      </c>
      <c r="G1110" s="749" t="s">
        <v>670</v>
      </c>
      <c r="H1110" s="749">
        <v>115518</v>
      </c>
      <c r="I1110" s="749">
        <v>187418</v>
      </c>
      <c r="J1110" s="749" t="s">
        <v>2072</v>
      </c>
      <c r="K1110" s="749" t="s">
        <v>2073</v>
      </c>
      <c r="L1110" s="752">
        <v>73.279995928762673</v>
      </c>
      <c r="M1110" s="752">
        <v>2</v>
      </c>
      <c r="N1110" s="753">
        <v>146.55999185752535</v>
      </c>
    </row>
    <row r="1111" spans="1:14" ht="14.45" customHeight="1" x14ac:dyDescent="0.2">
      <c r="A1111" s="747" t="s">
        <v>583</v>
      </c>
      <c r="B1111" s="748" t="s">
        <v>584</v>
      </c>
      <c r="C1111" s="749" t="s">
        <v>627</v>
      </c>
      <c r="D1111" s="750" t="s">
        <v>628</v>
      </c>
      <c r="E1111" s="751">
        <v>50113001</v>
      </c>
      <c r="F1111" s="750" t="s">
        <v>669</v>
      </c>
      <c r="G1111" s="749" t="s">
        <v>670</v>
      </c>
      <c r="H1111" s="749">
        <v>188850</v>
      </c>
      <c r="I1111" s="749">
        <v>188850</v>
      </c>
      <c r="J1111" s="749" t="s">
        <v>1416</v>
      </c>
      <c r="K1111" s="749" t="s">
        <v>1417</v>
      </c>
      <c r="L1111" s="752">
        <v>39.219999999999992</v>
      </c>
      <c r="M1111" s="752">
        <v>1</v>
      </c>
      <c r="N1111" s="753">
        <v>39.219999999999992</v>
      </c>
    </row>
    <row r="1112" spans="1:14" ht="14.45" customHeight="1" x14ac:dyDescent="0.2">
      <c r="A1112" s="747" t="s">
        <v>583</v>
      </c>
      <c r="B1112" s="748" t="s">
        <v>584</v>
      </c>
      <c r="C1112" s="749" t="s">
        <v>627</v>
      </c>
      <c r="D1112" s="750" t="s">
        <v>628</v>
      </c>
      <c r="E1112" s="751">
        <v>50113001</v>
      </c>
      <c r="F1112" s="750" t="s">
        <v>669</v>
      </c>
      <c r="G1112" s="749" t="s">
        <v>678</v>
      </c>
      <c r="H1112" s="749">
        <v>121088</v>
      </c>
      <c r="I1112" s="749">
        <v>21088</v>
      </c>
      <c r="J1112" s="749" t="s">
        <v>1422</v>
      </c>
      <c r="K1112" s="749" t="s">
        <v>1423</v>
      </c>
      <c r="L1112" s="752">
        <v>684.7299999999999</v>
      </c>
      <c r="M1112" s="752">
        <v>10</v>
      </c>
      <c r="N1112" s="753">
        <v>6847.2999999999993</v>
      </c>
    </row>
    <row r="1113" spans="1:14" ht="14.45" customHeight="1" x14ac:dyDescent="0.2">
      <c r="A1113" s="747" t="s">
        <v>583</v>
      </c>
      <c r="B1113" s="748" t="s">
        <v>584</v>
      </c>
      <c r="C1113" s="749" t="s">
        <v>627</v>
      </c>
      <c r="D1113" s="750" t="s">
        <v>628</v>
      </c>
      <c r="E1113" s="751">
        <v>50113001</v>
      </c>
      <c r="F1113" s="750" t="s">
        <v>669</v>
      </c>
      <c r="G1113" s="749" t="s">
        <v>670</v>
      </c>
      <c r="H1113" s="749">
        <v>230918</v>
      </c>
      <c r="I1113" s="749">
        <v>230918</v>
      </c>
      <c r="J1113" s="749" t="s">
        <v>1424</v>
      </c>
      <c r="K1113" s="749" t="s">
        <v>1426</v>
      </c>
      <c r="L1113" s="752">
        <v>147.62</v>
      </c>
      <c r="M1113" s="752">
        <v>2</v>
      </c>
      <c r="N1113" s="753">
        <v>295.24</v>
      </c>
    </row>
    <row r="1114" spans="1:14" ht="14.45" customHeight="1" x14ac:dyDescent="0.2">
      <c r="A1114" s="747" t="s">
        <v>583</v>
      </c>
      <c r="B1114" s="748" t="s">
        <v>584</v>
      </c>
      <c r="C1114" s="749" t="s">
        <v>627</v>
      </c>
      <c r="D1114" s="750" t="s">
        <v>628</v>
      </c>
      <c r="E1114" s="751">
        <v>50113001</v>
      </c>
      <c r="F1114" s="750" t="s">
        <v>669</v>
      </c>
      <c r="G1114" s="749" t="s">
        <v>670</v>
      </c>
      <c r="H1114" s="749">
        <v>988179</v>
      </c>
      <c r="I1114" s="749">
        <v>0</v>
      </c>
      <c r="J1114" s="749" t="s">
        <v>1427</v>
      </c>
      <c r="K1114" s="749" t="s">
        <v>585</v>
      </c>
      <c r="L1114" s="752">
        <v>87.407142857142873</v>
      </c>
      <c r="M1114" s="752">
        <v>21</v>
      </c>
      <c r="N1114" s="753">
        <v>1835.5500000000002</v>
      </c>
    </row>
    <row r="1115" spans="1:14" ht="14.45" customHeight="1" x14ac:dyDescent="0.2">
      <c r="A1115" s="747" t="s">
        <v>583</v>
      </c>
      <c r="B1115" s="748" t="s">
        <v>584</v>
      </c>
      <c r="C1115" s="749" t="s">
        <v>627</v>
      </c>
      <c r="D1115" s="750" t="s">
        <v>628</v>
      </c>
      <c r="E1115" s="751">
        <v>50113001</v>
      </c>
      <c r="F1115" s="750" t="s">
        <v>669</v>
      </c>
      <c r="G1115" s="749" t="s">
        <v>670</v>
      </c>
      <c r="H1115" s="749">
        <v>397057</v>
      </c>
      <c r="I1115" s="749">
        <v>0</v>
      </c>
      <c r="J1115" s="749" t="s">
        <v>2074</v>
      </c>
      <c r="K1115" s="749" t="s">
        <v>585</v>
      </c>
      <c r="L1115" s="752">
        <v>55.084583333333342</v>
      </c>
      <c r="M1115" s="752">
        <v>24</v>
      </c>
      <c r="N1115" s="753">
        <v>1322.0300000000002</v>
      </c>
    </row>
    <row r="1116" spans="1:14" ht="14.45" customHeight="1" x14ac:dyDescent="0.2">
      <c r="A1116" s="747" t="s">
        <v>583</v>
      </c>
      <c r="B1116" s="748" t="s">
        <v>584</v>
      </c>
      <c r="C1116" s="749" t="s">
        <v>627</v>
      </c>
      <c r="D1116" s="750" t="s">
        <v>628</v>
      </c>
      <c r="E1116" s="751">
        <v>50113001</v>
      </c>
      <c r="F1116" s="750" t="s">
        <v>669</v>
      </c>
      <c r="G1116" s="749" t="s">
        <v>670</v>
      </c>
      <c r="H1116" s="749">
        <v>216573</v>
      </c>
      <c r="I1116" s="749">
        <v>216573</v>
      </c>
      <c r="J1116" s="749" t="s">
        <v>1428</v>
      </c>
      <c r="K1116" s="749" t="s">
        <v>1429</v>
      </c>
      <c r="L1116" s="752">
        <v>61.744000000000007</v>
      </c>
      <c r="M1116" s="752">
        <v>10</v>
      </c>
      <c r="N1116" s="753">
        <v>617.44000000000005</v>
      </c>
    </row>
    <row r="1117" spans="1:14" ht="14.45" customHeight="1" x14ac:dyDescent="0.2">
      <c r="A1117" s="747" t="s">
        <v>583</v>
      </c>
      <c r="B1117" s="748" t="s">
        <v>584</v>
      </c>
      <c r="C1117" s="749" t="s">
        <v>627</v>
      </c>
      <c r="D1117" s="750" t="s">
        <v>628</v>
      </c>
      <c r="E1117" s="751">
        <v>50113001</v>
      </c>
      <c r="F1117" s="750" t="s">
        <v>669</v>
      </c>
      <c r="G1117" s="749" t="s">
        <v>678</v>
      </c>
      <c r="H1117" s="749">
        <v>180087</v>
      </c>
      <c r="I1117" s="749">
        <v>180087</v>
      </c>
      <c r="J1117" s="749" t="s">
        <v>2075</v>
      </c>
      <c r="K1117" s="749" t="s">
        <v>2076</v>
      </c>
      <c r="L1117" s="752">
        <v>732.62</v>
      </c>
      <c r="M1117" s="752">
        <v>1</v>
      </c>
      <c r="N1117" s="753">
        <v>732.62</v>
      </c>
    </row>
    <row r="1118" spans="1:14" ht="14.45" customHeight="1" x14ac:dyDescent="0.2">
      <c r="A1118" s="747" t="s">
        <v>583</v>
      </c>
      <c r="B1118" s="748" t="s">
        <v>584</v>
      </c>
      <c r="C1118" s="749" t="s">
        <v>627</v>
      </c>
      <c r="D1118" s="750" t="s">
        <v>628</v>
      </c>
      <c r="E1118" s="751">
        <v>50113001</v>
      </c>
      <c r="F1118" s="750" t="s">
        <v>669</v>
      </c>
      <c r="G1118" s="749" t="s">
        <v>670</v>
      </c>
      <c r="H1118" s="749">
        <v>100610</v>
      </c>
      <c r="I1118" s="749">
        <v>610</v>
      </c>
      <c r="J1118" s="749" t="s">
        <v>1430</v>
      </c>
      <c r="K1118" s="749" t="s">
        <v>1431</v>
      </c>
      <c r="L1118" s="752">
        <v>72.473333333333343</v>
      </c>
      <c r="M1118" s="752">
        <v>6</v>
      </c>
      <c r="N1118" s="753">
        <v>434.84000000000003</v>
      </c>
    </row>
    <row r="1119" spans="1:14" ht="14.45" customHeight="1" x14ac:dyDescent="0.2">
      <c r="A1119" s="747" t="s">
        <v>583</v>
      </c>
      <c r="B1119" s="748" t="s">
        <v>584</v>
      </c>
      <c r="C1119" s="749" t="s">
        <v>627</v>
      </c>
      <c r="D1119" s="750" t="s">
        <v>628</v>
      </c>
      <c r="E1119" s="751">
        <v>50113001</v>
      </c>
      <c r="F1119" s="750" t="s">
        <v>669</v>
      </c>
      <c r="G1119" s="749" t="s">
        <v>670</v>
      </c>
      <c r="H1119" s="749">
        <v>153940</v>
      </c>
      <c r="I1119" s="749">
        <v>53940</v>
      </c>
      <c r="J1119" s="749" t="s">
        <v>1432</v>
      </c>
      <c r="K1119" s="749" t="s">
        <v>2077</v>
      </c>
      <c r="L1119" s="752">
        <v>65.125</v>
      </c>
      <c r="M1119" s="752">
        <v>4</v>
      </c>
      <c r="N1119" s="753">
        <v>260.5</v>
      </c>
    </row>
    <row r="1120" spans="1:14" ht="14.45" customHeight="1" x14ac:dyDescent="0.2">
      <c r="A1120" s="747" t="s">
        <v>583</v>
      </c>
      <c r="B1120" s="748" t="s">
        <v>584</v>
      </c>
      <c r="C1120" s="749" t="s">
        <v>627</v>
      </c>
      <c r="D1120" s="750" t="s">
        <v>628</v>
      </c>
      <c r="E1120" s="751">
        <v>50113001</v>
      </c>
      <c r="F1120" s="750" t="s">
        <v>669</v>
      </c>
      <c r="G1120" s="749" t="s">
        <v>670</v>
      </c>
      <c r="H1120" s="749">
        <v>100612</v>
      </c>
      <c r="I1120" s="749">
        <v>612</v>
      </c>
      <c r="J1120" s="749" t="s">
        <v>1432</v>
      </c>
      <c r="K1120" s="749" t="s">
        <v>1433</v>
      </c>
      <c r="L1120" s="752">
        <v>67.631111111111125</v>
      </c>
      <c r="M1120" s="752">
        <v>9</v>
      </c>
      <c r="N1120" s="753">
        <v>608.68000000000006</v>
      </c>
    </row>
    <row r="1121" spans="1:14" ht="14.45" customHeight="1" x14ac:dyDescent="0.2">
      <c r="A1121" s="747" t="s">
        <v>583</v>
      </c>
      <c r="B1121" s="748" t="s">
        <v>584</v>
      </c>
      <c r="C1121" s="749" t="s">
        <v>627</v>
      </c>
      <c r="D1121" s="750" t="s">
        <v>628</v>
      </c>
      <c r="E1121" s="751">
        <v>50113001</v>
      </c>
      <c r="F1121" s="750" t="s">
        <v>669</v>
      </c>
      <c r="G1121" s="749" t="s">
        <v>670</v>
      </c>
      <c r="H1121" s="749">
        <v>395294</v>
      </c>
      <c r="I1121" s="749">
        <v>180306</v>
      </c>
      <c r="J1121" s="749" t="s">
        <v>1436</v>
      </c>
      <c r="K1121" s="749" t="s">
        <v>1437</v>
      </c>
      <c r="L1121" s="752">
        <v>178.20874999999998</v>
      </c>
      <c r="M1121" s="752">
        <v>96</v>
      </c>
      <c r="N1121" s="753">
        <v>17108.039999999997</v>
      </c>
    </row>
    <row r="1122" spans="1:14" ht="14.45" customHeight="1" x14ac:dyDescent="0.2">
      <c r="A1122" s="747" t="s">
        <v>583</v>
      </c>
      <c r="B1122" s="748" t="s">
        <v>584</v>
      </c>
      <c r="C1122" s="749" t="s">
        <v>627</v>
      </c>
      <c r="D1122" s="750" t="s">
        <v>628</v>
      </c>
      <c r="E1122" s="751">
        <v>50113001</v>
      </c>
      <c r="F1122" s="750" t="s">
        <v>669</v>
      </c>
      <c r="G1122" s="749" t="s">
        <v>670</v>
      </c>
      <c r="H1122" s="749">
        <v>185636</v>
      </c>
      <c r="I1122" s="749">
        <v>185636</v>
      </c>
      <c r="J1122" s="749" t="s">
        <v>2078</v>
      </c>
      <c r="K1122" s="749" t="s">
        <v>2079</v>
      </c>
      <c r="L1122" s="752">
        <v>156.88999999999996</v>
      </c>
      <c r="M1122" s="752">
        <v>1</v>
      </c>
      <c r="N1122" s="753">
        <v>156.88999999999996</v>
      </c>
    </row>
    <row r="1123" spans="1:14" ht="14.45" customHeight="1" x14ac:dyDescent="0.2">
      <c r="A1123" s="747" t="s">
        <v>583</v>
      </c>
      <c r="B1123" s="748" t="s">
        <v>584</v>
      </c>
      <c r="C1123" s="749" t="s">
        <v>627</v>
      </c>
      <c r="D1123" s="750" t="s">
        <v>628</v>
      </c>
      <c r="E1123" s="751">
        <v>50113001</v>
      </c>
      <c r="F1123" s="750" t="s">
        <v>669</v>
      </c>
      <c r="G1123" s="749" t="s">
        <v>670</v>
      </c>
      <c r="H1123" s="749">
        <v>184360</v>
      </c>
      <c r="I1123" s="749">
        <v>84360</v>
      </c>
      <c r="J1123" s="749" t="s">
        <v>1446</v>
      </c>
      <c r="K1123" s="749" t="s">
        <v>1273</v>
      </c>
      <c r="L1123" s="752">
        <v>149.49999999999997</v>
      </c>
      <c r="M1123" s="752">
        <v>1</v>
      </c>
      <c r="N1123" s="753">
        <v>149.49999999999997</v>
      </c>
    </row>
    <row r="1124" spans="1:14" ht="14.45" customHeight="1" x14ac:dyDescent="0.2">
      <c r="A1124" s="747" t="s">
        <v>583</v>
      </c>
      <c r="B1124" s="748" t="s">
        <v>584</v>
      </c>
      <c r="C1124" s="749" t="s">
        <v>627</v>
      </c>
      <c r="D1124" s="750" t="s">
        <v>628</v>
      </c>
      <c r="E1124" s="751">
        <v>50113001</v>
      </c>
      <c r="F1124" s="750" t="s">
        <v>669</v>
      </c>
      <c r="G1124" s="749" t="s">
        <v>670</v>
      </c>
      <c r="H1124" s="749">
        <v>846846</v>
      </c>
      <c r="I1124" s="749">
        <v>0</v>
      </c>
      <c r="J1124" s="749" t="s">
        <v>2080</v>
      </c>
      <c r="K1124" s="749" t="s">
        <v>585</v>
      </c>
      <c r="L1124" s="752">
        <v>37.446166666666663</v>
      </c>
      <c r="M1124" s="752">
        <v>60</v>
      </c>
      <c r="N1124" s="753">
        <v>2246.77</v>
      </c>
    </row>
    <row r="1125" spans="1:14" ht="14.45" customHeight="1" x14ac:dyDescent="0.2">
      <c r="A1125" s="747" t="s">
        <v>583</v>
      </c>
      <c r="B1125" s="748" t="s">
        <v>584</v>
      </c>
      <c r="C1125" s="749" t="s">
        <v>627</v>
      </c>
      <c r="D1125" s="750" t="s">
        <v>628</v>
      </c>
      <c r="E1125" s="751">
        <v>50113001</v>
      </c>
      <c r="F1125" s="750" t="s">
        <v>669</v>
      </c>
      <c r="G1125" s="749" t="s">
        <v>670</v>
      </c>
      <c r="H1125" s="749">
        <v>990345</v>
      </c>
      <c r="I1125" s="749">
        <v>0</v>
      </c>
      <c r="J1125" s="749" t="s">
        <v>1455</v>
      </c>
      <c r="K1125" s="749" t="s">
        <v>585</v>
      </c>
      <c r="L1125" s="752">
        <v>73.151538461538451</v>
      </c>
      <c r="M1125" s="752">
        <v>13</v>
      </c>
      <c r="N1125" s="753">
        <v>950.96999999999991</v>
      </c>
    </row>
    <row r="1126" spans="1:14" ht="14.45" customHeight="1" x14ac:dyDescent="0.2">
      <c r="A1126" s="747" t="s">
        <v>583</v>
      </c>
      <c r="B1126" s="748" t="s">
        <v>584</v>
      </c>
      <c r="C1126" s="749" t="s">
        <v>627</v>
      </c>
      <c r="D1126" s="750" t="s">
        <v>628</v>
      </c>
      <c r="E1126" s="751">
        <v>50113001</v>
      </c>
      <c r="F1126" s="750" t="s">
        <v>669</v>
      </c>
      <c r="G1126" s="749" t="s">
        <v>670</v>
      </c>
      <c r="H1126" s="749">
        <v>175025</v>
      </c>
      <c r="I1126" s="749">
        <v>75025</v>
      </c>
      <c r="J1126" s="749" t="s">
        <v>1456</v>
      </c>
      <c r="K1126" s="749" t="s">
        <v>1457</v>
      </c>
      <c r="L1126" s="752">
        <v>50.594999999999999</v>
      </c>
      <c r="M1126" s="752">
        <v>18</v>
      </c>
      <c r="N1126" s="753">
        <v>910.71</v>
      </c>
    </row>
    <row r="1127" spans="1:14" ht="14.45" customHeight="1" x14ac:dyDescent="0.2">
      <c r="A1127" s="747" t="s">
        <v>583</v>
      </c>
      <c r="B1127" s="748" t="s">
        <v>584</v>
      </c>
      <c r="C1127" s="749" t="s">
        <v>627</v>
      </c>
      <c r="D1127" s="750" t="s">
        <v>628</v>
      </c>
      <c r="E1127" s="751">
        <v>50113001</v>
      </c>
      <c r="F1127" s="750" t="s">
        <v>669</v>
      </c>
      <c r="G1127" s="749" t="s">
        <v>670</v>
      </c>
      <c r="H1127" s="749">
        <v>100616</v>
      </c>
      <c r="I1127" s="749">
        <v>616</v>
      </c>
      <c r="J1127" s="749" t="s">
        <v>1456</v>
      </c>
      <c r="K1127" s="749" t="s">
        <v>1458</v>
      </c>
      <c r="L1127" s="752">
        <v>94.82</v>
      </c>
      <c r="M1127" s="752">
        <v>3</v>
      </c>
      <c r="N1127" s="753">
        <v>284.45999999999998</v>
      </c>
    </row>
    <row r="1128" spans="1:14" ht="14.45" customHeight="1" x14ac:dyDescent="0.2">
      <c r="A1128" s="747" t="s">
        <v>583</v>
      </c>
      <c r="B1128" s="748" t="s">
        <v>584</v>
      </c>
      <c r="C1128" s="749" t="s">
        <v>627</v>
      </c>
      <c r="D1128" s="750" t="s">
        <v>628</v>
      </c>
      <c r="E1128" s="751">
        <v>50113001</v>
      </c>
      <c r="F1128" s="750" t="s">
        <v>669</v>
      </c>
      <c r="G1128" s="749" t="s">
        <v>670</v>
      </c>
      <c r="H1128" s="749">
        <v>148578</v>
      </c>
      <c r="I1128" s="749">
        <v>48578</v>
      </c>
      <c r="J1128" s="749" t="s">
        <v>1466</v>
      </c>
      <c r="K1128" s="749" t="s">
        <v>1468</v>
      </c>
      <c r="L1128" s="752">
        <v>54.938461538461532</v>
      </c>
      <c r="M1128" s="752">
        <v>13</v>
      </c>
      <c r="N1128" s="753">
        <v>714.19999999999993</v>
      </c>
    </row>
    <row r="1129" spans="1:14" ht="14.45" customHeight="1" x14ac:dyDescent="0.2">
      <c r="A1129" s="747" t="s">
        <v>583</v>
      </c>
      <c r="B1129" s="748" t="s">
        <v>584</v>
      </c>
      <c r="C1129" s="749" t="s">
        <v>627</v>
      </c>
      <c r="D1129" s="750" t="s">
        <v>628</v>
      </c>
      <c r="E1129" s="751">
        <v>50113001</v>
      </c>
      <c r="F1129" s="750" t="s">
        <v>669</v>
      </c>
      <c r="G1129" s="749" t="s">
        <v>670</v>
      </c>
      <c r="H1129" s="749">
        <v>848632</v>
      </c>
      <c r="I1129" s="749">
        <v>125315</v>
      </c>
      <c r="J1129" s="749" t="s">
        <v>1466</v>
      </c>
      <c r="K1129" s="749" t="s">
        <v>1467</v>
      </c>
      <c r="L1129" s="752">
        <v>58.168750000000003</v>
      </c>
      <c r="M1129" s="752">
        <v>8</v>
      </c>
      <c r="N1129" s="753">
        <v>465.35</v>
      </c>
    </row>
    <row r="1130" spans="1:14" ht="14.45" customHeight="1" x14ac:dyDescent="0.2">
      <c r="A1130" s="747" t="s">
        <v>583</v>
      </c>
      <c r="B1130" s="748" t="s">
        <v>584</v>
      </c>
      <c r="C1130" s="749" t="s">
        <v>627</v>
      </c>
      <c r="D1130" s="750" t="s">
        <v>628</v>
      </c>
      <c r="E1130" s="751">
        <v>50113001</v>
      </c>
      <c r="F1130" s="750" t="s">
        <v>669</v>
      </c>
      <c r="G1130" s="749" t="s">
        <v>670</v>
      </c>
      <c r="H1130" s="749">
        <v>102429</v>
      </c>
      <c r="I1130" s="749">
        <v>2429</v>
      </c>
      <c r="J1130" s="749" t="s">
        <v>1471</v>
      </c>
      <c r="K1130" s="749" t="s">
        <v>873</v>
      </c>
      <c r="L1130" s="752">
        <v>50.523333333333341</v>
      </c>
      <c r="M1130" s="752">
        <v>12</v>
      </c>
      <c r="N1130" s="753">
        <v>606.28000000000009</v>
      </c>
    </row>
    <row r="1131" spans="1:14" ht="14.45" customHeight="1" x14ac:dyDescent="0.2">
      <c r="A1131" s="747" t="s">
        <v>583</v>
      </c>
      <c r="B1131" s="748" t="s">
        <v>584</v>
      </c>
      <c r="C1131" s="749" t="s">
        <v>627</v>
      </c>
      <c r="D1131" s="750" t="s">
        <v>628</v>
      </c>
      <c r="E1131" s="751">
        <v>50113001</v>
      </c>
      <c r="F1131" s="750" t="s">
        <v>669</v>
      </c>
      <c r="G1131" s="749" t="s">
        <v>670</v>
      </c>
      <c r="H1131" s="749">
        <v>101845</v>
      </c>
      <c r="I1131" s="749">
        <v>1845</v>
      </c>
      <c r="J1131" s="749" t="s">
        <v>1471</v>
      </c>
      <c r="K1131" s="749" t="s">
        <v>1472</v>
      </c>
      <c r="L1131" s="752">
        <v>75</v>
      </c>
      <c r="M1131" s="752">
        <v>12</v>
      </c>
      <c r="N1131" s="753">
        <v>900</v>
      </c>
    </row>
    <row r="1132" spans="1:14" ht="14.45" customHeight="1" x14ac:dyDescent="0.2">
      <c r="A1132" s="747" t="s">
        <v>583</v>
      </c>
      <c r="B1132" s="748" t="s">
        <v>584</v>
      </c>
      <c r="C1132" s="749" t="s">
        <v>627</v>
      </c>
      <c r="D1132" s="750" t="s">
        <v>628</v>
      </c>
      <c r="E1132" s="751">
        <v>50113001</v>
      </c>
      <c r="F1132" s="750" t="s">
        <v>669</v>
      </c>
      <c r="G1132" s="749" t="s">
        <v>670</v>
      </c>
      <c r="H1132" s="749">
        <v>109844</v>
      </c>
      <c r="I1132" s="749">
        <v>9844</v>
      </c>
      <c r="J1132" s="749" t="s">
        <v>1475</v>
      </c>
      <c r="K1132" s="749" t="s">
        <v>1476</v>
      </c>
      <c r="L1132" s="752">
        <v>73.11</v>
      </c>
      <c r="M1132" s="752">
        <v>2</v>
      </c>
      <c r="N1132" s="753">
        <v>146.22</v>
      </c>
    </row>
    <row r="1133" spans="1:14" ht="14.45" customHeight="1" x14ac:dyDescent="0.2">
      <c r="A1133" s="747" t="s">
        <v>583</v>
      </c>
      <c r="B1133" s="748" t="s">
        <v>584</v>
      </c>
      <c r="C1133" s="749" t="s">
        <v>627</v>
      </c>
      <c r="D1133" s="750" t="s">
        <v>628</v>
      </c>
      <c r="E1133" s="751">
        <v>50113001</v>
      </c>
      <c r="F1133" s="750" t="s">
        <v>669</v>
      </c>
      <c r="G1133" s="749" t="s">
        <v>670</v>
      </c>
      <c r="H1133" s="749">
        <v>191836</v>
      </c>
      <c r="I1133" s="749">
        <v>91836</v>
      </c>
      <c r="J1133" s="749" t="s">
        <v>1475</v>
      </c>
      <c r="K1133" s="749" t="s">
        <v>2081</v>
      </c>
      <c r="L1133" s="752">
        <v>44.664999999999992</v>
      </c>
      <c r="M1133" s="752">
        <v>2</v>
      </c>
      <c r="N1133" s="753">
        <v>89.329999999999984</v>
      </c>
    </row>
    <row r="1134" spans="1:14" ht="14.45" customHeight="1" x14ac:dyDescent="0.2">
      <c r="A1134" s="747" t="s">
        <v>583</v>
      </c>
      <c r="B1134" s="748" t="s">
        <v>584</v>
      </c>
      <c r="C1134" s="749" t="s">
        <v>627</v>
      </c>
      <c r="D1134" s="750" t="s">
        <v>628</v>
      </c>
      <c r="E1134" s="751">
        <v>50113001</v>
      </c>
      <c r="F1134" s="750" t="s">
        <v>669</v>
      </c>
      <c r="G1134" s="749" t="s">
        <v>670</v>
      </c>
      <c r="H1134" s="749">
        <v>109847</v>
      </c>
      <c r="I1134" s="749">
        <v>9847</v>
      </c>
      <c r="J1134" s="749" t="s">
        <v>1475</v>
      </c>
      <c r="K1134" s="749" t="s">
        <v>1477</v>
      </c>
      <c r="L1134" s="752">
        <v>40.848333333333336</v>
      </c>
      <c r="M1134" s="752">
        <v>6</v>
      </c>
      <c r="N1134" s="753">
        <v>245.09000000000003</v>
      </c>
    </row>
    <row r="1135" spans="1:14" ht="14.45" customHeight="1" x14ac:dyDescent="0.2">
      <c r="A1135" s="747" t="s">
        <v>583</v>
      </c>
      <c r="B1135" s="748" t="s">
        <v>584</v>
      </c>
      <c r="C1135" s="749" t="s">
        <v>627</v>
      </c>
      <c r="D1135" s="750" t="s">
        <v>628</v>
      </c>
      <c r="E1135" s="751">
        <v>50113001</v>
      </c>
      <c r="F1135" s="750" t="s">
        <v>669</v>
      </c>
      <c r="G1135" s="749" t="s">
        <v>670</v>
      </c>
      <c r="H1135" s="749">
        <v>132083</v>
      </c>
      <c r="I1135" s="749">
        <v>32083</v>
      </c>
      <c r="J1135" s="749" t="s">
        <v>2082</v>
      </c>
      <c r="K1135" s="749" t="s">
        <v>2053</v>
      </c>
      <c r="L1135" s="752">
        <v>23.03</v>
      </c>
      <c r="M1135" s="752">
        <v>3</v>
      </c>
      <c r="N1135" s="753">
        <v>69.09</v>
      </c>
    </row>
    <row r="1136" spans="1:14" ht="14.45" customHeight="1" x14ac:dyDescent="0.2">
      <c r="A1136" s="747" t="s">
        <v>583</v>
      </c>
      <c r="B1136" s="748" t="s">
        <v>584</v>
      </c>
      <c r="C1136" s="749" t="s">
        <v>627</v>
      </c>
      <c r="D1136" s="750" t="s">
        <v>628</v>
      </c>
      <c r="E1136" s="751">
        <v>50113001</v>
      </c>
      <c r="F1136" s="750" t="s">
        <v>669</v>
      </c>
      <c r="G1136" s="749" t="s">
        <v>670</v>
      </c>
      <c r="H1136" s="749">
        <v>221998</v>
      </c>
      <c r="I1136" s="749">
        <v>221998</v>
      </c>
      <c r="J1136" s="749" t="s">
        <v>2083</v>
      </c>
      <c r="K1136" s="749" t="s">
        <v>2084</v>
      </c>
      <c r="L1136" s="752">
        <v>22.42</v>
      </c>
      <c r="M1136" s="752">
        <v>1</v>
      </c>
      <c r="N1136" s="753">
        <v>22.42</v>
      </c>
    </row>
    <row r="1137" spans="1:14" ht="14.45" customHeight="1" x14ac:dyDescent="0.2">
      <c r="A1137" s="747" t="s">
        <v>583</v>
      </c>
      <c r="B1137" s="748" t="s">
        <v>584</v>
      </c>
      <c r="C1137" s="749" t="s">
        <v>627</v>
      </c>
      <c r="D1137" s="750" t="s">
        <v>628</v>
      </c>
      <c r="E1137" s="751">
        <v>50113001</v>
      </c>
      <c r="F1137" s="750" t="s">
        <v>669</v>
      </c>
      <c r="G1137" s="749" t="s">
        <v>670</v>
      </c>
      <c r="H1137" s="749">
        <v>201131</v>
      </c>
      <c r="I1137" s="749">
        <v>201131</v>
      </c>
      <c r="J1137" s="749" t="s">
        <v>2085</v>
      </c>
      <c r="K1137" s="749" t="s">
        <v>2053</v>
      </c>
      <c r="L1137" s="752">
        <v>23.322499999999998</v>
      </c>
      <c r="M1137" s="752">
        <v>4</v>
      </c>
      <c r="N1137" s="753">
        <v>93.289999999999992</v>
      </c>
    </row>
    <row r="1138" spans="1:14" ht="14.45" customHeight="1" x14ac:dyDescent="0.2">
      <c r="A1138" s="747" t="s">
        <v>583</v>
      </c>
      <c r="B1138" s="748" t="s">
        <v>584</v>
      </c>
      <c r="C1138" s="749" t="s">
        <v>627</v>
      </c>
      <c r="D1138" s="750" t="s">
        <v>628</v>
      </c>
      <c r="E1138" s="751">
        <v>50113001</v>
      </c>
      <c r="F1138" s="750" t="s">
        <v>669</v>
      </c>
      <c r="G1138" s="749" t="s">
        <v>670</v>
      </c>
      <c r="H1138" s="749">
        <v>216873</v>
      </c>
      <c r="I1138" s="749">
        <v>216873</v>
      </c>
      <c r="J1138" s="749" t="s">
        <v>2086</v>
      </c>
      <c r="K1138" s="749" t="s">
        <v>2087</v>
      </c>
      <c r="L1138" s="752">
        <v>175.44666666666669</v>
      </c>
      <c r="M1138" s="752">
        <v>3</v>
      </c>
      <c r="N1138" s="753">
        <v>526.34</v>
      </c>
    </row>
    <row r="1139" spans="1:14" ht="14.45" customHeight="1" x14ac:dyDescent="0.2">
      <c r="A1139" s="747" t="s">
        <v>583</v>
      </c>
      <c r="B1139" s="748" t="s">
        <v>584</v>
      </c>
      <c r="C1139" s="749" t="s">
        <v>627</v>
      </c>
      <c r="D1139" s="750" t="s">
        <v>628</v>
      </c>
      <c r="E1139" s="751">
        <v>50113001</v>
      </c>
      <c r="F1139" s="750" t="s">
        <v>669</v>
      </c>
      <c r="G1139" s="749" t="s">
        <v>670</v>
      </c>
      <c r="H1139" s="749">
        <v>215851</v>
      </c>
      <c r="I1139" s="749">
        <v>215851</v>
      </c>
      <c r="J1139" s="749" t="s">
        <v>1480</v>
      </c>
      <c r="K1139" s="749" t="s">
        <v>1481</v>
      </c>
      <c r="L1139" s="752">
        <v>290.0599501327564</v>
      </c>
      <c r="M1139" s="752">
        <v>26</v>
      </c>
      <c r="N1139" s="753">
        <v>7541.5587034516666</v>
      </c>
    </row>
    <row r="1140" spans="1:14" ht="14.45" customHeight="1" x14ac:dyDescent="0.2">
      <c r="A1140" s="747" t="s">
        <v>583</v>
      </c>
      <c r="B1140" s="748" t="s">
        <v>584</v>
      </c>
      <c r="C1140" s="749" t="s">
        <v>627</v>
      </c>
      <c r="D1140" s="750" t="s">
        <v>628</v>
      </c>
      <c r="E1140" s="751">
        <v>50113001</v>
      </c>
      <c r="F1140" s="750" t="s">
        <v>669</v>
      </c>
      <c r="G1140" s="749" t="s">
        <v>678</v>
      </c>
      <c r="H1140" s="749">
        <v>142755</v>
      </c>
      <c r="I1140" s="749">
        <v>42755</v>
      </c>
      <c r="J1140" s="749" t="s">
        <v>2088</v>
      </c>
      <c r="K1140" s="749" t="s">
        <v>2089</v>
      </c>
      <c r="L1140" s="752">
        <v>590.79000000000008</v>
      </c>
      <c r="M1140" s="752">
        <v>2</v>
      </c>
      <c r="N1140" s="753">
        <v>1181.5800000000002</v>
      </c>
    </row>
    <row r="1141" spans="1:14" ht="14.45" customHeight="1" x14ac:dyDescent="0.2">
      <c r="A1141" s="747" t="s">
        <v>583</v>
      </c>
      <c r="B1141" s="748" t="s">
        <v>584</v>
      </c>
      <c r="C1141" s="749" t="s">
        <v>627</v>
      </c>
      <c r="D1141" s="750" t="s">
        <v>628</v>
      </c>
      <c r="E1141" s="751">
        <v>50113001</v>
      </c>
      <c r="F1141" s="750" t="s">
        <v>669</v>
      </c>
      <c r="G1141" s="749" t="s">
        <v>670</v>
      </c>
      <c r="H1141" s="749">
        <v>214619</v>
      </c>
      <c r="I1141" s="749">
        <v>214619</v>
      </c>
      <c r="J1141" s="749" t="s">
        <v>1482</v>
      </c>
      <c r="K1141" s="749" t="s">
        <v>1483</v>
      </c>
      <c r="L1141" s="752">
        <v>224.38000000000005</v>
      </c>
      <c r="M1141" s="752">
        <v>1</v>
      </c>
      <c r="N1141" s="753">
        <v>224.38000000000005</v>
      </c>
    </row>
    <row r="1142" spans="1:14" ht="14.45" customHeight="1" x14ac:dyDescent="0.2">
      <c r="A1142" s="747" t="s">
        <v>583</v>
      </c>
      <c r="B1142" s="748" t="s">
        <v>584</v>
      </c>
      <c r="C1142" s="749" t="s">
        <v>627</v>
      </c>
      <c r="D1142" s="750" t="s">
        <v>628</v>
      </c>
      <c r="E1142" s="751">
        <v>50113001</v>
      </c>
      <c r="F1142" s="750" t="s">
        <v>669</v>
      </c>
      <c r="G1142" s="749" t="s">
        <v>670</v>
      </c>
      <c r="H1142" s="749">
        <v>190973</v>
      </c>
      <c r="I1142" s="749">
        <v>190973</v>
      </c>
      <c r="J1142" s="749" t="s">
        <v>2090</v>
      </c>
      <c r="K1142" s="749" t="s">
        <v>845</v>
      </c>
      <c r="L1142" s="752">
        <v>224.37</v>
      </c>
      <c r="M1142" s="752">
        <v>2</v>
      </c>
      <c r="N1142" s="753">
        <v>448.74</v>
      </c>
    </row>
    <row r="1143" spans="1:14" ht="14.45" customHeight="1" x14ac:dyDescent="0.2">
      <c r="A1143" s="747" t="s">
        <v>583</v>
      </c>
      <c r="B1143" s="748" t="s">
        <v>584</v>
      </c>
      <c r="C1143" s="749" t="s">
        <v>627</v>
      </c>
      <c r="D1143" s="750" t="s">
        <v>628</v>
      </c>
      <c r="E1143" s="751">
        <v>50113001</v>
      </c>
      <c r="F1143" s="750" t="s">
        <v>669</v>
      </c>
      <c r="G1143" s="749" t="s">
        <v>678</v>
      </c>
      <c r="H1143" s="749">
        <v>56972</v>
      </c>
      <c r="I1143" s="749">
        <v>56972</v>
      </c>
      <c r="J1143" s="749" t="s">
        <v>2091</v>
      </c>
      <c r="K1143" s="749" t="s">
        <v>2092</v>
      </c>
      <c r="L1143" s="752">
        <v>14.760000000000003</v>
      </c>
      <c r="M1143" s="752">
        <v>1</v>
      </c>
      <c r="N1143" s="753">
        <v>14.760000000000003</v>
      </c>
    </row>
    <row r="1144" spans="1:14" ht="14.45" customHeight="1" x14ac:dyDescent="0.2">
      <c r="A1144" s="747" t="s">
        <v>583</v>
      </c>
      <c r="B1144" s="748" t="s">
        <v>584</v>
      </c>
      <c r="C1144" s="749" t="s">
        <v>627</v>
      </c>
      <c r="D1144" s="750" t="s">
        <v>628</v>
      </c>
      <c r="E1144" s="751">
        <v>50113001</v>
      </c>
      <c r="F1144" s="750" t="s">
        <v>669</v>
      </c>
      <c r="G1144" s="749" t="s">
        <v>678</v>
      </c>
      <c r="H1144" s="749">
        <v>56976</v>
      </c>
      <c r="I1144" s="749">
        <v>56976</v>
      </c>
      <c r="J1144" s="749" t="s">
        <v>2093</v>
      </c>
      <c r="K1144" s="749" t="s">
        <v>2094</v>
      </c>
      <c r="L1144" s="752">
        <v>11.837999999999999</v>
      </c>
      <c r="M1144" s="752">
        <v>5</v>
      </c>
      <c r="N1144" s="753">
        <v>59.19</v>
      </c>
    </row>
    <row r="1145" spans="1:14" ht="14.45" customHeight="1" x14ac:dyDescent="0.2">
      <c r="A1145" s="747" t="s">
        <v>583</v>
      </c>
      <c r="B1145" s="748" t="s">
        <v>584</v>
      </c>
      <c r="C1145" s="749" t="s">
        <v>627</v>
      </c>
      <c r="D1145" s="750" t="s">
        <v>628</v>
      </c>
      <c r="E1145" s="751">
        <v>50113001</v>
      </c>
      <c r="F1145" s="750" t="s">
        <v>669</v>
      </c>
      <c r="G1145" s="749" t="s">
        <v>678</v>
      </c>
      <c r="H1145" s="749">
        <v>156981</v>
      </c>
      <c r="I1145" s="749">
        <v>56981</v>
      </c>
      <c r="J1145" s="749" t="s">
        <v>2095</v>
      </c>
      <c r="K1145" s="749" t="s">
        <v>2096</v>
      </c>
      <c r="L1145" s="752">
        <v>30.145</v>
      </c>
      <c r="M1145" s="752">
        <v>2</v>
      </c>
      <c r="N1145" s="753">
        <v>60.29</v>
      </c>
    </row>
    <row r="1146" spans="1:14" ht="14.45" customHeight="1" x14ac:dyDescent="0.2">
      <c r="A1146" s="747" t="s">
        <v>583</v>
      </c>
      <c r="B1146" s="748" t="s">
        <v>584</v>
      </c>
      <c r="C1146" s="749" t="s">
        <v>627</v>
      </c>
      <c r="D1146" s="750" t="s">
        <v>628</v>
      </c>
      <c r="E1146" s="751">
        <v>50113001</v>
      </c>
      <c r="F1146" s="750" t="s">
        <v>669</v>
      </c>
      <c r="G1146" s="749" t="s">
        <v>670</v>
      </c>
      <c r="H1146" s="749">
        <v>146444</v>
      </c>
      <c r="I1146" s="749">
        <v>46444</v>
      </c>
      <c r="J1146" s="749" t="s">
        <v>1485</v>
      </c>
      <c r="K1146" s="749" t="s">
        <v>1486</v>
      </c>
      <c r="L1146" s="752">
        <v>349.45</v>
      </c>
      <c r="M1146" s="752">
        <v>1</v>
      </c>
      <c r="N1146" s="753">
        <v>349.45</v>
      </c>
    </row>
    <row r="1147" spans="1:14" ht="14.45" customHeight="1" x14ac:dyDescent="0.2">
      <c r="A1147" s="747" t="s">
        <v>583</v>
      </c>
      <c r="B1147" s="748" t="s">
        <v>584</v>
      </c>
      <c r="C1147" s="749" t="s">
        <v>627</v>
      </c>
      <c r="D1147" s="750" t="s">
        <v>628</v>
      </c>
      <c r="E1147" s="751">
        <v>50113001</v>
      </c>
      <c r="F1147" s="750" t="s">
        <v>669</v>
      </c>
      <c r="G1147" s="749" t="s">
        <v>670</v>
      </c>
      <c r="H1147" s="749">
        <v>188165</v>
      </c>
      <c r="I1147" s="749">
        <v>188165</v>
      </c>
      <c r="J1147" s="749" t="s">
        <v>2097</v>
      </c>
      <c r="K1147" s="749" t="s">
        <v>2098</v>
      </c>
      <c r="L1147" s="752">
        <v>367.1</v>
      </c>
      <c r="M1147" s="752">
        <v>2</v>
      </c>
      <c r="N1147" s="753">
        <v>734.2</v>
      </c>
    </row>
    <row r="1148" spans="1:14" ht="14.45" customHeight="1" x14ac:dyDescent="0.2">
      <c r="A1148" s="747" t="s">
        <v>583</v>
      </c>
      <c r="B1148" s="748" t="s">
        <v>584</v>
      </c>
      <c r="C1148" s="749" t="s">
        <v>627</v>
      </c>
      <c r="D1148" s="750" t="s">
        <v>628</v>
      </c>
      <c r="E1148" s="751">
        <v>50113001</v>
      </c>
      <c r="F1148" s="750" t="s">
        <v>669</v>
      </c>
      <c r="G1148" s="749" t="s">
        <v>678</v>
      </c>
      <c r="H1148" s="749">
        <v>174700</v>
      </c>
      <c r="I1148" s="749">
        <v>174700</v>
      </c>
      <c r="J1148" s="749" t="s">
        <v>2099</v>
      </c>
      <c r="K1148" s="749" t="s">
        <v>2100</v>
      </c>
      <c r="L1148" s="752">
        <v>723.38999999999987</v>
      </c>
      <c r="M1148" s="752">
        <v>1</v>
      </c>
      <c r="N1148" s="753">
        <v>723.38999999999987</v>
      </c>
    </row>
    <row r="1149" spans="1:14" ht="14.45" customHeight="1" x14ac:dyDescent="0.2">
      <c r="A1149" s="747" t="s">
        <v>583</v>
      </c>
      <c r="B1149" s="748" t="s">
        <v>584</v>
      </c>
      <c r="C1149" s="749" t="s">
        <v>627</v>
      </c>
      <c r="D1149" s="750" t="s">
        <v>628</v>
      </c>
      <c r="E1149" s="751">
        <v>50113001</v>
      </c>
      <c r="F1149" s="750" t="s">
        <v>669</v>
      </c>
      <c r="G1149" s="749" t="s">
        <v>678</v>
      </c>
      <c r="H1149" s="749">
        <v>150316</v>
      </c>
      <c r="I1149" s="749">
        <v>50316</v>
      </c>
      <c r="J1149" s="749" t="s">
        <v>1489</v>
      </c>
      <c r="K1149" s="749" t="s">
        <v>739</v>
      </c>
      <c r="L1149" s="752">
        <v>69.361250000000013</v>
      </c>
      <c r="M1149" s="752">
        <v>8</v>
      </c>
      <c r="N1149" s="753">
        <v>554.8900000000001</v>
      </c>
    </row>
    <row r="1150" spans="1:14" ht="14.45" customHeight="1" x14ac:dyDescent="0.2">
      <c r="A1150" s="747" t="s">
        <v>583</v>
      </c>
      <c r="B1150" s="748" t="s">
        <v>584</v>
      </c>
      <c r="C1150" s="749" t="s">
        <v>627</v>
      </c>
      <c r="D1150" s="750" t="s">
        <v>628</v>
      </c>
      <c r="E1150" s="751">
        <v>50113001</v>
      </c>
      <c r="F1150" s="750" t="s">
        <v>669</v>
      </c>
      <c r="G1150" s="749" t="s">
        <v>670</v>
      </c>
      <c r="H1150" s="749">
        <v>850592</v>
      </c>
      <c r="I1150" s="749">
        <v>148309</v>
      </c>
      <c r="J1150" s="749" t="s">
        <v>2101</v>
      </c>
      <c r="K1150" s="749" t="s">
        <v>2102</v>
      </c>
      <c r="L1150" s="752">
        <v>324.43000000000006</v>
      </c>
      <c r="M1150" s="752">
        <v>1</v>
      </c>
      <c r="N1150" s="753">
        <v>324.43000000000006</v>
      </c>
    </row>
    <row r="1151" spans="1:14" ht="14.45" customHeight="1" x14ac:dyDescent="0.2">
      <c r="A1151" s="747" t="s">
        <v>583</v>
      </c>
      <c r="B1151" s="748" t="s">
        <v>584</v>
      </c>
      <c r="C1151" s="749" t="s">
        <v>627</v>
      </c>
      <c r="D1151" s="750" t="s">
        <v>628</v>
      </c>
      <c r="E1151" s="751">
        <v>50113001</v>
      </c>
      <c r="F1151" s="750" t="s">
        <v>669</v>
      </c>
      <c r="G1151" s="749" t="s">
        <v>670</v>
      </c>
      <c r="H1151" s="749">
        <v>102130</v>
      </c>
      <c r="I1151" s="749">
        <v>2130</v>
      </c>
      <c r="J1151" s="749" t="s">
        <v>2103</v>
      </c>
      <c r="K1151" s="749" t="s">
        <v>1859</v>
      </c>
      <c r="L1151" s="752">
        <v>154.98000000000002</v>
      </c>
      <c r="M1151" s="752">
        <v>2</v>
      </c>
      <c r="N1151" s="753">
        <v>309.96000000000004</v>
      </c>
    </row>
    <row r="1152" spans="1:14" ht="14.45" customHeight="1" x14ac:dyDescent="0.2">
      <c r="A1152" s="747" t="s">
        <v>583</v>
      </c>
      <c r="B1152" s="748" t="s">
        <v>584</v>
      </c>
      <c r="C1152" s="749" t="s">
        <v>627</v>
      </c>
      <c r="D1152" s="750" t="s">
        <v>628</v>
      </c>
      <c r="E1152" s="751">
        <v>50113001</v>
      </c>
      <c r="F1152" s="750" t="s">
        <v>669</v>
      </c>
      <c r="G1152" s="749" t="s">
        <v>670</v>
      </c>
      <c r="H1152" s="749">
        <v>844735</v>
      </c>
      <c r="I1152" s="749">
        <v>115527</v>
      </c>
      <c r="J1152" s="749" t="s">
        <v>2104</v>
      </c>
      <c r="K1152" s="749" t="s">
        <v>2105</v>
      </c>
      <c r="L1152" s="752">
        <v>251.13999999999993</v>
      </c>
      <c r="M1152" s="752">
        <v>7</v>
      </c>
      <c r="N1152" s="753">
        <v>1757.9799999999996</v>
      </c>
    </row>
    <row r="1153" spans="1:14" ht="14.45" customHeight="1" x14ac:dyDescent="0.2">
      <c r="A1153" s="747" t="s">
        <v>583</v>
      </c>
      <c r="B1153" s="748" t="s">
        <v>584</v>
      </c>
      <c r="C1153" s="749" t="s">
        <v>627</v>
      </c>
      <c r="D1153" s="750" t="s">
        <v>628</v>
      </c>
      <c r="E1153" s="751">
        <v>50113001</v>
      </c>
      <c r="F1153" s="750" t="s">
        <v>669</v>
      </c>
      <c r="G1153" s="749" t="s">
        <v>670</v>
      </c>
      <c r="H1153" s="749">
        <v>197864</v>
      </c>
      <c r="I1153" s="749">
        <v>97864</v>
      </c>
      <c r="J1153" s="749" t="s">
        <v>1490</v>
      </c>
      <c r="K1153" s="749" t="s">
        <v>742</v>
      </c>
      <c r="L1153" s="752">
        <v>300.22999999999996</v>
      </c>
      <c r="M1153" s="752">
        <v>7</v>
      </c>
      <c r="N1153" s="753">
        <v>2101.6099999999997</v>
      </c>
    </row>
    <row r="1154" spans="1:14" ht="14.45" customHeight="1" x14ac:dyDescent="0.2">
      <c r="A1154" s="747" t="s">
        <v>583</v>
      </c>
      <c r="B1154" s="748" t="s">
        <v>584</v>
      </c>
      <c r="C1154" s="749" t="s">
        <v>627</v>
      </c>
      <c r="D1154" s="750" t="s">
        <v>628</v>
      </c>
      <c r="E1154" s="751">
        <v>50113001</v>
      </c>
      <c r="F1154" s="750" t="s">
        <v>669</v>
      </c>
      <c r="G1154" s="749" t="s">
        <v>670</v>
      </c>
      <c r="H1154" s="749">
        <v>845108</v>
      </c>
      <c r="I1154" s="749">
        <v>125595</v>
      </c>
      <c r="J1154" s="749" t="s">
        <v>2106</v>
      </c>
      <c r="K1154" s="749" t="s">
        <v>2107</v>
      </c>
      <c r="L1154" s="752">
        <v>121.80999999999999</v>
      </c>
      <c r="M1154" s="752">
        <v>1</v>
      </c>
      <c r="N1154" s="753">
        <v>121.80999999999999</v>
      </c>
    </row>
    <row r="1155" spans="1:14" ht="14.45" customHeight="1" x14ac:dyDescent="0.2">
      <c r="A1155" s="747" t="s">
        <v>583</v>
      </c>
      <c r="B1155" s="748" t="s">
        <v>584</v>
      </c>
      <c r="C1155" s="749" t="s">
        <v>627</v>
      </c>
      <c r="D1155" s="750" t="s">
        <v>628</v>
      </c>
      <c r="E1155" s="751">
        <v>50113001</v>
      </c>
      <c r="F1155" s="750" t="s">
        <v>669</v>
      </c>
      <c r="G1155" s="749" t="s">
        <v>678</v>
      </c>
      <c r="H1155" s="749">
        <v>214627</v>
      </c>
      <c r="I1155" s="749">
        <v>214627</v>
      </c>
      <c r="J1155" s="749" t="s">
        <v>2108</v>
      </c>
      <c r="K1155" s="749" t="s">
        <v>2109</v>
      </c>
      <c r="L1155" s="752">
        <v>84.14</v>
      </c>
      <c r="M1155" s="752">
        <v>1</v>
      </c>
      <c r="N1155" s="753">
        <v>84.14</v>
      </c>
    </row>
    <row r="1156" spans="1:14" ht="14.45" customHeight="1" x14ac:dyDescent="0.2">
      <c r="A1156" s="747" t="s">
        <v>583</v>
      </c>
      <c r="B1156" s="748" t="s">
        <v>584</v>
      </c>
      <c r="C1156" s="749" t="s">
        <v>627</v>
      </c>
      <c r="D1156" s="750" t="s">
        <v>628</v>
      </c>
      <c r="E1156" s="751">
        <v>50113001</v>
      </c>
      <c r="F1156" s="750" t="s">
        <v>669</v>
      </c>
      <c r="G1156" s="749" t="s">
        <v>670</v>
      </c>
      <c r="H1156" s="749">
        <v>191217</v>
      </c>
      <c r="I1156" s="749">
        <v>91217</v>
      </c>
      <c r="J1156" s="749" t="s">
        <v>1495</v>
      </c>
      <c r="K1156" s="749" t="s">
        <v>1496</v>
      </c>
      <c r="L1156" s="752">
        <v>80.44878048780491</v>
      </c>
      <c r="M1156" s="752">
        <v>41</v>
      </c>
      <c r="N1156" s="753">
        <v>3298.4000000000015</v>
      </c>
    </row>
    <row r="1157" spans="1:14" ht="14.45" customHeight="1" x14ac:dyDescent="0.2">
      <c r="A1157" s="747" t="s">
        <v>583</v>
      </c>
      <c r="B1157" s="748" t="s">
        <v>584</v>
      </c>
      <c r="C1157" s="749" t="s">
        <v>627</v>
      </c>
      <c r="D1157" s="750" t="s">
        <v>628</v>
      </c>
      <c r="E1157" s="751">
        <v>50113001</v>
      </c>
      <c r="F1157" s="750" t="s">
        <v>669</v>
      </c>
      <c r="G1157" s="749" t="s">
        <v>678</v>
      </c>
      <c r="H1157" s="749">
        <v>158380</v>
      </c>
      <c r="I1157" s="749">
        <v>58380</v>
      </c>
      <c r="J1157" s="749" t="s">
        <v>1497</v>
      </c>
      <c r="K1157" s="749" t="s">
        <v>1498</v>
      </c>
      <c r="L1157" s="752">
        <v>81.175625000000011</v>
      </c>
      <c r="M1157" s="752">
        <v>32</v>
      </c>
      <c r="N1157" s="753">
        <v>2597.6200000000003</v>
      </c>
    </row>
    <row r="1158" spans="1:14" ht="14.45" customHeight="1" x14ac:dyDescent="0.2">
      <c r="A1158" s="747" t="s">
        <v>583</v>
      </c>
      <c r="B1158" s="748" t="s">
        <v>584</v>
      </c>
      <c r="C1158" s="749" t="s">
        <v>627</v>
      </c>
      <c r="D1158" s="750" t="s">
        <v>628</v>
      </c>
      <c r="E1158" s="751">
        <v>50113001</v>
      </c>
      <c r="F1158" s="750" t="s">
        <v>669</v>
      </c>
      <c r="G1158" s="749" t="s">
        <v>670</v>
      </c>
      <c r="H1158" s="749">
        <v>103550</v>
      </c>
      <c r="I1158" s="749">
        <v>3550</v>
      </c>
      <c r="J1158" s="749" t="s">
        <v>1501</v>
      </c>
      <c r="K1158" s="749" t="s">
        <v>1503</v>
      </c>
      <c r="L1158" s="752">
        <v>39.84571428571428</v>
      </c>
      <c r="M1158" s="752">
        <v>7</v>
      </c>
      <c r="N1158" s="753">
        <v>278.91999999999996</v>
      </c>
    </row>
    <row r="1159" spans="1:14" ht="14.45" customHeight="1" x14ac:dyDescent="0.2">
      <c r="A1159" s="747" t="s">
        <v>583</v>
      </c>
      <c r="B1159" s="748" t="s">
        <v>584</v>
      </c>
      <c r="C1159" s="749" t="s">
        <v>627</v>
      </c>
      <c r="D1159" s="750" t="s">
        <v>628</v>
      </c>
      <c r="E1159" s="751">
        <v>50113001</v>
      </c>
      <c r="F1159" s="750" t="s">
        <v>669</v>
      </c>
      <c r="G1159" s="749" t="s">
        <v>670</v>
      </c>
      <c r="H1159" s="749">
        <v>146755</v>
      </c>
      <c r="I1159" s="749">
        <v>46755</v>
      </c>
      <c r="J1159" s="749" t="s">
        <v>2110</v>
      </c>
      <c r="K1159" s="749" t="s">
        <v>2111</v>
      </c>
      <c r="L1159" s="752">
        <v>83.659999999999982</v>
      </c>
      <c r="M1159" s="752">
        <v>1</v>
      </c>
      <c r="N1159" s="753">
        <v>83.659999999999982</v>
      </c>
    </row>
    <row r="1160" spans="1:14" ht="14.45" customHeight="1" x14ac:dyDescent="0.2">
      <c r="A1160" s="747" t="s">
        <v>583</v>
      </c>
      <c r="B1160" s="748" t="s">
        <v>584</v>
      </c>
      <c r="C1160" s="749" t="s">
        <v>627</v>
      </c>
      <c r="D1160" s="750" t="s">
        <v>628</v>
      </c>
      <c r="E1160" s="751">
        <v>50113001</v>
      </c>
      <c r="F1160" s="750" t="s">
        <v>669</v>
      </c>
      <c r="G1160" s="749" t="s">
        <v>670</v>
      </c>
      <c r="H1160" s="749">
        <v>221884</v>
      </c>
      <c r="I1160" s="749">
        <v>221884</v>
      </c>
      <c r="J1160" s="749" t="s">
        <v>1508</v>
      </c>
      <c r="K1160" s="749" t="s">
        <v>1509</v>
      </c>
      <c r="L1160" s="752">
        <v>1980</v>
      </c>
      <c r="M1160" s="752">
        <v>1</v>
      </c>
      <c r="N1160" s="753">
        <v>1980</v>
      </c>
    </row>
    <row r="1161" spans="1:14" ht="14.45" customHeight="1" x14ac:dyDescent="0.2">
      <c r="A1161" s="747" t="s">
        <v>583</v>
      </c>
      <c r="B1161" s="748" t="s">
        <v>584</v>
      </c>
      <c r="C1161" s="749" t="s">
        <v>627</v>
      </c>
      <c r="D1161" s="750" t="s">
        <v>628</v>
      </c>
      <c r="E1161" s="751">
        <v>50113001</v>
      </c>
      <c r="F1161" s="750" t="s">
        <v>669</v>
      </c>
      <c r="G1161" s="749" t="s">
        <v>670</v>
      </c>
      <c r="H1161" s="749">
        <v>184785</v>
      </c>
      <c r="I1161" s="749">
        <v>84785</v>
      </c>
      <c r="J1161" s="749" t="s">
        <v>1510</v>
      </c>
      <c r="K1161" s="749" t="s">
        <v>1511</v>
      </c>
      <c r="L1161" s="752">
        <v>192.88</v>
      </c>
      <c r="M1161" s="752">
        <v>13</v>
      </c>
      <c r="N1161" s="753">
        <v>2507.44</v>
      </c>
    </row>
    <row r="1162" spans="1:14" ht="14.45" customHeight="1" x14ac:dyDescent="0.2">
      <c r="A1162" s="747" t="s">
        <v>583</v>
      </c>
      <c r="B1162" s="748" t="s">
        <v>584</v>
      </c>
      <c r="C1162" s="749" t="s">
        <v>627</v>
      </c>
      <c r="D1162" s="750" t="s">
        <v>628</v>
      </c>
      <c r="E1162" s="751">
        <v>50113001</v>
      </c>
      <c r="F1162" s="750" t="s">
        <v>669</v>
      </c>
      <c r="G1162" s="749" t="s">
        <v>670</v>
      </c>
      <c r="H1162" s="749">
        <v>840333</v>
      </c>
      <c r="I1162" s="749">
        <v>0</v>
      </c>
      <c r="J1162" s="749" t="s">
        <v>1515</v>
      </c>
      <c r="K1162" s="749" t="s">
        <v>585</v>
      </c>
      <c r="L1162" s="752">
        <v>23.459999999999997</v>
      </c>
      <c r="M1162" s="752">
        <v>6</v>
      </c>
      <c r="N1162" s="753">
        <v>140.76</v>
      </c>
    </row>
    <row r="1163" spans="1:14" ht="14.45" customHeight="1" x14ac:dyDescent="0.2">
      <c r="A1163" s="747" t="s">
        <v>583</v>
      </c>
      <c r="B1163" s="748" t="s">
        <v>584</v>
      </c>
      <c r="C1163" s="749" t="s">
        <v>627</v>
      </c>
      <c r="D1163" s="750" t="s">
        <v>628</v>
      </c>
      <c r="E1163" s="751">
        <v>50113001</v>
      </c>
      <c r="F1163" s="750" t="s">
        <v>669</v>
      </c>
      <c r="G1163" s="749" t="s">
        <v>670</v>
      </c>
      <c r="H1163" s="749">
        <v>84570</v>
      </c>
      <c r="I1163" s="749">
        <v>84570</v>
      </c>
      <c r="J1163" s="749" t="s">
        <v>2112</v>
      </c>
      <c r="K1163" s="749" t="s">
        <v>2113</v>
      </c>
      <c r="L1163" s="752">
        <v>102.55</v>
      </c>
      <c r="M1163" s="752">
        <v>1</v>
      </c>
      <c r="N1163" s="753">
        <v>102.55</v>
      </c>
    </row>
    <row r="1164" spans="1:14" ht="14.45" customHeight="1" x14ac:dyDescent="0.2">
      <c r="A1164" s="747" t="s">
        <v>583</v>
      </c>
      <c r="B1164" s="748" t="s">
        <v>584</v>
      </c>
      <c r="C1164" s="749" t="s">
        <v>627</v>
      </c>
      <c r="D1164" s="750" t="s">
        <v>628</v>
      </c>
      <c r="E1164" s="751">
        <v>50113001</v>
      </c>
      <c r="F1164" s="750" t="s">
        <v>669</v>
      </c>
      <c r="G1164" s="749" t="s">
        <v>670</v>
      </c>
      <c r="H1164" s="749">
        <v>142595</v>
      </c>
      <c r="I1164" s="749">
        <v>42595</v>
      </c>
      <c r="J1164" s="749" t="s">
        <v>1516</v>
      </c>
      <c r="K1164" s="749" t="s">
        <v>1295</v>
      </c>
      <c r="L1164" s="752">
        <v>943.7700000000001</v>
      </c>
      <c r="M1164" s="752">
        <v>1</v>
      </c>
      <c r="N1164" s="753">
        <v>943.7700000000001</v>
      </c>
    </row>
    <row r="1165" spans="1:14" ht="14.45" customHeight="1" x14ac:dyDescent="0.2">
      <c r="A1165" s="747" t="s">
        <v>583</v>
      </c>
      <c r="B1165" s="748" t="s">
        <v>584</v>
      </c>
      <c r="C1165" s="749" t="s">
        <v>627</v>
      </c>
      <c r="D1165" s="750" t="s">
        <v>628</v>
      </c>
      <c r="E1165" s="751">
        <v>50113001</v>
      </c>
      <c r="F1165" s="750" t="s">
        <v>669</v>
      </c>
      <c r="G1165" s="749" t="s">
        <v>670</v>
      </c>
      <c r="H1165" s="749">
        <v>207604</v>
      </c>
      <c r="I1165" s="749">
        <v>207604</v>
      </c>
      <c r="J1165" s="749" t="s">
        <v>2114</v>
      </c>
      <c r="K1165" s="749" t="s">
        <v>2053</v>
      </c>
      <c r="L1165" s="752">
        <v>75.650000000000006</v>
      </c>
      <c r="M1165" s="752">
        <v>1</v>
      </c>
      <c r="N1165" s="753">
        <v>75.650000000000006</v>
      </c>
    </row>
    <row r="1166" spans="1:14" ht="14.45" customHeight="1" x14ac:dyDescent="0.2">
      <c r="A1166" s="747" t="s">
        <v>583</v>
      </c>
      <c r="B1166" s="748" t="s">
        <v>584</v>
      </c>
      <c r="C1166" s="749" t="s">
        <v>627</v>
      </c>
      <c r="D1166" s="750" t="s">
        <v>628</v>
      </c>
      <c r="E1166" s="751">
        <v>50113001</v>
      </c>
      <c r="F1166" s="750" t="s">
        <v>669</v>
      </c>
      <c r="G1166" s="749" t="s">
        <v>670</v>
      </c>
      <c r="H1166" s="749">
        <v>100643</v>
      </c>
      <c r="I1166" s="749">
        <v>643</v>
      </c>
      <c r="J1166" s="749" t="s">
        <v>1517</v>
      </c>
      <c r="K1166" s="749" t="s">
        <v>1518</v>
      </c>
      <c r="L1166" s="752">
        <v>63.58666666666668</v>
      </c>
      <c r="M1166" s="752">
        <v>3</v>
      </c>
      <c r="N1166" s="753">
        <v>190.76000000000005</v>
      </c>
    </row>
    <row r="1167" spans="1:14" ht="14.45" customHeight="1" x14ac:dyDescent="0.2">
      <c r="A1167" s="747" t="s">
        <v>583</v>
      </c>
      <c r="B1167" s="748" t="s">
        <v>584</v>
      </c>
      <c r="C1167" s="749" t="s">
        <v>627</v>
      </c>
      <c r="D1167" s="750" t="s">
        <v>628</v>
      </c>
      <c r="E1167" s="751">
        <v>50113001</v>
      </c>
      <c r="F1167" s="750" t="s">
        <v>669</v>
      </c>
      <c r="G1167" s="749" t="s">
        <v>670</v>
      </c>
      <c r="H1167" s="749">
        <v>158127</v>
      </c>
      <c r="I1167" s="749">
        <v>10432</v>
      </c>
      <c r="J1167" s="749" t="s">
        <v>1519</v>
      </c>
      <c r="K1167" s="749" t="s">
        <v>1520</v>
      </c>
      <c r="L1167" s="752">
        <v>126.56</v>
      </c>
      <c r="M1167" s="752">
        <v>1</v>
      </c>
      <c r="N1167" s="753">
        <v>126.56</v>
      </c>
    </row>
    <row r="1168" spans="1:14" ht="14.45" customHeight="1" x14ac:dyDescent="0.2">
      <c r="A1168" s="747" t="s">
        <v>583</v>
      </c>
      <c r="B1168" s="748" t="s">
        <v>584</v>
      </c>
      <c r="C1168" s="749" t="s">
        <v>627</v>
      </c>
      <c r="D1168" s="750" t="s">
        <v>628</v>
      </c>
      <c r="E1168" s="751">
        <v>50113001</v>
      </c>
      <c r="F1168" s="750" t="s">
        <v>669</v>
      </c>
      <c r="G1168" s="749" t="s">
        <v>670</v>
      </c>
      <c r="H1168" s="749">
        <v>840813</v>
      </c>
      <c r="I1168" s="749">
        <v>135844</v>
      </c>
      <c r="J1168" s="749" t="s">
        <v>2115</v>
      </c>
      <c r="K1168" s="749" t="s">
        <v>2116</v>
      </c>
      <c r="L1168" s="752">
        <v>2386.0080000000003</v>
      </c>
      <c r="M1168" s="752">
        <v>5</v>
      </c>
      <c r="N1168" s="753">
        <v>11930.04</v>
      </c>
    </row>
    <row r="1169" spans="1:14" ht="14.45" customHeight="1" x14ac:dyDescent="0.2">
      <c r="A1169" s="747" t="s">
        <v>583</v>
      </c>
      <c r="B1169" s="748" t="s">
        <v>584</v>
      </c>
      <c r="C1169" s="749" t="s">
        <v>627</v>
      </c>
      <c r="D1169" s="750" t="s">
        <v>628</v>
      </c>
      <c r="E1169" s="751">
        <v>50113001</v>
      </c>
      <c r="F1169" s="750" t="s">
        <v>669</v>
      </c>
      <c r="G1169" s="749" t="s">
        <v>678</v>
      </c>
      <c r="H1169" s="749">
        <v>192340</v>
      </c>
      <c r="I1169" s="749">
        <v>192340</v>
      </c>
      <c r="J1169" s="749" t="s">
        <v>2117</v>
      </c>
      <c r="K1169" s="749" t="s">
        <v>2118</v>
      </c>
      <c r="L1169" s="752">
        <v>75.20999999999998</v>
      </c>
      <c r="M1169" s="752">
        <v>2</v>
      </c>
      <c r="N1169" s="753">
        <v>150.41999999999996</v>
      </c>
    </row>
    <row r="1170" spans="1:14" ht="14.45" customHeight="1" x14ac:dyDescent="0.2">
      <c r="A1170" s="747" t="s">
        <v>583</v>
      </c>
      <c r="B1170" s="748" t="s">
        <v>584</v>
      </c>
      <c r="C1170" s="749" t="s">
        <v>627</v>
      </c>
      <c r="D1170" s="750" t="s">
        <v>628</v>
      </c>
      <c r="E1170" s="751">
        <v>50113001</v>
      </c>
      <c r="F1170" s="750" t="s">
        <v>669</v>
      </c>
      <c r="G1170" s="749" t="s">
        <v>670</v>
      </c>
      <c r="H1170" s="749">
        <v>201608</v>
      </c>
      <c r="I1170" s="749">
        <v>201608</v>
      </c>
      <c r="J1170" s="749" t="s">
        <v>1527</v>
      </c>
      <c r="K1170" s="749" t="s">
        <v>1528</v>
      </c>
      <c r="L1170" s="752">
        <v>36.003999999999998</v>
      </c>
      <c r="M1170" s="752">
        <v>40</v>
      </c>
      <c r="N1170" s="753">
        <v>1440.1599999999999</v>
      </c>
    </row>
    <row r="1171" spans="1:14" ht="14.45" customHeight="1" x14ac:dyDescent="0.2">
      <c r="A1171" s="747" t="s">
        <v>583</v>
      </c>
      <c r="B1171" s="748" t="s">
        <v>584</v>
      </c>
      <c r="C1171" s="749" t="s">
        <v>627</v>
      </c>
      <c r="D1171" s="750" t="s">
        <v>628</v>
      </c>
      <c r="E1171" s="751">
        <v>50113001</v>
      </c>
      <c r="F1171" s="750" t="s">
        <v>669</v>
      </c>
      <c r="G1171" s="749" t="s">
        <v>670</v>
      </c>
      <c r="H1171" s="749">
        <v>117926</v>
      </c>
      <c r="I1171" s="749">
        <v>201609</v>
      </c>
      <c r="J1171" s="749" t="s">
        <v>1527</v>
      </c>
      <c r="K1171" s="749" t="s">
        <v>1529</v>
      </c>
      <c r="L1171" s="752">
        <v>40.985333333333337</v>
      </c>
      <c r="M1171" s="752">
        <v>25</v>
      </c>
      <c r="N1171" s="753">
        <v>1024.6333333333334</v>
      </c>
    </row>
    <row r="1172" spans="1:14" ht="14.45" customHeight="1" x14ac:dyDescent="0.2">
      <c r="A1172" s="747" t="s">
        <v>583</v>
      </c>
      <c r="B1172" s="748" t="s">
        <v>584</v>
      </c>
      <c r="C1172" s="749" t="s">
        <v>627</v>
      </c>
      <c r="D1172" s="750" t="s">
        <v>628</v>
      </c>
      <c r="E1172" s="751">
        <v>50113001</v>
      </c>
      <c r="F1172" s="750" t="s">
        <v>669</v>
      </c>
      <c r="G1172" s="749" t="s">
        <v>678</v>
      </c>
      <c r="H1172" s="749">
        <v>199600</v>
      </c>
      <c r="I1172" s="749">
        <v>99600</v>
      </c>
      <c r="J1172" s="749" t="s">
        <v>1532</v>
      </c>
      <c r="K1172" s="749" t="s">
        <v>1534</v>
      </c>
      <c r="L1172" s="752">
        <v>99.86</v>
      </c>
      <c r="M1172" s="752">
        <v>1</v>
      </c>
      <c r="N1172" s="753">
        <v>99.86</v>
      </c>
    </row>
    <row r="1173" spans="1:14" ht="14.45" customHeight="1" x14ac:dyDescent="0.2">
      <c r="A1173" s="747" t="s">
        <v>583</v>
      </c>
      <c r="B1173" s="748" t="s">
        <v>584</v>
      </c>
      <c r="C1173" s="749" t="s">
        <v>627</v>
      </c>
      <c r="D1173" s="750" t="s">
        <v>628</v>
      </c>
      <c r="E1173" s="751">
        <v>50113001</v>
      </c>
      <c r="F1173" s="750" t="s">
        <v>669</v>
      </c>
      <c r="G1173" s="749" t="s">
        <v>678</v>
      </c>
      <c r="H1173" s="749">
        <v>105496</v>
      </c>
      <c r="I1173" s="749">
        <v>5496</v>
      </c>
      <c r="J1173" s="749" t="s">
        <v>1532</v>
      </c>
      <c r="K1173" s="749" t="s">
        <v>1533</v>
      </c>
      <c r="L1173" s="752">
        <v>75.03</v>
      </c>
      <c r="M1173" s="752">
        <v>1</v>
      </c>
      <c r="N1173" s="753">
        <v>75.03</v>
      </c>
    </row>
    <row r="1174" spans="1:14" ht="14.45" customHeight="1" x14ac:dyDescent="0.2">
      <c r="A1174" s="747" t="s">
        <v>583</v>
      </c>
      <c r="B1174" s="748" t="s">
        <v>584</v>
      </c>
      <c r="C1174" s="749" t="s">
        <v>627</v>
      </c>
      <c r="D1174" s="750" t="s">
        <v>628</v>
      </c>
      <c r="E1174" s="751">
        <v>50113001</v>
      </c>
      <c r="F1174" s="750" t="s">
        <v>669</v>
      </c>
      <c r="G1174" s="749" t="s">
        <v>678</v>
      </c>
      <c r="H1174" s="749">
        <v>166030</v>
      </c>
      <c r="I1174" s="749">
        <v>66030</v>
      </c>
      <c r="J1174" s="749" t="s">
        <v>1532</v>
      </c>
      <c r="K1174" s="749" t="s">
        <v>1535</v>
      </c>
      <c r="L1174" s="752">
        <v>29.935000000000002</v>
      </c>
      <c r="M1174" s="752">
        <v>2</v>
      </c>
      <c r="N1174" s="753">
        <v>59.870000000000005</v>
      </c>
    </row>
    <row r="1175" spans="1:14" ht="14.45" customHeight="1" x14ac:dyDescent="0.2">
      <c r="A1175" s="747" t="s">
        <v>583</v>
      </c>
      <c r="B1175" s="748" t="s">
        <v>584</v>
      </c>
      <c r="C1175" s="749" t="s">
        <v>627</v>
      </c>
      <c r="D1175" s="750" t="s">
        <v>628</v>
      </c>
      <c r="E1175" s="751">
        <v>50113001</v>
      </c>
      <c r="F1175" s="750" t="s">
        <v>669</v>
      </c>
      <c r="G1175" s="749" t="s">
        <v>585</v>
      </c>
      <c r="H1175" s="749">
        <v>146917</v>
      </c>
      <c r="I1175" s="749">
        <v>146917</v>
      </c>
      <c r="J1175" s="749" t="s">
        <v>2119</v>
      </c>
      <c r="K1175" s="749" t="s">
        <v>1397</v>
      </c>
      <c r="L1175" s="752">
        <v>331.68000000000006</v>
      </c>
      <c r="M1175" s="752">
        <v>1</v>
      </c>
      <c r="N1175" s="753">
        <v>331.68000000000006</v>
      </c>
    </row>
    <row r="1176" spans="1:14" ht="14.45" customHeight="1" x14ac:dyDescent="0.2">
      <c r="A1176" s="747" t="s">
        <v>583</v>
      </c>
      <c r="B1176" s="748" t="s">
        <v>584</v>
      </c>
      <c r="C1176" s="749" t="s">
        <v>627</v>
      </c>
      <c r="D1176" s="750" t="s">
        <v>628</v>
      </c>
      <c r="E1176" s="751">
        <v>50113001</v>
      </c>
      <c r="F1176" s="750" t="s">
        <v>669</v>
      </c>
      <c r="G1176" s="749" t="s">
        <v>678</v>
      </c>
      <c r="H1176" s="749">
        <v>153950</v>
      </c>
      <c r="I1176" s="749">
        <v>53950</v>
      </c>
      <c r="J1176" s="749" t="s">
        <v>2120</v>
      </c>
      <c r="K1176" s="749" t="s">
        <v>2121</v>
      </c>
      <c r="L1176" s="752">
        <v>91.530714285714296</v>
      </c>
      <c r="M1176" s="752">
        <v>14</v>
      </c>
      <c r="N1176" s="753">
        <v>1281.43</v>
      </c>
    </row>
    <row r="1177" spans="1:14" ht="14.45" customHeight="1" x14ac:dyDescent="0.2">
      <c r="A1177" s="747" t="s">
        <v>583</v>
      </c>
      <c r="B1177" s="748" t="s">
        <v>584</v>
      </c>
      <c r="C1177" s="749" t="s">
        <v>627</v>
      </c>
      <c r="D1177" s="750" t="s">
        <v>628</v>
      </c>
      <c r="E1177" s="751">
        <v>50113001</v>
      </c>
      <c r="F1177" s="750" t="s">
        <v>669</v>
      </c>
      <c r="G1177" s="749" t="s">
        <v>585</v>
      </c>
      <c r="H1177" s="749">
        <v>989453</v>
      </c>
      <c r="I1177" s="749">
        <v>146899</v>
      </c>
      <c r="J1177" s="749" t="s">
        <v>1538</v>
      </c>
      <c r="K1177" s="749" t="s">
        <v>1539</v>
      </c>
      <c r="L1177" s="752">
        <v>45.489999999999995</v>
      </c>
      <c r="M1177" s="752">
        <v>2</v>
      </c>
      <c r="N1177" s="753">
        <v>90.97999999999999</v>
      </c>
    </row>
    <row r="1178" spans="1:14" ht="14.45" customHeight="1" x14ac:dyDescent="0.2">
      <c r="A1178" s="747" t="s">
        <v>583</v>
      </c>
      <c r="B1178" s="748" t="s">
        <v>584</v>
      </c>
      <c r="C1178" s="749" t="s">
        <v>627</v>
      </c>
      <c r="D1178" s="750" t="s">
        <v>628</v>
      </c>
      <c r="E1178" s="751">
        <v>50113001</v>
      </c>
      <c r="F1178" s="750" t="s">
        <v>669</v>
      </c>
      <c r="G1178" s="749" t="s">
        <v>678</v>
      </c>
      <c r="H1178" s="749">
        <v>233360</v>
      </c>
      <c r="I1178" s="749">
        <v>233360</v>
      </c>
      <c r="J1178" s="749" t="s">
        <v>1538</v>
      </c>
      <c r="K1178" s="749" t="s">
        <v>2122</v>
      </c>
      <c r="L1178" s="752">
        <v>22.016666666666666</v>
      </c>
      <c r="M1178" s="752">
        <v>9</v>
      </c>
      <c r="N1178" s="753">
        <v>198.14999999999998</v>
      </c>
    </row>
    <row r="1179" spans="1:14" ht="14.45" customHeight="1" x14ac:dyDescent="0.2">
      <c r="A1179" s="747" t="s">
        <v>583</v>
      </c>
      <c r="B1179" s="748" t="s">
        <v>584</v>
      </c>
      <c r="C1179" s="749" t="s">
        <v>627</v>
      </c>
      <c r="D1179" s="750" t="s">
        <v>628</v>
      </c>
      <c r="E1179" s="751">
        <v>50113001</v>
      </c>
      <c r="F1179" s="750" t="s">
        <v>669</v>
      </c>
      <c r="G1179" s="749" t="s">
        <v>585</v>
      </c>
      <c r="H1179" s="749">
        <v>145214</v>
      </c>
      <c r="I1179" s="749">
        <v>45214</v>
      </c>
      <c r="J1179" s="749" t="s">
        <v>2123</v>
      </c>
      <c r="K1179" s="749" t="s">
        <v>2051</v>
      </c>
      <c r="L1179" s="752">
        <v>66.910000000000011</v>
      </c>
      <c r="M1179" s="752">
        <v>1</v>
      </c>
      <c r="N1179" s="753">
        <v>66.910000000000011</v>
      </c>
    </row>
    <row r="1180" spans="1:14" ht="14.45" customHeight="1" x14ac:dyDescent="0.2">
      <c r="A1180" s="747" t="s">
        <v>583</v>
      </c>
      <c r="B1180" s="748" t="s">
        <v>584</v>
      </c>
      <c r="C1180" s="749" t="s">
        <v>627</v>
      </c>
      <c r="D1180" s="750" t="s">
        <v>628</v>
      </c>
      <c r="E1180" s="751">
        <v>50113001</v>
      </c>
      <c r="F1180" s="750" t="s">
        <v>669</v>
      </c>
      <c r="G1180" s="749" t="s">
        <v>678</v>
      </c>
      <c r="H1180" s="749">
        <v>846141</v>
      </c>
      <c r="I1180" s="749">
        <v>107794</v>
      </c>
      <c r="J1180" s="749" t="s">
        <v>1542</v>
      </c>
      <c r="K1180" s="749" t="s">
        <v>1543</v>
      </c>
      <c r="L1180" s="752">
        <v>288.94</v>
      </c>
      <c r="M1180" s="752">
        <v>1</v>
      </c>
      <c r="N1180" s="753">
        <v>288.94</v>
      </c>
    </row>
    <row r="1181" spans="1:14" ht="14.45" customHeight="1" x14ac:dyDescent="0.2">
      <c r="A1181" s="747" t="s">
        <v>583</v>
      </c>
      <c r="B1181" s="748" t="s">
        <v>584</v>
      </c>
      <c r="C1181" s="749" t="s">
        <v>627</v>
      </c>
      <c r="D1181" s="750" t="s">
        <v>628</v>
      </c>
      <c r="E1181" s="751">
        <v>50113001</v>
      </c>
      <c r="F1181" s="750" t="s">
        <v>669</v>
      </c>
      <c r="G1181" s="749" t="s">
        <v>678</v>
      </c>
      <c r="H1181" s="749">
        <v>849578</v>
      </c>
      <c r="I1181" s="749">
        <v>149480</v>
      </c>
      <c r="J1181" s="749" t="s">
        <v>1544</v>
      </c>
      <c r="K1181" s="749" t="s">
        <v>2124</v>
      </c>
      <c r="L1181" s="752">
        <v>63.304285714285705</v>
      </c>
      <c r="M1181" s="752">
        <v>7</v>
      </c>
      <c r="N1181" s="753">
        <v>443.12999999999994</v>
      </c>
    </row>
    <row r="1182" spans="1:14" ht="14.45" customHeight="1" x14ac:dyDescent="0.2">
      <c r="A1182" s="747" t="s">
        <v>583</v>
      </c>
      <c r="B1182" s="748" t="s">
        <v>584</v>
      </c>
      <c r="C1182" s="749" t="s">
        <v>627</v>
      </c>
      <c r="D1182" s="750" t="s">
        <v>628</v>
      </c>
      <c r="E1182" s="751">
        <v>50113002</v>
      </c>
      <c r="F1182" s="750" t="s">
        <v>1546</v>
      </c>
      <c r="G1182" s="749" t="s">
        <v>670</v>
      </c>
      <c r="H1182" s="749">
        <v>195947</v>
      </c>
      <c r="I1182" s="749">
        <v>95947</v>
      </c>
      <c r="J1182" s="749" t="s">
        <v>1547</v>
      </c>
      <c r="K1182" s="749" t="s">
        <v>1548</v>
      </c>
      <c r="L1182" s="752">
        <v>2081.1999999999998</v>
      </c>
      <c r="M1182" s="752">
        <v>2</v>
      </c>
      <c r="N1182" s="753">
        <v>4162.3999999999996</v>
      </c>
    </row>
    <row r="1183" spans="1:14" ht="14.45" customHeight="1" x14ac:dyDescent="0.2">
      <c r="A1183" s="747" t="s">
        <v>583</v>
      </c>
      <c r="B1183" s="748" t="s">
        <v>584</v>
      </c>
      <c r="C1183" s="749" t="s">
        <v>627</v>
      </c>
      <c r="D1183" s="750" t="s">
        <v>628</v>
      </c>
      <c r="E1183" s="751">
        <v>50113002</v>
      </c>
      <c r="F1183" s="750" t="s">
        <v>1546</v>
      </c>
      <c r="G1183" s="749" t="s">
        <v>670</v>
      </c>
      <c r="H1183" s="749">
        <v>396914</v>
      </c>
      <c r="I1183" s="749">
        <v>52301</v>
      </c>
      <c r="J1183" s="749" t="s">
        <v>1549</v>
      </c>
      <c r="K1183" s="749" t="s">
        <v>1550</v>
      </c>
      <c r="L1183" s="752">
        <v>2221.34</v>
      </c>
      <c r="M1183" s="752">
        <v>3</v>
      </c>
      <c r="N1183" s="753">
        <v>6664.02</v>
      </c>
    </row>
    <row r="1184" spans="1:14" ht="14.45" customHeight="1" x14ac:dyDescent="0.2">
      <c r="A1184" s="747" t="s">
        <v>583</v>
      </c>
      <c r="B1184" s="748" t="s">
        <v>584</v>
      </c>
      <c r="C1184" s="749" t="s">
        <v>627</v>
      </c>
      <c r="D1184" s="750" t="s">
        <v>628</v>
      </c>
      <c r="E1184" s="751">
        <v>50113002</v>
      </c>
      <c r="F1184" s="750" t="s">
        <v>1546</v>
      </c>
      <c r="G1184" s="749" t="s">
        <v>670</v>
      </c>
      <c r="H1184" s="749">
        <v>165317</v>
      </c>
      <c r="I1184" s="749">
        <v>65317</v>
      </c>
      <c r="J1184" s="749" t="s">
        <v>1551</v>
      </c>
      <c r="K1184" s="749" t="s">
        <v>1552</v>
      </c>
      <c r="L1184" s="752">
        <v>2188.9999999999991</v>
      </c>
      <c r="M1184" s="752">
        <v>0.30000000000000004</v>
      </c>
      <c r="N1184" s="753">
        <v>656.69999999999982</v>
      </c>
    </row>
    <row r="1185" spans="1:14" ht="14.45" customHeight="1" x14ac:dyDescent="0.2">
      <c r="A1185" s="747" t="s">
        <v>583</v>
      </c>
      <c r="B1185" s="748" t="s">
        <v>584</v>
      </c>
      <c r="C1185" s="749" t="s">
        <v>627</v>
      </c>
      <c r="D1185" s="750" t="s">
        <v>628</v>
      </c>
      <c r="E1185" s="751">
        <v>50113002</v>
      </c>
      <c r="F1185" s="750" t="s">
        <v>1546</v>
      </c>
      <c r="G1185" s="749" t="s">
        <v>670</v>
      </c>
      <c r="H1185" s="749">
        <v>142003</v>
      </c>
      <c r="I1185" s="749">
        <v>142003</v>
      </c>
      <c r="J1185" s="749" t="s">
        <v>1557</v>
      </c>
      <c r="K1185" s="749" t="s">
        <v>1558</v>
      </c>
      <c r="L1185" s="752">
        <v>3409.9999999999991</v>
      </c>
      <c r="M1185" s="752">
        <v>0.5</v>
      </c>
      <c r="N1185" s="753">
        <v>1704.9999999999995</v>
      </c>
    </row>
    <row r="1186" spans="1:14" ht="14.45" customHeight="1" x14ac:dyDescent="0.2">
      <c r="A1186" s="747" t="s">
        <v>583</v>
      </c>
      <c r="B1186" s="748" t="s">
        <v>584</v>
      </c>
      <c r="C1186" s="749" t="s">
        <v>627</v>
      </c>
      <c r="D1186" s="750" t="s">
        <v>628</v>
      </c>
      <c r="E1186" s="751">
        <v>50113002</v>
      </c>
      <c r="F1186" s="750" t="s">
        <v>1546</v>
      </c>
      <c r="G1186" s="749" t="s">
        <v>670</v>
      </c>
      <c r="H1186" s="749">
        <v>58629</v>
      </c>
      <c r="I1186" s="749">
        <v>58629</v>
      </c>
      <c r="J1186" s="749" t="s">
        <v>1559</v>
      </c>
      <c r="K1186" s="749" t="s">
        <v>1558</v>
      </c>
      <c r="L1186" s="752">
        <v>2970</v>
      </c>
      <c r="M1186" s="752">
        <v>2</v>
      </c>
      <c r="N1186" s="753">
        <v>5940</v>
      </c>
    </row>
    <row r="1187" spans="1:14" ht="14.45" customHeight="1" x14ac:dyDescent="0.2">
      <c r="A1187" s="747" t="s">
        <v>583</v>
      </c>
      <c r="B1187" s="748" t="s">
        <v>584</v>
      </c>
      <c r="C1187" s="749" t="s">
        <v>627</v>
      </c>
      <c r="D1187" s="750" t="s">
        <v>628</v>
      </c>
      <c r="E1187" s="751">
        <v>50113002</v>
      </c>
      <c r="F1187" s="750" t="s">
        <v>1546</v>
      </c>
      <c r="G1187" s="749" t="s">
        <v>670</v>
      </c>
      <c r="H1187" s="749">
        <v>103513</v>
      </c>
      <c r="I1187" s="749">
        <v>3513</v>
      </c>
      <c r="J1187" s="749" t="s">
        <v>1560</v>
      </c>
      <c r="K1187" s="749" t="s">
        <v>1561</v>
      </c>
      <c r="L1187" s="752">
        <v>2000</v>
      </c>
      <c r="M1187" s="752">
        <v>5</v>
      </c>
      <c r="N1187" s="753">
        <v>10000</v>
      </c>
    </row>
    <row r="1188" spans="1:14" ht="14.45" customHeight="1" x14ac:dyDescent="0.2">
      <c r="A1188" s="747" t="s">
        <v>583</v>
      </c>
      <c r="B1188" s="748" t="s">
        <v>584</v>
      </c>
      <c r="C1188" s="749" t="s">
        <v>627</v>
      </c>
      <c r="D1188" s="750" t="s">
        <v>628</v>
      </c>
      <c r="E1188" s="751">
        <v>50113002</v>
      </c>
      <c r="F1188" s="750" t="s">
        <v>1546</v>
      </c>
      <c r="G1188" s="749" t="s">
        <v>670</v>
      </c>
      <c r="H1188" s="749">
        <v>103414</v>
      </c>
      <c r="I1188" s="749">
        <v>3414</v>
      </c>
      <c r="J1188" s="749" t="s">
        <v>2125</v>
      </c>
      <c r="K1188" s="749" t="s">
        <v>1561</v>
      </c>
      <c r="L1188" s="752">
        <v>2513.7400000000002</v>
      </c>
      <c r="M1188" s="752">
        <v>12</v>
      </c>
      <c r="N1188" s="753">
        <v>30164.880000000001</v>
      </c>
    </row>
    <row r="1189" spans="1:14" ht="14.45" customHeight="1" x14ac:dyDescent="0.2">
      <c r="A1189" s="747" t="s">
        <v>583</v>
      </c>
      <c r="B1189" s="748" t="s">
        <v>584</v>
      </c>
      <c r="C1189" s="749" t="s">
        <v>627</v>
      </c>
      <c r="D1189" s="750" t="s">
        <v>628</v>
      </c>
      <c r="E1189" s="751">
        <v>50113002</v>
      </c>
      <c r="F1189" s="750" t="s">
        <v>1546</v>
      </c>
      <c r="G1189" s="749" t="s">
        <v>670</v>
      </c>
      <c r="H1189" s="749">
        <v>110996</v>
      </c>
      <c r="I1189" s="749">
        <v>10996</v>
      </c>
      <c r="J1189" s="749" t="s">
        <v>1562</v>
      </c>
      <c r="K1189" s="749" t="s">
        <v>1561</v>
      </c>
      <c r="L1189" s="752">
        <v>2400</v>
      </c>
      <c r="M1189" s="752">
        <v>1</v>
      </c>
      <c r="N1189" s="753">
        <v>2400</v>
      </c>
    </row>
    <row r="1190" spans="1:14" ht="14.45" customHeight="1" x14ac:dyDescent="0.2">
      <c r="A1190" s="747" t="s">
        <v>583</v>
      </c>
      <c r="B1190" s="748" t="s">
        <v>584</v>
      </c>
      <c r="C1190" s="749" t="s">
        <v>627</v>
      </c>
      <c r="D1190" s="750" t="s">
        <v>628</v>
      </c>
      <c r="E1190" s="751">
        <v>50113002</v>
      </c>
      <c r="F1190" s="750" t="s">
        <v>1546</v>
      </c>
      <c r="G1190" s="749" t="s">
        <v>670</v>
      </c>
      <c r="H1190" s="749">
        <v>394774</v>
      </c>
      <c r="I1190" s="749">
        <v>157118</v>
      </c>
      <c r="J1190" s="749" t="s">
        <v>1565</v>
      </c>
      <c r="K1190" s="749" t="s">
        <v>1564</v>
      </c>
      <c r="L1190" s="752">
        <v>3740</v>
      </c>
      <c r="M1190" s="752">
        <v>1</v>
      </c>
      <c r="N1190" s="753">
        <v>3740</v>
      </c>
    </row>
    <row r="1191" spans="1:14" ht="14.45" customHeight="1" x14ac:dyDescent="0.2">
      <c r="A1191" s="747" t="s">
        <v>583</v>
      </c>
      <c r="B1191" s="748" t="s">
        <v>584</v>
      </c>
      <c r="C1191" s="749" t="s">
        <v>627</v>
      </c>
      <c r="D1191" s="750" t="s">
        <v>628</v>
      </c>
      <c r="E1191" s="751">
        <v>50113002</v>
      </c>
      <c r="F1191" s="750" t="s">
        <v>1546</v>
      </c>
      <c r="G1191" s="749" t="s">
        <v>670</v>
      </c>
      <c r="H1191" s="749">
        <v>500716</v>
      </c>
      <c r="I1191" s="749">
        <v>157112</v>
      </c>
      <c r="J1191" s="749" t="s">
        <v>1567</v>
      </c>
      <c r="K1191" s="749" t="s">
        <v>1564</v>
      </c>
      <c r="L1191" s="752">
        <v>3828</v>
      </c>
      <c r="M1191" s="752">
        <v>4</v>
      </c>
      <c r="N1191" s="753">
        <v>15312</v>
      </c>
    </row>
    <row r="1192" spans="1:14" ht="14.45" customHeight="1" x14ac:dyDescent="0.2">
      <c r="A1192" s="747" t="s">
        <v>583</v>
      </c>
      <c r="B1192" s="748" t="s">
        <v>584</v>
      </c>
      <c r="C1192" s="749" t="s">
        <v>627</v>
      </c>
      <c r="D1192" s="750" t="s">
        <v>628</v>
      </c>
      <c r="E1192" s="751">
        <v>50113002</v>
      </c>
      <c r="F1192" s="750" t="s">
        <v>1546</v>
      </c>
      <c r="G1192" s="749" t="s">
        <v>670</v>
      </c>
      <c r="H1192" s="749">
        <v>118734</v>
      </c>
      <c r="I1192" s="749">
        <v>18734</v>
      </c>
      <c r="J1192" s="749" t="s">
        <v>1568</v>
      </c>
      <c r="K1192" s="749" t="s">
        <v>1570</v>
      </c>
      <c r="L1192" s="752">
        <v>2739.17</v>
      </c>
      <c r="M1192" s="752">
        <v>2</v>
      </c>
      <c r="N1192" s="753">
        <v>5478.34</v>
      </c>
    </row>
    <row r="1193" spans="1:14" ht="14.45" customHeight="1" x14ac:dyDescent="0.2">
      <c r="A1193" s="747" t="s">
        <v>583</v>
      </c>
      <c r="B1193" s="748" t="s">
        <v>584</v>
      </c>
      <c r="C1193" s="749" t="s">
        <v>627</v>
      </c>
      <c r="D1193" s="750" t="s">
        <v>628</v>
      </c>
      <c r="E1193" s="751">
        <v>50113006</v>
      </c>
      <c r="F1193" s="750" t="s">
        <v>1571</v>
      </c>
      <c r="G1193" s="749" t="s">
        <v>678</v>
      </c>
      <c r="H1193" s="749">
        <v>33833</v>
      </c>
      <c r="I1193" s="749">
        <v>33833</v>
      </c>
      <c r="J1193" s="749" t="s">
        <v>1572</v>
      </c>
      <c r="K1193" s="749" t="s">
        <v>1573</v>
      </c>
      <c r="L1193" s="752">
        <v>170.85600008506862</v>
      </c>
      <c r="M1193" s="752">
        <v>10</v>
      </c>
      <c r="N1193" s="753">
        <v>1708.560000850686</v>
      </c>
    </row>
    <row r="1194" spans="1:14" ht="14.45" customHeight="1" x14ac:dyDescent="0.2">
      <c r="A1194" s="747" t="s">
        <v>583</v>
      </c>
      <c r="B1194" s="748" t="s">
        <v>584</v>
      </c>
      <c r="C1194" s="749" t="s">
        <v>627</v>
      </c>
      <c r="D1194" s="750" t="s">
        <v>628</v>
      </c>
      <c r="E1194" s="751">
        <v>50113006</v>
      </c>
      <c r="F1194" s="750" t="s">
        <v>1571</v>
      </c>
      <c r="G1194" s="749" t="s">
        <v>678</v>
      </c>
      <c r="H1194" s="749">
        <v>133339</v>
      </c>
      <c r="I1194" s="749">
        <v>33339</v>
      </c>
      <c r="J1194" s="749" t="s">
        <v>1574</v>
      </c>
      <c r="K1194" s="749" t="s">
        <v>1575</v>
      </c>
      <c r="L1194" s="752">
        <v>41.10526315789474</v>
      </c>
      <c r="M1194" s="752">
        <v>19</v>
      </c>
      <c r="N1194" s="753">
        <v>781</v>
      </c>
    </row>
    <row r="1195" spans="1:14" ht="14.45" customHeight="1" x14ac:dyDescent="0.2">
      <c r="A1195" s="747" t="s">
        <v>583</v>
      </c>
      <c r="B1195" s="748" t="s">
        <v>584</v>
      </c>
      <c r="C1195" s="749" t="s">
        <v>627</v>
      </c>
      <c r="D1195" s="750" t="s">
        <v>628</v>
      </c>
      <c r="E1195" s="751">
        <v>50113006</v>
      </c>
      <c r="F1195" s="750" t="s">
        <v>1571</v>
      </c>
      <c r="G1195" s="749" t="s">
        <v>678</v>
      </c>
      <c r="H1195" s="749">
        <v>133340</v>
      </c>
      <c r="I1195" s="749">
        <v>33340</v>
      </c>
      <c r="J1195" s="749" t="s">
        <v>1576</v>
      </c>
      <c r="K1195" s="749" t="s">
        <v>1575</v>
      </c>
      <c r="L1195" s="752">
        <v>41.31111111111111</v>
      </c>
      <c r="M1195" s="752">
        <v>36</v>
      </c>
      <c r="N1195" s="753">
        <v>1487.2</v>
      </c>
    </row>
    <row r="1196" spans="1:14" ht="14.45" customHeight="1" x14ac:dyDescent="0.2">
      <c r="A1196" s="747" t="s">
        <v>583</v>
      </c>
      <c r="B1196" s="748" t="s">
        <v>584</v>
      </c>
      <c r="C1196" s="749" t="s">
        <v>627</v>
      </c>
      <c r="D1196" s="750" t="s">
        <v>628</v>
      </c>
      <c r="E1196" s="751">
        <v>50113006</v>
      </c>
      <c r="F1196" s="750" t="s">
        <v>1571</v>
      </c>
      <c r="G1196" s="749" t="s">
        <v>585</v>
      </c>
      <c r="H1196" s="749">
        <v>990376</v>
      </c>
      <c r="I1196" s="749">
        <v>33942</v>
      </c>
      <c r="J1196" s="749" t="s">
        <v>2126</v>
      </c>
      <c r="K1196" s="749" t="s">
        <v>585</v>
      </c>
      <c r="L1196" s="752">
        <v>153.03066666666666</v>
      </c>
      <c r="M1196" s="752">
        <v>15</v>
      </c>
      <c r="N1196" s="753">
        <v>2295.46</v>
      </c>
    </row>
    <row r="1197" spans="1:14" ht="14.45" customHeight="1" x14ac:dyDescent="0.2">
      <c r="A1197" s="747" t="s">
        <v>583</v>
      </c>
      <c r="B1197" s="748" t="s">
        <v>584</v>
      </c>
      <c r="C1197" s="749" t="s">
        <v>627</v>
      </c>
      <c r="D1197" s="750" t="s">
        <v>628</v>
      </c>
      <c r="E1197" s="751">
        <v>50113006</v>
      </c>
      <c r="F1197" s="750" t="s">
        <v>1571</v>
      </c>
      <c r="G1197" s="749" t="s">
        <v>670</v>
      </c>
      <c r="H1197" s="749">
        <v>217190</v>
      </c>
      <c r="I1197" s="749">
        <v>217190</v>
      </c>
      <c r="J1197" s="749" t="s">
        <v>2127</v>
      </c>
      <c r="K1197" s="749" t="s">
        <v>1293</v>
      </c>
      <c r="L1197" s="752">
        <v>92.598654377880237</v>
      </c>
      <c r="M1197" s="752">
        <v>1085</v>
      </c>
      <c r="N1197" s="753">
        <v>100469.54000000005</v>
      </c>
    </row>
    <row r="1198" spans="1:14" ht="14.45" customHeight="1" x14ac:dyDescent="0.2">
      <c r="A1198" s="747" t="s">
        <v>583</v>
      </c>
      <c r="B1198" s="748" t="s">
        <v>584</v>
      </c>
      <c r="C1198" s="749" t="s">
        <v>627</v>
      </c>
      <c r="D1198" s="750" t="s">
        <v>628</v>
      </c>
      <c r="E1198" s="751">
        <v>50113006</v>
      </c>
      <c r="F1198" s="750" t="s">
        <v>1571</v>
      </c>
      <c r="G1198" s="749" t="s">
        <v>585</v>
      </c>
      <c r="H1198" s="749">
        <v>33580</v>
      </c>
      <c r="I1198" s="749">
        <v>33580</v>
      </c>
      <c r="J1198" s="749" t="s">
        <v>2128</v>
      </c>
      <c r="K1198" s="749" t="s">
        <v>1573</v>
      </c>
      <c r="L1198" s="752">
        <v>124.2</v>
      </c>
      <c r="M1198" s="752">
        <v>6</v>
      </c>
      <c r="N1198" s="753">
        <v>745.2</v>
      </c>
    </row>
    <row r="1199" spans="1:14" ht="14.45" customHeight="1" x14ac:dyDescent="0.2">
      <c r="A1199" s="747" t="s">
        <v>583</v>
      </c>
      <c r="B1199" s="748" t="s">
        <v>584</v>
      </c>
      <c r="C1199" s="749" t="s">
        <v>627</v>
      </c>
      <c r="D1199" s="750" t="s">
        <v>628</v>
      </c>
      <c r="E1199" s="751">
        <v>50113006</v>
      </c>
      <c r="F1199" s="750" t="s">
        <v>1571</v>
      </c>
      <c r="G1199" s="749" t="s">
        <v>585</v>
      </c>
      <c r="H1199" s="749">
        <v>217040</v>
      </c>
      <c r="I1199" s="749">
        <v>217040</v>
      </c>
      <c r="J1199" s="749" t="s">
        <v>2129</v>
      </c>
      <c r="K1199" s="749" t="s">
        <v>1573</v>
      </c>
      <c r="L1199" s="752">
        <v>124.2</v>
      </c>
      <c r="M1199" s="752">
        <v>1</v>
      </c>
      <c r="N1199" s="753">
        <v>124.2</v>
      </c>
    </row>
    <row r="1200" spans="1:14" ht="14.45" customHeight="1" x14ac:dyDescent="0.2">
      <c r="A1200" s="747" t="s">
        <v>583</v>
      </c>
      <c r="B1200" s="748" t="s">
        <v>584</v>
      </c>
      <c r="C1200" s="749" t="s">
        <v>627</v>
      </c>
      <c r="D1200" s="750" t="s">
        <v>628</v>
      </c>
      <c r="E1200" s="751">
        <v>50113006</v>
      </c>
      <c r="F1200" s="750" t="s">
        <v>1571</v>
      </c>
      <c r="G1200" s="749" t="s">
        <v>585</v>
      </c>
      <c r="H1200" s="749">
        <v>217041</v>
      </c>
      <c r="I1200" s="749">
        <v>217041</v>
      </c>
      <c r="J1200" s="749" t="s">
        <v>1581</v>
      </c>
      <c r="K1200" s="749" t="s">
        <v>1573</v>
      </c>
      <c r="L1200" s="752">
        <v>124.2</v>
      </c>
      <c r="M1200" s="752">
        <v>3</v>
      </c>
      <c r="N1200" s="753">
        <v>372.6</v>
      </c>
    </row>
    <row r="1201" spans="1:14" ht="14.45" customHeight="1" x14ac:dyDescent="0.2">
      <c r="A1201" s="747" t="s">
        <v>583</v>
      </c>
      <c r="B1201" s="748" t="s">
        <v>584</v>
      </c>
      <c r="C1201" s="749" t="s">
        <v>627</v>
      </c>
      <c r="D1201" s="750" t="s">
        <v>628</v>
      </c>
      <c r="E1201" s="751">
        <v>50113006</v>
      </c>
      <c r="F1201" s="750" t="s">
        <v>1571</v>
      </c>
      <c r="G1201" s="749" t="s">
        <v>585</v>
      </c>
      <c r="H1201" s="749">
        <v>217042</v>
      </c>
      <c r="I1201" s="749">
        <v>217042</v>
      </c>
      <c r="J1201" s="749" t="s">
        <v>1582</v>
      </c>
      <c r="K1201" s="749" t="s">
        <v>1573</v>
      </c>
      <c r="L1201" s="752">
        <v>124.20000000000002</v>
      </c>
      <c r="M1201" s="752">
        <v>20</v>
      </c>
      <c r="N1201" s="753">
        <v>2484.0000000000005</v>
      </c>
    </row>
    <row r="1202" spans="1:14" ht="14.45" customHeight="1" x14ac:dyDescent="0.2">
      <c r="A1202" s="747" t="s">
        <v>583</v>
      </c>
      <c r="B1202" s="748" t="s">
        <v>584</v>
      </c>
      <c r="C1202" s="749" t="s">
        <v>627</v>
      </c>
      <c r="D1202" s="750" t="s">
        <v>628</v>
      </c>
      <c r="E1202" s="751">
        <v>50113006</v>
      </c>
      <c r="F1202" s="750" t="s">
        <v>1571</v>
      </c>
      <c r="G1202" s="749" t="s">
        <v>670</v>
      </c>
      <c r="H1202" s="749">
        <v>841569</v>
      </c>
      <c r="I1202" s="749">
        <v>0</v>
      </c>
      <c r="J1202" s="749" t="s">
        <v>1583</v>
      </c>
      <c r="K1202" s="749" t="s">
        <v>585</v>
      </c>
      <c r="L1202" s="752">
        <v>897.00006664994839</v>
      </c>
      <c r="M1202" s="752">
        <v>7</v>
      </c>
      <c r="N1202" s="753">
        <v>6279.000466549639</v>
      </c>
    </row>
    <row r="1203" spans="1:14" ht="14.45" customHeight="1" x14ac:dyDescent="0.2">
      <c r="A1203" s="747" t="s">
        <v>583</v>
      </c>
      <c r="B1203" s="748" t="s">
        <v>584</v>
      </c>
      <c r="C1203" s="749" t="s">
        <v>627</v>
      </c>
      <c r="D1203" s="750" t="s">
        <v>628</v>
      </c>
      <c r="E1203" s="751">
        <v>50113006</v>
      </c>
      <c r="F1203" s="750" t="s">
        <v>1571</v>
      </c>
      <c r="G1203" s="749" t="s">
        <v>670</v>
      </c>
      <c r="H1203" s="749">
        <v>993301</v>
      </c>
      <c r="I1203" s="749">
        <v>0</v>
      </c>
      <c r="J1203" s="749" t="s">
        <v>2130</v>
      </c>
      <c r="K1203" s="749" t="s">
        <v>585</v>
      </c>
      <c r="L1203" s="752">
        <v>201.48</v>
      </c>
      <c r="M1203" s="752">
        <v>1</v>
      </c>
      <c r="N1203" s="753">
        <v>201.48</v>
      </c>
    </row>
    <row r="1204" spans="1:14" ht="14.45" customHeight="1" x14ac:dyDescent="0.2">
      <c r="A1204" s="747" t="s">
        <v>583</v>
      </c>
      <c r="B1204" s="748" t="s">
        <v>584</v>
      </c>
      <c r="C1204" s="749" t="s">
        <v>627</v>
      </c>
      <c r="D1204" s="750" t="s">
        <v>628</v>
      </c>
      <c r="E1204" s="751">
        <v>50113006</v>
      </c>
      <c r="F1204" s="750" t="s">
        <v>1571</v>
      </c>
      <c r="G1204" s="749" t="s">
        <v>670</v>
      </c>
      <c r="H1204" s="749">
        <v>33601</v>
      </c>
      <c r="I1204" s="749">
        <v>33601</v>
      </c>
      <c r="J1204" s="749" t="s">
        <v>2131</v>
      </c>
      <c r="K1204" s="749" t="s">
        <v>1293</v>
      </c>
      <c r="L1204" s="752">
        <v>78.548301886792459</v>
      </c>
      <c r="M1204" s="752">
        <v>212</v>
      </c>
      <c r="N1204" s="753">
        <v>16652.240000000002</v>
      </c>
    </row>
    <row r="1205" spans="1:14" ht="14.45" customHeight="1" x14ac:dyDescent="0.2">
      <c r="A1205" s="747" t="s">
        <v>583</v>
      </c>
      <c r="B1205" s="748" t="s">
        <v>584</v>
      </c>
      <c r="C1205" s="749" t="s">
        <v>627</v>
      </c>
      <c r="D1205" s="750" t="s">
        <v>628</v>
      </c>
      <c r="E1205" s="751">
        <v>50113006</v>
      </c>
      <c r="F1205" s="750" t="s">
        <v>1571</v>
      </c>
      <c r="G1205" s="749" t="s">
        <v>670</v>
      </c>
      <c r="H1205" s="749">
        <v>990223</v>
      </c>
      <c r="I1205" s="749">
        <v>0</v>
      </c>
      <c r="J1205" s="749" t="s">
        <v>1588</v>
      </c>
      <c r="K1205" s="749" t="s">
        <v>585</v>
      </c>
      <c r="L1205" s="752">
        <v>152.81886792452829</v>
      </c>
      <c r="M1205" s="752">
        <v>106</v>
      </c>
      <c r="N1205" s="753">
        <v>16198.8</v>
      </c>
    </row>
    <row r="1206" spans="1:14" ht="14.45" customHeight="1" x14ac:dyDescent="0.2">
      <c r="A1206" s="747" t="s">
        <v>583</v>
      </c>
      <c r="B1206" s="748" t="s">
        <v>584</v>
      </c>
      <c r="C1206" s="749" t="s">
        <v>627</v>
      </c>
      <c r="D1206" s="750" t="s">
        <v>628</v>
      </c>
      <c r="E1206" s="751">
        <v>50113006</v>
      </c>
      <c r="F1206" s="750" t="s">
        <v>1571</v>
      </c>
      <c r="G1206" s="749" t="s">
        <v>670</v>
      </c>
      <c r="H1206" s="749">
        <v>993236</v>
      </c>
      <c r="I1206" s="749">
        <v>0</v>
      </c>
      <c r="J1206" s="749" t="s">
        <v>1589</v>
      </c>
      <c r="K1206" s="749" t="s">
        <v>1590</v>
      </c>
      <c r="L1206" s="752">
        <v>209.51</v>
      </c>
      <c r="M1206" s="752">
        <v>16</v>
      </c>
      <c r="N1206" s="753">
        <v>3352.16</v>
      </c>
    </row>
    <row r="1207" spans="1:14" ht="14.45" customHeight="1" x14ac:dyDescent="0.2">
      <c r="A1207" s="747" t="s">
        <v>583</v>
      </c>
      <c r="B1207" s="748" t="s">
        <v>584</v>
      </c>
      <c r="C1207" s="749" t="s">
        <v>627</v>
      </c>
      <c r="D1207" s="750" t="s">
        <v>628</v>
      </c>
      <c r="E1207" s="751">
        <v>50113006</v>
      </c>
      <c r="F1207" s="750" t="s">
        <v>1571</v>
      </c>
      <c r="G1207" s="749" t="s">
        <v>678</v>
      </c>
      <c r="H1207" s="749">
        <v>217112</v>
      </c>
      <c r="I1207" s="749">
        <v>217112</v>
      </c>
      <c r="J1207" s="749" t="s">
        <v>2132</v>
      </c>
      <c r="K1207" s="749" t="s">
        <v>2133</v>
      </c>
      <c r="L1207" s="752">
        <v>167.26</v>
      </c>
      <c r="M1207" s="752">
        <v>1</v>
      </c>
      <c r="N1207" s="753">
        <v>167.26</v>
      </c>
    </row>
    <row r="1208" spans="1:14" ht="14.45" customHeight="1" x14ac:dyDescent="0.2">
      <c r="A1208" s="747" t="s">
        <v>583</v>
      </c>
      <c r="B1208" s="748" t="s">
        <v>584</v>
      </c>
      <c r="C1208" s="749" t="s">
        <v>627</v>
      </c>
      <c r="D1208" s="750" t="s">
        <v>628</v>
      </c>
      <c r="E1208" s="751">
        <v>50113006</v>
      </c>
      <c r="F1208" s="750" t="s">
        <v>1571</v>
      </c>
      <c r="G1208" s="749" t="s">
        <v>670</v>
      </c>
      <c r="H1208" s="749">
        <v>502019</v>
      </c>
      <c r="I1208" s="749">
        <v>0</v>
      </c>
      <c r="J1208" s="749" t="s">
        <v>2134</v>
      </c>
      <c r="K1208" s="749" t="s">
        <v>2135</v>
      </c>
      <c r="L1208" s="752">
        <v>180.33166666666668</v>
      </c>
      <c r="M1208" s="752">
        <v>12</v>
      </c>
      <c r="N1208" s="753">
        <v>2163.98</v>
      </c>
    </row>
    <row r="1209" spans="1:14" ht="14.45" customHeight="1" x14ac:dyDescent="0.2">
      <c r="A1209" s="747" t="s">
        <v>583</v>
      </c>
      <c r="B1209" s="748" t="s">
        <v>584</v>
      </c>
      <c r="C1209" s="749" t="s">
        <v>627</v>
      </c>
      <c r="D1209" s="750" t="s">
        <v>628</v>
      </c>
      <c r="E1209" s="751">
        <v>50113006</v>
      </c>
      <c r="F1209" s="750" t="s">
        <v>1571</v>
      </c>
      <c r="G1209" s="749" t="s">
        <v>678</v>
      </c>
      <c r="H1209" s="749">
        <v>217005</v>
      </c>
      <c r="I1209" s="749">
        <v>217005</v>
      </c>
      <c r="J1209" s="749" t="s">
        <v>2136</v>
      </c>
      <c r="K1209" s="749" t="s">
        <v>1573</v>
      </c>
      <c r="L1209" s="752">
        <v>134.04005345085821</v>
      </c>
      <c r="M1209" s="752">
        <v>3</v>
      </c>
      <c r="N1209" s="753">
        <v>402.12016035257466</v>
      </c>
    </row>
    <row r="1210" spans="1:14" ht="14.45" customHeight="1" x14ac:dyDescent="0.2">
      <c r="A1210" s="747" t="s">
        <v>583</v>
      </c>
      <c r="B1210" s="748" t="s">
        <v>584</v>
      </c>
      <c r="C1210" s="749" t="s">
        <v>627</v>
      </c>
      <c r="D1210" s="750" t="s">
        <v>628</v>
      </c>
      <c r="E1210" s="751">
        <v>50113006</v>
      </c>
      <c r="F1210" s="750" t="s">
        <v>1571</v>
      </c>
      <c r="G1210" s="749" t="s">
        <v>678</v>
      </c>
      <c r="H1210" s="749">
        <v>217006</v>
      </c>
      <c r="I1210" s="749">
        <v>217006</v>
      </c>
      <c r="J1210" s="749" t="s">
        <v>2137</v>
      </c>
      <c r="K1210" s="749" t="s">
        <v>1573</v>
      </c>
      <c r="L1210" s="752">
        <v>121.8543805734956</v>
      </c>
      <c r="M1210" s="752">
        <v>5</v>
      </c>
      <c r="N1210" s="753">
        <v>609.27190286747805</v>
      </c>
    </row>
    <row r="1211" spans="1:14" ht="14.45" customHeight="1" x14ac:dyDescent="0.2">
      <c r="A1211" s="747" t="s">
        <v>583</v>
      </c>
      <c r="B1211" s="748" t="s">
        <v>584</v>
      </c>
      <c r="C1211" s="749" t="s">
        <v>627</v>
      </c>
      <c r="D1211" s="750" t="s">
        <v>628</v>
      </c>
      <c r="E1211" s="751">
        <v>50113006</v>
      </c>
      <c r="F1211" s="750" t="s">
        <v>1571</v>
      </c>
      <c r="G1211" s="749" t="s">
        <v>678</v>
      </c>
      <c r="H1211" s="749">
        <v>33855</v>
      </c>
      <c r="I1211" s="749">
        <v>33855</v>
      </c>
      <c r="J1211" s="749" t="s">
        <v>1598</v>
      </c>
      <c r="K1211" s="749" t="s">
        <v>1599</v>
      </c>
      <c r="L1211" s="752">
        <v>181.04657534246579</v>
      </c>
      <c r="M1211" s="752">
        <v>73</v>
      </c>
      <c r="N1211" s="753">
        <v>13216.400000000001</v>
      </c>
    </row>
    <row r="1212" spans="1:14" ht="14.45" customHeight="1" x14ac:dyDescent="0.2">
      <c r="A1212" s="747" t="s">
        <v>583</v>
      </c>
      <c r="B1212" s="748" t="s">
        <v>584</v>
      </c>
      <c r="C1212" s="749" t="s">
        <v>627</v>
      </c>
      <c r="D1212" s="750" t="s">
        <v>628</v>
      </c>
      <c r="E1212" s="751">
        <v>50113006</v>
      </c>
      <c r="F1212" s="750" t="s">
        <v>1571</v>
      </c>
      <c r="G1212" s="749" t="s">
        <v>678</v>
      </c>
      <c r="H1212" s="749">
        <v>33740</v>
      </c>
      <c r="I1212" s="749">
        <v>33740</v>
      </c>
      <c r="J1212" s="749" t="s">
        <v>2138</v>
      </c>
      <c r="K1212" s="749" t="s">
        <v>1601</v>
      </c>
      <c r="L1212" s="752">
        <v>120.35</v>
      </c>
      <c r="M1212" s="752">
        <v>2</v>
      </c>
      <c r="N1212" s="753">
        <v>240.7</v>
      </c>
    </row>
    <row r="1213" spans="1:14" ht="14.45" customHeight="1" x14ac:dyDescent="0.2">
      <c r="A1213" s="747" t="s">
        <v>583</v>
      </c>
      <c r="B1213" s="748" t="s">
        <v>584</v>
      </c>
      <c r="C1213" s="749" t="s">
        <v>627</v>
      </c>
      <c r="D1213" s="750" t="s">
        <v>628</v>
      </c>
      <c r="E1213" s="751">
        <v>50113006</v>
      </c>
      <c r="F1213" s="750" t="s">
        <v>1571</v>
      </c>
      <c r="G1213" s="749" t="s">
        <v>678</v>
      </c>
      <c r="H1213" s="749">
        <v>33739</v>
      </c>
      <c r="I1213" s="749">
        <v>33739</v>
      </c>
      <c r="J1213" s="749" t="s">
        <v>1602</v>
      </c>
      <c r="K1213" s="749" t="s">
        <v>1601</v>
      </c>
      <c r="L1213" s="752">
        <v>111.81</v>
      </c>
      <c r="M1213" s="752">
        <v>2</v>
      </c>
      <c r="N1213" s="753">
        <v>223.62</v>
      </c>
    </row>
    <row r="1214" spans="1:14" ht="14.45" customHeight="1" x14ac:dyDescent="0.2">
      <c r="A1214" s="747" t="s">
        <v>583</v>
      </c>
      <c r="B1214" s="748" t="s">
        <v>584</v>
      </c>
      <c r="C1214" s="749" t="s">
        <v>627</v>
      </c>
      <c r="D1214" s="750" t="s">
        <v>628</v>
      </c>
      <c r="E1214" s="751">
        <v>50113006</v>
      </c>
      <c r="F1214" s="750" t="s">
        <v>1571</v>
      </c>
      <c r="G1214" s="749" t="s">
        <v>678</v>
      </c>
      <c r="H1214" s="749">
        <v>846765</v>
      </c>
      <c r="I1214" s="749">
        <v>33421</v>
      </c>
      <c r="J1214" s="749" t="s">
        <v>1603</v>
      </c>
      <c r="K1214" s="749" t="s">
        <v>1601</v>
      </c>
      <c r="L1214" s="752">
        <v>135.6</v>
      </c>
      <c r="M1214" s="752">
        <v>1</v>
      </c>
      <c r="N1214" s="753">
        <v>135.6</v>
      </c>
    </row>
    <row r="1215" spans="1:14" ht="14.45" customHeight="1" x14ac:dyDescent="0.2">
      <c r="A1215" s="747" t="s">
        <v>583</v>
      </c>
      <c r="B1215" s="748" t="s">
        <v>584</v>
      </c>
      <c r="C1215" s="749" t="s">
        <v>627</v>
      </c>
      <c r="D1215" s="750" t="s">
        <v>628</v>
      </c>
      <c r="E1215" s="751">
        <v>50113006</v>
      </c>
      <c r="F1215" s="750" t="s">
        <v>1571</v>
      </c>
      <c r="G1215" s="749" t="s">
        <v>678</v>
      </c>
      <c r="H1215" s="749">
        <v>33865</v>
      </c>
      <c r="I1215" s="749">
        <v>33865</v>
      </c>
      <c r="J1215" s="749" t="s">
        <v>2139</v>
      </c>
      <c r="K1215" s="749" t="s">
        <v>1601</v>
      </c>
      <c r="L1215" s="752">
        <v>135.60000000000002</v>
      </c>
      <c r="M1215" s="752">
        <v>2</v>
      </c>
      <c r="N1215" s="753">
        <v>271.20000000000005</v>
      </c>
    </row>
    <row r="1216" spans="1:14" ht="14.45" customHeight="1" x14ac:dyDescent="0.2">
      <c r="A1216" s="747" t="s">
        <v>583</v>
      </c>
      <c r="B1216" s="748" t="s">
        <v>584</v>
      </c>
      <c r="C1216" s="749" t="s">
        <v>627</v>
      </c>
      <c r="D1216" s="750" t="s">
        <v>628</v>
      </c>
      <c r="E1216" s="751">
        <v>50113006</v>
      </c>
      <c r="F1216" s="750" t="s">
        <v>1571</v>
      </c>
      <c r="G1216" s="749" t="s">
        <v>678</v>
      </c>
      <c r="H1216" s="749">
        <v>987792</v>
      </c>
      <c r="I1216" s="749">
        <v>33749</v>
      </c>
      <c r="J1216" s="749" t="s">
        <v>1604</v>
      </c>
      <c r="K1216" s="749" t="s">
        <v>1605</v>
      </c>
      <c r="L1216" s="752">
        <v>100.65833333333335</v>
      </c>
      <c r="M1216" s="752">
        <v>6</v>
      </c>
      <c r="N1216" s="753">
        <v>603.95000000000005</v>
      </c>
    </row>
    <row r="1217" spans="1:14" ht="14.45" customHeight="1" x14ac:dyDescent="0.2">
      <c r="A1217" s="747" t="s">
        <v>583</v>
      </c>
      <c r="B1217" s="748" t="s">
        <v>584</v>
      </c>
      <c r="C1217" s="749" t="s">
        <v>627</v>
      </c>
      <c r="D1217" s="750" t="s">
        <v>628</v>
      </c>
      <c r="E1217" s="751">
        <v>50113006</v>
      </c>
      <c r="F1217" s="750" t="s">
        <v>1571</v>
      </c>
      <c r="G1217" s="749" t="s">
        <v>678</v>
      </c>
      <c r="H1217" s="749">
        <v>33751</v>
      </c>
      <c r="I1217" s="749">
        <v>33751</v>
      </c>
      <c r="J1217" s="749" t="s">
        <v>1606</v>
      </c>
      <c r="K1217" s="749" t="s">
        <v>1605</v>
      </c>
      <c r="L1217" s="752">
        <v>103.59772727272725</v>
      </c>
      <c r="M1217" s="752">
        <v>22</v>
      </c>
      <c r="N1217" s="753">
        <v>2279.1499999999996</v>
      </c>
    </row>
    <row r="1218" spans="1:14" ht="14.45" customHeight="1" x14ac:dyDescent="0.2">
      <c r="A1218" s="747" t="s">
        <v>583</v>
      </c>
      <c r="B1218" s="748" t="s">
        <v>584</v>
      </c>
      <c r="C1218" s="749" t="s">
        <v>627</v>
      </c>
      <c r="D1218" s="750" t="s">
        <v>628</v>
      </c>
      <c r="E1218" s="751">
        <v>50113006</v>
      </c>
      <c r="F1218" s="750" t="s">
        <v>1571</v>
      </c>
      <c r="G1218" s="749" t="s">
        <v>678</v>
      </c>
      <c r="H1218" s="749">
        <v>395579</v>
      </c>
      <c r="I1218" s="749">
        <v>33752</v>
      </c>
      <c r="J1218" s="749" t="s">
        <v>1607</v>
      </c>
      <c r="K1218" s="749" t="s">
        <v>1608</v>
      </c>
      <c r="L1218" s="752">
        <v>95.524999999999991</v>
      </c>
      <c r="M1218" s="752">
        <v>6</v>
      </c>
      <c r="N1218" s="753">
        <v>573.15</v>
      </c>
    </row>
    <row r="1219" spans="1:14" ht="14.45" customHeight="1" x14ac:dyDescent="0.2">
      <c r="A1219" s="747" t="s">
        <v>583</v>
      </c>
      <c r="B1219" s="748" t="s">
        <v>584</v>
      </c>
      <c r="C1219" s="749" t="s">
        <v>627</v>
      </c>
      <c r="D1219" s="750" t="s">
        <v>628</v>
      </c>
      <c r="E1219" s="751">
        <v>50113006</v>
      </c>
      <c r="F1219" s="750" t="s">
        <v>1571</v>
      </c>
      <c r="G1219" s="749" t="s">
        <v>678</v>
      </c>
      <c r="H1219" s="749">
        <v>33750</v>
      </c>
      <c r="I1219" s="749">
        <v>33750</v>
      </c>
      <c r="J1219" s="749" t="s">
        <v>1609</v>
      </c>
      <c r="K1219" s="749" t="s">
        <v>1605</v>
      </c>
      <c r="L1219" s="752">
        <v>103.53199999999998</v>
      </c>
      <c r="M1219" s="752">
        <v>25</v>
      </c>
      <c r="N1219" s="753">
        <v>2588.2999999999997</v>
      </c>
    </row>
    <row r="1220" spans="1:14" ht="14.45" customHeight="1" x14ac:dyDescent="0.2">
      <c r="A1220" s="747" t="s">
        <v>583</v>
      </c>
      <c r="B1220" s="748" t="s">
        <v>584</v>
      </c>
      <c r="C1220" s="749" t="s">
        <v>627</v>
      </c>
      <c r="D1220" s="750" t="s">
        <v>628</v>
      </c>
      <c r="E1220" s="751">
        <v>50113006</v>
      </c>
      <c r="F1220" s="750" t="s">
        <v>1571</v>
      </c>
      <c r="G1220" s="749" t="s">
        <v>678</v>
      </c>
      <c r="H1220" s="749">
        <v>33859</v>
      </c>
      <c r="I1220" s="749">
        <v>33859</v>
      </c>
      <c r="J1220" s="749" t="s">
        <v>1610</v>
      </c>
      <c r="K1220" s="749" t="s">
        <v>1573</v>
      </c>
      <c r="L1220" s="752">
        <v>131.20783783783781</v>
      </c>
      <c r="M1220" s="752">
        <v>37</v>
      </c>
      <c r="N1220" s="753">
        <v>4854.6899999999996</v>
      </c>
    </row>
    <row r="1221" spans="1:14" ht="14.45" customHeight="1" x14ac:dyDescent="0.2">
      <c r="A1221" s="747" t="s">
        <v>583</v>
      </c>
      <c r="B1221" s="748" t="s">
        <v>584</v>
      </c>
      <c r="C1221" s="749" t="s">
        <v>627</v>
      </c>
      <c r="D1221" s="750" t="s">
        <v>628</v>
      </c>
      <c r="E1221" s="751">
        <v>50113006</v>
      </c>
      <c r="F1221" s="750" t="s">
        <v>1571</v>
      </c>
      <c r="G1221" s="749" t="s">
        <v>678</v>
      </c>
      <c r="H1221" s="749">
        <v>33858</v>
      </c>
      <c r="I1221" s="749">
        <v>33858</v>
      </c>
      <c r="J1221" s="749" t="s">
        <v>1611</v>
      </c>
      <c r="K1221" s="749" t="s">
        <v>1573</v>
      </c>
      <c r="L1221" s="752">
        <v>129.97000000000003</v>
      </c>
      <c r="M1221" s="752">
        <v>7</v>
      </c>
      <c r="N1221" s="753">
        <v>909.79000000000019</v>
      </c>
    </row>
    <row r="1222" spans="1:14" ht="14.45" customHeight="1" x14ac:dyDescent="0.2">
      <c r="A1222" s="747" t="s">
        <v>583</v>
      </c>
      <c r="B1222" s="748" t="s">
        <v>584</v>
      </c>
      <c r="C1222" s="749" t="s">
        <v>627</v>
      </c>
      <c r="D1222" s="750" t="s">
        <v>628</v>
      </c>
      <c r="E1222" s="751">
        <v>50113006</v>
      </c>
      <c r="F1222" s="750" t="s">
        <v>1571</v>
      </c>
      <c r="G1222" s="749" t="s">
        <v>678</v>
      </c>
      <c r="H1222" s="749">
        <v>33851</v>
      </c>
      <c r="I1222" s="749">
        <v>33851</v>
      </c>
      <c r="J1222" s="749" t="s">
        <v>1614</v>
      </c>
      <c r="K1222" s="749" t="s">
        <v>1573</v>
      </c>
      <c r="L1222" s="752">
        <v>145.50000000000003</v>
      </c>
      <c r="M1222" s="752">
        <v>1</v>
      </c>
      <c r="N1222" s="753">
        <v>145.50000000000003</v>
      </c>
    </row>
    <row r="1223" spans="1:14" ht="14.45" customHeight="1" x14ac:dyDescent="0.2">
      <c r="A1223" s="747" t="s">
        <v>583</v>
      </c>
      <c r="B1223" s="748" t="s">
        <v>584</v>
      </c>
      <c r="C1223" s="749" t="s">
        <v>627</v>
      </c>
      <c r="D1223" s="750" t="s">
        <v>628</v>
      </c>
      <c r="E1223" s="751">
        <v>50113006</v>
      </c>
      <c r="F1223" s="750" t="s">
        <v>1571</v>
      </c>
      <c r="G1223" s="749" t="s">
        <v>678</v>
      </c>
      <c r="H1223" s="749">
        <v>33848</v>
      </c>
      <c r="I1223" s="749">
        <v>33848</v>
      </c>
      <c r="J1223" s="749" t="s">
        <v>1615</v>
      </c>
      <c r="K1223" s="749" t="s">
        <v>1573</v>
      </c>
      <c r="L1223" s="752">
        <v>122.69000000000001</v>
      </c>
      <c r="M1223" s="752">
        <v>3</v>
      </c>
      <c r="N1223" s="753">
        <v>368.07000000000005</v>
      </c>
    </row>
    <row r="1224" spans="1:14" ht="14.45" customHeight="1" x14ac:dyDescent="0.2">
      <c r="A1224" s="747" t="s">
        <v>583</v>
      </c>
      <c r="B1224" s="748" t="s">
        <v>584</v>
      </c>
      <c r="C1224" s="749" t="s">
        <v>627</v>
      </c>
      <c r="D1224" s="750" t="s">
        <v>628</v>
      </c>
      <c r="E1224" s="751">
        <v>50113006</v>
      </c>
      <c r="F1224" s="750" t="s">
        <v>1571</v>
      </c>
      <c r="G1224" s="749" t="s">
        <v>678</v>
      </c>
      <c r="H1224" s="749">
        <v>990352</v>
      </c>
      <c r="I1224" s="749">
        <v>33935</v>
      </c>
      <c r="J1224" s="749" t="s">
        <v>2140</v>
      </c>
      <c r="K1224" s="749" t="s">
        <v>1575</v>
      </c>
      <c r="L1224" s="752">
        <v>30.670000000000005</v>
      </c>
      <c r="M1224" s="752">
        <v>4</v>
      </c>
      <c r="N1224" s="753">
        <v>122.68000000000002</v>
      </c>
    </row>
    <row r="1225" spans="1:14" ht="14.45" customHeight="1" x14ac:dyDescent="0.2">
      <c r="A1225" s="747" t="s">
        <v>583</v>
      </c>
      <c r="B1225" s="748" t="s">
        <v>584</v>
      </c>
      <c r="C1225" s="749" t="s">
        <v>627</v>
      </c>
      <c r="D1225" s="750" t="s">
        <v>628</v>
      </c>
      <c r="E1225" s="751">
        <v>50113006</v>
      </c>
      <c r="F1225" s="750" t="s">
        <v>1571</v>
      </c>
      <c r="G1225" s="749" t="s">
        <v>678</v>
      </c>
      <c r="H1225" s="749">
        <v>33847</v>
      </c>
      <c r="I1225" s="749">
        <v>33847</v>
      </c>
      <c r="J1225" s="749" t="s">
        <v>1616</v>
      </c>
      <c r="K1225" s="749" t="s">
        <v>1573</v>
      </c>
      <c r="L1225" s="752">
        <v>122.69000000000001</v>
      </c>
      <c r="M1225" s="752">
        <v>5</v>
      </c>
      <c r="N1225" s="753">
        <v>613.45000000000005</v>
      </c>
    </row>
    <row r="1226" spans="1:14" ht="14.45" customHeight="1" x14ac:dyDescent="0.2">
      <c r="A1226" s="747" t="s">
        <v>583</v>
      </c>
      <c r="B1226" s="748" t="s">
        <v>584</v>
      </c>
      <c r="C1226" s="749" t="s">
        <v>627</v>
      </c>
      <c r="D1226" s="750" t="s">
        <v>628</v>
      </c>
      <c r="E1226" s="751">
        <v>50113006</v>
      </c>
      <c r="F1226" s="750" t="s">
        <v>1571</v>
      </c>
      <c r="G1226" s="749" t="s">
        <v>678</v>
      </c>
      <c r="H1226" s="749">
        <v>33424</v>
      </c>
      <c r="I1226" s="749">
        <v>33424</v>
      </c>
      <c r="J1226" s="749" t="s">
        <v>1619</v>
      </c>
      <c r="K1226" s="749" t="s">
        <v>1597</v>
      </c>
      <c r="L1226" s="752">
        <v>325.44325714285725</v>
      </c>
      <c r="M1226" s="752">
        <v>175</v>
      </c>
      <c r="N1226" s="753">
        <v>56952.570000000014</v>
      </c>
    </row>
    <row r="1227" spans="1:14" ht="14.45" customHeight="1" x14ac:dyDescent="0.2">
      <c r="A1227" s="747" t="s">
        <v>583</v>
      </c>
      <c r="B1227" s="748" t="s">
        <v>584</v>
      </c>
      <c r="C1227" s="749" t="s">
        <v>627</v>
      </c>
      <c r="D1227" s="750" t="s">
        <v>628</v>
      </c>
      <c r="E1227" s="751">
        <v>50113006</v>
      </c>
      <c r="F1227" s="750" t="s">
        <v>1571</v>
      </c>
      <c r="G1227" s="749" t="s">
        <v>670</v>
      </c>
      <c r="H1227" s="749">
        <v>988740</v>
      </c>
      <c r="I1227" s="749">
        <v>0</v>
      </c>
      <c r="J1227" s="749" t="s">
        <v>1620</v>
      </c>
      <c r="K1227" s="749" t="s">
        <v>585</v>
      </c>
      <c r="L1227" s="752">
        <v>179.86713178294571</v>
      </c>
      <c r="M1227" s="752">
        <v>129</v>
      </c>
      <c r="N1227" s="753">
        <v>23202.859999999997</v>
      </c>
    </row>
    <row r="1228" spans="1:14" ht="14.45" customHeight="1" x14ac:dyDescent="0.2">
      <c r="A1228" s="747" t="s">
        <v>583</v>
      </c>
      <c r="B1228" s="748" t="s">
        <v>584</v>
      </c>
      <c r="C1228" s="749" t="s">
        <v>627</v>
      </c>
      <c r="D1228" s="750" t="s">
        <v>628</v>
      </c>
      <c r="E1228" s="751">
        <v>50113006</v>
      </c>
      <c r="F1228" s="750" t="s">
        <v>1571</v>
      </c>
      <c r="G1228" s="749" t="s">
        <v>678</v>
      </c>
      <c r="H1228" s="749">
        <v>990411</v>
      </c>
      <c r="I1228" s="749">
        <v>33924</v>
      </c>
      <c r="J1228" s="749" t="s">
        <v>2141</v>
      </c>
      <c r="K1228" s="749" t="s">
        <v>1597</v>
      </c>
      <c r="L1228" s="752">
        <v>208.44999999999993</v>
      </c>
      <c r="M1228" s="752">
        <v>8</v>
      </c>
      <c r="N1228" s="753">
        <v>1667.5999999999995</v>
      </c>
    </row>
    <row r="1229" spans="1:14" ht="14.45" customHeight="1" x14ac:dyDescent="0.2">
      <c r="A1229" s="747" t="s">
        <v>583</v>
      </c>
      <c r="B1229" s="748" t="s">
        <v>584</v>
      </c>
      <c r="C1229" s="749" t="s">
        <v>627</v>
      </c>
      <c r="D1229" s="750" t="s">
        <v>628</v>
      </c>
      <c r="E1229" s="751">
        <v>50113006</v>
      </c>
      <c r="F1229" s="750" t="s">
        <v>1571</v>
      </c>
      <c r="G1229" s="749" t="s">
        <v>678</v>
      </c>
      <c r="H1229" s="749">
        <v>848207</v>
      </c>
      <c r="I1229" s="749">
        <v>33422</v>
      </c>
      <c r="J1229" s="749" t="s">
        <v>1621</v>
      </c>
      <c r="K1229" s="749" t="s">
        <v>1622</v>
      </c>
      <c r="L1229" s="752">
        <v>161.96958333333333</v>
      </c>
      <c r="M1229" s="752">
        <v>72</v>
      </c>
      <c r="N1229" s="753">
        <v>11661.81</v>
      </c>
    </row>
    <row r="1230" spans="1:14" ht="14.45" customHeight="1" x14ac:dyDescent="0.2">
      <c r="A1230" s="747" t="s">
        <v>583</v>
      </c>
      <c r="B1230" s="748" t="s">
        <v>584</v>
      </c>
      <c r="C1230" s="749" t="s">
        <v>627</v>
      </c>
      <c r="D1230" s="750" t="s">
        <v>628</v>
      </c>
      <c r="E1230" s="751">
        <v>50113006</v>
      </c>
      <c r="F1230" s="750" t="s">
        <v>1571</v>
      </c>
      <c r="G1230" s="749" t="s">
        <v>678</v>
      </c>
      <c r="H1230" s="749">
        <v>848250</v>
      </c>
      <c r="I1230" s="749">
        <v>33423</v>
      </c>
      <c r="J1230" s="749" t="s">
        <v>1623</v>
      </c>
      <c r="K1230" s="749" t="s">
        <v>1624</v>
      </c>
      <c r="L1230" s="752">
        <v>297.16161290322589</v>
      </c>
      <c r="M1230" s="752">
        <v>62</v>
      </c>
      <c r="N1230" s="753">
        <v>18424.020000000004</v>
      </c>
    </row>
    <row r="1231" spans="1:14" ht="14.45" customHeight="1" x14ac:dyDescent="0.2">
      <c r="A1231" s="747" t="s">
        <v>583</v>
      </c>
      <c r="B1231" s="748" t="s">
        <v>584</v>
      </c>
      <c r="C1231" s="749" t="s">
        <v>627</v>
      </c>
      <c r="D1231" s="750" t="s">
        <v>628</v>
      </c>
      <c r="E1231" s="751">
        <v>50113006</v>
      </c>
      <c r="F1231" s="750" t="s">
        <v>1571</v>
      </c>
      <c r="G1231" s="749" t="s">
        <v>678</v>
      </c>
      <c r="H1231" s="749">
        <v>217052</v>
      </c>
      <c r="I1231" s="749">
        <v>217052</v>
      </c>
      <c r="J1231" s="749" t="s">
        <v>1625</v>
      </c>
      <c r="K1231" s="749" t="s">
        <v>1618</v>
      </c>
      <c r="L1231" s="752">
        <v>1476.3187499999999</v>
      </c>
      <c r="M1231" s="752">
        <v>16</v>
      </c>
      <c r="N1231" s="753">
        <v>23621.1</v>
      </c>
    </row>
    <row r="1232" spans="1:14" ht="14.45" customHeight="1" x14ac:dyDescent="0.2">
      <c r="A1232" s="747" t="s">
        <v>583</v>
      </c>
      <c r="B1232" s="748" t="s">
        <v>584</v>
      </c>
      <c r="C1232" s="749" t="s">
        <v>627</v>
      </c>
      <c r="D1232" s="750" t="s">
        <v>628</v>
      </c>
      <c r="E1232" s="751">
        <v>50113006</v>
      </c>
      <c r="F1232" s="750" t="s">
        <v>1571</v>
      </c>
      <c r="G1232" s="749" t="s">
        <v>678</v>
      </c>
      <c r="H1232" s="749">
        <v>133146</v>
      </c>
      <c r="I1232" s="749">
        <v>33530</v>
      </c>
      <c r="J1232" s="749" t="s">
        <v>1626</v>
      </c>
      <c r="K1232" s="749" t="s">
        <v>1627</v>
      </c>
      <c r="L1232" s="752">
        <v>157.43212121212119</v>
      </c>
      <c r="M1232" s="752">
        <v>396</v>
      </c>
      <c r="N1232" s="753">
        <v>62343.119999999988</v>
      </c>
    </row>
    <row r="1233" spans="1:14" ht="14.45" customHeight="1" x14ac:dyDescent="0.2">
      <c r="A1233" s="747" t="s">
        <v>583</v>
      </c>
      <c r="B1233" s="748" t="s">
        <v>584</v>
      </c>
      <c r="C1233" s="749" t="s">
        <v>627</v>
      </c>
      <c r="D1233" s="750" t="s">
        <v>628</v>
      </c>
      <c r="E1233" s="751">
        <v>50113006</v>
      </c>
      <c r="F1233" s="750" t="s">
        <v>1571</v>
      </c>
      <c r="G1233" s="749" t="s">
        <v>670</v>
      </c>
      <c r="H1233" s="749">
        <v>993484</v>
      </c>
      <c r="I1233" s="749">
        <v>0</v>
      </c>
      <c r="J1233" s="749" t="s">
        <v>1629</v>
      </c>
      <c r="K1233" s="749" t="s">
        <v>585</v>
      </c>
      <c r="L1233" s="752">
        <v>1991.1000000000004</v>
      </c>
      <c r="M1233" s="752">
        <v>2</v>
      </c>
      <c r="N1233" s="753">
        <v>3982.2000000000007</v>
      </c>
    </row>
    <row r="1234" spans="1:14" ht="14.45" customHeight="1" x14ac:dyDescent="0.2">
      <c r="A1234" s="747" t="s">
        <v>583</v>
      </c>
      <c r="B1234" s="748" t="s">
        <v>584</v>
      </c>
      <c r="C1234" s="749" t="s">
        <v>627</v>
      </c>
      <c r="D1234" s="750" t="s">
        <v>628</v>
      </c>
      <c r="E1234" s="751">
        <v>50113006</v>
      </c>
      <c r="F1234" s="750" t="s">
        <v>1571</v>
      </c>
      <c r="G1234" s="749" t="s">
        <v>678</v>
      </c>
      <c r="H1234" s="749">
        <v>133220</v>
      </c>
      <c r="I1234" s="749">
        <v>33220</v>
      </c>
      <c r="J1234" s="749" t="s">
        <v>1630</v>
      </c>
      <c r="K1234" s="749" t="s">
        <v>1631</v>
      </c>
      <c r="L1234" s="752">
        <v>195.87</v>
      </c>
      <c r="M1234" s="752">
        <v>36</v>
      </c>
      <c r="N1234" s="753">
        <v>7051.3200000000006</v>
      </c>
    </row>
    <row r="1235" spans="1:14" ht="14.45" customHeight="1" x14ac:dyDescent="0.2">
      <c r="A1235" s="747" t="s">
        <v>583</v>
      </c>
      <c r="B1235" s="748" t="s">
        <v>584</v>
      </c>
      <c r="C1235" s="749" t="s">
        <v>627</v>
      </c>
      <c r="D1235" s="750" t="s">
        <v>628</v>
      </c>
      <c r="E1235" s="751">
        <v>50113006</v>
      </c>
      <c r="F1235" s="750" t="s">
        <v>1571</v>
      </c>
      <c r="G1235" s="749" t="s">
        <v>670</v>
      </c>
      <c r="H1235" s="749">
        <v>33525</v>
      </c>
      <c r="I1235" s="749">
        <v>33525</v>
      </c>
      <c r="J1235" s="749" t="s">
        <v>1632</v>
      </c>
      <c r="K1235" s="749" t="s">
        <v>1293</v>
      </c>
      <c r="L1235" s="752">
        <v>94.804098360655715</v>
      </c>
      <c r="M1235" s="752">
        <v>122</v>
      </c>
      <c r="N1235" s="753">
        <v>11566.099999999997</v>
      </c>
    </row>
    <row r="1236" spans="1:14" ht="14.45" customHeight="1" x14ac:dyDescent="0.2">
      <c r="A1236" s="747" t="s">
        <v>583</v>
      </c>
      <c r="B1236" s="748" t="s">
        <v>584</v>
      </c>
      <c r="C1236" s="749" t="s">
        <v>627</v>
      </c>
      <c r="D1236" s="750" t="s">
        <v>628</v>
      </c>
      <c r="E1236" s="751">
        <v>50113008</v>
      </c>
      <c r="F1236" s="750" t="s">
        <v>1633</v>
      </c>
      <c r="G1236" s="749"/>
      <c r="H1236" s="749"/>
      <c r="I1236" s="749">
        <v>230687</v>
      </c>
      <c r="J1236" s="749" t="s">
        <v>1649</v>
      </c>
      <c r="K1236" s="749" t="s">
        <v>1650</v>
      </c>
      <c r="L1236" s="752">
        <v>4305.39990234375</v>
      </c>
      <c r="M1236" s="752">
        <v>2</v>
      </c>
      <c r="N1236" s="753">
        <v>8610.7998046875</v>
      </c>
    </row>
    <row r="1237" spans="1:14" ht="14.45" customHeight="1" x14ac:dyDescent="0.2">
      <c r="A1237" s="747" t="s">
        <v>583</v>
      </c>
      <c r="B1237" s="748" t="s">
        <v>584</v>
      </c>
      <c r="C1237" s="749" t="s">
        <v>627</v>
      </c>
      <c r="D1237" s="750" t="s">
        <v>628</v>
      </c>
      <c r="E1237" s="751">
        <v>50113011</v>
      </c>
      <c r="F1237" s="750" t="s">
        <v>1656</v>
      </c>
      <c r="G1237" s="749"/>
      <c r="H1237" s="749"/>
      <c r="I1237" s="749">
        <v>158152</v>
      </c>
      <c r="J1237" s="749" t="s">
        <v>1657</v>
      </c>
      <c r="K1237" s="749" t="s">
        <v>1635</v>
      </c>
      <c r="L1237" s="752">
        <v>912.989990234375</v>
      </c>
      <c r="M1237" s="752">
        <v>1</v>
      </c>
      <c r="N1237" s="753">
        <v>912.989990234375</v>
      </c>
    </row>
    <row r="1238" spans="1:14" ht="14.45" customHeight="1" x14ac:dyDescent="0.2">
      <c r="A1238" s="747" t="s">
        <v>583</v>
      </c>
      <c r="B1238" s="748" t="s">
        <v>584</v>
      </c>
      <c r="C1238" s="749" t="s">
        <v>627</v>
      </c>
      <c r="D1238" s="750" t="s">
        <v>628</v>
      </c>
      <c r="E1238" s="751">
        <v>50113013</v>
      </c>
      <c r="F1238" s="750" t="s">
        <v>1664</v>
      </c>
      <c r="G1238" s="749" t="s">
        <v>678</v>
      </c>
      <c r="H1238" s="749">
        <v>195147</v>
      </c>
      <c r="I1238" s="749">
        <v>195147</v>
      </c>
      <c r="J1238" s="749" t="s">
        <v>1667</v>
      </c>
      <c r="K1238" s="749" t="s">
        <v>1668</v>
      </c>
      <c r="L1238" s="752">
        <v>697.89266666666674</v>
      </c>
      <c r="M1238" s="752">
        <v>30</v>
      </c>
      <c r="N1238" s="753">
        <v>20936.780000000002</v>
      </c>
    </row>
    <row r="1239" spans="1:14" ht="14.45" customHeight="1" x14ac:dyDescent="0.2">
      <c r="A1239" s="747" t="s">
        <v>583</v>
      </c>
      <c r="B1239" s="748" t="s">
        <v>584</v>
      </c>
      <c r="C1239" s="749" t="s">
        <v>627</v>
      </c>
      <c r="D1239" s="750" t="s">
        <v>628</v>
      </c>
      <c r="E1239" s="751">
        <v>50113013</v>
      </c>
      <c r="F1239" s="750" t="s">
        <v>1664</v>
      </c>
      <c r="G1239" s="749" t="s">
        <v>670</v>
      </c>
      <c r="H1239" s="749">
        <v>203097</v>
      </c>
      <c r="I1239" s="749">
        <v>203097</v>
      </c>
      <c r="J1239" s="749" t="s">
        <v>1669</v>
      </c>
      <c r="K1239" s="749" t="s">
        <v>1670</v>
      </c>
      <c r="L1239" s="752">
        <v>167.34000000000003</v>
      </c>
      <c r="M1239" s="752">
        <v>4</v>
      </c>
      <c r="N1239" s="753">
        <v>669.36000000000013</v>
      </c>
    </row>
    <row r="1240" spans="1:14" ht="14.45" customHeight="1" x14ac:dyDescent="0.2">
      <c r="A1240" s="747" t="s">
        <v>583</v>
      </c>
      <c r="B1240" s="748" t="s">
        <v>584</v>
      </c>
      <c r="C1240" s="749" t="s">
        <v>627</v>
      </c>
      <c r="D1240" s="750" t="s">
        <v>628</v>
      </c>
      <c r="E1240" s="751">
        <v>50113013</v>
      </c>
      <c r="F1240" s="750" t="s">
        <v>1664</v>
      </c>
      <c r="G1240" s="749" t="s">
        <v>670</v>
      </c>
      <c r="H1240" s="749">
        <v>172972</v>
      </c>
      <c r="I1240" s="749">
        <v>72972</v>
      </c>
      <c r="J1240" s="749" t="s">
        <v>1671</v>
      </c>
      <c r="K1240" s="749" t="s">
        <v>1672</v>
      </c>
      <c r="L1240" s="752">
        <v>187.613</v>
      </c>
      <c r="M1240" s="752">
        <v>20</v>
      </c>
      <c r="N1240" s="753">
        <v>3752.2599999999998</v>
      </c>
    </row>
    <row r="1241" spans="1:14" ht="14.45" customHeight="1" x14ac:dyDescent="0.2">
      <c r="A1241" s="747" t="s">
        <v>583</v>
      </c>
      <c r="B1241" s="748" t="s">
        <v>584</v>
      </c>
      <c r="C1241" s="749" t="s">
        <v>627</v>
      </c>
      <c r="D1241" s="750" t="s">
        <v>628</v>
      </c>
      <c r="E1241" s="751">
        <v>50113013</v>
      </c>
      <c r="F1241" s="750" t="s">
        <v>1664</v>
      </c>
      <c r="G1241" s="749" t="s">
        <v>678</v>
      </c>
      <c r="H1241" s="749">
        <v>105951</v>
      </c>
      <c r="I1241" s="749">
        <v>5951</v>
      </c>
      <c r="J1241" s="749" t="s">
        <v>1673</v>
      </c>
      <c r="K1241" s="749" t="s">
        <v>1674</v>
      </c>
      <c r="L1241" s="752">
        <v>114.446</v>
      </c>
      <c r="M1241" s="752">
        <v>5</v>
      </c>
      <c r="N1241" s="753">
        <v>572.23</v>
      </c>
    </row>
    <row r="1242" spans="1:14" ht="14.45" customHeight="1" x14ac:dyDescent="0.2">
      <c r="A1242" s="747" t="s">
        <v>583</v>
      </c>
      <c r="B1242" s="748" t="s">
        <v>584</v>
      </c>
      <c r="C1242" s="749" t="s">
        <v>627</v>
      </c>
      <c r="D1242" s="750" t="s">
        <v>628</v>
      </c>
      <c r="E1242" s="751">
        <v>50113013</v>
      </c>
      <c r="F1242" s="750" t="s">
        <v>1664</v>
      </c>
      <c r="G1242" s="749" t="s">
        <v>670</v>
      </c>
      <c r="H1242" s="749">
        <v>201961</v>
      </c>
      <c r="I1242" s="749">
        <v>201961</v>
      </c>
      <c r="J1242" s="749" t="s">
        <v>1675</v>
      </c>
      <c r="K1242" s="749" t="s">
        <v>1676</v>
      </c>
      <c r="L1242" s="752">
        <v>319.64999999999998</v>
      </c>
      <c r="M1242" s="752">
        <v>2</v>
      </c>
      <c r="N1242" s="753">
        <v>639.29999999999995</v>
      </c>
    </row>
    <row r="1243" spans="1:14" ht="14.45" customHeight="1" x14ac:dyDescent="0.2">
      <c r="A1243" s="747" t="s">
        <v>583</v>
      </c>
      <c r="B1243" s="748" t="s">
        <v>584</v>
      </c>
      <c r="C1243" s="749" t="s">
        <v>627</v>
      </c>
      <c r="D1243" s="750" t="s">
        <v>628</v>
      </c>
      <c r="E1243" s="751">
        <v>50113013</v>
      </c>
      <c r="F1243" s="750" t="s">
        <v>1664</v>
      </c>
      <c r="G1243" s="749" t="s">
        <v>585</v>
      </c>
      <c r="H1243" s="749">
        <v>183817</v>
      </c>
      <c r="I1243" s="749">
        <v>183817</v>
      </c>
      <c r="J1243" s="749" t="s">
        <v>1681</v>
      </c>
      <c r="K1243" s="749" t="s">
        <v>1682</v>
      </c>
      <c r="L1243" s="752">
        <v>1350.6641085271317</v>
      </c>
      <c r="M1243" s="752">
        <v>64.5</v>
      </c>
      <c r="N1243" s="753">
        <v>87117.834999999992</v>
      </c>
    </row>
    <row r="1244" spans="1:14" ht="14.45" customHeight="1" x14ac:dyDescent="0.2">
      <c r="A1244" s="747" t="s">
        <v>583</v>
      </c>
      <c r="B1244" s="748" t="s">
        <v>584</v>
      </c>
      <c r="C1244" s="749" t="s">
        <v>627</v>
      </c>
      <c r="D1244" s="750" t="s">
        <v>628</v>
      </c>
      <c r="E1244" s="751">
        <v>50113013</v>
      </c>
      <c r="F1244" s="750" t="s">
        <v>1664</v>
      </c>
      <c r="G1244" s="749" t="s">
        <v>670</v>
      </c>
      <c r="H1244" s="749">
        <v>190778</v>
      </c>
      <c r="I1244" s="749">
        <v>90778</v>
      </c>
      <c r="J1244" s="749" t="s">
        <v>2142</v>
      </c>
      <c r="K1244" s="749" t="s">
        <v>2143</v>
      </c>
      <c r="L1244" s="752">
        <v>82.159999999999982</v>
      </c>
      <c r="M1244" s="752">
        <v>1</v>
      </c>
      <c r="N1244" s="753">
        <v>82.159999999999982</v>
      </c>
    </row>
    <row r="1245" spans="1:14" ht="14.45" customHeight="1" x14ac:dyDescent="0.2">
      <c r="A1245" s="747" t="s">
        <v>583</v>
      </c>
      <c r="B1245" s="748" t="s">
        <v>584</v>
      </c>
      <c r="C1245" s="749" t="s">
        <v>627</v>
      </c>
      <c r="D1245" s="750" t="s">
        <v>628</v>
      </c>
      <c r="E1245" s="751">
        <v>50113013</v>
      </c>
      <c r="F1245" s="750" t="s">
        <v>1664</v>
      </c>
      <c r="G1245" s="749" t="s">
        <v>670</v>
      </c>
      <c r="H1245" s="749">
        <v>111706</v>
      </c>
      <c r="I1245" s="749">
        <v>11706</v>
      </c>
      <c r="J1245" s="749" t="s">
        <v>1696</v>
      </c>
      <c r="K1245" s="749" t="s">
        <v>1448</v>
      </c>
      <c r="L1245" s="752">
        <v>525.6339999999999</v>
      </c>
      <c r="M1245" s="752">
        <v>15</v>
      </c>
      <c r="N1245" s="753">
        <v>7884.5099999999984</v>
      </c>
    </row>
    <row r="1246" spans="1:14" ht="14.45" customHeight="1" x14ac:dyDescent="0.2">
      <c r="A1246" s="747" t="s">
        <v>583</v>
      </c>
      <c r="B1246" s="748" t="s">
        <v>584</v>
      </c>
      <c r="C1246" s="749" t="s">
        <v>627</v>
      </c>
      <c r="D1246" s="750" t="s">
        <v>628</v>
      </c>
      <c r="E1246" s="751">
        <v>50113013</v>
      </c>
      <c r="F1246" s="750" t="s">
        <v>1664</v>
      </c>
      <c r="G1246" s="749" t="s">
        <v>670</v>
      </c>
      <c r="H1246" s="749">
        <v>131654</v>
      </c>
      <c r="I1246" s="749">
        <v>131654</v>
      </c>
      <c r="J1246" s="749" t="s">
        <v>1697</v>
      </c>
      <c r="K1246" s="749" t="s">
        <v>1698</v>
      </c>
      <c r="L1246" s="752">
        <v>264</v>
      </c>
      <c r="M1246" s="752">
        <v>7</v>
      </c>
      <c r="N1246" s="753">
        <v>1848</v>
      </c>
    </row>
    <row r="1247" spans="1:14" ht="14.45" customHeight="1" x14ac:dyDescent="0.2">
      <c r="A1247" s="747" t="s">
        <v>583</v>
      </c>
      <c r="B1247" s="748" t="s">
        <v>584</v>
      </c>
      <c r="C1247" s="749" t="s">
        <v>627</v>
      </c>
      <c r="D1247" s="750" t="s">
        <v>628</v>
      </c>
      <c r="E1247" s="751">
        <v>50113013</v>
      </c>
      <c r="F1247" s="750" t="s">
        <v>1664</v>
      </c>
      <c r="G1247" s="749" t="s">
        <v>670</v>
      </c>
      <c r="H1247" s="749">
        <v>131656</v>
      </c>
      <c r="I1247" s="749">
        <v>131656</v>
      </c>
      <c r="J1247" s="749" t="s">
        <v>1699</v>
      </c>
      <c r="K1247" s="749" t="s">
        <v>1700</v>
      </c>
      <c r="L1247" s="752">
        <v>517</v>
      </c>
      <c r="M1247" s="752">
        <v>22.199999999999996</v>
      </c>
      <c r="N1247" s="753">
        <v>11477.399999999998</v>
      </c>
    </row>
    <row r="1248" spans="1:14" ht="14.45" customHeight="1" x14ac:dyDescent="0.2">
      <c r="A1248" s="747" t="s">
        <v>583</v>
      </c>
      <c r="B1248" s="748" t="s">
        <v>584</v>
      </c>
      <c r="C1248" s="749" t="s">
        <v>627</v>
      </c>
      <c r="D1248" s="750" t="s">
        <v>628</v>
      </c>
      <c r="E1248" s="751">
        <v>50113013</v>
      </c>
      <c r="F1248" s="750" t="s">
        <v>1664</v>
      </c>
      <c r="G1248" s="749" t="s">
        <v>670</v>
      </c>
      <c r="H1248" s="749">
        <v>108606</v>
      </c>
      <c r="I1248" s="749">
        <v>108606</v>
      </c>
      <c r="J1248" s="749" t="s">
        <v>2144</v>
      </c>
      <c r="K1248" s="749" t="s">
        <v>2145</v>
      </c>
      <c r="L1248" s="752">
        <v>73.472000000000008</v>
      </c>
      <c r="M1248" s="752">
        <v>5</v>
      </c>
      <c r="N1248" s="753">
        <v>367.36</v>
      </c>
    </row>
    <row r="1249" spans="1:14" ht="14.45" customHeight="1" x14ac:dyDescent="0.2">
      <c r="A1249" s="747" t="s">
        <v>583</v>
      </c>
      <c r="B1249" s="748" t="s">
        <v>584</v>
      </c>
      <c r="C1249" s="749" t="s">
        <v>627</v>
      </c>
      <c r="D1249" s="750" t="s">
        <v>628</v>
      </c>
      <c r="E1249" s="751">
        <v>50113013</v>
      </c>
      <c r="F1249" s="750" t="s">
        <v>1664</v>
      </c>
      <c r="G1249" s="749" t="s">
        <v>670</v>
      </c>
      <c r="H1249" s="749">
        <v>162187</v>
      </c>
      <c r="I1249" s="749">
        <v>162187</v>
      </c>
      <c r="J1249" s="749" t="s">
        <v>1707</v>
      </c>
      <c r="K1249" s="749" t="s">
        <v>1708</v>
      </c>
      <c r="L1249" s="752">
        <v>671</v>
      </c>
      <c r="M1249" s="752">
        <v>4</v>
      </c>
      <c r="N1249" s="753">
        <v>2684</v>
      </c>
    </row>
    <row r="1250" spans="1:14" ht="14.45" customHeight="1" x14ac:dyDescent="0.2">
      <c r="A1250" s="747" t="s">
        <v>583</v>
      </c>
      <c r="B1250" s="748" t="s">
        <v>584</v>
      </c>
      <c r="C1250" s="749" t="s">
        <v>627</v>
      </c>
      <c r="D1250" s="750" t="s">
        <v>628</v>
      </c>
      <c r="E1250" s="751">
        <v>50113013</v>
      </c>
      <c r="F1250" s="750" t="s">
        <v>1664</v>
      </c>
      <c r="G1250" s="749" t="s">
        <v>678</v>
      </c>
      <c r="H1250" s="749">
        <v>849655</v>
      </c>
      <c r="I1250" s="749">
        <v>129836</v>
      </c>
      <c r="J1250" s="749" t="s">
        <v>1709</v>
      </c>
      <c r="K1250" s="749" t="s">
        <v>1710</v>
      </c>
      <c r="L1250" s="752">
        <v>262.89999999999998</v>
      </c>
      <c r="M1250" s="752">
        <v>3</v>
      </c>
      <c r="N1250" s="753">
        <v>788.69999999999993</v>
      </c>
    </row>
    <row r="1251" spans="1:14" ht="14.45" customHeight="1" x14ac:dyDescent="0.2">
      <c r="A1251" s="747" t="s">
        <v>583</v>
      </c>
      <c r="B1251" s="748" t="s">
        <v>584</v>
      </c>
      <c r="C1251" s="749" t="s">
        <v>627</v>
      </c>
      <c r="D1251" s="750" t="s">
        <v>628</v>
      </c>
      <c r="E1251" s="751">
        <v>50113013</v>
      </c>
      <c r="F1251" s="750" t="s">
        <v>1664</v>
      </c>
      <c r="G1251" s="749" t="s">
        <v>678</v>
      </c>
      <c r="H1251" s="749">
        <v>849887</v>
      </c>
      <c r="I1251" s="749">
        <v>129834</v>
      </c>
      <c r="J1251" s="749" t="s">
        <v>1711</v>
      </c>
      <c r="K1251" s="749" t="s">
        <v>585</v>
      </c>
      <c r="L1251" s="752">
        <v>154</v>
      </c>
      <c r="M1251" s="752">
        <v>3</v>
      </c>
      <c r="N1251" s="753">
        <v>462</v>
      </c>
    </row>
    <row r="1252" spans="1:14" ht="14.45" customHeight="1" x14ac:dyDescent="0.2">
      <c r="A1252" s="747" t="s">
        <v>583</v>
      </c>
      <c r="B1252" s="748" t="s">
        <v>584</v>
      </c>
      <c r="C1252" s="749" t="s">
        <v>627</v>
      </c>
      <c r="D1252" s="750" t="s">
        <v>628</v>
      </c>
      <c r="E1252" s="751">
        <v>50113013</v>
      </c>
      <c r="F1252" s="750" t="s">
        <v>1664</v>
      </c>
      <c r="G1252" s="749" t="s">
        <v>670</v>
      </c>
      <c r="H1252" s="749">
        <v>218400</v>
      </c>
      <c r="I1252" s="749">
        <v>218400</v>
      </c>
      <c r="J1252" s="749" t="s">
        <v>1712</v>
      </c>
      <c r="K1252" s="749" t="s">
        <v>1713</v>
      </c>
      <c r="L1252" s="752">
        <v>660.12967479674785</v>
      </c>
      <c r="M1252" s="752">
        <v>61.5</v>
      </c>
      <c r="N1252" s="753">
        <v>40597.974999999991</v>
      </c>
    </row>
    <row r="1253" spans="1:14" ht="14.45" customHeight="1" x14ac:dyDescent="0.2">
      <c r="A1253" s="747" t="s">
        <v>583</v>
      </c>
      <c r="B1253" s="748" t="s">
        <v>584</v>
      </c>
      <c r="C1253" s="749" t="s">
        <v>627</v>
      </c>
      <c r="D1253" s="750" t="s">
        <v>628</v>
      </c>
      <c r="E1253" s="751">
        <v>50113013</v>
      </c>
      <c r="F1253" s="750" t="s">
        <v>1664</v>
      </c>
      <c r="G1253" s="749" t="s">
        <v>670</v>
      </c>
      <c r="H1253" s="749">
        <v>175023</v>
      </c>
      <c r="I1253" s="749">
        <v>75023</v>
      </c>
      <c r="J1253" s="749" t="s">
        <v>1714</v>
      </c>
      <c r="K1253" s="749" t="s">
        <v>2146</v>
      </c>
      <c r="L1253" s="752">
        <v>60.559999999999981</v>
      </c>
      <c r="M1253" s="752">
        <v>2</v>
      </c>
      <c r="N1253" s="753">
        <v>121.11999999999996</v>
      </c>
    </row>
    <row r="1254" spans="1:14" ht="14.45" customHeight="1" x14ac:dyDescent="0.2">
      <c r="A1254" s="747" t="s">
        <v>583</v>
      </c>
      <c r="B1254" s="748" t="s">
        <v>584</v>
      </c>
      <c r="C1254" s="749" t="s">
        <v>627</v>
      </c>
      <c r="D1254" s="750" t="s">
        <v>628</v>
      </c>
      <c r="E1254" s="751">
        <v>50113013</v>
      </c>
      <c r="F1254" s="750" t="s">
        <v>1664</v>
      </c>
      <c r="G1254" s="749" t="s">
        <v>670</v>
      </c>
      <c r="H1254" s="749">
        <v>102427</v>
      </c>
      <c r="I1254" s="749">
        <v>2427</v>
      </c>
      <c r="J1254" s="749" t="s">
        <v>1721</v>
      </c>
      <c r="K1254" s="749" t="s">
        <v>937</v>
      </c>
      <c r="L1254" s="752">
        <v>88.390000000000015</v>
      </c>
      <c r="M1254" s="752">
        <v>4</v>
      </c>
      <c r="N1254" s="753">
        <v>353.56000000000006</v>
      </c>
    </row>
    <row r="1255" spans="1:14" ht="14.45" customHeight="1" x14ac:dyDescent="0.2">
      <c r="A1255" s="747" t="s">
        <v>583</v>
      </c>
      <c r="B1255" s="748" t="s">
        <v>584</v>
      </c>
      <c r="C1255" s="749" t="s">
        <v>627</v>
      </c>
      <c r="D1255" s="750" t="s">
        <v>628</v>
      </c>
      <c r="E1255" s="751">
        <v>50113013</v>
      </c>
      <c r="F1255" s="750" t="s">
        <v>1664</v>
      </c>
      <c r="G1255" s="749" t="s">
        <v>670</v>
      </c>
      <c r="H1255" s="749">
        <v>101066</v>
      </c>
      <c r="I1255" s="749">
        <v>1066</v>
      </c>
      <c r="J1255" s="749" t="s">
        <v>1722</v>
      </c>
      <c r="K1255" s="749" t="s">
        <v>1723</v>
      </c>
      <c r="L1255" s="752">
        <v>57.420000000000009</v>
      </c>
      <c r="M1255" s="752">
        <v>7</v>
      </c>
      <c r="N1255" s="753">
        <v>401.94000000000005</v>
      </c>
    </row>
    <row r="1256" spans="1:14" ht="14.45" customHeight="1" x14ac:dyDescent="0.2">
      <c r="A1256" s="747" t="s">
        <v>583</v>
      </c>
      <c r="B1256" s="748" t="s">
        <v>584</v>
      </c>
      <c r="C1256" s="749" t="s">
        <v>627</v>
      </c>
      <c r="D1256" s="750" t="s">
        <v>628</v>
      </c>
      <c r="E1256" s="751">
        <v>50113013</v>
      </c>
      <c r="F1256" s="750" t="s">
        <v>1664</v>
      </c>
      <c r="G1256" s="749" t="s">
        <v>670</v>
      </c>
      <c r="H1256" s="749">
        <v>207280</v>
      </c>
      <c r="I1256" s="749">
        <v>207280</v>
      </c>
      <c r="J1256" s="749" t="s">
        <v>1724</v>
      </c>
      <c r="K1256" s="749" t="s">
        <v>805</v>
      </c>
      <c r="L1256" s="752">
        <v>129.83999999999997</v>
      </c>
      <c r="M1256" s="752">
        <v>4</v>
      </c>
      <c r="N1256" s="753">
        <v>519.3599999999999</v>
      </c>
    </row>
    <row r="1257" spans="1:14" ht="14.45" customHeight="1" x14ac:dyDescent="0.2">
      <c r="A1257" s="747" t="s">
        <v>583</v>
      </c>
      <c r="B1257" s="748" t="s">
        <v>584</v>
      </c>
      <c r="C1257" s="749" t="s">
        <v>627</v>
      </c>
      <c r="D1257" s="750" t="s">
        <v>628</v>
      </c>
      <c r="E1257" s="751">
        <v>50113013</v>
      </c>
      <c r="F1257" s="750" t="s">
        <v>1664</v>
      </c>
      <c r="G1257" s="749" t="s">
        <v>670</v>
      </c>
      <c r="H1257" s="749">
        <v>847476</v>
      </c>
      <c r="I1257" s="749">
        <v>112782</v>
      </c>
      <c r="J1257" s="749" t="s">
        <v>1725</v>
      </c>
      <c r="K1257" s="749" t="s">
        <v>1726</v>
      </c>
      <c r="L1257" s="752">
        <v>691.78146153846149</v>
      </c>
      <c r="M1257" s="752">
        <v>3.25</v>
      </c>
      <c r="N1257" s="753">
        <v>2248.2897499999999</v>
      </c>
    </row>
    <row r="1258" spans="1:14" ht="14.45" customHeight="1" x14ac:dyDescent="0.2">
      <c r="A1258" s="747" t="s">
        <v>583</v>
      </c>
      <c r="B1258" s="748" t="s">
        <v>584</v>
      </c>
      <c r="C1258" s="749" t="s">
        <v>627</v>
      </c>
      <c r="D1258" s="750" t="s">
        <v>628</v>
      </c>
      <c r="E1258" s="751">
        <v>50113013</v>
      </c>
      <c r="F1258" s="750" t="s">
        <v>1664</v>
      </c>
      <c r="G1258" s="749" t="s">
        <v>670</v>
      </c>
      <c r="H1258" s="749">
        <v>96414</v>
      </c>
      <c r="I1258" s="749">
        <v>96414</v>
      </c>
      <c r="J1258" s="749" t="s">
        <v>1727</v>
      </c>
      <c r="K1258" s="749" t="s">
        <v>1728</v>
      </c>
      <c r="L1258" s="752">
        <v>58.98</v>
      </c>
      <c r="M1258" s="752">
        <v>10</v>
      </c>
      <c r="N1258" s="753">
        <v>589.79999999999995</v>
      </c>
    </row>
    <row r="1259" spans="1:14" ht="14.45" customHeight="1" x14ac:dyDescent="0.2">
      <c r="A1259" s="747" t="s">
        <v>583</v>
      </c>
      <c r="B1259" s="748" t="s">
        <v>584</v>
      </c>
      <c r="C1259" s="749" t="s">
        <v>627</v>
      </c>
      <c r="D1259" s="750" t="s">
        <v>628</v>
      </c>
      <c r="E1259" s="751">
        <v>50113013</v>
      </c>
      <c r="F1259" s="750" t="s">
        <v>1664</v>
      </c>
      <c r="G1259" s="749" t="s">
        <v>670</v>
      </c>
      <c r="H1259" s="749">
        <v>216199</v>
      </c>
      <c r="I1259" s="749">
        <v>216199</v>
      </c>
      <c r="J1259" s="749" t="s">
        <v>2147</v>
      </c>
      <c r="K1259" s="749" t="s">
        <v>2148</v>
      </c>
      <c r="L1259" s="752">
        <v>99.900000000000034</v>
      </c>
      <c r="M1259" s="752">
        <v>1</v>
      </c>
      <c r="N1259" s="753">
        <v>99.900000000000034</v>
      </c>
    </row>
    <row r="1260" spans="1:14" ht="14.45" customHeight="1" x14ac:dyDescent="0.2">
      <c r="A1260" s="747" t="s">
        <v>583</v>
      </c>
      <c r="B1260" s="748" t="s">
        <v>584</v>
      </c>
      <c r="C1260" s="749" t="s">
        <v>627</v>
      </c>
      <c r="D1260" s="750" t="s">
        <v>628</v>
      </c>
      <c r="E1260" s="751">
        <v>50113013</v>
      </c>
      <c r="F1260" s="750" t="s">
        <v>1664</v>
      </c>
      <c r="G1260" s="749" t="s">
        <v>670</v>
      </c>
      <c r="H1260" s="749">
        <v>216183</v>
      </c>
      <c r="I1260" s="749">
        <v>216183</v>
      </c>
      <c r="J1260" s="749" t="s">
        <v>1729</v>
      </c>
      <c r="K1260" s="749" t="s">
        <v>1730</v>
      </c>
      <c r="L1260" s="752">
        <v>251.66000000000003</v>
      </c>
      <c r="M1260" s="752">
        <v>57</v>
      </c>
      <c r="N1260" s="753">
        <v>14344.62</v>
      </c>
    </row>
    <row r="1261" spans="1:14" ht="14.45" customHeight="1" x14ac:dyDescent="0.2">
      <c r="A1261" s="747" t="s">
        <v>583</v>
      </c>
      <c r="B1261" s="748" t="s">
        <v>584</v>
      </c>
      <c r="C1261" s="749" t="s">
        <v>627</v>
      </c>
      <c r="D1261" s="750" t="s">
        <v>628</v>
      </c>
      <c r="E1261" s="751">
        <v>50113013</v>
      </c>
      <c r="F1261" s="750" t="s">
        <v>1664</v>
      </c>
      <c r="G1261" s="749" t="s">
        <v>678</v>
      </c>
      <c r="H1261" s="749">
        <v>173750</v>
      </c>
      <c r="I1261" s="749">
        <v>173750</v>
      </c>
      <c r="J1261" s="749" t="s">
        <v>1731</v>
      </c>
      <c r="K1261" s="749" t="s">
        <v>1732</v>
      </c>
      <c r="L1261" s="752">
        <v>831.12293478260881</v>
      </c>
      <c r="M1261" s="752">
        <v>18.399999999999999</v>
      </c>
      <c r="N1261" s="753">
        <v>15292.662</v>
      </c>
    </row>
    <row r="1262" spans="1:14" ht="14.45" customHeight="1" x14ac:dyDescent="0.2">
      <c r="A1262" s="747" t="s">
        <v>583</v>
      </c>
      <c r="B1262" s="748" t="s">
        <v>584</v>
      </c>
      <c r="C1262" s="749" t="s">
        <v>627</v>
      </c>
      <c r="D1262" s="750" t="s">
        <v>628</v>
      </c>
      <c r="E1262" s="751">
        <v>50113013</v>
      </c>
      <c r="F1262" s="750" t="s">
        <v>1664</v>
      </c>
      <c r="G1262" s="749" t="s">
        <v>585</v>
      </c>
      <c r="H1262" s="749">
        <v>156835</v>
      </c>
      <c r="I1262" s="749">
        <v>156835</v>
      </c>
      <c r="J1262" s="749" t="s">
        <v>1733</v>
      </c>
      <c r="K1262" s="749" t="s">
        <v>1734</v>
      </c>
      <c r="L1262" s="752">
        <v>1144</v>
      </c>
      <c r="M1262" s="752">
        <v>4</v>
      </c>
      <c r="N1262" s="753">
        <v>4576</v>
      </c>
    </row>
    <row r="1263" spans="1:14" ht="14.45" customHeight="1" x14ac:dyDescent="0.2">
      <c r="A1263" s="747" t="s">
        <v>583</v>
      </c>
      <c r="B1263" s="748" t="s">
        <v>584</v>
      </c>
      <c r="C1263" s="749" t="s">
        <v>627</v>
      </c>
      <c r="D1263" s="750" t="s">
        <v>628</v>
      </c>
      <c r="E1263" s="751">
        <v>50113013</v>
      </c>
      <c r="F1263" s="750" t="s">
        <v>1664</v>
      </c>
      <c r="G1263" s="749" t="s">
        <v>585</v>
      </c>
      <c r="H1263" s="749">
        <v>111592</v>
      </c>
      <c r="I1263" s="749">
        <v>11592</v>
      </c>
      <c r="J1263" s="749" t="s">
        <v>1735</v>
      </c>
      <c r="K1263" s="749" t="s">
        <v>1736</v>
      </c>
      <c r="L1263" s="752">
        <v>368.97</v>
      </c>
      <c r="M1263" s="752">
        <v>6</v>
      </c>
      <c r="N1263" s="753">
        <v>2213.8200000000002</v>
      </c>
    </row>
    <row r="1264" spans="1:14" ht="14.45" customHeight="1" x14ac:dyDescent="0.2">
      <c r="A1264" s="747" t="s">
        <v>583</v>
      </c>
      <c r="B1264" s="748" t="s">
        <v>584</v>
      </c>
      <c r="C1264" s="749" t="s">
        <v>627</v>
      </c>
      <c r="D1264" s="750" t="s">
        <v>628</v>
      </c>
      <c r="E1264" s="751">
        <v>50113013</v>
      </c>
      <c r="F1264" s="750" t="s">
        <v>1664</v>
      </c>
      <c r="G1264" s="749" t="s">
        <v>678</v>
      </c>
      <c r="H1264" s="749">
        <v>242332</v>
      </c>
      <c r="I1264" s="749">
        <v>242332</v>
      </c>
      <c r="J1264" s="749" t="s">
        <v>1737</v>
      </c>
      <c r="K1264" s="749" t="s">
        <v>1738</v>
      </c>
      <c r="L1264" s="752">
        <v>379.36800000000005</v>
      </c>
      <c r="M1264" s="752">
        <v>1.25</v>
      </c>
      <c r="N1264" s="753">
        <v>474.21000000000004</v>
      </c>
    </row>
    <row r="1265" spans="1:14" ht="14.45" customHeight="1" x14ac:dyDescent="0.2">
      <c r="A1265" s="747" t="s">
        <v>583</v>
      </c>
      <c r="B1265" s="748" t="s">
        <v>584</v>
      </c>
      <c r="C1265" s="749" t="s">
        <v>627</v>
      </c>
      <c r="D1265" s="750" t="s">
        <v>628</v>
      </c>
      <c r="E1265" s="751">
        <v>50113013</v>
      </c>
      <c r="F1265" s="750" t="s">
        <v>1664</v>
      </c>
      <c r="G1265" s="749" t="s">
        <v>670</v>
      </c>
      <c r="H1265" s="749">
        <v>225543</v>
      </c>
      <c r="I1265" s="749">
        <v>225543</v>
      </c>
      <c r="J1265" s="749" t="s">
        <v>1739</v>
      </c>
      <c r="K1265" s="749" t="s">
        <v>1740</v>
      </c>
      <c r="L1265" s="752">
        <v>390.63999999999987</v>
      </c>
      <c r="M1265" s="752">
        <v>1</v>
      </c>
      <c r="N1265" s="753">
        <v>390.63999999999987</v>
      </c>
    </row>
    <row r="1266" spans="1:14" ht="14.45" customHeight="1" x14ac:dyDescent="0.2">
      <c r="A1266" s="747" t="s">
        <v>583</v>
      </c>
      <c r="B1266" s="748" t="s">
        <v>584</v>
      </c>
      <c r="C1266" s="749" t="s">
        <v>627</v>
      </c>
      <c r="D1266" s="750" t="s">
        <v>628</v>
      </c>
      <c r="E1266" s="751">
        <v>50113013</v>
      </c>
      <c r="F1266" s="750" t="s">
        <v>1664</v>
      </c>
      <c r="G1266" s="749" t="s">
        <v>670</v>
      </c>
      <c r="H1266" s="749">
        <v>155636</v>
      </c>
      <c r="I1266" s="749">
        <v>55636</v>
      </c>
      <c r="J1266" s="749" t="s">
        <v>2149</v>
      </c>
      <c r="K1266" s="749" t="s">
        <v>2150</v>
      </c>
      <c r="L1266" s="752">
        <v>52.61</v>
      </c>
      <c r="M1266" s="752">
        <v>4</v>
      </c>
      <c r="N1266" s="753">
        <v>210.44</v>
      </c>
    </row>
    <row r="1267" spans="1:14" ht="14.45" customHeight="1" x14ac:dyDescent="0.2">
      <c r="A1267" s="747" t="s">
        <v>583</v>
      </c>
      <c r="B1267" s="748" t="s">
        <v>584</v>
      </c>
      <c r="C1267" s="749" t="s">
        <v>627</v>
      </c>
      <c r="D1267" s="750" t="s">
        <v>628</v>
      </c>
      <c r="E1267" s="751">
        <v>50113013</v>
      </c>
      <c r="F1267" s="750" t="s">
        <v>1664</v>
      </c>
      <c r="G1267" s="749" t="s">
        <v>670</v>
      </c>
      <c r="H1267" s="749">
        <v>207116</v>
      </c>
      <c r="I1267" s="749">
        <v>207116</v>
      </c>
      <c r="J1267" s="749" t="s">
        <v>1741</v>
      </c>
      <c r="K1267" s="749" t="s">
        <v>1742</v>
      </c>
      <c r="L1267" s="752">
        <v>419.09999999999997</v>
      </c>
      <c r="M1267" s="752">
        <v>1</v>
      </c>
      <c r="N1267" s="753">
        <v>419.09999999999997</v>
      </c>
    </row>
    <row r="1268" spans="1:14" ht="14.45" customHeight="1" x14ac:dyDescent="0.2">
      <c r="A1268" s="747" t="s">
        <v>583</v>
      </c>
      <c r="B1268" s="748" t="s">
        <v>584</v>
      </c>
      <c r="C1268" s="749" t="s">
        <v>627</v>
      </c>
      <c r="D1268" s="750" t="s">
        <v>628</v>
      </c>
      <c r="E1268" s="751">
        <v>50113013</v>
      </c>
      <c r="F1268" s="750" t="s">
        <v>1664</v>
      </c>
      <c r="G1268" s="749" t="s">
        <v>670</v>
      </c>
      <c r="H1268" s="749">
        <v>101076</v>
      </c>
      <c r="I1268" s="749">
        <v>1076</v>
      </c>
      <c r="J1268" s="749" t="s">
        <v>1743</v>
      </c>
      <c r="K1268" s="749" t="s">
        <v>1307</v>
      </c>
      <c r="L1268" s="752">
        <v>78.355000000000004</v>
      </c>
      <c r="M1268" s="752">
        <v>8</v>
      </c>
      <c r="N1268" s="753">
        <v>626.84</v>
      </c>
    </row>
    <row r="1269" spans="1:14" ht="14.45" customHeight="1" x14ac:dyDescent="0.2">
      <c r="A1269" s="747" t="s">
        <v>583</v>
      </c>
      <c r="B1269" s="748" t="s">
        <v>584</v>
      </c>
      <c r="C1269" s="749" t="s">
        <v>627</v>
      </c>
      <c r="D1269" s="750" t="s">
        <v>628</v>
      </c>
      <c r="E1269" s="751">
        <v>50113013</v>
      </c>
      <c r="F1269" s="750" t="s">
        <v>1664</v>
      </c>
      <c r="G1269" s="749" t="s">
        <v>678</v>
      </c>
      <c r="H1269" s="749">
        <v>113453</v>
      </c>
      <c r="I1269" s="749">
        <v>113453</v>
      </c>
      <c r="J1269" s="749" t="s">
        <v>1748</v>
      </c>
      <c r="K1269" s="749" t="s">
        <v>1749</v>
      </c>
      <c r="L1269" s="752">
        <v>460.2714285714286</v>
      </c>
      <c r="M1269" s="752">
        <v>10.5</v>
      </c>
      <c r="N1269" s="753">
        <v>4832.8500000000004</v>
      </c>
    </row>
    <row r="1270" spans="1:14" ht="14.45" customHeight="1" x14ac:dyDescent="0.2">
      <c r="A1270" s="747" t="s">
        <v>583</v>
      </c>
      <c r="B1270" s="748" t="s">
        <v>584</v>
      </c>
      <c r="C1270" s="749" t="s">
        <v>627</v>
      </c>
      <c r="D1270" s="750" t="s">
        <v>628</v>
      </c>
      <c r="E1270" s="751">
        <v>50113013</v>
      </c>
      <c r="F1270" s="750" t="s">
        <v>1664</v>
      </c>
      <c r="G1270" s="749" t="s">
        <v>585</v>
      </c>
      <c r="H1270" s="749">
        <v>201030</v>
      </c>
      <c r="I1270" s="749">
        <v>201030</v>
      </c>
      <c r="J1270" s="749" t="s">
        <v>1752</v>
      </c>
      <c r="K1270" s="749" t="s">
        <v>1753</v>
      </c>
      <c r="L1270" s="752">
        <v>31.468571428571426</v>
      </c>
      <c r="M1270" s="752">
        <v>70</v>
      </c>
      <c r="N1270" s="753">
        <v>2202.7999999999997</v>
      </c>
    </row>
    <row r="1271" spans="1:14" ht="14.45" customHeight="1" x14ac:dyDescent="0.2">
      <c r="A1271" s="747" t="s">
        <v>583</v>
      </c>
      <c r="B1271" s="748" t="s">
        <v>584</v>
      </c>
      <c r="C1271" s="749" t="s">
        <v>627</v>
      </c>
      <c r="D1271" s="750" t="s">
        <v>628</v>
      </c>
      <c r="E1271" s="751">
        <v>50113013</v>
      </c>
      <c r="F1271" s="750" t="s">
        <v>1664</v>
      </c>
      <c r="G1271" s="749" t="s">
        <v>585</v>
      </c>
      <c r="H1271" s="749">
        <v>847759</v>
      </c>
      <c r="I1271" s="749">
        <v>142077</v>
      </c>
      <c r="J1271" s="749" t="s">
        <v>1758</v>
      </c>
      <c r="K1271" s="749" t="s">
        <v>1759</v>
      </c>
      <c r="L1271" s="752">
        <v>2256.35</v>
      </c>
      <c r="M1271" s="752">
        <v>2</v>
      </c>
      <c r="N1271" s="753">
        <v>4512.7</v>
      </c>
    </row>
    <row r="1272" spans="1:14" ht="14.45" customHeight="1" x14ac:dyDescent="0.2">
      <c r="A1272" s="747" t="s">
        <v>583</v>
      </c>
      <c r="B1272" s="748" t="s">
        <v>584</v>
      </c>
      <c r="C1272" s="749" t="s">
        <v>627</v>
      </c>
      <c r="D1272" s="750" t="s">
        <v>628</v>
      </c>
      <c r="E1272" s="751">
        <v>50113013</v>
      </c>
      <c r="F1272" s="750" t="s">
        <v>1664</v>
      </c>
      <c r="G1272" s="749" t="s">
        <v>670</v>
      </c>
      <c r="H1272" s="749">
        <v>225175</v>
      </c>
      <c r="I1272" s="749">
        <v>225175</v>
      </c>
      <c r="J1272" s="749" t="s">
        <v>1760</v>
      </c>
      <c r="K1272" s="749" t="s">
        <v>2151</v>
      </c>
      <c r="L1272" s="752">
        <v>45.61</v>
      </c>
      <c r="M1272" s="752">
        <v>1</v>
      </c>
      <c r="N1272" s="753">
        <v>45.61</v>
      </c>
    </row>
    <row r="1273" spans="1:14" ht="14.45" customHeight="1" x14ac:dyDescent="0.2">
      <c r="A1273" s="747" t="s">
        <v>583</v>
      </c>
      <c r="B1273" s="748" t="s">
        <v>584</v>
      </c>
      <c r="C1273" s="749" t="s">
        <v>627</v>
      </c>
      <c r="D1273" s="750" t="s">
        <v>628</v>
      </c>
      <c r="E1273" s="751">
        <v>50113013</v>
      </c>
      <c r="F1273" s="750" t="s">
        <v>1664</v>
      </c>
      <c r="G1273" s="749" t="s">
        <v>678</v>
      </c>
      <c r="H1273" s="749">
        <v>126127</v>
      </c>
      <c r="I1273" s="749">
        <v>26127</v>
      </c>
      <c r="J1273" s="749" t="s">
        <v>1764</v>
      </c>
      <c r="K1273" s="749" t="s">
        <v>1765</v>
      </c>
      <c r="L1273" s="752">
        <v>3136.2875000000004</v>
      </c>
      <c r="M1273" s="752">
        <v>8</v>
      </c>
      <c r="N1273" s="753">
        <v>25090.300000000003</v>
      </c>
    </row>
    <row r="1274" spans="1:14" ht="14.45" customHeight="1" x14ac:dyDescent="0.2">
      <c r="A1274" s="747" t="s">
        <v>583</v>
      </c>
      <c r="B1274" s="748" t="s">
        <v>584</v>
      </c>
      <c r="C1274" s="749" t="s">
        <v>627</v>
      </c>
      <c r="D1274" s="750" t="s">
        <v>628</v>
      </c>
      <c r="E1274" s="751">
        <v>50113013</v>
      </c>
      <c r="F1274" s="750" t="s">
        <v>1664</v>
      </c>
      <c r="G1274" s="749" t="s">
        <v>678</v>
      </c>
      <c r="H1274" s="749">
        <v>166269</v>
      </c>
      <c r="I1274" s="749">
        <v>166269</v>
      </c>
      <c r="J1274" s="749" t="s">
        <v>1768</v>
      </c>
      <c r="K1274" s="749" t="s">
        <v>1769</v>
      </c>
      <c r="L1274" s="752">
        <v>54.396086956521742</v>
      </c>
      <c r="M1274" s="752">
        <v>115</v>
      </c>
      <c r="N1274" s="753">
        <v>6255.55</v>
      </c>
    </row>
    <row r="1275" spans="1:14" ht="14.45" customHeight="1" x14ac:dyDescent="0.2">
      <c r="A1275" s="747" t="s">
        <v>583</v>
      </c>
      <c r="B1275" s="748" t="s">
        <v>584</v>
      </c>
      <c r="C1275" s="749" t="s">
        <v>627</v>
      </c>
      <c r="D1275" s="750" t="s">
        <v>628</v>
      </c>
      <c r="E1275" s="751">
        <v>50113013</v>
      </c>
      <c r="F1275" s="750" t="s">
        <v>1664</v>
      </c>
      <c r="G1275" s="749" t="s">
        <v>678</v>
      </c>
      <c r="H1275" s="749">
        <v>118523</v>
      </c>
      <c r="I1275" s="749">
        <v>18523</v>
      </c>
      <c r="J1275" s="749" t="s">
        <v>2152</v>
      </c>
      <c r="K1275" s="749" t="s">
        <v>2153</v>
      </c>
      <c r="L1275" s="752">
        <v>65.539999999999992</v>
      </c>
      <c r="M1275" s="752">
        <v>2</v>
      </c>
      <c r="N1275" s="753">
        <v>131.07999999999998</v>
      </c>
    </row>
    <row r="1276" spans="1:14" ht="14.45" customHeight="1" x14ac:dyDescent="0.2">
      <c r="A1276" s="747" t="s">
        <v>583</v>
      </c>
      <c r="B1276" s="748" t="s">
        <v>584</v>
      </c>
      <c r="C1276" s="749" t="s">
        <v>627</v>
      </c>
      <c r="D1276" s="750" t="s">
        <v>628</v>
      </c>
      <c r="E1276" s="751">
        <v>50113014</v>
      </c>
      <c r="F1276" s="750" t="s">
        <v>1779</v>
      </c>
      <c r="G1276" s="749" t="s">
        <v>678</v>
      </c>
      <c r="H1276" s="749">
        <v>164941</v>
      </c>
      <c r="I1276" s="749">
        <v>64941</v>
      </c>
      <c r="J1276" s="749" t="s">
        <v>2154</v>
      </c>
      <c r="K1276" s="749" t="s">
        <v>2155</v>
      </c>
      <c r="L1276" s="752">
        <v>59.049993438685483</v>
      </c>
      <c r="M1276" s="752">
        <v>1</v>
      </c>
      <c r="N1276" s="753">
        <v>59.049993438685483</v>
      </c>
    </row>
    <row r="1277" spans="1:14" ht="14.45" customHeight="1" x14ac:dyDescent="0.2">
      <c r="A1277" s="747" t="s">
        <v>583</v>
      </c>
      <c r="B1277" s="748" t="s">
        <v>584</v>
      </c>
      <c r="C1277" s="749" t="s">
        <v>627</v>
      </c>
      <c r="D1277" s="750" t="s">
        <v>628</v>
      </c>
      <c r="E1277" s="751">
        <v>50113014</v>
      </c>
      <c r="F1277" s="750" t="s">
        <v>1779</v>
      </c>
      <c r="G1277" s="749" t="s">
        <v>678</v>
      </c>
      <c r="H1277" s="749">
        <v>64942</v>
      </c>
      <c r="I1277" s="749">
        <v>64942</v>
      </c>
      <c r="J1277" s="749" t="s">
        <v>2156</v>
      </c>
      <c r="K1277" s="749" t="s">
        <v>2157</v>
      </c>
      <c r="L1277" s="752">
        <v>2112.6099999999997</v>
      </c>
      <c r="M1277" s="752">
        <v>2</v>
      </c>
      <c r="N1277" s="753">
        <v>4225.2199999999993</v>
      </c>
    </row>
    <row r="1278" spans="1:14" ht="14.45" customHeight="1" x14ac:dyDescent="0.2">
      <c r="A1278" s="747" t="s">
        <v>583</v>
      </c>
      <c r="B1278" s="748" t="s">
        <v>584</v>
      </c>
      <c r="C1278" s="749" t="s">
        <v>627</v>
      </c>
      <c r="D1278" s="750" t="s">
        <v>628</v>
      </c>
      <c r="E1278" s="751">
        <v>50113014</v>
      </c>
      <c r="F1278" s="750" t="s">
        <v>1779</v>
      </c>
      <c r="G1278" s="749" t="s">
        <v>678</v>
      </c>
      <c r="H1278" s="749">
        <v>164407</v>
      </c>
      <c r="I1278" s="749">
        <v>164407</v>
      </c>
      <c r="J1278" s="749" t="s">
        <v>1786</v>
      </c>
      <c r="K1278" s="749" t="s">
        <v>1788</v>
      </c>
      <c r="L1278" s="752">
        <v>294.8</v>
      </c>
      <c r="M1278" s="752">
        <v>1.4</v>
      </c>
      <c r="N1278" s="753">
        <v>412.71999999999997</v>
      </c>
    </row>
    <row r="1279" spans="1:14" ht="14.45" customHeight="1" x14ac:dyDescent="0.2">
      <c r="A1279" s="747" t="s">
        <v>583</v>
      </c>
      <c r="B1279" s="748" t="s">
        <v>584</v>
      </c>
      <c r="C1279" s="749" t="s">
        <v>627</v>
      </c>
      <c r="D1279" s="750" t="s">
        <v>628</v>
      </c>
      <c r="E1279" s="751">
        <v>50113014</v>
      </c>
      <c r="F1279" s="750" t="s">
        <v>1779</v>
      </c>
      <c r="G1279" s="749" t="s">
        <v>678</v>
      </c>
      <c r="H1279" s="749">
        <v>164401</v>
      </c>
      <c r="I1279" s="749">
        <v>164401</v>
      </c>
      <c r="J1279" s="749" t="s">
        <v>1786</v>
      </c>
      <c r="K1279" s="749" t="s">
        <v>1787</v>
      </c>
      <c r="L1279" s="752">
        <v>244.92345276872967</v>
      </c>
      <c r="M1279" s="752">
        <v>30.699999999999996</v>
      </c>
      <c r="N1279" s="753">
        <v>7519.15</v>
      </c>
    </row>
    <row r="1280" spans="1:14" ht="14.45" customHeight="1" x14ac:dyDescent="0.2">
      <c r="A1280" s="747" t="s">
        <v>583</v>
      </c>
      <c r="B1280" s="748" t="s">
        <v>584</v>
      </c>
      <c r="C1280" s="749" t="s">
        <v>627</v>
      </c>
      <c r="D1280" s="750" t="s">
        <v>628</v>
      </c>
      <c r="E1280" s="751">
        <v>50113014</v>
      </c>
      <c r="F1280" s="750" t="s">
        <v>1779</v>
      </c>
      <c r="G1280" s="749" t="s">
        <v>670</v>
      </c>
      <c r="H1280" s="749">
        <v>129428</v>
      </c>
      <c r="I1280" s="749">
        <v>500720</v>
      </c>
      <c r="J1280" s="749" t="s">
        <v>1789</v>
      </c>
      <c r="K1280" s="749" t="s">
        <v>1790</v>
      </c>
      <c r="L1280" s="752">
        <v>3630</v>
      </c>
      <c r="M1280" s="752">
        <v>26</v>
      </c>
      <c r="N1280" s="753">
        <v>94380</v>
      </c>
    </row>
    <row r="1281" spans="1:14" ht="14.45" customHeight="1" x14ac:dyDescent="0.2">
      <c r="A1281" s="747" t="s">
        <v>583</v>
      </c>
      <c r="B1281" s="748" t="s">
        <v>584</v>
      </c>
      <c r="C1281" s="749" t="s">
        <v>627</v>
      </c>
      <c r="D1281" s="750" t="s">
        <v>628</v>
      </c>
      <c r="E1281" s="751">
        <v>50113014</v>
      </c>
      <c r="F1281" s="750" t="s">
        <v>1779</v>
      </c>
      <c r="G1281" s="749" t="s">
        <v>585</v>
      </c>
      <c r="H1281" s="749">
        <v>205772</v>
      </c>
      <c r="I1281" s="749">
        <v>205772</v>
      </c>
      <c r="J1281" s="749" t="s">
        <v>1795</v>
      </c>
      <c r="K1281" s="749" t="s">
        <v>1796</v>
      </c>
      <c r="L1281" s="752">
        <v>617.05000000000007</v>
      </c>
      <c r="M1281" s="752">
        <v>26</v>
      </c>
      <c r="N1281" s="753">
        <v>16043.300000000001</v>
      </c>
    </row>
    <row r="1282" spans="1:14" ht="14.45" customHeight="1" x14ac:dyDescent="0.2">
      <c r="A1282" s="747" t="s">
        <v>583</v>
      </c>
      <c r="B1282" s="748" t="s">
        <v>584</v>
      </c>
      <c r="C1282" s="749" t="s">
        <v>606</v>
      </c>
      <c r="D1282" s="750" t="s">
        <v>607</v>
      </c>
      <c r="E1282" s="751">
        <v>50113001</v>
      </c>
      <c r="F1282" s="750" t="s">
        <v>669</v>
      </c>
      <c r="G1282" s="749" t="s">
        <v>670</v>
      </c>
      <c r="H1282" s="749">
        <v>100362</v>
      </c>
      <c r="I1282" s="749">
        <v>362</v>
      </c>
      <c r="J1282" s="749" t="s">
        <v>734</v>
      </c>
      <c r="K1282" s="749" t="s">
        <v>735</v>
      </c>
      <c r="L1282" s="752">
        <v>73.757444444444459</v>
      </c>
      <c r="M1282" s="752">
        <v>90</v>
      </c>
      <c r="N1282" s="753">
        <v>6638.170000000001</v>
      </c>
    </row>
    <row r="1283" spans="1:14" ht="14.45" customHeight="1" x14ac:dyDescent="0.2">
      <c r="A1283" s="747" t="s">
        <v>583</v>
      </c>
      <c r="B1283" s="748" t="s">
        <v>584</v>
      </c>
      <c r="C1283" s="749" t="s">
        <v>606</v>
      </c>
      <c r="D1283" s="750" t="s">
        <v>607</v>
      </c>
      <c r="E1283" s="751">
        <v>50113001</v>
      </c>
      <c r="F1283" s="750" t="s">
        <v>669</v>
      </c>
      <c r="G1283" s="749" t="s">
        <v>670</v>
      </c>
      <c r="H1283" s="749">
        <v>167547</v>
      </c>
      <c r="I1283" s="749">
        <v>67547</v>
      </c>
      <c r="J1283" s="749" t="s">
        <v>749</v>
      </c>
      <c r="K1283" s="749" t="s">
        <v>750</v>
      </c>
      <c r="L1283" s="752">
        <v>47.189357798165105</v>
      </c>
      <c r="M1283" s="752">
        <v>109</v>
      </c>
      <c r="N1283" s="753">
        <v>5143.6399999999967</v>
      </c>
    </row>
    <row r="1284" spans="1:14" ht="14.45" customHeight="1" x14ac:dyDescent="0.2">
      <c r="A1284" s="747" t="s">
        <v>583</v>
      </c>
      <c r="B1284" s="748" t="s">
        <v>584</v>
      </c>
      <c r="C1284" s="749" t="s">
        <v>606</v>
      </c>
      <c r="D1284" s="750" t="s">
        <v>607</v>
      </c>
      <c r="E1284" s="751">
        <v>50113001</v>
      </c>
      <c r="F1284" s="750" t="s">
        <v>669</v>
      </c>
      <c r="G1284" s="749" t="s">
        <v>670</v>
      </c>
      <c r="H1284" s="749">
        <v>845369</v>
      </c>
      <c r="I1284" s="749">
        <v>107987</v>
      </c>
      <c r="J1284" s="749" t="s">
        <v>1819</v>
      </c>
      <c r="K1284" s="749" t="s">
        <v>1820</v>
      </c>
      <c r="L1284" s="752">
        <v>112.21166666666669</v>
      </c>
      <c r="M1284" s="752">
        <v>12</v>
      </c>
      <c r="N1284" s="753">
        <v>1346.5400000000002</v>
      </c>
    </row>
    <row r="1285" spans="1:14" ht="14.45" customHeight="1" x14ac:dyDescent="0.2">
      <c r="A1285" s="747" t="s">
        <v>583</v>
      </c>
      <c r="B1285" s="748" t="s">
        <v>584</v>
      </c>
      <c r="C1285" s="749" t="s">
        <v>606</v>
      </c>
      <c r="D1285" s="750" t="s">
        <v>607</v>
      </c>
      <c r="E1285" s="751">
        <v>50113001</v>
      </c>
      <c r="F1285" s="750" t="s">
        <v>669</v>
      </c>
      <c r="G1285" s="749" t="s">
        <v>670</v>
      </c>
      <c r="H1285" s="749">
        <v>110555</v>
      </c>
      <c r="I1285" s="749">
        <v>10555</v>
      </c>
      <c r="J1285" s="749" t="s">
        <v>772</v>
      </c>
      <c r="K1285" s="749" t="s">
        <v>773</v>
      </c>
      <c r="L1285" s="752">
        <v>254.97999999999996</v>
      </c>
      <c r="M1285" s="752">
        <v>1</v>
      </c>
      <c r="N1285" s="753">
        <v>254.97999999999996</v>
      </c>
    </row>
    <row r="1286" spans="1:14" ht="14.45" customHeight="1" x14ac:dyDescent="0.2">
      <c r="A1286" s="747" t="s">
        <v>583</v>
      </c>
      <c r="B1286" s="748" t="s">
        <v>584</v>
      </c>
      <c r="C1286" s="749" t="s">
        <v>606</v>
      </c>
      <c r="D1286" s="750" t="s">
        <v>607</v>
      </c>
      <c r="E1286" s="751">
        <v>50113001</v>
      </c>
      <c r="F1286" s="750" t="s">
        <v>669</v>
      </c>
      <c r="G1286" s="749" t="s">
        <v>670</v>
      </c>
      <c r="H1286" s="749">
        <v>173322</v>
      </c>
      <c r="I1286" s="749">
        <v>173322</v>
      </c>
      <c r="J1286" s="749" t="s">
        <v>777</v>
      </c>
      <c r="K1286" s="749" t="s">
        <v>778</v>
      </c>
      <c r="L1286" s="752">
        <v>803.66</v>
      </c>
      <c r="M1286" s="752">
        <v>0.1</v>
      </c>
      <c r="N1286" s="753">
        <v>80.366</v>
      </c>
    </row>
    <row r="1287" spans="1:14" ht="14.45" customHeight="1" x14ac:dyDescent="0.2">
      <c r="A1287" s="747" t="s">
        <v>583</v>
      </c>
      <c r="B1287" s="748" t="s">
        <v>584</v>
      </c>
      <c r="C1287" s="749" t="s">
        <v>606</v>
      </c>
      <c r="D1287" s="750" t="s">
        <v>607</v>
      </c>
      <c r="E1287" s="751">
        <v>50113001</v>
      </c>
      <c r="F1287" s="750" t="s">
        <v>669</v>
      </c>
      <c r="G1287" s="749" t="s">
        <v>670</v>
      </c>
      <c r="H1287" s="749">
        <v>187825</v>
      </c>
      <c r="I1287" s="749">
        <v>87825</v>
      </c>
      <c r="J1287" s="749" t="s">
        <v>781</v>
      </c>
      <c r="K1287" s="749" t="s">
        <v>780</v>
      </c>
      <c r="L1287" s="752">
        <v>80.367777777777775</v>
      </c>
      <c r="M1287" s="752">
        <v>9</v>
      </c>
      <c r="N1287" s="753">
        <v>723.31</v>
      </c>
    </row>
    <row r="1288" spans="1:14" ht="14.45" customHeight="1" x14ac:dyDescent="0.2">
      <c r="A1288" s="747" t="s">
        <v>583</v>
      </c>
      <c r="B1288" s="748" t="s">
        <v>584</v>
      </c>
      <c r="C1288" s="749" t="s">
        <v>606</v>
      </c>
      <c r="D1288" s="750" t="s">
        <v>607</v>
      </c>
      <c r="E1288" s="751">
        <v>50113001</v>
      </c>
      <c r="F1288" s="750" t="s">
        <v>669</v>
      </c>
      <c r="G1288" s="749" t="s">
        <v>670</v>
      </c>
      <c r="H1288" s="749">
        <v>173390</v>
      </c>
      <c r="I1288" s="749">
        <v>173390</v>
      </c>
      <c r="J1288" s="749" t="s">
        <v>2158</v>
      </c>
      <c r="K1288" s="749" t="s">
        <v>2159</v>
      </c>
      <c r="L1288" s="752">
        <v>411.94999337182219</v>
      </c>
      <c r="M1288" s="752">
        <v>21.400000000000002</v>
      </c>
      <c r="N1288" s="753">
        <v>8815.7298581569958</v>
      </c>
    </row>
    <row r="1289" spans="1:14" ht="14.45" customHeight="1" x14ac:dyDescent="0.2">
      <c r="A1289" s="747" t="s">
        <v>583</v>
      </c>
      <c r="B1289" s="748" t="s">
        <v>584</v>
      </c>
      <c r="C1289" s="749" t="s">
        <v>606</v>
      </c>
      <c r="D1289" s="750" t="s">
        <v>607</v>
      </c>
      <c r="E1289" s="751">
        <v>50113001</v>
      </c>
      <c r="F1289" s="750" t="s">
        <v>669</v>
      </c>
      <c r="G1289" s="749" t="s">
        <v>670</v>
      </c>
      <c r="H1289" s="749">
        <v>187822</v>
      </c>
      <c r="I1289" s="749">
        <v>87822</v>
      </c>
      <c r="J1289" s="749" t="s">
        <v>787</v>
      </c>
      <c r="K1289" s="749" t="s">
        <v>788</v>
      </c>
      <c r="L1289" s="752">
        <v>1301.03</v>
      </c>
      <c r="M1289" s="752">
        <v>3</v>
      </c>
      <c r="N1289" s="753">
        <v>3903.09</v>
      </c>
    </row>
    <row r="1290" spans="1:14" ht="14.45" customHeight="1" x14ac:dyDescent="0.2">
      <c r="A1290" s="747" t="s">
        <v>583</v>
      </c>
      <c r="B1290" s="748" t="s">
        <v>584</v>
      </c>
      <c r="C1290" s="749" t="s">
        <v>606</v>
      </c>
      <c r="D1290" s="750" t="s">
        <v>607</v>
      </c>
      <c r="E1290" s="751">
        <v>50113001</v>
      </c>
      <c r="F1290" s="750" t="s">
        <v>669</v>
      </c>
      <c r="G1290" s="749" t="s">
        <v>670</v>
      </c>
      <c r="H1290" s="749">
        <v>100392</v>
      </c>
      <c r="I1290" s="749">
        <v>392</v>
      </c>
      <c r="J1290" s="749" t="s">
        <v>1826</v>
      </c>
      <c r="K1290" s="749" t="s">
        <v>1433</v>
      </c>
      <c r="L1290" s="752">
        <v>57.564823529411797</v>
      </c>
      <c r="M1290" s="752">
        <v>170</v>
      </c>
      <c r="N1290" s="753">
        <v>9786.0200000000059</v>
      </c>
    </row>
    <row r="1291" spans="1:14" ht="14.45" customHeight="1" x14ac:dyDescent="0.2">
      <c r="A1291" s="747" t="s">
        <v>583</v>
      </c>
      <c r="B1291" s="748" t="s">
        <v>584</v>
      </c>
      <c r="C1291" s="749" t="s">
        <v>606</v>
      </c>
      <c r="D1291" s="750" t="s">
        <v>607</v>
      </c>
      <c r="E1291" s="751">
        <v>50113001</v>
      </c>
      <c r="F1291" s="750" t="s">
        <v>669</v>
      </c>
      <c r="G1291" s="749" t="s">
        <v>670</v>
      </c>
      <c r="H1291" s="749">
        <v>100394</v>
      </c>
      <c r="I1291" s="749">
        <v>394</v>
      </c>
      <c r="J1291" s="749" t="s">
        <v>1827</v>
      </c>
      <c r="K1291" s="749" t="s">
        <v>1828</v>
      </c>
      <c r="L1291" s="752">
        <v>65.700434782608696</v>
      </c>
      <c r="M1291" s="752">
        <v>23</v>
      </c>
      <c r="N1291" s="753">
        <v>1511.1100000000001</v>
      </c>
    </row>
    <row r="1292" spans="1:14" ht="14.45" customHeight="1" x14ac:dyDescent="0.2">
      <c r="A1292" s="747" t="s">
        <v>583</v>
      </c>
      <c r="B1292" s="748" t="s">
        <v>584</v>
      </c>
      <c r="C1292" s="749" t="s">
        <v>606</v>
      </c>
      <c r="D1292" s="750" t="s">
        <v>607</v>
      </c>
      <c r="E1292" s="751">
        <v>50113001</v>
      </c>
      <c r="F1292" s="750" t="s">
        <v>669</v>
      </c>
      <c r="G1292" s="749" t="s">
        <v>670</v>
      </c>
      <c r="H1292" s="749">
        <v>205021</v>
      </c>
      <c r="I1292" s="749">
        <v>205021</v>
      </c>
      <c r="J1292" s="749" t="s">
        <v>2160</v>
      </c>
      <c r="K1292" s="749" t="s">
        <v>2161</v>
      </c>
      <c r="L1292" s="752">
        <v>352</v>
      </c>
      <c r="M1292" s="752">
        <v>6</v>
      </c>
      <c r="N1292" s="753">
        <v>2112</v>
      </c>
    </row>
    <row r="1293" spans="1:14" ht="14.45" customHeight="1" x14ac:dyDescent="0.2">
      <c r="A1293" s="747" t="s">
        <v>583</v>
      </c>
      <c r="B1293" s="748" t="s">
        <v>584</v>
      </c>
      <c r="C1293" s="749" t="s">
        <v>606</v>
      </c>
      <c r="D1293" s="750" t="s">
        <v>607</v>
      </c>
      <c r="E1293" s="751">
        <v>50113001</v>
      </c>
      <c r="F1293" s="750" t="s">
        <v>669</v>
      </c>
      <c r="G1293" s="749" t="s">
        <v>678</v>
      </c>
      <c r="H1293" s="749">
        <v>231703</v>
      </c>
      <c r="I1293" s="749">
        <v>231703</v>
      </c>
      <c r="J1293" s="749" t="s">
        <v>818</v>
      </c>
      <c r="K1293" s="749" t="s">
        <v>819</v>
      </c>
      <c r="L1293" s="752">
        <v>90.861428571428561</v>
      </c>
      <c r="M1293" s="752">
        <v>7</v>
      </c>
      <c r="N1293" s="753">
        <v>636.03</v>
      </c>
    </row>
    <row r="1294" spans="1:14" ht="14.45" customHeight="1" x14ac:dyDescent="0.2">
      <c r="A1294" s="747" t="s">
        <v>583</v>
      </c>
      <c r="B1294" s="748" t="s">
        <v>584</v>
      </c>
      <c r="C1294" s="749" t="s">
        <v>606</v>
      </c>
      <c r="D1294" s="750" t="s">
        <v>607</v>
      </c>
      <c r="E1294" s="751">
        <v>50113001</v>
      </c>
      <c r="F1294" s="750" t="s">
        <v>669</v>
      </c>
      <c r="G1294" s="749" t="s">
        <v>678</v>
      </c>
      <c r="H1294" s="749">
        <v>183974</v>
      </c>
      <c r="I1294" s="749">
        <v>83974</v>
      </c>
      <c r="J1294" s="749" t="s">
        <v>818</v>
      </c>
      <c r="K1294" s="749" t="s">
        <v>819</v>
      </c>
      <c r="L1294" s="752">
        <v>88.45</v>
      </c>
      <c r="M1294" s="752">
        <v>1</v>
      </c>
      <c r="N1294" s="753">
        <v>88.45</v>
      </c>
    </row>
    <row r="1295" spans="1:14" ht="14.45" customHeight="1" x14ac:dyDescent="0.2">
      <c r="A1295" s="747" t="s">
        <v>583</v>
      </c>
      <c r="B1295" s="748" t="s">
        <v>584</v>
      </c>
      <c r="C1295" s="749" t="s">
        <v>606</v>
      </c>
      <c r="D1295" s="750" t="s">
        <v>607</v>
      </c>
      <c r="E1295" s="751">
        <v>50113001</v>
      </c>
      <c r="F1295" s="750" t="s">
        <v>669</v>
      </c>
      <c r="G1295" s="749" t="s">
        <v>670</v>
      </c>
      <c r="H1295" s="749">
        <v>108651</v>
      </c>
      <c r="I1295" s="749">
        <v>8651</v>
      </c>
      <c r="J1295" s="749" t="s">
        <v>836</v>
      </c>
      <c r="K1295" s="749" t="s">
        <v>837</v>
      </c>
      <c r="L1295" s="752">
        <v>189.53</v>
      </c>
      <c r="M1295" s="752">
        <v>3</v>
      </c>
      <c r="N1295" s="753">
        <v>568.59</v>
      </c>
    </row>
    <row r="1296" spans="1:14" ht="14.45" customHeight="1" x14ac:dyDescent="0.2">
      <c r="A1296" s="747" t="s">
        <v>583</v>
      </c>
      <c r="B1296" s="748" t="s">
        <v>584</v>
      </c>
      <c r="C1296" s="749" t="s">
        <v>606</v>
      </c>
      <c r="D1296" s="750" t="s">
        <v>607</v>
      </c>
      <c r="E1296" s="751">
        <v>50113001</v>
      </c>
      <c r="F1296" s="750" t="s">
        <v>669</v>
      </c>
      <c r="G1296" s="749" t="s">
        <v>670</v>
      </c>
      <c r="H1296" s="749">
        <v>231857</v>
      </c>
      <c r="I1296" s="749">
        <v>231857</v>
      </c>
      <c r="J1296" s="749" t="s">
        <v>836</v>
      </c>
      <c r="K1296" s="749" t="s">
        <v>837</v>
      </c>
      <c r="L1296" s="752">
        <v>189.53</v>
      </c>
      <c r="M1296" s="752">
        <v>3</v>
      </c>
      <c r="N1296" s="753">
        <v>568.59</v>
      </c>
    </row>
    <row r="1297" spans="1:14" ht="14.45" customHeight="1" x14ac:dyDescent="0.2">
      <c r="A1297" s="747" t="s">
        <v>583</v>
      </c>
      <c r="B1297" s="748" t="s">
        <v>584</v>
      </c>
      <c r="C1297" s="749" t="s">
        <v>606</v>
      </c>
      <c r="D1297" s="750" t="s">
        <v>607</v>
      </c>
      <c r="E1297" s="751">
        <v>50113001</v>
      </c>
      <c r="F1297" s="750" t="s">
        <v>669</v>
      </c>
      <c r="G1297" s="749" t="s">
        <v>670</v>
      </c>
      <c r="H1297" s="749">
        <v>847180</v>
      </c>
      <c r="I1297" s="749">
        <v>500225</v>
      </c>
      <c r="J1297" s="749" t="s">
        <v>2162</v>
      </c>
      <c r="K1297" s="749" t="s">
        <v>585</v>
      </c>
      <c r="L1297" s="752">
        <v>24212.45642857143</v>
      </c>
      <c r="M1297" s="752">
        <v>14</v>
      </c>
      <c r="N1297" s="753">
        <v>338974.39</v>
      </c>
    </row>
    <row r="1298" spans="1:14" ht="14.45" customHeight="1" x14ac:dyDescent="0.2">
      <c r="A1298" s="747" t="s">
        <v>583</v>
      </c>
      <c r="B1298" s="748" t="s">
        <v>584</v>
      </c>
      <c r="C1298" s="749" t="s">
        <v>606</v>
      </c>
      <c r="D1298" s="750" t="s">
        <v>607</v>
      </c>
      <c r="E1298" s="751">
        <v>50113001</v>
      </c>
      <c r="F1298" s="750" t="s">
        <v>669</v>
      </c>
      <c r="G1298" s="749" t="s">
        <v>670</v>
      </c>
      <c r="H1298" s="749">
        <v>502109</v>
      </c>
      <c r="I1298" s="749">
        <v>9999999</v>
      </c>
      <c r="J1298" s="749" t="s">
        <v>2163</v>
      </c>
      <c r="K1298" s="749" t="s">
        <v>2164</v>
      </c>
      <c r="L1298" s="752">
        <v>1188.6199999999999</v>
      </c>
      <c r="M1298" s="752">
        <v>13</v>
      </c>
      <c r="N1298" s="753">
        <v>15452.059999999998</v>
      </c>
    </row>
    <row r="1299" spans="1:14" ht="14.45" customHeight="1" x14ac:dyDescent="0.2">
      <c r="A1299" s="747" t="s">
        <v>583</v>
      </c>
      <c r="B1299" s="748" t="s">
        <v>584</v>
      </c>
      <c r="C1299" s="749" t="s">
        <v>606</v>
      </c>
      <c r="D1299" s="750" t="s">
        <v>607</v>
      </c>
      <c r="E1299" s="751">
        <v>50113001</v>
      </c>
      <c r="F1299" s="750" t="s">
        <v>669</v>
      </c>
      <c r="G1299" s="749" t="s">
        <v>670</v>
      </c>
      <c r="H1299" s="749">
        <v>212880</v>
      </c>
      <c r="I1299" s="749">
        <v>212880</v>
      </c>
      <c r="J1299" s="749" t="s">
        <v>671</v>
      </c>
      <c r="K1299" s="749" t="s">
        <v>672</v>
      </c>
      <c r="L1299" s="752">
        <v>113.42</v>
      </c>
      <c r="M1299" s="752">
        <v>33</v>
      </c>
      <c r="N1299" s="753">
        <v>3742.86</v>
      </c>
    </row>
    <row r="1300" spans="1:14" ht="14.45" customHeight="1" x14ac:dyDescent="0.2">
      <c r="A1300" s="747" t="s">
        <v>583</v>
      </c>
      <c r="B1300" s="748" t="s">
        <v>584</v>
      </c>
      <c r="C1300" s="749" t="s">
        <v>606</v>
      </c>
      <c r="D1300" s="750" t="s">
        <v>607</v>
      </c>
      <c r="E1300" s="751">
        <v>50113001</v>
      </c>
      <c r="F1300" s="750" t="s">
        <v>669</v>
      </c>
      <c r="G1300" s="749" t="s">
        <v>670</v>
      </c>
      <c r="H1300" s="749">
        <v>139968</v>
      </c>
      <c r="I1300" s="749">
        <v>139968</v>
      </c>
      <c r="J1300" s="749" t="s">
        <v>673</v>
      </c>
      <c r="K1300" s="749" t="s">
        <v>672</v>
      </c>
      <c r="L1300" s="752">
        <v>69.660769230769233</v>
      </c>
      <c r="M1300" s="752">
        <v>26</v>
      </c>
      <c r="N1300" s="753">
        <v>1811.18</v>
      </c>
    </row>
    <row r="1301" spans="1:14" ht="14.45" customHeight="1" x14ac:dyDescent="0.2">
      <c r="A1301" s="747" t="s">
        <v>583</v>
      </c>
      <c r="B1301" s="748" t="s">
        <v>584</v>
      </c>
      <c r="C1301" s="749" t="s">
        <v>606</v>
      </c>
      <c r="D1301" s="750" t="s">
        <v>607</v>
      </c>
      <c r="E1301" s="751">
        <v>50113001</v>
      </c>
      <c r="F1301" s="750" t="s">
        <v>669</v>
      </c>
      <c r="G1301" s="749" t="s">
        <v>670</v>
      </c>
      <c r="H1301" s="749">
        <v>100409</v>
      </c>
      <c r="I1301" s="749">
        <v>409</v>
      </c>
      <c r="J1301" s="749" t="s">
        <v>848</v>
      </c>
      <c r="K1301" s="749" t="s">
        <v>702</v>
      </c>
      <c r="L1301" s="752">
        <v>79.720588235294116</v>
      </c>
      <c r="M1301" s="752">
        <v>17</v>
      </c>
      <c r="N1301" s="753">
        <v>1355.25</v>
      </c>
    </row>
    <row r="1302" spans="1:14" ht="14.45" customHeight="1" x14ac:dyDescent="0.2">
      <c r="A1302" s="747" t="s">
        <v>583</v>
      </c>
      <c r="B1302" s="748" t="s">
        <v>584</v>
      </c>
      <c r="C1302" s="749" t="s">
        <v>606</v>
      </c>
      <c r="D1302" s="750" t="s">
        <v>607</v>
      </c>
      <c r="E1302" s="751">
        <v>50113001</v>
      </c>
      <c r="F1302" s="750" t="s">
        <v>669</v>
      </c>
      <c r="G1302" s="749" t="s">
        <v>670</v>
      </c>
      <c r="H1302" s="749">
        <v>187814</v>
      </c>
      <c r="I1302" s="749">
        <v>87814</v>
      </c>
      <c r="J1302" s="749" t="s">
        <v>674</v>
      </c>
      <c r="K1302" s="749" t="s">
        <v>675</v>
      </c>
      <c r="L1302" s="752">
        <v>533.76083333333327</v>
      </c>
      <c r="M1302" s="752">
        <v>12</v>
      </c>
      <c r="N1302" s="753">
        <v>6405.1299999999992</v>
      </c>
    </row>
    <row r="1303" spans="1:14" ht="14.45" customHeight="1" x14ac:dyDescent="0.2">
      <c r="A1303" s="747" t="s">
        <v>583</v>
      </c>
      <c r="B1303" s="748" t="s">
        <v>584</v>
      </c>
      <c r="C1303" s="749" t="s">
        <v>606</v>
      </c>
      <c r="D1303" s="750" t="s">
        <v>607</v>
      </c>
      <c r="E1303" s="751">
        <v>50113001</v>
      </c>
      <c r="F1303" s="750" t="s">
        <v>669</v>
      </c>
      <c r="G1303" s="749" t="s">
        <v>678</v>
      </c>
      <c r="H1303" s="749">
        <v>848765</v>
      </c>
      <c r="I1303" s="749">
        <v>107938</v>
      </c>
      <c r="J1303" s="749" t="s">
        <v>891</v>
      </c>
      <c r="K1303" s="749" t="s">
        <v>894</v>
      </c>
      <c r="L1303" s="752">
        <v>128.38666666666668</v>
      </c>
      <c r="M1303" s="752">
        <v>18</v>
      </c>
      <c r="N1303" s="753">
        <v>2310.9600000000005</v>
      </c>
    </row>
    <row r="1304" spans="1:14" ht="14.45" customHeight="1" x14ac:dyDescent="0.2">
      <c r="A1304" s="747" t="s">
        <v>583</v>
      </c>
      <c r="B1304" s="748" t="s">
        <v>584</v>
      </c>
      <c r="C1304" s="749" t="s">
        <v>606</v>
      </c>
      <c r="D1304" s="750" t="s">
        <v>607</v>
      </c>
      <c r="E1304" s="751">
        <v>50113001</v>
      </c>
      <c r="F1304" s="750" t="s">
        <v>669</v>
      </c>
      <c r="G1304" s="749" t="s">
        <v>670</v>
      </c>
      <c r="H1304" s="749">
        <v>193105</v>
      </c>
      <c r="I1304" s="749">
        <v>93105</v>
      </c>
      <c r="J1304" s="749" t="s">
        <v>904</v>
      </c>
      <c r="K1304" s="749" t="s">
        <v>906</v>
      </c>
      <c r="L1304" s="752">
        <v>208.94200000000001</v>
      </c>
      <c r="M1304" s="752">
        <v>5</v>
      </c>
      <c r="N1304" s="753">
        <v>1044.71</v>
      </c>
    </row>
    <row r="1305" spans="1:14" ht="14.45" customHeight="1" x14ac:dyDescent="0.2">
      <c r="A1305" s="747" t="s">
        <v>583</v>
      </c>
      <c r="B1305" s="748" t="s">
        <v>584</v>
      </c>
      <c r="C1305" s="749" t="s">
        <v>606</v>
      </c>
      <c r="D1305" s="750" t="s">
        <v>607</v>
      </c>
      <c r="E1305" s="751">
        <v>50113001</v>
      </c>
      <c r="F1305" s="750" t="s">
        <v>669</v>
      </c>
      <c r="G1305" s="749" t="s">
        <v>670</v>
      </c>
      <c r="H1305" s="749">
        <v>184090</v>
      </c>
      <c r="I1305" s="749">
        <v>84090</v>
      </c>
      <c r="J1305" s="749" t="s">
        <v>681</v>
      </c>
      <c r="K1305" s="749" t="s">
        <v>682</v>
      </c>
      <c r="L1305" s="752">
        <v>60.096296296296288</v>
      </c>
      <c r="M1305" s="752">
        <v>162</v>
      </c>
      <c r="N1305" s="753">
        <v>9735.5999999999985</v>
      </c>
    </row>
    <row r="1306" spans="1:14" ht="14.45" customHeight="1" x14ac:dyDescent="0.2">
      <c r="A1306" s="747" t="s">
        <v>583</v>
      </c>
      <c r="B1306" s="748" t="s">
        <v>584</v>
      </c>
      <c r="C1306" s="749" t="s">
        <v>606</v>
      </c>
      <c r="D1306" s="750" t="s">
        <v>607</v>
      </c>
      <c r="E1306" s="751">
        <v>50113001</v>
      </c>
      <c r="F1306" s="750" t="s">
        <v>669</v>
      </c>
      <c r="G1306" s="749" t="s">
        <v>670</v>
      </c>
      <c r="H1306" s="749">
        <v>501994</v>
      </c>
      <c r="I1306" s="749">
        <v>0</v>
      </c>
      <c r="J1306" s="749" t="s">
        <v>683</v>
      </c>
      <c r="K1306" s="749" t="s">
        <v>684</v>
      </c>
      <c r="L1306" s="752">
        <v>268.76962962962966</v>
      </c>
      <c r="M1306" s="752">
        <v>15</v>
      </c>
      <c r="N1306" s="753">
        <v>4031.5444444444447</v>
      </c>
    </row>
    <row r="1307" spans="1:14" ht="14.45" customHeight="1" x14ac:dyDescent="0.2">
      <c r="A1307" s="747" t="s">
        <v>583</v>
      </c>
      <c r="B1307" s="748" t="s">
        <v>584</v>
      </c>
      <c r="C1307" s="749" t="s">
        <v>606</v>
      </c>
      <c r="D1307" s="750" t="s">
        <v>607</v>
      </c>
      <c r="E1307" s="751">
        <v>50113001</v>
      </c>
      <c r="F1307" s="750" t="s">
        <v>669</v>
      </c>
      <c r="G1307" s="749" t="s">
        <v>670</v>
      </c>
      <c r="H1307" s="749">
        <v>104071</v>
      </c>
      <c r="I1307" s="749">
        <v>4071</v>
      </c>
      <c r="J1307" s="749" t="s">
        <v>942</v>
      </c>
      <c r="K1307" s="749" t="s">
        <v>944</v>
      </c>
      <c r="L1307" s="752">
        <v>206.53750000000002</v>
      </c>
      <c r="M1307" s="752">
        <v>4</v>
      </c>
      <c r="N1307" s="753">
        <v>826.15000000000009</v>
      </c>
    </row>
    <row r="1308" spans="1:14" ht="14.45" customHeight="1" x14ac:dyDescent="0.2">
      <c r="A1308" s="747" t="s">
        <v>583</v>
      </c>
      <c r="B1308" s="748" t="s">
        <v>584</v>
      </c>
      <c r="C1308" s="749" t="s">
        <v>606</v>
      </c>
      <c r="D1308" s="750" t="s">
        <v>607</v>
      </c>
      <c r="E1308" s="751">
        <v>50113001</v>
      </c>
      <c r="F1308" s="750" t="s">
        <v>669</v>
      </c>
      <c r="G1308" s="749" t="s">
        <v>670</v>
      </c>
      <c r="H1308" s="749">
        <v>154539</v>
      </c>
      <c r="I1308" s="749">
        <v>54539</v>
      </c>
      <c r="J1308" s="749" t="s">
        <v>685</v>
      </c>
      <c r="K1308" s="749" t="s">
        <v>686</v>
      </c>
      <c r="L1308" s="752">
        <v>60.160183486238537</v>
      </c>
      <c r="M1308" s="752">
        <v>218</v>
      </c>
      <c r="N1308" s="753">
        <v>13114.920000000002</v>
      </c>
    </row>
    <row r="1309" spans="1:14" ht="14.45" customHeight="1" x14ac:dyDescent="0.2">
      <c r="A1309" s="747" t="s">
        <v>583</v>
      </c>
      <c r="B1309" s="748" t="s">
        <v>584</v>
      </c>
      <c r="C1309" s="749" t="s">
        <v>606</v>
      </c>
      <c r="D1309" s="750" t="s">
        <v>607</v>
      </c>
      <c r="E1309" s="751">
        <v>50113001</v>
      </c>
      <c r="F1309" s="750" t="s">
        <v>669</v>
      </c>
      <c r="G1309" s="749" t="s">
        <v>670</v>
      </c>
      <c r="H1309" s="749">
        <v>23987</v>
      </c>
      <c r="I1309" s="749">
        <v>23987</v>
      </c>
      <c r="J1309" s="749" t="s">
        <v>2165</v>
      </c>
      <c r="K1309" s="749" t="s">
        <v>2166</v>
      </c>
      <c r="L1309" s="752">
        <v>167.99194150415767</v>
      </c>
      <c r="M1309" s="752">
        <v>26</v>
      </c>
      <c r="N1309" s="753">
        <v>4367.7904791080991</v>
      </c>
    </row>
    <row r="1310" spans="1:14" ht="14.45" customHeight="1" x14ac:dyDescent="0.2">
      <c r="A1310" s="747" t="s">
        <v>583</v>
      </c>
      <c r="B1310" s="748" t="s">
        <v>584</v>
      </c>
      <c r="C1310" s="749" t="s">
        <v>606</v>
      </c>
      <c r="D1310" s="750" t="s">
        <v>607</v>
      </c>
      <c r="E1310" s="751">
        <v>50113001</v>
      </c>
      <c r="F1310" s="750" t="s">
        <v>669</v>
      </c>
      <c r="G1310" s="749" t="s">
        <v>670</v>
      </c>
      <c r="H1310" s="749">
        <v>215474</v>
      </c>
      <c r="I1310" s="749">
        <v>215474</v>
      </c>
      <c r="J1310" s="749" t="s">
        <v>965</v>
      </c>
      <c r="K1310" s="749" t="s">
        <v>966</v>
      </c>
      <c r="L1310" s="752">
        <v>531.66758822920485</v>
      </c>
      <c r="M1310" s="752">
        <v>22</v>
      </c>
      <c r="N1310" s="753">
        <v>11696.686941042506</v>
      </c>
    </row>
    <row r="1311" spans="1:14" ht="14.45" customHeight="1" x14ac:dyDescent="0.2">
      <c r="A1311" s="747" t="s">
        <v>583</v>
      </c>
      <c r="B1311" s="748" t="s">
        <v>584</v>
      </c>
      <c r="C1311" s="749" t="s">
        <v>606</v>
      </c>
      <c r="D1311" s="750" t="s">
        <v>607</v>
      </c>
      <c r="E1311" s="751">
        <v>50113001</v>
      </c>
      <c r="F1311" s="750" t="s">
        <v>669</v>
      </c>
      <c r="G1311" s="749" t="s">
        <v>670</v>
      </c>
      <c r="H1311" s="749">
        <v>225888</v>
      </c>
      <c r="I1311" s="749">
        <v>225888</v>
      </c>
      <c r="J1311" s="749" t="s">
        <v>974</v>
      </c>
      <c r="K1311" s="749" t="s">
        <v>975</v>
      </c>
      <c r="L1311" s="752">
        <v>674.52</v>
      </c>
      <c r="M1311" s="752">
        <v>1</v>
      </c>
      <c r="N1311" s="753">
        <v>674.52</v>
      </c>
    </row>
    <row r="1312" spans="1:14" ht="14.45" customHeight="1" x14ac:dyDescent="0.2">
      <c r="A1312" s="747" t="s">
        <v>583</v>
      </c>
      <c r="B1312" s="748" t="s">
        <v>584</v>
      </c>
      <c r="C1312" s="749" t="s">
        <v>606</v>
      </c>
      <c r="D1312" s="750" t="s">
        <v>607</v>
      </c>
      <c r="E1312" s="751">
        <v>50113001</v>
      </c>
      <c r="F1312" s="750" t="s">
        <v>669</v>
      </c>
      <c r="G1312" s="749" t="s">
        <v>670</v>
      </c>
      <c r="H1312" s="749">
        <v>447</v>
      </c>
      <c r="I1312" s="749">
        <v>447</v>
      </c>
      <c r="J1312" s="749" t="s">
        <v>984</v>
      </c>
      <c r="K1312" s="749" t="s">
        <v>985</v>
      </c>
      <c r="L1312" s="752">
        <v>178.660220994475</v>
      </c>
      <c r="M1312" s="752">
        <v>181</v>
      </c>
      <c r="N1312" s="753">
        <v>32337.499999999975</v>
      </c>
    </row>
    <row r="1313" spans="1:14" ht="14.45" customHeight="1" x14ac:dyDescent="0.2">
      <c r="A1313" s="747" t="s">
        <v>583</v>
      </c>
      <c r="B1313" s="748" t="s">
        <v>584</v>
      </c>
      <c r="C1313" s="749" t="s">
        <v>606</v>
      </c>
      <c r="D1313" s="750" t="s">
        <v>607</v>
      </c>
      <c r="E1313" s="751">
        <v>50113001</v>
      </c>
      <c r="F1313" s="750" t="s">
        <v>669</v>
      </c>
      <c r="G1313" s="749" t="s">
        <v>670</v>
      </c>
      <c r="H1313" s="749">
        <v>149990</v>
      </c>
      <c r="I1313" s="749">
        <v>49990</v>
      </c>
      <c r="J1313" s="749" t="s">
        <v>1016</v>
      </c>
      <c r="K1313" s="749" t="s">
        <v>1017</v>
      </c>
      <c r="L1313" s="752">
        <v>128.65857142857143</v>
      </c>
      <c r="M1313" s="752">
        <v>7</v>
      </c>
      <c r="N1313" s="753">
        <v>900.61</v>
      </c>
    </row>
    <row r="1314" spans="1:14" ht="14.45" customHeight="1" x14ac:dyDescent="0.2">
      <c r="A1314" s="747" t="s">
        <v>583</v>
      </c>
      <c r="B1314" s="748" t="s">
        <v>584</v>
      </c>
      <c r="C1314" s="749" t="s">
        <v>606</v>
      </c>
      <c r="D1314" s="750" t="s">
        <v>607</v>
      </c>
      <c r="E1314" s="751">
        <v>50113001</v>
      </c>
      <c r="F1314" s="750" t="s">
        <v>669</v>
      </c>
      <c r="G1314" s="749" t="s">
        <v>670</v>
      </c>
      <c r="H1314" s="749">
        <v>136552</v>
      </c>
      <c r="I1314" s="749">
        <v>136552</v>
      </c>
      <c r="J1314" s="749" t="s">
        <v>2167</v>
      </c>
      <c r="K1314" s="749" t="s">
        <v>2168</v>
      </c>
      <c r="L1314" s="752">
        <v>314.13</v>
      </c>
      <c r="M1314" s="752">
        <v>5</v>
      </c>
      <c r="N1314" s="753">
        <v>1570.65</v>
      </c>
    </row>
    <row r="1315" spans="1:14" ht="14.45" customHeight="1" x14ac:dyDescent="0.2">
      <c r="A1315" s="747" t="s">
        <v>583</v>
      </c>
      <c r="B1315" s="748" t="s">
        <v>584</v>
      </c>
      <c r="C1315" s="749" t="s">
        <v>606</v>
      </c>
      <c r="D1315" s="750" t="s">
        <v>607</v>
      </c>
      <c r="E1315" s="751">
        <v>50113001</v>
      </c>
      <c r="F1315" s="750" t="s">
        <v>669</v>
      </c>
      <c r="G1315" s="749" t="s">
        <v>678</v>
      </c>
      <c r="H1315" s="749">
        <v>214036</v>
      </c>
      <c r="I1315" s="749">
        <v>214036</v>
      </c>
      <c r="J1315" s="749" t="s">
        <v>1038</v>
      </c>
      <c r="K1315" s="749" t="s">
        <v>1039</v>
      </c>
      <c r="L1315" s="752">
        <v>40.368181818181817</v>
      </c>
      <c r="M1315" s="752">
        <v>11</v>
      </c>
      <c r="N1315" s="753">
        <v>444.04999999999995</v>
      </c>
    </row>
    <row r="1316" spans="1:14" ht="14.45" customHeight="1" x14ac:dyDescent="0.2">
      <c r="A1316" s="747" t="s">
        <v>583</v>
      </c>
      <c r="B1316" s="748" t="s">
        <v>584</v>
      </c>
      <c r="C1316" s="749" t="s">
        <v>606</v>
      </c>
      <c r="D1316" s="750" t="s">
        <v>607</v>
      </c>
      <c r="E1316" s="751">
        <v>50113001</v>
      </c>
      <c r="F1316" s="750" t="s">
        <v>669</v>
      </c>
      <c r="G1316" s="749" t="s">
        <v>670</v>
      </c>
      <c r="H1316" s="749">
        <v>198876</v>
      </c>
      <c r="I1316" s="749">
        <v>98876</v>
      </c>
      <c r="J1316" s="749" t="s">
        <v>687</v>
      </c>
      <c r="K1316" s="749" t="s">
        <v>1043</v>
      </c>
      <c r="L1316" s="752">
        <v>255.19999999999993</v>
      </c>
      <c r="M1316" s="752">
        <v>25</v>
      </c>
      <c r="N1316" s="753">
        <v>6379.9999999999982</v>
      </c>
    </row>
    <row r="1317" spans="1:14" ht="14.45" customHeight="1" x14ac:dyDescent="0.2">
      <c r="A1317" s="747" t="s">
        <v>583</v>
      </c>
      <c r="B1317" s="748" t="s">
        <v>584</v>
      </c>
      <c r="C1317" s="749" t="s">
        <v>606</v>
      </c>
      <c r="D1317" s="750" t="s">
        <v>607</v>
      </c>
      <c r="E1317" s="751">
        <v>50113001</v>
      </c>
      <c r="F1317" s="750" t="s">
        <v>669</v>
      </c>
      <c r="G1317" s="749" t="s">
        <v>670</v>
      </c>
      <c r="H1317" s="749">
        <v>198872</v>
      </c>
      <c r="I1317" s="749">
        <v>98872</v>
      </c>
      <c r="J1317" s="749" t="s">
        <v>687</v>
      </c>
      <c r="K1317" s="749" t="s">
        <v>689</v>
      </c>
      <c r="L1317" s="752">
        <v>312.84000000000009</v>
      </c>
      <c r="M1317" s="752">
        <v>26</v>
      </c>
      <c r="N1317" s="753">
        <v>8133.840000000002</v>
      </c>
    </row>
    <row r="1318" spans="1:14" ht="14.45" customHeight="1" x14ac:dyDescent="0.2">
      <c r="A1318" s="747" t="s">
        <v>583</v>
      </c>
      <c r="B1318" s="748" t="s">
        <v>584</v>
      </c>
      <c r="C1318" s="749" t="s">
        <v>606</v>
      </c>
      <c r="D1318" s="750" t="s">
        <v>607</v>
      </c>
      <c r="E1318" s="751">
        <v>50113001</v>
      </c>
      <c r="F1318" s="750" t="s">
        <v>669</v>
      </c>
      <c r="G1318" s="749" t="s">
        <v>670</v>
      </c>
      <c r="H1318" s="749">
        <v>198864</v>
      </c>
      <c r="I1318" s="749">
        <v>98864</v>
      </c>
      <c r="J1318" s="749" t="s">
        <v>687</v>
      </c>
      <c r="K1318" s="749" t="s">
        <v>688</v>
      </c>
      <c r="L1318" s="752">
        <v>537.86999999999978</v>
      </c>
      <c r="M1318" s="752">
        <v>54</v>
      </c>
      <c r="N1318" s="753">
        <v>29044.979999999985</v>
      </c>
    </row>
    <row r="1319" spans="1:14" ht="14.45" customHeight="1" x14ac:dyDescent="0.2">
      <c r="A1319" s="747" t="s">
        <v>583</v>
      </c>
      <c r="B1319" s="748" t="s">
        <v>584</v>
      </c>
      <c r="C1319" s="749" t="s">
        <v>606</v>
      </c>
      <c r="D1319" s="750" t="s">
        <v>607</v>
      </c>
      <c r="E1319" s="751">
        <v>50113001</v>
      </c>
      <c r="F1319" s="750" t="s">
        <v>669</v>
      </c>
      <c r="G1319" s="749" t="s">
        <v>670</v>
      </c>
      <c r="H1319" s="749">
        <v>165633</v>
      </c>
      <c r="I1319" s="749">
        <v>165751</v>
      </c>
      <c r="J1319" s="749" t="s">
        <v>1046</v>
      </c>
      <c r="K1319" s="749" t="s">
        <v>1047</v>
      </c>
      <c r="L1319" s="752">
        <v>3951.64</v>
      </c>
      <c r="M1319" s="752">
        <v>11</v>
      </c>
      <c r="N1319" s="753">
        <v>43468.04</v>
      </c>
    </row>
    <row r="1320" spans="1:14" ht="14.45" customHeight="1" x14ac:dyDescent="0.2">
      <c r="A1320" s="747" t="s">
        <v>583</v>
      </c>
      <c r="B1320" s="748" t="s">
        <v>584</v>
      </c>
      <c r="C1320" s="749" t="s">
        <v>606</v>
      </c>
      <c r="D1320" s="750" t="s">
        <v>607</v>
      </c>
      <c r="E1320" s="751">
        <v>50113001</v>
      </c>
      <c r="F1320" s="750" t="s">
        <v>669</v>
      </c>
      <c r="G1320" s="749" t="s">
        <v>670</v>
      </c>
      <c r="H1320" s="749">
        <v>193746</v>
      </c>
      <c r="I1320" s="749">
        <v>93746</v>
      </c>
      <c r="J1320" s="749" t="s">
        <v>1073</v>
      </c>
      <c r="K1320" s="749" t="s">
        <v>1074</v>
      </c>
      <c r="L1320" s="752">
        <v>366.21999999999991</v>
      </c>
      <c r="M1320" s="752">
        <v>31</v>
      </c>
      <c r="N1320" s="753">
        <v>11352.819999999998</v>
      </c>
    </row>
    <row r="1321" spans="1:14" ht="14.45" customHeight="1" x14ac:dyDescent="0.2">
      <c r="A1321" s="747" t="s">
        <v>583</v>
      </c>
      <c r="B1321" s="748" t="s">
        <v>584</v>
      </c>
      <c r="C1321" s="749" t="s">
        <v>606</v>
      </c>
      <c r="D1321" s="750" t="s">
        <v>607</v>
      </c>
      <c r="E1321" s="751">
        <v>50113001</v>
      </c>
      <c r="F1321" s="750" t="s">
        <v>669</v>
      </c>
      <c r="G1321" s="749" t="s">
        <v>670</v>
      </c>
      <c r="H1321" s="749">
        <v>216670</v>
      </c>
      <c r="I1321" s="749">
        <v>216670</v>
      </c>
      <c r="J1321" s="749" t="s">
        <v>1081</v>
      </c>
      <c r="K1321" s="749" t="s">
        <v>1082</v>
      </c>
      <c r="L1321" s="752">
        <v>314.27</v>
      </c>
      <c r="M1321" s="752">
        <v>13</v>
      </c>
      <c r="N1321" s="753">
        <v>4085.5099999999998</v>
      </c>
    </row>
    <row r="1322" spans="1:14" ht="14.45" customHeight="1" x14ac:dyDescent="0.2">
      <c r="A1322" s="747" t="s">
        <v>583</v>
      </c>
      <c r="B1322" s="748" t="s">
        <v>584</v>
      </c>
      <c r="C1322" s="749" t="s">
        <v>606</v>
      </c>
      <c r="D1322" s="750" t="s">
        <v>607</v>
      </c>
      <c r="E1322" s="751">
        <v>50113001</v>
      </c>
      <c r="F1322" s="750" t="s">
        <v>669</v>
      </c>
      <c r="G1322" s="749" t="s">
        <v>670</v>
      </c>
      <c r="H1322" s="749">
        <v>216572</v>
      </c>
      <c r="I1322" s="749">
        <v>216572</v>
      </c>
      <c r="J1322" s="749" t="s">
        <v>1083</v>
      </c>
      <c r="K1322" s="749" t="s">
        <v>1084</v>
      </c>
      <c r="L1322" s="752">
        <v>36.266422018348635</v>
      </c>
      <c r="M1322" s="752">
        <v>109</v>
      </c>
      <c r="N1322" s="753">
        <v>3953.0400000000013</v>
      </c>
    </row>
    <row r="1323" spans="1:14" ht="14.45" customHeight="1" x14ac:dyDescent="0.2">
      <c r="A1323" s="747" t="s">
        <v>583</v>
      </c>
      <c r="B1323" s="748" t="s">
        <v>584</v>
      </c>
      <c r="C1323" s="749" t="s">
        <v>606</v>
      </c>
      <c r="D1323" s="750" t="s">
        <v>607</v>
      </c>
      <c r="E1323" s="751">
        <v>50113001</v>
      </c>
      <c r="F1323" s="750" t="s">
        <v>669</v>
      </c>
      <c r="G1323" s="749" t="s">
        <v>670</v>
      </c>
      <c r="H1323" s="749">
        <v>241678</v>
      </c>
      <c r="I1323" s="749">
        <v>241678</v>
      </c>
      <c r="J1323" s="749" t="s">
        <v>1090</v>
      </c>
      <c r="K1323" s="749" t="s">
        <v>1089</v>
      </c>
      <c r="L1323" s="752">
        <v>94.710000000000008</v>
      </c>
      <c r="M1323" s="752">
        <v>9</v>
      </c>
      <c r="N1323" s="753">
        <v>852.3900000000001</v>
      </c>
    </row>
    <row r="1324" spans="1:14" ht="14.45" customHeight="1" x14ac:dyDescent="0.2">
      <c r="A1324" s="747" t="s">
        <v>583</v>
      </c>
      <c r="B1324" s="748" t="s">
        <v>584</v>
      </c>
      <c r="C1324" s="749" t="s">
        <v>606</v>
      </c>
      <c r="D1324" s="750" t="s">
        <v>607</v>
      </c>
      <c r="E1324" s="751">
        <v>50113001</v>
      </c>
      <c r="F1324" s="750" t="s">
        <v>669</v>
      </c>
      <c r="G1324" s="749" t="s">
        <v>670</v>
      </c>
      <c r="H1324" s="749">
        <v>104344</v>
      </c>
      <c r="I1324" s="749">
        <v>4344</v>
      </c>
      <c r="J1324" s="749" t="s">
        <v>2169</v>
      </c>
      <c r="K1324" s="749" t="s">
        <v>2170</v>
      </c>
      <c r="L1324" s="752">
        <v>93.87</v>
      </c>
      <c r="M1324" s="752">
        <v>5</v>
      </c>
      <c r="N1324" s="753">
        <v>469.35</v>
      </c>
    </row>
    <row r="1325" spans="1:14" ht="14.45" customHeight="1" x14ac:dyDescent="0.2">
      <c r="A1325" s="747" t="s">
        <v>583</v>
      </c>
      <c r="B1325" s="748" t="s">
        <v>584</v>
      </c>
      <c r="C1325" s="749" t="s">
        <v>606</v>
      </c>
      <c r="D1325" s="750" t="s">
        <v>607</v>
      </c>
      <c r="E1325" s="751">
        <v>50113001</v>
      </c>
      <c r="F1325" s="750" t="s">
        <v>669</v>
      </c>
      <c r="G1325" s="749" t="s">
        <v>670</v>
      </c>
      <c r="H1325" s="749">
        <v>842703</v>
      </c>
      <c r="I1325" s="749">
        <v>0</v>
      </c>
      <c r="J1325" s="749" t="s">
        <v>1091</v>
      </c>
      <c r="K1325" s="749" t="s">
        <v>585</v>
      </c>
      <c r="L1325" s="752">
        <v>55.238333333333323</v>
      </c>
      <c r="M1325" s="752">
        <v>114</v>
      </c>
      <c r="N1325" s="753">
        <v>6297.1699999999992</v>
      </c>
    </row>
    <row r="1326" spans="1:14" ht="14.45" customHeight="1" x14ac:dyDescent="0.2">
      <c r="A1326" s="747" t="s">
        <v>583</v>
      </c>
      <c r="B1326" s="748" t="s">
        <v>584</v>
      </c>
      <c r="C1326" s="749" t="s">
        <v>606</v>
      </c>
      <c r="D1326" s="750" t="s">
        <v>607</v>
      </c>
      <c r="E1326" s="751">
        <v>50113001</v>
      </c>
      <c r="F1326" s="750" t="s">
        <v>669</v>
      </c>
      <c r="G1326" s="749" t="s">
        <v>670</v>
      </c>
      <c r="H1326" s="749">
        <v>51367</v>
      </c>
      <c r="I1326" s="749">
        <v>51367</v>
      </c>
      <c r="J1326" s="749" t="s">
        <v>2171</v>
      </c>
      <c r="K1326" s="749" t="s">
        <v>2172</v>
      </c>
      <c r="L1326" s="752">
        <v>92.950000000000017</v>
      </c>
      <c r="M1326" s="752">
        <v>5</v>
      </c>
      <c r="N1326" s="753">
        <v>464.75000000000006</v>
      </c>
    </row>
    <row r="1327" spans="1:14" ht="14.45" customHeight="1" x14ac:dyDescent="0.2">
      <c r="A1327" s="747" t="s">
        <v>583</v>
      </c>
      <c r="B1327" s="748" t="s">
        <v>584</v>
      </c>
      <c r="C1327" s="749" t="s">
        <v>606</v>
      </c>
      <c r="D1327" s="750" t="s">
        <v>607</v>
      </c>
      <c r="E1327" s="751">
        <v>50113001</v>
      </c>
      <c r="F1327" s="750" t="s">
        <v>669</v>
      </c>
      <c r="G1327" s="749" t="s">
        <v>670</v>
      </c>
      <c r="H1327" s="749">
        <v>51366</v>
      </c>
      <c r="I1327" s="749">
        <v>51366</v>
      </c>
      <c r="J1327" s="749" t="s">
        <v>2171</v>
      </c>
      <c r="K1327" s="749" t="s">
        <v>2173</v>
      </c>
      <c r="L1327" s="752">
        <v>171.59999999999994</v>
      </c>
      <c r="M1327" s="752">
        <v>22</v>
      </c>
      <c r="N1327" s="753">
        <v>3775.1999999999989</v>
      </c>
    </row>
    <row r="1328" spans="1:14" ht="14.45" customHeight="1" x14ac:dyDescent="0.2">
      <c r="A1328" s="747" t="s">
        <v>583</v>
      </c>
      <c r="B1328" s="748" t="s">
        <v>584</v>
      </c>
      <c r="C1328" s="749" t="s">
        <v>606</v>
      </c>
      <c r="D1328" s="750" t="s">
        <v>607</v>
      </c>
      <c r="E1328" s="751">
        <v>50113001</v>
      </c>
      <c r="F1328" s="750" t="s">
        <v>669</v>
      </c>
      <c r="G1328" s="749" t="s">
        <v>670</v>
      </c>
      <c r="H1328" s="749">
        <v>208988</v>
      </c>
      <c r="I1328" s="749">
        <v>208988</v>
      </c>
      <c r="J1328" s="749" t="s">
        <v>1107</v>
      </c>
      <c r="K1328" s="749" t="s">
        <v>1108</v>
      </c>
      <c r="L1328" s="752">
        <v>554.46693134586144</v>
      </c>
      <c r="M1328" s="752">
        <v>23</v>
      </c>
      <c r="N1328" s="753">
        <v>12752.739420954813</v>
      </c>
    </row>
    <row r="1329" spans="1:14" ht="14.45" customHeight="1" x14ac:dyDescent="0.2">
      <c r="A1329" s="747" t="s">
        <v>583</v>
      </c>
      <c r="B1329" s="748" t="s">
        <v>584</v>
      </c>
      <c r="C1329" s="749" t="s">
        <v>606</v>
      </c>
      <c r="D1329" s="750" t="s">
        <v>607</v>
      </c>
      <c r="E1329" s="751">
        <v>50113001</v>
      </c>
      <c r="F1329" s="750" t="s">
        <v>669</v>
      </c>
      <c r="G1329" s="749" t="s">
        <v>670</v>
      </c>
      <c r="H1329" s="749">
        <v>208990</v>
      </c>
      <c r="I1329" s="749">
        <v>208990</v>
      </c>
      <c r="J1329" s="749" t="s">
        <v>1944</v>
      </c>
      <c r="K1329" s="749" t="s">
        <v>1108</v>
      </c>
      <c r="L1329" s="752">
        <v>667.79861187420681</v>
      </c>
      <c r="M1329" s="752">
        <v>58</v>
      </c>
      <c r="N1329" s="753">
        <v>38732.319488703994</v>
      </c>
    </row>
    <row r="1330" spans="1:14" ht="14.45" customHeight="1" x14ac:dyDescent="0.2">
      <c r="A1330" s="747" t="s">
        <v>583</v>
      </c>
      <c r="B1330" s="748" t="s">
        <v>584</v>
      </c>
      <c r="C1330" s="749" t="s">
        <v>606</v>
      </c>
      <c r="D1330" s="750" t="s">
        <v>607</v>
      </c>
      <c r="E1330" s="751">
        <v>50113001</v>
      </c>
      <c r="F1330" s="750" t="s">
        <v>669</v>
      </c>
      <c r="G1330" s="749" t="s">
        <v>670</v>
      </c>
      <c r="H1330" s="749">
        <v>394712</v>
      </c>
      <c r="I1330" s="749">
        <v>0</v>
      </c>
      <c r="J1330" s="749" t="s">
        <v>1127</v>
      </c>
      <c r="K1330" s="749" t="s">
        <v>1128</v>
      </c>
      <c r="L1330" s="752">
        <v>28.75</v>
      </c>
      <c r="M1330" s="752">
        <v>12</v>
      </c>
      <c r="N1330" s="753">
        <v>345</v>
      </c>
    </row>
    <row r="1331" spans="1:14" ht="14.45" customHeight="1" x14ac:dyDescent="0.2">
      <c r="A1331" s="747" t="s">
        <v>583</v>
      </c>
      <c r="B1331" s="748" t="s">
        <v>584</v>
      </c>
      <c r="C1331" s="749" t="s">
        <v>606</v>
      </c>
      <c r="D1331" s="750" t="s">
        <v>607</v>
      </c>
      <c r="E1331" s="751">
        <v>50113001</v>
      </c>
      <c r="F1331" s="750" t="s">
        <v>669</v>
      </c>
      <c r="G1331" s="749" t="s">
        <v>670</v>
      </c>
      <c r="H1331" s="749">
        <v>901148</v>
      </c>
      <c r="I1331" s="749">
        <v>0</v>
      </c>
      <c r="J1331" s="749" t="s">
        <v>2174</v>
      </c>
      <c r="K1331" s="749" t="s">
        <v>2175</v>
      </c>
      <c r="L1331" s="752">
        <v>86.521530378406297</v>
      </c>
      <c r="M1331" s="752">
        <v>180</v>
      </c>
      <c r="N1331" s="753">
        <v>15573.875468113132</v>
      </c>
    </row>
    <row r="1332" spans="1:14" ht="14.45" customHeight="1" x14ac:dyDescent="0.2">
      <c r="A1332" s="747" t="s">
        <v>583</v>
      </c>
      <c r="B1332" s="748" t="s">
        <v>584</v>
      </c>
      <c r="C1332" s="749" t="s">
        <v>606</v>
      </c>
      <c r="D1332" s="750" t="s">
        <v>607</v>
      </c>
      <c r="E1332" s="751">
        <v>50113001</v>
      </c>
      <c r="F1332" s="750" t="s">
        <v>669</v>
      </c>
      <c r="G1332" s="749" t="s">
        <v>670</v>
      </c>
      <c r="H1332" s="749">
        <v>134822</v>
      </c>
      <c r="I1332" s="749">
        <v>134822</v>
      </c>
      <c r="J1332" s="749" t="s">
        <v>1952</v>
      </c>
      <c r="K1332" s="749" t="s">
        <v>1558</v>
      </c>
      <c r="L1332" s="752">
        <v>207.56999999999988</v>
      </c>
      <c r="M1332" s="752">
        <v>110</v>
      </c>
      <c r="N1332" s="753">
        <v>22832.699999999986</v>
      </c>
    </row>
    <row r="1333" spans="1:14" ht="14.45" customHeight="1" x14ac:dyDescent="0.2">
      <c r="A1333" s="747" t="s">
        <v>583</v>
      </c>
      <c r="B1333" s="748" t="s">
        <v>584</v>
      </c>
      <c r="C1333" s="749" t="s">
        <v>606</v>
      </c>
      <c r="D1333" s="750" t="s">
        <v>607</v>
      </c>
      <c r="E1333" s="751">
        <v>50113001</v>
      </c>
      <c r="F1333" s="750" t="s">
        <v>669</v>
      </c>
      <c r="G1333" s="749" t="s">
        <v>670</v>
      </c>
      <c r="H1333" s="749">
        <v>134821</v>
      </c>
      <c r="I1333" s="749">
        <v>134821</v>
      </c>
      <c r="J1333" s="749" t="s">
        <v>2176</v>
      </c>
      <c r="K1333" s="749" t="s">
        <v>2177</v>
      </c>
      <c r="L1333" s="752">
        <v>284.63703557312266</v>
      </c>
      <c r="M1333" s="752">
        <v>253</v>
      </c>
      <c r="N1333" s="753">
        <v>72013.170000000027</v>
      </c>
    </row>
    <row r="1334" spans="1:14" ht="14.45" customHeight="1" x14ac:dyDescent="0.2">
      <c r="A1334" s="747" t="s">
        <v>583</v>
      </c>
      <c r="B1334" s="748" t="s">
        <v>584</v>
      </c>
      <c r="C1334" s="749" t="s">
        <v>606</v>
      </c>
      <c r="D1334" s="750" t="s">
        <v>607</v>
      </c>
      <c r="E1334" s="751">
        <v>50113001</v>
      </c>
      <c r="F1334" s="750" t="s">
        <v>669</v>
      </c>
      <c r="G1334" s="749" t="s">
        <v>670</v>
      </c>
      <c r="H1334" s="749">
        <v>134824</v>
      </c>
      <c r="I1334" s="749">
        <v>134824</v>
      </c>
      <c r="J1334" s="749" t="s">
        <v>1155</v>
      </c>
      <c r="K1334" s="749" t="s">
        <v>1156</v>
      </c>
      <c r="L1334" s="752">
        <v>225.08182831006405</v>
      </c>
      <c r="M1334" s="752">
        <v>383</v>
      </c>
      <c r="N1334" s="753">
        <v>86206.340242754537</v>
      </c>
    </row>
    <row r="1335" spans="1:14" ht="14.45" customHeight="1" x14ac:dyDescent="0.2">
      <c r="A1335" s="747" t="s">
        <v>583</v>
      </c>
      <c r="B1335" s="748" t="s">
        <v>584</v>
      </c>
      <c r="C1335" s="749" t="s">
        <v>606</v>
      </c>
      <c r="D1335" s="750" t="s">
        <v>607</v>
      </c>
      <c r="E1335" s="751">
        <v>50113001</v>
      </c>
      <c r="F1335" s="750" t="s">
        <v>669</v>
      </c>
      <c r="G1335" s="749" t="s">
        <v>670</v>
      </c>
      <c r="H1335" s="749">
        <v>107678</v>
      </c>
      <c r="I1335" s="749">
        <v>107678</v>
      </c>
      <c r="J1335" s="749" t="s">
        <v>1165</v>
      </c>
      <c r="K1335" s="749" t="s">
        <v>1167</v>
      </c>
      <c r="L1335" s="752">
        <v>470.14549999999997</v>
      </c>
      <c r="M1335" s="752">
        <v>4</v>
      </c>
      <c r="N1335" s="753">
        <v>1880.5819999999999</v>
      </c>
    </row>
    <row r="1336" spans="1:14" ht="14.45" customHeight="1" x14ac:dyDescent="0.2">
      <c r="A1336" s="747" t="s">
        <v>583</v>
      </c>
      <c r="B1336" s="748" t="s">
        <v>584</v>
      </c>
      <c r="C1336" s="749" t="s">
        <v>606</v>
      </c>
      <c r="D1336" s="750" t="s">
        <v>607</v>
      </c>
      <c r="E1336" s="751">
        <v>50113001</v>
      </c>
      <c r="F1336" s="750" t="s">
        <v>669</v>
      </c>
      <c r="G1336" s="749" t="s">
        <v>678</v>
      </c>
      <c r="H1336" s="749">
        <v>197125</v>
      </c>
      <c r="I1336" s="749">
        <v>197125</v>
      </c>
      <c r="J1336" s="749" t="s">
        <v>1203</v>
      </c>
      <c r="K1336" s="749" t="s">
        <v>1204</v>
      </c>
      <c r="L1336" s="752">
        <v>110.00000125897556</v>
      </c>
      <c r="M1336" s="752">
        <v>409</v>
      </c>
      <c r="N1336" s="753">
        <v>44990.000514921005</v>
      </c>
    </row>
    <row r="1337" spans="1:14" ht="14.45" customHeight="1" x14ac:dyDescent="0.2">
      <c r="A1337" s="747" t="s">
        <v>583</v>
      </c>
      <c r="B1337" s="748" t="s">
        <v>584</v>
      </c>
      <c r="C1337" s="749" t="s">
        <v>606</v>
      </c>
      <c r="D1337" s="750" t="s">
        <v>607</v>
      </c>
      <c r="E1337" s="751">
        <v>50113001</v>
      </c>
      <c r="F1337" s="750" t="s">
        <v>669</v>
      </c>
      <c r="G1337" s="749" t="s">
        <v>670</v>
      </c>
      <c r="H1337" s="749">
        <v>185812</v>
      </c>
      <c r="I1337" s="749">
        <v>85812</v>
      </c>
      <c r="J1337" s="749" t="s">
        <v>697</v>
      </c>
      <c r="K1337" s="749" t="s">
        <v>698</v>
      </c>
      <c r="L1337" s="752">
        <v>51.905999999999985</v>
      </c>
      <c r="M1337" s="752">
        <v>15</v>
      </c>
      <c r="N1337" s="753">
        <v>778.5899999999998</v>
      </c>
    </row>
    <row r="1338" spans="1:14" ht="14.45" customHeight="1" x14ac:dyDescent="0.2">
      <c r="A1338" s="747" t="s">
        <v>583</v>
      </c>
      <c r="B1338" s="748" t="s">
        <v>584</v>
      </c>
      <c r="C1338" s="749" t="s">
        <v>606</v>
      </c>
      <c r="D1338" s="750" t="s">
        <v>607</v>
      </c>
      <c r="E1338" s="751">
        <v>50113001</v>
      </c>
      <c r="F1338" s="750" t="s">
        <v>669</v>
      </c>
      <c r="G1338" s="749" t="s">
        <v>670</v>
      </c>
      <c r="H1338" s="749">
        <v>100498</v>
      </c>
      <c r="I1338" s="749">
        <v>498</v>
      </c>
      <c r="J1338" s="749" t="s">
        <v>701</v>
      </c>
      <c r="K1338" s="749" t="s">
        <v>702</v>
      </c>
      <c r="L1338" s="752">
        <v>108.6941176470588</v>
      </c>
      <c r="M1338" s="752">
        <v>17</v>
      </c>
      <c r="N1338" s="753">
        <v>1847.7999999999997</v>
      </c>
    </row>
    <row r="1339" spans="1:14" ht="14.45" customHeight="1" x14ac:dyDescent="0.2">
      <c r="A1339" s="747" t="s">
        <v>583</v>
      </c>
      <c r="B1339" s="748" t="s">
        <v>584</v>
      </c>
      <c r="C1339" s="749" t="s">
        <v>606</v>
      </c>
      <c r="D1339" s="750" t="s">
        <v>607</v>
      </c>
      <c r="E1339" s="751">
        <v>50113001</v>
      </c>
      <c r="F1339" s="750" t="s">
        <v>669</v>
      </c>
      <c r="G1339" s="749" t="s">
        <v>670</v>
      </c>
      <c r="H1339" s="749">
        <v>225890</v>
      </c>
      <c r="I1339" s="749">
        <v>225890</v>
      </c>
      <c r="J1339" s="749" t="s">
        <v>2178</v>
      </c>
      <c r="K1339" s="749" t="s">
        <v>2179</v>
      </c>
      <c r="L1339" s="752">
        <v>599.52</v>
      </c>
      <c r="M1339" s="752">
        <v>60</v>
      </c>
      <c r="N1339" s="753">
        <v>35971.199999999997</v>
      </c>
    </row>
    <row r="1340" spans="1:14" ht="14.45" customHeight="1" x14ac:dyDescent="0.2">
      <c r="A1340" s="747" t="s">
        <v>583</v>
      </c>
      <c r="B1340" s="748" t="s">
        <v>584</v>
      </c>
      <c r="C1340" s="749" t="s">
        <v>606</v>
      </c>
      <c r="D1340" s="750" t="s">
        <v>607</v>
      </c>
      <c r="E1340" s="751">
        <v>50113001</v>
      </c>
      <c r="F1340" s="750" t="s">
        <v>669</v>
      </c>
      <c r="G1340" s="749" t="s">
        <v>670</v>
      </c>
      <c r="H1340" s="749">
        <v>225889</v>
      </c>
      <c r="I1340" s="749">
        <v>225889</v>
      </c>
      <c r="J1340" s="749" t="s">
        <v>2180</v>
      </c>
      <c r="K1340" s="749" t="s">
        <v>2181</v>
      </c>
      <c r="L1340" s="752">
        <v>599.27</v>
      </c>
      <c r="M1340" s="752">
        <v>17</v>
      </c>
      <c r="N1340" s="753">
        <v>10187.59</v>
      </c>
    </row>
    <row r="1341" spans="1:14" ht="14.45" customHeight="1" x14ac:dyDescent="0.2">
      <c r="A1341" s="747" t="s">
        <v>583</v>
      </c>
      <c r="B1341" s="748" t="s">
        <v>584</v>
      </c>
      <c r="C1341" s="749" t="s">
        <v>606</v>
      </c>
      <c r="D1341" s="750" t="s">
        <v>607</v>
      </c>
      <c r="E1341" s="751">
        <v>50113001</v>
      </c>
      <c r="F1341" s="750" t="s">
        <v>669</v>
      </c>
      <c r="G1341" s="749" t="s">
        <v>670</v>
      </c>
      <c r="H1341" s="749">
        <v>100502</v>
      </c>
      <c r="I1341" s="749">
        <v>502</v>
      </c>
      <c r="J1341" s="749" t="s">
        <v>703</v>
      </c>
      <c r="K1341" s="749" t="s">
        <v>704</v>
      </c>
      <c r="L1341" s="752">
        <v>263.52904761904762</v>
      </c>
      <c r="M1341" s="752">
        <v>84</v>
      </c>
      <c r="N1341" s="753">
        <v>22136.44</v>
      </c>
    </row>
    <row r="1342" spans="1:14" ht="14.45" customHeight="1" x14ac:dyDescent="0.2">
      <c r="A1342" s="747" t="s">
        <v>583</v>
      </c>
      <c r="B1342" s="748" t="s">
        <v>584</v>
      </c>
      <c r="C1342" s="749" t="s">
        <v>606</v>
      </c>
      <c r="D1342" s="750" t="s">
        <v>607</v>
      </c>
      <c r="E1342" s="751">
        <v>50113001</v>
      </c>
      <c r="F1342" s="750" t="s">
        <v>669</v>
      </c>
      <c r="G1342" s="749" t="s">
        <v>678</v>
      </c>
      <c r="H1342" s="749">
        <v>127736</v>
      </c>
      <c r="I1342" s="749">
        <v>127736</v>
      </c>
      <c r="J1342" s="749" t="s">
        <v>705</v>
      </c>
      <c r="K1342" s="749" t="s">
        <v>706</v>
      </c>
      <c r="L1342" s="752">
        <v>49.378888888888895</v>
      </c>
      <c r="M1342" s="752">
        <v>18</v>
      </c>
      <c r="N1342" s="753">
        <v>888.82</v>
      </c>
    </row>
    <row r="1343" spans="1:14" ht="14.45" customHeight="1" x14ac:dyDescent="0.2">
      <c r="A1343" s="747" t="s">
        <v>583</v>
      </c>
      <c r="B1343" s="748" t="s">
        <v>584</v>
      </c>
      <c r="C1343" s="749" t="s">
        <v>606</v>
      </c>
      <c r="D1343" s="750" t="s">
        <v>607</v>
      </c>
      <c r="E1343" s="751">
        <v>50113001</v>
      </c>
      <c r="F1343" s="750" t="s">
        <v>669</v>
      </c>
      <c r="G1343" s="749" t="s">
        <v>678</v>
      </c>
      <c r="H1343" s="749">
        <v>127737</v>
      </c>
      <c r="I1343" s="749">
        <v>127737</v>
      </c>
      <c r="J1343" s="749" t="s">
        <v>2182</v>
      </c>
      <c r="K1343" s="749" t="s">
        <v>2183</v>
      </c>
      <c r="L1343" s="752">
        <v>67.319999999999993</v>
      </c>
      <c r="M1343" s="752">
        <v>1</v>
      </c>
      <c r="N1343" s="753">
        <v>67.319999999999993</v>
      </c>
    </row>
    <row r="1344" spans="1:14" ht="14.45" customHeight="1" x14ac:dyDescent="0.2">
      <c r="A1344" s="747" t="s">
        <v>583</v>
      </c>
      <c r="B1344" s="748" t="s">
        <v>584</v>
      </c>
      <c r="C1344" s="749" t="s">
        <v>606</v>
      </c>
      <c r="D1344" s="750" t="s">
        <v>607</v>
      </c>
      <c r="E1344" s="751">
        <v>50113001</v>
      </c>
      <c r="F1344" s="750" t="s">
        <v>669</v>
      </c>
      <c r="G1344" s="749" t="s">
        <v>585</v>
      </c>
      <c r="H1344" s="749">
        <v>224479</v>
      </c>
      <c r="I1344" s="749">
        <v>224479</v>
      </c>
      <c r="J1344" s="749" t="s">
        <v>709</v>
      </c>
      <c r="K1344" s="749" t="s">
        <v>2184</v>
      </c>
      <c r="L1344" s="752">
        <v>224.11</v>
      </c>
      <c r="M1344" s="752">
        <v>4</v>
      </c>
      <c r="N1344" s="753">
        <v>896.44</v>
      </c>
    </row>
    <row r="1345" spans="1:14" ht="14.45" customHeight="1" x14ac:dyDescent="0.2">
      <c r="A1345" s="747" t="s">
        <v>583</v>
      </c>
      <c r="B1345" s="748" t="s">
        <v>584</v>
      </c>
      <c r="C1345" s="749" t="s">
        <v>606</v>
      </c>
      <c r="D1345" s="750" t="s">
        <v>607</v>
      </c>
      <c r="E1345" s="751">
        <v>50113001</v>
      </c>
      <c r="F1345" s="750" t="s">
        <v>669</v>
      </c>
      <c r="G1345" s="749" t="s">
        <v>670</v>
      </c>
      <c r="H1345" s="749">
        <v>226004</v>
      </c>
      <c r="I1345" s="749">
        <v>226004</v>
      </c>
      <c r="J1345" s="749" t="s">
        <v>2185</v>
      </c>
      <c r="K1345" s="749" t="s">
        <v>2186</v>
      </c>
      <c r="L1345" s="752">
        <v>364.66999999999996</v>
      </c>
      <c r="M1345" s="752">
        <v>16</v>
      </c>
      <c r="N1345" s="753">
        <v>5834.7199999999993</v>
      </c>
    </row>
    <row r="1346" spans="1:14" ht="14.45" customHeight="1" x14ac:dyDescent="0.2">
      <c r="A1346" s="747" t="s">
        <v>583</v>
      </c>
      <c r="B1346" s="748" t="s">
        <v>584</v>
      </c>
      <c r="C1346" s="749" t="s">
        <v>606</v>
      </c>
      <c r="D1346" s="750" t="s">
        <v>607</v>
      </c>
      <c r="E1346" s="751">
        <v>50113001</v>
      </c>
      <c r="F1346" s="750" t="s">
        <v>669</v>
      </c>
      <c r="G1346" s="749" t="s">
        <v>670</v>
      </c>
      <c r="H1346" s="749">
        <v>226005</v>
      </c>
      <c r="I1346" s="749">
        <v>226005</v>
      </c>
      <c r="J1346" s="749" t="s">
        <v>2187</v>
      </c>
      <c r="K1346" s="749" t="s">
        <v>2188</v>
      </c>
      <c r="L1346" s="752">
        <v>619.11</v>
      </c>
      <c r="M1346" s="752">
        <v>30</v>
      </c>
      <c r="N1346" s="753">
        <v>18573.3</v>
      </c>
    </row>
    <row r="1347" spans="1:14" ht="14.45" customHeight="1" x14ac:dyDescent="0.2">
      <c r="A1347" s="747" t="s">
        <v>583</v>
      </c>
      <c r="B1347" s="748" t="s">
        <v>584</v>
      </c>
      <c r="C1347" s="749" t="s">
        <v>606</v>
      </c>
      <c r="D1347" s="750" t="s">
        <v>607</v>
      </c>
      <c r="E1347" s="751">
        <v>50113001</v>
      </c>
      <c r="F1347" s="750" t="s">
        <v>669</v>
      </c>
      <c r="G1347" s="749" t="s">
        <v>670</v>
      </c>
      <c r="H1347" s="749">
        <v>501637</v>
      </c>
      <c r="I1347" s="749">
        <v>0</v>
      </c>
      <c r="J1347" s="749" t="s">
        <v>1988</v>
      </c>
      <c r="K1347" s="749" t="s">
        <v>585</v>
      </c>
      <c r="L1347" s="752">
        <v>8.3006666666666664</v>
      </c>
      <c r="M1347" s="752">
        <v>2</v>
      </c>
      <c r="N1347" s="753">
        <v>16.601333333333333</v>
      </c>
    </row>
    <row r="1348" spans="1:14" ht="14.45" customHeight="1" x14ac:dyDescent="0.2">
      <c r="A1348" s="747" t="s">
        <v>583</v>
      </c>
      <c r="B1348" s="748" t="s">
        <v>584</v>
      </c>
      <c r="C1348" s="749" t="s">
        <v>606</v>
      </c>
      <c r="D1348" s="750" t="s">
        <v>607</v>
      </c>
      <c r="E1348" s="751">
        <v>50113001</v>
      </c>
      <c r="F1348" s="750" t="s">
        <v>669</v>
      </c>
      <c r="G1348" s="749" t="s">
        <v>670</v>
      </c>
      <c r="H1348" s="749">
        <v>101125</v>
      </c>
      <c r="I1348" s="749">
        <v>1125</v>
      </c>
      <c r="J1348" s="749" t="s">
        <v>1256</v>
      </c>
      <c r="K1348" s="749" t="s">
        <v>1991</v>
      </c>
      <c r="L1348" s="752">
        <v>77.314999999999998</v>
      </c>
      <c r="M1348" s="752">
        <v>2</v>
      </c>
      <c r="N1348" s="753">
        <v>154.63</v>
      </c>
    </row>
    <row r="1349" spans="1:14" ht="14.45" customHeight="1" x14ac:dyDescent="0.2">
      <c r="A1349" s="747" t="s">
        <v>583</v>
      </c>
      <c r="B1349" s="748" t="s">
        <v>584</v>
      </c>
      <c r="C1349" s="749" t="s">
        <v>606</v>
      </c>
      <c r="D1349" s="750" t="s">
        <v>607</v>
      </c>
      <c r="E1349" s="751">
        <v>50113001</v>
      </c>
      <c r="F1349" s="750" t="s">
        <v>669</v>
      </c>
      <c r="G1349" s="749" t="s">
        <v>670</v>
      </c>
      <c r="H1349" s="749">
        <v>118656</v>
      </c>
      <c r="I1349" s="749">
        <v>118656</v>
      </c>
      <c r="J1349" s="749" t="s">
        <v>2189</v>
      </c>
      <c r="K1349" s="749" t="s">
        <v>977</v>
      </c>
      <c r="L1349" s="752">
        <v>663.61027027027035</v>
      </c>
      <c r="M1349" s="752">
        <v>37</v>
      </c>
      <c r="N1349" s="753">
        <v>24553.58</v>
      </c>
    </row>
    <row r="1350" spans="1:14" ht="14.45" customHeight="1" x14ac:dyDescent="0.2">
      <c r="A1350" s="747" t="s">
        <v>583</v>
      </c>
      <c r="B1350" s="748" t="s">
        <v>584</v>
      </c>
      <c r="C1350" s="749" t="s">
        <v>606</v>
      </c>
      <c r="D1350" s="750" t="s">
        <v>607</v>
      </c>
      <c r="E1350" s="751">
        <v>50113001</v>
      </c>
      <c r="F1350" s="750" t="s">
        <v>669</v>
      </c>
      <c r="G1350" s="749" t="s">
        <v>670</v>
      </c>
      <c r="H1350" s="749">
        <v>502030</v>
      </c>
      <c r="I1350" s="749">
        <v>99999</v>
      </c>
      <c r="J1350" s="749" t="s">
        <v>2003</v>
      </c>
      <c r="K1350" s="749" t="s">
        <v>2004</v>
      </c>
      <c r="L1350" s="752">
        <v>1383.6399999999996</v>
      </c>
      <c r="M1350" s="752">
        <v>0.30000000000000004</v>
      </c>
      <c r="N1350" s="753">
        <v>415.09199999999998</v>
      </c>
    </row>
    <row r="1351" spans="1:14" ht="14.45" customHeight="1" x14ac:dyDescent="0.2">
      <c r="A1351" s="747" t="s">
        <v>583</v>
      </c>
      <c r="B1351" s="748" t="s">
        <v>584</v>
      </c>
      <c r="C1351" s="749" t="s">
        <v>606</v>
      </c>
      <c r="D1351" s="750" t="s">
        <v>607</v>
      </c>
      <c r="E1351" s="751">
        <v>50113001</v>
      </c>
      <c r="F1351" s="750" t="s">
        <v>669</v>
      </c>
      <c r="G1351" s="749" t="s">
        <v>670</v>
      </c>
      <c r="H1351" s="749">
        <v>194763</v>
      </c>
      <c r="I1351" s="749">
        <v>94763</v>
      </c>
      <c r="J1351" s="749" t="s">
        <v>1264</v>
      </c>
      <c r="K1351" s="749" t="s">
        <v>1265</v>
      </c>
      <c r="L1351" s="752">
        <v>106.08702127659576</v>
      </c>
      <c r="M1351" s="752">
        <v>47</v>
      </c>
      <c r="N1351" s="753">
        <v>4986.0900000000011</v>
      </c>
    </row>
    <row r="1352" spans="1:14" ht="14.45" customHeight="1" x14ac:dyDescent="0.2">
      <c r="A1352" s="747" t="s">
        <v>583</v>
      </c>
      <c r="B1352" s="748" t="s">
        <v>584</v>
      </c>
      <c r="C1352" s="749" t="s">
        <v>606</v>
      </c>
      <c r="D1352" s="750" t="s">
        <v>607</v>
      </c>
      <c r="E1352" s="751">
        <v>50113001</v>
      </c>
      <c r="F1352" s="750" t="s">
        <v>669</v>
      </c>
      <c r="G1352" s="749" t="s">
        <v>670</v>
      </c>
      <c r="H1352" s="749">
        <v>109414</v>
      </c>
      <c r="I1352" s="749">
        <v>119687</v>
      </c>
      <c r="J1352" s="749" t="s">
        <v>2190</v>
      </c>
      <c r="K1352" s="749" t="s">
        <v>2191</v>
      </c>
      <c r="L1352" s="752">
        <v>63.94</v>
      </c>
      <c r="M1352" s="752">
        <v>1</v>
      </c>
      <c r="N1352" s="753">
        <v>63.94</v>
      </c>
    </row>
    <row r="1353" spans="1:14" ht="14.45" customHeight="1" x14ac:dyDescent="0.2">
      <c r="A1353" s="747" t="s">
        <v>583</v>
      </c>
      <c r="B1353" s="748" t="s">
        <v>584</v>
      </c>
      <c r="C1353" s="749" t="s">
        <v>606</v>
      </c>
      <c r="D1353" s="750" t="s">
        <v>607</v>
      </c>
      <c r="E1353" s="751">
        <v>50113001</v>
      </c>
      <c r="F1353" s="750" t="s">
        <v>669</v>
      </c>
      <c r="G1353" s="749" t="s">
        <v>670</v>
      </c>
      <c r="H1353" s="749">
        <v>230353</v>
      </c>
      <c r="I1353" s="749">
        <v>230353</v>
      </c>
      <c r="J1353" s="749" t="s">
        <v>711</v>
      </c>
      <c r="K1353" s="749" t="s">
        <v>712</v>
      </c>
      <c r="L1353" s="752">
        <v>1629.5844444444442</v>
      </c>
      <c r="M1353" s="752">
        <v>1.8</v>
      </c>
      <c r="N1353" s="753">
        <v>2933.2519999999995</v>
      </c>
    </row>
    <row r="1354" spans="1:14" ht="14.45" customHeight="1" x14ac:dyDescent="0.2">
      <c r="A1354" s="747" t="s">
        <v>583</v>
      </c>
      <c r="B1354" s="748" t="s">
        <v>584</v>
      </c>
      <c r="C1354" s="749" t="s">
        <v>606</v>
      </c>
      <c r="D1354" s="750" t="s">
        <v>607</v>
      </c>
      <c r="E1354" s="751">
        <v>50113001</v>
      </c>
      <c r="F1354" s="750" t="s">
        <v>669</v>
      </c>
      <c r="G1354" s="749" t="s">
        <v>670</v>
      </c>
      <c r="H1354" s="749">
        <v>226002</v>
      </c>
      <c r="I1354" s="749">
        <v>226002</v>
      </c>
      <c r="J1354" s="749" t="s">
        <v>1278</v>
      </c>
      <c r="K1354" s="749" t="s">
        <v>1279</v>
      </c>
      <c r="L1354" s="752">
        <v>651.5</v>
      </c>
      <c r="M1354" s="752">
        <v>24</v>
      </c>
      <c r="N1354" s="753">
        <v>15636</v>
      </c>
    </row>
    <row r="1355" spans="1:14" ht="14.45" customHeight="1" x14ac:dyDescent="0.2">
      <c r="A1355" s="747" t="s">
        <v>583</v>
      </c>
      <c r="B1355" s="748" t="s">
        <v>584</v>
      </c>
      <c r="C1355" s="749" t="s">
        <v>606</v>
      </c>
      <c r="D1355" s="750" t="s">
        <v>607</v>
      </c>
      <c r="E1355" s="751">
        <v>50113001</v>
      </c>
      <c r="F1355" s="750" t="s">
        <v>669</v>
      </c>
      <c r="G1355" s="749" t="s">
        <v>670</v>
      </c>
      <c r="H1355" s="749">
        <v>226003</v>
      </c>
      <c r="I1355" s="749">
        <v>226003</v>
      </c>
      <c r="J1355" s="749" t="s">
        <v>1278</v>
      </c>
      <c r="K1355" s="749" t="s">
        <v>2192</v>
      </c>
      <c r="L1355" s="752">
        <v>226.68</v>
      </c>
      <c r="M1355" s="752">
        <v>2</v>
      </c>
      <c r="N1355" s="753">
        <v>453.36</v>
      </c>
    </row>
    <row r="1356" spans="1:14" ht="14.45" customHeight="1" x14ac:dyDescent="0.2">
      <c r="A1356" s="747" t="s">
        <v>583</v>
      </c>
      <c r="B1356" s="748" t="s">
        <v>584</v>
      </c>
      <c r="C1356" s="749" t="s">
        <v>606</v>
      </c>
      <c r="D1356" s="750" t="s">
        <v>607</v>
      </c>
      <c r="E1356" s="751">
        <v>50113001</v>
      </c>
      <c r="F1356" s="750" t="s">
        <v>669</v>
      </c>
      <c r="G1356" s="749" t="s">
        <v>678</v>
      </c>
      <c r="H1356" s="749">
        <v>140361</v>
      </c>
      <c r="I1356" s="749">
        <v>40361</v>
      </c>
      <c r="J1356" s="749" t="s">
        <v>2193</v>
      </c>
      <c r="K1356" s="749" t="s">
        <v>2194</v>
      </c>
      <c r="L1356" s="752">
        <v>226.68</v>
      </c>
      <c r="M1356" s="752">
        <v>5</v>
      </c>
      <c r="N1356" s="753">
        <v>1133.4000000000001</v>
      </c>
    </row>
    <row r="1357" spans="1:14" ht="14.45" customHeight="1" x14ac:dyDescent="0.2">
      <c r="A1357" s="747" t="s">
        <v>583</v>
      </c>
      <c r="B1357" s="748" t="s">
        <v>584</v>
      </c>
      <c r="C1357" s="749" t="s">
        <v>606</v>
      </c>
      <c r="D1357" s="750" t="s">
        <v>607</v>
      </c>
      <c r="E1357" s="751">
        <v>50113001</v>
      </c>
      <c r="F1357" s="750" t="s">
        <v>669</v>
      </c>
      <c r="G1357" s="749" t="s">
        <v>678</v>
      </c>
      <c r="H1357" s="749">
        <v>100536</v>
      </c>
      <c r="I1357" s="749">
        <v>536</v>
      </c>
      <c r="J1357" s="749" t="s">
        <v>1286</v>
      </c>
      <c r="K1357" s="749" t="s">
        <v>735</v>
      </c>
      <c r="L1357" s="752">
        <v>132.44151515151509</v>
      </c>
      <c r="M1357" s="752">
        <v>165</v>
      </c>
      <c r="N1357" s="753">
        <v>21852.849999999991</v>
      </c>
    </row>
    <row r="1358" spans="1:14" ht="14.45" customHeight="1" x14ac:dyDescent="0.2">
      <c r="A1358" s="747" t="s">
        <v>583</v>
      </c>
      <c r="B1358" s="748" t="s">
        <v>584</v>
      </c>
      <c r="C1358" s="749" t="s">
        <v>606</v>
      </c>
      <c r="D1358" s="750" t="s">
        <v>607</v>
      </c>
      <c r="E1358" s="751">
        <v>50113001</v>
      </c>
      <c r="F1358" s="750" t="s">
        <v>669</v>
      </c>
      <c r="G1358" s="749" t="s">
        <v>678</v>
      </c>
      <c r="H1358" s="749">
        <v>107981</v>
      </c>
      <c r="I1358" s="749">
        <v>7981</v>
      </c>
      <c r="J1358" s="749" t="s">
        <v>713</v>
      </c>
      <c r="K1358" s="749" t="s">
        <v>714</v>
      </c>
      <c r="L1358" s="752">
        <v>50.648755760368672</v>
      </c>
      <c r="M1358" s="752">
        <v>217</v>
      </c>
      <c r="N1358" s="753">
        <v>10990.780000000002</v>
      </c>
    </row>
    <row r="1359" spans="1:14" ht="14.45" customHeight="1" x14ac:dyDescent="0.2">
      <c r="A1359" s="747" t="s">
        <v>583</v>
      </c>
      <c r="B1359" s="748" t="s">
        <v>584</v>
      </c>
      <c r="C1359" s="749" t="s">
        <v>606</v>
      </c>
      <c r="D1359" s="750" t="s">
        <v>607</v>
      </c>
      <c r="E1359" s="751">
        <v>50113001</v>
      </c>
      <c r="F1359" s="750" t="s">
        <v>669</v>
      </c>
      <c r="G1359" s="749" t="s">
        <v>670</v>
      </c>
      <c r="H1359" s="749">
        <v>162579</v>
      </c>
      <c r="I1359" s="749">
        <v>162579</v>
      </c>
      <c r="J1359" s="749" t="s">
        <v>1300</v>
      </c>
      <c r="K1359" s="749" t="s">
        <v>1301</v>
      </c>
      <c r="L1359" s="752">
        <v>44.88</v>
      </c>
      <c r="M1359" s="752">
        <v>1</v>
      </c>
      <c r="N1359" s="753">
        <v>44.88</v>
      </c>
    </row>
    <row r="1360" spans="1:14" ht="14.45" customHeight="1" x14ac:dyDescent="0.2">
      <c r="A1360" s="747" t="s">
        <v>583</v>
      </c>
      <c r="B1360" s="748" t="s">
        <v>584</v>
      </c>
      <c r="C1360" s="749" t="s">
        <v>606</v>
      </c>
      <c r="D1360" s="750" t="s">
        <v>607</v>
      </c>
      <c r="E1360" s="751">
        <v>50113001</v>
      </c>
      <c r="F1360" s="750" t="s">
        <v>669</v>
      </c>
      <c r="G1360" s="749" t="s">
        <v>678</v>
      </c>
      <c r="H1360" s="749">
        <v>187607</v>
      </c>
      <c r="I1360" s="749">
        <v>187607</v>
      </c>
      <c r="J1360" s="749" t="s">
        <v>1302</v>
      </c>
      <c r="K1360" s="749" t="s">
        <v>1303</v>
      </c>
      <c r="L1360" s="752">
        <v>273.89999642125144</v>
      </c>
      <c r="M1360" s="752">
        <v>68</v>
      </c>
      <c r="N1360" s="753">
        <v>18625.199756645099</v>
      </c>
    </row>
    <row r="1361" spans="1:14" ht="14.45" customHeight="1" x14ac:dyDescent="0.2">
      <c r="A1361" s="747" t="s">
        <v>583</v>
      </c>
      <c r="B1361" s="748" t="s">
        <v>584</v>
      </c>
      <c r="C1361" s="749" t="s">
        <v>606</v>
      </c>
      <c r="D1361" s="750" t="s">
        <v>607</v>
      </c>
      <c r="E1361" s="751">
        <v>50113001</v>
      </c>
      <c r="F1361" s="750" t="s">
        <v>669</v>
      </c>
      <c r="G1361" s="749" t="s">
        <v>670</v>
      </c>
      <c r="H1361" s="749">
        <v>100874</v>
      </c>
      <c r="I1361" s="749">
        <v>874</v>
      </c>
      <c r="J1361" s="749" t="s">
        <v>1306</v>
      </c>
      <c r="K1361" s="749" t="s">
        <v>1307</v>
      </c>
      <c r="L1361" s="752">
        <v>71.236682242990639</v>
      </c>
      <c r="M1361" s="752">
        <v>214</v>
      </c>
      <c r="N1361" s="753">
        <v>15244.649999999996</v>
      </c>
    </row>
    <row r="1362" spans="1:14" ht="14.45" customHeight="1" x14ac:dyDescent="0.2">
      <c r="A1362" s="747" t="s">
        <v>583</v>
      </c>
      <c r="B1362" s="748" t="s">
        <v>584</v>
      </c>
      <c r="C1362" s="749" t="s">
        <v>606</v>
      </c>
      <c r="D1362" s="750" t="s">
        <v>607</v>
      </c>
      <c r="E1362" s="751">
        <v>50113001</v>
      </c>
      <c r="F1362" s="750" t="s">
        <v>669</v>
      </c>
      <c r="G1362" s="749" t="s">
        <v>670</v>
      </c>
      <c r="H1362" s="749">
        <v>100876</v>
      </c>
      <c r="I1362" s="749">
        <v>876</v>
      </c>
      <c r="J1362" s="749" t="s">
        <v>1308</v>
      </c>
      <c r="K1362" s="749" t="s">
        <v>1307</v>
      </c>
      <c r="L1362" s="752">
        <v>74.250000000000014</v>
      </c>
      <c r="M1362" s="752">
        <v>12</v>
      </c>
      <c r="N1362" s="753">
        <v>891.00000000000011</v>
      </c>
    </row>
    <row r="1363" spans="1:14" ht="14.45" customHeight="1" x14ac:dyDescent="0.2">
      <c r="A1363" s="747" t="s">
        <v>583</v>
      </c>
      <c r="B1363" s="748" t="s">
        <v>584</v>
      </c>
      <c r="C1363" s="749" t="s">
        <v>606</v>
      </c>
      <c r="D1363" s="750" t="s">
        <v>607</v>
      </c>
      <c r="E1363" s="751">
        <v>50113001</v>
      </c>
      <c r="F1363" s="750" t="s">
        <v>669</v>
      </c>
      <c r="G1363" s="749" t="s">
        <v>678</v>
      </c>
      <c r="H1363" s="749">
        <v>157871</v>
      </c>
      <c r="I1363" s="749">
        <v>157871</v>
      </c>
      <c r="J1363" s="749" t="s">
        <v>2019</v>
      </c>
      <c r="K1363" s="749" t="s">
        <v>2020</v>
      </c>
      <c r="L1363" s="752">
        <v>168.51999633321969</v>
      </c>
      <c r="M1363" s="752">
        <v>5</v>
      </c>
      <c r="N1363" s="753">
        <v>842.59998166609842</v>
      </c>
    </row>
    <row r="1364" spans="1:14" ht="14.45" customHeight="1" x14ac:dyDescent="0.2">
      <c r="A1364" s="747" t="s">
        <v>583</v>
      </c>
      <c r="B1364" s="748" t="s">
        <v>584</v>
      </c>
      <c r="C1364" s="749" t="s">
        <v>606</v>
      </c>
      <c r="D1364" s="750" t="s">
        <v>607</v>
      </c>
      <c r="E1364" s="751">
        <v>50113001</v>
      </c>
      <c r="F1364" s="750" t="s">
        <v>669</v>
      </c>
      <c r="G1364" s="749" t="s">
        <v>678</v>
      </c>
      <c r="H1364" s="749">
        <v>850729</v>
      </c>
      <c r="I1364" s="749">
        <v>157875</v>
      </c>
      <c r="J1364" s="749" t="s">
        <v>1318</v>
      </c>
      <c r="K1364" s="749" t="s">
        <v>1319</v>
      </c>
      <c r="L1364" s="752">
        <v>219.78</v>
      </c>
      <c r="M1364" s="752">
        <v>25</v>
      </c>
      <c r="N1364" s="753">
        <v>5494.5</v>
      </c>
    </row>
    <row r="1365" spans="1:14" ht="14.45" customHeight="1" x14ac:dyDescent="0.2">
      <c r="A1365" s="747" t="s">
        <v>583</v>
      </c>
      <c r="B1365" s="748" t="s">
        <v>584</v>
      </c>
      <c r="C1365" s="749" t="s">
        <v>606</v>
      </c>
      <c r="D1365" s="750" t="s">
        <v>607</v>
      </c>
      <c r="E1365" s="751">
        <v>50113001</v>
      </c>
      <c r="F1365" s="750" t="s">
        <v>669</v>
      </c>
      <c r="G1365" s="749" t="s">
        <v>670</v>
      </c>
      <c r="H1365" s="749">
        <v>218375</v>
      </c>
      <c r="I1365" s="749">
        <v>218375</v>
      </c>
      <c r="J1365" s="749" t="s">
        <v>1326</v>
      </c>
      <c r="K1365" s="749" t="s">
        <v>1327</v>
      </c>
      <c r="L1365" s="752">
        <v>350.88000000000005</v>
      </c>
      <c r="M1365" s="752">
        <v>10</v>
      </c>
      <c r="N1365" s="753">
        <v>3508.8000000000006</v>
      </c>
    </row>
    <row r="1366" spans="1:14" ht="14.45" customHeight="1" x14ac:dyDescent="0.2">
      <c r="A1366" s="747" t="s">
        <v>583</v>
      </c>
      <c r="B1366" s="748" t="s">
        <v>584</v>
      </c>
      <c r="C1366" s="749" t="s">
        <v>606</v>
      </c>
      <c r="D1366" s="750" t="s">
        <v>607</v>
      </c>
      <c r="E1366" s="751">
        <v>50113001</v>
      </c>
      <c r="F1366" s="750" t="s">
        <v>669</v>
      </c>
      <c r="G1366" s="749" t="s">
        <v>670</v>
      </c>
      <c r="H1366" s="749">
        <v>147671</v>
      </c>
      <c r="I1366" s="749">
        <v>47671</v>
      </c>
      <c r="J1366" s="749" t="s">
        <v>1326</v>
      </c>
      <c r="K1366" s="749" t="s">
        <v>1327</v>
      </c>
      <c r="L1366" s="752">
        <v>351.17666666666668</v>
      </c>
      <c r="M1366" s="752">
        <v>3</v>
      </c>
      <c r="N1366" s="753">
        <v>1053.53</v>
      </c>
    </row>
    <row r="1367" spans="1:14" ht="14.45" customHeight="1" x14ac:dyDescent="0.2">
      <c r="A1367" s="747" t="s">
        <v>583</v>
      </c>
      <c r="B1367" s="748" t="s">
        <v>584</v>
      </c>
      <c r="C1367" s="749" t="s">
        <v>606</v>
      </c>
      <c r="D1367" s="750" t="s">
        <v>607</v>
      </c>
      <c r="E1367" s="751">
        <v>50113001</v>
      </c>
      <c r="F1367" s="750" t="s">
        <v>669</v>
      </c>
      <c r="G1367" s="749" t="s">
        <v>670</v>
      </c>
      <c r="H1367" s="749">
        <v>111671</v>
      </c>
      <c r="I1367" s="749">
        <v>11671</v>
      </c>
      <c r="J1367" s="749" t="s">
        <v>1338</v>
      </c>
      <c r="K1367" s="749" t="s">
        <v>1042</v>
      </c>
      <c r="L1367" s="752">
        <v>209.00000010407396</v>
      </c>
      <c r="M1367" s="752">
        <v>330</v>
      </c>
      <c r="N1367" s="753">
        <v>68970.000034344412</v>
      </c>
    </row>
    <row r="1368" spans="1:14" ht="14.45" customHeight="1" x14ac:dyDescent="0.2">
      <c r="A1368" s="747" t="s">
        <v>583</v>
      </c>
      <c r="B1368" s="748" t="s">
        <v>584</v>
      </c>
      <c r="C1368" s="749" t="s">
        <v>606</v>
      </c>
      <c r="D1368" s="750" t="s">
        <v>607</v>
      </c>
      <c r="E1368" s="751">
        <v>50113001</v>
      </c>
      <c r="F1368" s="750" t="s">
        <v>669</v>
      </c>
      <c r="G1368" s="749" t="s">
        <v>670</v>
      </c>
      <c r="H1368" s="749">
        <v>501383</v>
      </c>
      <c r="I1368" s="749">
        <v>11693</v>
      </c>
      <c r="J1368" s="749" t="s">
        <v>1339</v>
      </c>
      <c r="K1368" s="749" t="s">
        <v>2195</v>
      </c>
      <c r="L1368" s="752">
        <v>447.7</v>
      </c>
      <c r="M1368" s="752">
        <v>6</v>
      </c>
      <c r="N1368" s="753">
        <v>2686.2</v>
      </c>
    </row>
    <row r="1369" spans="1:14" ht="14.45" customHeight="1" x14ac:dyDescent="0.2">
      <c r="A1369" s="747" t="s">
        <v>583</v>
      </c>
      <c r="B1369" s="748" t="s">
        <v>584</v>
      </c>
      <c r="C1369" s="749" t="s">
        <v>606</v>
      </c>
      <c r="D1369" s="750" t="s">
        <v>607</v>
      </c>
      <c r="E1369" s="751">
        <v>50113001</v>
      </c>
      <c r="F1369" s="750" t="s">
        <v>669</v>
      </c>
      <c r="G1369" s="749" t="s">
        <v>678</v>
      </c>
      <c r="H1369" s="749">
        <v>118175</v>
      </c>
      <c r="I1369" s="749">
        <v>18175</v>
      </c>
      <c r="J1369" s="749" t="s">
        <v>1351</v>
      </c>
      <c r="K1369" s="749" t="s">
        <v>1353</v>
      </c>
      <c r="L1369" s="752">
        <v>643.62222222222238</v>
      </c>
      <c r="M1369" s="752">
        <v>81</v>
      </c>
      <c r="N1369" s="753">
        <v>52133.400000000009</v>
      </c>
    </row>
    <row r="1370" spans="1:14" ht="14.45" customHeight="1" x14ac:dyDescent="0.2">
      <c r="A1370" s="747" t="s">
        <v>583</v>
      </c>
      <c r="B1370" s="748" t="s">
        <v>584</v>
      </c>
      <c r="C1370" s="749" t="s">
        <v>606</v>
      </c>
      <c r="D1370" s="750" t="s">
        <v>607</v>
      </c>
      <c r="E1370" s="751">
        <v>50113001</v>
      </c>
      <c r="F1370" s="750" t="s">
        <v>669</v>
      </c>
      <c r="G1370" s="749" t="s">
        <v>678</v>
      </c>
      <c r="H1370" s="749">
        <v>118167</v>
      </c>
      <c r="I1370" s="749">
        <v>18167</v>
      </c>
      <c r="J1370" s="749" t="s">
        <v>1351</v>
      </c>
      <c r="K1370" s="749" t="s">
        <v>1352</v>
      </c>
      <c r="L1370" s="752">
        <v>69.497331125044283</v>
      </c>
      <c r="M1370" s="752">
        <v>1690.6</v>
      </c>
      <c r="N1370" s="753">
        <v>117492.18799999986</v>
      </c>
    </row>
    <row r="1371" spans="1:14" ht="14.45" customHeight="1" x14ac:dyDescent="0.2">
      <c r="A1371" s="747" t="s">
        <v>583</v>
      </c>
      <c r="B1371" s="748" t="s">
        <v>584</v>
      </c>
      <c r="C1371" s="749" t="s">
        <v>606</v>
      </c>
      <c r="D1371" s="750" t="s">
        <v>607</v>
      </c>
      <c r="E1371" s="751">
        <v>50113001</v>
      </c>
      <c r="F1371" s="750" t="s">
        <v>669</v>
      </c>
      <c r="G1371" s="749" t="s">
        <v>678</v>
      </c>
      <c r="H1371" s="749">
        <v>118172</v>
      </c>
      <c r="I1371" s="749">
        <v>18172</v>
      </c>
      <c r="J1371" s="749" t="s">
        <v>1351</v>
      </c>
      <c r="K1371" s="749" t="s">
        <v>2029</v>
      </c>
      <c r="L1371" s="752">
        <v>817.66603773584927</v>
      </c>
      <c r="M1371" s="752">
        <v>53</v>
      </c>
      <c r="N1371" s="753">
        <v>43336.30000000001</v>
      </c>
    </row>
    <row r="1372" spans="1:14" ht="14.45" customHeight="1" x14ac:dyDescent="0.2">
      <c r="A1372" s="747" t="s">
        <v>583</v>
      </c>
      <c r="B1372" s="748" t="s">
        <v>584</v>
      </c>
      <c r="C1372" s="749" t="s">
        <v>606</v>
      </c>
      <c r="D1372" s="750" t="s">
        <v>607</v>
      </c>
      <c r="E1372" s="751">
        <v>50113001</v>
      </c>
      <c r="F1372" s="750" t="s">
        <v>669</v>
      </c>
      <c r="G1372" s="749" t="s">
        <v>670</v>
      </c>
      <c r="H1372" s="749">
        <v>849310</v>
      </c>
      <c r="I1372" s="749">
        <v>126689</v>
      </c>
      <c r="J1372" s="749" t="s">
        <v>2196</v>
      </c>
      <c r="K1372" s="749" t="s">
        <v>2197</v>
      </c>
      <c r="L1372" s="752">
        <v>225.46868333333336</v>
      </c>
      <c r="M1372" s="752">
        <v>40</v>
      </c>
      <c r="N1372" s="753">
        <v>9018.7473333333346</v>
      </c>
    </row>
    <row r="1373" spans="1:14" ht="14.45" customHeight="1" x14ac:dyDescent="0.2">
      <c r="A1373" s="747" t="s">
        <v>583</v>
      </c>
      <c r="B1373" s="748" t="s">
        <v>584</v>
      </c>
      <c r="C1373" s="749" t="s">
        <v>606</v>
      </c>
      <c r="D1373" s="750" t="s">
        <v>607</v>
      </c>
      <c r="E1373" s="751">
        <v>50113001</v>
      </c>
      <c r="F1373" s="750" t="s">
        <v>669</v>
      </c>
      <c r="G1373" s="749" t="s">
        <v>585</v>
      </c>
      <c r="H1373" s="749">
        <v>129027</v>
      </c>
      <c r="I1373" s="749">
        <v>129027</v>
      </c>
      <c r="J1373" s="749" t="s">
        <v>2198</v>
      </c>
      <c r="K1373" s="749" t="s">
        <v>2199</v>
      </c>
      <c r="L1373" s="752">
        <v>841.5</v>
      </c>
      <c r="M1373" s="752">
        <v>1</v>
      </c>
      <c r="N1373" s="753">
        <v>841.5</v>
      </c>
    </row>
    <row r="1374" spans="1:14" ht="14.45" customHeight="1" x14ac:dyDescent="0.2">
      <c r="A1374" s="747" t="s">
        <v>583</v>
      </c>
      <c r="B1374" s="748" t="s">
        <v>584</v>
      </c>
      <c r="C1374" s="749" t="s">
        <v>606</v>
      </c>
      <c r="D1374" s="750" t="s">
        <v>607</v>
      </c>
      <c r="E1374" s="751">
        <v>50113001</v>
      </c>
      <c r="F1374" s="750" t="s">
        <v>669</v>
      </c>
      <c r="G1374" s="749" t="s">
        <v>585</v>
      </c>
      <c r="H1374" s="749">
        <v>846094</v>
      </c>
      <c r="I1374" s="749">
        <v>129023</v>
      </c>
      <c r="J1374" s="749" t="s">
        <v>2200</v>
      </c>
      <c r="K1374" s="749" t="s">
        <v>2201</v>
      </c>
      <c r="L1374" s="752">
        <v>197.12000000000003</v>
      </c>
      <c r="M1374" s="752">
        <v>10</v>
      </c>
      <c r="N1374" s="753">
        <v>1971.2000000000003</v>
      </c>
    </row>
    <row r="1375" spans="1:14" ht="14.45" customHeight="1" x14ac:dyDescent="0.2">
      <c r="A1375" s="747" t="s">
        <v>583</v>
      </c>
      <c r="B1375" s="748" t="s">
        <v>584</v>
      </c>
      <c r="C1375" s="749" t="s">
        <v>606</v>
      </c>
      <c r="D1375" s="750" t="s">
        <v>607</v>
      </c>
      <c r="E1375" s="751">
        <v>50113001</v>
      </c>
      <c r="F1375" s="750" t="s">
        <v>669</v>
      </c>
      <c r="G1375" s="749" t="s">
        <v>670</v>
      </c>
      <c r="H1375" s="749">
        <v>187721</v>
      </c>
      <c r="I1375" s="749">
        <v>87721</v>
      </c>
      <c r="J1375" s="749" t="s">
        <v>2202</v>
      </c>
      <c r="K1375" s="749" t="s">
        <v>2203</v>
      </c>
      <c r="L1375" s="752">
        <v>59.561428571428571</v>
      </c>
      <c r="M1375" s="752">
        <v>42</v>
      </c>
      <c r="N1375" s="753">
        <v>2501.58</v>
      </c>
    </row>
    <row r="1376" spans="1:14" ht="14.45" customHeight="1" x14ac:dyDescent="0.2">
      <c r="A1376" s="747" t="s">
        <v>583</v>
      </c>
      <c r="B1376" s="748" t="s">
        <v>584</v>
      </c>
      <c r="C1376" s="749" t="s">
        <v>606</v>
      </c>
      <c r="D1376" s="750" t="s">
        <v>607</v>
      </c>
      <c r="E1376" s="751">
        <v>50113001</v>
      </c>
      <c r="F1376" s="750" t="s">
        <v>669</v>
      </c>
      <c r="G1376" s="749" t="s">
        <v>670</v>
      </c>
      <c r="H1376" s="749">
        <v>235795</v>
      </c>
      <c r="I1376" s="749">
        <v>235795</v>
      </c>
      <c r="J1376" s="749" t="s">
        <v>2202</v>
      </c>
      <c r="K1376" s="749" t="s">
        <v>2203</v>
      </c>
      <c r="L1376" s="752">
        <v>59.970000000000006</v>
      </c>
      <c r="M1376" s="752">
        <v>48</v>
      </c>
      <c r="N1376" s="753">
        <v>2878.5600000000004</v>
      </c>
    </row>
    <row r="1377" spans="1:14" ht="14.45" customHeight="1" x14ac:dyDescent="0.2">
      <c r="A1377" s="747" t="s">
        <v>583</v>
      </c>
      <c r="B1377" s="748" t="s">
        <v>584</v>
      </c>
      <c r="C1377" s="749" t="s">
        <v>606</v>
      </c>
      <c r="D1377" s="750" t="s">
        <v>607</v>
      </c>
      <c r="E1377" s="751">
        <v>50113001</v>
      </c>
      <c r="F1377" s="750" t="s">
        <v>669</v>
      </c>
      <c r="G1377" s="749" t="s">
        <v>670</v>
      </c>
      <c r="H1377" s="749">
        <v>161489</v>
      </c>
      <c r="I1377" s="749">
        <v>161489</v>
      </c>
      <c r="J1377" s="749" t="s">
        <v>2204</v>
      </c>
      <c r="K1377" s="749" t="s">
        <v>2205</v>
      </c>
      <c r="L1377" s="752">
        <v>780.23125925925922</v>
      </c>
      <c r="M1377" s="752">
        <v>27</v>
      </c>
      <c r="N1377" s="753">
        <v>21066.243999999999</v>
      </c>
    </row>
    <row r="1378" spans="1:14" ht="14.45" customHeight="1" x14ac:dyDescent="0.2">
      <c r="A1378" s="747" t="s">
        <v>583</v>
      </c>
      <c r="B1378" s="748" t="s">
        <v>584</v>
      </c>
      <c r="C1378" s="749" t="s">
        <v>606</v>
      </c>
      <c r="D1378" s="750" t="s">
        <v>607</v>
      </c>
      <c r="E1378" s="751">
        <v>50113001</v>
      </c>
      <c r="F1378" s="750" t="s">
        <v>669</v>
      </c>
      <c r="G1378" s="749" t="s">
        <v>670</v>
      </c>
      <c r="H1378" s="749">
        <v>13440</v>
      </c>
      <c r="I1378" s="749">
        <v>13440</v>
      </c>
      <c r="J1378" s="749" t="s">
        <v>1381</v>
      </c>
      <c r="K1378" s="749" t="s">
        <v>1043</v>
      </c>
      <c r="L1378" s="752">
        <v>395.99999620226856</v>
      </c>
      <c r="M1378" s="752">
        <v>59</v>
      </c>
      <c r="N1378" s="753">
        <v>23363.999775933844</v>
      </c>
    </row>
    <row r="1379" spans="1:14" ht="14.45" customHeight="1" x14ac:dyDescent="0.2">
      <c r="A1379" s="747" t="s">
        <v>583</v>
      </c>
      <c r="B1379" s="748" t="s">
        <v>584</v>
      </c>
      <c r="C1379" s="749" t="s">
        <v>606</v>
      </c>
      <c r="D1379" s="750" t="s">
        <v>607</v>
      </c>
      <c r="E1379" s="751">
        <v>50113001</v>
      </c>
      <c r="F1379" s="750" t="s">
        <v>669</v>
      </c>
      <c r="G1379" s="749" t="s">
        <v>678</v>
      </c>
      <c r="H1379" s="749">
        <v>846853</v>
      </c>
      <c r="I1379" s="749">
        <v>124418</v>
      </c>
      <c r="J1379" s="749" t="s">
        <v>1386</v>
      </c>
      <c r="K1379" s="749" t="s">
        <v>1387</v>
      </c>
      <c r="L1379" s="752">
        <v>716.88149253731342</v>
      </c>
      <c r="M1379" s="752">
        <v>402</v>
      </c>
      <c r="N1379" s="753">
        <v>288186.36</v>
      </c>
    </row>
    <row r="1380" spans="1:14" ht="14.45" customHeight="1" x14ac:dyDescent="0.2">
      <c r="A1380" s="747" t="s">
        <v>583</v>
      </c>
      <c r="B1380" s="748" t="s">
        <v>584</v>
      </c>
      <c r="C1380" s="749" t="s">
        <v>606</v>
      </c>
      <c r="D1380" s="750" t="s">
        <v>607</v>
      </c>
      <c r="E1380" s="751">
        <v>50113001</v>
      </c>
      <c r="F1380" s="750" t="s">
        <v>669</v>
      </c>
      <c r="G1380" s="749" t="s">
        <v>670</v>
      </c>
      <c r="H1380" s="749">
        <v>220108</v>
      </c>
      <c r="I1380" s="749">
        <v>220108</v>
      </c>
      <c r="J1380" s="749" t="s">
        <v>2206</v>
      </c>
      <c r="K1380" s="749" t="s">
        <v>2207</v>
      </c>
      <c r="L1380" s="752">
        <v>1209.9999928240916</v>
      </c>
      <c r="M1380" s="752">
        <v>90</v>
      </c>
      <c r="N1380" s="753">
        <v>108899.99935416823</v>
      </c>
    </row>
    <row r="1381" spans="1:14" ht="14.45" customHeight="1" x14ac:dyDescent="0.2">
      <c r="A1381" s="747" t="s">
        <v>583</v>
      </c>
      <c r="B1381" s="748" t="s">
        <v>584</v>
      </c>
      <c r="C1381" s="749" t="s">
        <v>606</v>
      </c>
      <c r="D1381" s="750" t="s">
        <v>607</v>
      </c>
      <c r="E1381" s="751">
        <v>50113001</v>
      </c>
      <c r="F1381" s="750" t="s">
        <v>669</v>
      </c>
      <c r="G1381" s="749" t="s">
        <v>670</v>
      </c>
      <c r="H1381" s="749">
        <v>220105</v>
      </c>
      <c r="I1381" s="749">
        <v>220105</v>
      </c>
      <c r="J1381" s="749" t="s">
        <v>2206</v>
      </c>
      <c r="K1381" s="749" t="s">
        <v>2208</v>
      </c>
      <c r="L1381" s="752">
        <v>605</v>
      </c>
      <c r="M1381" s="752">
        <v>38</v>
      </c>
      <c r="N1381" s="753">
        <v>22990</v>
      </c>
    </row>
    <row r="1382" spans="1:14" ht="14.45" customHeight="1" x14ac:dyDescent="0.2">
      <c r="A1382" s="747" t="s">
        <v>583</v>
      </c>
      <c r="B1382" s="748" t="s">
        <v>584</v>
      </c>
      <c r="C1382" s="749" t="s">
        <v>606</v>
      </c>
      <c r="D1382" s="750" t="s">
        <v>607</v>
      </c>
      <c r="E1382" s="751">
        <v>50113001</v>
      </c>
      <c r="F1382" s="750" t="s">
        <v>669</v>
      </c>
      <c r="G1382" s="749" t="s">
        <v>670</v>
      </c>
      <c r="H1382" s="749">
        <v>139969</v>
      </c>
      <c r="I1382" s="749">
        <v>139969</v>
      </c>
      <c r="J1382" s="749" t="s">
        <v>2209</v>
      </c>
      <c r="K1382" s="749" t="s">
        <v>2179</v>
      </c>
      <c r="L1382" s="752">
        <v>362.26913043478254</v>
      </c>
      <c r="M1382" s="752">
        <v>23</v>
      </c>
      <c r="N1382" s="753">
        <v>8332.1899999999987</v>
      </c>
    </row>
    <row r="1383" spans="1:14" ht="14.45" customHeight="1" x14ac:dyDescent="0.2">
      <c r="A1383" s="747" t="s">
        <v>583</v>
      </c>
      <c r="B1383" s="748" t="s">
        <v>584</v>
      </c>
      <c r="C1383" s="749" t="s">
        <v>606</v>
      </c>
      <c r="D1383" s="750" t="s">
        <v>607</v>
      </c>
      <c r="E1383" s="751">
        <v>50113001</v>
      </c>
      <c r="F1383" s="750" t="s">
        <v>669</v>
      </c>
      <c r="G1383" s="749" t="s">
        <v>670</v>
      </c>
      <c r="H1383" s="749">
        <v>100810</v>
      </c>
      <c r="I1383" s="749">
        <v>810</v>
      </c>
      <c r="J1383" s="749" t="s">
        <v>2210</v>
      </c>
      <c r="K1383" s="749" t="s">
        <v>2211</v>
      </c>
      <c r="L1383" s="752">
        <v>74.107142857142861</v>
      </c>
      <c r="M1383" s="752">
        <v>7</v>
      </c>
      <c r="N1383" s="753">
        <v>518.75</v>
      </c>
    </row>
    <row r="1384" spans="1:14" ht="14.45" customHeight="1" x14ac:dyDescent="0.2">
      <c r="A1384" s="747" t="s">
        <v>583</v>
      </c>
      <c r="B1384" s="748" t="s">
        <v>584</v>
      </c>
      <c r="C1384" s="749" t="s">
        <v>606</v>
      </c>
      <c r="D1384" s="750" t="s">
        <v>607</v>
      </c>
      <c r="E1384" s="751">
        <v>50113001</v>
      </c>
      <c r="F1384" s="750" t="s">
        <v>669</v>
      </c>
      <c r="G1384" s="749" t="s">
        <v>670</v>
      </c>
      <c r="H1384" s="749">
        <v>208645</v>
      </c>
      <c r="I1384" s="749">
        <v>208645</v>
      </c>
      <c r="J1384" s="749" t="s">
        <v>2212</v>
      </c>
      <c r="K1384" s="749" t="s">
        <v>2213</v>
      </c>
      <c r="L1384" s="752">
        <v>77.535999999999987</v>
      </c>
      <c r="M1384" s="752">
        <v>5</v>
      </c>
      <c r="N1384" s="753">
        <v>387.67999999999995</v>
      </c>
    </row>
    <row r="1385" spans="1:14" ht="14.45" customHeight="1" x14ac:dyDescent="0.2">
      <c r="A1385" s="747" t="s">
        <v>583</v>
      </c>
      <c r="B1385" s="748" t="s">
        <v>584</v>
      </c>
      <c r="C1385" s="749" t="s">
        <v>606</v>
      </c>
      <c r="D1385" s="750" t="s">
        <v>607</v>
      </c>
      <c r="E1385" s="751">
        <v>50113001</v>
      </c>
      <c r="F1385" s="750" t="s">
        <v>669</v>
      </c>
      <c r="G1385" s="749" t="s">
        <v>670</v>
      </c>
      <c r="H1385" s="749">
        <v>160319</v>
      </c>
      <c r="I1385" s="749">
        <v>160319</v>
      </c>
      <c r="J1385" s="749" t="s">
        <v>2214</v>
      </c>
      <c r="K1385" s="749" t="s">
        <v>2215</v>
      </c>
      <c r="L1385" s="752">
        <v>2032.8000000000002</v>
      </c>
      <c r="M1385" s="752">
        <v>115</v>
      </c>
      <c r="N1385" s="753">
        <v>233772.00000000003</v>
      </c>
    </row>
    <row r="1386" spans="1:14" ht="14.45" customHeight="1" x14ac:dyDescent="0.2">
      <c r="A1386" s="747" t="s">
        <v>583</v>
      </c>
      <c r="B1386" s="748" t="s">
        <v>584</v>
      </c>
      <c r="C1386" s="749" t="s">
        <v>606</v>
      </c>
      <c r="D1386" s="750" t="s">
        <v>607</v>
      </c>
      <c r="E1386" s="751">
        <v>50113001</v>
      </c>
      <c r="F1386" s="750" t="s">
        <v>669</v>
      </c>
      <c r="G1386" s="749" t="s">
        <v>678</v>
      </c>
      <c r="H1386" s="749">
        <v>160320</v>
      </c>
      <c r="I1386" s="749">
        <v>160320</v>
      </c>
      <c r="J1386" s="749" t="s">
        <v>2216</v>
      </c>
      <c r="K1386" s="749" t="s">
        <v>2217</v>
      </c>
      <c r="L1386" s="752">
        <v>12196.799999999987</v>
      </c>
      <c r="M1386" s="752">
        <v>52.863866666666603</v>
      </c>
      <c r="N1386" s="753">
        <v>644770.00895999849</v>
      </c>
    </row>
    <row r="1387" spans="1:14" ht="14.45" customHeight="1" x14ac:dyDescent="0.2">
      <c r="A1387" s="747" t="s">
        <v>583</v>
      </c>
      <c r="B1387" s="748" t="s">
        <v>584</v>
      </c>
      <c r="C1387" s="749" t="s">
        <v>606</v>
      </c>
      <c r="D1387" s="750" t="s">
        <v>607</v>
      </c>
      <c r="E1387" s="751">
        <v>50113001</v>
      </c>
      <c r="F1387" s="750" t="s">
        <v>669</v>
      </c>
      <c r="G1387" s="749" t="s">
        <v>670</v>
      </c>
      <c r="H1387" s="749">
        <v>230918</v>
      </c>
      <c r="I1387" s="749">
        <v>230918</v>
      </c>
      <c r="J1387" s="749" t="s">
        <v>1424</v>
      </c>
      <c r="K1387" s="749" t="s">
        <v>1426</v>
      </c>
      <c r="L1387" s="752">
        <v>147.62</v>
      </c>
      <c r="M1387" s="752">
        <v>360</v>
      </c>
      <c r="N1387" s="753">
        <v>53143.199999999997</v>
      </c>
    </row>
    <row r="1388" spans="1:14" ht="14.45" customHeight="1" x14ac:dyDescent="0.2">
      <c r="A1388" s="747" t="s">
        <v>583</v>
      </c>
      <c r="B1388" s="748" t="s">
        <v>584</v>
      </c>
      <c r="C1388" s="749" t="s">
        <v>606</v>
      </c>
      <c r="D1388" s="750" t="s">
        <v>607</v>
      </c>
      <c r="E1388" s="751">
        <v>50113001</v>
      </c>
      <c r="F1388" s="750" t="s">
        <v>669</v>
      </c>
      <c r="G1388" s="749" t="s">
        <v>678</v>
      </c>
      <c r="H1388" s="749">
        <v>849266</v>
      </c>
      <c r="I1388" s="749">
        <v>162444</v>
      </c>
      <c r="J1388" s="749" t="s">
        <v>1424</v>
      </c>
      <c r="K1388" s="749" t="s">
        <v>2218</v>
      </c>
      <c r="L1388" s="752">
        <v>82.089729729729768</v>
      </c>
      <c r="M1388" s="752">
        <v>370</v>
      </c>
      <c r="N1388" s="753">
        <v>30373.200000000015</v>
      </c>
    </row>
    <row r="1389" spans="1:14" ht="14.45" customHeight="1" x14ac:dyDescent="0.2">
      <c r="A1389" s="747" t="s">
        <v>583</v>
      </c>
      <c r="B1389" s="748" t="s">
        <v>584</v>
      </c>
      <c r="C1389" s="749" t="s">
        <v>606</v>
      </c>
      <c r="D1389" s="750" t="s">
        <v>607</v>
      </c>
      <c r="E1389" s="751">
        <v>50113001</v>
      </c>
      <c r="F1389" s="750" t="s">
        <v>669</v>
      </c>
      <c r="G1389" s="749" t="s">
        <v>678</v>
      </c>
      <c r="H1389" s="749">
        <v>130779</v>
      </c>
      <c r="I1389" s="749">
        <v>30779</v>
      </c>
      <c r="J1389" s="749" t="s">
        <v>1424</v>
      </c>
      <c r="K1389" s="749" t="s">
        <v>1425</v>
      </c>
      <c r="L1389" s="752">
        <v>147.73423076923075</v>
      </c>
      <c r="M1389" s="752">
        <v>2340</v>
      </c>
      <c r="N1389" s="753">
        <v>345698.09999999992</v>
      </c>
    </row>
    <row r="1390" spans="1:14" ht="14.45" customHeight="1" x14ac:dyDescent="0.2">
      <c r="A1390" s="747" t="s">
        <v>583</v>
      </c>
      <c r="B1390" s="748" t="s">
        <v>584</v>
      </c>
      <c r="C1390" s="749" t="s">
        <v>606</v>
      </c>
      <c r="D1390" s="750" t="s">
        <v>607</v>
      </c>
      <c r="E1390" s="751">
        <v>50113001</v>
      </c>
      <c r="F1390" s="750" t="s">
        <v>669</v>
      </c>
      <c r="G1390" s="749" t="s">
        <v>670</v>
      </c>
      <c r="H1390" s="749">
        <v>230919</v>
      </c>
      <c r="I1390" s="749">
        <v>230919</v>
      </c>
      <c r="J1390" s="749" t="s">
        <v>1424</v>
      </c>
      <c r="K1390" s="749" t="s">
        <v>2219</v>
      </c>
      <c r="L1390" s="752">
        <v>82.343999999999994</v>
      </c>
      <c r="M1390" s="752">
        <v>50</v>
      </c>
      <c r="N1390" s="753">
        <v>4117.2</v>
      </c>
    </row>
    <row r="1391" spans="1:14" ht="14.45" customHeight="1" x14ac:dyDescent="0.2">
      <c r="A1391" s="747" t="s">
        <v>583</v>
      </c>
      <c r="B1391" s="748" t="s">
        <v>584</v>
      </c>
      <c r="C1391" s="749" t="s">
        <v>606</v>
      </c>
      <c r="D1391" s="750" t="s">
        <v>607</v>
      </c>
      <c r="E1391" s="751">
        <v>50113001</v>
      </c>
      <c r="F1391" s="750" t="s">
        <v>669</v>
      </c>
      <c r="G1391" s="749" t="s">
        <v>670</v>
      </c>
      <c r="H1391" s="749">
        <v>13807</v>
      </c>
      <c r="I1391" s="749">
        <v>4188</v>
      </c>
      <c r="J1391" s="749" t="s">
        <v>2220</v>
      </c>
      <c r="K1391" s="749" t="s">
        <v>2221</v>
      </c>
      <c r="L1391" s="752">
        <v>2438.8649999999998</v>
      </c>
      <c r="M1391" s="752">
        <v>10</v>
      </c>
      <c r="N1391" s="753">
        <v>24388.649999999998</v>
      </c>
    </row>
    <row r="1392" spans="1:14" ht="14.45" customHeight="1" x14ac:dyDescent="0.2">
      <c r="A1392" s="747" t="s">
        <v>583</v>
      </c>
      <c r="B1392" s="748" t="s">
        <v>584</v>
      </c>
      <c r="C1392" s="749" t="s">
        <v>606</v>
      </c>
      <c r="D1392" s="750" t="s">
        <v>607</v>
      </c>
      <c r="E1392" s="751">
        <v>50113001</v>
      </c>
      <c r="F1392" s="750" t="s">
        <v>669</v>
      </c>
      <c r="G1392" s="749" t="s">
        <v>670</v>
      </c>
      <c r="H1392" s="749">
        <v>154269</v>
      </c>
      <c r="I1392" s="749">
        <v>154269</v>
      </c>
      <c r="J1392" s="749" t="s">
        <v>2220</v>
      </c>
      <c r="K1392" s="749" t="s">
        <v>2222</v>
      </c>
      <c r="L1392" s="752">
        <v>14573.069019687213</v>
      </c>
      <c r="M1392" s="752">
        <v>7.1466999999999974</v>
      </c>
      <c r="N1392" s="753">
        <v>104149.35236299857</v>
      </c>
    </row>
    <row r="1393" spans="1:14" ht="14.45" customHeight="1" x14ac:dyDescent="0.2">
      <c r="A1393" s="747" t="s">
        <v>583</v>
      </c>
      <c r="B1393" s="748" t="s">
        <v>584</v>
      </c>
      <c r="C1393" s="749" t="s">
        <v>606</v>
      </c>
      <c r="D1393" s="750" t="s">
        <v>607</v>
      </c>
      <c r="E1393" s="751">
        <v>50113001</v>
      </c>
      <c r="F1393" s="750" t="s">
        <v>669</v>
      </c>
      <c r="G1393" s="749" t="s">
        <v>670</v>
      </c>
      <c r="H1393" s="749">
        <v>216573</v>
      </c>
      <c r="I1393" s="749">
        <v>216573</v>
      </c>
      <c r="J1393" s="749" t="s">
        <v>1428</v>
      </c>
      <c r="K1393" s="749" t="s">
        <v>1429</v>
      </c>
      <c r="L1393" s="752">
        <v>61.748790397045262</v>
      </c>
      <c r="M1393" s="752">
        <v>1083</v>
      </c>
      <c r="N1393" s="753">
        <v>66873.940000000017</v>
      </c>
    </row>
    <row r="1394" spans="1:14" ht="14.45" customHeight="1" x14ac:dyDescent="0.2">
      <c r="A1394" s="747" t="s">
        <v>583</v>
      </c>
      <c r="B1394" s="748" t="s">
        <v>584</v>
      </c>
      <c r="C1394" s="749" t="s">
        <v>606</v>
      </c>
      <c r="D1394" s="750" t="s">
        <v>607</v>
      </c>
      <c r="E1394" s="751">
        <v>50113001</v>
      </c>
      <c r="F1394" s="750" t="s">
        <v>669</v>
      </c>
      <c r="G1394" s="749" t="s">
        <v>670</v>
      </c>
      <c r="H1394" s="749">
        <v>100610</v>
      </c>
      <c r="I1394" s="749">
        <v>610</v>
      </c>
      <c r="J1394" s="749" t="s">
        <v>1430</v>
      </c>
      <c r="K1394" s="749" t="s">
        <v>1431</v>
      </c>
      <c r="L1394" s="752">
        <v>72.461313131313148</v>
      </c>
      <c r="M1394" s="752">
        <v>99</v>
      </c>
      <c r="N1394" s="753">
        <v>7173.670000000001</v>
      </c>
    </row>
    <row r="1395" spans="1:14" ht="14.45" customHeight="1" x14ac:dyDescent="0.2">
      <c r="A1395" s="747" t="s">
        <v>583</v>
      </c>
      <c r="B1395" s="748" t="s">
        <v>584</v>
      </c>
      <c r="C1395" s="749" t="s">
        <v>606</v>
      </c>
      <c r="D1395" s="750" t="s">
        <v>607</v>
      </c>
      <c r="E1395" s="751">
        <v>50113001</v>
      </c>
      <c r="F1395" s="750" t="s">
        <v>669</v>
      </c>
      <c r="G1395" s="749" t="s">
        <v>670</v>
      </c>
      <c r="H1395" s="749">
        <v>100612</v>
      </c>
      <c r="I1395" s="749">
        <v>612</v>
      </c>
      <c r="J1395" s="749" t="s">
        <v>1432</v>
      </c>
      <c r="K1395" s="749" t="s">
        <v>1433</v>
      </c>
      <c r="L1395" s="752">
        <v>67.624957983193212</v>
      </c>
      <c r="M1395" s="752">
        <v>238</v>
      </c>
      <c r="N1395" s="753">
        <v>16094.739999999985</v>
      </c>
    </row>
    <row r="1396" spans="1:14" ht="14.45" customHeight="1" x14ac:dyDescent="0.2">
      <c r="A1396" s="747" t="s">
        <v>583</v>
      </c>
      <c r="B1396" s="748" t="s">
        <v>584</v>
      </c>
      <c r="C1396" s="749" t="s">
        <v>606</v>
      </c>
      <c r="D1396" s="750" t="s">
        <v>607</v>
      </c>
      <c r="E1396" s="751">
        <v>50113001</v>
      </c>
      <c r="F1396" s="750" t="s">
        <v>669</v>
      </c>
      <c r="G1396" s="749" t="s">
        <v>670</v>
      </c>
      <c r="H1396" s="749">
        <v>226000</v>
      </c>
      <c r="I1396" s="749">
        <v>226000</v>
      </c>
      <c r="J1396" s="749" t="s">
        <v>1478</v>
      </c>
      <c r="K1396" s="749" t="s">
        <v>1479</v>
      </c>
      <c r="L1396" s="752">
        <v>312.14</v>
      </c>
      <c r="M1396" s="752">
        <v>11</v>
      </c>
      <c r="N1396" s="753">
        <v>3433.54</v>
      </c>
    </row>
    <row r="1397" spans="1:14" ht="14.45" customHeight="1" x14ac:dyDescent="0.2">
      <c r="A1397" s="747" t="s">
        <v>583</v>
      </c>
      <c r="B1397" s="748" t="s">
        <v>584</v>
      </c>
      <c r="C1397" s="749" t="s">
        <v>606</v>
      </c>
      <c r="D1397" s="750" t="s">
        <v>607</v>
      </c>
      <c r="E1397" s="751">
        <v>50113001</v>
      </c>
      <c r="F1397" s="750" t="s">
        <v>669</v>
      </c>
      <c r="G1397" s="749" t="s">
        <v>670</v>
      </c>
      <c r="H1397" s="749">
        <v>132090</v>
      </c>
      <c r="I1397" s="749">
        <v>32090</v>
      </c>
      <c r="J1397" s="749" t="s">
        <v>2223</v>
      </c>
      <c r="K1397" s="749" t="s">
        <v>2224</v>
      </c>
      <c r="L1397" s="752">
        <v>27.35</v>
      </c>
      <c r="M1397" s="752">
        <v>1</v>
      </c>
      <c r="N1397" s="753">
        <v>27.35</v>
      </c>
    </row>
    <row r="1398" spans="1:14" ht="14.45" customHeight="1" x14ac:dyDescent="0.2">
      <c r="A1398" s="747" t="s">
        <v>583</v>
      </c>
      <c r="B1398" s="748" t="s">
        <v>584</v>
      </c>
      <c r="C1398" s="749" t="s">
        <v>606</v>
      </c>
      <c r="D1398" s="750" t="s">
        <v>607</v>
      </c>
      <c r="E1398" s="751">
        <v>50113001</v>
      </c>
      <c r="F1398" s="750" t="s">
        <v>669</v>
      </c>
      <c r="G1398" s="749" t="s">
        <v>678</v>
      </c>
      <c r="H1398" s="749">
        <v>131934</v>
      </c>
      <c r="I1398" s="749">
        <v>31934</v>
      </c>
      <c r="J1398" s="749" t="s">
        <v>2225</v>
      </c>
      <c r="K1398" s="749" t="s">
        <v>2226</v>
      </c>
      <c r="L1398" s="752">
        <v>49.803076923076929</v>
      </c>
      <c r="M1398" s="752">
        <v>13</v>
      </c>
      <c r="N1398" s="753">
        <v>647.44000000000005</v>
      </c>
    </row>
    <row r="1399" spans="1:14" ht="14.45" customHeight="1" x14ac:dyDescent="0.2">
      <c r="A1399" s="747" t="s">
        <v>583</v>
      </c>
      <c r="B1399" s="748" t="s">
        <v>584</v>
      </c>
      <c r="C1399" s="749" t="s">
        <v>606</v>
      </c>
      <c r="D1399" s="750" t="s">
        <v>607</v>
      </c>
      <c r="E1399" s="751">
        <v>50113001</v>
      </c>
      <c r="F1399" s="750" t="s">
        <v>669</v>
      </c>
      <c r="G1399" s="749" t="s">
        <v>670</v>
      </c>
      <c r="H1399" s="749">
        <v>902074</v>
      </c>
      <c r="I1399" s="749">
        <v>85278</v>
      </c>
      <c r="J1399" s="749" t="s">
        <v>2227</v>
      </c>
      <c r="K1399" s="749" t="s">
        <v>1043</v>
      </c>
      <c r="L1399" s="752">
        <v>2838</v>
      </c>
      <c r="M1399" s="752">
        <v>14</v>
      </c>
      <c r="N1399" s="753">
        <v>39732</v>
      </c>
    </row>
    <row r="1400" spans="1:14" ht="14.45" customHeight="1" x14ac:dyDescent="0.2">
      <c r="A1400" s="747" t="s">
        <v>583</v>
      </c>
      <c r="B1400" s="748" t="s">
        <v>584</v>
      </c>
      <c r="C1400" s="749" t="s">
        <v>606</v>
      </c>
      <c r="D1400" s="750" t="s">
        <v>607</v>
      </c>
      <c r="E1400" s="751">
        <v>50113001</v>
      </c>
      <c r="F1400" s="750" t="s">
        <v>669</v>
      </c>
      <c r="G1400" s="749" t="s">
        <v>670</v>
      </c>
      <c r="H1400" s="749">
        <v>843996</v>
      </c>
      <c r="I1400" s="749">
        <v>100191</v>
      </c>
      <c r="J1400" s="749" t="s">
        <v>2228</v>
      </c>
      <c r="K1400" s="749" t="s">
        <v>2229</v>
      </c>
      <c r="L1400" s="752">
        <v>3652</v>
      </c>
      <c r="M1400" s="752">
        <v>2</v>
      </c>
      <c r="N1400" s="753">
        <v>7304</v>
      </c>
    </row>
    <row r="1401" spans="1:14" ht="14.45" customHeight="1" x14ac:dyDescent="0.2">
      <c r="A1401" s="747" t="s">
        <v>583</v>
      </c>
      <c r="B1401" s="748" t="s">
        <v>584</v>
      </c>
      <c r="C1401" s="749" t="s">
        <v>609</v>
      </c>
      <c r="D1401" s="750" t="s">
        <v>610</v>
      </c>
      <c r="E1401" s="751">
        <v>50113001</v>
      </c>
      <c r="F1401" s="750" t="s">
        <v>669</v>
      </c>
      <c r="G1401" s="749" t="s">
        <v>670</v>
      </c>
      <c r="H1401" s="749">
        <v>100362</v>
      </c>
      <c r="I1401" s="749">
        <v>362</v>
      </c>
      <c r="J1401" s="749" t="s">
        <v>734</v>
      </c>
      <c r="K1401" s="749" t="s">
        <v>735</v>
      </c>
      <c r="L1401" s="752">
        <v>74.411473684210506</v>
      </c>
      <c r="M1401" s="752">
        <v>95</v>
      </c>
      <c r="N1401" s="753">
        <v>7069.0899999999983</v>
      </c>
    </row>
    <row r="1402" spans="1:14" ht="14.45" customHeight="1" x14ac:dyDescent="0.2">
      <c r="A1402" s="747" t="s">
        <v>583</v>
      </c>
      <c r="B1402" s="748" t="s">
        <v>584</v>
      </c>
      <c r="C1402" s="749" t="s">
        <v>609</v>
      </c>
      <c r="D1402" s="750" t="s">
        <v>610</v>
      </c>
      <c r="E1402" s="751">
        <v>50113001</v>
      </c>
      <c r="F1402" s="750" t="s">
        <v>669</v>
      </c>
      <c r="G1402" s="749" t="s">
        <v>670</v>
      </c>
      <c r="H1402" s="749">
        <v>167547</v>
      </c>
      <c r="I1402" s="749">
        <v>67547</v>
      </c>
      <c r="J1402" s="749" t="s">
        <v>749</v>
      </c>
      <c r="K1402" s="749" t="s">
        <v>750</v>
      </c>
      <c r="L1402" s="752">
        <v>47.11999999999999</v>
      </c>
      <c r="M1402" s="752">
        <v>62</v>
      </c>
      <c r="N1402" s="753">
        <v>2921.4399999999996</v>
      </c>
    </row>
    <row r="1403" spans="1:14" ht="14.45" customHeight="1" x14ac:dyDescent="0.2">
      <c r="A1403" s="747" t="s">
        <v>583</v>
      </c>
      <c r="B1403" s="748" t="s">
        <v>584</v>
      </c>
      <c r="C1403" s="749" t="s">
        <v>609</v>
      </c>
      <c r="D1403" s="750" t="s">
        <v>610</v>
      </c>
      <c r="E1403" s="751">
        <v>50113001</v>
      </c>
      <c r="F1403" s="750" t="s">
        <v>669</v>
      </c>
      <c r="G1403" s="749" t="s">
        <v>670</v>
      </c>
      <c r="H1403" s="749">
        <v>845369</v>
      </c>
      <c r="I1403" s="749">
        <v>107987</v>
      </c>
      <c r="J1403" s="749" t="s">
        <v>1819</v>
      </c>
      <c r="K1403" s="749" t="s">
        <v>1820</v>
      </c>
      <c r="L1403" s="752">
        <v>112.2064864864865</v>
      </c>
      <c r="M1403" s="752">
        <v>37</v>
      </c>
      <c r="N1403" s="753">
        <v>4151.6400000000003</v>
      </c>
    </row>
    <row r="1404" spans="1:14" ht="14.45" customHeight="1" x14ac:dyDescent="0.2">
      <c r="A1404" s="747" t="s">
        <v>583</v>
      </c>
      <c r="B1404" s="748" t="s">
        <v>584</v>
      </c>
      <c r="C1404" s="749" t="s">
        <v>609</v>
      </c>
      <c r="D1404" s="750" t="s">
        <v>610</v>
      </c>
      <c r="E1404" s="751">
        <v>50113001</v>
      </c>
      <c r="F1404" s="750" t="s">
        <v>669</v>
      </c>
      <c r="G1404" s="749" t="s">
        <v>670</v>
      </c>
      <c r="H1404" s="749">
        <v>110555</v>
      </c>
      <c r="I1404" s="749">
        <v>10555</v>
      </c>
      <c r="J1404" s="749" t="s">
        <v>772</v>
      </c>
      <c r="K1404" s="749" t="s">
        <v>773</v>
      </c>
      <c r="L1404" s="752">
        <v>254.98</v>
      </c>
      <c r="M1404" s="752">
        <v>3</v>
      </c>
      <c r="N1404" s="753">
        <v>764.93999999999994</v>
      </c>
    </row>
    <row r="1405" spans="1:14" ht="14.45" customHeight="1" x14ac:dyDescent="0.2">
      <c r="A1405" s="747" t="s">
        <v>583</v>
      </c>
      <c r="B1405" s="748" t="s">
        <v>584</v>
      </c>
      <c r="C1405" s="749" t="s">
        <v>609</v>
      </c>
      <c r="D1405" s="750" t="s">
        <v>610</v>
      </c>
      <c r="E1405" s="751">
        <v>50113001</v>
      </c>
      <c r="F1405" s="750" t="s">
        <v>669</v>
      </c>
      <c r="G1405" s="749" t="s">
        <v>670</v>
      </c>
      <c r="H1405" s="749">
        <v>173322</v>
      </c>
      <c r="I1405" s="749">
        <v>173322</v>
      </c>
      <c r="J1405" s="749" t="s">
        <v>777</v>
      </c>
      <c r="K1405" s="749" t="s">
        <v>778</v>
      </c>
      <c r="L1405" s="752">
        <v>803.66</v>
      </c>
      <c r="M1405" s="752">
        <v>0.5</v>
      </c>
      <c r="N1405" s="753">
        <v>401.83</v>
      </c>
    </row>
    <row r="1406" spans="1:14" ht="14.45" customHeight="1" x14ac:dyDescent="0.2">
      <c r="A1406" s="747" t="s">
        <v>583</v>
      </c>
      <c r="B1406" s="748" t="s">
        <v>584</v>
      </c>
      <c r="C1406" s="749" t="s">
        <v>609</v>
      </c>
      <c r="D1406" s="750" t="s">
        <v>610</v>
      </c>
      <c r="E1406" s="751">
        <v>50113001</v>
      </c>
      <c r="F1406" s="750" t="s">
        <v>669</v>
      </c>
      <c r="G1406" s="749" t="s">
        <v>670</v>
      </c>
      <c r="H1406" s="749">
        <v>187825</v>
      </c>
      <c r="I1406" s="749">
        <v>87825</v>
      </c>
      <c r="J1406" s="749" t="s">
        <v>781</v>
      </c>
      <c r="K1406" s="749" t="s">
        <v>780</v>
      </c>
      <c r="L1406" s="752">
        <v>80.367071428571421</v>
      </c>
      <c r="M1406" s="752">
        <v>14</v>
      </c>
      <c r="N1406" s="753">
        <v>1125.1389999999999</v>
      </c>
    </row>
    <row r="1407" spans="1:14" ht="14.45" customHeight="1" x14ac:dyDescent="0.2">
      <c r="A1407" s="747" t="s">
        <v>583</v>
      </c>
      <c r="B1407" s="748" t="s">
        <v>584</v>
      </c>
      <c r="C1407" s="749" t="s">
        <v>609</v>
      </c>
      <c r="D1407" s="750" t="s">
        <v>610</v>
      </c>
      <c r="E1407" s="751">
        <v>50113001</v>
      </c>
      <c r="F1407" s="750" t="s">
        <v>669</v>
      </c>
      <c r="G1407" s="749" t="s">
        <v>670</v>
      </c>
      <c r="H1407" s="749">
        <v>173390</v>
      </c>
      <c r="I1407" s="749">
        <v>173390</v>
      </c>
      <c r="J1407" s="749" t="s">
        <v>2158</v>
      </c>
      <c r="K1407" s="749" t="s">
        <v>2159</v>
      </c>
      <c r="L1407" s="752">
        <v>411.95</v>
      </c>
      <c r="M1407" s="752">
        <v>2.9</v>
      </c>
      <c r="N1407" s="753">
        <v>1194.655</v>
      </c>
    </row>
    <row r="1408" spans="1:14" ht="14.45" customHeight="1" x14ac:dyDescent="0.2">
      <c r="A1408" s="747" t="s">
        <v>583</v>
      </c>
      <c r="B1408" s="748" t="s">
        <v>584</v>
      </c>
      <c r="C1408" s="749" t="s">
        <v>609</v>
      </c>
      <c r="D1408" s="750" t="s">
        <v>610</v>
      </c>
      <c r="E1408" s="751">
        <v>50113001</v>
      </c>
      <c r="F1408" s="750" t="s">
        <v>669</v>
      </c>
      <c r="G1408" s="749" t="s">
        <v>670</v>
      </c>
      <c r="H1408" s="749">
        <v>187822</v>
      </c>
      <c r="I1408" s="749">
        <v>87822</v>
      </c>
      <c r="J1408" s="749" t="s">
        <v>787</v>
      </c>
      <c r="K1408" s="749" t="s">
        <v>788</v>
      </c>
      <c r="L1408" s="752">
        <v>1301.03</v>
      </c>
      <c r="M1408" s="752">
        <v>4</v>
      </c>
      <c r="N1408" s="753">
        <v>5204.12</v>
      </c>
    </row>
    <row r="1409" spans="1:14" ht="14.45" customHeight="1" x14ac:dyDescent="0.2">
      <c r="A1409" s="747" t="s">
        <v>583</v>
      </c>
      <c r="B1409" s="748" t="s">
        <v>584</v>
      </c>
      <c r="C1409" s="749" t="s">
        <v>609</v>
      </c>
      <c r="D1409" s="750" t="s">
        <v>610</v>
      </c>
      <c r="E1409" s="751">
        <v>50113001</v>
      </c>
      <c r="F1409" s="750" t="s">
        <v>669</v>
      </c>
      <c r="G1409" s="749" t="s">
        <v>670</v>
      </c>
      <c r="H1409" s="749">
        <v>100392</v>
      </c>
      <c r="I1409" s="749">
        <v>392</v>
      </c>
      <c r="J1409" s="749" t="s">
        <v>1826</v>
      </c>
      <c r="K1409" s="749" t="s">
        <v>1433</v>
      </c>
      <c r="L1409" s="752">
        <v>57.561674008810606</v>
      </c>
      <c r="M1409" s="752">
        <v>227</v>
      </c>
      <c r="N1409" s="753">
        <v>13066.500000000007</v>
      </c>
    </row>
    <row r="1410" spans="1:14" ht="14.45" customHeight="1" x14ac:dyDescent="0.2">
      <c r="A1410" s="747" t="s">
        <v>583</v>
      </c>
      <c r="B1410" s="748" t="s">
        <v>584</v>
      </c>
      <c r="C1410" s="749" t="s">
        <v>609</v>
      </c>
      <c r="D1410" s="750" t="s">
        <v>610</v>
      </c>
      <c r="E1410" s="751">
        <v>50113001</v>
      </c>
      <c r="F1410" s="750" t="s">
        <v>669</v>
      </c>
      <c r="G1410" s="749" t="s">
        <v>670</v>
      </c>
      <c r="H1410" s="749">
        <v>100394</v>
      </c>
      <c r="I1410" s="749">
        <v>394</v>
      </c>
      <c r="J1410" s="749" t="s">
        <v>1827</v>
      </c>
      <c r="K1410" s="749" t="s">
        <v>1828</v>
      </c>
      <c r="L1410" s="752">
        <v>65.690645161290334</v>
      </c>
      <c r="M1410" s="752">
        <v>31</v>
      </c>
      <c r="N1410" s="753">
        <v>2036.4100000000003</v>
      </c>
    </row>
    <row r="1411" spans="1:14" ht="14.45" customHeight="1" x14ac:dyDescent="0.2">
      <c r="A1411" s="747" t="s">
        <v>583</v>
      </c>
      <c r="B1411" s="748" t="s">
        <v>584</v>
      </c>
      <c r="C1411" s="749" t="s">
        <v>609</v>
      </c>
      <c r="D1411" s="750" t="s">
        <v>610</v>
      </c>
      <c r="E1411" s="751">
        <v>50113001</v>
      </c>
      <c r="F1411" s="750" t="s">
        <v>669</v>
      </c>
      <c r="G1411" s="749" t="s">
        <v>670</v>
      </c>
      <c r="H1411" s="749">
        <v>205021</v>
      </c>
      <c r="I1411" s="749">
        <v>205021</v>
      </c>
      <c r="J1411" s="749" t="s">
        <v>2160</v>
      </c>
      <c r="K1411" s="749" t="s">
        <v>2161</v>
      </c>
      <c r="L1411" s="752">
        <v>352</v>
      </c>
      <c r="M1411" s="752">
        <v>14</v>
      </c>
      <c r="N1411" s="753">
        <v>4928</v>
      </c>
    </row>
    <row r="1412" spans="1:14" ht="14.45" customHeight="1" x14ac:dyDescent="0.2">
      <c r="A1412" s="747" t="s">
        <v>583</v>
      </c>
      <c r="B1412" s="748" t="s">
        <v>584</v>
      </c>
      <c r="C1412" s="749" t="s">
        <v>609</v>
      </c>
      <c r="D1412" s="750" t="s">
        <v>610</v>
      </c>
      <c r="E1412" s="751">
        <v>50113001</v>
      </c>
      <c r="F1412" s="750" t="s">
        <v>669</v>
      </c>
      <c r="G1412" s="749" t="s">
        <v>678</v>
      </c>
      <c r="H1412" s="749">
        <v>231703</v>
      </c>
      <c r="I1412" s="749">
        <v>231703</v>
      </c>
      <c r="J1412" s="749" t="s">
        <v>818</v>
      </c>
      <c r="K1412" s="749" t="s">
        <v>819</v>
      </c>
      <c r="L1412" s="752">
        <v>90.303333333333342</v>
      </c>
      <c r="M1412" s="752">
        <v>3</v>
      </c>
      <c r="N1412" s="753">
        <v>270.91000000000003</v>
      </c>
    </row>
    <row r="1413" spans="1:14" ht="14.45" customHeight="1" x14ac:dyDescent="0.2">
      <c r="A1413" s="747" t="s">
        <v>583</v>
      </c>
      <c r="B1413" s="748" t="s">
        <v>584</v>
      </c>
      <c r="C1413" s="749" t="s">
        <v>609</v>
      </c>
      <c r="D1413" s="750" t="s">
        <v>610</v>
      </c>
      <c r="E1413" s="751">
        <v>50113001</v>
      </c>
      <c r="F1413" s="750" t="s">
        <v>669</v>
      </c>
      <c r="G1413" s="749" t="s">
        <v>678</v>
      </c>
      <c r="H1413" s="749">
        <v>183974</v>
      </c>
      <c r="I1413" s="749">
        <v>83974</v>
      </c>
      <c r="J1413" s="749" t="s">
        <v>818</v>
      </c>
      <c r="K1413" s="749" t="s">
        <v>819</v>
      </c>
      <c r="L1413" s="752">
        <v>88.45</v>
      </c>
      <c r="M1413" s="752">
        <v>4</v>
      </c>
      <c r="N1413" s="753">
        <v>353.8</v>
      </c>
    </row>
    <row r="1414" spans="1:14" ht="14.45" customHeight="1" x14ac:dyDescent="0.2">
      <c r="A1414" s="747" t="s">
        <v>583</v>
      </c>
      <c r="B1414" s="748" t="s">
        <v>584</v>
      </c>
      <c r="C1414" s="749" t="s">
        <v>609</v>
      </c>
      <c r="D1414" s="750" t="s">
        <v>610</v>
      </c>
      <c r="E1414" s="751">
        <v>50113001</v>
      </c>
      <c r="F1414" s="750" t="s">
        <v>669</v>
      </c>
      <c r="G1414" s="749" t="s">
        <v>670</v>
      </c>
      <c r="H1414" s="749">
        <v>231857</v>
      </c>
      <c r="I1414" s="749">
        <v>231857</v>
      </c>
      <c r="J1414" s="749" t="s">
        <v>836</v>
      </c>
      <c r="K1414" s="749" t="s">
        <v>837</v>
      </c>
      <c r="L1414" s="752">
        <v>189.53</v>
      </c>
      <c r="M1414" s="752">
        <v>1</v>
      </c>
      <c r="N1414" s="753">
        <v>189.53</v>
      </c>
    </row>
    <row r="1415" spans="1:14" ht="14.45" customHeight="1" x14ac:dyDescent="0.2">
      <c r="A1415" s="747" t="s">
        <v>583</v>
      </c>
      <c r="B1415" s="748" t="s">
        <v>584</v>
      </c>
      <c r="C1415" s="749" t="s">
        <v>609</v>
      </c>
      <c r="D1415" s="750" t="s">
        <v>610</v>
      </c>
      <c r="E1415" s="751">
        <v>50113001</v>
      </c>
      <c r="F1415" s="750" t="s">
        <v>669</v>
      </c>
      <c r="G1415" s="749" t="s">
        <v>670</v>
      </c>
      <c r="H1415" s="749">
        <v>108651</v>
      </c>
      <c r="I1415" s="749">
        <v>8651</v>
      </c>
      <c r="J1415" s="749" t="s">
        <v>836</v>
      </c>
      <c r="K1415" s="749" t="s">
        <v>837</v>
      </c>
      <c r="L1415" s="752">
        <v>189.53</v>
      </c>
      <c r="M1415" s="752">
        <v>1</v>
      </c>
      <c r="N1415" s="753">
        <v>189.53</v>
      </c>
    </row>
    <row r="1416" spans="1:14" ht="14.45" customHeight="1" x14ac:dyDescent="0.2">
      <c r="A1416" s="747" t="s">
        <v>583</v>
      </c>
      <c r="B1416" s="748" t="s">
        <v>584</v>
      </c>
      <c r="C1416" s="749" t="s">
        <v>609</v>
      </c>
      <c r="D1416" s="750" t="s">
        <v>610</v>
      </c>
      <c r="E1416" s="751">
        <v>50113001</v>
      </c>
      <c r="F1416" s="750" t="s">
        <v>669</v>
      </c>
      <c r="G1416" s="749" t="s">
        <v>670</v>
      </c>
      <c r="H1416" s="749">
        <v>847180</v>
      </c>
      <c r="I1416" s="749">
        <v>500225</v>
      </c>
      <c r="J1416" s="749" t="s">
        <v>2162</v>
      </c>
      <c r="K1416" s="749" t="s">
        <v>585</v>
      </c>
      <c r="L1416" s="752">
        <v>24223.09181818182</v>
      </c>
      <c r="M1416" s="752">
        <v>11</v>
      </c>
      <c r="N1416" s="753">
        <v>266454.01</v>
      </c>
    </row>
    <row r="1417" spans="1:14" ht="14.45" customHeight="1" x14ac:dyDescent="0.2">
      <c r="A1417" s="747" t="s">
        <v>583</v>
      </c>
      <c r="B1417" s="748" t="s">
        <v>584</v>
      </c>
      <c r="C1417" s="749" t="s">
        <v>609</v>
      </c>
      <c r="D1417" s="750" t="s">
        <v>610</v>
      </c>
      <c r="E1417" s="751">
        <v>50113001</v>
      </c>
      <c r="F1417" s="750" t="s">
        <v>669</v>
      </c>
      <c r="G1417" s="749" t="s">
        <v>670</v>
      </c>
      <c r="H1417" s="749">
        <v>502109</v>
      </c>
      <c r="I1417" s="749">
        <v>9999999</v>
      </c>
      <c r="J1417" s="749" t="s">
        <v>2163</v>
      </c>
      <c r="K1417" s="749" t="s">
        <v>2164</v>
      </c>
      <c r="L1417" s="752">
        <v>1188.6199999999999</v>
      </c>
      <c r="M1417" s="752">
        <v>2</v>
      </c>
      <c r="N1417" s="753">
        <v>2377.2399999999998</v>
      </c>
    </row>
    <row r="1418" spans="1:14" ht="14.45" customHeight="1" x14ac:dyDescent="0.2">
      <c r="A1418" s="747" t="s">
        <v>583</v>
      </c>
      <c r="B1418" s="748" t="s">
        <v>584</v>
      </c>
      <c r="C1418" s="749" t="s">
        <v>609</v>
      </c>
      <c r="D1418" s="750" t="s">
        <v>610</v>
      </c>
      <c r="E1418" s="751">
        <v>50113001</v>
      </c>
      <c r="F1418" s="750" t="s">
        <v>669</v>
      </c>
      <c r="G1418" s="749" t="s">
        <v>670</v>
      </c>
      <c r="H1418" s="749">
        <v>212880</v>
      </c>
      <c r="I1418" s="749">
        <v>212880</v>
      </c>
      <c r="J1418" s="749" t="s">
        <v>671</v>
      </c>
      <c r="K1418" s="749" t="s">
        <v>672</v>
      </c>
      <c r="L1418" s="752">
        <v>112.97</v>
      </c>
      <c r="M1418" s="752">
        <v>17</v>
      </c>
      <c r="N1418" s="753">
        <v>1920.49</v>
      </c>
    </row>
    <row r="1419" spans="1:14" ht="14.45" customHeight="1" x14ac:dyDescent="0.2">
      <c r="A1419" s="747" t="s">
        <v>583</v>
      </c>
      <c r="B1419" s="748" t="s">
        <v>584</v>
      </c>
      <c r="C1419" s="749" t="s">
        <v>609</v>
      </c>
      <c r="D1419" s="750" t="s">
        <v>610</v>
      </c>
      <c r="E1419" s="751">
        <v>50113001</v>
      </c>
      <c r="F1419" s="750" t="s">
        <v>669</v>
      </c>
      <c r="G1419" s="749" t="s">
        <v>670</v>
      </c>
      <c r="H1419" s="749">
        <v>139968</v>
      </c>
      <c r="I1419" s="749">
        <v>139968</v>
      </c>
      <c r="J1419" s="749" t="s">
        <v>673</v>
      </c>
      <c r="K1419" s="749" t="s">
        <v>672</v>
      </c>
      <c r="L1419" s="752">
        <v>69.888823529411752</v>
      </c>
      <c r="M1419" s="752">
        <v>17</v>
      </c>
      <c r="N1419" s="753">
        <v>1188.1099999999999</v>
      </c>
    </row>
    <row r="1420" spans="1:14" ht="14.45" customHeight="1" x14ac:dyDescent="0.2">
      <c r="A1420" s="747" t="s">
        <v>583</v>
      </c>
      <c r="B1420" s="748" t="s">
        <v>584</v>
      </c>
      <c r="C1420" s="749" t="s">
        <v>609</v>
      </c>
      <c r="D1420" s="750" t="s">
        <v>610</v>
      </c>
      <c r="E1420" s="751">
        <v>50113001</v>
      </c>
      <c r="F1420" s="750" t="s">
        <v>669</v>
      </c>
      <c r="G1420" s="749" t="s">
        <v>670</v>
      </c>
      <c r="H1420" s="749">
        <v>100409</v>
      </c>
      <c r="I1420" s="749">
        <v>409</v>
      </c>
      <c r="J1420" s="749" t="s">
        <v>848</v>
      </c>
      <c r="K1420" s="749" t="s">
        <v>702</v>
      </c>
      <c r="L1420" s="752">
        <v>79.700000000000017</v>
      </c>
      <c r="M1420" s="752">
        <v>25</v>
      </c>
      <c r="N1420" s="753">
        <v>1992.5000000000005</v>
      </c>
    </row>
    <row r="1421" spans="1:14" ht="14.45" customHeight="1" x14ac:dyDescent="0.2">
      <c r="A1421" s="747" t="s">
        <v>583</v>
      </c>
      <c r="B1421" s="748" t="s">
        <v>584</v>
      </c>
      <c r="C1421" s="749" t="s">
        <v>609</v>
      </c>
      <c r="D1421" s="750" t="s">
        <v>610</v>
      </c>
      <c r="E1421" s="751">
        <v>50113001</v>
      </c>
      <c r="F1421" s="750" t="s">
        <v>669</v>
      </c>
      <c r="G1421" s="749" t="s">
        <v>670</v>
      </c>
      <c r="H1421" s="749">
        <v>187814</v>
      </c>
      <c r="I1421" s="749">
        <v>87814</v>
      </c>
      <c r="J1421" s="749" t="s">
        <v>674</v>
      </c>
      <c r="K1421" s="749" t="s">
        <v>675</v>
      </c>
      <c r="L1421" s="752">
        <v>534.2911764705882</v>
      </c>
      <c r="M1421" s="752">
        <v>17</v>
      </c>
      <c r="N1421" s="753">
        <v>9082.9499999999989</v>
      </c>
    </row>
    <row r="1422" spans="1:14" ht="14.45" customHeight="1" x14ac:dyDescent="0.2">
      <c r="A1422" s="747" t="s">
        <v>583</v>
      </c>
      <c r="B1422" s="748" t="s">
        <v>584</v>
      </c>
      <c r="C1422" s="749" t="s">
        <v>609</v>
      </c>
      <c r="D1422" s="750" t="s">
        <v>610</v>
      </c>
      <c r="E1422" s="751">
        <v>50113001</v>
      </c>
      <c r="F1422" s="750" t="s">
        <v>669</v>
      </c>
      <c r="G1422" s="749" t="s">
        <v>670</v>
      </c>
      <c r="H1422" s="749">
        <v>843217</v>
      </c>
      <c r="I1422" s="749">
        <v>9999999</v>
      </c>
      <c r="J1422" s="749" t="s">
        <v>676</v>
      </c>
      <c r="K1422" s="749" t="s">
        <v>677</v>
      </c>
      <c r="L1422" s="752">
        <v>201.49</v>
      </c>
      <c r="M1422" s="752">
        <v>2</v>
      </c>
      <c r="N1422" s="753">
        <v>402.98</v>
      </c>
    </row>
    <row r="1423" spans="1:14" ht="14.45" customHeight="1" x14ac:dyDescent="0.2">
      <c r="A1423" s="747" t="s">
        <v>583</v>
      </c>
      <c r="B1423" s="748" t="s">
        <v>584</v>
      </c>
      <c r="C1423" s="749" t="s">
        <v>609</v>
      </c>
      <c r="D1423" s="750" t="s">
        <v>610</v>
      </c>
      <c r="E1423" s="751">
        <v>50113001</v>
      </c>
      <c r="F1423" s="750" t="s">
        <v>669</v>
      </c>
      <c r="G1423" s="749" t="s">
        <v>678</v>
      </c>
      <c r="H1423" s="749">
        <v>848765</v>
      </c>
      <c r="I1423" s="749">
        <v>107938</v>
      </c>
      <c r="J1423" s="749" t="s">
        <v>891</v>
      </c>
      <c r="K1423" s="749" t="s">
        <v>894</v>
      </c>
      <c r="L1423" s="752">
        <v>128.35999999999999</v>
      </c>
      <c r="M1423" s="752">
        <v>8</v>
      </c>
      <c r="N1423" s="753">
        <v>1026.8799999999999</v>
      </c>
    </row>
    <row r="1424" spans="1:14" ht="14.45" customHeight="1" x14ac:dyDescent="0.2">
      <c r="A1424" s="747" t="s">
        <v>583</v>
      </c>
      <c r="B1424" s="748" t="s">
        <v>584</v>
      </c>
      <c r="C1424" s="749" t="s">
        <v>609</v>
      </c>
      <c r="D1424" s="750" t="s">
        <v>610</v>
      </c>
      <c r="E1424" s="751">
        <v>50113001</v>
      </c>
      <c r="F1424" s="750" t="s">
        <v>669</v>
      </c>
      <c r="G1424" s="749" t="s">
        <v>670</v>
      </c>
      <c r="H1424" s="749">
        <v>184090</v>
      </c>
      <c r="I1424" s="749">
        <v>84090</v>
      </c>
      <c r="J1424" s="749" t="s">
        <v>681</v>
      </c>
      <c r="K1424" s="749" t="s">
        <v>682</v>
      </c>
      <c r="L1424" s="752">
        <v>60.089156626506011</v>
      </c>
      <c r="M1424" s="752">
        <v>166</v>
      </c>
      <c r="N1424" s="753">
        <v>9974.7999999999975</v>
      </c>
    </row>
    <row r="1425" spans="1:14" ht="14.45" customHeight="1" x14ac:dyDescent="0.2">
      <c r="A1425" s="747" t="s">
        <v>583</v>
      </c>
      <c r="B1425" s="748" t="s">
        <v>584</v>
      </c>
      <c r="C1425" s="749" t="s">
        <v>609</v>
      </c>
      <c r="D1425" s="750" t="s">
        <v>610</v>
      </c>
      <c r="E1425" s="751">
        <v>50113001</v>
      </c>
      <c r="F1425" s="750" t="s">
        <v>669</v>
      </c>
      <c r="G1425" s="749" t="s">
        <v>670</v>
      </c>
      <c r="H1425" s="749">
        <v>501994</v>
      </c>
      <c r="I1425" s="749">
        <v>0</v>
      </c>
      <c r="J1425" s="749" t="s">
        <v>683</v>
      </c>
      <c r="K1425" s="749" t="s">
        <v>684</v>
      </c>
      <c r="L1425" s="752">
        <v>289.18844444444449</v>
      </c>
      <c r="M1425" s="752">
        <v>7</v>
      </c>
      <c r="N1425" s="753">
        <v>2024.3191111111114</v>
      </c>
    </row>
    <row r="1426" spans="1:14" ht="14.45" customHeight="1" x14ac:dyDescent="0.2">
      <c r="A1426" s="747" t="s">
        <v>583</v>
      </c>
      <c r="B1426" s="748" t="s">
        <v>584</v>
      </c>
      <c r="C1426" s="749" t="s">
        <v>609</v>
      </c>
      <c r="D1426" s="750" t="s">
        <v>610</v>
      </c>
      <c r="E1426" s="751">
        <v>50113001</v>
      </c>
      <c r="F1426" s="750" t="s">
        <v>669</v>
      </c>
      <c r="G1426" s="749" t="s">
        <v>670</v>
      </c>
      <c r="H1426" s="749">
        <v>104071</v>
      </c>
      <c r="I1426" s="749">
        <v>4071</v>
      </c>
      <c r="J1426" s="749" t="s">
        <v>942</v>
      </c>
      <c r="K1426" s="749" t="s">
        <v>944</v>
      </c>
      <c r="L1426" s="752">
        <v>206.5275</v>
      </c>
      <c r="M1426" s="752">
        <v>4</v>
      </c>
      <c r="N1426" s="753">
        <v>826.11</v>
      </c>
    </row>
    <row r="1427" spans="1:14" ht="14.45" customHeight="1" x14ac:dyDescent="0.2">
      <c r="A1427" s="747" t="s">
        <v>583</v>
      </c>
      <c r="B1427" s="748" t="s">
        <v>584</v>
      </c>
      <c r="C1427" s="749" t="s">
        <v>609</v>
      </c>
      <c r="D1427" s="750" t="s">
        <v>610</v>
      </c>
      <c r="E1427" s="751">
        <v>50113001</v>
      </c>
      <c r="F1427" s="750" t="s">
        <v>669</v>
      </c>
      <c r="G1427" s="749" t="s">
        <v>670</v>
      </c>
      <c r="H1427" s="749">
        <v>154539</v>
      </c>
      <c r="I1427" s="749">
        <v>54539</v>
      </c>
      <c r="J1427" s="749" t="s">
        <v>685</v>
      </c>
      <c r="K1427" s="749" t="s">
        <v>686</v>
      </c>
      <c r="L1427" s="752">
        <v>60.163333333333341</v>
      </c>
      <c r="M1427" s="752">
        <v>162</v>
      </c>
      <c r="N1427" s="753">
        <v>9746.4600000000009</v>
      </c>
    </row>
    <row r="1428" spans="1:14" ht="14.45" customHeight="1" x14ac:dyDescent="0.2">
      <c r="A1428" s="747" t="s">
        <v>583</v>
      </c>
      <c r="B1428" s="748" t="s">
        <v>584</v>
      </c>
      <c r="C1428" s="749" t="s">
        <v>609</v>
      </c>
      <c r="D1428" s="750" t="s">
        <v>610</v>
      </c>
      <c r="E1428" s="751">
        <v>50113001</v>
      </c>
      <c r="F1428" s="750" t="s">
        <v>669</v>
      </c>
      <c r="G1428" s="749" t="s">
        <v>670</v>
      </c>
      <c r="H1428" s="749">
        <v>905097</v>
      </c>
      <c r="I1428" s="749">
        <v>158767</v>
      </c>
      <c r="J1428" s="749" t="s">
        <v>956</v>
      </c>
      <c r="K1428" s="749" t="s">
        <v>957</v>
      </c>
      <c r="L1428" s="752">
        <v>167.4200006451766</v>
      </c>
      <c r="M1428" s="752">
        <v>5</v>
      </c>
      <c r="N1428" s="753">
        <v>837.10000322588303</v>
      </c>
    </row>
    <row r="1429" spans="1:14" ht="14.45" customHeight="1" x14ac:dyDescent="0.2">
      <c r="A1429" s="747" t="s">
        <v>583</v>
      </c>
      <c r="B1429" s="748" t="s">
        <v>584</v>
      </c>
      <c r="C1429" s="749" t="s">
        <v>609</v>
      </c>
      <c r="D1429" s="750" t="s">
        <v>610</v>
      </c>
      <c r="E1429" s="751">
        <v>50113001</v>
      </c>
      <c r="F1429" s="750" t="s">
        <v>669</v>
      </c>
      <c r="G1429" s="749" t="s">
        <v>670</v>
      </c>
      <c r="H1429" s="749">
        <v>215474</v>
      </c>
      <c r="I1429" s="749">
        <v>215474</v>
      </c>
      <c r="J1429" s="749" t="s">
        <v>965</v>
      </c>
      <c r="K1429" s="749" t="s">
        <v>966</v>
      </c>
      <c r="L1429" s="752">
        <v>531.64869565217384</v>
      </c>
      <c r="M1429" s="752">
        <v>23</v>
      </c>
      <c r="N1429" s="753">
        <v>12227.919999999998</v>
      </c>
    </row>
    <row r="1430" spans="1:14" ht="14.45" customHeight="1" x14ac:dyDescent="0.2">
      <c r="A1430" s="747" t="s">
        <v>583</v>
      </c>
      <c r="B1430" s="748" t="s">
        <v>584</v>
      </c>
      <c r="C1430" s="749" t="s">
        <v>609</v>
      </c>
      <c r="D1430" s="750" t="s">
        <v>610</v>
      </c>
      <c r="E1430" s="751">
        <v>50113001</v>
      </c>
      <c r="F1430" s="750" t="s">
        <v>669</v>
      </c>
      <c r="G1430" s="749" t="s">
        <v>670</v>
      </c>
      <c r="H1430" s="749">
        <v>447</v>
      </c>
      <c r="I1430" s="749">
        <v>447</v>
      </c>
      <c r="J1430" s="749" t="s">
        <v>984</v>
      </c>
      <c r="K1430" s="749" t="s">
        <v>985</v>
      </c>
      <c r="L1430" s="752">
        <v>178.6118666666666</v>
      </c>
      <c r="M1430" s="752">
        <v>150</v>
      </c>
      <c r="N1430" s="753">
        <v>26791.779999999992</v>
      </c>
    </row>
    <row r="1431" spans="1:14" ht="14.45" customHeight="1" x14ac:dyDescent="0.2">
      <c r="A1431" s="747" t="s">
        <v>583</v>
      </c>
      <c r="B1431" s="748" t="s">
        <v>584</v>
      </c>
      <c r="C1431" s="749" t="s">
        <v>609</v>
      </c>
      <c r="D1431" s="750" t="s">
        <v>610</v>
      </c>
      <c r="E1431" s="751">
        <v>50113001</v>
      </c>
      <c r="F1431" s="750" t="s">
        <v>669</v>
      </c>
      <c r="G1431" s="749" t="s">
        <v>670</v>
      </c>
      <c r="H1431" s="749">
        <v>149990</v>
      </c>
      <c r="I1431" s="749">
        <v>49990</v>
      </c>
      <c r="J1431" s="749" t="s">
        <v>1016</v>
      </c>
      <c r="K1431" s="749" t="s">
        <v>1017</v>
      </c>
      <c r="L1431" s="752">
        <v>125.21428571428571</v>
      </c>
      <c r="M1431" s="752">
        <v>28</v>
      </c>
      <c r="N1431" s="753">
        <v>3506</v>
      </c>
    </row>
    <row r="1432" spans="1:14" ht="14.45" customHeight="1" x14ac:dyDescent="0.2">
      <c r="A1432" s="747" t="s">
        <v>583</v>
      </c>
      <c r="B1432" s="748" t="s">
        <v>584</v>
      </c>
      <c r="C1432" s="749" t="s">
        <v>609</v>
      </c>
      <c r="D1432" s="750" t="s">
        <v>610</v>
      </c>
      <c r="E1432" s="751">
        <v>50113001</v>
      </c>
      <c r="F1432" s="750" t="s">
        <v>669</v>
      </c>
      <c r="G1432" s="749" t="s">
        <v>670</v>
      </c>
      <c r="H1432" s="749">
        <v>136552</v>
      </c>
      <c r="I1432" s="749">
        <v>136552</v>
      </c>
      <c r="J1432" s="749" t="s">
        <v>2167</v>
      </c>
      <c r="K1432" s="749" t="s">
        <v>2168</v>
      </c>
      <c r="L1432" s="752">
        <v>314.13</v>
      </c>
      <c r="M1432" s="752">
        <v>3</v>
      </c>
      <c r="N1432" s="753">
        <v>942.39</v>
      </c>
    </row>
    <row r="1433" spans="1:14" ht="14.45" customHeight="1" x14ac:dyDescent="0.2">
      <c r="A1433" s="747" t="s">
        <v>583</v>
      </c>
      <c r="B1433" s="748" t="s">
        <v>584</v>
      </c>
      <c r="C1433" s="749" t="s">
        <v>609</v>
      </c>
      <c r="D1433" s="750" t="s">
        <v>610</v>
      </c>
      <c r="E1433" s="751">
        <v>50113001</v>
      </c>
      <c r="F1433" s="750" t="s">
        <v>669</v>
      </c>
      <c r="G1433" s="749" t="s">
        <v>678</v>
      </c>
      <c r="H1433" s="749">
        <v>214036</v>
      </c>
      <c r="I1433" s="749">
        <v>214036</v>
      </c>
      <c r="J1433" s="749" t="s">
        <v>1038</v>
      </c>
      <c r="K1433" s="749" t="s">
        <v>1039</v>
      </c>
      <c r="L1433" s="752">
        <v>40.379000000000005</v>
      </c>
      <c r="M1433" s="752">
        <v>40</v>
      </c>
      <c r="N1433" s="753">
        <v>1615.16</v>
      </c>
    </row>
    <row r="1434" spans="1:14" ht="14.45" customHeight="1" x14ac:dyDescent="0.2">
      <c r="A1434" s="747" t="s">
        <v>583</v>
      </c>
      <c r="B1434" s="748" t="s">
        <v>584</v>
      </c>
      <c r="C1434" s="749" t="s">
        <v>609</v>
      </c>
      <c r="D1434" s="750" t="s">
        <v>610</v>
      </c>
      <c r="E1434" s="751">
        <v>50113001</v>
      </c>
      <c r="F1434" s="750" t="s">
        <v>669</v>
      </c>
      <c r="G1434" s="749" t="s">
        <v>670</v>
      </c>
      <c r="H1434" s="749">
        <v>198876</v>
      </c>
      <c r="I1434" s="749">
        <v>98876</v>
      </c>
      <c r="J1434" s="749" t="s">
        <v>687</v>
      </c>
      <c r="K1434" s="749" t="s">
        <v>1043</v>
      </c>
      <c r="L1434" s="752">
        <v>255.19999999999993</v>
      </c>
      <c r="M1434" s="752">
        <v>16</v>
      </c>
      <c r="N1434" s="753">
        <v>4083.1999999999989</v>
      </c>
    </row>
    <row r="1435" spans="1:14" ht="14.45" customHeight="1" x14ac:dyDescent="0.2">
      <c r="A1435" s="747" t="s">
        <v>583</v>
      </c>
      <c r="B1435" s="748" t="s">
        <v>584</v>
      </c>
      <c r="C1435" s="749" t="s">
        <v>609</v>
      </c>
      <c r="D1435" s="750" t="s">
        <v>610</v>
      </c>
      <c r="E1435" s="751">
        <v>50113001</v>
      </c>
      <c r="F1435" s="750" t="s">
        <v>669</v>
      </c>
      <c r="G1435" s="749" t="s">
        <v>670</v>
      </c>
      <c r="H1435" s="749">
        <v>198864</v>
      </c>
      <c r="I1435" s="749">
        <v>98864</v>
      </c>
      <c r="J1435" s="749" t="s">
        <v>687</v>
      </c>
      <c r="K1435" s="749" t="s">
        <v>688</v>
      </c>
      <c r="L1435" s="752">
        <v>537.87</v>
      </c>
      <c r="M1435" s="752">
        <v>41</v>
      </c>
      <c r="N1435" s="753">
        <v>22052.67</v>
      </c>
    </row>
    <row r="1436" spans="1:14" ht="14.45" customHeight="1" x14ac:dyDescent="0.2">
      <c r="A1436" s="747" t="s">
        <v>583</v>
      </c>
      <c r="B1436" s="748" t="s">
        <v>584</v>
      </c>
      <c r="C1436" s="749" t="s">
        <v>609</v>
      </c>
      <c r="D1436" s="750" t="s">
        <v>610</v>
      </c>
      <c r="E1436" s="751">
        <v>50113001</v>
      </c>
      <c r="F1436" s="750" t="s">
        <v>669</v>
      </c>
      <c r="G1436" s="749" t="s">
        <v>670</v>
      </c>
      <c r="H1436" s="749">
        <v>198872</v>
      </c>
      <c r="I1436" s="749">
        <v>98872</v>
      </c>
      <c r="J1436" s="749" t="s">
        <v>687</v>
      </c>
      <c r="K1436" s="749" t="s">
        <v>689</v>
      </c>
      <c r="L1436" s="752">
        <v>312.84000000000009</v>
      </c>
      <c r="M1436" s="752">
        <v>27</v>
      </c>
      <c r="N1436" s="753">
        <v>8446.6800000000021</v>
      </c>
    </row>
    <row r="1437" spans="1:14" ht="14.45" customHeight="1" x14ac:dyDescent="0.2">
      <c r="A1437" s="747" t="s">
        <v>583</v>
      </c>
      <c r="B1437" s="748" t="s">
        <v>584</v>
      </c>
      <c r="C1437" s="749" t="s">
        <v>609</v>
      </c>
      <c r="D1437" s="750" t="s">
        <v>610</v>
      </c>
      <c r="E1437" s="751">
        <v>50113001</v>
      </c>
      <c r="F1437" s="750" t="s">
        <v>669</v>
      </c>
      <c r="G1437" s="749" t="s">
        <v>670</v>
      </c>
      <c r="H1437" s="749">
        <v>165633</v>
      </c>
      <c r="I1437" s="749">
        <v>165751</v>
      </c>
      <c r="J1437" s="749" t="s">
        <v>1046</v>
      </c>
      <c r="K1437" s="749" t="s">
        <v>1047</v>
      </c>
      <c r="L1437" s="752">
        <v>3951.6400000000003</v>
      </c>
      <c r="M1437" s="752">
        <v>5</v>
      </c>
      <c r="N1437" s="753">
        <v>19758.2</v>
      </c>
    </row>
    <row r="1438" spans="1:14" ht="14.45" customHeight="1" x14ac:dyDescent="0.2">
      <c r="A1438" s="747" t="s">
        <v>583</v>
      </c>
      <c r="B1438" s="748" t="s">
        <v>584</v>
      </c>
      <c r="C1438" s="749" t="s">
        <v>609</v>
      </c>
      <c r="D1438" s="750" t="s">
        <v>610</v>
      </c>
      <c r="E1438" s="751">
        <v>50113001</v>
      </c>
      <c r="F1438" s="750" t="s">
        <v>669</v>
      </c>
      <c r="G1438" s="749" t="s">
        <v>670</v>
      </c>
      <c r="H1438" s="749">
        <v>47256</v>
      </c>
      <c r="I1438" s="749">
        <v>47256</v>
      </c>
      <c r="J1438" s="749" t="s">
        <v>1062</v>
      </c>
      <c r="K1438" s="749" t="s">
        <v>1064</v>
      </c>
      <c r="L1438" s="752">
        <v>222.2</v>
      </c>
      <c r="M1438" s="752">
        <v>2</v>
      </c>
      <c r="N1438" s="753">
        <v>444.4</v>
      </c>
    </row>
    <row r="1439" spans="1:14" ht="14.45" customHeight="1" x14ac:dyDescent="0.2">
      <c r="A1439" s="747" t="s">
        <v>583</v>
      </c>
      <c r="B1439" s="748" t="s">
        <v>584</v>
      </c>
      <c r="C1439" s="749" t="s">
        <v>609</v>
      </c>
      <c r="D1439" s="750" t="s">
        <v>610</v>
      </c>
      <c r="E1439" s="751">
        <v>50113001</v>
      </c>
      <c r="F1439" s="750" t="s">
        <v>669</v>
      </c>
      <c r="G1439" s="749" t="s">
        <v>670</v>
      </c>
      <c r="H1439" s="749">
        <v>193746</v>
      </c>
      <c r="I1439" s="749">
        <v>93746</v>
      </c>
      <c r="J1439" s="749" t="s">
        <v>1073</v>
      </c>
      <c r="K1439" s="749" t="s">
        <v>1074</v>
      </c>
      <c r="L1439" s="752">
        <v>366.22</v>
      </c>
      <c r="M1439" s="752">
        <v>10</v>
      </c>
      <c r="N1439" s="753">
        <v>3662.2000000000003</v>
      </c>
    </row>
    <row r="1440" spans="1:14" ht="14.45" customHeight="1" x14ac:dyDescent="0.2">
      <c r="A1440" s="747" t="s">
        <v>583</v>
      </c>
      <c r="B1440" s="748" t="s">
        <v>584</v>
      </c>
      <c r="C1440" s="749" t="s">
        <v>609</v>
      </c>
      <c r="D1440" s="750" t="s">
        <v>610</v>
      </c>
      <c r="E1440" s="751">
        <v>50113001</v>
      </c>
      <c r="F1440" s="750" t="s">
        <v>669</v>
      </c>
      <c r="G1440" s="749" t="s">
        <v>670</v>
      </c>
      <c r="H1440" s="749">
        <v>216670</v>
      </c>
      <c r="I1440" s="749">
        <v>216670</v>
      </c>
      <c r="J1440" s="749" t="s">
        <v>1081</v>
      </c>
      <c r="K1440" s="749" t="s">
        <v>1082</v>
      </c>
      <c r="L1440" s="752">
        <v>314.27</v>
      </c>
      <c r="M1440" s="752">
        <v>3</v>
      </c>
      <c r="N1440" s="753">
        <v>942.81</v>
      </c>
    </row>
    <row r="1441" spans="1:14" ht="14.45" customHeight="1" x14ac:dyDescent="0.2">
      <c r="A1441" s="747" t="s">
        <v>583</v>
      </c>
      <c r="B1441" s="748" t="s">
        <v>584</v>
      </c>
      <c r="C1441" s="749" t="s">
        <v>609</v>
      </c>
      <c r="D1441" s="750" t="s">
        <v>610</v>
      </c>
      <c r="E1441" s="751">
        <v>50113001</v>
      </c>
      <c r="F1441" s="750" t="s">
        <v>669</v>
      </c>
      <c r="G1441" s="749" t="s">
        <v>670</v>
      </c>
      <c r="H1441" s="749">
        <v>216572</v>
      </c>
      <c r="I1441" s="749">
        <v>216572</v>
      </c>
      <c r="J1441" s="749" t="s">
        <v>1083</v>
      </c>
      <c r="K1441" s="749" t="s">
        <v>1084</v>
      </c>
      <c r="L1441" s="752">
        <v>36.243714285714283</v>
      </c>
      <c r="M1441" s="752">
        <v>35</v>
      </c>
      <c r="N1441" s="753">
        <v>1268.53</v>
      </c>
    </row>
    <row r="1442" spans="1:14" ht="14.45" customHeight="1" x14ac:dyDescent="0.2">
      <c r="A1442" s="747" t="s">
        <v>583</v>
      </c>
      <c r="B1442" s="748" t="s">
        <v>584</v>
      </c>
      <c r="C1442" s="749" t="s">
        <v>609</v>
      </c>
      <c r="D1442" s="750" t="s">
        <v>610</v>
      </c>
      <c r="E1442" s="751">
        <v>50113001</v>
      </c>
      <c r="F1442" s="750" t="s">
        <v>669</v>
      </c>
      <c r="G1442" s="749" t="s">
        <v>670</v>
      </c>
      <c r="H1442" s="749">
        <v>241678</v>
      </c>
      <c r="I1442" s="749">
        <v>241678</v>
      </c>
      <c r="J1442" s="749" t="s">
        <v>1090</v>
      </c>
      <c r="K1442" s="749" t="s">
        <v>1089</v>
      </c>
      <c r="L1442" s="752">
        <v>94.710000000000008</v>
      </c>
      <c r="M1442" s="752">
        <v>14</v>
      </c>
      <c r="N1442" s="753">
        <v>1325.94</v>
      </c>
    </row>
    <row r="1443" spans="1:14" ht="14.45" customHeight="1" x14ac:dyDescent="0.2">
      <c r="A1443" s="747" t="s">
        <v>583</v>
      </c>
      <c r="B1443" s="748" t="s">
        <v>584</v>
      </c>
      <c r="C1443" s="749" t="s">
        <v>609</v>
      </c>
      <c r="D1443" s="750" t="s">
        <v>610</v>
      </c>
      <c r="E1443" s="751">
        <v>50113001</v>
      </c>
      <c r="F1443" s="750" t="s">
        <v>669</v>
      </c>
      <c r="G1443" s="749" t="s">
        <v>670</v>
      </c>
      <c r="H1443" s="749">
        <v>104344</v>
      </c>
      <c r="I1443" s="749">
        <v>4344</v>
      </c>
      <c r="J1443" s="749" t="s">
        <v>2169</v>
      </c>
      <c r="K1443" s="749" t="s">
        <v>2170</v>
      </c>
      <c r="L1443" s="752">
        <v>93.870000000000019</v>
      </c>
      <c r="M1443" s="752">
        <v>14</v>
      </c>
      <c r="N1443" s="753">
        <v>1314.1800000000003</v>
      </c>
    </row>
    <row r="1444" spans="1:14" ht="14.45" customHeight="1" x14ac:dyDescent="0.2">
      <c r="A1444" s="747" t="s">
        <v>583</v>
      </c>
      <c r="B1444" s="748" t="s">
        <v>584</v>
      </c>
      <c r="C1444" s="749" t="s">
        <v>609</v>
      </c>
      <c r="D1444" s="750" t="s">
        <v>610</v>
      </c>
      <c r="E1444" s="751">
        <v>50113001</v>
      </c>
      <c r="F1444" s="750" t="s">
        <v>669</v>
      </c>
      <c r="G1444" s="749" t="s">
        <v>670</v>
      </c>
      <c r="H1444" s="749">
        <v>842703</v>
      </c>
      <c r="I1444" s="749">
        <v>0</v>
      </c>
      <c r="J1444" s="749" t="s">
        <v>1091</v>
      </c>
      <c r="K1444" s="749" t="s">
        <v>585</v>
      </c>
      <c r="L1444" s="752">
        <v>54.001071428571436</v>
      </c>
      <c r="M1444" s="752">
        <v>112</v>
      </c>
      <c r="N1444" s="753">
        <v>6048.1200000000008</v>
      </c>
    </row>
    <row r="1445" spans="1:14" ht="14.45" customHeight="1" x14ac:dyDescent="0.2">
      <c r="A1445" s="747" t="s">
        <v>583</v>
      </c>
      <c r="B1445" s="748" t="s">
        <v>584</v>
      </c>
      <c r="C1445" s="749" t="s">
        <v>609</v>
      </c>
      <c r="D1445" s="750" t="s">
        <v>610</v>
      </c>
      <c r="E1445" s="751">
        <v>50113001</v>
      </c>
      <c r="F1445" s="750" t="s">
        <v>669</v>
      </c>
      <c r="G1445" s="749" t="s">
        <v>670</v>
      </c>
      <c r="H1445" s="749">
        <v>51367</v>
      </c>
      <c r="I1445" s="749">
        <v>51367</v>
      </c>
      <c r="J1445" s="749" t="s">
        <v>2171</v>
      </c>
      <c r="K1445" s="749" t="s">
        <v>2172</v>
      </c>
      <c r="L1445" s="752">
        <v>92.950000000000017</v>
      </c>
      <c r="M1445" s="752">
        <v>11</v>
      </c>
      <c r="N1445" s="753">
        <v>1022.4500000000002</v>
      </c>
    </row>
    <row r="1446" spans="1:14" ht="14.45" customHeight="1" x14ac:dyDescent="0.2">
      <c r="A1446" s="747" t="s">
        <v>583</v>
      </c>
      <c r="B1446" s="748" t="s">
        <v>584</v>
      </c>
      <c r="C1446" s="749" t="s">
        <v>609</v>
      </c>
      <c r="D1446" s="750" t="s">
        <v>610</v>
      </c>
      <c r="E1446" s="751">
        <v>50113001</v>
      </c>
      <c r="F1446" s="750" t="s">
        <v>669</v>
      </c>
      <c r="G1446" s="749" t="s">
        <v>670</v>
      </c>
      <c r="H1446" s="749">
        <v>51366</v>
      </c>
      <c r="I1446" s="749">
        <v>51366</v>
      </c>
      <c r="J1446" s="749" t="s">
        <v>2171</v>
      </c>
      <c r="K1446" s="749" t="s">
        <v>2173</v>
      </c>
      <c r="L1446" s="752">
        <v>171.6</v>
      </c>
      <c r="M1446" s="752">
        <v>23</v>
      </c>
      <c r="N1446" s="753">
        <v>3946.7999999999997</v>
      </c>
    </row>
    <row r="1447" spans="1:14" ht="14.45" customHeight="1" x14ac:dyDescent="0.2">
      <c r="A1447" s="747" t="s">
        <v>583</v>
      </c>
      <c r="B1447" s="748" t="s">
        <v>584</v>
      </c>
      <c r="C1447" s="749" t="s">
        <v>609</v>
      </c>
      <c r="D1447" s="750" t="s">
        <v>610</v>
      </c>
      <c r="E1447" s="751">
        <v>50113001</v>
      </c>
      <c r="F1447" s="750" t="s">
        <v>669</v>
      </c>
      <c r="G1447" s="749" t="s">
        <v>670</v>
      </c>
      <c r="H1447" s="749">
        <v>157608</v>
      </c>
      <c r="I1447" s="749">
        <v>57608</v>
      </c>
      <c r="J1447" s="749" t="s">
        <v>1105</v>
      </c>
      <c r="K1447" s="749" t="s">
        <v>2230</v>
      </c>
      <c r="L1447" s="752">
        <v>100.25</v>
      </c>
      <c r="M1447" s="752">
        <v>1</v>
      </c>
      <c r="N1447" s="753">
        <v>100.25</v>
      </c>
    </row>
    <row r="1448" spans="1:14" ht="14.45" customHeight="1" x14ac:dyDescent="0.2">
      <c r="A1448" s="747" t="s">
        <v>583</v>
      </c>
      <c r="B1448" s="748" t="s">
        <v>584</v>
      </c>
      <c r="C1448" s="749" t="s">
        <v>609</v>
      </c>
      <c r="D1448" s="750" t="s">
        <v>610</v>
      </c>
      <c r="E1448" s="751">
        <v>50113001</v>
      </c>
      <c r="F1448" s="750" t="s">
        <v>669</v>
      </c>
      <c r="G1448" s="749" t="s">
        <v>670</v>
      </c>
      <c r="H1448" s="749">
        <v>208988</v>
      </c>
      <c r="I1448" s="749">
        <v>208988</v>
      </c>
      <c r="J1448" s="749" t="s">
        <v>1107</v>
      </c>
      <c r="K1448" s="749" t="s">
        <v>1108</v>
      </c>
      <c r="L1448" s="752">
        <v>550.95171208961608</v>
      </c>
      <c r="M1448" s="752">
        <v>23</v>
      </c>
      <c r="N1448" s="753">
        <v>12671.889378061169</v>
      </c>
    </row>
    <row r="1449" spans="1:14" ht="14.45" customHeight="1" x14ac:dyDescent="0.2">
      <c r="A1449" s="747" t="s">
        <v>583</v>
      </c>
      <c r="B1449" s="748" t="s">
        <v>584</v>
      </c>
      <c r="C1449" s="749" t="s">
        <v>609</v>
      </c>
      <c r="D1449" s="750" t="s">
        <v>610</v>
      </c>
      <c r="E1449" s="751">
        <v>50113001</v>
      </c>
      <c r="F1449" s="750" t="s">
        <v>669</v>
      </c>
      <c r="G1449" s="749" t="s">
        <v>670</v>
      </c>
      <c r="H1449" s="749">
        <v>208990</v>
      </c>
      <c r="I1449" s="749">
        <v>208990</v>
      </c>
      <c r="J1449" s="749" t="s">
        <v>1944</v>
      </c>
      <c r="K1449" s="749" t="s">
        <v>1108</v>
      </c>
      <c r="L1449" s="752">
        <v>667.07928313492005</v>
      </c>
      <c r="M1449" s="752">
        <v>28</v>
      </c>
      <c r="N1449" s="753">
        <v>18678.219927777762</v>
      </c>
    </row>
    <row r="1450" spans="1:14" ht="14.45" customHeight="1" x14ac:dyDescent="0.2">
      <c r="A1450" s="747" t="s">
        <v>583</v>
      </c>
      <c r="B1450" s="748" t="s">
        <v>584</v>
      </c>
      <c r="C1450" s="749" t="s">
        <v>609</v>
      </c>
      <c r="D1450" s="750" t="s">
        <v>610</v>
      </c>
      <c r="E1450" s="751">
        <v>50113001</v>
      </c>
      <c r="F1450" s="750" t="s">
        <v>669</v>
      </c>
      <c r="G1450" s="749" t="s">
        <v>670</v>
      </c>
      <c r="H1450" s="749">
        <v>394712</v>
      </c>
      <c r="I1450" s="749">
        <v>0</v>
      </c>
      <c r="J1450" s="749" t="s">
        <v>1127</v>
      </c>
      <c r="K1450" s="749" t="s">
        <v>1128</v>
      </c>
      <c r="L1450" s="752">
        <v>28.75</v>
      </c>
      <c r="M1450" s="752">
        <v>126</v>
      </c>
      <c r="N1450" s="753">
        <v>3622.5</v>
      </c>
    </row>
    <row r="1451" spans="1:14" ht="14.45" customHeight="1" x14ac:dyDescent="0.2">
      <c r="A1451" s="747" t="s">
        <v>583</v>
      </c>
      <c r="B1451" s="748" t="s">
        <v>584</v>
      </c>
      <c r="C1451" s="749" t="s">
        <v>609</v>
      </c>
      <c r="D1451" s="750" t="s">
        <v>610</v>
      </c>
      <c r="E1451" s="751">
        <v>50113001</v>
      </c>
      <c r="F1451" s="750" t="s">
        <v>669</v>
      </c>
      <c r="G1451" s="749" t="s">
        <v>670</v>
      </c>
      <c r="H1451" s="749">
        <v>134822</v>
      </c>
      <c r="I1451" s="749">
        <v>134822</v>
      </c>
      <c r="J1451" s="749" t="s">
        <v>1952</v>
      </c>
      <c r="K1451" s="749" t="s">
        <v>1558</v>
      </c>
      <c r="L1451" s="752">
        <v>207.56999999999994</v>
      </c>
      <c r="M1451" s="752">
        <v>109</v>
      </c>
      <c r="N1451" s="753">
        <v>22625.129999999994</v>
      </c>
    </row>
    <row r="1452" spans="1:14" ht="14.45" customHeight="1" x14ac:dyDescent="0.2">
      <c r="A1452" s="747" t="s">
        <v>583</v>
      </c>
      <c r="B1452" s="748" t="s">
        <v>584</v>
      </c>
      <c r="C1452" s="749" t="s">
        <v>609</v>
      </c>
      <c r="D1452" s="750" t="s">
        <v>610</v>
      </c>
      <c r="E1452" s="751">
        <v>50113001</v>
      </c>
      <c r="F1452" s="750" t="s">
        <v>669</v>
      </c>
      <c r="G1452" s="749" t="s">
        <v>670</v>
      </c>
      <c r="H1452" s="749">
        <v>134821</v>
      </c>
      <c r="I1452" s="749">
        <v>134821</v>
      </c>
      <c r="J1452" s="749" t="s">
        <v>2176</v>
      </c>
      <c r="K1452" s="749" t="s">
        <v>2177</v>
      </c>
      <c r="L1452" s="752">
        <v>277.79264150943396</v>
      </c>
      <c r="M1452" s="752">
        <v>371</v>
      </c>
      <c r="N1452" s="753">
        <v>103061.07</v>
      </c>
    </row>
    <row r="1453" spans="1:14" ht="14.45" customHeight="1" x14ac:dyDescent="0.2">
      <c r="A1453" s="747" t="s">
        <v>583</v>
      </c>
      <c r="B1453" s="748" t="s">
        <v>584</v>
      </c>
      <c r="C1453" s="749" t="s">
        <v>609</v>
      </c>
      <c r="D1453" s="750" t="s">
        <v>610</v>
      </c>
      <c r="E1453" s="751">
        <v>50113001</v>
      </c>
      <c r="F1453" s="750" t="s">
        <v>669</v>
      </c>
      <c r="G1453" s="749" t="s">
        <v>670</v>
      </c>
      <c r="H1453" s="749">
        <v>134824</v>
      </c>
      <c r="I1453" s="749">
        <v>134824</v>
      </c>
      <c r="J1453" s="749" t="s">
        <v>1155</v>
      </c>
      <c r="K1453" s="749" t="s">
        <v>1156</v>
      </c>
      <c r="L1453" s="752">
        <v>230.55582995913358</v>
      </c>
      <c r="M1453" s="752">
        <v>211</v>
      </c>
      <c r="N1453" s="753">
        <v>48647.280121377182</v>
      </c>
    </row>
    <row r="1454" spans="1:14" ht="14.45" customHeight="1" x14ac:dyDescent="0.2">
      <c r="A1454" s="747" t="s">
        <v>583</v>
      </c>
      <c r="B1454" s="748" t="s">
        <v>584</v>
      </c>
      <c r="C1454" s="749" t="s">
        <v>609</v>
      </c>
      <c r="D1454" s="750" t="s">
        <v>610</v>
      </c>
      <c r="E1454" s="751">
        <v>50113001</v>
      </c>
      <c r="F1454" s="750" t="s">
        <v>669</v>
      </c>
      <c r="G1454" s="749" t="s">
        <v>670</v>
      </c>
      <c r="H1454" s="749">
        <v>107678</v>
      </c>
      <c r="I1454" s="749">
        <v>107678</v>
      </c>
      <c r="J1454" s="749" t="s">
        <v>1165</v>
      </c>
      <c r="K1454" s="749" t="s">
        <v>1167</v>
      </c>
      <c r="L1454" s="752">
        <v>470.83519999999999</v>
      </c>
      <c r="M1454" s="752">
        <v>5</v>
      </c>
      <c r="N1454" s="753">
        <v>2354.1759999999999</v>
      </c>
    </row>
    <row r="1455" spans="1:14" ht="14.45" customHeight="1" x14ac:dyDescent="0.2">
      <c r="A1455" s="747" t="s">
        <v>583</v>
      </c>
      <c r="B1455" s="748" t="s">
        <v>584</v>
      </c>
      <c r="C1455" s="749" t="s">
        <v>609</v>
      </c>
      <c r="D1455" s="750" t="s">
        <v>610</v>
      </c>
      <c r="E1455" s="751">
        <v>50113001</v>
      </c>
      <c r="F1455" s="750" t="s">
        <v>669</v>
      </c>
      <c r="G1455" s="749" t="s">
        <v>678</v>
      </c>
      <c r="H1455" s="749">
        <v>197125</v>
      </c>
      <c r="I1455" s="749">
        <v>197125</v>
      </c>
      <c r="J1455" s="749" t="s">
        <v>1203</v>
      </c>
      <c r="K1455" s="749" t="s">
        <v>1204</v>
      </c>
      <c r="L1455" s="752">
        <v>110.00000189135355</v>
      </c>
      <c r="M1455" s="752">
        <v>363</v>
      </c>
      <c r="N1455" s="753">
        <v>39930.00068656134</v>
      </c>
    </row>
    <row r="1456" spans="1:14" ht="14.45" customHeight="1" x14ac:dyDescent="0.2">
      <c r="A1456" s="747" t="s">
        <v>583</v>
      </c>
      <c r="B1456" s="748" t="s">
        <v>584</v>
      </c>
      <c r="C1456" s="749" t="s">
        <v>609</v>
      </c>
      <c r="D1456" s="750" t="s">
        <v>610</v>
      </c>
      <c r="E1456" s="751">
        <v>50113001</v>
      </c>
      <c r="F1456" s="750" t="s">
        <v>669</v>
      </c>
      <c r="G1456" s="749" t="s">
        <v>670</v>
      </c>
      <c r="H1456" s="749">
        <v>185812</v>
      </c>
      <c r="I1456" s="749">
        <v>85812</v>
      </c>
      <c r="J1456" s="749" t="s">
        <v>697</v>
      </c>
      <c r="K1456" s="749" t="s">
        <v>698</v>
      </c>
      <c r="L1456" s="752">
        <v>51.879999999999995</v>
      </c>
      <c r="M1456" s="752">
        <v>24</v>
      </c>
      <c r="N1456" s="753">
        <v>1245.1199999999999</v>
      </c>
    </row>
    <row r="1457" spans="1:14" ht="14.45" customHeight="1" x14ac:dyDescent="0.2">
      <c r="A1457" s="747" t="s">
        <v>583</v>
      </c>
      <c r="B1457" s="748" t="s">
        <v>584</v>
      </c>
      <c r="C1457" s="749" t="s">
        <v>609</v>
      </c>
      <c r="D1457" s="750" t="s">
        <v>610</v>
      </c>
      <c r="E1457" s="751">
        <v>50113001</v>
      </c>
      <c r="F1457" s="750" t="s">
        <v>669</v>
      </c>
      <c r="G1457" s="749" t="s">
        <v>670</v>
      </c>
      <c r="H1457" s="749">
        <v>203092</v>
      </c>
      <c r="I1457" s="749">
        <v>203092</v>
      </c>
      <c r="J1457" s="749" t="s">
        <v>1211</v>
      </c>
      <c r="K1457" s="749" t="s">
        <v>1212</v>
      </c>
      <c r="L1457" s="752">
        <v>149.78000000000003</v>
      </c>
      <c r="M1457" s="752">
        <v>2</v>
      </c>
      <c r="N1457" s="753">
        <v>299.56000000000006</v>
      </c>
    </row>
    <row r="1458" spans="1:14" ht="14.45" customHeight="1" x14ac:dyDescent="0.2">
      <c r="A1458" s="747" t="s">
        <v>583</v>
      </c>
      <c r="B1458" s="748" t="s">
        <v>584</v>
      </c>
      <c r="C1458" s="749" t="s">
        <v>609</v>
      </c>
      <c r="D1458" s="750" t="s">
        <v>610</v>
      </c>
      <c r="E1458" s="751">
        <v>50113001</v>
      </c>
      <c r="F1458" s="750" t="s">
        <v>669</v>
      </c>
      <c r="G1458" s="749" t="s">
        <v>670</v>
      </c>
      <c r="H1458" s="749">
        <v>237329</v>
      </c>
      <c r="I1458" s="749">
        <v>237329</v>
      </c>
      <c r="J1458" s="749" t="s">
        <v>701</v>
      </c>
      <c r="K1458" s="749" t="s">
        <v>702</v>
      </c>
      <c r="L1458" s="752">
        <v>108.64</v>
      </c>
      <c r="M1458" s="752">
        <v>2</v>
      </c>
      <c r="N1458" s="753">
        <v>217.28</v>
      </c>
    </row>
    <row r="1459" spans="1:14" ht="14.45" customHeight="1" x14ac:dyDescent="0.2">
      <c r="A1459" s="747" t="s">
        <v>583</v>
      </c>
      <c r="B1459" s="748" t="s">
        <v>584</v>
      </c>
      <c r="C1459" s="749" t="s">
        <v>609</v>
      </c>
      <c r="D1459" s="750" t="s">
        <v>610</v>
      </c>
      <c r="E1459" s="751">
        <v>50113001</v>
      </c>
      <c r="F1459" s="750" t="s">
        <v>669</v>
      </c>
      <c r="G1459" s="749" t="s">
        <v>670</v>
      </c>
      <c r="H1459" s="749">
        <v>100498</v>
      </c>
      <c r="I1459" s="749">
        <v>498</v>
      </c>
      <c r="J1459" s="749" t="s">
        <v>701</v>
      </c>
      <c r="K1459" s="749" t="s">
        <v>702</v>
      </c>
      <c r="L1459" s="752">
        <v>108.70500000000001</v>
      </c>
      <c r="M1459" s="752">
        <v>16</v>
      </c>
      <c r="N1459" s="753">
        <v>1739.2800000000002</v>
      </c>
    </row>
    <row r="1460" spans="1:14" ht="14.45" customHeight="1" x14ac:dyDescent="0.2">
      <c r="A1460" s="747" t="s">
        <v>583</v>
      </c>
      <c r="B1460" s="748" t="s">
        <v>584</v>
      </c>
      <c r="C1460" s="749" t="s">
        <v>609</v>
      </c>
      <c r="D1460" s="750" t="s">
        <v>610</v>
      </c>
      <c r="E1460" s="751">
        <v>50113001</v>
      </c>
      <c r="F1460" s="750" t="s">
        <v>669</v>
      </c>
      <c r="G1460" s="749" t="s">
        <v>670</v>
      </c>
      <c r="H1460" s="749">
        <v>225890</v>
      </c>
      <c r="I1460" s="749">
        <v>225890</v>
      </c>
      <c r="J1460" s="749" t="s">
        <v>2178</v>
      </c>
      <c r="K1460" s="749" t="s">
        <v>2179</v>
      </c>
      <c r="L1460" s="752">
        <v>599.5200000000001</v>
      </c>
      <c r="M1460" s="752">
        <v>38</v>
      </c>
      <c r="N1460" s="753">
        <v>22781.760000000002</v>
      </c>
    </row>
    <row r="1461" spans="1:14" ht="14.45" customHeight="1" x14ac:dyDescent="0.2">
      <c r="A1461" s="747" t="s">
        <v>583</v>
      </c>
      <c r="B1461" s="748" t="s">
        <v>584</v>
      </c>
      <c r="C1461" s="749" t="s">
        <v>609</v>
      </c>
      <c r="D1461" s="750" t="s">
        <v>610</v>
      </c>
      <c r="E1461" s="751">
        <v>50113001</v>
      </c>
      <c r="F1461" s="750" t="s">
        <v>669</v>
      </c>
      <c r="G1461" s="749" t="s">
        <v>670</v>
      </c>
      <c r="H1461" s="749">
        <v>225889</v>
      </c>
      <c r="I1461" s="749">
        <v>225889</v>
      </c>
      <c r="J1461" s="749" t="s">
        <v>2180</v>
      </c>
      <c r="K1461" s="749" t="s">
        <v>2181</v>
      </c>
      <c r="L1461" s="752">
        <v>599.27</v>
      </c>
      <c r="M1461" s="752">
        <v>16</v>
      </c>
      <c r="N1461" s="753">
        <v>9588.32</v>
      </c>
    </row>
    <row r="1462" spans="1:14" ht="14.45" customHeight="1" x14ac:dyDescent="0.2">
      <c r="A1462" s="747" t="s">
        <v>583</v>
      </c>
      <c r="B1462" s="748" t="s">
        <v>584</v>
      </c>
      <c r="C1462" s="749" t="s">
        <v>609</v>
      </c>
      <c r="D1462" s="750" t="s">
        <v>610</v>
      </c>
      <c r="E1462" s="751">
        <v>50113001</v>
      </c>
      <c r="F1462" s="750" t="s">
        <v>669</v>
      </c>
      <c r="G1462" s="749" t="s">
        <v>670</v>
      </c>
      <c r="H1462" s="749">
        <v>100502</v>
      </c>
      <c r="I1462" s="749">
        <v>502</v>
      </c>
      <c r="J1462" s="749" t="s">
        <v>703</v>
      </c>
      <c r="K1462" s="749" t="s">
        <v>704</v>
      </c>
      <c r="L1462" s="752">
        <v>265.16988235294127</v>
      </c>
      <c r="M1462" s="752">
        <v>85</v>
      </c>
      <c r="N1462" s="753">
        <v>22539.44000000001</v>
      </c>
    </row>
    <row r="1463" spans="1:14" ht="14.45" customHeight="1" x14ac:dyDescent="0.2">
      <c r="A1463" s="747" t="s">
        <v>583</v>
      </c>
      <c r="B1463" s="748" t="s">
        <v>584</v>
      </c>
      <c r="C1463" s="749" t="s">
        <v>609</v>
      </c>
      <c r="D1463" s="750" t="s">
        <v>610</v>
      </c>
      <c r="E1463" s="751">
        <v>50113001</v>
      </c>
      <c r="F1463" s="750" t="s">
        <v>669</v>
      </c>
      <c r="G1463" s="749" t="s">
        <v>678</v>
      </c>
      <c r="H1463" s="749">
        <v>127736</v>
      </c>
      <c r="I1463" s="749">
        <v>127736</v>
      </c>
      <c r="J1463" s="749" t="s">
        <v>705</v>
      </c>
      <c r="K1463" s="749" t="s">
        <v>706</v>
      </c>
      <c r="L1463" s="752">
        <v>49.370000000000005</v>
      </c>
      <c r="M1463" s="752">
        <v>15</v>
      </c>
      <c r="N1463" s="753">
        <v>740.55000000000007</v>
      </c>
    </row>
    <row r="1464" spans="1:14" ht="14.45" customHeight="1" x14ac:dyDescent="0.2">
      <c r="A1464" s="747" t="s">
        <v>583</v>
      </c>
      <c r="B1464" s="748" t="s">
        <v>584</v>
      </c>
      <c r="C1464" s="749" t="s">
        <v>609</v>
      </c>
      <c r="D1464" s="750" t="s">
        <v>610</v>
      </c>
      <c r="E1464" s="751">
        <v>50113001</v>
      </c>
      <c r="F1464" s="750" t="s">
        <v>669</v>
      </c>
      <c r="G1464" s="749" t="s">
        <v>585</v>
      </c>
      <c r="H1464" s="749">
        <v>224479</v>
      </c>
      <c r="I1464" s="749">
        <v>224479</v>
      </c>
      <c r="J1464" s="749" t="s">
        <v>709</v>
      </c>
      <c r="K1464" s="749" t="s">
        <v>2184</v>
      </c>
      <c r="L1464" s="752">
        <v>224.11</v>
      </c>
      <c r="M1464" s="752">
        <v>1</v>
      </c>
      <c r="N1464" s="753">
        <v>224.11</v>
      </c>
    </row>
    <row r="1465" spans="1:14" ht="14.45" customHeight="1" x14ac:dyDescent="0.2">
      <c r="A1465" s="747" t="s">
        <v>583</v>
      </c>
      <c r="B1465" s="748" t="s">
        <v>584</v>
      </c>
      <c r="C1465" s="749" t="s">
        <v>609</v>
      </c>
      <c r="D1465" s="750" t="s">
        <v>610</v>
      </c>
      <c r="E1465" s="751">
        <v>50113001</v>
      </c>
      <c r="F1465" s="750" t="s">
        <v>669</v>
      </c>
      <c r="G1465" s="749" t="s">
        <v>670</v>
      </c>
      <c r="H1465" s="749">
        <v>226004</v>
      </c>
      <c r="I1465" s="749">
        <v>226004</v>
      </c>
      <c r="J1465" s="749" t="s">
        <v>2185</v>
      </c>
      <c r="K1465" s="749" t="s">
        <v>2186</v>
      </c>
      <c r="L1465" s="752">
        <v>364.66999999999996</v>
      </c>
      <c r="M1465" s="752">
        <v>2</v>
      </c>
      <c r="N1465" s="753">
        <v>729.33999999999992</v>
      </c>
    </row>
    <row r="1466" spans="1:14" ht="14.45" customHeight="1" x14ac:dyDescent="0.2">
      <c r="A1466" s="747" t="s">
        <v>583</v>
      </c>
      <c r="B1466" s="748" t="s">
        <v>584</v>
      </c>
      <c r="C1466" s="749" t="s">
        <v>609</v>
      </c>
      <c r="D1466" s="750" t="s">
        <v>610</v>
      </c>
      <c r="E1466" s="751">
        <v>50113001</v>
      </c>
      <c r="F1466" s="750" t="s">
        <v>669</v>
      </c>
      <c r="G1466" s="749" t="s">
        <v>670</v>
      </c>
      <c r="H1466" s="749">
        <v>226005</v>
      </c>
      <c r="I1466" s="749">
        <v>226005</v>
      </c>
      <c r="J1466" s="749" t="s">
        <v>2187</v>
      </c>
      <c r="K1466" s="749" t="s">
        <v>2188</v>
      </c>
      <c r="L1466" s="752">
        <v>619.11000000000024</v>
      </c>
      <c r="M1466" s="752">
        <v>40</v>
      </c>
      <c r="N1466" s="753">
        <v>24764.400000000009</v>
      </c>
    </row>
    <row r="1467" spans="1:14" ht="14.45" customHeight="1" x14ac:dyDescent="0.2">
      <c r="A1467" s="747" t="s">
        <v>583</v>
      </c>
      <c r="B1467" s="748" t="s">
        <v>584</v>
      </c>
      <c r="C1467" s="749" t="s">
        <v>609</v>
      </c>
      <c r="D1467" s="750" t="s">
        <v>610</v>
      </c>
      <c r="E1467" s="751">
        <v>50113001</v>
      </c>
      <c r="F1467" s="750" t="s">
        <v>669</v>
      </c>
      <c r="G1467" s="749" t="s">
        <v>670</v>
      </c>
      <c r="H1467" s="749">
        <v>501637</v>
      </c>
      <c r="I1467" s="749">
        <v>0</v>
      </c>
      <c r="J1467" s="749" t="s">
        <v>1988</v>
      </c>
      <c r="K1467" s="749" t="s">
        <v>585</v>
      </c>
      <c r="L1467" s="752">
        <v>8.3006666666666664</v>
      </c>
      <c r="M1467" s="752">
        <v>1</v>
      </c>
      <c r="N1467" s="753">
        <v>8.3006666666666664</v>
      </c>
    </row>
    <row r="1468" spans="1:14" ht="14.45" customHeight="1" x14ac:dyDescent="0.2">
      <c r="A1468" s="747" t="s">
        <v>583</v>
      </c>
      <c r="B1468" s="748" t="s">
        <v>584</v>
      </c>
      <c r="C1468" s="749" t="s">
        <v>609</v>
      </c>
      <c r="D1468" s="750" t="s">
        <v>610</v>
      </c>
      <c r="E1468" s="751">
        <v>50113001</v>
      </c>
      <c r="F1468" s="750" t="s">
        <v>669</v>
      </c>
      <c r="G1468" s="749" t="s">
        <v>670</v>
      </c>
      <c r="H1468" s="749">
        <v>118656</v>
      </c>
      <c r="I1468" s="749">
        <v>118656</v>
      </c>
      <c r="J1468" s="749" t="s">
        <v>2189</v>
      </c>
      <c r="K1468" s="749" t="s">
        <v>977</v>
      </c>
      <c r="L1468" s="752">
        <v>663.52083333333337</v>
      </c>
      <c r="M1468" s="752">
        <v>24</v>
      </c>
      <c r="N1468" s="753">
        <v>15924.5</v>
      </c>
    </row>
    <row r="1469" spans="1:14" ht="14.45" customHeight="1" x14ac:dyDescent="0.2">
      <c r="A1469" s="747" t="s">
        <v>583</v>
      </c>
      <c r="B1469" s="748" t="s">
        <v>584</v>
      </c>
      <c r="C1469" s="749" t="s">
        <v>609</v>
      </c>
      <c r="D1469" s="750" t="s">
        <v>610</v>
      </c>
      <c r="E1469" s="751">
        <v>50113001</v>
      </c>
      <c r="F1469" s="750" t="s">
        <v>669</v>
      </c>
      <c r="G1469" s="749" t="s">
        <v>670</v>
      </c>
      <c r="H1469" s="749">
        <v>502030</v>
      </c>
      <c r="I1469" s="749">
        <v>99999</v>
      </c>
      <c r="J1469" s="749" t="s">
        <v>2003</v>
      </c>
      <c r="K1469" s="749" t="s">
        <v>2004</v>
      </c>
      <c r="L1469" s="752">
        <v>1313.0733333333335</v>
      </c>
      <c r="M1469" s="752">
        <v>1.2</v>
      </c>
      <c r="N1469" s="753">
        <v>1575.6880000000001</v>
      </c>
    </row>
    <row r="1470" spans="1:14" ht="14.45" customHeight="1" x14ac:dyDescent="0.2">
      <c r="A1470" s="747" t="s">
        <v>583</v>
      </c>
      <c r="B1470" s="748" t="s">
        <v>584</v>
      </c>
      <c r="C1470" s="749" t="s">
        <v>609</v>
      </c>
      <c r="D1470" s="750" t="s">
        <v>610</v>
      </c>
      <c r="E1470" s="751">
        <v>50113001</v>
      </c>
      <c r="F1470" s="750" t="s">
        <v>669</v>
      </c>
      <c r="G1470" s="749" t="s">
        <v>670</v>
      </c>
      <c r="H1470" s="749">
        <v>194763</v>
      </c>
      <c r="I1470" s="749">
        <v>94763</v>
      </c>
      <c r="J1470" s="749" t="s">
        <v>1264</v>
      </c>
      <c r="K1470" s="749" t="s">
        <v>1265</v>
      </c>
      <c r="L1470" s="752">
        <v>128.14600000000002</v>
      </c>
      <c r="M1470" s="752">
        <v>35</v>
      </c>
      <c r="N1470" s="753">
        <v>4485.1100000000006</v>
      </c>
    </row>
    <row r="1471" spans="1:14" ht="14.45" customHeight="1" x14ac:dyDescent="0.2">
      <c r="A1471" s="747" t="s">
        <v>583</v>
      </c>
      <c r="B1471" s="748" t="s">
        <v>584</v>
      </c>
      <c r="C1471" s="749" t="s">
        <v>609</v>
      </c>
      <c r="D1471" s="750" t="s">
        <v>610</v>
      </c>
      <c r="E1471" s="751">
        <v>50113001</v>
      </c>
      <c r="F1471" s="750" t="s">
        <v>669</v>
      </c>
      <c r="G1471" s="749" t="s">
        <v>670</v>
      </c>
      <c r="H1471" s="749">
        <v>109414</v>
      </c>
      <c r="I1471" s="749">
        <v>119687</v>
      </c>
      <c r="J1471" s="749" t="s">
        <v>2190</v>
      </c>
      <c r="K1471" s="749" t="s">
        <v>2191</v>
      </c>
      <c r="L1471" s="752">
        <v>65.564285714285717</v>
      </c>
      <c r="M1471" s="752">
        <v>7</v>
      </c>
      <c r="N1471" s="753">
        <v>458.95000000000005</v>
      </c>
    </row>
    <row r="1472" spans="1:14" ht="14.45" customHeight="1" x14ac:dyDescent="0.2">
      <c r="A1472" s="747" t="s">
        <v>583</v>
      </c>
      <c r="B1472" s="748" t="s">
        <v>584</v>
      </c>
      <c r="C1472" s="749" t="s">
        <v>609</v>
      </c>
      <c r="D1472" s="750" t="s">
        <v>610</v>
      </c>
      <c r="E1472" s="751">
        <v>50113001</v>
      </c>
      <c r="F1472" s="750" t="s">
        <v>669</v>
      </c>
      <c r="G1472" s="749" t="s">
        <v>670</v>
      </c>
      <c r="H1472" s="749">
        <v>226002</v>
      </c>
      <c r="I1472" s="749">
        <v>226002</v>
      </c>
      <c r="J1472" s="749" t="s">
        <v>1278</v>
      </c>
      <c r="K1472" s="749" t="s">
        <v>1279</v>
      </c>
      <c r="L1472" s="752">
        <v>651.5</v>
      </c>
      <c r="M1472" s="752">
        <v>16</v>
      </c>
      <c r="N1472" s="753">
        <v>10424</v>
      </c>
    </row>
    <row r="1473" spans="1:14" ht="14.45" customHeight="1" x14ac:dyDescent="0.2">
      <c r="A1473" s="747" t="s">
        <v>583</v>
      </c>
      <c r="B1473" s="748" t="s">
        <v>584</v>
      </c>
      <c r="C1473" s="749" t="s">
        <v>609</v>
      </c>
      <c r="D1473" s="750" t="s">
        <v>610</v>
      </c>
      <c r="E1473" s="751">
        <v>50113001</v>
      </c>
      <c r="F1473" s="750" t="s">
        <v>669</v>
      </c>
      <c r="G1473" s="749" t="s">
        <v>670</v>
      </c>
      <c r="H1473" s="749">
        <v>226003</v>
      </c>
      <c r="I1473" s="749">
        <v>226003</v>
      </c>
      <c r="J1473" s="749" t="s">
        <v>1278</v>
      </c>
      <c r="K1473" s="749" t="s">
        <v>2192</v>
      </c>
      <c r="L1473" s="752">
        <v>226.67999999999998</v>
      </c>
      <c r="M1473" s="752">
        <v>6</v>
      </c>
      <c r="N1473" s="753">
        <v>1360.08</v>
      </c>
    </row>
    <row r="1474" spans="1:14" ht="14.45" customHeight="1" x14ac:dyDescent="0.2">
      <c r="A1474" s="747" t="s">
        <v>583</v>
      </c>
      <c r="B1474" s="748" t="s">
        <v>584</v>
      </c>
      <c r="C1474" s="749" t="s">
        <v>609</v>
      </c>
      <c r="D1474" s="750" t="s">
        <v>610</v>
      </c>
      <c r="E1474" s="751">
        <v>50113001</v>
      </c>
      <c r="F1474" s="750" t="s">
        <v>669</v>
      </c>
      <c r="G1474" s="749" t="s">
        <v>678</v>
      </c>
      <c r="H1474" s="749">
        <v>140361</v>
      </c>
      <c r="I1474" s="749">
        <v>40361</v>
      </c>
      <c r="J1474" s="749" t="s">
        <v>2193</v>
      </c>
      <c r="K1474" s="749" t="s">
        <v>2194</v>
      </c>
      <c r="L1474" s="752">
        <v>226.68</v>
      </c>
      <c r="M1474" s="752">
        <v>2</v>
      </c>
      <c r="N1474" s="753">
        <v>453.36</v>
      </c>
    </row>
    <row r="1475" spans="1:14" ht="14.45" customHeight="1" x14ac:dyDescent="0.2">
      <c r="A1475" s="747" t="s">
        <v>583</v>
      </c>
      <c r="B1475" s="748" t="s">
        <v>584</v>
      </c>
      <c r="C1475" s="749" t="s">
        <v>609</v>
      </c>
      <c r="D1475" s="750" t="s">
        <v>610</v>
      </c>
      <c r="E1475" s="751">
        <v>50113001</v>
      </c>
      <c r="F1475" s="750" t="s">
        <v>669</v>
      </c>
      <c r="G1475" s="749" t="s">
        <v>678</v>
      </c>
      <c r="H1475" s="749">
        <v>100536</v>
      </c>
      <c r="I1475" s="749">
        <v>536</v>
      </c>
      <c r="J1475" s="749" t="s">
        <v>1286</v>
      </c>
      <c r="K1475" s="749" t="s">
        <v>735</v>
      </c>
      <c r="L1475" s="752">
        <v>136.22293269230767</v>
      </c>
      <c r="M1475" s="752">
        <v>208</v>
      </c>
      <c r="N1475" s="753">
        <v>28334.369999999992</v>
      </c>
    </row>
    <row r="1476" spans="1:14" ht="14.45" customHeight="1" x14ac:dyDescent="0.2">
      <c r="A1476" s="747" t="s">
        <v>583</v>
      </c>
      <c r="B1476" s="748" t="s">
        <v>584</v>
      </c>
      <c r="C1476" s="749" t="s">
        <v>609</v>
      </c>
      <c r="D1476" s="750" t="s">
        <v>610</v>
      </c>
      <c r="E1476" s="751">
        <v>50113001</v>
      </c>
      <c r="F1476" s="750" t="s">
        <v>669</v>
      </c>
      <c r="G1476" s="749" t="s">
        <v>678</v>
      </c>
      <c r="H1476" s="749">
        <v>107981</v>
      </c>
      <c r="I1476" s="749">
        <v>7981</v>
      </c>
      <c r="J1476" s="749" t="s">
        <v>713</v>
      </c>
      <c r="K1476" s="749" t="s">
        <v>714</v>
      </c>
      <c r="L1476" s="752">
        <v>50.640599520383702</v>
      </c>
      <c r="M1476" s="752">
        <v>417</v>
      </c>
      <c r="N1476" s="753">
        <v>21117.130000000005</v>
      </c>
    </row>
    <row r="1477" spans="1:14" ht="14.45" customHeight="1" x14ac:dyDescent="0.2">
      <c r="A1477" s="747" t="s">
        <v>583</v>
      </c>
      <c r="B1477" s="748" t="s">
        <v>584</v>
      </c>
      <c r="C1477" s="749" t="s">
        <v>609</v>
      </c>
      <c r="D1477" s="750" t="s">
        <v>610</v>
      </c>
      <c r="E1477" s="751">
        <v>50113001</v>
      </c>
      <c r="F1477" s="750" t="s">
        <v>669</v>
      </c>
      <c r="G1477" s="749" t="s">
        <v>678</v>
      </c>
      <c r="H1477" s="749">
        <v>187607</v>
      </c>
      <c r="I1477" s="749">
        <v>187607</v>
      </c>
      <c r="J1477" s="749" t="s">
        <v>1302</v>
      </c>
      <c r="K1477" s="749" t="s">
        <v>1303</v>
      </c>
      <c r="L1477" s="752">
        <v>273.89999536466854</v>
      </c>
      <c r="M1477" s="752">
        <v>63</v>
      </c>
      <c r="N1477" s="753">
        <v>17255.69970797412</v>
      </c>
    </row>
    <row r="1478" spans="1:14" ht="14.45" customHeight="1" x14ac:dyDescent="0.2">
      <c r="A1478" s="747" t="s">
        <v>583</v>
      </c>
      <c r="B1478" s="748" t="s">
        <v>584</v>
      </c>
      <c r="C1478" s="749" t="s">
        <v>609</v>
      </c>
      <c r="D1478" s="750" t="s">
        <v>610</v>
      </c>
      <c r="E1478" s="751">
        <v>50113001</v>
      </c>
      <c r="F1478" s="750" t="s">
        <v>669</v>
      </c>
      <c r="G1478" s="749" t="s">
        <v>670</v>
      </c>
      <c r="H1478" s="749">
        <v>100874</v>
      </c>
      <c r="I1478" s="749">
        <v>874</v>
      </c>
      <c r="J1478" s="749" t="s">
        <v>1306</v>
      </c>
      <c r="K1478" s="749" t="s">
        <v>1307</v>
      </c>
      <c r="L1478" s="752">
        <v>69.489126213592229</v>
      </c>
      <c r="M1478" s="752">
        <v>103</v>
      </c>
      <c r="N1478" s="753">
        <v>7157.3799999999992</v>
      </c>
    </row>
    <row r="1479" spans="1:14" ht="14.45" customHeight="1" x14ac:dyDescent="0.2">
      <c r="A1479" s="747" t="s">
        <v>583</v>
      </c>
      <c r="B1479" s="748" t="s">
        <v>584</v>
      </c>
      <c r="C1479" s="749" t="s">
        <v>609</v>
      </c>
      <c r="D1479" s="750" t="s">
        <v>610</v>
      </c>
      <c r="E1479" s="751">
        <v>50113001</v>
      </c>
      <c r="F1479" s="750" t="s">
        <v>669</v>
      </c>
      <c r="G1479" s="749" t="s">
        <v>678</v>
      </c>
      <c r="H1479" s="749">
        <v>157871</v>
      </c>
      <c r="I1479" s="749">
        <v>157871</v>
      </c>
      <c r="J1479" s="749" t="s">
        <v>2019</v>
      </c>
      <c r="K1479" s="749" t="s">
        <v>2020</v>
      </c>
      <c r="L1479" s="752">
        <v>169.4</v>
      </c>
      <c r="M1479" s="752">
        <v>6</v>
      </c>
      <c r="N1479" s="753">
        <v>1016.4000000000001</v>
      </c>
    </row>
    <row r="1480" spans="1:14" ht="14.45" customHeight="1" x14ac:dyDescent="0.2">
      <c r="A1480" s="747" t="s">
        <v>583</v>
      </c>
      <c r="B1480" s="748" t="s">
        <v>584</v>
      </c>
      <c r="C1480" s="749" t="s">
        <v>609</v>
      </c>
      <c r="D1480" s="750" t="s">
        <v>610</v>
      </c>
      <c r="E1480" s="751">
        <v>50113001</v>
      </c>
      <c r="F1480" s="750" t="s">
        <v>669</v>
      </c>
      <c r="G1480" s="749" t="s">
        <v>678</v>
      </c>
      <c r="H1480" s="749">
        <v>850729</v>
      </c>
      <c r="I1480" s="749">
        <v>157875</v>
      </c>
      <c r="J1480" s="749" t="s">
        <v>1318</v>
      </c>
      <c r="K1480" s="749" t="s">
        <v>1319</v>
      </c>
      <c r="L1480" s="752">
        <v>220.26190476190476</v>
      </c>
      <c r="M1480" s="752">
        <v>21</v>
      </c>
      <c r="N1480" s="753">
        <v>4625.5</v>
      </c>
    </row>
    <row r="1481" spans="1:14" ht="14.45" customHeight="1" x14ac:dyDescent="0.2">
      <c r="A1481" s="747" t="s">
        <v>583</v>
      </c>
      <c r="B1481" s="748" t="s">
        <v>584</v>
      </c>
      <c r="C1481" s="749" t="s">
        <v>609</v>
      </c>
      <c r="D1481" s="750" t="s">
        <v>610</v>
      </c>
      <c r="E1481" s="751">
        <v>50113001</v>
      </c>
      <c r="F1481" s="750" t="s">
        <v>669</v>
      </c>
      <c r="G1481" s="749" t="s">
        <v>670</v>
      </c>
      <c r="H1481" s="749">
        <v>147671</v>
      </c>
      <c r="I1481" s="749">
        <v>47671</v>
      </c>
      <c r="J1481" s="749" t="s">
        <v>1326</v>
      </c>
      <c r="K1481" s="749" t="s">
        <v>1327</v>
      </c>
      <c r="L1481" s="752">
        <v>351.14999999999992</v>
      </c>
      <c r="M1481" s="752">
        <v>1</v>
      </c>
      <c r="N1481" s="753">
        <v>351.14999999999992</v>
      </c>
    </row>
    <row r="1482" spans="1:14" ht="14.45" customHeight="1" x14ac:dyDescent="0.2">
      <c r="A1482" s="747" t="s">
        <v>583</v>
      </c>
      <c r="B1482" s="748" t="s">
        <v>584</v>
      </c>
      <c r="C1482" s="749" t="s">
        <v>609</v>
      </c>
      <c r="D1482" s="750" t="s">
        <v>610</v>
      </c>
      <c r="E1482" s="751">
        <v>50113001</v>
      </c>
      <c r="F1482" s="750" t="s">
        <v>669</v>
      </c>
      <c r="G1482" s="749" t="s">
        <v>670</v>
      </c>
      <c r="H1482" s="749">
        <v>218375</v>
      </c>
      <c r="I1482" s="749">
        <v>218375</v>
      </c>
      <c r="J1482" s="749" t="s">
        <v>1326</v>
      </c>
      <c r="K1482" s="749" t="s">
        <v>1327</v>
      </c>
      <c r="L1482" s="752">
        <v>350.97250000000003</v>
      </c>
      <c r="M1482" s="752">
        <v>8</v>
      </c>
      <c r="N1482" s="753">
        <v>2807.78</v>
      </c>
    </row>
    <row r="1483" spans="1:14" ht="14.45" customHeight="1" x14ac:dyDescent="0.2">
      <c r="A1483" s="747" t="s">
        <v>583</v>
      </c>
      <c r="B1483" s="748" t="s">
        <v>584</v>
      </c>
      <c r="C1483" s="749" t="s">
        <v>609</v>
      </c>
      <c r="D1483" s="750" t="s">
        <v>610</v>
      </c>
      <c r="E1483" s="751">
        <v>50113001</v>
      </c>
      <c r="F1483" s="750" t="s">
        <v>669</v>
      </c>
      <c r="G1483" s="749" t="s">
        <v>670</v>
      </c>
      <c r="H1483" s="749">
        <v>111671</v>
      </c>
      <c r="I1483" s="749">
        <v>11671</v>
      </c>
      <c r="J1483" s="749" t="s">
        <v>1338</v>
      </c>
      <c r="K1483" s="749" t="s">
        <v>1042</v>
      </c>
      <c r="L1483" s="752">
        <v>209.00000010433746</v>
      </c>
      <c r="M1483" s="752">
        <v>395</v>
      </c>
      <c r="N1483" s="753">
        <v>82555.000041213294</v>
      </c>
    </row>
    <row r="1484" spans="1:14" ht="14.45" customHeight="1" x14ac:dyDescent="0.2">
      <c r="A1484" s="747" t="s">
        <v>583</v>
      </c>
      <c r="B1484" s="748" t="s">
        <v>584</v>
      </c>
      <c r="C1484" s="749" t="s">
        <v>609</v>
      </c>
      <c r="D1484" s="750" t="s">
        <v>610</v>
      </c>
      <c r="E1484" s="751">
        <v>50113001</v>
      </c>
      <c r="F1484" s="750" t="s">
        <v>669</v>
      </c>
      <c r="G1484" s="749" t="s">
        <v>670</v>
      </c>
      <c r="H1484" s="749">
        <v>501383</v>
      </c>
      <c r="I1484" s="749">
        <v>11693</v>
      </c>
      <c r="J1484" s="749" t="s">
        <v>1339</v>
      </c>
      <c r="K1484" s="749" t="s">
        <v>2195</v>
      </c>
      <c r="L1484" s="752">
        <v>447.7</v>
      </c>
      <c r="M1484" s="752">
        <v>1</v>
      </c>
      <c r="N1484" s="753">
        <v>447.7</v>
      </c>
    </row>
    <row r="1485" spans="1:14" ht="14.45" customHeight="1" x14ac:dyDescent="0.2">
      <c r="A1485" s="747" t="s">
        <v>583</v>
      </c>
      <c r="B1485" s="748" t="s">
        <v>584</v>
      </c>
      <c r="C1485" s="749" t="s">
        <v>609</v>
      </c>
      <c r="D1485" s="750" t="s">
        <v>610</v>
      </c>
      <c r="E1485" s="751">
        <v>50113001</v>
      </c>
      <c r="F1485" s="750" t="s">
        <v>669</v>
      </c>
      <c r="G1485" s="749" t="s">
        <v>678</v>
      </c>
      <c r="H1485" s="749">
        <v>118175</v>
      </c>
      <c r="I1485" s="749">
        <v>18175</v>
      </c>
      <c r="J1485" s="749" t="s">
        <v>1351</v>
      </c>
      <c r="K1485" s="749" t="s">
        <v>1353</v>
      </c>
      <c r="L1485" s="752">
        <v>689.83199999999999</v>
      </c>
      <c r="M1485" s="752">
        <v>25</v>
      </c>
      <c r="N1485" s="753">
        <v>17245.8</v>
      </c>
    </row>
    <row r="1486" spans="1:14" ht="14.45" customHeight="1" x14ac:dyDescent="0.2">
      <c r="A1486" s="747" t="s">
        <v>583</v>
      </c>
      <c r="B1486" s="748" t="s">
        <v>584</v>
      </c>
      <c r="C1486" s="749" t="s">
        <v>609</v>
      </c>
      <c r="D1486" s="750" t="s">
        <v>610</v>
      </c>
      <c r="E1486" s="751">
        <v>50113001</v>
      </c>
      <c r="F1486" s="750" t="s">
        <v>669</v>
      </c>
      <c r="G1486" s="749" t="s">
        <v>678</v>
      </c>
      <c r="H1486" s="749">
        <v>118167</v>
      </c>
      <c r="I1486" s="749">
        <v>18167</v>
      </c>
      <c r="J1486" s="749" t="s">
        <v>1351</v>
      </c>
      <c r="K1486" s="749" t="s">
        <v>1352</v>
      </c>
      <c r="L1486" s="752">
        <v>68.91061411549039</v>
      </c>
      <c r="M1486" s="752">
        <v>1527.4</v>
      </c>
      <c r="N1486" s="753">
        <v>105254.07200000003</v>
      </c>
    </row>
    <row r="1487" spans="1:14" ht="14.45" customHeight="1" x14ac:dyDescent="0.2">
      <c r="A1487" s="747" t="s">
        <v>583</v>
      </c>
      <c r="B1487" s="748" t="s">
        <v>584</v>
      </c>
      <c r="C1487" s="749" t="s">
        <v>609</v>
      </c>
      <c r="D1487" s="750" t="s">
        <v>610</v>
      </c>
      <c r="E1487" s="751">
        <v>50113001</v>
      </c>
      <c r="F1487" s="750" t="s">
        <v>669</v>
      </c>
      <c r="G1487" s="749" t="s">
        <v>678</v>
      </c>
      <c r="H1487" s="749">
        <v>118172</v>
      </c>
      <c r="I1487" s="749">
        <v>18172</v>
      </c>
      <c r="J1487" s="749" t="s">
        <v>1351</v>
      </c>
      <c r="K1487" s="749" t="s">
        <v>2029</v>
      </c>
      <c r="L1487" s="752">
        <v>817.66615384615397</v>
      </c>
      <c r="M1487" s="752">
        <v>26</v>
      </c>
      <c r="N1487" s="753">
        <v>21259.320000000003</v>
      </c>
    </row>
    <row r="1488" spans="1:14" ht="14.45" customHeight="1" x14ac:dyDescent="0.2">
      <c r="A1488" s="747" t="s">
        <v>583</v>
      </c>
      <c r="B1488" s="748" t="s">
        <v>584</v>
      </c>
      <c r="C1488" s="749" t="s">
        <v>609</v>
      </c>
      <c r="D1488" s="750" t="s">
        <v>610</v>
      </c>
      <c r="E1488" s="751">
        <v>50113001</v>
      </c>
      <c r="F1488" s="750" t="s">
        <v>669</v>
      </c>
      <c r="G1488" s="749" t="s">
        <v>670</v>
      </c>
      <c r="H1488" s="749">
        <v>849310</v>
      </c>
      <c r="I1488" s="749">
        <v>126689</v>
      </c>
      <c r="J1488" s="749" t="s">
        <v>2196</v>
      </c>
      <c r="K1488" s="749" t="s">
        <v>2197</v>
      </c>
      <c r="L1488" s="752">
        <v>224.67664410742066</v>
      </c>
      <c r="M1488" s="752">
        <v>83</v>
      </c>
      <c r="N1488" s="753">
        <v>18648.161460915915</v>
      </c>
    </row>
    <row r="1489" spans="1:14" ht="14.45" customHeight="1" x14ac:dyDescent="0.2">
      <c r="A1489" s="747" t="s">
        <v>583</v>
      </c>
      <c r="B1489" s="748" t="s">
        <v>584</v>
      </c>
      <c r="C1489" s="749" t="s">
        <v>609</v>
      </c>
      <c r="D1489" s="750" t="s">
        <v>610</v>
      </c>
      <c r="E1489" s="751">
        <v>50113001</v>
      </c>
      <c r="F1489" s="750" t="s">
        <v>669</v>
      </c>
      <c r="G1489" s="749" t="s">
        <v>585</v>
      </c>
      <c r="H1489" s="749">
        <v>129027</v>
      </c>
      <c r="I1489" s="749">
        <v>129027</v>
      </c>
      <c r="J1489" s="749" t="s">
        <v>2198</v>
      </c>
      <c r="K1489" s="749" t="s">
        <v>2199</v>
      </c>
      <c r="L1489" s="752">
        <v>841.5</v>
      </c>
      <c r="M1489" s="752">
        <v>1</v>
      </c>
      <c r="N1489" s="753">
        <v>841.5</v>
      </c>
    </row>
    <row r="1490" spans="1:14" ht="14.45" customHeight="1" x14ac:dyDescent="0.2">
      <c r="A1490" s="747" t="s">
        <v>583</v>
      </c>
      <c r="B1490" s="748" t="s">
        <v>584</v>
      </c>
      <c r="C1490" s="749" t="s">
        <v>609</v>
      </c>
      <c r="D1490" s="750" t="s">
        <v>610</v>
      </c>
      <c r="E1490" s="751">
        <v>50113001</v>
      </c>
      <c r="F1490" s="750" t="s">
        <v>669</v>
      </c>
      <c r="G1490" s="749" t="s">
        <v>585</v>
      </c>
      <c r="H1490" s="749">
        <v>846094</v>
      </c>
      <c r="I1490" s="749">
        <v>129023</v>
      </c>
      <c r="J1490" s="749" t="s">
        <v>2200</v>
      </c>
      <c r="K1490" s="749" t="s">
        <v>2201</v>
      </c>
      <c r="L1490" s="752">
        <v>197.12000000000003</v>
      </c>
      <c r="M1490" s="752">
        <v>71</v>
      </c>
      <c r="N1490" s="753">
        <v>13995.520000000002</v>
      </c>
    </row>
    <row r="1491" spans="1:14" ht="14.45" customHeight="1" x14ac:dyDescent="0.2">
      <c r="A1491" s="747" t="s">
        <v>583</v>
      </c>
      <c r="B1491" s="748" t="s">
        <v>584</v>
      </c>
      <c r="C1491" s="749" t="s">
        <v>609</v>
      </c>
      <c r="D1491" s="750" t="s">
        <v>610</v>
      </c>
      <c r="E1491" s="751">
        <v>50113001</v>
      </c>
      <c r="F1491" s="750" t="s">
        <v>669</v>
      </c>
      <c r="G1491" s="749" t="s">
        <v>670</v>
      </c>
      <c r="H1491" s="749">
        <v>13440</v>
      </c>
      <c r="I1491" s="749">
        <v>13440</v>
      </c>
      <c r="J1491" s="749" t="s">
        <v>1381</v>
      </c>
      <c r="K1491" s="749" t="s">
        <v>1043</v>
      </c>
      <c r="L1491" s="752">
        <v>396</v>
      </c>
      <c r="M1491" s="752">
        <v>32</v>
      </c>
      <c r="N1491" s="753">
        <v>12672</v>
      </c>
    </row>
    <row r="1492" spans="1:14" ht="14.45" customHeight="1" x14ac:dyDescent="0.2">
      <c r="A1492" s="747" t="s">
        <v>583</v>
      </c>
      <c r="B1492" s="748" t="s">
        <v>584</v>
      </c>
      <c r="C1492" s="749" t="s">
        <v>609</v>
      </c>
      <c r="D1492" s="750" t="s">
        <v>610</v>
      </c>
      <c r="E1492" s="751">
        <v>50113001</v>
      </c>
      <c r="F1492" s="750" t="s">
        <v>669</v>
      </c>
      <c r="G1492" s="749" t="s">
        <v>678</v>
      </c>
      <c r="H1492" s="749">
        <v>846853</v>
      </c>
      <c r="I1492" s="749">
        <v>124418</v>
      </c>
      <c r="J1492" s="749" t="s">
        <v>1386</v>
      </c>
      <c r="K1492" s="749" t="s">
        <v>1387</v>
      </c>
      <c r="L1492" s="752">
        <v>715.46559999999999</v>
      </c>
      <c r="M1492" s="752">
        <v>450</v>
      </c>
      <c r="N1492" s="753">
        <v>321959.52</v>
      </c>
    </row>
    <row r="1493" spans="1:14" ht="14.45" customHeight="1" x14ac:dyDescent="0.2">
      <c r="A1493" s="747" t="s">
        <v>583</v>
      </c>
      <c r="B1493" s="748" t="s">
        <v>584</v>
      </c>
      <c r="C1493" s="749" t="s">
        <v>609</v>
      </c>
      <c r="D1493" s="750" t="s">
        <v>610</v>
      </c>
      <c r="E1493" s="751">
        <v>50113001</v>
      </c>
      <c r="F1493" s="750" t="s">
        <v>669</v>
      </c>
      <c r="G1493" s="749" t="s">
        <v>670</v>
      </c>
      <c r="H1493" s="749">
        <v>220108</v>
      </c>
      <c r="I1493" s="749">
        <v>220108</v>
      </c>
      <c r="J1493" s="749" t="s">
        <v>2206</v>
      </c>
      <c r="K1493" s="749" t="s">
        <v>2207</v>
      </c>
      <c r="L1493" s="752">
        <v>1210</v>
      </c>
      <c r="M1493" s="752">
        <v>25</v>
      </c>
      <c r="N1493" s="753">
        <v>30250</v>
      </c>
    </row>
    <row r="1494" spans="1:14" ht="14.45" customHeight="1" x14ac:dyDescent="0.2">
      <c r="A1494" s="747" t="s">
        <v>583</v>
      </c>
      <c r="B1494" s="748" t="s">
        <v>584</v>
      </c>
      <c r="C1494" s="749" t="s">
        <v>609</v>
      </c>
      <c r="D1494" s="750" t="s">
        <v>610</v>
      </c>
      <c r="E1494" s="751">
        <v>50113001</v>
      </c>
      <c r="F1494" s="750" t="s">
        <v>669</v>
      </c>
      <c r="G1494" s="749" t="s">
        <v>670</v>
      </c>
      <c r="H1494" s="749">
        <v>103843</v>
      </c>
      <c r="I1494" s="749">
        <v>103843</v>
      </c>
      <c r="J1494" s="749" t="s">
        <v>2231</v>
      </c>
      <c r="K1494" s="749" t="s">
        <v>2232</v>
      </c>
      <c r="L1494" s="752">
        <v>0.01</v>
      </c>
      <c r="M1494" s="752">
        <v>6</v>
      </c>
      <c r="N1494" s="753">
        <v>0.06</v>
      </c>
    </row>
    <row r="1495" spans="1:14" ht="14.45" customHeight="1" x14ac:dyDescent="0.2">
      <c r="A1495" s="747" t="s">
        <v>583</v>
      </c>
      <c r="B1495" s="748" t="s">
        <v>584</v>
      </c>
      <c r="C1495" s="749" t="s">
        <v>609</v>
      </c>
      <c r="D1495" s="750" t="s">
        <v>610</v>
      </c>
      <c r="E1495" s="751">
        <v>50113001</v>
      </c>
      <c r="F1495" s="750" t="s">
        <v>669</v>
      </c>
      <c r="G1495" s="749" t="s">
        <v>670</v>
      </c>
      <c r="H1495" s="749">
        <v>229440</v>
      </c>
      <c r="I1495" s="749">
        <v>229440</v>
      </c>
      <c r="J1495" s="749" t="s">
        <v>2233</v>
      </c>
      <c r="K1495" s="749" t="s">
        <v>2234</v>
      </c>
      <c r="L1495" s="752">
        <v>0.01</v>
      </c>
      <c r="M1495" s="752">
        <v>2</v>
      </c>
      <c r="N1495" s="753">
        <v>0.02</v>
      </c>
    </row>
    <row r="1496" spans="1:14" ht="14.45" customHeight="1" x14ac:dyDescent="0.2">
      <c r="A1496" s="747" t="s">
        <v>583</v>
      </c>
      <c r="B1496" s="748" t="s">
        <v>584</v>
      </c>
      <c r="C1496" s="749" t="s">
        <v>609</v>
      </c>
      <c r="D1496" s="750" t="s">
        <v>610</v>
      </c>
      <c r="E1496" s="751">
        <v>50113001</v>
      </c>
      <c r="F1496" s="750" t="s">
        <v>669</v>
      </c>
      <c r="G1496" s="749" t="s">
        <v>670</v>
      </c>
      <c r="H1496" s="749">
        <v>139969</v>
      </c>
      <c r="I1496" s="749">
        <v>139969</v>
      </c>
      <c r="J1496" s="749" t="s">
        <v>2209</v>
      </c>
      <c r="K1496" s="749" t="s">
        <v>2179</v>
      </c>
      <c r="L1496" s="752">
        <v>363.255</v>
      </c>
      <c r="M1496" s="752">
        <v>16</v>
      </c>
      <c r="N1496" s="753">
        <v>5812.08</v>
      </c>
    </row>
    <row r="1497" spans="1:14" ht="14.45" customHeight="1" x14ac:dyDescent="0.2">
      <c r="A1497" s="747" t="s">
        <v>583</v>
      </c>
      <c r="B1497" s="748" t="s">
        <v>584</v>
      </c>
      <c r="C1497" s="749" t="s">
        <v>609</v>
      </c>
      <c r="D1497" s="750" t="s">
        <v>610</v>
      </c>
      <c r="E1497" s="751">
        <v>50113001</v>
      </c>
      <c r="F1497" s="750" t="s">
        <v>669</v>
      </c>
      <c r="G1497" s="749" t="s">
        <v>670</v>
      </c>
      <c r="H1497" s="749">
        <v>208645</v>
      </c>
      <c r="I1497" s="749">
        <v>208645</v>
      </c>
      <c r="J1497" s="749" t="s">
        <v>2212</v>
      </c>
      <c r="K1497" s="749" t="s">
        <v>2213</v>
      </c>
      <c r="L1497" s="752">
        <v>76.2</v>
      </c>
      <c r="M1497" s="752">
        <v>1</v>
      </c>
      <c r="N1497" s="753">
        <v>76.2</v>
      </c>
    </row>
    <row r="1498" spans="1:14" ht="14.45" customHeight="1" x14ac:dyDescent="0.2">
      <c r="A1498" s="747" t="s">
        <v>583</v>
      </c>
      <c r="B1498" s="748" t="s">
        <v>584</v>
      </c>
      <c r="C1498" s="749" t="s">
        <v>609</v>
      </c>
      <c r="D1498" s="750" t="s">
        <v>610</v>
      </c>
      <c r="E1498" s="751">
        <v>50113001</v>
      </c>
      <c r="F1498" s="750" t="s">
        <v>669</v>
      </c>
      <c r="G1498" s="749" t="s">
        <v>670</v>
      </c>
      <c r="H1498" s="749">
        <v>160319</v>
      </c>
      <c r="I1498" s="749">
        <v>160319</v>
      </c>
      <c r="J1498" s="749" t="s">
        <v>2214</v>
      </c>
      <c r="K1498" s="749" t="s">
        <v>2215</v>
      </c>
      <c r="L1498" s="752">
        <v>2032.8</v>
      </c>
      <c r="M1498" s="752">
        <v>105</v>
      </c>
      <c r="N1498" s="753">
        <v>213444</v>
      </c>
    </row>
    <row r="1499" spans="1:14" ht="14.45" customHeight="1" x14ac:dyDescent="0.2">
      <c r="A1499" s="747" t="s">
        <v>583</v>
      </c>
      <c r="B1499" s="748" t="s">
        <v>584</v>
      </c>
      <c r="C1499" s="749" t="s">
        <v>609</v>
      </c>
      <c r="D1499" s="750" t="s">
        <v>610</v>
      </c>
      <c r="E1499" s="751">
        <v>50113001</v>
      </c>
      <c r="F1499" s="750" t="s">
        <v>669</v>
      </c>
      <c r="G1499" s="749" t="s">
        <v>678</v>
      </c>
      <c r="H1499" s="749">
        <v>160320</v>
      </c>
      <c r="I1499" s="749">
        <v>160320</v>
      </c>
      <c r="J1499" s="749" t="s">
        <v>2216</v>
      </c>
      <c r="K1499" s="749" t="s">
        <v>2217</v>
      </c>
      <c r="L1499" s="752">
        <v>12196.784347696732</v>
      </c>
      <c r="M1499" s="752">
        <v>50.303033333333296</v>
      </c>
      <c r="N1499" s="753">
        <v>613535.24960166647</v>
      </c>
    </row>
    <row r="1500" spans="1:14" ht="14.45" customHeight="1" x14ac:dyDescent="0.2">
      <c r="A1500" s="747" t="s">
        <v>583</v>
      </c>
      <c r="B1500" s="748" t="s">
        <v>584</v>
      </c>
      <c r="C1500" s="749" t="s">
        <v>609</v>
      </c>
      <c r="D1500" s="750" t="s">
        <v>610</v>
      </c>
      <c r="E1500" s="751">
        <v>50113001</v>
      </c>
      <c r="F1500" s="750" t="s">
        <v>669</v>
      </c>
      <c r="G1500" s="749" t="s">
        <v>678</v>
      </c>
      <c r="H1500" s="749">
        <v>849266</v>
      </c>
      <c r="I1500" s="749">
        <v>162444</v>
      </c>
      <c r="J1500" s="749" t="s">
        <v>1424</v>
      </c>
      <c r="K1500" s="749" t="s">
        <v>2218</v>
      </c>
      <c r="L1500" s="752">
        <v>82.039999999999992</v>
      </c>
      <c r="M1500" s="752">
        <v>10</v>
      </c>
      <c r="N1500" s="753">
        <v>820.39999999999986</v>
      </c>
    </row>
    <row r="1501" spans="1:14" ht="14.45" customHeight="1" x14ac:dyDescent="0.2">
      <c r="A1501" s="747" t="s">
        <v>583</v>
      </c>
      <c r="B1501" s="748" t="s">
        <v>584</v>
      </c>
      <c r="C1501" s="749" t="s">
        <v>609</v>
      </c>
      <c r="D1501" s="750" t="s">
        <v>610</v>
      </c>
      <c r="E1501" s="751">
        <v>50113001</v>
      </c>
      <c r="F1501" s="750" t="s">
        <v>669</v>
      </c>
      <c r="G1501" s="749" t="s">
        <v>678</v>
      </c>
      <c r="H1501" s="749">
        <v>130779</v>
      </c>
      <c r="I1501" s="749">
        <v>30779</v>
      </c>
      <c r="J1501" s="749" t="s">
        <v>1424</v>
      </c>
      <c r="K1501" s="749" t="s">
        <v>1425</v>
      </c>
      <c r="L1501" s="752">
        <v>147.62</v>
      </c>
      <c r="M1501" s="752">
        <v>60</v>
      </c>
      <c r="N1501" s="753">
        <v>8857.2000000000007</v>
      </c>
    </row>
    <row r="1502" spans="1:14" ht="14.45" customHeight="1" x14ac:dyDescent="0.2">
      <c r="A1502" s="747" t="s">
        <v>583</v>
      </c>
      <c r="B1502" s="748" t="s">
        <v>584</v>
      </c>
      <c r="C1502" s="749" t="s">
        <v>609</v>
      </c>
      <c r="D1502" s="750" t="s">
        <v>610</v>
      </c>
      <c r="E1502" s="751">
        <v>50113001</v>
      </c>
      <c r="F1502" s="750" t="s">
        <v>669</v>
      </c>
      <c r="G1502" s="749" t="s">
        <v>670</v>
      </c>
      <c r="H1502" s="749">
        <v>13807</v>
      </c>
      <c r="I1502" s="749">
        <v>4188</v>
      </c>
      <c r="J1502" s="749" t="s">
        <v>2220</v>
      </c>
      <c r="K1502" s="749" t="s">
        <v>2221</v>
      </c>
      <c r="L1502" s="752">
        <v>2438.8650000000002</v>
      </c>
      <c r="M1502" s="752">
        <v>13</v>
      </c>
      <c r="N1502" s="753">
        <v>31705.245000000003</v>
      </c>
    </row>
    <row r="1503" spans="1:14" ht="14.45" customHeight="1" x14ac:dyDescent="0.2">
      <c r="A1503" s="747" t="s">
        <v>583</v>
      </c>
      <c r="B1503" s="748" t="s">
        <v>584</v>
      </c>
      <c r="C1503" s="749" t="s">
        <v>609</v>
      </c>
      <c r="D1503" s="750" t="s">
        <v>610</v>
      </c>
      <c r="E1503" s="751">
        <v>50113001</v>
      </c>
      <c r="F1503" s="750" t="s">
        <v>669</v>
      </c>
      <c r="G1503" s="749" t="s">
        <v>670</v>
      </c>
      <c r="H1503" s="749">
        <v>154269</v>
      </c>
      <c r="I1503" s="749">
        <v>154269</v>
      </c>
      <c r="J1503" s="749" t="s">
        <v>2220</v>
      </c>
      <c r="K1503" s="749" t="s">
        <v>2222</v>
      </c>
      <c r="L1503" s="752">
        <v>14572.586422358796</v>
      </c>
      <c r="M1503" s="752">
        <v>12.343933333333336</v>
      </c>
      <c r="N1503" s="753">
        <v>179883.03529183552</v>
      </c>
    </row>
    <row r="1504" spans="1:14" ht="14.45" customHeight="1" x14ac:dyDescent="0.2">
      <c r="A1504" s="747" t="s">
        <v>583</v>
      </c>
      <c r="B1504" s="748" t="s">
        <v>584</v>
      </c>
      <c r="C1504" s="749" t="s">
        <v>609</v>
      </c>
      <c r="D1504" s="750" t="s">
        <v>610</v>
      </c>
      <c r="E1504" s="751">
        <v>50113001</v>
      </c>
      <c r="F1504" s="750" t="s">
        <v>669</v>
      </c>
      <c r="G1504" s="749" t="s">
        <v>670</v>
      </c>
      <c r="H1504" s="749">
        <v>216573</v>
      </c>
      <c r="I1504" s="749">
        <v>216573</v>
      </c>
      <c r="J1504" s="749" t="s">
        <v>1428</v>
      </c>
      <c r="K1504" s="749" t="s">
        <v>1429</v>
      </c>
      <c r="L1504" s="752">
        <v>61.751315789473672</v>
      </c>
      <c r="M1504" s="752">
        <v>456</v>
      </c>
      <c r="N1504" s="753">
        <v>28158.599999999995</v>
      </c>
    </row>
    <row r="1505" spans="1:14" ht="14.45" customHeight="1" x14ac:dyDescent="0.2">
      <c r="A1505" s="747" t="s">
        <v>583</v>
      </c>
      <c r="B1505" s="748" t="s">
        <v>584</v>
      </c>
      <c r="C1505" s="749" t="s">
        <v>609</v>
      </c>
      <c r="D1505" s="750" t="s">
        <v>610</v>
      </c>
      <c r="E1505" s="751">
        <v>50113001</v>
      </c>
      <c r="F1505" s="750" t="s">
        <v>669</v>
      </c>
      <c r="G1505" s="749" t="s">
        <v>670</v>
      </c>
      <c r="H1505" s="749">
        <v>100610</v>
      </c>
      <c r="I1505" s="749">
        <v>610</v>
      </c>
      <c r="J1505" s="749" t="s">
        <v>1430</v>
      </c>
      <c r="K1505" s="749" t="s">
        <v>1431</v>
      </c>
      <c r="L1505" s="752">
        <v>72.457812499999989</v>
      </c>
      <c r="M1505" s="752">
        <v>64</v>
      </c>
      <c r="N1505" s="753">
        <v>4637.2999999999993</v>
      </c>
    </row>
    <row r="1506" spans="1:14" ht="14.45" customHeight="1" x14ac:dyDescent="0.2">
      <c r="A1506" s="747" t="s">
        <v>583</v>
      </c>
      <c r="B1506" s="748" t="s">
        <v>584</v>
      </c>
      <c r="C1506" s="749" t="s">
        <v>609</v>
      </c>
      <c r="D1506" s="750" t="s">
        <v>610</v>
      </c>
      <c r="E1506" s="751">
        <v>50113001</v>
      </c>
      <c r="F1506" s="750" t="s">
        <v>669</v>
      </c>
      <c r="G1506" s="749" t="s">
        <v>670</v>
      </c>
      <c r="H1506" s="749">
        <v>100612</v>
      </c>
      <c r="I1506" s="749">
        <v>612</v>
      </c>
      <c r="J1506" s="749" t="s">
        <v>1432</v>
      </c>
      <c r="K1506" s="749" t="s">
        <v>1433</v>
      </c>
      <c r="L1506" s="752">
        <v>67.625883500038299</v>
      </c>
      <c r="M1506" s="752">
        <v>405</v>
      </c>
      <c r="N1506" s="753">
        <v>27388.482817515513</v>
      </c>
    </row>
    <row r="1507" spans="1:14" ht="14.45" customHeight="1" x14ac:dyDescent="0.2">
      <c r="A1507" s="747" t="s">
        <v>583</v>
      </c>
      <c r="B1507" s="748" t="s">
        <v>584</v>
      </c>
      <c r="C1507" s="749" t="s">
        <v>609</v>
      </c>
      <c r="D1507" s="750" t="s">
        <v>610</v>
      </c>
      <c r="E1507" s="751">
        <v>50113001</v>
      </c>
      <c r="F1507" s="750" t="s">
        <v>669</v>
      </c>
      <c r="G1507" s="749" t="s">
        <v>670</v>
      </c>
      <c r="H1507" s="749">
        <v>216469</v>
      </c>
      <c r="I1507" s="749">
        <v>216469</v>
      </c>
      <c r="J1507" s="749" t="s">
        <v>1462</v>
      </c>
      <c r="K1507" s="749" t="s">
        <v>1463</v>
      </c>
      <c r="L1507" s="752">
        <v>58.39</v>
      </c>
      <c r="M1507" s="752">
        <v>10</v>
      </c>
      <c r="N1507" s="753">
        <v>583.9</v>
      </c>
    </row>
    <row r="1508" spans="1:14" ht="14.45" customHeight="1" x14ac:dyDescent="0.2">
      <c r="A1508" s="747" t="s">
        <v>583</v>
      </c>
      <c r="B1508" s="748" t="s">
        <v>584</v>
      </c>
      <c r="C1508" s="749" t="s">
        <v>609</v>
      </c>
      <c r="D1508" s="750" t="s">
        <v>610</v>
      </c>
      <c r="E1508" s="751">
        <v>50113001</v>
      </c>
      <c r="F1508" s="750" t="s">
        <v>669</v>
      </c>
      <c r="G1508" s="749" t="s">
        <v>670</v>
      </c>
      <c r="H1508" s="749">
        <v>226000</v>
      </c>
      <c r="I1508" s="749">
        <v>226000</v>
      </c>
      <c r="J1508" s="749" t="s">
        <v>1478</v>
      </c>
      <c r="K1508" s="749" t="s">
        <v>1479</v>
      </c>
      <c r="L1508" s="752">
        <v>312.14000000000004</v>
      </c>
      <c r="M1508" s="752">
        <v>11</v>
      </c>
      <c r="N1508" s="753">
        <v>3433.5400000000004</v>
      </c>
    </row>
    <row r="1509" spans="1:14" ht="14.45" customHeight="1" x14ac:dyDescent="0.2">
      <c r="A1509" s="747" t="s">
        <v>583</v>
      </c>
      <c r="B1509" s="748" t="s">
        <v>584</v>
      </c>
      <c r="C1509" s="749" t="s">
        <v>609</v>
      </c>
      <c r="D1509" s="750" t="s">
        <v>610</v>
      </c>
      <c r="E1509" s="751">
        <v>50113001</v>
      </c>
      <c r="F1509" s="750" t="s">
        <v>669</v>
      </c>
      <c r="G1509" s="749" t="s">
        <v>670</v>
      </c>
      <c r="H1509" s="749">
        <v>132090</v>
      </c>
      <c r="I1509" s="749">
        <v>32090</v>
      </c>
      <c r="J1509" s="749" t="s">
        <v>2223</v>
      </c>
      <c r="K1509" s="749" t="s">
        <v>2224</v>
      </c>
      <c r="L1509" s="752">
        <v>27.475000000000005</v>
      </c>
      <c r="M1509" s="752">
        <v>4</v>
      </c>
      <c r="N1509" s="753">
        <v>109.90000000000002</v>
      </c>
    </row>
    <row r="1510" spans="1:14" ht="14.45" customHeight="1" x14ac:dyDescent="0.2">
      <c r="A1510" s="747" t="s">
        <v>583</v>
      </c>
      <c r="B1510" s="748" t="s">
        <v>584</v>
      </c>
      <c r="C1510" s="749" t="s">
        <v>609</v>
      </c>
      <c r="D1510" s="750" t="s">
        <v>610</v>
      </c>
      <c r="E1510" s="751">
        <v>50113001</v>
      </c>
      <c r="F1510" s="750" t="s">
        <v>669</v>
      </c>
      <c r="G1510" s="749" t="s">
        <v>670</v>
      </c>
      <c r="H1510" s="749">
        <v>201134</v>
      </c>
      <c r="I1510" s="749">
        <v>201134</v>
      </c>
      <c r="J1510" s="749" t="s">
        <v>2235</v>
      </c>
      <c r="K1510" s="749" t="s">
        <v>2236</v>
      </c>
      <c r="L1510" s="752">
        <v>68.348888888888894</v>
      </c>
      <c r="M1510" s="752">
        <v>9</v>
      </c>
      <c r="N1510" s="753">
        <v>615.14</v>
      </c>
    </row>
    <row r="1511" spans="1:14" ht="14.45" customHeight="1" x14ac:dyDescent="0.2">
      <c r="A1511" s="747" t="s">
        <v>583</v>
      </c>
      <c r="B1511" s="748" t="s">
        <v>584</v>
      </c>
      <c r="C1511" s="749" t="s">
        <v>609</v>
      </c>
      <c r="D1511" s="750" t="s">
        <v>610</v>
      </c>
      <c r="E1511" s="751">
        <v>50113001</v>
      </c>
      <c r="F1511" s="750" t="s">
        <v>669</v>
      </c>
      <c r="G1511" s="749" t="s">
        <v>678</v>
      </c>
      <c r="H1511" s="749">
        <v>131934</v>
      </c>
      <c r="I1511" s="749">
        <v>31934</v>
      </c>
      <c r="J1511" s="749" t="s">
        <v>2225</v>
      </c>
      <c r="K1511" s="749" t="s">
        <v>2226</v>
      </c>
      <c r="L1511" s="752">
        <v>49.786249999999995</v>
      </c>
      <c r="M1511" s="752">
        <v>8</v>
      </c>
      <c r="N1511" s="753">
        <v>398.28999999999996</v>
      </c>
    </row>
    <row r="1512" spans="1:14" ht="14.45" customHeight="1" x14ac:dyDescent="0.2">
      <c r="A1512" s="747" t="s">
        <v>583</v>
      </c>
      <c r="B1512" s="748" t="s">
        <v>584</v>
      </c>
      <c r="C1512" s="749" t="s">
        <v>609</v>
      </c>
      <c r="D1512" s="750" t="s">
        <v>610</v>
      </c>
      <c r="E1512" s="751">
        <v>50113001</v>
      </c>
      <c r="F1512" s="750" t="s">
        <v>669</v>
      </c>
      <c r="G1512" s="749" t="s">
        <v>670</v>
      </c>
      <c r="H1512" s="749">
        <v>184785</v>
      </c>
      <c r="I1512" s="749">
        <v>84785</v>
      </c>
      <c r="J1512" s="749" t="s">
        <v>1510</v>
      </c>
      <c r="K1512" s="749" t="s">
        <v>1511</v>
      </c>
      <c r="L1512" s="752">
        <v>192.95999999999998</v>
      </c>
      <c r="M1512" s="752">
        <v>4</v>
      </c>
      <c r="N1512" s="753">
        <v>771.83999999999992</v>
      </c>
    </row>
    <row r="1513" spans="1:14" ht="14.45" customHeight="1" x14ac:dyDescent="0.2">
      <c r="A1513" s="747" t="s">
        <v>583</v>
      </c>
      <c r="B1513" s="748" t="s">
        <v>584</v>
      </c>
      <c r="C1513" s="749" t="s">
        <v>609</v>
      </c>
      <c r="D1513" s="750" t="s">
        <v>610</v>
      </c>
      <c r="E1513" s="751">
        <v>50113001</v>
      </c>
      <c r="F1513" s="750" t="s">
        <v>669</v>
      </c>
      <c r="G1513" s="749" t="s">
        <v>670</v>
      </c>
      <c r="H1513" s="749">
        <v>902074</v>
      </c>
      <c r="I1513" s="749">
        <v>85278</v>
      </c>
      <c r="J1513" s="749" t="s">
        <v>2227</v>
      </c>
      <c r="K1513" s="749" t="s">
        <v>1043</v>
      </c>
      <c r="L1513" s="752">
        <v>2838</v>
      </c>
      <c r="M1513" s="752">
        <v>5</v>
      </c>
      <c r="N1513" s="753">
        <v>14190</v>
      </c>
    </row>
    <row r="1514" spans="1:14" ht="14.45" customHeight="1" x14ac:dyDescent="0.2">
      <c r="A1514" s="747" t="s">
        <v>583</v>
      </c>
      <c r="B1514" s="748" t="s">
        <v>584</v>
      </c>
      <c r="C1514" s="749" t="s">
        <v>609</v>
      </c>
      <c r="D1514" s="750" t="s">
        <v>610</v>
      </c>
      <c r="E1514" s="751">
        <v>50113001</v>
      </c>
      <c r="F1514" s="750" t="s">
        <v>669</v>
      </c>
      <c r="G1514" s="749" t="s">
        <v>670</v>
      </c>
      <c r="H1514" s="749">
        <v>843996</v>
      </c>
      <c r="I1514" s="749">
        <v>100191</v>
      </c>
      <c r="J1514" s="749" t="s">
        <v>2228</v>
      </c>
      <c r="K1514" s="749" t="s">
        <v>2229</v>
      </c>
      <c r="L1514" s="752">
        <v>3652</v>
      </c>
      <c r="M1514" s="752">
        <v>4</v>
      </c>
      <c r="N1514" s="753">
        <v>14608</v>
      </c>
    </row>
    <row r="1515" spans="1:14" ht="14.45" customHeight="1" x14ac:dyDescent="0.2">
      <c r="A1515" s="747" t="s">
        <v>583</v>
      </c>
      <c r="B1515" s="748" t="s">
        <v>584</v>
      </c>
      <c r="C1515" s="749" t="s">
        <v>609</v>
      </c>
      <c r="D1515" s="750" t="s">
        <v>610</v>
      </c>
      <c r="E1515" s="751">
        <v>50113001</v>
      </c>
      <c r="F1515" s="750" t="s">
        <v>669</v>
      </c>
      <c r="G1515" s="749" t="s">
        <v>670</v>
      </c>
      <c r="H1515" s="749">
        <v>840813</v>
      </c>
      <c r="I1515" s="749">
        <v>135844</v>
      </c>
      <c r="J1515" s="749" t="s">
        <v>2115</v>
      </c>
      <c r="K1515" s="749" t="s">
        <v>2116</v>
      </c>
      <c r="L1515" s="752">
        <v>2145</v>
      </c>
      <c r="M1515" s="752">
        <v>2</v>
      </c>
      <c r="N1515" s="753">
        <v>4290</v>
      </c>
    </row>
    <row r="1516" spans="1:14" ht="14.45" customHeight="1" x14ac:dyDescent="0.2">
      <c r="A1516" s="747" t="s">
        <v>583</v>
      </c>
      <c r="B1516" s="748" t="s">
        <v>584</v>
      </c>
      <c r="C1516" s="749" t="s">
        <v>609</v>
      </c>
      <c r="D1516" s="750" t="s">
        <v>610</v>
      </c>
      <c r="E1516" s="751">
        <v>50113002</v>
      </c>
      <c r="F1516" s="750" t="s">
        <v>1546</v>
      </c>
      <c r="G1516" s="749" t="s">
        <v>670</v>
      </c>
      <c r="H1516" s="749">
        <v>397297</v>
      </c>
      <c r="I1516" s="749">
        <v>192101</v>
      </c>
      <c r="J1516" s="749" t="s">
        <v>1553</v>
      </c>
      <c r="K1516" s="749" t="s">
        <v>1554</v>
      </c>
      <c r="L1516" s="752">
        <v>1671.9199999999996</v>
      </c>
      <c r="M1516" s="752">
        <v>1</v>
      </c>
      <c r="N1516" s="753">
        <v>1671.9199999999996</v>
      </c>
    </row>
    <row r="1517" spans="1:14" ht="14.45" customHeight="1" x14ac:dyDescent="0.2">
      <c r="A1517" s="747" t="s">
        <v>583</v>
      </c>
      <c r="B1517" s="748" t="s">
        <v>584</v>
      </c>
      <c r="C1517" s="749" t="s">
        <v>612</v>
      </c>
      <c r="D1517" s="750" t="s">
        <v>613</v>
      </c>
      <c r="E1517" s="751">
        <v>50113001</v>
      </c>
      <c r="F1517" s="750" t="s">
        <v>669</v>
      </c>
      <c r="G1517" s="749" t="s">
        <v>670</v>
      </c>
      <c r="H1517" s="749">
        <v>100362</v>
      </c>
      <c r="I1517" s="749">
        <v>362</v>
      </c>
      <c r="J1517" s="749" t="s">
        <v>734</v>
      </c>
      <c r="K1517" s="749" t="s">
        <v>735</v>
      </c>
      <c r="L1517" s="752">
        <v>72.569999999999993</v>
      </c>
      <c r="M1517" s="752">
        <v>1</v>
      </c>
      <c r="N1517" s="753">
        <v>72.569999999999993</v>
      </c>
    </row>
    <row r="1518" spans="1:14" ht="14.45" customHeight="1" x14ac:dyDescent="0.2">
      <c r="A1518" s="747" t="s">
        <v>583</v>
      </c>
      <c r="B1518" s="748" t="s">
        <v>584</v>
      </c>
      <c r="C1518" s="749" t="s">
        <v>612</v>
      </c>
      <c r="D1518" s="750" t="s">
        <v>613</v>
      </c>
      <c r="E1518" s="751">
        <v>50113001</v>
      </c>
      <c r="F1518" s="750" t="s">
        <v>669</v>
      </c>
      <c r="G1518" s="749" t="s">
        <v>670</v>
      </c>
      <c r="H1518" s="749">
        <v>167547</v>
      </c>
      <c r="I1518" s="749">
        <v>67547</v>
      </c>
      <c r="J1518" s="749" t="s">
        <v>749</v>
      </c>
      <c r="K1518" s="749" t="s">
        <v>750</v>
      </c>
      <c r="L1518" s="752">
        <v>47.12</v>
      </c>
      <c r="M1518" s="752">
        <v>24</v>
      </c>
      <c r="N1518" s="753">
        <v>1130.8799999999999</v>
      </c>
    </row>
    <row r="1519" spans="1:14" ht="14.45" customHeight="1" x14ac:dyDescent="0.2">
      <c r="A1519" s="747" t="s">
        <v>583</v>
      </c>
      <c r="B1519" s="748" t="s">
        <v>584</v>
      </c>
      <c r="C1519" s="749" t="s">
        <v>612</v>
      </c>
      <c r="D1519" s="750" t="s">
        <v>613</v>
      </c>
      <c r="E1519" s="751">
        <v>50113001</v>
      </c>
      <c r="F1519" s="750" t="s">
        <v>669</v>
      </c>
      <c r="G1519" s="749" t="s">
        <v>670</v>
      </c>
      <c r="H1519" s="749">
        <v>845369</v>
      </c>
      <c r="I1519" s="749">
        <v>107987</v>
      </c>
      <c r="J1519" s="749" t="s">
        <v>1819</v>
      </c>
      <c r="K1519" s="749" t="s">
        <v>1820</v>
      </c>
      <c r="L1519" s="752">
        <v>112.17</v>
      </c>
      <c r="M1519" s="752">
        <v>3</v>
      </c>
      <c r="N1519" s="753">
        <v>336.51</v>
      </c>
    </row>
    <row r="1520" spans="1:14" ht="14.45" customHeight="1" x14ac:dyDescent="0.2">
      <c r="A1520" s="747" t="s">
        <v>583</v>
      </c>
      <c r="B1520" s="748" t="s">
        <v>584</v>
      </c>
      <c r="C1520" s="749" t="s">
        <v>612</v>
      </c>
      <c r="D1520" s="750" t="s">
        <v>613</v>
      </c>
      <c r="E1520" s="751">
        <v>50113001</v>
      </c>
      <c r="F1520" s="750" t="s">
        <v>669</v>
      </c>
      <c r="G1520" s="749" t="s">
        <v>670</v>
      </c>
      <c r="H1520" s="749">
        <v>100392</v>
      </c>
      <c r="I1520" s="749">
        <v>392</v>
      </c>
      <c r="J1520" s="749" t="s">
        <v>1826</v>
      </c>
      <c r="K1520" s="749" t="s">
        <v>1433</v>
      </c>
      <c r="L1520" s="752">
        <v>57.590000000000018</v>
      </c>
      <c r="M1520" s="752">
        <v>2</v>
      </c>
      <c r="N1520" s="753">
        <v>115.18000000000004</v>
      </c>
    </row>
    <row r="1521" spans="1:14" ht="14.45" customHeight="1" x14ac:dyDescent="0.2">
      <c r="A1521" s="747" t="s">
        <v>583</v>
      </c>
      <c r="B1521" s="748" t="s">
        <v>584</v>
      </c>
      <c r="C1521" s="749" t="s">
        <v>612</v>
      </c>
      <c r="D1521" s="750" t="s">
        <v>613</v>
      </c>
      <c r="E1521" s="751">
        <v>50113001</v>
      </c>
      <c r="F1521" s="750" t="s">
        <v>669</v>
      </c>
      <c r="G1521" s="749" t="s">
        <v>670</v>
      </c>
      <c r="H1521" s="749">
        <v>212880</v>
      </c>
      <c r="I1521" s="749">
        <v>212880</v>
      </c>
      <c r="J1521" s="749" t="s">
        <v>671</v>
      </c>
      <c r="K1521" s="749" t="s">
        <v>672</v>
      </c>
      <c r="L1521" s="752">
        <v>113.44142857142859</v>
      </c>
      <c r="M1521" s="752">
        <v>7</v>
      </c>
      <c r="N1521" s="753">
        <v>794.09000000000015</v>
      </c>
    </row>
    <row r="1522" spans="1:14" ht="14.45" customHeight="1" x14ac:dyDescent="0.2">
      <c r="A1522" s="747" t="s">
        <v>583</v>
      </c>
      <c r="B1522" s="748" t="s">
        <v>584</v>
      </c>
      <c r="C1522" s="749" t="s">
        <v>612</v>
      </c>
      <c r="D1522" s="750" t="s">
        <v>613</v>
      </c>
      <c r="E1522" s="751">
        <v>50113001</v>
      </c>
      <c r="F1522" s="750" t="s">
        <v>669</v>
      </c>
      <c r="G1522" s="749" t="s">
        <v>670</v>
      </c>
      <c r="H1522" s="749">
        <v>139968</v>
      </c>
      <c r="I1522" s="749">
        <v>139968</v>
      </c>
      <c r="J1522" s="749" t="s">
        <v>673</v>
      </c>
      <c r="K1522" s="749" t="s">
        <v>672</v>
      </c>
      <c r="L1522" s="752">
        <v>69.550000000000026</v>
      </c>
      <c r="M1522" s="752">
        <v>6</v>
      </c>
      <c r="N1522" s="753">
        <v>417.30000000000018</v>
      </c>
    </row>
    <row r="1523" spans="1:14" ht="14.45" customHeight="1" x14ac:dyDescent="0.2">
      <c r="A1523" s="747" t="s">
        <v>583</v>
      </c>
      <c r="B1523" s="748" t="s">
        <v>584</v>
      </c>
      <c r="C1523" s="749" t="s">
        <v>612</v>
      </c>
      <c r="D1523" s="750" t="s">
        <v>613</v>
      </c>
      <c r="E1523" s="751">
        <v>50113001</v>
      </c>
      <c r="F1523" s="750" t="s">
        <v>669</v>
      </c>
      <c r="G1523" s="749" t="s">
        <v>670</v>
      </c>
      <c r="H1523" s="749">
        <v>193105</v>
      </c>
      <c r="I1523" s="749">
        <v>93105</v>
      </c>
      <c r="J1523" s="749" t="s">
        <v>904</v>
      </c>
      <c r="K1523" s="749" t="s">
        <v>906</v>
      </c>
      <c r="L1523" s="752">
        <v>208.56999999999996</v>
      </c>
      <c r="M1523" s="752">
        <v>1</v>
      </c>
      <c r="N1523" s="753">
        <v>208.56999999999996</v>
      </c>
    </row>
    <row r="1524" spans="1:14" ht="14.45" customHeight="1" x14ac:dyDescent="0.2">
      <c r="A1524" s="747" t="s">
        <v>583</v>
      </c>
      <c r="B1524" s="748" t="s">
        <v>584</v>
      </c>
      <c r="C1524" s="749" t="s">
        <v>612</v>
      </c>
      <c r="D1524" s="750" t="s">
        <v>613</v>
      </c>
      <c r="E1524" s="751">
        <v>50113001</v>
      </c>
      <c r="F1524" s="750" t="s">
        <v>669</v>
      </c>
      <c r="G1524" s="749" t="s">
        <v>670</v>
      </c>
      <c r="H1524" s="749">
        <v>184090</v>
      </c>
      <c r="I1524" s="749">
        <v>84090</v>
      </c>
      <c r="J1524" s="749" t="s">
        <v>681</v>
      </c>
      <c r="K1524" s="749" t="s">
        <v>682</v>
      </c>
      <c r="L1524" s="752">
        <v>60.139999999999986</v>
      </c>
      <c r="M1524" s="752">
        <v>1</v>
      </c>
      <c r="N1524" s="753">
        <v>60.139999999999986</v>
      </c>
    </row>
    <row r="1525" spans="1:14" ht="14.45" customHeight="1" x14ac:dyDescent="0.2">
      <c r="A1525" s="747" t="s">
        <v>583</v>
      </c>
      <c r="B1525" s="748" t="s">
        <v>584</v>
      </c>
      <c r="C1525" s="749" t="s">
        <v>612</v>
      </c>
      <c r="D1525" s="750" t="s">
        <v>613</v>
      </c>
      <c r="E1525" s="751">
        <v>50113001</v>
      </c>
      <c r="F1525" s="750" t="s">
        <v>669</v>
      </c>
      <c r="G1525" s="749" t="s">
        <v>670</v>
      </c>
      <c r="H1525" s="749">
        <v>231751</v>
      </c>
      <c r="I1525" s="749">
        <v>231751</v>
      </c>
      <c r="J1525" s="749" t="s">
        <v>940</v>
      </c>
      <c r="K1525" s="749" t="s">
        <v>941</v>
      </c>
      <c r="L1525" s="752">
        <v>111.69526315789474</v>
      </c>
      <c r="M1525" s="752">
        <v>152</v>
      </c>
      <c r="N1525" s="753">
        <v>16977.68</v>
      </c>
    </row>
    <row r="1526" spans="1:14" ht="14.45" customHeight="1" x14ac:dyDescent="0.2">
      <c r="A1526" s="747" t="s">
        <v>583</v>
      </c>
      <c r="B1526" s="748" t="s">
        <v>584</v>
      </c>
      <c r="C1526" s="749" t="s">
        <v>612</v>
      </c>
      <c r="D1526" s="750" t="s">
        <v>613</v>
      </c>
      <c r="E1526" s="751">
        <v>50113001</v>
      </c>
      <c r="F1526" s="750" t="s">
        <v>669</v>
      </c>
      <c r="G1526" s="749" t="s">
        <v>670</v>
      </c>
      <c r="H1526" s="749">
        <v>108499</v>
      </c>
      <c r="I1526" s="749">
        <v>8499</v>
      </c>
      <c r="J1526" s="749" t="s">
        <v>940</v>
      </c>
      <c r="K1526" s="749" t="s">
        <v>941</v>
      </c>
      <c r="L1526" s="752">
        <v>111.52000000000001</v>
      </c>
      <c r="M1526" s="752">
        <v>80</v>
      </c>
      <c r="N1526" s="753">
        <v>8921.6</v>
      </c>
    </row>
    <row r="1527" spans="1:14" ht="14.45" customHeight="1" x14ac:dyDescent="0.2">
      <c r="A1527" s="747" t="s">
        <v>583</v>
      </c>
      <c r="B1527" s="748" t="s">
        <v>584</v>
      </c>
      <c r="C1527" s="749" t="s">
        <v>612</v>
      </c>
      <c r="D1527" s="750" t="s">
        <v>613</v>
      </c>
      <c r="E1527" s="751">
        <v>50113001</v>
      </c>
      <c r="F1527" s="750" t="s">
        <v>669</v>
      </c>
      <c r="G1527" s="749" t="s">
        <v>670</v>
      </c>
      <c r="H1527" s="749">
        <v>104071</v>
      </c>
      <c r="I1527" s="749">
        <v>4071</v>
      </c>
      <c r="J1527" s="749" t="s">
        <v>942</v>
      </c>
      <c r="K1527" s="749" t="s">
        <v>944</v>
      </c>
      <c r="L1527" s="752">
        <v>224.38000000000005</v>
      </c>
      <c r="M1527" s="752">
        <v>1</v>
      </c>
      <c r="N1527" s="753">
        <v>224.38000000000005</v>
      </c>
    </row>
    <row r="1528" spans="1:14" ht="14.45" customHeight="1" x14ac:dyDescent="0.2">
      <c r="A1528" s="747" t="s">
        <v>583</v>
      </c>
      <c r="B1528" s="748" t="s">
        <v>584</v>
      </c>
      <c r="C1528" s="749" t="s">
        <v>612</v>
      </c>
      <c r="D1528" s="750" t="s">
        <v>613</v>
      </c>
      <c r="E1528" s="751">
        <v>50113001</v>
      </c>
      <c r="F1528" s="750" t="s">
        <v>669</v>
      </c>
      <c r="G1528" s="749" t="s">
        <v>670</v>
      </c>
      <c r="H1528" s="749">
        <v>154539</v>
      </c>
      <c r="I1528" s="749">
        <v>54539</v>
      </c>
      <c r="J1528" s="749" t="s">
        <v>685</v>
      </c>
      <c r="K1528" s="749" t="s">
        <v>686</v>
      </c>
      <c r="L1528" s="752">
        <v>60.165925925925926</v>
      </c>
      <c r="M1528" s="752">
        <v>54</v>
      </c>
      <c r="N1528" s="753">
        <v>3248.96</v>
      </c>
    </row>
    <row r="1529" spans="1:14" ht="14.45" customHeight="1" x14ac:dyDescent="0.2">
      <c r="A1529" s="747" t="s">
        <v>583</v>
      </c>
      <c r="B1529" s="748" t="s">
        <v>584</v>
      </c>
      <c r="C1529" s="749" t="s">
        <v>612</v>
      </c>
      <c r="D1529" s="750" t="s">
        <v>613</v>
      </c>
      <c r="E1529" s="751">
        <v>50113001</v>
      </c>
      <c r="F1529" s="750" t="s">
        <v>669</v>
      </c>
      <c r="G1529" s="749" t="s">
        <v>670</v>
      </c>
      <c r="H1529" s="749">
        <v>215474</v>
      </c>
      <c r="I1529" s="749">
        <v>215474</v>
      </c>
      <c r="J1529" s="749" t="s">
        <v>965</v>
      </c>
      <c r="K1529" s="749" t="s">
        <v>966</v>
      </c>
      <c r="L1529" s="752">
        <v>531.37999999999988</v>
      </c>
      <c r="M1529" s="752">
        <v>1</v>
      </c>
      <c r="N1529" s="753">
        <v>531.37999999999988</v>
      </c>
    </row>
    <row r="1530" spans="1:14" ht="14.45" customHeight="1" x14ac:dyDescent="0.2">
      <c r="A1530" s="747" t="s">
        <v>583</v>
      </c>
      <c r="B1530" s="748" t="s">
        <v>584</v>
      </c>
      <c r="C1530" s="749" t="s">
        <v>612</v>
      </c>
      <c r="D1530" s="750" t="s">
        <v>613</v>
      </c>
      <c r="E1530" s="751">
        <v>50113001</v>
      </c>
      <c r="F1530" s="750" t="s">
        <v>669</v>
      </c>
      <c r="G1530" s="749" t="s">
        <v>670</v>
      </c>
      <c r="H1530" s="749">
        <v>447</v>
      </c>
      <c r="I1530" s="749">
        <v>447</v>
      </c>
      <c r="J1530" s="749" t="s">
        <v>984</v>
      </c>
      <c r="K1530" s="749" t="s">
        <v>985</v>
      </c>
      <c r="L1530" s="752">
        <v>178.35</v>
      </c>
      <c r="M1530" s="752">
        <v>1</v>
      </c>
      <c r="N1530" s="753">
        <v>178.35</v>
      </c>
    </row>
    <row r="1531" spans="1:14" ht="14.45" customHeight="1" x14ac:dyDescent="0.2">
      <c r="A1531" s="747" t="s">
        <v>583</v>
      </c>
      <c r="B1531" s="748" t="s">
        <v>584</v>
      </c>
      <c r="C1531" s="749" t="s">
        <v>612</v>
      </c>
      <c r="D1531" s="750" t="s">
        <v>613</v>
      </c>
      <c r="E1531" s="751">
        <v>50113001</v>
      </c>
      <c r="F1531" s="750" t="s">
        <v>669</v>
      </c>
      <c r="G1531" s="749" t="s">
        <v>670</v>
      </c>
      <c r="H1531" s="749">
        <v>149990</v>
      </c>
      <c r="I1531" s="749">
        <v>49990</v>
      </c>
      <c r="J1531" s="749" t="s">
        <v>1016</v>
      </c>
      <c r="K1531" s="749" t="s">
        <v>1017</v>
      </c>
      <c r="L1531" s="752">
        <v>169.99000000000004</v>
      </c>
      <c r="M1531" s="752">
        <v>1</v>
      </c>
      <c r="N1531" s="753">
        <v>169.99000000000004</v>
      </c>
    </row>
    <row r="1532" spans="1:14" ht="14.45" customHeight="1" x14ac:dyDescent="0.2">
      <c r="A1532" s="747" t="s">
        <v>583</v>
      </c>
      <c r="B1532" s="748" t="s">
        <v>584</v>
      </c>
      <c r="C1532" s="749" t="s">
        <v>612</v>
      </c>
      <c r="D1532" s="750" t="s">
        <v>613</v>
      </c>
      <c r="E1532" s="751">
        <v>50113001</v>
      </c>
      <c r="F1532" s="750" t="s">
        <v>669</v>
      </c>
      <c r="G1532" s="749" t="s">
        <v>670</v>
      </c>
      <c r="H1532" s="749">
        <v>136552</v>
      </c>
      <c r="I1532" s="749">
        <v>136552</v>
      </c>
      <c r="J1532" s="749" t="s">
        <v>2167</v>
      </c>
      <c r="K1532" s="749" t="s">
        <v>2168</v>
      </c>
      <c r="L1532" s="752">
        <v>314.13</v>
      </c>
      <c r="M1532" s="752">
        <v>1</v>
      </c>
      <c r="N1532" s="753">
        <v>314.13</v>
      </c>
    </row>
    <row r="1533" spans="1:14" ht="14.45" customHeight="1" x14ac:dyDescent="0.2">
      <c r="A1533" s="747" t="s">
        <v>583</v>
      </c>
      <c r="B1533" s="748" t="s">
        <v>584</v>
      </c>
      <c r="C1533" s="749" t="s">
        <v>612</v>
      </c>
      <c r="D1533" s="750" t="s">
        <v>613</v>
      </c>
      <c r="E1533" s="751">
        <v>50113001</v>
      </c>
      <c r="F1533" s="750" t="s">
        <v>669</v>
      </c>
      <c r="G1533" s="749" t="s">
        <v>678</v>
      </c>
      <c r="H1533" s="749">
        <v>214036</v>
      </c>
      <c r="I1533" s="749">
        <v>214036</v>
      </c>
      <c r="J1533" s="749" t="s">
        <v>1038</v>
      </c>
      <c r="K1533" s="749" t="s">
        <v>1039</v>
      </c>
      <c r="L1533" s="752">
        <v>40.390000000000008</v>
      </c>
      <c r="M1533" s="752">
        <v>2</v>
      </c>
      <c r="N1533" s="753">
        <v>80.780000000000015</v>
      </c>
    </row>
    <row r="1534" spans="1:14" ht="14.45" customHeight="1" x14ac:dyDescent="0.2">
      <c r="A1534" s="747" t="s">
        <v>583</v>
      </c>
      <c r="B1534" s="748" t="s">
        <v>584</v>
      </c>
      <c r="C1534" s="749" t="s">
        <v>612</v>
      </c>
      <c r="D1534" s="750" t="s">
        <v>613</v>
      </c>
      <c r="E1534" s="751">
        <v>50113001</v>
      </c>
      <c r="F1534" s="750" t="s">
        <v>669</v>
      </c>
      <c r="G1534" s="749" t="s">
        <v>670</v>
      </c>
      <c r="H1534" s="749">
        <v>198872</v>
      </c>
      <c r="I1534" s="749">
        <v>98872</v>
      </c>
      <c r="J1534" s="749" t="s">
        <v>687</v>
      </c>
      <c r="K1534" s="749" t="s">
        <v>689</v>
      </c>
      <c r="L1534" s="752">
        <v>312.83999999999997</v>
      </c>
      <c r="M1534" s="752">
        <v>7</v>
      </c>
      <c r="N1534" s="753">
        <v>2189.8799999999997</v>
      </c>
    </row>
    <row r="1535" spans="1:14" ht="14.45" customHeight="1" x14ac:dyDescent="0.2">
      <c r="A1535" s="747" t="s">
        <v>583</v>
      </c>
      <c r="B1535" s="748" t="s">
        <v>584</v>
      </c>
      <c r="C1535" s="749" t="s">
        <v>612</v>
      </c>
      <c r="D1535" s="750" t="s">
        <v>613</v>
      </c>
      <c r="E1535" s="751">
        <v>50113001</v>
      </c>
      <c r="F1535" s="750" t="s">
        <v>669</v>
      </c>
      <c r="G1535" s="749" t="s">
        <v>670</v>
      </c>
      <c r="H1535" s="749">
        <v>198864</v>
      </c>
      <c r="I1535" s="749">
        <v>98864</v>
      </c>
      <c r="J1535" s="749" t="s">
        <v>687</v>
      </c>
      <c r="K1535" s="749" t="s">
        <v>688</v>
      </c>
      <c r="L1535" s="752">
        <v>537.87000000000023</v>
      </c>
      <c r="M1535" s="752">
        <v>30</v>
      </c>
      <c r="N1535" s="753">
        <v>16136.100000000008</v>
      </c>
    </row>
    <row r="1536" spans="1:14" ht="14.45" customHeight="1" x14ac:dyDescent="0.2">
      <c r="A1536" s="747" t="s">
        <v>583</v>
      </c>
      <c r="B1536" s="748" t="s">
        <v>584</v>
      </c>
      <c r="C1536" s="749" t="s">
        <v>612</v>
      </c>
      <c r="D1536" s="750" t="s">
        <v>613</v>
      </c>
      <c r="E1536" s="751">
        <v>50113001</v>
      </c>
      <c r="F1536" s="750" t="s">
        <v>669</v>
      </c>
      <c r="G1536" s="749" t="s">
        <v>670</v>
      </c>
      <c r="H1536" s="749">
        <v>198876</v>
      </c>
      <c r="I1536" s="749">
        <v>98876</v>
      </c>
      <c r="J1536" s="749" t="s">
        <v>687</v>
      </c>
      <c r="K1536" s="749" t="s">
        <v>1043</v>
      </c>
      <c r="L1536" s="752">
        <v>255.20000000000002</v>
      </c>
      <c r="M1536" s="752">
        <v>9</v>
      </c>
      <c r="N1536" s="753">
        <v>2296.8000000000002</v>
      </c>
    </row>
    <row r="1537" spans="1:14" ht="14.45" customHeight="1" x14ac:dyDescent="0.2">
      <c r="A1537" s="747" t="s">
        <v>583</v>
      </c>
      <c r="B1537" s="748" t="s">
        <v>584</v>
      </c>
      <c r="C1537" s="749" t="s">
        <v>612</v>
      </c>
      <c r="D1537" s="750" t="s">
        <v>613</v>
      </c>
      <c r="E1537" s="751">
        <v>50113001</v>
      </c>
      <c r="F1537" s="750" t="s">
        <v>669</v>
      </c>
      <c r="G1537" s="749" t="s">
        <v>670</v>
      </c>
      <c r="H1537" s="749">
        <v>216572</v>
      </c>
      <c r="I1537" s="749">
        <v>216572</v>
      </c>
      <c r="J1537" s="749" t="s">
        <v>1083</v>
      </c>
      <c r="K1537" s="749" t="s">
        <v>1084</v>
      </c>
      <c r="L1537" s="752">
        <v>36.22999999999999</v>
      </c>
      <c r="M1537" s="752">
        <v>10</v>
      </c>
      <c r="N1537" s="753">
        <v>362.2999999999999</v>
      </c>
    </row>
    <row r="1538" spans="1:14" ht="14.45" customHeight="1" x14ac:dyDescent="0.2">
      <c r="A1538" s="747" t="s">
        <v>583</v>
      </c>
      <c r="B1538" s="748" t="s">
        <v>584</v>
      </c>
      <c r="C1538" s="749" t="s">
        <v>612</v>
      </c>
      <c r="D1538" s="750" t="s">
        <v>613</v>
      </c>
      <c r="E1538" s="751">
        <v>50113001</v>
      </c>
      <c r="F1538" s="750" t="s">
        <v>669</v>
      </c>
      <c r="G1538" s="749" t="s">
        <v>670</v>
      </c>
      <c r="H1538" s="749">
        <v>842703</v>
      </c>
      <c r="I1538" s="749">
        <v>0</v>
      </c>
      <c r="J1538" s="749" t="s">
        <v>1091</v>
      </c>
      <c r="K1538" s="749" t="s">
        <v>585</v>
      </c>
      <c r="L1538" s="752">
        <v>49.889999999999993</v>
      </c>
      <c r="M1538" s="752">
        <v>1</v>
      </c>
      <c r="N1538" s="753">
        <v>49.889999999999993</v>
      </c>
    </row>
    <row r="1539" spans="1:14" ht="14.45" customHeight="1" x14ac:dyDescent="0.2">
      <c r="A1539" s="747" t="s">
        <v>583</v>
      </c>
      <c r="B1539" s="748" t="s">
        <v>584</v>
      </c>
      <c r="C1539" s="749" t="s">
        <v>612</v>
      </c>
      <c r="D1539" s="750" t="s">
        <v>613</v>
      </c>
      <c r="E1539" s="751">
        <v>50113001</v>
      </c>
      <c r="F1539" s="750" t="s">
        <v>669</v>
      </c>
      <c r="G1539" s="749" t="s">
        <v>670</v>
      </c>
      <c r="H1539" s="749">
        <v>208988</v>
      </c>
      <c r="I1539" s="749">
        <v>208988</v>
      </c>
      <c r="J1539" s="749" t="s">
        <v>1107</v>
      </c>
      <c r="K1539" s="749" t="s">
        <v>1108</v>
      </c>
      <c r="L1539" s="752">
        <v>552.47501805555987</v>
      </c>
      <c r="M1539" s="752">
        <v>6</v>
      </c>
      <c r="N1539" s="753">
        <v>3314.8501083333595</v>
      </c>
    </row>
    <row r="1540" spans="1:14" ht="14.45" customHeight="1" x14ac:dyDescent="0.2">
      <c r="A1540" s="747" t="s">
        <v>583</v>
      </c>
      <c r="B1540" s="748" t="s">
        <v>584</v>
      </c>
      <c r="C1540" s="749" t="s">
        <v>612</v>
      </c>
      <c r="D1540" s="750" t="s">
        <v>613</v>
      </c>
      <c r="E1540" s="751">
        <v>50113001</v>
      </c>
      <c r="F1540" s="750" t="s">
        <v>669</v>
      </c>
      <c r="G1540" s="749" t="s">
        <v>670</v>
      </c>
      <c r="H1540" s="749">
        <v>208990</v>
      </c>
      <c r="I1540" s="749">
        <v>208990</v>
      </c>
      <c r="J1540" s="749" t="s">
        <v>1944</v>
      </c>
      <c r="K1540" s="749" t="s">
        <v>1108</v>
      </c>
      <c r="L1540" s="752">
        <v>668.46997418210947</v>
      </c>
      <c r="M1540" s="752">
        <v>8</v>
      </c>
      <c r="N1540" s="753">
        <v>5347.7597934568757</v>
      </c>
    </row>
    <row r="1541" spans="1:14" ht="14.45" customHeight="1" x14ac:dyDescent="0.2">
      <c r="A1541" s="747" t="s">
        <v>583</v>
      </c>
      <c r="B1541" s="748" t="s">
        <v>584</v>
      </c>
      <c r="C1541" s="749" t="s">
        <v>612</v>
      </c>
      <c r="D1541" s="750" t="s">
        <v>613</v>
      </c>
      <c r="E1541" s="751">
        <v>50113001</v>
      </c>
      <c r="F1541" s="750" t="s">
        <v>669</v>
      </c>
      <c r="G1541" s="749" t="s">
        <v>670</v>
      </c>
      <c r="H1541" s="749">
        <v>218186</v>
      </c>
      <c r="I1541" s="749">
        <v>218186</v>
      </c>
      <c r="J1541" s="749" t="s">
        <v>2237</v>
      </c>
      <c r="K1541" s="749" t="s">
        <v>2238</v>
      </c>
      <c r="L1541" s="752">
        <v>172.76999999999998</v>
      </c>
      <c r="M1541" s="752">
        <v>1</v>
      </c>
      <c r="N1541" s="753">
        <v>172.76999999999998</v>
      </c>
    </row>
    <row r="1542" spans="1:14" ht="14.45" customHeight="1" x14ac:dyDescent="0.2">
      <c r="A1542" s="747" t="s">
        <v>583</v>
      </c>
      <c r="B1542" s="748" t="s">
        <v>584</v>
      </c>
      <c r="C1542" s="749" t="s">
        <v>612</v>
      </c>
      <c r="D1542" s="750" t="s">
        <v>613</v>
      </c>
      <c r="E1542" s="751">
        <v>50113001</v>
      </c>
      <c r="F1542" s="750" t="s">
        <v>669</v>
      </c>
      <c r="G1542" s="749" t="s">
        <v>670</v>
      </c>
      <c r="H1542" s="749">
        <v>134822</v>
      </c>
      <c r="I1542" s="749">
        <v>134822</v>
      </c>
      <c r="J1542" s="749" t="s">
        <v>1952</v>
      </c>
      <c r="K1542" s="749" t="s">
        <v>1558</v>
      </c>
      <c r="L1542" s="752">
        <v>207.57000000000005</v>
      </c>
      <c r="M1542" s="752">
        <v>49</v>
      </c>
      <c r="N1542" s="753">
        <v>10170.930000000002</v>
      </c>
    </row>
    <row r="1543" spans="1:14" ht="14.45" customHeight="1" x14ac:dyDescent="0.2">
      <c r="A1543" s="747" t="s">
        <v>583</v>
      </c>
      <c r="B1543" s="748" t="s">
        <v>584</v>
      </c>
      <c r="C1543" s="749" t="s">
        <v>612</v>
      </c>
      <c r="D1543" s="750" t="s">
        <v>613</v>
      </c>
      <c r="E1543" s="751">
        <v>50113001</v>
      </c>
      <c r="F1543" s="750" t="s">
        <v>669</v>
      </c>
      <c r="G1543" s="749" t="s">
        <v>670</v>
      </c>
      <c r="H1543" s="749">
        <v>134824</v>
      </c>
      <c r="I1543" s="749">
        <v>134824</v>
      </c>
      <c r="J1543" s="749" t="s">
        <v>1155</v>
      </c>
      <c r="K1543" s="749" t="s">
        <v>1156</v>
      </c>
      <c r="L1543" s="752">
        <v>244.95777777777769</v>
      </c>
      <c r="M1543" s="752">
        <v>45</v>
      </c>
      <c r="N1543" s="753">
        <v>11023.099999999997</v>
      </c>
    </row>
    <row r="1544" spans="1:14" ht="14.45" customHeight="1" x14ac:dyDescent="0.2">
      <c r="A1544" s="747" t="s">
        <v>583</v>
      </c>
      <c r="B1544" s="748" t="s">
        <v>584</v>
      </c>
      <c r="C1544" s="749" t="s">
        <v>612</v>
      </c>
      <c r="D1544" s="750" t="s">
        <v>613</v>
      </c>
      <c r="E1544" s="751">
        <v>50113001</v>
      </c>
      <c r="F1544" s="750" t="s">
        <v>669</v>
      </c>
      <c r="G1544" s="749" t="s">
        <v>678</v>
      </c>
      <c r="H1544" s="749">
        <v>197125</v>
      </c>
      <c r="I1544" s="749">
        <v>197125</v>
      </c>
      <c r="J1544" s="749" t="s">
        <v>1203</v>
      </c>
      <c r="K1544" s="749" t="s">
        <v>1204</v>
      </c>
      <c r="L1544" s="752">
        <v>110.00000127140989</v>
      </c>
      <c r="M1544" s="752">
        <v>45</v>
      </c>
      <c r="N1544" s="753">
        <v>4950.000057213445</v>
      </c>
    </row>
    <row r="1545" spans="1:14" ht="14.45" customHeight="1" x14ac:dyDescent="0.2">
      <c r="A1545" s="747" t="s">
        <v>583</v>
      </c>
      <c r="B1545" s="748" t="s">
        <v>584</v>
      </c>
      <c r="C1545" s="749" t="s">
        <v>612</v>
      </c>
      <c r="D1545" s="750" t="s">
        <v>613</v>
      </c>
      <c r="E1545" s="751">
        <v>50113001</v>
      </c>
      <c r="F1545" s="750" t="s">
        <v>669</v>
      </c>
      <c r="G1545" s="749" t="s">
        <v>670</v>
      </c>
      <c r="H1545" s="749">
        <v>185812</v>
      </c>
      <c r="I1545" s="749">
        <v>85812</v>
      </c>
      <c r="J1545" s="749" t="s">
        <v>697</v>
      </c>
      <c r="K1545" s="749" t="s">
        <v>698</v>
      </c>
      <c r="L1545" s="752">
        <v>51.763333333333335</v>
      </c>
      <c r="M1545" s="752">
        <v>9</v>
      </c>
      <c r="N1545" s="753">
        <v>465.87</v>
      </c>
    </row>
    <row r="1546" spans="1:14" ht="14.45" customHeight="1" x14ac:dyDescent="0.2">
      <c r="A1546" s="747" t="s">
        <v>583</v>
      </c>
      <c r="B1546" s="748" t="s">
        <v>584</v>
      </c>
      <c r="C1546" s="749" t="s">
        <v>612</v>
      </c>
      <c r="D1546" s="750" t="s">
        <v>613</v>
      </c>
      <c r="E1546" s="751">
        <v>50113001</v>
      </c>
      <c r="F1546" s="750" t="s">
        <v>669</v>
      </c>
      <c r="G1546" s="749" t="s">
        <v>670</v>
      </c>
      <c r="H1546" s="749">
        <v>237329</v>
      </c>
      <c r="I1546" s="749">
        <v>237329</v>
      </c>
      <c r="J1546" s="749" t="s">
        <v>701</v>
      </c>
      <c r="K1546" s="749" t="s">
        <v>702</v>
      </c>
      <c r="L1546" s="752">
        <v>108.63999999999997</v>
      </c>
      <c r="M1546" s="752">
        <v>1</v>
      </c>
      <c r="N1546" s="753">
        <v>108.63999999999997</v>
      </c>
    </row>
    <row r="1547" spans="1:14" ht="14.45" customHeight="1" x14ac:dyDescent="0.2">
      <c r="A1547" s="747" t="s">
        <v>583</v>
      </c>
      <c r="B1547" s="748" t="s">
        <v>584</v>
      </c>
      <c r="C1547" s="749" t="s">
        <v>612</v>
      </c>
      <c r="D1547" s="750" t="s">
        <v>613</v>
      </c>
      <c r="E1547" s="751">
        <v>50113001</v>
      </c>
      <c r="F1547" s="750" t="s">
        <v>669</v>
      </c>
      <c r="G1547" s="749" t="s">
        <v>670</v>
      </c>
      <c r="H1547" s="749">
        <v>100498</v>
      </c>
      <c r="I1547" s="749">
        <v>498</v>
      </c>
      <c r="J1547" s="749" t="s">
        <v>701</v>
      </c>
      <c r="K1547" s="749" t="s">
        <v>702</v>
      </c>
      <c r="L1547" s="752">
        <v>108.69499999999996</v>
      </c>
      <c r="M1547" s="752">
        <v>2</v>
      </c>
      <c r="N1547" s="753">
        <v>217.38999999999993</v>
      </c>
    </row>
    <row r="1548" spans="1:14" ht="14.45" customHeight="1" x14ac:dyDescent="0.2">
      <c r="A1548" s="747" t="s">
        <v>583</v>
      </c>
      <c r="B1548" s="748" t="s">
        <v>584</v>
      </c>
      <c r="C1548" s="749" t="s">
        <v>612</v>
      </c>
      <c r="D1548" s="750" t="s">
        <v>613</v>
      </c>
      <c r="E1548" s="751">
        <v>50113001</v>
      </c>
      <c r="F1548" s="750" t="s">
        <v>669</v>
      </c>
      <c r="G1548" s="749" t="s">
        <v>670</v>
      </c>
      <c r="H1548" s="749">
        <v>501637</v>
      </c>
      <c r="I1548" s="749">
        <v>0</v>
      </c>
      <c r="J1548" s="749" t="s">
        <v>1988</v>
      </c>
      <c r="K1548" s="749" t="s">
        <v>585</v>
      </c>
      <c r="L1548" s="752">
        <v>8.3006666666666664</v>
      </c>
      <c r="M1548" s="752">
        <v>1</v>
      </c>
      <c r="N1548" s="753">
        <v>8.3006666666666664</v>
      </c>
    </row>
    <row r="1549" spans="1:14" ht="14.45" customHeight="1" x14ac:dyDescent="0.2">
      <c r="A1549" s="747" t="s">
        <v>583</v>
      </c>
      <c r="B1549" s="748" t="s">
        <v>584</v>
      </c>
      <c r="C1549" s="749" t="s">
        <v>612</v>
      </c>
      <c r="D1549" s="750" t="s">
        <v>613</v>
      </c>
      <c r="E1549" s="751">
        <v>50113001</v>
      </c>
      <c r="F1549" s="750" t="s">
        <v>669</v>
      </c>
      <c r="G1549" s="749" t="s">
        <v>670</v>
      </c>
      <c r="H1549" s="749">
        <v>101125</v>
      </c>
      <c r="I1549" s="749">
        <v>1125</v>
      </c>
      <c r="J1549" s="749" t="s">
        <v>1256</v>
      </c>
      <c r="K1549" s="749" t="s">
        <v>1991</v>
      </c>
      <c r="L1549" s="752">
        <v>77.28</v>
      </c>
      <c r="M1549" s="752">
        <v>1</v>
      </c>
      <c r="N1549" s="753">
        <v>77.28</v>
      </c>
    </row>
    <row r="1550" spans="1:14" ht="14.45" customHeight="1" x14ac:dyDescent="0.2">
      <c r="A1550" s="747" t="s">
        <v>583</v>
      </c>
      <c r="B1550" s="748" t="s">
        <v>584</v>
      </c>
      <c r="C1550" s="749" t="s">
        <v>612</v>
      </c>
      <c r="D1550" s="750" t="s">
        <v>613</v>
      </c>
      <c r="E1550" s="751">
        <v>50113001</v>
      </c>
      <c r="F1550" s="750" t="s">
        <v>669</v>
      </c>
      <c r="G1550" s="749" t="s">
        <v>670</v>
      </c>
      <c r="H1550" s="749">
        <v>118656</v>
      </c>
      <c r="I1550" s="749">
        <v>118656</v>
      </c>
      <c r="J1550" s="749" t="s">
        <v>2189</v>
      </c>
      <c r="K1550" s="749" t="s">
        <v>977</v>
      </c>
      <c r="L1550" s="752">
        <v>662.67</v>
      </c>
      <c r="M1550" s="752">
        <v>6</v>
      </c>
      <c r="N1550" s="753">
        <v>3976.02</v>
      </c>
    </row>
    <row r="1551" spans="1:14" ht="14.45" customHeight="1" x14ac:dyDescent="0.2">
      <c r="A1551" s="747" t="s">
        <v>583</v>
      </c>
      <c r="B1551" s="748" t="s">
        <v>584</v>
      </c>
      <c r="C1551" s="749" t="s">
        <v>612</v>
      </c>
      <c r="D1551" s="750" t="s">
        <v>613</v>
      </c>
      <c r="E1551" s="751">
        <v>50113001</v>
      </c>
      <c r="F1551" s="750" t="s">
        <v>669</v>
      </c>
      <c r="G1551" s="749" t="s">
        <v>670</v>
      </c>
      <c r="H1551" s="749">
        <v>502030</v>
      </c>
      <c r="I1551" s="749">
        <v>99999</v>
      </c>
      <c r="J1551" s="749" t="s">
        <v>2003</v>
      </c>
      <c r="K1551" s="749" t="s">
        <v>2004</v>
      </c>
      <c r="L1551" s="752">
        <v>1383.6399999999999</v>
      </c>
      <c r="M1551" s="752">
        <v>0.2</v>
      </c>
      <c r="N1551" s="753">
        <v>276.72800000000001</v>
      </c>
    </row>
    <row r="1552" spans="1:14" ht="14.45" customHeight="1" x14ac:dyDescent="0.2">
      <c r="A1552" s="747" t="s">
        <v>583</v>
      </c>
      <c r="B1552" s="748" t="s">
        <v>584</v>
      </c>
      <c r="C1552" s="749" t="s">
        <v>612</v>
      </c>
      <c r="D1552" s="750" t="s">
        <v>613</v>
      </c>
      <c r="E1552" s="751">
        <v>50113001</v>
      </c>
      <c r="F1552" s="750" t="s">
        <v>669</v>
      </c>
      <c r="G1552" s="749" t="s">
        <v>670</v>
      </c>
      <c r="H1552" s="749">
        <v>194763</v>
      </c>
      <c r="I1552" s="749">
        <v>94763</v>
      </c>
      <c r="J1552" s="749" t="s">
        <v>1264</v>
      </c>
      <c r="K1552" s="749" t="s">
        <v>1265</v>
      </c>
      <c r="L1552" s="752">
        <v>148.19</v>
      </c>
      <c r="M1552" s="752">
        <v>2</v>
      </c>
      <c r="N1552" s="753">
        <v>296.38</v>
      </c>
    </row>
    <row r="1553" spans="1:14" ht="14.45" customHeight="1" x14ac:dyDescent="0.2">
      <c r="A1553" s="747" t="s">
        <v>583</v>
      </c>
      <c r="B1553" s="748" t="s">
        <v>584</v>
      </c>
      <c r="C1553" s="749" t="s">
        <v>612</v>
      </c>
      <c r="D1553" s="750" t="s">
        <v>613</v>
      </c>
      <c r="E1553" s="751">
        <v>50113001</v>
      </c>
      <c r="F1553" s="750" t="s">
        <v>669</v>
      </c>
      <c r="G1553" s="749" t="s">
        <v>670</v>
      </c>
      <c r="H1553" s="749">
        <v>230353</v>
      </c>
      <c r="I1553" s="749">
        <v>230353</v>
      </c>
      <c r="J1553" s="749" t="s">
        <v>711</v>
      </c>
      <c r="K1553" s="749" t="s">
        <v>712</v>
      </c>
      <c r="L1553" s="752">
        <v>1611.1922222222217</v>
      </c>
      <c r="M1553" s="752">
        <v>18</v>
      </c>
      <c r="N1553" s="753">
        <v>29001.459999999992</v>
      </c>
    </row>
    <row r="1554" spans="1:14" ht="14.45" customHeight="1" x14ac:dyDescent="0.2">
      <c r="A1554" s="747" t="s">
        <v>583</v>
      </c>
      <c r="B1554" s="748" t="s">
        <v>584</v>
      </c>
      <c r="C1554" s="749" t="s">
        <v>612</v>
      </c>
      <c r="D1554" s="750" t="s">
        <v>613</v>
      </c>
      <c r="E1554" s="751">
        <v>50113001</v>
      </c>
      <c r="F1554" s="750" t="s">
        <v>669</v>
      </c>
      <c r="G1554" s="749" t="s">
        <v>670</v>
      </c>
      <c r="H1554" s="749">
        <v>110086</v>
      </c>
      <c r="I1554" s="749">
        <v>10086</v>
      </c>
      <c r="J1554" s="749" t="s">
        <v>711</v>
      </c>
      <c r="K1554" s="749" t="s">
        <v>1268</v>
      </c>
      <c r="L1554" s="752">
        <v>1592.7999999999997</v>
      </c>
      <c r="M1554" s="752">
        <v>1</v>
      </c>
      <c r="N1554" s="753">
        <v>1592.7999999999997</v>
      </c>
    </row>
    <row r="1555" spans="1:14" ht="14.45" customHeight="1" x14ac:dyDescent="0.2">
      <c r="A1555" s="747" t="s">
        <v>583</v>
      </c>
      <c r="B1555" s="748" t="s">
        <v>584</v>
      </c>
      <c r="C1555" s="749" t="s">
        <v>612</v>
      </c>
      <c r="D1555" s="750" t="s">
        <v>613</v>
      </c>
      <c r="E1555" s="751">
        <v>50113001</v>
      </c>
      <c r="F1555" s="750" t="s">
        <v>669</v>
      </c>
      <c r="G1555" s="749" t="s">
        <v>678</v>
      </c>
      <c r="H1555" s="749">
        <v>100536</v>
      </c>
      <c r="I1555" s="749">
        <v>536</v>
      </c>
      <c r="J1555" s="749" t="s">
        <v>1286</v>
      </c>
      <c r="K1555" s="749" t="s">
        <v>735</v>
      </c>
      <c r="L1555" s="752">
        <v>140.06999999999996</v>
      </c>
      <c r="M1555" s="752">
        <v>3</v>
      </c>
      <c r="N1555" s="753">
        <v>420.20999999999987</v>
      </c>
    </row>
    <row r="1556" spans="1:14" ht="14.45" customHeight="1" x14ac:dyDescent="0.2">
      <c r="A1556" s="747" t="s">
        <v>583</v>
      </c>
      <c r="B1556" s="748" t="s">
        <v>584</v>
      </c>
      <c r="C1556" s="749" t="s">
        <v>612</v>
      </c>
      <c r="D1556" s="750" t="s">
        <v>613</v>
      </c>
      <c r="E1556" s="751">
        <v>50113001</v>
      </c>
      <c r="F1556" s="750" t="s">
        <v>669</v>
      </c>
      <c r="G1556" s="749" t="s">
        <v>678</v>
      </c>
      <c r="H1556" s="749">
        <v>107981</v>
      </c>
      <c r="I1556" s="749">
        <v>7981</v>
      </c>
      <c r="J1556" s="749" t="s">
        <v>713</v>
      </c>
      <c r="K1556" s="749" t="s">
        <v>714</v>
      </c>
      <c r="L1556" s="752">
        <v>50.639999999999986</v>
      </c>
      <c r="M1556" s="752">
        <v>82</v>
      </c>
      <c r="N1556" s="753">
        <v>4152.4799999999987</v>
      </c>
    </row>
    <row r="1557" spans="1:14" ht="14.45" customHeight="1" x14ac:dyDescent="0.2">
      <c r="A1557" s="747" t="s">
        <v>583</v>
      </c>
      <c r="B1557" s="748" t="s">
        <v>584</v>
      </c>
      <c r="C1557" s="749" t="s">
        <v>612</v>
      </c>
      <c r="D1557" s="750" t="s">
        <v>613</v>
      </c>
      <c r="E1557" s="751">
        <v>50113001</v>
      </c>
      <c r="F1557" s="750" t="s">
        <v>669</v>
      </c>
      <c r="G1557" s="749" t="s">
        <v>678</v>
      </c>
      <c r="H1557" s="749">
        <v>187607</v>
      </c>
      <c r="I1557" s="749">
        <v>187607</v>
      </c>
      <c r="J1557" s="749" t="s">
        <v>1302</v>
      </c>
      <c r="K1557" s="749" t="s">
        <v>1303</v>
      </c>
      <c r="L1557" s="752">
        <v>273.89999999999998</v>
      </c>
      <c r="M1557" s="752">
        <v>5</v>
      </c>
      <c r="N1557" s="753">
        <v>1369.5</v>
      </c>
    </row>
    <row r="1558" spans="1:14" ht="14.45" customHeight="1" x14ac:dyDescent="0.2">
      <c r="A1558" s="747" t="s">
        <v>583</v>
      </c>
      <c r="B1558" s="748" t="s">
        <v>584</v>
      </c>
      <c r="C1558" s="749" t="s">
        <v>612</v>
      </c>
      <c r="D1558" s="750" t="s">
        <v>613</v>
      </c>
      <c r="E1558" s="751">
        <v>50113001</v>
      </c>
      <c r="F1558" s="750" t="s">
        <v>669</v>
      </c>
      <c r="G1558" s="749" t="s">
        <v>670</v>
      </c>
      <c r="H1558" s="749">
        <v>100874</v>
      </c>
      <c r="I1558" s="749">
        <v>874</v>
      </c>
      <c r="J1558" s="749" t="s">
        <v>1306</v>
      </c>
      <c r="K1558" s="749" t="s">
        <v>1307</v>
      </c>
      <c r="L1558" s="752">
        <v>55.830000000000013</v>
      </c>
      <c r="M1558" s="752">
        <v>1</v>
      </c>
      <c r="N1558" s="753">
        <v>55.830000000000013</v>
      </c>
    </row>
    <row r="1559" spans="1:14" ht="14.45" customHeight="1" x14ac:dyDescent="0.2">
      <c r="A1559" s="747" t="s">
        <v>583</v>
      </c>
      <c r="B1559" s="748" t="s">
        <v>584</v>
      </c>
      <c r="C1559" s="749" t="s">
        <v>612</v>
      </c>
      <c r="D1559" s="750" t="s">
        <v>613</v>
      </c>
      <c r="E1559" s="751">
        <v>50113001</v>
      </c>
      <c r="F1559" s="750" t="s">
        <v>669</v>
      </c>
      <c r="G1559" s="749" t="s">
        <v>678</v>
      </c>
      <c r="H1559" s="749">
        <v>850729</v>
      </c>
      <c r="I1559" s="749">
        <v>157875</v>
      </c>
      <c r="J1559" s="749" t="s">
        <v>1318</v>
      </c>
      <c r="K1559" s="749" t="s">
        <v>1319</v>
      </c>
      <c r="L1559" s="752">
        <v>229.16666666666666</v>
      </c>
      <c r="M1559" s="752">
        <v>3</v>
      </c>
      <c r="N1559" s="753">
        <v>687.5</v>
      </c>
    </row>
    <row r="1560" spans="1:14" ht="14.45" customHeight="1" x14ac:dyDescent="0.2">
      <c r="A1560" s="747" t="s">
        <v>583</v>
      </c>
      <c r="B1560" s="748" t="s">
        <v>584</v>
      </c>
      <c r="C1560" s="749" t="s">
        <v>612</v>
      </c>
      <c r="D1560" s="750" t="s">
        <v>613</v>
      </c>
      <c r="E1560" s="751">
        <v>50113001</v>
      </c>
      <c r="F1560" s="750" t="s">
        <v>669</v>
      </c>
      <c r="G1560" s="749" t="s">
        <v>670</v>
      </c>
      <c r="H1560" s="749">
        <v>13440</v>
      </c>
      <c r="I1560" s="749">
        <v>13440</v>
      </c>
      <c r="J1560" s="749" t="s">
        <v>1381</v>
      </c>
      <c r="K1560" s="749" t="s">
        <v>1043</v>
      </c>
      <c r="L1560" s="752">
        <v>395.99999682175667</v>
      </c>
      <c r="M1560" s="752">
        <v>47</v>
      </c>
      <c r="N1560" s="753">
        <v>18611.999850622564</v>
      </c>
    </row>
    <row r="1561" spans="1:14" ht="14.45" customHeight="1" x14ac:dyDescent="0.2">
      <c r="A1561" s="747" t="s">
        <v>583</v>
      </c>
      <c r="B1561" s="748" t="s">
        <v>584</v>
      </c>
      <c r="C1561" s="749" t="s">
        <v>612</v>
      </c>
      <c r="D1561" s="750" t="s">
        <v>613</v>
      </c>
      <c r="E1561" s="751">
        <v>50113001</v>
      </c>
      <c r="F1561" s="750" t="s">
        <v>669</v>
      </c>
      <c r="G1561" s="749" t="s">
        <v>670</v>
      </c>
      <c r="H1561" s="749">
        <v>100610</v>
      </c>
      <c r="I1561" s="749">
        <v>610</v>
      </c>
      <c r="J1561" s="749" t="s">
        <v>1430</v>
      </c>
      <c r="K1561" s="749" t="s">
        <v>1431</v>
      </c>
      <c r="L1561" s="752">
        <v>72.420000000000016</v>
      </c>
      <c r="M1561" s="752">
        <v>1</v>
      </c>
      <c r="N1561" s="753">
        <v>72.420000000000016</v>
      </c>
    </row>
    <row r="1562" spans="1:14" ht="14.45" customHeight="1" x14ac:dyDescent="0.2">
      <c r="A1562" s="747" t="s">
        <v>583</v>
      </c>
      <c r="B1562" s="748" t="s">
        <v>584</v>
      </c>
      <c r="C1562" s="749" t="s">
        <v>612</v>
      </c>
      <c r="D1562" s="750" t="s">
        <v>613</v>
      </c>
      <c r="E1562" s="751">
        <v>50113001</v>
      </c>
      <c r="F1562" s="750" t="s">
        <v>669</v>
      </c>
      <c r="G1562" s="749" t="s">
        <v>678</v>
      </c>
      <c r="H1562" s="749">
        <v>131934</v>
      </c>
      <c r="I1562" s="749">
        <v>31934</v>
      </c>
      <c r="J1562" s="749" t="s">
        <v>2225</v>
      </c>
      <c r="K1562" s="749" t="s">
        <v>2226</v>
      </c>
      <c r="L1562" s="752">
        <v>49.79</v>
      </c>
      <c r="M1562" s="752">
        <v>4</v>
      </c>
      <c r="N1562" s="753">
        <v>199.16</v>
      </c>
    </row>
    <row r="1563" spans="1:14" ht="14.45" customHeight="1" x14ac:dyDescent="0.2">
      <c r="A1563" s="747" t="s">
        <v>583</v>
      </c>
      <c r="B1563" s="748" t="s">
        <v>584</v>
      </c>
      <c r="C1563" s="749" t="s">
        <v>615</v>
      </c>
      <c r="D1563" s="750" t="s">
        <v>616</v>
      </c>
      <c r="E1563" s="751">
        <v>50113001</v>
      </c>
      <c r="F1563" s="750" t="s">
        <v>669</v>
      </c>
      <c r="G1563" s="749" t="s">
        <v>670</v>
      </c>
      <c r="H1563" s="749">
        <v>100362</v>
      </c>
      <c r="I1563" s="749">
        <v>362</v>
      </c>
      <c r="J1563" s="749" t="s">
        <v>734</v>
      </c>
      <c r="K1563" s="749" t="s">
        <v>735</v>
      </c>
      <c r="L1563" s="752">
        <v>72.92</v>
      </c>
      <c r="M1563" s="752">
        <v>2</v>
      </c>
      <c r="N1563" s="753">
        <v>145.84</v>
      </c>
    </row>
    <row r="1564" spans="1:14" ht="14.45" customHeight="1" x14ac:dyDescent="0.2">
      <c r="A1564" s="747" t="s">
        <v>583</v>
      </c>
      <c r="B1564" s="748" t="s">
        <v>584</v>
      </c>
      <c r="C1564" s="749" t="s">
        <v>615</v>
      </c>
      <c r="D1564" s="750" t="s">
        <v>616</v>
      </c>
      <c r="E1564" s="751">
        <v>50113001</v>
      </c>
      <c r="F1564" s="750" t="s">
        <v>669</v>
      </c>
      <c r="G1564" s="749" t="s">
        <v>670</v>
      </c>
      <c r="H1564" s="749">
        <v>110555</v>
      </c>
      <c r="I1564" s="749">
        <v>10555</v>
      </c>
      <c r="J1564" s="749" t="s">
        <v>772</v>
      </c>
      <c r="K1564" s="749" t="s">
        <v>773</v>
      </c>
      <c r="L1564" s="752">
        <v>254.98</v>
      </c>
      <c r="M1564" s="752">
        <v>1</v>
      </c>
      <c r="N1564" s="753">
        <v>254.98</v>
      </c>
    </row>
    <row r="1565" spans="1:14" ht="14.45" customHeight="1" x14ac:dyDescent="0.2">
      <c r="A1565" s="747" t="s">
        <v>583</v>
      </c>
      <c r="B1565" s="748" t="s">
        <v>584</v>
      </c>
      <c r="C1565" s="749" t="s">
        <v>615</v>
      </c>
      <c r="D1565" s="750" t="s">
        <v>616</v>
      </c>
      <c r="E1565" s="751">
        <v>50113001</v>
      </c>
      <c r="F1565" s="750" t="s">
        <v>669</v>
      </c>
      <c r="G1565" s="749" t="s">
        <v>670</v>
      </c>
      <c r="H1565" s="749">
        <v>100392</v>
      </c>
      <c r="I1565" s="749">
        <v>392</v>
      </c>
      <c r="J1565" s="749" t="s">
        <v>1826</v>
      </c>
      <c r="K1565" s="749" t="s">
        <v>1433</v>
      </c>
      <c r="L1565" s="752">
        <v>57.570714285714295</v>
      </c>
      <c r="M1565" s="752">
        <v>28</v>
      </c>
      <c r="N1565" s="753">
        <v>1611.9800000000002</v>
      </c>
    </row>
    <row r="1566" spans="1:14" ht="14.45" customHeight="1" x14ac:dyDescent="0.2">
      <c r="A1566" s="747" t="s">
        <v>583</v>
      </c>
      <c r="B1566" s="748" t="s">
        <v>584</v>
      </c>
      <c r="C1566" s="749" t="s">
        <v>615</v>
      </c>
      <c r="D1566" s="750" t="s">
        <v>616</v>
      </c>
      <c r="E1566" s="751">
        <v>50113001</v>
      </c>
      <c r="F1566" s="750" t="s">
        <v>669</v>
      </c>
      <c r="G1566" s="749" t="s">
        <v>670</v>
      </c>
      <c r="H1566" s="749">
        <v>205021</v>
      </c>
      <c r="I1566" s="749">
        <v>205021</v>
      </c>
      <c r="J1566" s="749" t="s">
        <v>2160</v>
      </c>
      <c r="K1566" s="749" t="s">
        <v>2161</v>
      </c>
      <c r="L1566" s="752">
        <v>352</v>
      </c>
      <c r="M1566" s="752">
        <v>58</v>
      </c>
      <c r="N1566" s="753">
        <v>20416</v>
      </c>
    </row>
    <row r="1567" spans="1:14" ht="14.45" customHeight="1" x14ac:dyDescent="0.2">
      <c r="A1567" s="747" t="s">
        <v>583</v>
      </c>
      <c r="B1567" s="748" t="s">
        <v>584</v>
      </c>
      <c r="C1567" s="749" t="s">
        <v>615</v>
      </c>
      <c r="D1567" s="750" t="s">
        <v>616</v>
      </c>
      <c r="E1567" s="751">
        <v>50113001</v>
      </c>
      <c r="F1567" s="750" t="s">
        <v>669</v>
      </c>
      <c r="G1567" s="749" t="s">
        <v>670</v>
      </c>
      <c r="H1567" s="749">
        <v>108651</v>
      </c>
      <c r="I1567" s="749">
        <v>8651</v>
      </c>
      <c r="J1567" s="749" t="s">
        <v>836</v>
      </c>
      <c r="K1567" s="749" t="s">
        <v>837</v>
      </c>
      <c r="L1567" s="752">
        <v>189.53</v>
      </c>
      <c r="M1567" s="752">
        <v>1</v>
      </c>
      <c r="N1567" s="753">
        <v>189.53</v>
      </c>
    </row>
    <row r="1568" spans="1:14" ht="14.45" customHeight="1" x14ac:dyDescent="0.2">
      <c r="A1568" s="747" t="s">
        <v>583</v>
      </c>
      <c r="B1568" s="748" t="s">
        <v>584</v>
      </c>
      <c r="C1568" s="749" t="s">
        <v>615</v>
      </c>
      <c r="D1568" s="750" t="s">
        <v>616</v>
      </c>
      <c r="E1568" s="751">
        <v>50113001</v>
      </c>
      <c r="F1568" s="750" t="s">
        <v>669</v>
      </c>
      <c r="G1568" s="749" t="s">
        <v>670</v>
      </c>
      <c r="H1568" s="749">
        <v>212880</v>
      </c>
      <c r="I1568" s="749">
        <v>212880</v>
      </c>
      <c r="J1568" s="749" t="s">
        <v>671</v>
      </c>
      <c r="K1568" s="749" t="s">
        <v>672</v>
      </c>
      <c r="L1568" s="752">
        <v>112.96999999999998</v>
      </c>
      <c r="M1568" s="752">
        <v>3</v>
      </c>
      <c r="N1568" s="753">
        <v>338.90999999999997</v>
      </c>
    </row>
    <row r="1569" spans="1:14" ht="14.45" customHeight="1" x14ac:dyDescent="0.2">
      <c r="A1569" s="747" t="s">
        <v>583</v>
      </c>
      <c r="B1569" s="748" t="s">
        <v>584</v>
      </c>
      <c r="C1569" s="749" t="s">
        <v>615</v>
      </c>
      <c r="D1569" s="750" t="s">
        <v>616</v>
      </c>
      <c r="E1569" s="751">
        <v>50113001</v>
      </c>
      <c r="F1569" s="750" t="s">
        <v>669</v>
      </c>
      <c r="G1569" s="749" t="s">
        <v>670</v>
      </c>
      <c r="H1569" s="749">
        <v>100409</v>
      </c>
      <c r="I1569" s="749">
        <v>409</v>
      </c>
      <c r="J1569" s="749" t="s">
        <v>848</v>
      </c>
      <c r="K1569" s="749" t="s">
        <v>702</v>
      </c>
      <c r="L1569" s="752">
        <v>79.749999999999986</v>
      </c>
      <c r="M1569" s="752">
        <v>1</v>
      </c>
      <c r="N1569" s="753">
        <v>79.749999999999986</v>
      </c>
    </row>
    <row r="1570" spans="1:14" ht="14.45" customHeight="1" x14ac:dyDescent="0.2">
      <c r="A1570" s="747" t="s">
        <v>583</v>
      </c>
      <c r="B1570" s="748" t="s">
        <v>584</v>
      </c>
      <c r="C1570" s="749" t="s">
        <v>615</v>
      </c>
      <c r="D1570" s="750" t="s">
        <v>616</v>
      </c>
      <c r="E1570" s="751">
        <v>50113001</v>
      </c>
      <c r="F1570" s="750" t="s">
        <v>669</v>
      </c>
      <c r="G1570" s="749" t="s">
        <v>670</v>
      </c>
      <c r="H1570" s="749">
        <v>187814</v>
      </c>
      <c r="I1570" s="749">
        <v>87814</v>
      </c>
      <c r="J1570" s="749" t="s">
        <v>674</v>
      </c>
      <c r="K1570" s="749" t="s">
        <v>675</v>
      </c>
      <c r="L1570" s="752">
        <v>535.41999999999996</v>
      </c>
      <c r="M1570" s="752">
        <v>2</v>
      </c>
      <c r="N1570" s="753">
        <v>1070.8399999999999</v>
      </c>
    </row>
    <row r="1571" spans="1:14" ht="14.45" customHeight="1" x14ac:dyDescent="0.2">
      <c r="A1571" s="747" t="s">
        <v>583</v>
      </c>
      <c r="B1571" s="748" t="s">
        <v>584</v>
      </c>
      <c r="C1571" s="749" t="s">
        <v>615</v>
      </c>
      <c r="D1571" s="750" t="s">
        <v>616</v>
      </c>
      <c r="E1571" s="751">
        <v>50113001</v>
      </c>
      <c r="F1571" s="750" t="s">
        <v>669</v>
      </c>
      <c r="G1571" s="749" t="s">
        <v>670</v>
      </c>
      <c r="H1571" s="749">
        <v>184090</v>
      </c>
      <c r="I1571" s="749">
        <v>84090</v>
      </c>
      <c r="J1571" s="749" t="s">
        <v>681</v>
      </c>
      <c r="K1571" s="749" t="s">
        <v>682</v>
      </c>
      <c r="L1571" s="752">
        <v>60.112307692307695</v>
      </c>
      <c r="M1571" s="752">
        <v>26</v>
      </c>
      <c r="N1571" s="753">
        <v>1562.92</v>
      </c>
    </row>
    <row r="1572" spans="1:14" ht="14.45" customHeight="1" x14ac:dyDescent="0.2">
      <c r="A1572" s="747" t="s">
        <v>583</v>
      </c>
      <c r="B1572" s="748" t="s">
        <v>584</v>
      </c>
      <c r="C1572" s="749" t="s">
        <v>615</v>
      </c>
      <c r="D1572" s="750" t="s">
        <v>616</v>
      </c>
      <c r="E1572" s="751">
        <v>50113001</v>
      </c>
      <c r="F1572" s="750" t="s">
        <v>669</v>
      </c>
      <c r="G1572" s="749" t="s">
        <v>670</v>
      </c>
      <c r="H1572" s="749">
        <v>501994</v>
      </c>
      <c r="I1572" s="749">
        <v>0</v>
      </c>
      <c r="J1572" s="749" t="s">
        <v>683</v>
      </c>
      <c r="K1572" s="749" t="s">
        <v>684</v>
      </c>
      <c r="L1572" s="752">
        <v>289.55301234567901</v>
      </c>
      <c r="M1572" s="752">
        <v>9</v>
      </c>
      <c r="N1572" s="753">
        <v>2605.9771111111113</v>
      </c>
    </row>
    <row r="1573" spans="1:14" ht="14.45" customHeight="1" x14ac:dyDescent="0.2">
      <c r="A1573" s="747" t="s">
        <v>583</v>
      </c>
      <c r="B1573" s="748" t="s">
        <v>584</v>
      </c>
      <c r="C1573" s="749" t="s">
        <v>615</v>
      </c>
      <c r="D1573" s="750" t="s">
        <v>616</v>
      </c>
      <c r="E1573" s="751">
        <v>50113001</v>
      </c>
      <c r="F1573" s="750" t="s">
        <v>669</v>
      </c>
      <c r="G1573" s="749" t="s">
        <v>670</v>
      </c>
      <c r="H1573" s="749">
        <v>104071</v>
      </c>
      <c r="I1573" s="749">
        <v>4071</v>
      </c>
      <c r="J1573" s="749" t="s">
        <v>942</v>
      </c>
      <c r="K1573" s="749" t="s">
        <v>944</v>
      </c>
      <c r="L1573" s="752">
        <v>152.96999999999997</v>
      </c>
      <c r="M1573" s="752">
        <v>2</v>
      </c>
      <c r="N1573" s="753">
        <v>305.93999999999994</v>
      </c>
    </row>
    <row r="1574" spans="1:14" ht="14.45" customHeight="1" x14ac:dyDescent="0.2">
      <c r="A1574" s="747" t="s">
        <v>583</v>
      </c>
      <c r="B1574" s="748" t="s">
        <v>584</v>
      </c>
      <c r="C1574" s="749" t="s">
        <v>615</v>
      </c>
      <c r="D1574" s="750" t="s">
        <v>616</v>
      </c>
      <c r="E1574" s="751">
        <v>50113001</v>
      </c>
      <c r="F1574" s="750" t="s">
        <v>669</v>
      </c>
      <c r="G1574" s="749" t="s">
        <v>670</v>
      </c>
      <c r="H1574" s="749">
        <v>154539</v>
      </c>
      <c r="I1574" s="749">
        <v>54539</v>
      </c>
      <c r="J1574" s="749" t="s">
        <v>685</v>
      </c>
      <c r="K1574" s="749" t="s">
        <v>686</v>
      </c>
      <c r="L1574" s="752">
        <v>60.209999999999987</v>
      </c>
      <c r="M1574" s="752">
        <v>6</v>
      </c>
      <c r="N1574" s="753">
        <v>361.25999999999993</v>
      </c>
    </row>
    <row r="1575" spans="1:14" ht="14.45" customHeight="1" x14ac:dyDescent="0.2">
      <c r="A1575" s="747" t="s">
        <v>583</v>
      </c>
      <c r="B1575" s="748" t="s">
        <v>584</v>
      </c>
      <c r="C1575" s="749" t="s">
        <v>615</v>
      </c>
      <c r="D1575" s="750" t="s">
        <v>616</v>
      </c>
      <c r="E1575" s="751">
        <v>50113001</v>
      </c>
      <c r="F1575" s="750" t="s">
        <v>669</v>
      </c>
      <c r="G1575" s="749" t="s">
        <v>670</v>
      </c>
      <c r="H1575" s="749">
        <v>225888</v>
      </c>
      <c r="I1575" s="749">
        <v>225888</v>
      </c>
      <c r="J1575" s="749" t="s">
        <v>974</v>
      </c>
      <c r="K1575" s="749" t="s">
        <v>975</v>
      </c>
      <c r="L1575" s="752">
        <v>674.52</v>
      </c>
      <c r="M1575" s="752">
        <v>1</v>
      </c>
      <c r="N1575" s="753">
        <v>674.52</v>
      </c>
    </row>
    <row r="1576" spans="1:14" ht="14.45" customHeight="1" x14ac:dyDescent="0.2">
      <c r="A1576" s="747" t="s">
        <v>583</v>
      </c>
      <c r="B1576" s="748" t="s">
        <v>584</v>
      </c>
      <c r="C1576" s="749" t="s">
        <v>615</v>
      </c>
      <c r="D1576" s="750" t="s">
        <v>616</v>
      </c>
      <c r="E1576" s="751">
        <v>50113001</v>
      </c>
      <c r="F1576" s="750" t="s">
        <v>669</v>
      </c>
      <c r="G1576" s="749" t="s">
        <v>670</v>
      </c>
      <c r="H1576" s="749">
        <v>447</v>
      </c>
      <c r="I1576" s="749">
        <v>447</v>
      </c>
      <c r="J1576" s="749" t="s">
        <v>984</v>
      </c>
      <c r="K1576" s="749" t="s">
        <v>985</v>
      </c>
      <c r="L1576" s="752">
        <v>178.48</v>
      </c>
      <c r="M1576" s="752">
        <v>1</v>
      </c>
      <c r="N1576" s="753">
        <v>178.48</v>
      </c>
    </row>
    <row r="1577" spans="1:14" ht="14.45" customHeight="1" x14ac:dyDescent="0.2">
      <c r="A1577" s="747" t="s">
        <v>583</v>
      </c>
      <c r="B1577" s="748" t="s">
        <v>584</v>
      </c>
      <c r="C1577" s="749" t="s">
        <v>615</v>
      </c>
      <c r="D1577" s="750" t="s">
        <v>616</v>
      </c>
      <c r="E1577" s="751">
        <v>50113001</v>
      </c>
      <c r="F1577" s="750" t="s">
        <v>669</v>
      </c>
      <c r="G1577" s="749" t="s">
        <v>670</v>
      </c>
      <c r="H1577" s="749">
        <v>198864</v>
      </c>
      <c r="I1577" s="749">
        <v>98864</v>
      </c>
      <c r="J1577" s="749" t="s">
        <v>687</v>
      </c>
      <c r="K1577" s="749" t="s">
        <v>688</v>
      </c>
      <c r="L1577" s="752">
        <v>537.87000000000012</v>
      </c>
      <c r="M1577" s="752">
        <v>1</v>
      </c>
      <c r="N1577" s="753">
        <v>537.87000000000012</v>
      </c>
    </row>
    <row r="1578" spans="1:14" ht="14.45" customHeight="1" x14ac:dyDescent="0.2">
      <c r="A1578" s="747" t="s">
        <v>583</v>
      </c>
      <c r="B1578" s="748" t="s">
        <v>584</v>
      </c>
      <c r="C1578" s="749" t="s">
        <v>615</v>
      </c>
      <c r="D1578" s="750" t="s">
        <v>616</v>
      </c>
      <c r="E1578" s="751">
        <v>50113001</v>
      </c>
      <c r="F1578" s="750" t="s">
        <v>669</v>
      </c>
      <c r="G1578" s="749" t="s">
        <v>670</v>
      </c>
      <c r="H1578" s="749">
        <v>198872</v>
      </c>
      <c r="I1578" s="749">
        <v>98872</v>
      </c>
      <c r="J1578" s="749" t="s">
        <v>687</v>
      </c>
      <c r="K1578" s="749" t="s">
        <v>689</v>
      </c>
      <c r="L1578" s="752">
        <v>312.84000000000003</v>
      </c>
      <c r="M1578" s="752">
        <v>2</v>
      </c>
      <c r="N1578" s="753">
        <v>625.68000000000006</v>
      </c>
    </row>
    <row r="1579" spans="1:14" ht="14.45" customHeight="1" x14ac:dyDescent="0.2">
      <c r="A1579" s="747" t="s">
        <v>583</v>
      </c>
      <c r="B1579" s="748" t="s">
        <v>584</v>
      </c>
      <c r="C1579" s="749" t="s">
        <v>615</v>
      </c>
      <c r="D1579" s="750" t="s">
        <v>616</v>
      </c>
      <c r="E1579" s="751">
        <v>50113001</v>
      </c>
      <c r="F1579" s="750" t="s">
        <v>669</v>
      </c>
      <c r="G1579" s="749" t="s">
        <v>670</v>
      </c>
      <c r="H1579" s="749">
        <v>193746</v>
      </c>
      <c r="I1579" s="749">
        <v>93746</v>
      </c>
      <c r="J1579" s="749" t="s">
        <v>1073</v>
      </c>
      <c r="K1579" s="749" t="s">
        <v>1074</v>
      </c>
      <c r="L1579" s="752">
        <v>366.2200000000002</v>
      </c>
      <c r="M1579" s="752">
        <v>1</v>
      </c>
      <c r="N1579" s="753">
        <v>366.2200000000002</v>
      </c>
    </row>
    <row r="1580" spans="1:14" ht="14.45" customHeight="1" x14ac:dyDescent="0.2">
      <c r="A1580" s="747" t="s">
        <v>583</v>
      </c>
      <c r="B1580" s="748" t="s">
        <v>584</v>
      </c>
      <c r="C1580" s="749" t="s">
        <v>615</v>
      </c>
      <c r="D1580" s="750" t="s">
        <v>616</v>
      </c>
      <c r="E1580" s="751">
        <v>50113001</v>
      </c>
      <c r="F1580" s="750" t="s">
        <v>669</v>
      </c>
      <c r="G1580" s="749" t="s">
        <v>670</v>
      </c>
      <c r="H1580" s="749">
        <v>216670</v>
      </c>
      <c r="I1580" s="749">
        <v>216670</v>
      </c>
      <c r="J1580" s="749" t="s">
        <v>1081</v>
      </c>
      <c r="K1580" s="749" t="s">
        <v>1082</v>
      </c>
      <c r="L1580" s="752">
        <v>314.27</v>
      </c>
      <c r="M1580" s="752">
        <v>2</v>
      </c>
      <c r="N1580" s="753">
        <v>628.54</v>
      </c>
    </row>
    <row r="1581" spans="1:14" ht="14.45" customHeight="1" x14ac:dyDescent="0.2">
      <c r="A1581" s="747" t="s">
        <v>583</v>
      </c>
      <c r="B1581" s="748" t="s">
        <v>584</v>
      </c>
      <c r="C1581" s="749" t="s">
        <v>615</v>
      </c>
      <c r="D1581" s="750" t="s">
        <v>616</v>
      </c>
      <c r="E1581" s="751">
        <v>50113001</v>
      </c>
      <c r="F1581" s="750" t="s">
        <v>669</v>
      </c>
      <c r="G1581" s="749" t="s">
        <v>670</v>
      </c>
      <c r="H1581" s="749">
        <v>842703</v>
      </c>
      <c r="I1581" s="749">
        <v>0</v>
      </c>
      <c r="J1581" s="749" t="s">
        <v>1091</v>
      </c>
      <c r="K1581" s="749" t="s">
        <v>585</v>
      </c>
      <c r="L1581" s="752">
        <v>53.231111111111119</v>
      </c>
      <c r="M1581" s="752">
        <v>9</v>
      </c>
      <c r="N1581" s="753">
        <v>479.08000000000004</v>
      </c>
    </row>
    <row r="1582" spans="1:14" ht="14.45" customHeight="1" x14ac:dyDescent="0.2">
      <c r="A1582" s="747" t="s">
        <v>583</v>
      </c>
      <c r="B1582" s="748" t="s">
        <v>584</v>
      </c>
      <c r="C1582" s="749" t="s">
        <v>615</v>
      </c>
      <c r="D1582" s="750" t="s">
        <v>616</v>
      </c>
      <c r="E1582" s="751">
        <v>50113001</v>
      </c>
      <c r="F1582" s="750" t="s">
        <v>669</v>
      </c>
      <c r="G1582" s="749" t="s">
        <v>670</v>
      </c>
      <c r="H1582" s="749">
        <v>51367</v>
      </c>
      <c r="I1582" s="749">
        <v>51367</v>
      </c>
      <c r="J1582" s="749" t="s">
        <v>2171</v>
      </c>
      <c r="K1582" s="749" t="s">
        <v>2172</v>
      </c>
      <c r="L1582" s="752">
        <v>92.95</v>
      </c>
      <c r="M1582" s="752">
        <v>12</v>
      </c>
      <c r="N1582" s="753">
        <v>1115.4000000000001</v>
      </c>
    </row>
    <row r="1583" spans="1:14" ht="14.45" customHeight="1" x14ac:dyDescent="0.2">
      <c r="A1583" s="747" t="s">
        <v>583</v>
      </c>
      <c r="B1583" s="748" t="s">
        <v>584</v>
      </c>
      <c r="C1583" s="749" t="s">
        <v>615</v>
      </c>
      <c r="D1583" s="750" t="s">
        <v>616</v>
      </c>
      <c r="E1583" s="751">
        <v>50113001</v>
      </c>
      <c r="F1583" s="750" t="s">
        <v>669</v>
      </c>
      <c r="G1583" s="749" t="s">
        <v>670</v>
      </c>
      <c r="H1583" s="749">
        <v>51366</v>
      </c>
      <c r="I1583" s="749">
        <v>51366</v>
      </c>
      <c r="J1583" s="749" t="s">
        <v>2171</v>
      </c>
      <c r="K1583" s="749" t="s">
        <v>2173</v>
      </c>
      <c r="L1583" s="752">
        <v>171.59999999999997</v>
      </c>
      <c r="M1583" s="752">
        <v>8</v>
      </c>
      <c r="N1583" s="753">
        <v>1372.7999999999997</v>
      </c>
    </row>
    <row r="1584" spans="1:14" ht="14.45" customHeight="1" x14ac:dyDescent="0.2">
      <c r="A1584" s="747" t="s">
        <v>583</v>
      </c>
      <c r="B1584" s="748" t="s">
        <v>584</v>
      </c>
      <c r="C1584" s="749" t="s">
        <v>615</v>
      </c>
      <c r="D1584" s="750" t="s">
        <v>616</v>
      </c>
      <c r="E1584" s="751">
        <v>50113001</v>
      </c>
      <c r="F1584" s="750" t="s">
        <v>669</v>
      </c>
      <c r="G1584" s="749" t="s">
        <v>670</v>
      </c>
      <c r="H1584" s="749">
        <v>193724</v>
      </c>
      <c r="I1584" s="749">
        <v>93724</v>
      </c>
      <c r="J1584" s="749" t="s">
        <v>690</v>
      </c>
      <c r="K1584" s="749" t="s">
        <v>691</v>
      </c>
      <c r="L1584" s="752">
        <v>68.240000000000009</v>
      </c>
      <c r="M1584" s="752">
        <v>4</v>
      </c>
      <c r="N1584" s="753">
        <v>272.96000000000004</v>
      </c>
    </row>
    <row r="1585" spans="1:14" ht="14.45" customHeight="1" x14ac:dyDescent="0.2">
      <c r="A1585" s="747" t="s">
        <v>583</v>
      </c>
      <c r="B1585" s="748" t="s">
        <v>584</v>
      </c>
      <c r="C1585" s="749" t="s">
        <v>615</v>
      </c>
      <c r="D1585" s="750" t="s">
        <v>616</v>
      </c>
      <c r="E1585" s="751">
        <v>50113001</v>
      </c>
      <c r="F1585" s="750" t="s">
        <v>669</v>
      </c>
      <c r="G1585" s="749" t="s">
        <v>670</v>
      </c>
      <c r="H1585" s="749">
        <v>193723</v>
      </c>
      <c r="I1585" s="749">
        <v>93723</v>
      </c>
      <c r="J1585" s="749" t="s">
        <v>1121</v>
      </c>
      <c r="K1585" s="749" t="s">
        <v>1122</v>
      </c>
      <c r="L1585" s="752">
        <v>40.229999999999997</v>
      </c>
      <c r="M1585" s="752">
        <v>2</v>
      </c>
      <c r="N1585" s="753">
        <v>80.459999999999994</v>
      </c>
    </row>
    <row r="1586" spans="1:14" ht="14.45" customHeight="1" x14ac:dyDescent="0.2">
      <c r="A1586" s="747" t="s">
        <v>583</v>
      </c>
      <c r="B1586" s="748" t="s">
        <v>584</v>
      </c>
      <c r="C1586" s="749" t="s">
        <v>615</v>
      </c>
      <c r="D1586" s="750" t="s">
        <v>616</v>
      </c>
      <c r="E1586" s="751">
        <v>50113001</v>
      </c>
      <c r="F1586" s="750" t="s">
        <v>669</v>
      </c>
      <c r="G1586" s="749" t="s">
        <v>670</v>
      </c>
      <c r="H1586" s="749">
        <v>394712</v>
      </c>
      <c r="I1586" s="749">
        <v>0</v>
      </c>
      <c r="J1586" s="749" t="s">
        <v>1127</v>
      </c>
      <c r="K1586" s="749" t="s">
        <v>1128</v>
      </c>
      <c r="L1586" s="752">
        <v>28.75</v>
      </c>
      <c r="M1586" s="752">
        <v>6</v>
      </c>
      <c r="N1586" s="753">
        <v>172.5</v>
      </c>
    </row>
    <row r="1587" spans="1:14" ht="14.45" customHeight="1" x14ac:dyDescent="0.2">
      <c r="A1587" s="747" t="s">
        <v>583</v>
      </c>
      <c r="B1587" s="748" t="s">
        <v>584</v>
      </c>
      <c r="C1587" s="749" t="s">
        <v>615</v>
      </c>
      <c r="D1587" s="750" t="s">
        <v>616</v>
      </c>
      <c r="E1587" s="751">
        <v>50113001</v>
      </c>
      <c r="F1587" s="750" t="s">
        <v>669</v>
      </c>
      <c r="G1587" s="749" t="s">
        <v>670</v>
      </c>
      <c r="H1587" s="749">
        <v>134822</v>
      </c>
      <c r="I1587" s="749">
        <v>134822</v>
      </c>
      <c r="J1587" s="749" t="s">
        <v>1952</v>
      </c>
      <c r="K1587" s="749" t="s">
        <v>1558</v>
      </c>
      <c r="L1587" s="752">
        <v>207.57</v>
      </c>
      <c r="M1587" s="752">
        <v>29</v>
      </c>
      <c r="N1587" s="753">
        <v>6019.53</v>
      </c>
    </row>
    <row r="1588" spans="1:14" ht="14.45" customHeight="1" x14ac:dyDescent="0.2">
      <c r="A1588" s="747" t="s">
        <v>583</v>
      </c>
      <c r="B1588" s="748" t="s">
        <v>584</v>
      </c>
      <c r="C1588" s="749" t="s">
        <v>615</v>
      </c>
      <c r="D1588" s="750" t="s">
        <v>616</v>
      </c>
      <c r="E1588" s="751">
        <v>50113001</v>
      </c>
      <c r="F1588" s="750" t="s">
        <v>669</v>
      </c>
      <c r="G1588" s="749" t="s">
        <v>670</v>
      </c>
      <c r="H1588" s="749">
        <v>134824</v>
      </c>
      <c r="I1588" s="749">
        <v>134824</v>
      </c>
      <c r="J1588" s="749" t="s">
        <v>1155</v>
      </c>
      <c r="K1588" s="749" t="s">
        <v>1156</v>
      </c>
      <c r="L1588" s="752">
        <v>199.98</v>
      </c>
      <c r="M1588" s="752">
        <v>3</v>
      </c>
      <c r="N1588" s="753">
        <v>599.93999999999994</v>
      </c>
    </row>
    <row r="1589" spans="1:14" ht="14.45" customHeight="1" x14ac:dyDescent="0.2">
      <c r="A1589" s="747" t="s">
        <v>583</v>
      </c>
      <c r="B1589" s="748" t="s">
        <v>584</v>
      </c>
      <c r="C1589" s="749" t="s">
        <v>615</v>
      </c>
      <c r="D1589" s="750" t="s">
        <v>616</v>
      </c>
      <c r="E1589" s="751">
        <v>50113001</v>
      </c>
      <c r="F1589" s="750" t="s">
        <v>669</v>
      </c>
      <c r="G1589" s="749" t="s">
        <v>678</v>
      </c>
      <c r="H1589" s="749">
        <v>197125</v>
      </c>
      <c r="I1589" s="749">
        <v>197125</v>
      </c>
      <c r="J1589" s="749" t="s">
        <v>1203</v>
      </c>
      <c r="K1589" s="749" t="s">
        <v>1204</v>
      </c>
      <c r="L1589" s="752">
        <v>110.00000317852474</v>
      </c>
      <c r="M1589" s="752">
        <v>72</v>
      </c>
      <c r="N1589" s="753">
        <v>7920.0002288537808</v>
      </c>
    </row>
    <row r="1590" spans="1:14" ht="14.45" customHeight="1" x14ac:dyDescent="0.2">
      <c r="A1590" s="747" t="s">
        <v>583</v>
      </c>
      <c r="B1590" s="748" t="s">
        <v>584</v>
      </c>
      <c r="C1590" s="749" t="s">
        <v>615</v>
      </c>
      <c r="D1590" s="750" t="s">
        <v>616</v>
      </c>
      <c r="E1590" s="751">
        <v>50113001</v>
      </c>
      <c r="F1590" s="750" t="s">
        <v>669</v>
      </c>
      <c r="G1590" s="749" t="s">
        <v>670</v>
      </c>
      <c r="H1590" s="749">
        <v>185812</v>
      </c>
      <c r="I1590" s="749">
        <v>85812</v>
      </c>
      <c r="J1590" s="749" t="s">
        <v>697</v>
      </c>
      <c r="K1590" s="749" t="s">
        <v>698</v>
      </c>
      <c r="L1590" s="752">
        <v>51.849999999999994</v>
      </c>
      <c r="M1590" s="752">
        <v>2</v>
      </c>
      <c r="N1590" s="753">
        <v>103.69999999999999</v>
      </c>
    </row>
    <row r="1591" spans="1:14" ht="14.45" customHeight="1" x14ac:dyDescent="0.2">
      <c r="A1591" s="747" t="s">
        <v>583</v>
      </c>
      <c r="B1591" s="748" t="s">
        <v>584</v>
      </c>
      <c r="C1591" s="749" t="s">
        <v>615</v>
      </c>
      <c r="D1591" s="750" t="s">
        <v>616</v>
      </c>
      <c r="E1591" s="751">
        <v>50113001</v>
      </c>
      <c r="F1591" s="750" t="s">
        <v>669</v>
      </c>
      <c r="G1591" s="749" t="s">
        <v>670</v>
      </c>
      <c r="H1591" s="749">
        <v>67558</v>
      </c>
      <c r="I1591" s="749">
        <v>67558</v>
      </c>
      <c r="J1591" s="749" t="s">
        <v>699</v>
      </c>
      <c r="K1591" s="749" t="s">
        <v>700</v>
      </c>
      <c r="L1591" s="752">
        <v>27.49</v>
      </c>
      <c r="M1591" s="752">
        <v>1</v>
      </c>
      <c r="N1591" s="753">
        <v>27.49</v>
      </c>
    </row>
    <row r="1592" spans="1:14" ht="14.45" customHeight="1" x14ac:dyDescent="0.2">
      <c r="A1592" s="747" t="s">
        <v>583</v>
      </c>
      <c r="B1592" s="748" t="s">
        <v>584</v>
      </c>
      <c r="C1592" s="749" t="s">
        <v>615</v>
      </c>
      <c r="D1592" s="750" t="s">
        <v>616</v>
      </c>
      <c r="E1592" s="751">
        <v>50113001</v>
      </c>
      <c r="F1592" s="750" t="s">
        <v>669</v>
      </c>
      <c r="G1592" s="749" t="s">
        <v>670</v>
      </c>
      <c r="H1592" s="749">
        <v>100502</v>
      </c>
      <c r="I1592" s="749">
        <v>502</v>
      </c>
      <c r="J1592" s="749" t="s">
        <v>703</v>
      </c>
      <c r="K1592" s="749" t="s">
        <v>704</v>
      </c>
      <c r="L1592" s="752">
        <v>269.04666666666662</v>
      </c>
      <c r="M1592" s="752">
        <v>3</v>
      </c>
      <c r="N1592" s="753">
        <v>807.13999999999987</v>
      </c>
    </row>
    <row r="1593" spans="1:14" ht="14.45" customHeight="1" x14ac:dyDescent="0.2">
      <c r="A1593" s="747" t="s">
        <v>583</v>
      </c>
      <c r="B1593" s="748" t="s">
        <v>584</v>
      </c>
      <c r="C1593" s="749" t="s">
        <v>615</v>
      </c>
      <c r="D1593" s="750" t="s">
        <v>616</v>
      </c>
      <c r="E1593" s="751">
        <v>50113001</v>
      </c>
      <c r="F1593" s="750" t="s">
        <v>669</v>
      </c>
      <c r="G1593" s="749" t="s">
        <v>670</v>
      </c>
      <c r="H1593" s="749">
        <v>226005</v>
      </c>
      <c r="I1593" s="749">
        <v>226005</v>
      </c>
      <c r="J1593" s="749" t="s">
        <v>2187</v>
      </c>
      <c r="K1593" s="749" t="s">
        <v>2188</v>
      </c>
      <c r="L1593" s="752">
        <v>619.11</v>
      </c>
      <c r="M1593" s="752">
        <v>8</v>
      </c>
      <c r="N1593" s="753">
        <v>4952.88</v>
      </c>
    </row>
    <row r="1594" spans="1:14" ht="14.45" customHeight="1" x14ac:dyDescent="0.2">
      <c r="A1594" s="747" t="s">
        <v>583</v>
      </c>
      <c r="B1594" s="748" t="s">
        <v>584</v>
      </c>
      <c r="C1594" s="749" t="s">
        <v>615</v>
      </c>
      <c r="D1594" s="750" t="s">
        <v>616</v>
      </c>
      <c r="E1594" s="751">
        <v>50113001</v>
      </c>
      <c r="F1594" s="750" t="s">
        <v>669</v>
      </c>
      <c r="G1594" s="749" t="s">
        <v>670</v>
      </c>
      <c r="H1594" s="749">
        <v>501637</v>
      </c>
      <c r="I1594" s="749">
        <v>0</v>
      </c>
      <c r="J1594" s="749" t="s">
        <v>1988</v>
      </c>
      <c r="K1594" s="749" t="s">
        <v>585</v>
      </c>
      <c r="L1594" s="752">
        <v>8.3006666666666664</v>
      </c>
      <c r="M1594" s="752">
        <v>1</v>
      </c>
      <c r="N1594" s="753">
        <v>8.3006666666666664</v>
      </c>
    </row>
    <row r="1595" spans="1:14" ht="14.45" customHeight="1" x14ac:dyDescent="0.2">
      <c r="A1595" s="747" t="s">
        <v>583</v>
      </c>
      <c r="B1595" s="748" t="s">
        <v>584</v>
      </c>
      <c r="C1595" s="749" t="s">
        <v>615</v>
      </c>
      <c r="D1595" s="750" t="s">
        <v>616</v>
      </c>
      <c r="E1595" s="751">
        <v>50113001</v>
      </c>
      <c r="F1595" s="750" t="s">
        <v>669</v>
      </c>
      <c r="G1595" s="749" t="s">
        <v>670</v>
      </c>
      <c r="H1595" s="749">
        <v>118656</v>
      </c>
      <c r="I1595" s="749">
        <v>118656</v>
      </c>
      <c r="J1595" s="749" t="s">
        <v>2189</v>
      </c>
      <c r="K1595" s="749" t="s">
        <v>977</v>
      </c>
      <c r="L1595" s="752">
        <v>663.00800000000004</v>
      </c>
      <c r="M1595" s="752">
        <v>50</v>
      </c>
      <c r="N1595" s="753">
        <v>33150.400000000001</v>
      </c>
    </row>
    <row r="1596" spans="1:14" ht="14.45" customHeight="1" x14ac:dyDescent="0.2">
      <c r="A1596" s="747" t="s">
        <v>583</v>
      </c>
      <c r="B1596" s="748" t="s">
        <v>584</v>
      </c>
      <c r="C1596" s="749" t="s">
        <v>615</v>
      </c>
      <c r="D1596" s="750" t="s">
        <v>616</v>
      </c>
      <c r="E1596" s="751">
        <v>50113001</v>
      </c>
      <c r="F1596" s="750" t="s">
        <v>669</v>
      </c>
      <c r="G1596" s="749" t="s">
        <v>670</v>
      </c>
      <c r="H1596" s="749">
        <v>502030</v>
      </c>
      <c r="I1596" s="749">
        <v>99999</v>
      </c>
      <c r="J1596" s="749" t="s">
        <v>2003</v>
      </c>
      <c r="K1596" s="749" t="s">
        <v>2004</v>
      </c>
      <c r="L1596" s="752">
        <v>1342.7650000000001</v>
      </c>
      <c r="M1596" s="752">
        <v>1.2</v>
      </c>
      <c r="N1596" s="753">
        <v>1611.318</v>
      </c>
    </row>
    <row r="1597" spans="1:14" ht="14.45" customHeight="1" x14ac:dyDescent="0.2">
      <c r="A1597" s="747" t="s">
        <v>583</v>
      </c>
      <c r="B1597" s="748" t="s">
        <v>584</v>
      </c>
      <c r="C1597" s="749" t="s">
        <v>615</v>
      </c>
      <c r="D1597" s="750" t="s">
        <v>616</v>
      </c>
      <c r="E1597" s="751">
        <v>50113001</v>
      </c>
      <c r="F1597" s="750" t="s">
        <v>669</v>
      </c>
      <c r="G1597" s="749" t="s">
        <v>670</v>
      </c>
      <c r="H1597" s="749">
        <v>194763</v>
      </c>
      <c r="I1597" s="749">
        <v>94763</v>
      </c>
      <c r="J1597" s="749" t="s">
        <v>1264</v>
      </c>
      <c r="K1597" s="749" t="s">
        <v>1265</v>
      </c>
      <c r="L1597" s="752">
        <v>84.55</v>
      </c>
      <c r="M1597" s="752">
        <v>1</v>
      </c>
      <c r="N1597" s="753">
        <v>84.55</v>
      </c>
    </row>
    <row r="1598" spans="1:14" ht="14.45" customHeight="1" x14ac:dyDescent="0.2">
      <c r="A1598" s="747" t="s">
        <v>583</v>
      </c>
      <c r="B1598" s="748" t="s">
        <v>584</v>
      </c>
      <c r="C1598" s="749" t="s">
        <v>615</v>
      </c>
      <c r="D1598" s="750" t="s">
        <v>616</v>
      </c>
      <c r="E1598" s="751">
        <v>50113001</v>
      </c>
      <c r="F1598" s="750" t="s">
        <v>669</v>
      </c>
      <c r="G1598" s="749" t="s">
        <v>670</v>
      </c>
      <c r="H1598" s="749">
        <v>119686</v>
      </c>
      <c r="I1598" s="749">
        <v>119686</v>
      </c>
      <c r="J1598" s="749" t="s">
        <v>2239</v>
      </c>
      <c r="K1598" s="749" t="s">
        <v>2240</v>
      </c>
      <c r="L1598" s="752">
        <v>57.948333333333323</v>
      </c>
      <c r="M1598" s="752">
        <v>6</v>
      </c>
      <c r="N1598" s="753">
        <v>347.68999999999994</v>
      </c>
    </row>
    <row r="1599" spans="1:14" ht="14.45" customHeight="1" x14ac:dyDescent="0.2">
      <c r="A1599" s="747" t="s">
        <v>583</v>
      </c>
      <c r="B1599" s="748" t="s">
        <v>584</v>
      </c>
      <c r="C1599" s="749" t="s">
        <v>615</v>
      </c>
      <c r="D1599" s="750" t="s">
        <v>616</v>
      </c>
      <c r="E1599" s="751">
        <v>50113001</v>
      </c>
      <c r="F1599" s="750" t="s">
        <v>669</v>
      </c>
      <c r="G1599" s="749" t="s">
        <v>670</v>
      </c>
      <c r="H1599" s="749">
        <v>109414</v>
      </c>
      <c r="I1599" s="749">
        <v>119687</v>
      </c>
      <c r="J1599" s="749" t="s">
        <v>2190</v>
      </c>
      <c r="K1599" s="749" t="s">
        <v>2191</v>
      </c>
      <c r="L1599" s="752">
        <v>64.849999999999994</v>
      </c>
      <c r="M1599" s="752">
        <v>8</v>
      </c>
      <c r="N1599" s="753">
        <v>518.79999999999995</v>
      </c>
    </row>
    <row r="1600" spans="1:14" ht="14.45" customHeight="1" x14ac:dyDescent="0.2">
      <c r="A1600" s="747" t="s">
        <v>583</v>
      </c>
      <c r="B1600" s="748" t="s">
        <v>584</v>
      </c>
      <c r="C1600" s="749" t="s">
        <v>615</v>
      </c>
      <c r="D1600" s="750" t="s">
        <v>616</v>
      </c>
      <c r="E1600" s="751">
        <v>50113001</v>
      </c>
      <c r="F1600" s="750" t="s">
        <v>669</v>
      </c>
      <c r="G1600" s="749" t="s">
        <v>670</v>
      </c>
      <c r="H1600" s="749">
        <v>226002</v>
      </c>
      <c r="I1600" s="749">
        <v>226002</v>
      </c>
      <c r="J1600" s="749" t="s">
        <v>1278</v>
      </c>
      <c r="K1600" s="749" t="s">
        <v>1279</v>
      </c>
      <c r="L1600" s="752">
        <v>651.5</v>
      </c>
      <c r="M1600" s="752">
        <v>2</v>
      </c>
      <c r="N1600" s="753">
        <v>1303</v>
      </c>
    </row>
    <row r="1601" spans="1:14" ht="14.45" customHeight="1" x14ac:dyDescent="0.2">
      <c r="A1601" s="747" t="s">
        <v>583</v>
      </c>
      <c r="B1601" s="748" t="s">
        <v>584</v>
      </c>
      <c r="C1601" s="749" t="s">
        <v>615</v>
      </c>
      <c r="D1601" s="750" t="s">
        <v>616</v>
      </c>
      <c r="E1601" s="751">
        <v>50113001</v>
      </c>
      <c r="F1601" s="750" t="s">
        <v>669</v>
      </c>
      <c r="G1601" s="749" t="s">
        <v>678</v>
      </c>
      <c r="H1601" s="749">
        <v>100536</v>
      </c>
      <c r="I1601" s="749">
        <v>536</v>
      </c>
      <c r="J1601" s="749" t="s">
        <v>1286</v>
      </c>
      <c r="K1601" s="749" t="s">
        <v>735</v>
      </c>
      <c r="L1601" s="752">
        <v>140.24</v>
      </c>
      <c r="M1601" s="752">
        <v>3</v>
      </c>
      <c r="N1601" s="753">
        <v>420.72</v>
      </c>
    </row>
    <row r="1602" spans="1:14" ht="14.45" customHeight="1" x14ac:dyDescent="0.2">
      <c r="A1602" s="747" t="s">
        <v>583</v>
      </c>
      <c r="B1602" s="748" t="s">
        <v>584</v>
      </c>
      <c r="C1602" s="749" t="s">
        <v>615</v>
      </c>
      <c r="D1602" s="750" t="s">
        <v>616</v>
      </c>
      <c r="E1602" s="751">
        <v>50113001</v>
      </c>
      <c r="F1602" s="750" t="s">
        <v>669</v>
      </c>
      <c r="G1602" s="749" t="s">
        <v>678</v>
      </c>
      <c r="H1602" s="749">
        <v>107981</v>
      </c>
      <c r="I1602" s="749">
        <v>7981</v>
      </c>
      <c r="J1602" s="749" t="s">
        <v>713</v>
      </c>
      <c r="K1602" s="749" t="s">
        <v>714</v>
      </c>
      <c r="L1602" s="752">
        <v>50.644347826086957</v>
      </c>
      <c r="M1602" s="752">
        <v>23</v>
      </c>
      <c r="N1602" s="753">
        <v>1164.82</v>
      </c>
    </row>
    <row r="1603" spans="1:14" ht="14.45" customHeight="1" x14ac:dyDescent="0.2">
      <c r="A1603" s="747" t="s">
        <v>583</v>
      </c>
      <c r="B1603" s="748" t="s">
        <v>584</v>
      </c>
      <c r="C1603" s="749" t="s">
        <v>615</v>
      </c>
      <c r="D1603" s="750" t="s">
        <v>616</v>
      </c>
      <c r="E1603" s="751">
        <v>50113001</v>
      </c>
      <c r="F1603" s="750" t="s">
        <v>669</v>
      </c>
      <c r="G1603" s="749" t="s">
        <v>670</v>
      </c>
      <c r="H1603" s="749">
        <v>151561</v>
      </c>
      <c r="I1603" s="749">
        <v>51561</v>
      </c>
      <c r="J1603" s="749" t="s">
        <v>2241</v>
      </c>
      <c r="K1603" s="749" t="s">
        <v>2242</v>
      </c>
      <c r="L1603" s="752">
        <v>66.802000000000007</v>
      </c>
      <c r="M1603" s="752">
        <v>10</v>
      </c>
      <c r="N1603" s="753">
        <v>668.0200000000001</v>
      </c>
    </row>
    <row r="1604" spans="1:14" ht="14.45" customHeight="1" x14ac:dyDescent="0.2">
      <c r="A1604" s="747" t="s">
        <v>583</v>
      </c>
      <c r="B1604" s="748" t="s">
        <v>584</v>
      </c>
      <c r="C1604" s="749" t="s">
        <v>615</v>
      </c>
      <c r="D1604" s="750" t="s">
        <v>616</v>
      </c>
      <c r="E1604" s="751">
        <v>50113001</v>
      </c>
      <c r="F1604" s="750" t="s">
        <v>669</v>
      </c>
      <c r="G1604" s="749" t="s">
        <v>670</v>
      </c>
      <c r="H1604" s="749">
        <v>150448</v>
      </c>
      <c r="I1604" s="749">
        <v>50448</v>
      </c>
      <c r="J1604" s="749" t="s">
        <v>2243</v>
      </c>
      <c r="K1604" s="749" t="s">
        <v>2244</v>
      </c>
      <c r="L1604" s="752">
        <v>50.788000000000004</v>
      </c>
      <c r="M1604" s="752">
        <v>5</v>
      </c>
      <c r="N1604" s="753">
        <v>253.94000000000003</v>
      </c>
    </row>
    <row r="1605" spans="1:14" ht="14.45" customHeight="1" x14ac:dyDescent="0.2">
      <c r="A1605" s="747" t="s">
        <v>583</v>
      </c>
      <c r="B1605" s="748" t="s">
        <v>584</v>
      </c>
      <c r="C1605" s="749" t="s">
        <v>615</v>
      </c>
      <c r="D1605" s="750" t="s">
        <v>616</v>
      </c>
      <c r="E1605" s="751">
        <v>50113001</v>
      </c>
      <c r="F1605" s="750" t="s">
        <v>669</v>
      </c>
      <c r="G1605" s="749" t="s">
        <v>678</v>
      </c>
      <c r="H1605" s="749">
        <v>187607</v>
      </c>
      <c r="I1605" s="749">
        <v>187607</v>
      </c>
      <c r="J1605" s="749" t="s">
        <v>1302</v>
      </c>
      <c r="K1605" s="749" t="s">
        <v>1303</v>
      </c>
      <c r="L1605" s="752">
        <v>273.89999999999998</v>
      </c>
      <c r="M1605" s="752">
        <v>1</v>
      </c>
      <c r="N1605" s="753">
        <v>273.89999999999998</v>
      </c>
    </row>
    <row r="1606" spans="1:14" ht="14.45" customHeight="1" x14ac:dyDescent="0.2">
      <c r="A1606" s="747" t="s">
        <v>583</v>
      </c>
      <c r="B1606" s="748" t="s">
        <v>584</v>
      </c>
      <c r="C1606" s="749" t="s">
        <v>615</v>
      </c>
      <c r="D1606" s="750" t="s">
        <v>616</v>
      </c>
      <c r="E1606" s="751">
        <v>50113001</v>
      </c>
      <c r="F1606" s="750" t="s">
        <v>669</v>
      </c>
      <c r="G1606" s="749" t="s">
        <v>670</v>
      </c>
      <c r="H1606" s="749">
        <v>100874</v>
      </c>
      <c r="I1606" s="749">
        <v>874</v>
      </c>
      <c r="J1606" s="749" t="s">
        <v>1306</v>
      </c>
      <c r="K1606" s="749" t="s">
        <v>1307</v>
      </c>
      <c r="L1606" s="752">
        <v>68.743000000000009</v>
      </c>
      <c r="M1606" s="752">
        <v>20</v>
      </c>
      <c r="N1606" s="753">
        <v>1374.8600000000001</v>
      </c>
    </row>
    <row r="1607" spans="1:14" ht="14.45" customHeight="1" x14ac:dyDescent="0.2">
      <c r="A1607" s="747" t="s">
        <v>583</v>
      </c>
      <c r="B1607" s="748" t="s">
        <v>584</v>
      </c>
      <c r="C1607" s="749" t="s">
        <v>615</v>
      </c>
      <c r="D1607" s="750" t="s">
        <v>616</v>
      </c>
      <c r="E1607" s="751">
        <v>50113001</v>
      </c>
      <c r="F1607" s="750" t="s">
        <v>669</v>
      </c>
      <c r="G1607" s="749" t="s">
        <v>670</v>
      </c>
      <c r="H1607" s="749">
        <v>208840</v>
      </c>
      <c r="I1607" s="749">
        <v>208840</v>
      </c>
      <c r="J1607" s="749" t="s">
        <v>2245</v>
      </c>
      <c r="K1607" s="749" t="s">
        <v>2246</v>
      </c>
      <c r="L1607" s="752">
        <v>50.42</v>
      </c>
      <c r="M1607" s="752">
        <v>1</v>
      </c>
      <c r="N1607" s="753">
        <v>50.42</v>
      </c>
    </row>
    <row r="1608" spans="1:14" ht="14.45" customHeight="1" x14ac:dyDescent="0.2">
      <c r="A1608" s="747" t="s">
        <v>583</v>
      </c>
      <c r="B1608" s="748" t="s">
        <v>584</v>
      </c>
      <c r="C1608" s="749" t="s">
        <v>615</v>
      </c>
      <c r="D1608" s="750" t="s">
        <v>616</v>
      </c>
      <c r="E1608" s="751">
        <v>50113001</v>
      </c>
      <c r="F1608" s="750" t="s">
        <v>669</v>
      </c>
      <c r="G1608" s="749" t="s">
        <v>678</v>
      </c>
      <c r="H1608" s="749">
        <v>157871</v>
      </c>
      <c r="I1608" s="749">
        <v>157871</v>
      </c>
      <c r="J1608" s="749" t="s">
        <v>2019</v>
      </c>
      <c r="K1608" s="749" t="s">
        <v>2020</v>
      </c>
      <c r="L1608" s="752">
        <v>173.8</v>
      </c>
      <c r="M1608" s="752">
        <v>1</v>
      </c>
      <c r="N1608" s="753">
        <v>173.8</v>
      </c>
    </row>
    <row r="1609" spans="1:14" ht="14.45" customHeight="1" x14ac:dyDescent="0.2">
      <c r="A1609" s="747" t="s">
        <v>583</v>
      </c>
      <c r="B1609" s="748" t="s">
        <v>584</v>
      </c>
      <c r="C1609" s="749" t="s">
        <v>615</v>
      </c>
      <c r="D1609" s="750" t="s">
        <v>616</v>
      </c>
      <c r="E1609" s="751">
        <v>50113001</v>
      </c>
      <c r="F1609" s="750" t="s">
        <v>669</v>
      </c>
      <c r="G1609" s="749" t="s">
        <v>678</v>
      </c>
      <c r="H1609" s="749">
        <v>850729</v>
      </c>
      <c r="I1609" s="749">
        <v>157875</v>
      </c>
      <c r="J1609" s="749" t="s">
        <v>1318</v>
      </c>
      <c r="K1609" s="749" t="s">
        <v>1319</v>
      </c>
      <c r="L1609" s="752">
        <v>210.37500000000003</v>
      </c>
      <c r="M1609" s="752">
        <v>4</v>
      </c>
      <c r="N1609" s="753">
        <v>841.50000000000011</v>
      </c>
    </row>
    <row r="1610" spans="1:14" ht="14.45" customHeight="1" x14ac:dyDescent="0.2">
      <c r="A1610" s="747" t="s">
        <v>583</v>
      </c>
      <c r="B1610" s="748" t="s">
        <v>584</v>
      </c>
      <c r="C1610" s="749" t="s">
        <v>615</v>
      </c>
      <c r="D1610" s="750" t="s">
        <v>616</v>
      </c>
      <c r="E1610" s="751">
        <v>50113001</v>
      </c>
      <c r="F1610" s="750" t="s">
        <v>669</v>
      </c>
      <c r="G1610" s="749" t="s">
        <v>670</v>
      </c>
      <c r="H1610" s="749">
        <v>226693</v>
      </c>
      <c r="I1610" s="749">
        <v>226693</v>
      </c>
      <c r="J1610" s="749" t="s">
        <v>2247</v>
      </c>
      <c r="K1610" s="749" t="s">
        <v>2248</v>
      </c>
      <c r="L1610" s="752">
        <v>18.54</v>
      </c>
      <c r="M1610" s="752">
        <v>2</v>
      </c>
      <c r="N1610" s="753">
        <v>37.08</v>
      </c>
    </row>
    <row r="1611" spans="1:14" ht="14.45" customHeight="1" x14ac:dyDescent="0.2">
      <c r="A1611" s="747" t="s">
        <v>583</v>
      </c>
      <c r="B1611" s="748" t="s">
        <v>584</v>
      </c>
      <c r="C1611" s="749" t="s">
        <v>615</v>
      </c>
      <c r="D1611" s="750" t="s">
        <v>616</v>
      </c>
      <c r="E1611" s="751">
        <v>50113001</v>
      </c>
      <c r="F1611" s="750" t="s">
        <v>669</v>
      </c>
      <c r="G1611" s="749" t="s">
        <v>670</v>
      </c>
      <c r="H1611" s="749">
        <v>226434</v>
      </c>
      <c r="I1611" s="749">
        <v>226434</v>
      </c>
      <c r="J1611" s="749" t="s">
        <v>1322</v>
      </c>
      <c r="K1611" s="749" t="s">
        <v>1323</v>
      </c>
      <c r="L1611" s="752">
        <v>29.7</v>
      </c>
      <c r="M1611" s="752">
        <v>5</v>
      </c>
      <c r="N1611" s="753">
        <v>148.5</v>
      </c>
    </row>
    <row r="1612" spans="1:14" ht="14.45" customHeight="1" x14ac:dyDescent="0.2">
      <c r="A1612" s="747" t="s">
        <v>583</v>
      </c>
      <c r="B1612" s="748" t="s">
        <v>584</v>
      </c>
      <c r="C1612" s="749" t="s">
        <v>615</v>
      </c>
      <c r="D1612" s="750" t="s">
        <v>616</v>
      </c>
      <c r="E1612" s="751">
        <v>50113001</v>
      </c>
      <c r="F1612" s="750" t="s">
        <v>669</v>
      </c>
      <c r="G1612" s="749" t="s">
        <v>678</v>
      </c>
      <c r="H1612" s="749">
        <v>118172</v>
      </c>
      <c r="I1612" s="749">
        <v>18172</v>
      </c>
      <c r="J1612" s="749" t="s">
        <v>1351</v>
      </c>
      <c r="K1612" s="749" t="s">
        <v>2029</v>
      </c>
      <c r="L1612" s="752">
        <v>817.7</v>
      </c>
      <c r="M1612" s="752">
        <v>2</v>
      </c>
      <c r="N1612" s="753">
        <v>1635.4</v>
      </c>
    </row>
    <row r="1613" spans="1:14" ht="14.45" customHeight="1" x14ac:dyDescent="0.2">
      <c r="A1613" s="747" t="s">
        <v>583</v>
      </c>
      <c r="B1613" s="748" t="s">
        <v>584</v>
      </c>
      <c r="C1613" s="749" t="s">
        <v>615</v>
      </c>
      <c r="D1613" s="750" t="s">
        <v>616</v>
      </c>
      <c r="E1613" s="751">
        <v>50113001</v>
      </c>
      <c r="F1613" s="750" t="s">
        <v>669</v>
      </c>
      <c r="G1613" s="749" t="s">
        <v>678</v>
      </c>
      <c r="H1613" s="749">
        <v>118175</v>
      </c>
      <c r="I1613" s="749">
        <v>18175</v>
      </c>
      <c r="J1613" s="749" t="s">
        <v>1351</v>
      </c>
      <c r="K1613" s="749" t="s">
        <v>1353</v>
      </c>
      <c r="L1613" s="752">
        <v>671.87999999999988</v>
      </c>
      <c r="M1613" s="752">
        <v>5</v>
      </c>
      <c r="N1613" s="753">
        <v>3359.3999999999996</v>
      </c>
    </row>
    <row r="1614" spans="1:14" ht="14.45" customHeight="1" x14ac:dyDescent="0.2">
      <c r="A1614" s="747" t="s">
        <v>583</v>
      </c>
      <c r="B1614" s="748" t="s">
        <v>584</v>
      </c>
      <c r="C1614" s="749" t="s">
        <v>615</v>
      </c>
      <c r="D1614" s="750" t="s">
        <v>616</v>
      </c>
      <c r="E1614" s="751">
        <v>50113001</v>
      </c>
      <c r="F1614" s="750" t="s">
        <v>669</v>
      </c>
      <c r="G1614" s="749" t="s">
        <v>678</v>
      </c>
      <c r="H1614" s="749">
        <v>118167</v>
      </c>
      <c r="I1614" s="749">
        <v>18167</v>
      </c>
      <c r="J1614" s="749" t="s">
        <v>1351</v>
      </c>
      <c r="K1614" s="749" t="s">
        <v>1352</v>
      </c>
      <c r="L1614" s="752">
        <v>65.779999999999987</v>
      </c>
      <c r="M1614" s="752">
        <v>77</v>
      </c>
      <c r="N1614" s="753">
        <v>5065.0599999999986</v>
      </c>
    </row>
    <row r="1615" spans="1:14" ht="14.45" customHeight="1" x14ac:dyDescent="0.2">
      <c r="A1615" s="747" t="s">
        <v>583</v>
      </c>
      <c r="B1615" s="748" t="s">
        <v>584</v>
      </c>
      <c r="C1615" s="749" t="s">
        <v>615</v>
      </c>
      <c r="D1615" s="750" t="s">
        <v>616</v>
      </c>
      <c r="E1615" s="751">
        <v>50113001</v>
      </c>
      <c r="F1615" s="750" t="s">
        <v>669</v>
      </c>
      <c r="G1615" s="749" t="s">
        <v>670</v>
      </c>
      <c r="H1615" s="749">
        <v>849310</v>
      </c>
      <c r="I1615" s="749">
        <v>126689</v>
      </c>
      <c r="J1615" s="749" t="s">
        <v>2196</v>
      </c>
      <c r="K1615" s="749" t="s">
        <v>2197</v>
      </c>
      <c r="L1615" s="752">
        <v>225.46705102040818</v>
      </c>
      <c r="M1615" s="752">
        <v>14</v>
      </c>
      <c r="N1615" s="753">
        <v>3156.5387142857144</v>
      </c>
    </row>
    <row r="1616" spans="1:14" ht="14.45" customHeight="1" x14ac:dyDescent="0.2">
      <c r="A1616" s="747" t="s">
        <v>583</v>
      </c>
      <c r="B1616" s="748" t="s">
        <v>584</v>
      </c>
      <c r="C1616" s="749" t="s">
        <v>615</v>
      </c>
      <c r="D1616" s="750" t="s">
        <v>616</v>
      </c>
      <c r="E1616" s="751">
        <v>50113001</v>
      </c>
      <c r="F1616" s="750" t="s">
        <v>669</v>
      </c>
      <c r="G1616" s="749" t="s">
        <v>670</v>
      </c>
      <c r="H1616" s="749">
        <v>13440</v>
      </c>
      <c r="I1616" s="749">
        <v>13440</v>
      </c>
      <c r="J1616" s="749" t="s">
        <v>1381</v>
      </c>
      <c r="K1616" s="749" t="s">
        <v>1043</v>
      </c>
      <c r="L1616" s="752">
        <v>396</v>
      </c>
      <c r="M1616" s="752">
        <v>11</v>
      </c>
      <c r="N1616" s="753">
        <v>4356</v>
      </c>
    </row>
    <row r="1617" spans="1:14" ht="14.45" customHeight="1" x14ac:dyDescent="0.2">
      <c r="A1617" s="747" t="s">
        <v>583</v>
      </c>
      <c r="B1617" s="748" t="s">
        <v>584</v>
      </c>
      <c r="C1617" s="749" t="s">
        <v>615</v>
      </c>
      <c r="D1617" s="750" t="s">
        <v>616</v>
      </c>
      <c r="E1617" s="751">
        <v>50113001</v>
      </c>
      <c r="F1617" s="750" t="s">
        <v>669</v>
      </c>
      <c r="G1617" s="749" t="s">
        <v>678</v>
      </c>
      <c r="H1617" s="749">
        <v>846853</v>
      </c>
      <c r="I1617" s="749">
        <v>124418</v>
      </c>
      <c r="J1617" s="749" t="s">
        <v>1386</v>
      </c>
      <c r="K1617" s="749" t="s">
        <v>1387</v>
      </c>
      <c r="L1617" s="752">
        <v>715</v>
      </c>
      <c r="M1617" s="752">
        <v>55</v>
      </c>
      <c r="N1617" s="753">
        <v>39325</v>
      </c>
    </row>
    <row r="1618" spans="1:14" ht="14.45" customHeight="1" x14ac:dyDescent="0.2">
      <c r="A1618" s="747" t="s">
        <v>583</v>
      </c>
      <c r="B1618" s="748" t="s">
        <v>584</v>
      </c>
      <c r="C1618" s="749" t="s">
        <v>615</v>
      </c>
      <c r="D1618" s="750" t="s">
        <v>616</v>
      </c>
      <c r="E1618" s="751">
        <v>50113001</v>
      </c>
      <c r="F1618" s="750" t="s">
        <v>669</v>
      </c>
      <c r="G1618" s="749" t="s">
        <v>670</v>
      </c>
      <c r="H1618" s="749">
        <v>100810</v>
      </c>
      <c r="I1618" s="749">
        <v>810</v>
      </c>
      <c r="J1618" s="749" t="s">
        <v>2210</v>
      </c>
      <c r="K1618" s="749" t="s">
        <v>2211</v>
      </c>
      <c r="L1618" s="752">
        <v>77.87</v>
      </c>
      <c r="M1618" s="752">
        <v>1</v>
      </c>
      <c r="N1618" s="753">
        <v>77.87</v>
      </c>
    </row>
    <row r="1619" spans="1:14" ht="14.45" customHeight="1" x14ac:dyDescent="0.2">
      <c r="A1619" s="747" t="s">
        <v>583</v>
      </c>
      <c r="B1619" s="748" t="s">
        <v>584</v>
      </c>
      <c r="C1619" s="749" t="s">
        <v>615</v>
      </c>
      <c r="D1619" s="750" t="s">
        <v>616</v>
      </c>
      <c r="E1619" s="751">
        <v>50113001</v>
      </c>
      <c r="F1619" s="750" t="s">
        <v>669</v>
      </c>
      <c r="G1619" s="749" t="s">
        <v>670</v>
      </c>
      <c r="H1619" s="749">
        <v>200240</v>
      </c>
      <c r="I1619" s="749">
        <v>200240</v>
      </c>
      <c r="J1619" s="749" t="s">
        <v>2249</v>
      </c>
      <c r="K1619" s="749" t="s">
        <v>2250</v>
      </c>
      <c r="L1619" s="752">
        <v>2580.3500000000013</v>
      </c>
      <c r="M1619" s="752">
        <v>62</v>
      </c>
      <c r="N1619" s="753">
        <v>159981.70000000007</v>
      </c>
    </row>
    <row r="1620" spans="1:14" ht="14.45" customHeight="1" x14ac:dyDescent="0.2">
      <c r="A1620" s="747" t="s">
        <v>583</v>
      </c>
      <c r="B1620" s="748" t="s">
        <v>584</v>
      </c>
      <c r="C1620" s="749" t="s">
        <v>615</v>
      </c>
      <c r="D1620" s="750" t="s">
        <v>616</v>
      </c>
      <c r="E1620" s="751">
        <v>50113001</v>
      </c>
      <c r="F1620" s="750" t="s">
        <v>669</v>
      </c>
      <c r="G1620" s="749" t="s">
        <v>670</v>
      </c>
      <c r="H1620" s="749">
        <v>216573</v>
      </c>
      <c r="I1620" s="749">
        <v>216573</v>
      </c>
      <c r="J1620" s="749" t="s">
        <v>1428</v>
      </c>
      <c r="K1620" s="749" t="s">
        <v>1429</v>
      </c>
      <c r="L1620" s="752">
        <v>61.78</v>
      </c>
      <c r="M1620" s="752">
        <v>4</v>
      </c>
      <c r="N1620" s="753">
        <v>247.12</v>
      </c>
    </row>
    <row r="1621" spans="1:14" ht="14.45" customHeight="1" x14ac:dyDescent="0.2">
      <c r="A1621" s="747" t="s">
        <v>583</v>
      </c>
      <c r="B1621" s="748" t="s">
        <v>584</v>
      </c>
      <c r="C1621" s="749" t="s">
        <v>615</v>
      </c>
      <c r="D1621" s="750" t="s">
        <v>616</v>
      </c>
      <c r="E1621" s="751">
        <v>50113001</v>
      </c>
      <c r="F1621" s="750" t="s">
        <v>669</v>
      </c>
      <c r="G1621" s="749" t="s">
        <v>670</v>
      </c>
      <c r="H1621" s="749">
        <v>100610</v>
      </c>
      <c r="I1621" s="749">
        <v>610</v>
      </c>
      <c r="J1621" s="749" t="s">
        <v>1430</v>
      </c>
      <c r="K1621" s="749" t="s">
        <v>1431</v>
      </c>
      <c r="L1621" s="752">
        <v>72.478666666666655</v>
      </c>
      <c r="M1621" s="752">
        <v>15</v>
      </c>
      <c r="N1621" s="753">
        <v>1087.1799999999998</v>
      </c>
    </row>
    <row r="1622" spans="1:14" ht="14.45" customHeight="1" x14ac:dyDescent="0.2">
      <c r="A1622" s="747" t="s">
        <v>583</v>
      </c>
      <c r="B1622" s="748" t="s">
        <v>584</v>
      </c>
      <c r="C1622" s="749" t="s">
        <v>615</v>
      </c>
      <c r="D1622" s="750" t="s">
        <v>616</v>
      </c>
      <c r="E1622" s="751">
        <v>50113001</v>
      </c>
      <c r="F1622" s="750" t="s">
        <v>669</v>
      </c>
      <c r="G1622" s="749" t="s">
        <v>670</v>
      </c>
      <c r="H1622" s="749">
        <v>100612</v>
      </c>
      <c r="I1622" s="749">
        <v>612</v>
      </c>
      <c r="J1622" s="749" t="s">
        <v>1432</v>
      </c>
      <c r="K1622" s="749" t="s">
        <v>1433</v>
      </c>
      <c r="L1622" s="752">
        <v>67.580000000000013</v>
      </c>
      <c r="M1622" s="752">
        <v>2</v>
      </c>
      <c r="N1622" s="753">
        <v>135.16000000000003</v>
      </c>
    </row>
    <row r="1623" spans="1:14" ht="14.45" customHeight="1" thickBot="1" x14ac:dyDescent="0.25">
      <c r="A1623" s="754" t="s">
        <v>583</v>
      </c>
      <c r="B1623" s="755" t="s">
        <v>584</v>
      </c>
      <c r="C1623" s="756" t="s">
        <v>615</v>
      </c>
      <c r="D1623" s="757" t="s">
        <v>616</v>
      </c>
      <c r="E1623" s="758">
        <v>50113001</v>
      </c>
      <c r="F1623" s="757" t="s">
        <v>669</v>
      </c>
      <c r="G1623" s="756" t="s">
        <v>678</v>
      </c>
      <c r="H1623" s="756">
        <v>131934</v>
      </c>
      <c r="I1623" s="756">
        <v>31934</v>
      </c>
      <c r="J1623" s="756" t="s">
        <v>2225</v>
      </c>
      <c r="K1623" s="756" t="s">
        <v>2226</v>
      </c>
      <c r="L1623" s="759">
        <v>49.819999999999993</v>
      </c>
      <c r="M1623" s="759">
        <v>2</v>
      </c>
      <c r="N1623" s="760">
        <v>99.639999999999986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96CD0A0-577A-4A54-823C-DB3736BC58A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2251</v>
      </c>
      <c r="B5" s="745">
        <v>660380.74704429682</v>
      </c>
      <c r="C5" s="765">
        <v>0.18303056570960857</v>
      </c>
      <c r="D5" s="745">
        <v>2947654.5801919163</v>
      </c>
      <c r="E5" s="765">
        <v>0.81696943429039137</v>
      </c>
      <c r="F5" s="746">
        <v>3608035.3272362133</v>
      </c>
    </row>
    <row r="6" spans="1:6" ht="14.45" customHeight="1" x14ac:dyDescent="0.2">
      <c r="A6" s="776" t="s">
        <v>2252</v>
      </c>
      <c r="B6" s="752">
        <v>3709.1400000000003</v>
      </c>
      <c r="C6" s="766">
        <v>2.2689880837801534E-3</v>
      </c>
      <c r="D6" s="752">
        <v>1631001.9572132307</v>
      </c>
      <c r="E6" s="766">
        <v>0.99773101191621993</v>
      </c>
      <c r="F6" s="753">
        <v>1634711.0972132306</v>
      </c>
    </row>
    <row r="7" spans="1:6" ht="14.45" customHeight="1" x14ac:dyDescent="0.2">
      <c r="A7" s="776" t="s">
        <v>2253</v>
      </c>
      <c r="B7" s="752">
        <v>15061.130000000001</v>
      </c>
      <c r="C7" s="766">
        <v>1.2333757133473964E-2</v>
      </c>
      <c r="D7" s="752">
        <v>1206069.6119962013</v>
      </c>
      <c r="E7" s="766">
        <v>0.98766624286652616</v>
      </c>
      <c r="F7" s="753">
        <v>1221130.7419962012</v>
      </c>
    </row>
    <row r="8" spans="1:6" ht="14.45" customHeight="1" x14ac:dyDescent="0.2">
      <c r="A8" s="776" t="s">
        <v>2254</v>
      </c>
      <c r="B8" s="752"/>
      <c r="C8" s="766">
        <v>0</v>
      </c>
      <c r="D8" s="752">
        <v>60279.240228853763</v>
      </c>
      <c r="E8" s="766">
        <v>1</v>
      </c>
      <c r="F8" s="753">
        <v>60279.240228853763</v>
      </c>
    </row>
    <row r="9" spans="1:6" ht="14.45" customHeight="1" x14ac:dyDescent="0.2">
      <c r="A9" s="776" t="s">
        <v>2255</v>
      </c>
      <c r="B9" s="752"/>
      <c r="C9" s="766">
        <v>0</v>
      </c>
      <c r="D9" s="752">
        <v>11859.630057213442</v>
      </c>
      <c r="E9" s="766">
        <v>1</v>
      </c>
      <c r="F9" s="753">
        <v>11859.630057213442</v>
      </c>
    </row>
    <row r="10" spans="1:6" ht="14.45" customHeight="1" x14ac:dyDescent="0.2">
      <c r="A10" s="776" t="s">
        <v>2256</v>
      </c>
      <c r="B10" s="752">
        <v>333.93</v>
      </c>
      <c r="C10" s="766">
        <v>5.6705468809699684E-2</v>
      </c>
      <c r="D10" s="752">
        <v>5554.92</v>
      </c>
      <c r="E10" s="766">
        <v>0.94329453119030027</v>
      </c>
      <c r="F10" s="753">
        <v>5888.85</v>
      </c>
    </row>
    <row r="11" spans="1:6" ht="14.45" customHeight="1" thickBot="1" x14ac:dyDescent="0.25">
      <c r="A11" s="777" t="s">
        <v>2257</v>
      </c>
      <c r="B11" s="768">
        <v>129253.25499999996</v>
      </c>
      <c r="C11" s="769">
        <v>0.19456476347530494</v>
      </c>
      <c r="D11" s="768">
        <v>535066.70042916166</v>
      </c>
      <c r="E11" s="769">
        <v>0.80543523652469495</v>
      </c>
      <c r="F11" s="770">
        <v>664319.95542916167</v>
      </c>
    </row>
    <row r="12" spans="1:6" ht="14.45" customHeight="1" thickBot="1" x14ac:dyDescent="0.25">
      <c r="A12" s="771" t="s">
        <v>3</v>
      </c>
      <c r="B12" s="772">
        <v>808738.20204429689</v>
      </c>
      <c r="C12" s="773">
        <v>0.11222772252576384</v>
      </c>
      <c r="D12" s="772">
        <v>6397486.640116578</v>
      </c>
      <c r="E12" s="773">
        <v>0.88777227747423626</v>
      </c>
      <c r="F12" s="774">
        <v>7206224.842160874</v>
      </c>
    </row>
    <row r="13" spans="1:6" ht="14.45" customHeight="1" thickBot="1" x14ac:dyDescent="0.25"/>
    <row r="14" spans="1:6" ht="14.45" customHeight="1" x14ac:dyDescent="0.2">
      <c r="A14" s="775" t="s">
        <v>2258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5" customHeight="1" x14ac:dyDescent="0.2">
      <c r="A15" s="776" t="s">
        <v>2259</v>
      </c>
      <c r="B15" s="752"/>
      <c r="C15" s="766">
        <v>0</v>
      </c>
      <c r="D15" s="752">
        <v>41086.290000000008</v>
      </c>
      <c r="E15" s="766">
        <v>1</v>
      </c>
      <c r="F15" s="753">
        <v>41086.290000000008</v>
      </c>
    </row>
    <row r="16" spans="1:6" ht="14.45" customHeight="1" x14ac:dyDescent="0.2">
      <c r="A16" s="776" t="s">
        <v>2260</v>
      </c>
      <c r="B16" s="752"/>
      <c r="C16" s="766">
        <v>0</v>
      </c>
      <c r="D16" s="752">
        <v>159.31999999999996</v>
      </c>
      <c r="E16" s="766">
        <v>1</v>
      </c>
      <c r="F16" s="753">
        <v>159.31999999999996</v>
      </c>
    </row>
    <row r="17" spans="1:6" ht="14.45" customHeight="1" x14ac:dyDescent="0.2">
      <c r="A17" s="776" t="s">
        <v>2261</v>
      </c>
      <c r="B17" s="752"/>
      <c r="C17" s="766">
        <v>0</v>
      </c>
      <c r="D17" s="752">
        <v>38072.099415948258</v>
      </c>
      <c r="E17" s="766">
        <v>1</v>
      </c>
      <c r="F17" s="753">
        <v>38072.099415948258</v>
      </c>
    </row>
    <row r="18" spans="1:6" ht="14.45" customHeight="1" x14ac:dyDescent="0.2">
      <c r="A18" s="776" t="s">
        <v>2262</v>
      </c>
      <c r="B18" s="752"/>
      <c r="C18" s="766">
        <v>0</v>
      </c>
      <c r="D18" s="752">
        <v>228.04000000000002</v>
      </c>
      <c r="E18" s="766">
        <v>1</v>
      </c>
      <c r="F18" s="753">
        <v>228.04000000000002</v>
      </c>
    </row>
    <row r="19" spans="1:6" ht="14.45" customHeight="1" x14ac:dyDescent="0.2">
      <c r="A19" s="776" t="s">
        <v>2263</v>
      </c>
      <c r="B19" s="752"/>
      <c r="C19" s="766">
        <v>0</v>
      </c>
      <c r="D19" s="752">
        <v>146.94999999999999</v>
      </c>
      <c r="E19" s="766">
        <v>1</v>
      </c>
      <c r="F19" s="753">
        <v>146.94999999999999</v>
      </c>
    </row>
    <row r="20" spans="1:6" ht="14.45" customHeight="1" x14ac:dyDescent="0.2">
      <c r="A20" s="776" t="s">
        <v>2264</v>
      </c>
      <c r="B20" s="752"/>
      <c r="C20" s="766">
        <v>0</v>
      </c>
      <c r="D20" s="752">
        <v>150.41999999999996</v>
      </c>
      <c r="E20" s="766">
        <v>1</v>
      </c>
      <c r="F20" s="753">
        <v>150.41999999999996</v>
      </c>
    </row>
    <row r="21" spans="1:6" ht="14.45" customHeight="1" x14ac:dyDescent="0.2">
      <c r="A21" s="776" t="s">
        <v>2265</v>
      </c>
      <c r="B21" s="752"/>
      <c r="C21" s="766">
        <v>0</v>
      </c>
      <c r="D21" s="752">
        <v>194700</v>
      </c>
      <c r="E21" s="766">
        <v>1</v>
      </c>
      <c r="F21" s="753">
        <v>194700</v>
      </c>
    </row>
    <row r="22" spans="1:6" ht="14.45" customHeight="1" x14ac:dyDescent="0.2">
      <c r="A22" s="776" t="s">
        <v>2266</v>
      </c>
      <c r="B22" s="752"/>
      <c r="C22" s="766">
        <v>0</v>
      </c>
      <c r="D22" s="752">
        <v>721.36999999999989</v>
      </c>
      <c r="E22" s="766">
        <v>1</v>
      </c>
      <c r="F22" s="753">
        <v>721.36999999999989</v>
      </c>
    </row>
    <row r="23" spans="1:6" ht="14.45" customHeight="1" x14ac:dyDescent="0.2">
      <c r="A23" s="776" t="s">
        <v>2267</v>
      </c>
      <c r="B23" s="752"/>
      <c r="C23" s="766">
        <v>0</v>
      </c>
      <c r="D23" s="752">
        <v>369.29</v>
      </c>
      <c r="E23" s="766">
        <v>1</v>
      </c>
      <c r="F23" s="753">
        <v>369.29</v>
      </c>
    </row>
    <row r="24" spans="1:6" ht="14.45" customHeight="1" x14ac:dyDescent="0.2">
      <c r="A24" s="776" t="s">
        <v>2268</v>
      </c>
      <c r="B24" s="752"/>
      <c r="C24" s="766">
        <v>0</v>
      </c>
      <c r="D24" s="752">
        <v>62874.1</v>
      </c>
      <c r="E24" s="766">
        <v>1</v>
      </c>
      <c r="F24" s="753">
        <v>62874.1</v>
      </c>
    </row>
    <row r="25" spans="1:6" ht="14.45" customHeight="1" x14ac:dyDescent="0.2">
      <c r="A25" s="776" t="s">
        <v>2269</v>
      </c>
      <c r="B25" s="752"/>
      <c r="C25" s="766">
        <v>0</v>
      </c>
      <c r="D25" s="752">
        <v>97.65000000000002</v>
      </c>
      <c r="E25" s="766">
        <v>1</v>
      </c>
      <c r="F25" s="753">
        <v>97.65000000000002</v>
      </c>
    </row>
    <row r="26" spans="1:6" ht="14.45" customHeight="1" x14ac:dyDescent="0.2">
      <c r="A26" s="776" t="s">
        <v>2270</v>
      </c>
      <c r="B26" s="752"/>
      <c r="C26" s="766">
        <v>0</v>
      </c>
      <c r="D26" s="752">
        <v>313.87</v>
      </c>
      <c r="E26" s="766">
        <v>1</v>
      </c>
      <c r="F26" s="753">
        <v>313.87</v>
      </c>
    </row>
    <row r="27" spans="1:6" ht="14.45" customHeight="1" x14ac:dyDescent="0.2">
      <c r="A27" s="776" t="s">
        <v>2271</v>
      </c>
      <c r="B27" s="752">
        <v>66.910000000000011</v>
      </c>
      <c r="C27" s="766">
        <v>7.1668041259198179E-2</v>
      </c>
      <c r="D27" s="752">
        <v>866.7</v>
      </c>
      <c r="E27" s="766">
        <v>0.92833195874080188</v>
      </c>
      <c r="F27" s="753">
        <v>933.61</v>
      </c>
    </row>
    <row r="28" spans="1:6" ht="14.45" customHeight="1" x14ac:dyDescent="0.2">
      <c r="A28" s="776" t="s">
        <v>2272</v>
      </c>
      <c r="B28" s="752"/>
      <c r="C28" s="766">
        <v>0</v>
      </c>
      <c r="D28" s="752">
        <v>5889.32</v>
      </c>
      <c r="E28" s="766">
        <v>1</v>
      </c>
      <c r="F28" s="753">
        <v>5889.32</v>
      </c>
    </row>
    <row r="29" spans="1:6" ht="14.45" customHeight="1" x14ac:dyDescent="0.2">
      <c r="A29" s="776" t="s">
        <v>2273</v>
      </c>
      <c r="B29" s="752"/>
      <c r="C29" s="766">
        <v>0</v>
      </c>
      <c r="D29" s="752">
        <v>5310.6900000000014</v>
      </c>
      <c r="E29" s="766">
        <v>1</v>
      </c>
      <c r="F29" s="753">
        <v>5310.6900000000014</v>
      </c>
    </row>
    <row r="30" spans="1:6" ht="14.45" customHeight="1" x14ac:dyDescent="0.2">
      <c r="A30" s="776" t="s">
        <v>2274</v>
      </c>
      <c r="B30" s="752">
        <v>3867.45</v>
      </c>
      <c r="C30" s="766">
        <v>0.14923521510407237</v>
      </c>
      <c r="D30" s="752">
        <v>22047.680000000004</v>
      </c>
      <c r="E30" s="766">
        <v>0.85076478489592755</v>
      </c>
      <c r="F30" s="753">
        <v>25915.130000000005</v>
      </c>
    </row>
    <row r="31" spans="1:6" ht="14.45" customHeight="1" x14ac:dyDescent="0.2">
      <c r="A31" s="776" t="s">
        <v>2275</v>
      </c>
      <c r="B31" s="752"/>
      <c r="C31" s="766">
        <v>0</v>
      </c>
      <c r="D31" s="752">
        <v>153.69</v>
      </c>
      <c r="E31" s="766">
        <v>1</v>
      </c>
      <c r="F31" s="753">
        <v>153.69</v>
      </c>
    </row>
    <row r="32" spans="1:6" ht="14.45" customHeight="1" x14ac:dyDescent="0.2">
      <c r="A32" s="776" t="s">
        <v>2276</v>
      </c>
      <c r="B32" s="752">
        <v>156.78</v>
      </c>
      <c r="C32" s="766">
        <v>1</v>
      </c>
      <c r="D32" s="752"/>
      <c r="E32" s="766">
        <v>0</v>
      </c>
      <c r="F32" s="753">
        <v>156.78</v>
      </c>
    </row>
    <row r="33" spans="1:6" ht="14.45" customHeight="1" x14ac:dyDescent="0.2">
      <c r="A33" s="776" t="s">
        <v>2277</v>
      </c>
      <c r="B33" s="752"/>
      <c r="C33" s="766">
        <v>0</v>
      </c>
      <c r="D33" s="752">
        <v>269.49000000000007</v>
      </c>
      <c r="E33" s="766">
        <v>1</v>
      </c>
      <c r="F33" s="753">
        <v>269.49000000000007</v>
      </c>
    </row>
    <row r="34" spans="1:6" ht="14.45" customHeight="1" x14ac:dyDescent="0.2">
      <c r="A34" s="776" t="s">
        <v>2278</v>
      </c>
      <c r="B34" s="752"/>
      <c r="C34" s="766">
        <v>0</v>
      </c>
      <c r="D34" s="752">
        <v>265.46999999999991</v>
      </c>
      <c r="E34" s="766">
        <v>1</v>
      </c>
      <c r="F34" s="753">
        <v>265.46999999999991</v>
      </c>
    </row>
    <row r="35" spans="1:6" ht="14.45" customHeight="1" x14ac:dyDescent="0.2">
      <c r="A35" s="776" t="s">
        <v>2279</v>
      </c>
      <c r="B35" s="752"/>
      <c r="C35" s="766">
        <v>0</v>
      </c>
      <c r="D35" s="752">
        <v>468.4397792656377</v>
      </c>
      <c r="E35" s="766">
        <v>1</v>
      </c>
      <c r="F35" s="753">
        <v>468.4397792656377</v>
      </c>
    </row>
    <row r="36" spans="1:6" ht="14.45" customHeight="1" x14ac:dyDescent="0.2">
      <c r="A36" s="776" t="s">
        <v>2280</v>
      </c>
      <c r="B36" s="752"/>
      <c r="C36" s="766">
        <v>0</v>
      </c>
      <c r="D36" s="752">
        <v>134.24</v>
      </c>
      <c r="E36" s="766">
        <v>1</v>
      </c>
      <c r="F36" s="753">
        <v>134.24</v>
      </c>
    </row>
    <row r="37" spans="1:6" ht="14.45" customHeight="1" x14ac:dyDescent="0.2">
      <c r="A37" s="776" t="s">
        <v>2281</v>
      </c>
      <c r="B37" s="752"/>
      <c r="C37" s="766">
        <v>0</v>
      </c>
      <c r="D37" s="752">
        <v>48.54337165234967</v>
      </c>
      <c r="E37" s="766">
        <v>1</v>
      </c>
      <c r="F37" s="753">
        <v>48.54337165234967</v>
      </c>
    </row>
    <row r="38" spans="1:6" ht="14.45" customHeight="1" x14ac:dyDescent="0.2">
      <c r="A38" s="776" t="s">
        <v>2282</v>
      </c>
      <c r="B38" s="752"/>
      <c r="C38" s="766">
        <v>0</v>
      </c>
      <c r="D38" s="752">
        <v>951.57000000000016</v>
      </c>
      <c r="E38" s="766">
        <v>1</v>
      </c>
      <c r="F38" s="753">
        <v>951.57000000000016</v>
      </c>
    </row>
    <row r="39" spans="1:6" ht="14.45" customHeight="1" x14ac:dyDescent="0.2">
      <c r="A39" s="776" t="s">
        <v>2283</v>
      </c>
      <c r="B39" s="752"/>
      <c r="C39" s="766">
        <v>0</v>
      </c>
      <c r="D39" s="752">
        <v>94.819999999999965</v>
      </c>
      <c r="E39" s="766">
        <v>1</v>
      </c>
      <c r="F39" s="753">
        <v>94.819999999999965</v>
      </c>
    </row>
    <row r="40" spans="1:6" ht="14.45" customHeight="1" x14ac:dyDescent="0.2">
      <c r="A40" s="776" t="s">
        <v>2284</v>
      </c>
      <c r="B40" s="752"/>
      <c r="C40" s="766">
        <v>0</v>
      </c>
      <c r="D40" s="752">
        <v>57.780000000000015</v>
      </c>
      <c r="E40" s="766">
        <v>1</v>
      </c>
      <c r="F40" s="753">
        <v>57.780000000000015</v>
      </c>
    </row>
    <row r="41" spans="1:6" ht="14.45" customHeight="1" x14ac:dyDescent="0.2">
      <c r="A41" s="776" t="s">
        <v>2285</v>
      </c>
      <c r="B41" s="752"/>
      <c r="C41" s="766">
        <v>0</v>
      </c>
      <c r="D41" s="752">
        <v>33659.629999999997</v>
      </c>
      <c r="E41" s="766">
        <v>1</v>
      </c>
      <c r="F41" s="753">
        <v>33659.629999999997</v>
      </c>
    </row>
    <row r="42" spans="1:6" ht="14.45" customHeight="1" x14ac:dyDescent="0.2">
      <c r="A42" s="776" t="s">
        <v>2286</v>
      </c>
      <c r="B42" s="752"/>
      <c r="C42" s="766">
        <v>0</v>
      </c>
      <c r="D42" s="752">
        <v>237643.02</v>
      </c>
      <c r="E42" s="766">
        <v>1</v>
      </c>
      <c r="F42" s="753">
        <v>237643.02</v>
      </c>
    </row>
    <row r="43" spans="1:6" ht="14.45" customHeight="1" x14ac:dyDescent="0.2">
      <c r="A43" s="776" t="s">
        <v>2287</v>
      </c>
      <c r="B43" s="752"/>
      <c r="C43" s="766">
        <v>0</v>
      </c>
      <c r="D43" s="752">
        <v>3175</v>
      </c>
      <c r="E43" s="766">
        <v>1</v>
      </c>
      <c r="F43" s="753">
        <v>3175</v>
      </c>
    </row>
    <row r="44" spans="1:6" ht="14.45" customHeight="1" x14ac:dyDescent="0.2">
      <c r="A44" s="776" t="s">
        <v>2288</v>
      </c>
      <c r="B44" s="752">
        <v>19958.8</v>
      </c>
      <c r="C44" s="766">
        <v>1</v>
      </c>
      <c r="D44" s="752"/>
      <c r="E44" s="766">
        <v>0</v>
      </c>
      <c r="F44" s="753">
        <v>19958.8</v>
      </c>
    </row>
    <row r="45" spans="1:6" ht="14.45" customHeight="1" x14ac:dyDescent="0.2">
      <c r="A45" s="776" t="s">
        <v>2289</v>
      </c>
      <c r="B45" s="752">
        <v>2618</v>
      </c>
      <c r="C45" s="766">
        <v>1</v>
      </c>
      <c r="D45" s="752"/>
      <c r="E45" s="766">
        <v>0</v>
      </c>
      <c r="F45" s="753">
        <v>2618</v>
      </c>
    </row>
    <row r="46" spans="1:6" ht="14.45" customHeight="1" x14ac:dyDescent="0.2">
      <c r="A46" s="776" t="s">
        <v>2290</v>
      </c>
      <c r="B46" s="752">
        <v>337326.69500000007</v>
      </c>
      <c r="C46" s="766">
        <v>0.88578732319230968</v>
      </c>
      <c r="D46" s="752">
        <v>43494.621999999996</v>
      </c>
      <c r="E46" s="766">
        <v>0.11421267680769034</v>
      </c>
      <c r="F46" s="753">
        <v>380821.31700000004</v>
      </c>
    </row>
    <row r="47" spans="1:6" ht="14.45" customHeight="1" x14ac:dyDescent="0.2">
      <c r="A47" s="776" t="s">
        <v>2291</v>
      </c>
      <c r="B47" s="752"/>
      <c r="C47" s="766">
        <v>0</v>
      </c>
      <c r="D47" s="752">
        <v>357.83000000000004</v>
      </c>
      <c r="E47" s="766">
        <v>1</v>
      </c>
      <c r="F47" s="753">
        <v>357.83000000000004</v>
      </c>
    </row>
    <row r="48" spans="1:6" ht="14.45" customHeight="1" x14ac:dyDescent="0.2">
      <c r="A48" s="776" t="s">
        <v>2292</v>
      </c>
      <c r="B48" s="752"/>
      <c r="C48" s="766">
        <v>0</v>
      </c>
      <c r="D48" s="752">
        <v>5066.5999999999995</v>
      </c>
      <c r="E48" s="766">
        <v>1</v>
      </c>
      <c r="F48" s="753">
        <v>5066.5999999999995</v>
      </c>
    </row>
    <row r="49" spans="1:6" ht="14.45" customHeight="1" x14ac:dyDescent="0.2">
      <c r="A49" s="776" t="s">
        <v>2293</v>
      </c>
      <c r="B49" s="752"/>
      <c r="C49" s="766">
        <v>0</v>
      </c>
      <c r="D49" s="752">
        <v>43815.48</v>
      </c>
      <c r="E49" s="766">
        <v>1</v>
      </c>
      <c r="F49" s="753">
        <v>43815.48</v>
      </c>
    </row>
    <row r="50" spans="1:6" ht="14.45" customHeight="1" x14ac:dyDescent="0.2">
      <c r="A50" s="776" t="s">
        <v>2294</v>
      </c>
      <c r="B50" s="752"/>
      <c r="C50" s="766">
        <v>0</v>
      </c>
      <c r="D50" s="752">
        <v>1281.28</v>
      </c>
      <c r="E50" s="766">
        <v>1</v>
      </c>
      <c r="F50" s="753">
        <v>1281.28</v>
      </c>
    </row>
    <row r="51" spans="1:6" ht="14.45" customHeight="1" x14ac:dyDescent="0.2">
      <c r="A51" s="776" t="s">
        <v>2295</v>
      </c>
      <c r="B51" s="752"/>
      <c r="C51" s="766">
        <v>0</v>
      </c>
      <c r="D51" s="752">
        <v>24799.790000000005</v>
      </c>
      <c r="E51" s="766">
        <v>1</v>
      </c>
      <c r="F51" s="753">
        <v>24799.790000000005</v>
      </c>
    </row>
    <row r="52" spans="1:6" ht="14.45" customHeight="1" x14ac:dyDescent="0.2">
      <c r="A52" s="776" t="s">
        <v>2296</v>
      </c>
      <c r="B52" s="752">
        <v>35865.26633333334</v>
      </c>
      <c r="C52" s="766">
        <v>0.90939500971641141</v>
      </c>
      <c r="D52" s="752">
        <v>3573.3339999999998</v>
      </c>
      <c r="E52" s="766">
        <v>9.0604990283588552E-2</v>
      </c>
      <c r="F52" s="753">
        <v>39438.600333333343</v>
      </c>
    </row>
    <row r="53" spans="1:6" ht="14.45" customHeight="1" x14ac:dyDescent="0.2">
      <c r="A53" s="776" t="s">
        <v>2297</v>
      </c>
      <c r="B53" s="752"/>
      <c r="C53" s="766">
        <v>0</v>
      </c>
      <c r="D53" s="752">
        <v>14170.258000000002</v>
      </c>
      <c r="E53" s="766">
        <v>1</v>
      </c>
      <c r="F53" s="753">
        <v>14170.258000000002</v>
      </c>
    </row>
    <row r="54" spans="1:6" ht="14.45" customHeight="1" x14ac:dyDescent="0.2">
      <c r="A54" s="776" t="s">
        <v>2298</v>
      </c>
      <c r="B54" s="752"/>
      <c r="C54" s="766">
        <v>0</v>
      </c>
      <c r="D54" s="752">
        <v>45844.446395578801</v>
      </c>
      <c r="E54" s="766">
        <v>1</v>
      </c>
      <c r="F54" s="753">
        <v>45844.446395578801</v>
      </c>
    </row>
    <row r="55" spans="1:6" ht="14.45" customHeight="1" x14ac:dyDescent="0.2">
      <c r="A55" s="776" t="s">
        <v>2299</v>
      </c>
      <c r="B55" s="752">
        <v>70134.820000000007</v>
      </c>
      <c r="C55" s="766">
        <v>0.56446171775151543</v>
      </c>
      <c r="D55" s="752">
        <v>54115.98000000001</v>
      </c>
      <c r="E55" s="766">
        <v>0.43553828224848457</v>
      </c>
      <c r="F55" s="753">
        <v>124250.80000000002</v>
      </c>
    </row>
    <row r="56" spans="1:6" ht="14.45" customHeight="1" x14ac:dyDescent="0.2">
      <c r="A56" s="776" t="s">
        <v>2300</v>
      </c>
      <c r="B56" s="752"/>
      <c r="C56" s="766">
        <v>0</v>
      </c>
      <c r="D56" s="752">
        <v>33036.299999999996</v>
      </c>
      <c r="E56" s="766">
        <v>1</v>
      </c>
      <c r="F56" s="753">
        <v>33036.299999999996</v>
      </c>
    </row>
    <row r="57" spans="1:6" ht="14.45" customHeight="1" x14ac:dyDescent="0.2">
      <c r="A57" s="776" t="s">
        <v>2301</v>
      </c>
      <c r="B57" s="752">
        <v>2647.8499999999995</v>
      </c>
      <c r="C57" s="766">
        <v>1</v>
      </c>
      <c r="D57" s="752"/>
      <c r="E57" s="766">
        <v>0</v>
      </c>
      <c r="F57" s="753">
        <v>2647.8499999999995</v>
      </c>
    </row>
    <row r="58" spans="1:6" ht="14.45" customHeight="1" x14ac:dyDescent="0.2">
      <c r="A58" s="776" t="s">
        <v>2302</v>
      </c>
      <c r="B58" s="752"/>
      <c r="C58" s="766">
        <v>0</v>
      </c>
      <c r="D58" s="752">
        <v>1048.3399999999999</v>
      </c>
      <c r="E58" s="766">
        <v>1</v>
      </c>
      <c r="F58" s="753">
        <v>1048.3399999999999</v>
      </c>
    </row>
    <row r="59" spans="1:6" ht="14.45" customHeight="1" x14ac:dyDescent="0.2">
      <c r="A59" s="776" t="s">
        <v>2303</v>
      </c>
      <c r="B59" s="752"/>
      <c r="C59" s="766">
        <v>0</v>
      </c>
      <c r="D59" s="752">
        <v>650900.87999999989</v>
      </c>
      <c r="E59" s="766">
        <v>1</v>
      </c>
      <c r="F59" s="753">
        <v>650900.87999999989</v>
      </c>
    </row>
    <row r="60" spans="1:6" ht="14.45" customHeight="1" x14ac:dyDescent="0.2">
      <c r="A60" s="776" t="s">
        <v>2304</v>
      </c>
      <c r="B60" s="752"/>
      <c r="C60" s="766">
        <v>0</v>
      </c>
      <c r="D60" s="752">
        <v>1586.7600000000002</v>
      </c>
      <c r="E60" s="766">
        <v>1</v>
      </c>
      <c r="F60" s="753">
        <v>1586.7600000000002</v>
      </c>
    </row>
    <row r="61" spans="1:6" ht="14.45" customHeight="1" x14ac:dyDescent="0.2">
      <c r="A61" s="776" t="s">
        <v>2305</v>
      </c>
      <c r="B61" s="752"/>
      <c r="C61" s="766">
        <v>0</v>
      </c>
      <c r="D61" s="752">
        <v>313.83999999999992</v>
      </c>
      <c r="E61" s="766">
        <v>1</v>
      </c>
      <c r="F61" s="753">
        <v>313.83999999999992</v>
      </c>
    </row>
    <row r="62" spans="1:6" ht="14.45" customHeight="1" x14ac:dyDescent="0.2">
      <c r="A62" s="776" t="s">
        <v>2306</v>
      </c>
      <c r="B62" s="752"/>
      <c r="C62" s="766">
        <v>0</v>
      </c>
      <c r="D62" s="752">
        <v>1258305.258561665</v>
      </c>
      <c r="E62" s="766">
        <v>1</v>
      </c>
      <c r="F62" s="753">
        <v>1258305.258561665</v>
      </c>
    </row>
    <row r="63" spans="1:6" ht="14.45" customHeight="1" x14ac:dyDescent="0.2">
      <c r="A63" s="776" t="s">
        <v>2307</v>
      </c>
      <c r="B63" s="752">
        <v>17649.72</v>
      </c>
      <c r="C63" s="766">
        <v>3.0616371987361911E-2</v>
      </c>
      <c r="D63" s="752">
        <v>558830.08000000019</v>
      </c>
      <c r="E63" s="766">
        <v>0.96938362801263811</v>
      </c>
      <c r="F63" s="753">
        <v>576479.80000000016</v>
      </c>
    </row>
    <row r="64" spans="1:6" ht="14.45" customHeight="1" x14ac:dyDescent="0.2">
      <c r="A64" s="776" t="s">
        <v>2308</v>
      </c>
      <c r="B64" s="752"/>
      <c r="C64" s="766">
        <v>0</v>
      </c>
      <c r="D64" s="752">
        <v>102410.00148754957</v>
      </c>
      <c r="E64" s="766">
        <v>1</v>
      </c>
      <c r="F64" s="753">
        <v>102410.00148754957</v>
      </c>
    </row>
    <row r="65" spans="1:6" ht="14.45" customHeight="1" x14ac:dyDescent="0.2">
      <c r="A65" s="776" t="s">
        <v>2309</v>
      </c>
      <c r="B65" s="752"/>
      <c r="C65" s="766">
        <v>0</v>
      </c>
      <c r="D65" s="752">
        <v>32662.43</v>
      </c>
      <c r="E65" s="766">
        <v>1</v>
      </c>
      <c r="F65" s="753">
        <v>32662.43</v>
      </c>
    </row>
    <row r="66" spans="1:6" ht="14.45" customHeight="1" x14ac:dyDescent="0.2">
      <c r="A66" s="776" t="s">
        <v>2310</v>
      </c>
      <c r="B66" s="752"/>
      <c r="C66" s="766">
        <v>0</v>
      </c>
      <c r="D66" s="752">
        <v>1181.5800000000002</v>
      </c>
      <c r="E66" s="766">
        <v>1</v>
      </c>
      <c r="F66" s="753">
        <v>1181.5800000000002</v>
      </c>
    </row>
    <row r="67" spans="1:6" ht="14.45" customHeight="1" x14ac:dyDescent="0.2">
      <c r="A67" s="776" t="s">
        <v>2311</v>
      </c>
      <c r="B67" s="752">
        <v>725.89</v>
      </c>
      <c r="C67" s="766">
        <v>1.4523899166215862E-2</v>
      </c>
      <c r="D67" s="752">
        <v>49253.112999999998</v>
      </c>
      <c r="E67" s="766">
        <v>0.98547610083378412</v>
      </c>
      <c r="F67" s="753">
        <v>49979.002999999997</v>
      </c>
    </row>
    <row r="68" spans="1:6" ht="14.45" customHeight="1" x14ac:dyDescent="0.2">
      <c r="A68" s="776" t="s">
        <v>2312</v>
      </c>
      <c r="B68" s="752"/>
      <c r="C68" s="766">
        <v>0</v>
      </c>
      <c r="D68" s="752">
        <v>31330.199981666094</v>
      </c>
      <c r="E68" s="766">
        <v>1</v>
      </c>
      <c r="F68" s="753">
        <v>31330.199981666094</v>
      </c>
    </row>
    <row r="69" spans="1:6" ht="14.45" customHeight="1" x14ac:dyDescent="0.2">
      <c r="A69" s="776" t="s">
        <v>2313</v>
      </c>
      <c r="B69" s="752"/>
      <c r="C69" s="766">
        <v>0</v>
      </c>
      <c r="D69" s="752">
        <v>98530.83</v>
      </c>
      <c r="E69" s="766">
        <v>1</v>
      </c>
      <c r="F69" s="753">
        <v>98530.83</v>
      </c>
    </row>
    <row r="70" spans="1:6" ht="14.45" customHeight="1" x14ac:dyDescent="0.2">
      <c r="A70" s="776" t="s">
        <v>2314</v>
      </c>
      <c r="B70" s="752"/>
      <c r="C70" s="766">
        <v>0</v>
      </c>
      <c r="D70" s="752">
        <v>3324.7299999999991</v>
      </c>
      <c r="E70" s="766">
        <v>1</v>
      </c>
      <c r="F70" s="753">
        <v>3324.7299999999991</v>
      </c>
    </row>
    <row r="71" spans="1:6" ht="14.45" customHeight="1" x14ac:dyDescent="0.2">
      <c r="A71" s="776" t="s">
        <v>2315</v>
      </c>
      <c r="B71" s="752"/>
      <c r="C71" s="766">
        <v>0</v>
      </c>
      <c r="D71" s="752">
        <v>723.38999999999987</v>
      </c>
      <c r="E71" s="766">
        <v>1</v>
      </c>
      <c r="F71" s="753">
        <v>723.38999999999987</v>
      </c>
    </row>
    <row r="72" spans="1:6" ht="14.45" customHeight="1" x14ac:dyDescent="0.2">
      <c r="A72" s="776" t="s">
        <v>2316</v>
      </c>
      <c r="B72" s="752"/>
      <c r="C72" s="766">
        <v>0</v>
      </c>
      <c r="D72" s="752">
        <v>9694.6700000000019</v>
      </c>
      <c r="E72" s="766">
        <v>1</v>
      </c>
      <c r="F72" s="753">
        <v>9694.6700000000019</v>
      </c>
    </row>
    <row r="73" spans="1:6" ht="14.45" customHeight="1" x14ac:dyDescent="0.2">
      <c r="A73" s="776" t="s">
        <v>2317</v>
      </c>
      <c r="B73" s="752"/>
      <c r="C73" s="766">
        <v>0</v>
      </c>
      <c r="D73" s="752">
        <v>1121.0499999999997</v>
      </c>
      <c r="E73" s="766">
        <v>1</v>
      </c>
      <c r="F73" s="753">
        <v>1121.0499999999997</v>
      </c>
    </row>
    <row r="74" spans="1:6" ht="14.45" customHeight="1" x14ac:dyDescent="0.2">
      <c r="A74" s="776" t="s">
        <v>2318</v>
      </c>
      <c r="B74" s="752"/>
      <c r="C74" s="766">
        <v>0</v>
      </c>
      <c r="D74" s="752">
        <v>1241.5</v>
      </c>
      <c r="E74" s="766">
        <v>1</v>
      </c>
      <c r="F74" s="753">
        <v>1241.5</v>
      </c>
    </row>
    <row r="75" spans="1:6" ht="14.45" customHeight="1" x14ac:dyDescent="0.2">
      <c r="A75" s="776" t="s">
        <v>2319</v>
      </c>
      <c r="B75" s="752"/>
      <c r="C75" s="766">
        <v>0</v>
      </c>
      <c r="D75" s="752">
        <v>4933.43</v>
      </c>
      <c r="E75" s="766">
        <v>1</v>
      </c>
      <c r="F75" s="753">
        <v>4933.43</v>
      </c>
    </row>
    <row r="76" spans="1:6" ht="14.45" customHeight="1" x14ac:dyDescent="0.2">
      <c r="A76" s="776" t="s">
        <v>2320</v>
      </c>
      <c r="B76" s="752"/>
      <c r="C76" s="766">
        <v>0</v>
      </c>
      <c r="D76" s="752">
        <v>97.799999999999983</v>
      </c>
      <c r="E76" s="766">
        <v>1</v>
      </c>
      <c r="F76" s="753">
        <v>97.799999999999983</v>
      </c>
    </row>
    <row r="77" spans="1:6" ht="14.45" customHeight="1" x14ac:dyDescent="0.2">
      <c r="A77" s="776" t="s">
        <v>2321</v>
      </c>
      <c r="B77" s="752"/>
      <c r="C77" s="766">
        <v>0</v>
      </c>
      <c r="D77" s="752">
        <v>503.8</v>
      </c>
      <c r="E77" s="766">
        <v>1</v>
      </c>
      <c r="F77" s="753">
        <v>503.8</v>
      </c>
    </row>
    <row r="78" spans="1:6" ht="14.45" customHeight="1" x14ac:dyDescent="0.2">
      <c r="A78" s="776" t="s">
        <v>2322</v>
      </c>
      <c r="B78" s="752"/>
      <c r="C78" s="766">
        <v>0</v>
      </c>
      <c r="D78" s="752">
        <v>914.81000000000017</v>
      </c>
      <c r="E78" s="766">
        <v>1</v>
      </c>
      <c r="F78" s="753">
        <v>914.81000000000017</v>
      </c>
    </row>
    <row r="79" spans="1:6" ht="14.45" customHeight="1" x14ac:dyDescent="0.2">
      <c r="A79" s="776" t="s">
        <v>2323</v>
      </c>
      <c r="B79" s="752"/>
      <c r="C79" s="766">
        <v>0</v>
      </c>
      <c r="D79" s="752">
        <v>832.56999999999994</v>
      </c>
      <c r="E79" s="766">
        <v>1</v>
      </c>
      <c r="F79" s="753">
        <v>832.56999999999994</v>
      </c>
    </row>
    <row r="80" spans="1:6" ht="14.45" customHeight="1" x14ac:dyDescent="0.2">
      <c r="A80" s="776" t="s">
        <v>2324</v>
      </c>
      <c r="B80" s="752">
        <v>1788.41</v>
      </c>
      <c r="C80" s="766">
        <v>8.923903242755854E-2</v>
      </c>
      <c r="D80" s="752">
        <v>18252.260000000006</v>
      </c>
      <c r="E80" s="766">
        <v>0.91076096757244152</v>
      </c>
      <c r="F80" s="753">
        <v>20040.670000000006</v>
      </c>
    </row>
    <row r="81" spans="1:6" ht="14.45" customHeight="1" x14ac:dyDescent="0.2">
      <c r="A81" s="776" t="s">
        <v>2325</v>
      </c>
      <c r="B81" s="752">
        <v>272.93999999999994</v>
      </c>
      <c r="C81" s="766">
        <v>0.52835959580316694</v>
      </c>
      <c r="D81" s="752">
        <v>243.64000000000001</v>
      </c>
      <c r="E81" s="766">
        <v>0.47164040419683312</v>
      </c>
      <c r="F81" s="753">
        <v>516.57999999999993</v>
      </c>
    </row>
    <row r="82" spans="1:6" ht="14.45" customHeight="1" x14ac:dyDescent="0.2">
      <c r="A82" s="776" t="s">
        <v>2326</v>
      </c>
      <c r="B82" s="752">
        <v>248937.77</v>
      </c>
      <c r="C82" s="766">
        <v>0.58289631913388706</v>
      </c>
      <c r="D82" s="752">
        <v>178132.64</v>
      </c>
      <c r="E82" s="766">
        <v>0.41710368086611294</v>
      </c>
      <c r="F82" s="753">
        <v>427070.41000000003</v>
      </c>
    </row>
    <row r="83" spans="1:6" ht="14.45" customHeight="1" x14ac:dyDescent="0.2">
      <c r="A83" s="776" t="s">
        <v>2327</v>
      </c>
      <c r="B83" s="752"/>
      <c r="C83" s="766">
        <v>0</v>
      </c>
      <c r="D83" s="752">
        <v>196.52999999999997</v>
      </c>
      <c r="E83" s="766">
        <v>1</v>
      </c>
      <c r="F83" s="753">
        <v>196.52999999999997</v>
      </c>
    </row>
    <row r="84" spans="1:6" ht="14.45" customHeight="1" x14ac:dyDescent="0.2">
      <c r="A84" s="776" t="s">
        <v>2328</v>
      </c>
      <c r="B84" s="752">
        <v>331.68000000000006</v>
      </c>
      <c r="C84" s="766">
        <v>0.13477776784480727</v>
      </c>
      <c r="D84" s="752">
        <v>2129.2600000000002</v>
      </c>
      <c r="E84" s="766">
        <v>0.86522223215519267</v>
      </c>
      <c r="F84" s="753">
        <v>2460.9400000000005</v>
      </c>
    </row>
    <row r="85" spans="1:6" ht="14.45" customHeight="1" x14ac:dyDescent="0.2">
      <c r="A85" s="776" t="s">
        <v>2329</v>
      </c>
      <c r="B85" s="752"/>
      <c r="C85" s="766">
        <v>0</v>
      </c>
      <c r="D85" s="752">
        <v>1227.6800000000003</v>
      </c>
      <c r="E85" s="766">
        <v>1</v>
      </c>
      <c r="F85" s="753">
        <v>1227.6800000000003</v>
      </c>
    </row>
    <row r="86" spans="1:6" ht="14.45" customHeight="1" x14ac:dyDescent="0.2">
      <c r="A86" s="776" t="s">
        <v>2330</v>
      </c>
      <c r="B86" s="752">
        <v>1670.89</v>
      </c>
      <c r="C86" s="766">
        <v>0.47997667464286647</v>
      </c>
      <c r="D86" s="752">
        <v>1810.2999999999995</v>
      </c>
      <c r="E86" s="766">
        <v>0.52002332535713358</v>
      </c>
      <c r="F86" s="753">
        <v>3481.1899999999996</v>
      </c>
    </row>
    <row r="87" spans="1:6" ht="14.45" customHeight="1" x14ac:dyDescent="0.2">
      <c r="A87" s="776" t="s">
        <v>2331</v>
      </c>
      <c r="B87" s="752">
        <v>222.19</v>
      </c>
      <c r="C87" s="766">
        <v>0.42432633729923791</v>
      </c>
      <c r="D87" s="752">
        <v>301.44000000000011</v>
      </c>
      <c r="E87" s="766">
        <v>0.57567366270076203</v>
      </c>
      <c r="F87" s="753">
        <v>523.63000000000011</v>
      </c>
    </row>
    <row r="88" spans="1:6" ht="14.45" customHeight="1" x14ac:dyDescent="0.2">
      <c r="A88" s="776" t="s">
        <v>2332</v>
      </c>
      <c r="B88" s="752"/>
      <c r="C88" s="766">
        <v>0</v>
      </c>
      <c r="D88" s="752">
        <v>775.52000000000021</v>
      </c>
      <c r="E88" s="766">
        <v>1</v>
      </c>
      <c r="F88" s="753">
        <v>775.52000000000021</v>
      </c>
    </row>
    <row r="89" spans="1:6" ht="14.45" customHeight="1" x14ac:dyDescent="0.2">
      <c r="A89" s="776" t="s">
        <v>2333</v>
      </c>
      <c r="B89" s="752"/>
      <c r="C89" s="766">
        <v>0</v>
      </c>
      <c r="D89" s="752">
        <v>8001.1200000000008</v>
      </c>
      <c r="E89" s="766">
        <v>1</v>
      </c>
      <c r="F89" s="753">
        <v>8001.1200000000008</v>
      </c>
    </row>
    <row r="90" spans="1:6" ht="14.45" customHeight="1" x14ac:dyDescent="0.2">
      <c r="A90" s="776" t="s">
        <v>2334</v>
      </c>
      <c r="B90" s="752">
        <v>456.08000000000004</v>
      </c>
      <c r="C90" s="766">
        <v>0.93113656315714255</v>
      </c>
      <c r="D90" s="752">
        <v>33.729999999999997</v>
      </c>
      <c r="E90" s="766">
        <v>6.8863436842857423E-2</v>
      </c>
      <c r="F90" s="753">
        <v>489.81000000000006</v>
      </c>
    </row>
    <row r="91" spans="1:6" ht="14.45" customHeight="1" x14ac:dyDescent="0.2">
      <c r="A91" s="776" t="s">
        <v>2335</v>
      </c>
      <c r="B91" s="752"/>
      <c r="C91" s="766">
        <v>0</v>
      </c>
      <c r="D91" s="752">
        <v>774.07</v>
      </c>
      <c r="E91" s="766">
        <v>1</v>
      </c>
      <c r="F91" s="753">
        <v>774.07</v>
      </c>
    </row>
    <row r="92" spans="1:6" ht="14.45" customHeight="1" x14ac:dyDescent="0.2">
      <c r="A92" s="776" t="s">
        <v>2336</v>
      </c>
      <c r="B92" s="752"/>
      <c r="C92" s="766">
        <v>0</v>
      </c>
      <c r="D92" s="752">
        <v>732.62</v>
      </c>
      <c r="E92" s="766">
        <v>1</v>
      </c>
      <c r="F92" s="753">
        <v>732.62</v>
      </c>
    </row>
    <row r="93" spans="1:6" ht="14.45" customHeight="1" x14ac:dyDescent="0.2">
      <c r="A93" s="776" t="s">
        <v>2337</v>
      </c>
      <c r="B93" s="752"/>
      <c r="C93" s="766">
        <v>0</v>
      </c>
      <c r="D93" s="752">
        <v>2464.8000000000002</v>
      </c>
      <c r="E93" s="766">
        <v>1</v>
      </c>
      <c r="F93" s="753">
        <v>2464.8000000000002</v>
      </c>
    </row>
    <row r="94" spans="1:6" ht="14.45" customHeight="1" x14ac:dyDescent="0.2">
      <c r="A94" s="776" t="s">
        <v>2338</v>
      </c>
      <c r="B94" s="752"/>
      <c r="C94" s="766">
        <v>0</v>
      </c>
      <c r="D94" s="752">
        <v>764633.29219290637</v>
      </c>
      <c r="E94" s="766">
        <v>1</v>
      </c>
      <c r="F94" s="753">
        <v>764633.29219290637</v>
      </c>
    </row>
    <row r="95" spans="1:6" ht="14.45" customHeight="1" x14ac:dyDescent="0.2">
      <c r="A95" s="776" t="s">
        <v>2339</v>
      </c>
      <c r="B95" s="752"/>
      <c r="C95" s="766">
        <v>0</v>
      </c>
      <c r="D95" s="752">
        <v>687.02</v>
      </c>
      <c r="E95" s="766">
        <v>1</v>
      </c>
      <c r="F95" s="753">
        <v>687.02</v>
      </c>
    </row>
    <row r="96" spans="1:6" ht="14.45" customHeight="1" x14ac:dyDescent="0.2">
      <c r="A96" s="776" t="s">
        <v>2340</v>
      </c>
      <c r="B96" s="752"/>
      <c r="C96" s="766">
        <v>0</v>
      </c>
      <c r="D96" s="752">
        <v>766.54000000000008</v>
      </c>
      <c r="E96" s="766">
        <v>1</v>
      </c>
      <c r="F96" s="753">
        <v>766.54000000000008</v>
      </c>
    </row>
    <row r="97" spans="1:6" ht="14.45" customHeight="1" x14ac:dyDescent="0.2">
      <c r="A97" s="776" t="s">
        <v>2341</v>
      </c>
      <c r="B97" s="752">
        <v>36101.599999999999</v>
      </c>
      <c r="C97" s="766">
        <v>1</v>
      </c>
      <c r="D97" s="752"/>
      <c r="E97" s="766">
        <v>0</v>
      </c>
      <c r="F97" s="753">
        <v>36101.599999999999</v>
      </c>
    </row>
    <row r="98" spans="1:6" ht="14.45" customHeight="1" x14ac:dyDescent="0.2">
      <c r="A98" s="776" t="s">
        <v>2342</v>
      </c>
      <c r="B98" s="752"/>
      <c r="C98" s="766">
        <v>0</v>
      </c>
      <c r="D98" s="752">
        <v>39787.499999999993</v>
      </c>
      <c r="E98" s="766">
        <v>1</v>
      </c>
      <c r="F98" s="753">
        <v>39787.499999999993</v>
      </c>
    </row>
    <row r="99" spans="1:6" ht="14.45" customHeight="1" x14ac:dyDescent="0.2">
      <c r="A99" s="776" t="s">
        <v>2343</v>
      </c>
      <c r="B99" s="752"/>
      <c r="C99" s="766">
        <v>0</v>
      </c>
      <c r="D99" s="752">
        <v>60929.54986627568</v>
      </c>
      <c r="E99" s="766">
        <v>1</v>
      </c>
      <c r="F99" s="753">
        <v>60929.54986627568</v>
      </c>
    </row>
    <row r="100" spans="1:6" ht="14.45" customHeight="1" x14ac:dyDescent="0.2">
      <c r="A100" s="776" t="s">
        <v>2344</v>
      </c>
      <c r="B100" s="752"/>
      <c r="C100" s="766">
        <v>0</v>
      </c>
      <c r="D100" s="752">
        <v>3624.4700000000003</v>
      </c>
      <c r="E100" s="766">
        <v>1</v>
      </c>
      <c r="F100" s="753">
        <v>3624.4700000000003</v>
      </c>
    </row>
    <row r="101" spans="1:6" ht="14.45" customHeight="1" x14ac:dyDescent="0.2">
      <c r="A101" s="776" t="s">
        <v>2345</v>
      </c>
      <c r="B101" s="752">
        <v>9705.5999999999985</v>
      </c>
      <c r="C101" s="766">
        <v>7.5245415719021299E-3</v>
      </c>
      <c r="D101" s="752">
        <v>1280153.7100000002</v>
      </c>
      <c r="E101" s="766">
        <v>0.99247545842809781</v>
      </c>
      <c r="F101" s="753">
        <v>1289859.3100000003</v>
      </c>
    </row>
    <row r="102" spans="1:6" ht="14.45" customHeight="1" x14ac:dyDescent="0.2">
      <c r="A102" s="776" t="s">
        <v>2346</v>
      </c>
      <c r="B102" s="752">
        <v>560.55999999999995</v>
      </c>
      <c r="C102" s="766">
        <v>1</v>
      </c>
      <c r="D102" s="752"/>
      <c r="E102" s="766">
        <v>0</v>
      </c>
      <c r="F102" s="753">
        <v>560.55999999999995</v>
      </c>
    </row>
    <row r="103" spans="1:6" ht="14.45" customHeight="1" thickBot="1" x14ac:dyDescent="0.25">
      <c r="A103" s="777" t="s">
        <v>2347</v>
      </c>
      <c r="B103" s="768">
        <v>17672.300710963409</v>
      </c>
      <c r="C103" s="769">
        <v>5.5193478578534828E-2</v>
      </c>
      <c r="D103" s="768">
        <v>302515.90206407063</v>
      </c>
      <c r="E103" s="769">
        <v>0.94480652142146504</v>
      </c>
      <c r="F103" s="770">
        <v>320188.20277503406</v>
      </c>
    </row>
    <row r="104" spans="1:6" ht="14.45" customHeight="1" thickBot="1" x14ac:dyDescent="0.25">
      <c r="A104" s="771" t="s">
        <v>3</v>
      </c>
      <c r="B104" s="772">
        <v>808738.20204429678</v>
      </c>
      <c r="C104" s="773">
        <v>0.11222772252576382</v>
      </c>
      <c r="D104" s="772">
        <v>6397486.640116577</v>
      </c>
      <c r="E104" s="773">
        <v>0.88777227747423615</v>
      </c>
      <c r="F104" s="774">
        <v>7206224.842160874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1E05C90-5822-4ECA-A409-BB535F3106C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2905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1498.1</v>
      </c>
      <c r="G3" s="47">
        <f>SUBTOTAL(9,G6:G1048576)</f>
        <v>808738.20204429643</v>
      </c>
      <c r="H3" s="48">
        <f>IF(M3=0,0,G3/M3)</f>
        <v>0.11222772252576368</v>
      </c>
      <c r="I3" s="47">
        <f>SUBTOTAL(9,I6:I1048576)</f>
        <v>20043.616900000005</v>
      </c>
      <c r="J3" s="47">
        <f>SUBTOTAL(9,J6:J1048576)</f>
        <v>6397486.6401165798</v>
      </c>
      <c r="K3" s="48">
        <f>IF(M3=0,0,J3/M3)</f>
        <v>0.88777227747423582</v>
      </c>
      <c r="L3" s="47">
        <f>SUBTOTAL(9,L6:L1048576)</f>
        <v>21541.716899999999</v>
      </c>
      <c r="M3" s="49">
        <f>SUBTOTAL(9,M6:M1048576)</f>
        <v>7206224.8421608796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598</v>
      </c>
      <c r="B6" s="741" t="s">
        <v>2348</v>
      </c>
      <c r="C6" s="741" t="s">
        <v>2349</v>
      </c>
      <c r="D6" s="741" t="s">
        <v>679</v>
      </c>
      <c r="E6" s="741" t="s">
        <v>2350</v>
      </c>
      <c r="F6" s="745"/>
      <c r="G6" s="745"/>
      <c r="H6" s="765">
        <v>0</v>
      </c>
      <c r="I6" s="745">
        <v>40</v>
      </c>
      <c r="J6" s="745">
        <v>1170.1300000000001</v>
      </c>
      <c r="K6" s="765">
        <v>1</v>
      </c>
      <c r="L6" s="745">
        <v>40</v>
      </c>
      <c r="M6" s="746">
        <v>1170.1300000000001</v>
      </c>
    </row>
    <row r="7" spans="1:13" ht="14.45" customHeight="1" x14ac:dyDescent="0.2">
      <c r="A7" s="747" t="s">
        <v>598</v>
      </c>
      <c r="B7" s="748" t="s">
        <v>2348</v>
      </c>
      <c r="C7" s="748" t="s">
        <v>2351</v>
      </c>
      <c r="D7" s="748" t="s">
        <v>717</v>
      </c>
      <c r="E7" s="748" t="s">
        <v>2352</v>
      </c>
      <c r="F7" s="752"/>
      <c r="G7" s="752"/>
      <c r="H7" s="766">
        <v>0</v>
      </c>
      <c r="I7" s="752">
        <v>25</v>
      </c>
      <c r="J7" s="752">
        <v>1623.21</v>
      </c>
      <c r="K7" s="766">
        <v>1</v>
      </c>
      <c r="L7" s="752">
        <v>25</v>
      </c>
      <c r="M7" s="753">
        <v>1623.21</v>
      </c>
    </row>
    <row r="8" spans="1:13" ht="14.45" customHeight="1" x14ac:dyDescent="0.2">
      <c r="A8" s="747" t="s">
        <v>598</v>
      </c>
      <c r="B8" s="748" t="s">
        <v>2353</v>
      </c>
      <c r="C8" s="748" t="s">
        <v>2354</v>
      </c>
      <c r="D8" s="748" t="s">
        <v>713</v>
      </c>
      <c r="E8" s="748" t="s">
        <v>2355</v>
      </c>
      <c r="F8" s="752"/>
      <c r="G8" s="752"/>
      <c r="H8" s="766">
        <v>0</v>
      </c>
      <c r="I8" s="752">
        <v>20</v>
      </c>
      <c r="J8" s="752">
        <v>1012.8</v>
      </c>
      <c r="K8" s="766">
        <v>1</v>
      </c>
      <c r="L8" s="752">
        <v>20</v>
      </c>
      <c r="M8" s="753">
        <v>1012.8</v>
      </c>
    </row>
    <row r="9" spans="1:13" ht="14.45" customHeight="1" x14ac:dyDescent="0.2">
      <c r="A9" s="747" t="s">
        <v>598</v>
      </c>
      <c r="B9" s="748" t="s">
        <v>2356</v>
      </c>
      <c r="C9" s="748" t="s">
        <v>2357</v>
      </c>
      <c r="D9" s="748" t="s">
        <v>2358</v>
      </c>
      <c r="E9" s="748" t="s">
        <v>2359</v>
      </c>
      <c r="F9" s="752"/>
      <c r="G9" s="752"/>
      <c r="H9" s="766">
        <v>0</v>
      </c>
      <c r="I9" s="752">
        <v>6</v>
      </c>
      <c r="J9" s="752">
        <v>296.21999999999997</v>
      </c>
      <c r="K9" s="766">
        <v>1</v>
      </c>
      <c r="L9" s="752">
        <v>6</v>
      </c>
      <c r="M9" s="753">
        <v>296.21999999999997</v>
      </c>
    </row>
    <row r="10" spans="1:13" ht="14.45" customHeight="1" x14ac:dyDescent="0.2">
      <c r="A10" s="747" t="s">
        <v>598</v>
      </c>
      <c r="B10" s="748" t="s">
        <v>2356</v>
      </c>
      <c r="C10" s="748" t="s">
        <v>2360</v>
      </c>
      <c r="D10" s="748" t="s">
        <v>2358</v>
      </c>
      <c r="E10" s="748" t="s">
        <v>710</v>
      </c>
      <c r="F10" s="752"/>
      <c r="G10" s="752"/>
      <c r="H10" s="766">
        <v>0</v>
      </c>
      <c r="I10" s="752">
        <v>6</v>
      </c>
      <c r="J10" s="752">
        <v>1452.56</v>
      </c>
      <c r="K10" s="766">
        <v>1</v>
      </c>
      <c r="L10" s="752">
        <v>6</v>
      </c>
      <c r="M10" s="753">
        <v>1452.56</v>
      </c>
    </row>
    <row r="11" spans="1:13" ht="14.45" customHeight="1" x14ac:dyDescent="0.2">
      <c r="A11" s="747" t="s">
        <v>598</v>
      </c>
      <c r="B11" s="748" t="s">
        <v>2356</v>
      </c>
      <c r="C11" s="748" t="s">
        <v>2361</v>
      </c>
      <c r="D11" s="748" t="s">
        <v>709</v>
      </c>
      <c r="E11" s="748" t="s">
        <v>710</v>
      </c>
      <c r="F11" s="752">
        <v>1</v>
      </c>
      <c r="G11" s="752">
        <v>333.93</v>
      </c>
      <c r="H11" s="766">
        <v>1</v>
      </c>
      <c r="I11" s="752"/>
      <c r="J11" s="752"/>
      <c r="K11" s="766">
        <v>0</v>
      </c>
      <c r="L11" s="752">
        <v>1</v>
      </c>
      <c r="M11" s="753">
        <v>333.93</v>
      </c>
    </row>
    <row r="12" spans="1:13" ht="14.45" customHeight="1" x14ac:dyDescent="0.2">
      <c r="A12" s="747" t="s">
        <v>603</v>
      </c>
      <c r="B12" s="748" t="s">
        <v>2362</v>
      </c>
      <c r="C12" s="748" t="s">
        <v>2363</v>
      </c>
      <c r="D12" s="748" t="s">
        <v>1370</v>
      </c>
      <c r="E12" s="748" t="s">
        <v>2364</v>
      </c>
      <c r="F12" s="752"/>
      <c r="G12" s="752"/>
      <c r="H12" s="766">
        <v>0</v>
      </c>
      <c r="I12" s="752">
        <v>1</v>
      </c>
      <c r="J12" s="752">
        <v>60.58</v>
      </c>
      <c r="K12" s="766">
        <v>1</v>
      </c>
      <c r="L12" s="752">
        <v>1</v>
      </c>
      <c r="M12" s="753">
        <v>60.58</v>
      </c>
    </row>
    <row r="13" spans="1:13" ht="14.45" customHeight="1" x14ac:dyDescent="0.2">
      <c r="A13" s="747" t="s">
        <v>603</v>
      </c>
      <c r="B13" s="748" t="s">
        <v>2365</v>
      </c>
      <c r="C13" s="748" t="s">
        <v>2366</v>
      </c>
      <c r="D13" s="748" t="s">
        <v>889</v>
      </c>
      <c r="E13" s="748" t="s">
        <v>2367</v>
      </c>
      <c r="F13" s="752"/>
      <c r="G13" s="752"/>
      <c r="H13" s="766">
        <v>0</v>
      </c>
      <c r="I13" s="752">
        <v>2355</v>
      </c>
      <c r="J13" s="752">
        <v>39038.199999999997</v>
      </c>
      <c r="K13" s="766">
        <v>1</v>
      </c>
      <c r="L13" s="752">
        <v>2355</v>
      </c>
      <c r="M13" s="753">
        <v>39038.199999999997</v>
      </c>
    </row>
    <row r="14" spans="1:13" ht="14.45" customHeight="1" x14ac:dyDescent="0.2">
      <c r="A14" s="747" t="s">
        <v>603</v>
      </c>
      <c r="B14" s="748" t="s">
        <v>2365</v>
      </c>
      <c r="C14" s="748" t="s">
        <v>2368</v>
      </c>
      <c r="D14" s="748" t="s">
        <v>1872</v>
      </c>
      <c r="E14" s="748" t="s">
        <v>2369</v>
      </c>
      <c r="F14" s="752"/>
      <c r="G14" s="752"/>
      <c r="H14" s="766">
        <v>0</v>
      </c>
      <c r="I14" s="752">
        <v>3</v>
      </c>
      <c r="J14" s="752">
        <v>36.630000000000003</v>
      </c>
      <c r="K14" s="766">
        <v>1</v>
      </c>
      <c r="L14" s="752">
        <v>3</v>
      </c>
      <c r="M14" s="753">
        <v>36.630000000000003</v>
      </c>
    </row>
    <row r="15" spans="1:13" ht="14.45" customHeight="1" x14ac:dyDescent="0.2">
      <c r="A15" s="747" t="s">
        <v>603</v>
      </c>
      <c r="B15" s="748" t="s">
        <v>2370</v>
      </c>
      <c r="C15" s="748" t="s">
        <v>2371</v>
      </c>
      <c r="D15" s="748" t="s">
        <v>2372</v>
      </c>
      <c r="E15" s="748" t="s">
        <v>2373</v>
      </c>
      <c r="F15" s="752"/>
      <c r="G15" s="752"/>
      <c r="H15" s="766">
        <v>0</v>
      </c>
      <c r="I15" s="752">
        <v>5</v>
      </c>
      <c r="J15" s="752">
        <v>616.33000000000004</v>
      </c>
      <c r="K15" s="766">
        <v>1</v>
      </c>
      <c r="L15" s="752">
        <v>5</v>
      </c>
      <c r="M15" s="753">
        <v>616.33000000000004</v>
      </c>
    </row>
    <row r="16" spans="1:13" ht="14.45" customHeight="1" x14ac:dyDescent="0.2">
      <c r="A16" s="747" t="s">
        <v>603</v>
      </c>
      <c r="B16" s="748" t="s">
        <v>2374</v>
      </c>
      <c r="C16" s="748" t="s">
        <v>2375</v>
      </c>
      <c r="D16" s="748" t="s">
        <v>2376</v>
      </c>
      <c r="E16" s="748" t="s">
        <v>2377</v>
      </c>
      <c r="F16" s="752"/>
      <c r="G16" s="752"/>
      <c r="H16" s="766">
        <v>0</v>
      </c>
      <c r="I16" s="752">
        <v>1</v>
      </c>
      <c r="J16" s="752">
        <v>273.89995132902067</v>
      </c>
      <c r="K16" s="766">
        <v>1</v>
      </c>
      <c r="L16" s="752">
        <v>1</v>
      </c>
      <c r="M16" s="753">
        <v>273.89995132902067</v>
      </c>
    </row>
    <row r="17" spans="1:13" ht="14.45" customHeight="1" x14ac:dyDescent="0.2">
      <c r="A17" s="747" t="s">
        <v>603</v>
      </c>
      <c r="B17" s="748" t="s">
        <v>2378</v>
      </c>
      <c r="C17" s="748" t="s">
        <v>2379</v>
      </c>
      <c r="D17" s="748" t="s">
        <v>2380</v>
      </c>
      <c r="E17" s="748" t="s">
        <v>2381</v>
      </c>
      <c r="F17" s="752"/>
      <c r="G17" s="752"/>
      <c r="H17" s="766">
        <v>0</v>
      </c>
      <c r="I17" s="752">
        <v>86</v>
      </c>
      <c r="J17" s="752">
        <v>34916.26</v>
      </c>
      <c r="K17" s="766">
        <v>1</v>
      </c>
      <c r="L17" s="752">
        <v>86</v>
      </c>
      <c r="M17" s="753">
        <v>34916.26</v>
      </c>
    </row>
    <row r="18" spans="1:13" ht="14.45" customHeight="1" x14ac:dyDescent="0.2">
      <c r="A18" s="747" t="s">
        <v>603</v>
      </c>
      <c r="B18" s="748" t="s">
        <v>2382</v>
      </c>
      <c r="C18" s="748" t="s">
        <v>2383</v>
      </c>
      <c r="D18" s="748" t="s">
        <v>1032</v>
      </c>
      <c r="E18" s="748" t="s">
        <v>2384</v>
      </c>
      <c r="F18" s="752"/>
      <c r="G18" s="752"/>
      <c r="H18" s="766">
        <v>0</v>
      </c>
      <c r="I18" s="752">
        <v>32</v>
      </c>
      <c r="J18" s="752">
        <v>105600</v>
      </c>
      <c r="K18" s="766">
        <v>1</v>
      </c>
      <c r="L18" s="752">
        <v>32</v>
      </c>
      <c r="M18" s="753">
        <v>105600</v>
      </c>
    </row>
    <row r="19" spans="1:13" ht="14.45" customHeight="1" x14ac:dyDescent="0.2">
      <c r="A19" s="747" t="s">
        <v>603</v>
      </c>
      <c r="B19" s="748" t="s">
        <v>2385</v>
      </c>
      <c r="C19" s="748" t="s">
        <v>2386</v>
      </c>
      <c r="D19" s="748" t="s">
        <v>2387</v>
      </c>
      <c r="E19" s="748" t="s">
        <v>2388</v>
      </c>
      <c r="F19" s="752"/>
      <c r="G19" s="752"/>
      <c r="H19" s="766">
        <v>0</v>
      </c>
      <c r="I19" s="752">
        <v>2</v>
      </c>
      <c r="J19" s="752">
        <v>278.24</v>
      </c>
      <c r="K19" s="766">
        <v>1</v>
      </c>
      <c r="L19" s="752">
        <v>2</v>
      </c>
      <c r="M19" s="753">
        <v>278.24</v>
      </c>
    </row>
    <row r="20" spans="1:13" ht="14.45" customHeight="1" x14ac:dyDescent="0.2">
      <c r="A20" s="747" t="s">
        <v>603</v>
      </c>
      <c r="B20" s="748" t="s">
        <v>2389</v>
      </c>
      <c r="C20" s="748" t="s">
        <v>2390</v>
      </c>
      <c r="D20" s="748" t="s">
        <v>2391</v>
      </c>
      <c r="E20" s="748" t="s">
        <v>2392</v>
      </c>
      <c r="F20" s="752"/>
      <c r="G20" s="752"/>
      <c r="H20" s="766">
        <v>0</v>
      </c>
      <c r="I20" s="752">
        <v>1</v>
      </c>
      <c r="J20" s="752">
        <v>119.05</v>
      </c>
      <c r="K20" s="766">
        <v>1</v>
      </c>
      <c r="L20" s="752">
        <v>1</v>
      </c>
      <c r="M20" s="753">
        <v>119.05</v>
      </c>
    </row>
    <row r="21" spans="1:13" ht="14.45" customHeight="1" x14ac:dyDescent="0.2">
      <c r="A21" s="747" t="s">
        <v>603</v>
      </c>
      <c r="B21" s="748" t="s">
        <v>2393</v>
      </c>
      <c r="C21" s="748" t="s">
        <v>2394</v>
      </c>
      <c r="D21" s="748" t="s">
        <v>891</v>
      </c>
      <c r="E21" s="748" t="s">
        <v>2395</v>
      </c>
      <c r="F21" s="752"/>
      <c r="G21" s="752"/>
      <c r="H21" s="766">
        <v>0</v>
      </c>
      <c r="I21" s="752">
        <v>445</v>
      </c>
      <c r="J21" s="752">
        <v>57000.85</v>
      </c>
      <c r="K21" s="766">
        <v>1</v>
      </c>
      <c r="L21" s="752">
        <v>445</v>
      </c>
      <c r="M21" s="753">
        <v>57000.85</v>
      </c>
    </row>
    <row r="22" spans="1:13" ht="14.45" customHeight="1" x14ac:dyDescent="0.2">
      <c r="A22" s="747" t="s">
        <v>603</v>
      </c>
      <c r="B22" s="748" t="s">
        <v>2393</v>
      </c>
      <c r="C22" s="748" t="s">
        <v>2396</v>
      </c>
      <c r="D22" s="748" t="s">
        <v>891</v>
      </c>
      <c r="E22" s="748" t="s">
        <v>2397</v>
      </c>
      <c r="F22" s="752"/>
      <c r="G22" s="752"/>
      <c r="H22" s="766">
        <v>0</v>
      </c>
      <c r="I22" s="752">
        <v>8</v>
      </c>
      <c r="J22" s="752">
        <v>357.46000000000004</v>
      </c>
      <c r="K22" s="766">
        <v>1</v>
      </c>
      <c r="L22" s="752">
        <v>8</v>
      </c>
      <c r="M22" s="753">
        <v>357.46000000000004</v>
      </c>
    </row>
    <row r="23" spans="1:13" ht="14.45" customHeight="1" x14ac:dyDescent="0.2">
      <c r="A23" s="747" t="s">
        <v>603</v>
      </c>
      <c r="B23" s="748" t="s">
        <v>2393</v>
      </c>
      <c r="C23" s="748" t="s">
        <v>2398</v>
      </c>
      <c r="D23" s="748" t="s">
        <v>891</v>
      </c>
      <c r="E23" s="748" t="s">
        <v>2399</v>
      </c>
      <c r="F23" s="752"/>
      <c r="G23" s="752"/>
      <c r="H23" s="766">
        <v>0</v>
      </c>
      <c r="I23" s="752">
        <v>3</v>
      </c>
      <c r="J23" s="752">
        <v>267.93</v>
      </c>
      <c r="K23" s="766">
        <v>1</v>
      </c>
      <c r="L23" s="752">
        <v>3</v>
      </c>
      <c r="M23" s="753">
        <v>267.93</v>
      </c>
    </row>
    <row r="24" spans="1:13" ht="14.45" customHeight="1" x14ac:dyDescent="0.2">
      <c r="A24" s="747" t="s">
        <v>603</v>
      </c>
      <c r="B24" s="748" t="s">
        <v>2400</v>
      </c>
      <c r="C24" s="748" t="s">
        <v>2401</v>
      </c>
      <c r="D24" s="748" t="s">
        <v>1287</v>
      </c>
      <c r="E24" s="748" t="s">
        <v>2402</v>
      </c>
      <c r="F24" s="752"/>
      <c r="G24" s="752"/>
      <c r="H24" s="766">
        <v>0</v>
      </c>
      <c r="I24" s="752">
        <v>1755</v>
      </c>
      <c r="J24" s="752">
        <v>1204742.2000000002</v>
      </c>
      <c r="K24" s="766">
        <v>1</v>
      </c>
      <c r="L24" s="752">
        <v>1755</v>
      </c>
      <c r="M24" s="753">
        <v>1204742.2000000002</v>
      </c>
    </row>
    <row r="25" spans="1:13" ht="14.45" customHeight="1" x14ac:dyDescent="0.2">
      <c r="A25" s="747" t="s">
        <v>603</v>
      </c>
      <c r="B25" s="748" t="s">
        <v>2400</v>
      </c>
      <c r="C25" s="748" t="s">
        <v>2403</v>
      </c>
      <c r="D25" s="748" t="s">
        <v>1400</v>
      </c>
      <c r="E25" s="748" t="s">
        <v>1401</v>
      </c>
      <c r="F25" s="752">
        <v>60</v>
      </c>
      <c r="G25" s="752">
        <v>9705.5999999999985</v>
      </c>
      <c r="H25" s="766">
        <v>1</v>
      </c>
      <c r="I25" s="752"/>
      <c r="J25" s="752"/>
      <c r="K25" s="766">
        <v>0</v>
      </c>
      <c r="L25" s="752">
        <v>60</v>
      </c>
      <c r="M25" s="753">
        <v>9705.5999999999985</v>
      </c>
    </row>
    <row r="26" spans="1:13" ht="14.45" customHeight="1" x14ac:dyDescent="0.2">
      <c r="A26" s="747" t="s">
        <v>603</v>
      </c>
      <c r="B26" s="748" t="s">
        <v>2400</v>
      </c>
      <c r="C26" s="748" t="s">
        <v>2404</v>
      </c>
      <c r="D26" s="748" t="s">
        <v>1287</v>
      </c>
      <c r="E26" s="748" t="s">
        <v>2405</v>
      </c>
      <c r="F26" s="752"/>
      <c r="G26" s="752"/>
      <c r="H26" s="766">
        <v>0</v>
      </c>
      <c r="I26" s="752">
        <v>10</v>
      </c>
      <c r="J26" s="752">
        <v>1402.4000000000003</v>
      </c>
      <c r="K26" s="766">
        <v>1</v>
      </c>
      <c r="L26" s="752">
        <v>10</v>
      </c>
      <c r="M26" s="753">
        <v>1402.4000000000003</v>
      </c>
    </row>
    <row r="27" spans="1:13" ht="14.45" customHeight="1" x14ac:dyDescent="0.2">
      <c r="A27" s="747" t="s">
        <v>603</v>
      </c>
      <c r="B27" s="748" t="s">
        <v>2406</v>
      </c>
      <c r="C27" s="748" t="s">
        <v>2407</v>
      </c>
      <c r="D27" s="748" t="s">
        <v>2408</v>
      </c>
      <c r="E27" s="748" t="s">
        <v>2409</v>
      </c>
      <c r="F27" s="752"/>
      <c r="G27" s="752"/>
      <c r="H27" s="766">
        <v>0</v>
      </c>
      <c r="I27" s="752">
        <v>2</v>
      </c>
      <c r="J27" s="752">
        <v>577.76</v>
      </c>
      <c r="K27" s="766">
        <v>1</v>
      </c>
      <c r="L27" s="752">
        <v>2</v>
      </c>
      <c r="M27" s="753">
        <v>577.76</v>
      </c>
    </row>
    <row r="28" spans="1:13" ht="14.45" customHeight="1" x14ac:dyDescent="0.2">
      <c r="A28" s="747" t="s">
        <v>603</v>
      </c>
      <c r="B28" s="748" t="s">
        <v>2410</v>
      </c>
      <c r="C28" s="748" t="s">
        <v>2411</v>
      </c>
      <c r="D28" s="748" t="s">
        <v>1038</v>
      </c>
      <c r="E28" s="748" t="s">
        <v>1039</v>
      </c>
      <c r="F28" s="752"/>
      <c r="G28" s="752"/>
      <c r="H28" s="766">
        <v>0</v>
      </c>
      <c r="I28" s="752">
        <v>43</v>
      </c>
      <c r="J28" s="752">
        <v>1735.7300000000002</v>
      </c>
      <c r="K28" s="766">
        <v>1</v>
      </c>
      <c r="L28" s="752">
        <v>43</v>
      </c>
      <c r="M28" s="753">
        <v>1735.7300000000002</v>
      </c>
    </row>
    <row r="29" spans="1:13" ht="14.45" customHeight="1" x14ac:dyDescent="0.2">
      <c r="A29" s="747" t="s">
        <v>603</v>
      </c>
      <c r="B29" s="748" t="s">
        <v>2410</v>
      </c>
      <c r="C29" s="748" t="s">
        <v>2412</v>
      </c>
      <c r="D29" s="748" t="s">
        <v>1036</v>
      </c>
      <c r="E29" s="748" t="s">
        <v>2413</v>
      </c>
      <c r="F29" s="752"/>
      <c r="G29" s="752"/>
      <c r="H29" s="766">
        <v>0</v>
      </c>
      <c r="I29" s="752">
        <v>3</v>
      </c>
      <c r="J29" s="752">
        <v>175.49</v>
      </c>
      <c r="K29" s="766">
        <v>1</v>
      </c>
      <c r="L29" s="752">
        <v>3</v>
      </c>
      <c r="M29" s="753">
        <v>175.49</v>
      </c>
    </row>
    <row r="30" spans="1:13" ht="14.45" customHeight="1" x14ac:dyDescent="0.2">
      <c r="A30" s="747" t="s">
        <v>603</v>
      </c>
      <c r="B30" s="748" t="s">
        <v>2410</v>
      </c>
      <c r="C30" s="748" t="s">
        <v>2414</v>
      </c>
      <c r="D30" s="748" t="s">
        <v>1034</v>
      </c>
      <c r="E30" s="748" t="s">
        <v>2415</v>
      </c>
      <c r="F30" s="752"/>
      <c r="G30" s="752"/>
      <c r="H30" s="766">
        <v>0</v>
      </c>
      <c r="I30" s="752">
        <v>1</v>
      </c>
      <c r="J30" s="752">
        <v>161.78</v>
      </c>
      <c r="K30" s="766">
        <v>1</v>
      </c>
      <c r="L30" s="752">
        <v>1</v>
      </c>
      <c r="M30" s="753">
        <v>161.78</v>
      </c>
    </row>
    <row r="31" spans="1:13" ht="14.45" customHeight="1" x14ac:dyDescent="0.2">
      <c r="A31" s="747" t="s">
        <v>603</v>
      </c>
      <c r="B31" s="748" t="s">
        <v>2416</v>
      </c>
      <c r="C31" s="748" t="s">
        <v>2417</v>
      </c>
      <c r="D31" s="748" t="s">
        <v>1079</v>
      </c>
      <c r="E31" s="748" t="s">
        <v>2418</v>
      </c>
      <c r="F31" s="752"/>
      <c r="G31" s="752"/>
      <c r="H31" s="766">
        <v>0</v>
      </c>
      <c r="I31" s="752">
        <v>45</v>
      </c>
      <c r="J31" s="752">
        <v>2848.0499999999997</v>
      </c>
      <c r="K31" s="766">
        <v>1</v>
      </c>
      <c r="L31" s="752">
        <v>45</v>
      </c>
      <c r="M31" s="753">
        <v>2848.0499999999997</v>
      </c>
    </row>
    <row r="32" spans="1:13" ht="14.45" customHeight="1" x14ac:dyDescent="0.2">
      <c r="A32" s="747" t="s">
        <v>603</v>
      </c>
      <c r="B32" s="748" t="s">
        <v>2416</v>
      </c>
      <c r="C32" s="748" t="s">
        <v>2419</v>
      </c>
      <c r="D32" s="748" t="s">
        <v>1077</v>
      </c>
      <c r="E32" s="748" t="s">
        <v>2420</v>
      </c>
      <c r="F32" s="752"/>
      <c r="G32" s="752"/>
      <c r="H32" s="766">
        <v>0</v>
      </c>
      <c r="I32" s="752">
        <v>5</v>
      </c>
      <c r="J32" s="752">
        <v>200.85000000000002</v>
      </c>
      <c r="K32" s="766">
        <v>1</v>
      </c>
      <c r="L32" s="752">
        <v>5</v>
      </c>
      <c r="M32" s="753">
        <v>200.85000000000002</v>
      </c>
    </row>
    <row r="33" spans="1:13" ht="14.45" customHeight="1" x14ac:dyDescent="0.2">
      <c r="A33" s="747" t="s">
        <v>603</v>
      </c>
      <c r="B33" s="748" t="s">
        <v>2416</v>
      </c>
      <c r="C33" s="748" t="s">
        <v>2421</v>
      </c>
      <c r="D33" s="748" t="s">
        <v>1079</v>
      </c>
      <c r="E33" s="748" t="s">
        <v>2422</v>
      </c>
      <c r="F33" s="752"/>
      <c r="G33" s="752"/>
      <c r="H33" s="766">
        <v>0</v>
      </c>
      <c r="I33" s="752">
        <v>29</v>
      </c>
      <c r="J33" s="752">
        <v>1760.9700000000003</v>
      </c>
      <c r="K33" s="766">
        <v>1</v>
      </c>
      <c r="L33" s="752">
        <v>29</v>
      </c>
      <c r="M33" s="753">
        <v>1760.9700000000003</v>
      </c>
    </row>
    <row r="34" spans="1:13" ht="14.45" customHeight="1" x14ac:dyDescent="0.2">
      <c r="A34" s="747" t="s">
        <v>603</v>
      </c>
      <c r="B34" s="748" t="s">
        <v>2423</v>
      </c>
      <c r="C34" s="748" t="s">
        <v>2424</v>
      </c>
      <c r="D34" s="748" t="s">
        <v>1491</v>
      </c>
      <c r="E34" s="748" t="s">
        <v>762</v>
      </c>
      <c r="F34" s="752"/>
      <c r="G34" s="752"/>
      <c r="H34" s="766">
        <v>0</v>
      </c>
      <c r="I34" s="752">
        <v>1</v>
      </c>
      <c r="J34" s="752">
        <v>78.44</v>
      </c>
      <c r="K34" s="766">
        <v>1</v>
      </c>
      <c r="L34" s="752">
        <v>1</v>
      </c>
      <c r="M34" s="753">
        <v>78.44</v>
      </c>
    </row>
    <row r="35" spans="1:13" ht="14.45" customHeight="1" x14ac:dyDescent="0.2">
      <c r="A35" s="747" t="s">
        <v>603</v>
      </c>
      <c r="B35" s="748" t="s">
        <v>2423</v>
      </c>
      <c r="C35" s="748" t="s">
        <v>2425</v>
      </c>
      <c r="D35" s="748" t="s">
        <v>820</v>
      </c>
      <c r="E35" s="748" t="s">
        <v>821</v>
      </c>
      <c r="F35" s="752">
        <v>4</v>
      </c>
      <c r="G35" s="752">
        <v>819.36</v>
      </c>
      <c r="H35" s="766">
        <v>1</v>
      </c>
      <c r="I35" s="752"/>
      <c r="J35" s="752"/>
      <c r="K35" s="766">
        <v>0</v>
      </c>
      <c r="L35" s="752">
        <v>4</v>
      </c>
      <c r="M35" s="753">
        <v>819.36</v>
      </c>
    </row>
    <row r="36" spans="1:13" ht="14.45" customHeight="1" x14ac:dyDescent="0.2">
      <c r="A36" s="747" t="s">
        <v>603</v>
      </c>
      <c r="B36" s="748" t="s">
        <v>2423</v>
      </c>
      <c r="C36" s="748" t="s">
        <v>2426</v>
      </c>
      <c r="D36" s="748" t="s">
        <v>822</v>
      </c>
      <c r="E36" s="748" t="s">
        <v>823</v>
      </c>
      <c r="F36" s="752"/>
      <c r="G36" s="752"/>
      <c r="H36" s="766">
        <v>0</v>
      </c>
      <c r="I36" s="752">
        <v>1</v>
      </c>
      <c r="J36" s="752">
        <v>93.78</v>
      </c>
      <c r="K36" s="766">
        <v>1</v>
      </c>
      <c r="L36" s="752">
        <v>1</v>
      </c>
      <c r="M36" s="753">
        <v>93.78</v>
      </c>
    </row>
    <row r="37" spans="1:13" ht="14.45" customHeight="1" x14ac:dyDescent="0.2">
      <c r="A37" s="747" t="s">
        <v>603</v>
      </c>
      <c r="B37" s="748" t="s">
        <v>2423</v>
      </c>
      <c r="C37" s="748" t="s">
        <v>2427</v>
      </c>
      <c r="D37" s="748" t="s">
        <v>818</v>
      </c>
      <c r="E37" s="748" t="s">
        <v>819</v>
      </c>
      <c r="F37" s="752"/>
      <c r="G37" s="752"/>
      <c r="H37" s="766">
        <v>0</v>
      </c>
      <c r="I37" s="752">
        <v>145</v>
      </c>
      <c r="J37" s="752">
        <v>13046.35</v>
      </c>
      <c r="K37" s="766">
        <v>1</v>
      </c>
      <c r="L37" s="752">
        <v>145</v>
      </c>
      <c r="M37" s="753">
        <v>13046.35</v>
      </c>
    </row>
    <row r="38" spans="1:13" ht="14.45" customHeight="1" x14ac:dyDescent="0.2">
      <c r="A38" s="747" t="s">
        <v>603</v>
      </c>
      <c r="B38" s="748" t="s">
        <v>2423</v>
      </c>
      <c r="C38" s="748" t="s">
        <v>2428</v>
      </c>
      <c r="D38" s="748" t="s">
        <v>818</v>
      </c>
      <c r="E38" s="748" t="s">
        <v>819</v>
      </c>
      <c r="F38" s="752"/>
      <c r="G38" s="752"/>
      <c r="H38" s="766">
        <v>0</v>
      </c>
      <c r="I38" s="752">
        <v>65</v>
      </c>
      <c r="J38" s="752">
        <v>5749.25</v>
      </c>
      <c r="K38" s="766">
        <v>1</v>
      </c>
      <c r="L38" s="752">
        <v>65</v>
      </c>
      <c r="M38" s="753">
        <v>5749.25</v>
      </c>
    </row>
    <row r="39" spans="1:13" ht="14.45" customHeight="1" x14ac:dyDescent="0.2">
      <c r="A39" s="747" t="s">
        <v>603</v>
      </c>
      <c r="B39" s="748" t="s">
        <v>2429</v>
      </c>
      <c r="C39" s="748" t="s">
        <v>2430</v>
      </c>
      <c r="D39" s="748" t="s">
        <v>2431</v>
      </c>
      <c r="E39" s="748" t="s">
        <v>834</v>
      </c>
      <c r="F39" s="752">
        <v>2</v>
      </c>
      <c r="G39" s="752">
        <v>52.220000000000013</v>
      </c>
      <c r="H39" s="766">
        <v>1</v>
      </c>
      <c r="I39" s="752"/>
      <c r="J39" s="752"/>
      <c r="K39" s="766">
        <v>0</v>
      </c>
      <c r="L39" s="752">
        <v>2</v>
      </c>
      <c r="M39" s="753">
        <v>52.220000000000013</v>
      </c>
    </row>
    <row r="40" spans="1:13" ht="14.45" customHeight="1" x14ac:dyDescent="0.2">
      <c r="A40" s="747" t="s">
        <v>603</v>
      </c>
      <c r="B40" s="748" t="s">
        <v>2432</v>
      </c>
      <c r="C40" s="748" t="s">
        <v>2433</v>
      </c>
      <c r="D40" s="748" t="s">
        <v>2434</v>
      </c>
      <c r="E40" s="748" t="s">
        <v>2435</v>
      </c>
      <c r="F40" s="752"/>
      <c r="G40" s="752"/>
      <c r="H40" s="766">
        <v>0</v>
      </c>
      <c r="I40" s="752">
        <v>1</v>
      </c>
      <c r="J40" s="752">
        <v>130.53999999999994</v>
      </c>
      <c r="K40" s="766">
        <v>1</v>
      </c>
      <c r="L40" s="752">
        <v>1</v>
      </c>
      <c r="M40" s="753">
        <v>130.53999999999994</v>
      </c>
    </row>
    <row r="41" spans="1:13" ht="14.45" customHeight="1" x14ac:dyDescent="0.2">
      <c r="A41" s="747" t="s">
        <v>603</v>
      </c>
      <c r="B41" s="748" t="s">
        <v>2432</v>
      </c>
      <c r="C41" s="748" t="s">
        <v>2436</v>
      </c>
      <c r="D41" s="748" t="s">
        <v>2437</v>
      </c>
      <c r="E41" s="748" t="s">
        <v>2438</v>
      </c>
      <c r="F41" s="752"/>
      <c r="G41" s="752"/>
      <c r="H41" s="766">
        <v>0</v>
      </c>
      <c r="I41" s="752">
        <v>2</v>
      </c>
      <c r="J41" s="752">
        <v>134.93</v>
      </c>
      <c r="K41" s="766">
        <v>1</v>
      </c>
      <c r="L41" s="752">
        <v>2</v>
      </c>
      <c r="M41" s="753">
        <v>134.93</v>
      </c>
    </row>
    <row r="42" spans="1:13" ht="14.45" customHeight="1" x14ac:dyDescent="0.2">
      <c r="A42" s="747" t="s">
        <v>603</v>
      </c>
      <c r="B42" s="748" t="s">
        <v>2439</v>
      </c>
      <c r="C42" s="748" t="s">
        <v>2440</v>
      </c>
      <c r="D42" s="748" t="s">
        <v>1349</v>
      </c>
      <c r="E42" s="748" t="s">
        <v>834</v>
      </c>
      <c r="F42" s="752"/>
      <c r="G42" s="752"/>
      <c r="H42" s="766">
        <v>0</v>
      </c>
      <c r="I42" s="752">
        <v>1</v>
      </c>
      <c r="J42" s="752">
        <v>86.079779265637697</v>
      </c>
      <c r="K42" s="766">
        <v>1</v>
      </c>
      <c r="L42" s="752">
        <v>1</v>
      </c>
      <c r="M42" s="753">
        <v>86.079779265637697</v>
      </c>
    </row>
    <row r="43" spans="1:13" ht="14.45" customHeight="1" x14ac:dyDescent="0.2">
      <c r="A43" s="747" t="s">
        <v>603</v>
      </c>
      <c r="B43" s="748" t="s">
        <v>2441</v>
      </c>
      <c r="C43" s="748" t="s">
        <v>2442</v>
      </c>
      <c r="D43" s="748" t="s">
        <v>2443</v>
      </c>
      <c r="E43" s="748" t="s">
        <v>2444</v>
      </c>
      <c r="F43" s="752"/>
      <c r="G43" s="752"/>
      <c r="H43" s="766">
        <v>0</v>
      </c>
      <c r="I43" s="752">
        <v>2</v>
      </c>
      <c r="J43" s="752">
        <v>327.9799999999999</v>
      </c>
      <c r="K43" s="766">
        <v>1</v>
      </c>
      <c r="L43" s="752">
        <v>2</v>
      </c>
      <c r="M43" s="753">
        <v>327.9799999999999</v>
      </c>
    </row>
    <row r="44" spans="1:13" ht="14.45" customHeight="1" x14ac:dyDescent="0.2">
      <c r="A44" s="747" t="s">
        <v>603</v>
      </c>
      <c r="B44" s="748" t="s">
        <v>2441</v>
      </c>
      <c r="C44" s="748" t="s">
        <v>2445</v>
      </c>
      <c r="D44" s="748" t="s">
        <v>2446</v>
      </c>
      <c r="E44" s="748" t="s">
        <v>2447</v>
      </c>
      <c r="F44" s="752"/>
      <c r="G44" s="752"/>
      <c r="H44" s="766">
        <v>0</v>
      </c>
      <c r="I44" s="752">
        <v>1</v>
      </c>
      <c r="J44" s="752">
        <v>68.7</v>
      </c>
      <c r="K44" s="766">
        <v>1</v>
      </c>
      <c r="L44" s="752">
        <v>1</v>
      </c>
      <c r="M44" s="753">
        <v>68.7</v>
      </c>
    </row>
    <row r="45" spans="1:13" ht="14.45" customHeight="1" x14ac:dyDescent="0.2">
      <c r="A45" s="747" t="s">
        <v>603</v>
      </c>
      <c r="B45" s="748" t="s">
        <v>2448</v>
      </c>
      <c r="C45" s="748" t="s">
        <v>2449</v>
      </c>
      <c r="D45" s="748" t="s">
        <v>1237</v>
      </c>
      <c r="E45" s="748" t="s">
        <v>1238</v>
      </c>
      <c r="F45" s="752"/>
      <c r="G45" s="752"/>
      <c r="H45" s="766">
        <v>0</v>
      </c>
      <c r="I45" s="752">
        <v>1</v>
      </c>
      <c r="J45" s="752">
        <v>94.819999999999965</v>
      </c>
      <c r="K45" s="766">
        <v>1</v>
      </c>
      <c r="L45" s="752">
        <v>1</v>
      </c>
      <c r="M45" s="753">
        <v>94.819999999999965</v>
      </c>
    </row>
    <row r="46" spans="1:13" ht="14.45" customHeight="1" x14ac:dyDescent="0.2">
      <c r="A46" s="747" t="s">
        <v>603</v>
      </c>
      <c r="B46" s="748" t="s">
        <v>2450</v>
      </c>
      <c r="C46" s="748" t="s">
        <v>2451</v>
      </c>
      <c r="D46" s="748" t="s">
        <v>907</v>
      </c>
      <c r="E46" s="748" t="s">
        <v>908</v>
      </c>
      <c r="F46" s="752">
        <v>1</v>
      </c>
      <c r="G46" s="752">
        <v>240.47</v>
      </c>
      <c r="H46" s="766">
        <v>1</v>
      </c>
      <c r="I46" s="752"/>
      <c r="J46" s="752"/>
      <c r="K46" s="766">
        <v>0</v>
      </c>
      <c r="L46" s="752">
        <v>1</v>
      </c>
      <c r="M46" s="753">
        <v>240.47</v>
      </c>
    </row>
    <row r="47" spans="1:13" ht="14.45" customHeight="1" x14ac:dyDescent="0.2">
      <c r="A47" s="747" t="s">
        <v>603</v>
      </c>
      <c r="B47" s="748" t="s">
        <v>2450</v>
      </c>
      <c r="C47" s="748" t="s">
        <v>2452</v>
      </c>
      <c r="D47" s="748" t="s">
        <v>907</v>
      </c>
      <c r="E47" s="748" t="s">
        <v>909</v>
      </c>
      <c r="F47" s="752">
        <v>1</v>
      </c>
      <c r="G47" s="752">
        <v>320.08999999999992</v>
      </c>
      <c r="H47" s="766">
        <v>1</v>
      </c>
      <c r="I47" s="752"/>
      <c r="J47" s="752"/>
      <c r="K47" s="766">
        <v>0</v>
      </c>
      <c r="L47" s="752">
        <v>1</v>
      </c>
      <c r="M47" s="753">
        <v>320.08999999999992</v>
      </c>
    </row>
    <row r="48" spans="1:13" ht="14.45" customHeight="1" x14ac:dyDescent="0.2">
      <c r="A48" s="747" t="s">
        <v>603</v>
      </c>
      <c r="B48" s="748" t="s">
        <v>2453</v>
      </c>
      <c r="C48" s="748" t="s">
        <v>2454</v>
      </c>
      <c r="D48" s="748" t="s">
        <v>2455</v>
      </c>
      <c r="E48" s="748" t="s">
        <v>2456</v>
      </c>
      <c r="F48" s="752"/>
      <c r="G48" s="752"/>
      <c r="H48" s="766">
        <v>0</v>
      </c>
      <c r="I48" s="752">
        <v>1</v>
      </c>
      <c r="J48" s="752">
        <v>57.780000000000015</v>
      </c>
      <c r="K48" s="766">
        <v>1</v>
      </c>
      <c r="L48" s="752">
        <v>1</v>
      </c>
      <c r="M48" s="753">
        <v>57.780000000000015</v>
      </c>
    </row>
    <row r="49" spans="1:13" ht="14.45" customHeight="1" x14ac:dyDescent="0.2">
      <c r="A49" s="747" t="s">
        <v>603</v>
      </c>
      <c r="B49" s="748" t="s">
        <v>2348</v>
      </c>
      <c r="C49" s="748" t="s">
        <v>2457</v>
      </c>
      <c r="D49" s="748" t="s">
        <v>717</v>
      </c>
      <c r="E49" s="748" t="s">
        <v>2458</v>
      </c>
      <c r="F49" s="752"/>
      <c r="G49" s="752"/>
      <c r="H49" s="766">
        <v>0</v>
      </c>
      <c r="I49" s="752">
        <v>10</v>
      </c>
      <c r="J49" s="752">
        <v>1718.1000000000004</v>
      </c>
      <c r="K49" s="766">
        <v>1</v>
      </c>
      <c r="L49" s="752">
        <v>10</v>
      </c>
      <c r="M49" s="753">
        <v>1718.1000000000004</v>
      </c>
    </row>
    <row r="50" spans="1:13" ht="14.45" customHeight="1" x14ac:dyDescent="0.2">
      <c r="A50" s="747" t="s">
        <v>603</v>
      </c>
      <c r="B50" s="748" t="s">
        <v>2348</v>
      </c>
      <c r="C50" s="748" t="s">
        <v>2351</v>
      </c>
      <c r="D50" s="748" t="s">
        <v>717</v>
      </c>
      <c r="E50" s="748" t="s">
        <v>2352</v>
      </c>
      <c r="F50" s="752"/>
      <c r="G50" s="752"/>
      <c r="H50" s="766">
        <v>0</v>
      </c>
      <c r="I50" s="752">
        <v>285</v>
      </c>
      <c r="J50" s="752">
        <v>18505.599999999999</v>
      </c>
      <c r="K50" s="766">
        <v>1</v>
      </c>
      <c r="L50" s="752">
        <v>285</v>
      </c>
      <c r="M50" s="753">
        <v>18505.599999999999</v>
      </c>
    </row>
    <row r="51" spans="1:13" ht="14.45" customHeight="1" x14ac:dyDescent="0.2">
      <c r="A51" s="747" t="s">
        <v>603</v>
      </c>
      <c r="B51" s="748" t="s">
        <v>2348</v>
      </c>
      <c r="C51" s="748" t="s">
        <v>2459</v>
      </c>
      <c r="D51" s="748" t="s">
        <v>717</v>
      </c>
      <c r="E51" s="748" t="s">
        <v>2460</v>
      </c>
      <c r="F51" s="752"/>
      <c r="G51" s="752"/>
      <c r="H51" s="766">
        <v>0</v>
      </c>
      <c r="I51" s="752">
        <v>5</v>
      </c>
      <c r="J51" s="752">
        <v>351.65</v>
      </c>
      <c r="K51" s="766">
        <v>1</v>
      </c>
      <c r="L51" s="752">
        <v>5</v>
      </c>
      <c r="M51" s="753">
        <v>351.65</v>
      </c>
    </row>
    <row r="52" spans="1:13" ht="14.45" customHeight="1" x14ac:dyDescent="0.2">
      <c r="A52" s="747" t="s">
        <v>603</v>
      </c>
      <c r="B52" s="748" t="s">
        <v>2348</v>
      </c>
      <c r="C52" s="748" t="s">
        <v>2461</v>
      </c>
      <c r="D52" s="748" t="s">
        <v>717</v>
      </c>
      <c r="E52" s="748" t="s">
        <v>2462</v>
      </c>
      <c r="F52" s="752"/>
      <c r="G52" s="752"/>
      <c r="H52" s="766">
        <v>0</v>
      </c>
      <c r="I52" s="752">
        <v>24</v>
      </c>
      <c r="J52" s="752">
        <v>7303.68</v>
      </c>
      <c r="K52" s="766">
        <v>1</v>
      </c>
      <c r="L52" s="752">
        <v>24</v>
      </c>
      <c r="M52" s="753">
        <v>7303.68</v>
      </c>
    </row>
    <row r="53" spans="1:13" ht="14.45" customHeight="1" x14ac:dyDescent="0.2">
      <c r="A53" s="747" t="s">
        <v>603</v>
      </c>
      <c r="B53" s="748" t="s">
        <v>2463</v>
      </c>
      <c r="C53" s="748" t="s">
        <v>2464</v>
      </c>
      <c r="D53" s="748" t="s">
        <v>2465</v>
      </c>
      <c r="E53" s="748" t="s">
        <v>2466</v>
      </c>
      <c r="F53" s="752"/>
      <c r="G53" s="752"/>
      <c r="H53" s="766">
        <v>0</v>
      </c>
      <c r="I53" s="752">
        <v>3</v>
      </c>
      <c r="J53" s="752">
        <v>276.47999999999996</v>
      </c>
      <c r="K53" s="766">
        <v>1</v>
      </c>
      <c r="L53" s="752">
        <v>3</v>
      </c>
      <c r="M53" s="753">
        <v>276.47999999999996</v>
      </c>
    </row>
    <row r="54" spans="1:13" ht="14.45" customHeight="1" x14ac:dyDescent="0.2">
      <c r="A54" s="747" t="s">
        <v>603</v>
      </c>
      <c r="B54" s="748" t="s">
        <v>2463</v>
      </c>
      <c r="C54" s="748" t="s">
        <v>2467</v>
      </c>
      <c r="D54" s="748" t="s">
        <v>2465</v>
      </c>
      <c r="E54" s="748" t="s">
        <v>2468</v>
      </c>
      <c r="F54" s="752"/>
      <c r="G54" s="752"/>
      <c r="H54" s="766">
        <v>0</v>
      </c>
      <c r="I54" s="752">
        <v>2</v>
      </c>
      <c r="J54" s="752">
        <v>262.02</v>
      </c>
      <c r="K54" s="766">
        <v>1</v>
      </c>
      <c r="L54" s="752">
        <v>2</v>
      </c>
      <c r="M54" s="753">
        <v>262.02</v>
      </c>
    </row>
    <row r="55" spans="1:13" ht="14.45" customHeight="1" x14ac:dyDescent="0.2">
      <c r="A55" s="747" t="s">
        <v>603</v>
      </c>
      <c r="B55" s="748" t="s">
        <v>2463</v>
      </c>
      <c r="C55" s="748" t="s">
        <v>2469</v>
      </c>
      <c r="D55" s="748" t="s">
        <v>2470</v>
      </c>
      <c r="E55" s="748" t="s">
        <v>2471</v>
      </c>
      <c r="F55" s="752"/>
      <c r="G55" s="752"/>
      <c r="H55" s="766">
        <v>0</v>
      </c>
      <c r="I55" s="752">
        <v>1</v>
      </c>
      <c r="J55" s="752">
        <v>112.16999999999999</v>
      </c>
      <c r="K55" s="766">
        <v>1</v>
      </c>
      <c r="L55" s="752">
        <v>1</v>
      </c>
      <c r="M55" s="753">
        <v>112.16999999999999</v>
      </c>
    </row>
    <row r="56" spans="1:13" ht="14.45" customHeight="1" x14ac:dyDescent="0.2">
      <c r="A56" s="747" t="s">
        <v>603</v>
      </c>
      <c r="B56" s="748" t="s">
        <v>2463</v>
      </c>
      <c r="C56" s="748" t="s">
        <v>2472</v>
      </c>
      <c r="D56" s="748" t="s">
        <v>2470</v>
      </c>
      <c r="E56" s="748" t="s">
        <v>2473</v>
      </c>
      <c r="F56" s="752"/>
      <c r="G56" s="752"/>
      <c r="H56" s="766">
        <v>0</v>
      </c>
      <c r="I56" s="752">
        <v>2</v>
      </c>
      <c r="J56" s="752">
        <v>196.15</v>
      </c>
      <c r="K56" s="766">
        <v>1</v>
      </c>
      <c r="L56" s="752">
        <v>2</v>
      </c>
      <c r="M56" s="753">
        <v>196.15</v>
      </c>
    </row>
    <row r="57" spans="1:13" ht="14.45" customHeight="1" x14ac:dyDescent="0.2">
      <c r="A57" s="747" t="s">
        <v>603</v>
      </c>
      <c r="B57" s="748" t="s">
        <v>2463</v>
      </c>
      <c r="C57" s="748" t="s">
        <v>2474</v>
      </c>
      <c r="D57" s="748" t="s">
        <v>2470</v>
      </c>
      <c r="E57" s="748" t="s">
        <v>2475</v>
      </c>
      <c r="F57" s="752"/>
      <c r="G57" s="752"/>
      <c r="H57" s="766">
        <v>0</v>
      </c>
      <c r="I57" s="752">
        <v>7</v>
      </c>
      <c r="J57" s="752">
        <v>438.31000000000006</v>
      </c>
      <c r="K57" s="766">
        <v>1</v>
      </c>
      <c r="L57" s="752">
        <v>7</v>
      </c>
      <c r="M57" s="753">
        <v>438.31000000000006</v>
      </c>
    </row>
    <row r="58" spans="1:13" ht="14.45" customHeight="1" x14ac:dyDescent="0.2">
      <c r="A58" s="747" t="s">
        <v>603</v>
      </c>
      <c r="B58" s="748" t="s">
        <v>2463</v>
      </c>
      <c r="C58" s="748" t="s">
        <v>2476</v>
      </c>
      <c r="D58" s="748" t="s">
        <v>2465</v>
      </c>
      <c r="E58" s="748" t="s">
        <v>2477</v>
      </c>
      <c r="F58" s="752"/>
      <c r="G58" s="752"/>
      <c r="H58" s="766">
        <v>0</v>
      </c>
      <c r="I58" s="752">
        <v>1</v>
      </c>
      <c r="J58" s="752">
        <v>77.75</v>
      </c>
      <c r="K58" s="766">
        <v>1</v>
      </c>
      <c r="L58" s="752">
        <v>1</v>
      </c>
      <c r="M58" s="753">
        <v>77.75</v>
      </c>
    </row>
    <row r="59" spans="1:13" ht="14.45" customHeight="1" x14ac:dyDescent="0.2">
      <c r="A59" s="747" t="s">
        <v>603</v>
      </c>
      <c r="B59" s="748" t="s">
        <v>2463</v>
      </c>
      <c r="C59" s="748" t="s">
        <v>2478</v>
      </c>
      <c r="D59" s="748" t="s">
        <v>2465</v>
      </c>
      <c r="E59" s="748" t="s">
        <v>2479</v>
      </c>
      <c r="F59" s="752"/>
      <c r="G59" s="752"/>
      <c r="H59" s="766">
        <v>0</v>
      </c>
      <c r="I59" s="752">
        <v>5</v>
      </c>
      <c r="J59" s="752">
        <v>305.54999999999995</v>
      </c>
      <c r="K59" s="766">
        <v>1</v>
      </c>
      <c r="L59" s="752">
        <v>5</v>
      </c>
      <c r="M59" s="753">
        <v>305.54999999999995</v>
      </c>
    </row>
    <row r="60" spans="1:13" ht="14.45" customHeight="1" x14ac:dyDescent="0.2">
      <c r="A60" s="747" t="s">
        <v>603</v>
      </c>
      <c r="B60" s="748" t="s">
        <v>2463</v>
      </c>
      <c r="C60" s="748" t="s">
        <v>2480</v>
      </c>
      <c r="D60" s="748" t="s">
        <v>2465</v>
      </c>
      <c r="E60" s="748" t="s">
        <v>2481</v>
      </c>
      <c r="F60" s="752"/>
      <c r="G60" s="752"/>
      <c r="H60" s="766">
        <v>0</v>
      </c>
      <c r="I60" s="752">
        <v>4</v>
      </c>
      <c r="J60" s="752">
        <v>376.76</v>
      </c>
      <c r="K60" s="766">
        <v>1</v>
      </c>
      <c r="L60" s="752">
        <v>4</v>
      </c>
      <c r="M60" s="753">
        <v>376.76</v>
      </c>
    </row>
    <row r="61" spans="1:13" ht="14.45" customHeight="1" x14ac:dyDescent="0.2">
      <c r="A61" s="747" t="s">
        <v>603</v>
      </c>
      <c r="B61" s="748" t="s">
        <v>2482</v>
      </c>
      <c r="C61" s="748" t="s">
        <v>2483</v>
      </c>
      <c r="D61" s="748" t="s">
        <v>2484</v>
      </c>
      <c r="E61" s="748" t="s">
        <v>2485</v>
      </c>
      <c r="F61" s="752"/>
      <c r="G61" s="752"/>
      <c r="H61" s="766">
        <v>0</v>
      </c>
      <c r="I61" s="752">
        <v>69</v>
      </c>
      <c r="J61" s="752">
        <v>212552.72</v>
      </c>
      <c r="K61" s="766">
        <v>1</v>
      </c>
      <c r="L61" s="752">
        <v>69</v>
      </c>
      <c r="M61" s="753">
        <v>212552.72</v>
      </c>
    </row>
    <row r="62" spans="1:13" ht="14.45" customHeight="1" x14ac:dyDescent="0.2">
      <c r="A62" s="747" t="s">
        <v>603</v>
      </c>
      <c r="B62" s="748" t="s">
        <v>2486</v>
      </c>
      <c r="C62" s="748" t="s">
        <v>2487</v>
      </c>
      <c r="D62" s="748" t="s">
        <v>1669</v>
      </c>
      <c r="E62" s="748" t="s">
        <v>2488</v>
      </c>
      <c r="F62" s="752"/>
      <c r="G62" s="752"/>
      <c r="H62" s="766">
        <v>0</v>
      </c>
      <c r="I62" s="752">
        <v>1</v>
      </c>
      <c r="J62" s="752">
        <v>114.79</v>
      </c>
      <c r="K62" s="766">
        <v>1</v>
      </c>
      <c r="L62" s="752">
        <v>1</v>
      </c>
      <c r="M62" s="753">
        <v>114.79</v>
      </c>
    </row>
    <row r="63" spans="1:13" ht="14.45" customHeight="1" x14ac:dyDescent="0.2">
      <c r="A63" s="747" t="s">
        <v>603</v>
      </c>
      <c r="B63" s="748" t="s">
        <v>2489</v>
      </c>
      <c r="C63" s="748" t="s">
        <v>2490</v>
      </c>
      <c r="D63" s="748" t="s">
        <v>2491</v>
      </c>
      <c r="E63" s="748" t="s">
        <v>1335</v>
      </c>
      <c r="F63" s="752"/>
      <c r="G63" s="752"/>
      <c r="H63" s="766">
        <v>0</v>
      </c>
      <c r="I63" s="752">
        <v>122</v>
      </c>
      <c r="J63" s="752">
        <v>56096.699866275674</v>
      </c>
      <c r="K63" s="766">
        <v>1</v>
      </c>
      <c r="L63" s="752">
        <v>122</v>
      </c>
      <c r="M63" s="753">
        <v>56096.699866275674</v>
      </c>
    </row>
    <row r="64" spans="1:13" ht="14.45" customHeight="1" x14ac:dyDescent="0.2">
      <c r="A64" s="747" t="s">
        <v>603</v>
      </c>
      <c r="B64" s="748" t="s">
        <v>2492</v>
      </c>
      <c r="C64" s="748" t="s">
        <v>2493</v>
      </c>
      <c r="D64" s="748" t="s">
        <v>2494</v>
      </c>
      <c r="E64" s="748" t="s">
        <v>2495</v>
      </c>
      <c r="F64" s="752"/>
      <c r="G64" s="752"/>
      <c r="H64" s="766">
        <v>0</v>
      </c>
      <c r="I64" s="752">
        <v>11</v>
      </c>
      <c r="J64" s="752">
        <v>2181.96</v>
      </c>
      <c r="K64" s="766">
        <v>1</v>
      </c>
      <c r="L64" s="752">
        <v>11</v>
      </c>
      <c r="M64" s="753">
        <v>2181.96</v>
      </c>
    </row>
    <row r="65" spans="1:13" ht="14.45" customHeight="1" x14ac:dyDescent="0.2">
      <c r="A65" s="747" t="s">
        <v>603</v>
      </c>
      <c r="B65" s="748" t="s">
        <v>2492</v>
      </c>
      <c r="C65" s="748" t="s">
        <v>2496</v>
      </c>
      <c r="D65" s="748" t="s">
        <v>2494</v>
      </c>
      <c r="E65" s="748" t="s">
        <v>2497</v>
      </c>
      <c r="F65" s="752"/>
      <c r="G65" s="752"/>
      <c r="H65" s="766">
        <v>0</v>
      </c>
      <c r="I65" s="752">
        <v>6</v>
      </c>
      <c r="J65" s="752">
        <v>861.96</v>
      </c>
      <c r="K65" s="766">
        <v>1</v>
      </c>
      <c r="L65" s="752">
        <v>6</v>
      </c>
      <c r="M65" s="753">
        <v>861.96</v>
      </c>
    </row>
    <row r="66" spans="1:13" ht="14.45" customHeight="1" x14ac:dyDescent="0.2">
      <c r="A66" s="747" t="s">
        <v>603</v>
      </c>
      <c r="B66" s="748" t="s">
        <v>2498</v>
      </c>
      <c r="C66" s="748" t="s">
        <v>2499</v>
      </c>
      <c r="D66" s="748" t="s">
        <v>2500</v>
      </c>
      <c r="E66" s="748" t="s">
        <v>2501</v>
      </c>
      <c r="F66" s="752">
        <v>570</v>
      </c>
      <c r="G66" s="752">
        <v>17756</v>
      </c>
      <c r="H66" s="766">
        <v>1</v>
      </c>
      <c r="I66" s="752"/>
      <c r="J66" s="752"/>
      <c r="K66" s="766">
        <v>0</v>
      </c>
      <c r="L66" s="752">
        <v>570</v>
      </c>
      <c r="M66" s="753">
        <v>17756</v>
      </c>
    </row>
    <row r="67" spans="1:13" ht="14.45" customHeight="1" x14ac:dyDescent="0.2">
      <c r="A67" s="747" t="s">
        <v>603</v>
      </c>
      <c r="B67" s="748" t="s">
        <v>2502</v>
      </c>
      <c r="C67" s="748" t="s">
        <v>2503</v>
      </c>
      <c r="D67" s="748" t="s">
        <v>2504</v>
      </c>
      <c r="E67" s="748" t="s">
        <v>2505</v>
      </c>
      <c r="F67" s="752">
        <v>7</v>
      </c>
      <c r="G67" s="752">
        <v>2618</v>
      </c>
      <c r="H67" s="766">
        <v>1</v>
      </c>
      <c r="I67" s="752"/>
      <c r="J67" s="752"/>
      <c r="K67" s="766">
        <v>0</v>
      </c>
      <c r="L67" s="752">
        <v>7</v>
      </c>
      <c r="M67" s="753">
        <v>2618</v>
      </c>
    </row>
    <row r="68" spans="1:13" ht="14.45" customHeight="1" x14ac:dyDescent="0.2">
      <c r="A68" s="747" t="s">
        <v>603</v>
      </c>
      <c r="B68" s="748" t="s">
        <v>2506</v>
      </c>
      <c r="C68" s="748" t="s">
        <v>2507</v>
      </c>
      <c r="D68" s="748" t="s">
        <v>2508</v>
      </c>
      <c r="E68" s="748" t="s">
        <v>1732</v>
      </c>
      <c r="F68" s="752">
        <v>36</v>
      </c>
      <c r="G68" s="752">
        <v>40414</v>
      </c>
      <c r="H68" s="766">
        <v>1</v>
      </c>
      <c r="I68" s="752"/>
      <c r="J68" s="752"/>
      <c r="K68" s="766">
        <v>0</v>
      </c>
      <c r="L68" s="752">
        <v>36</v>
      </c>
      <c r="M68" s="753">
        <v>40414</v>
      </c>
    </row>
    <row r="69" spans="1:13" ht="14.45" customHeight="1" x14ac:dyDescent="0.2">
      <c r="A69" s="747" t="s">
        <v>603</v>
      </c>
      <c r="B69" s="748" t="s">
        <v>2506</v>
      </c>
      <c r="C69" s="748" t="s">
        <v>2509</v>
      </c>
      <c r="D69" s="748" t="s">
        <v>1731</v>
      </c>
      <c r="E69" s="748" t="s">
        <v>1732</v>
      </c>
      <c r="F69" s="752"/>
      <c r="G69" s="752"/>
      <c r="H69" s="766">
        <v>0</v>
      </c>
      <c r="I69" s="752">
        <v>34</v>
      </c>
      <c r="J69" s="752">
        <v>28201.96</v>
      </c>
      <c r="K69" s="766">
        <v>1</v>
      </c>
      <c r="L69" s="752">
        <v>34</v>
      </c>
      <c r="M69" s="753">
        <v>28201.96</v>
      </c>
    </row>
    <row r="70" spans="1:13" ht="14.45" customHeight="1" x14ac:dyDescent="0.2">
      <c r="A70" s="747" t="s">
        <v>603</v>
      </c>
      <c r="B70" s="748" t="s">
        <v>2506</v>
      </c>
      <c r="C70" s="748" t="s">
        <v>2510</v>
      </c>
      <c r="D70" s="748" t="s">
        <v>2511</v>
      </c>
      <c r="E70" s="748" t="s">
        <v>1732</v>
      </c>
      <c r="F70" s="752">
        <v>156</v>
      </c>
      <c r="G70" s="752">
        <v>205218.86000000002</v>
      </c>
      <c r="H70" s="766">
        <v>1</v>
      </c>
      <c r="I70" s="752"/>
      <c r="J70" s="752"/>
      <c r="K70" s="766">
        <v>0</v>
      </c>
      <c r="L70" s="752">
        <v>156</v>
      </c>
      <c r="M70" s="753">
        <v>205218.86000000002</v>
      </c>
    </row>
    <row r="71" spans="1:13" ht="14.45" customHeight="1" x14ac:dyDescent="0.2">
      <c r="A71" s="747" t="s">
        <v>603</v>
      </c>
      <c r="B71" s="748" t="s">
        <v>2512</v>
      </c>
      <c r="C71" s="748" t="s">
        <v>2513</v>
      </c>
      <c r="D71" s="748" t="s">
        <v>1758</v>
      </c>
      <c r="E71" s="748" t="s">
        <v>2514</v>
      </c>
      <c r="F71" s="752">
        <v>14</v>
      </c>
      <c r="G71" s="752">
        <v>31588.9</v>
      </c>
      <c r="H71" s="766">
        <v>1</v>
      </c>
      <c r="I71" s="752"/>
      <c r="J71" s="752"/>
      <c r="K71" s="766">
        <v>0</v>
      </c>
      <c r="L71" s="752">
        <v>14</v>
      </c>
      <c r="M71" s="753">
        <v>31588.9</v>
      </c>
    </row>
    <row r="72" spans="1:13" ht="14.45" customHeight="1" x14ac:dyDescent="0.2">
      <c r="A72" s="747" t="s">
        <v>603</v>
      </c>
      <c r="B72" s="748" t="s">
        <v>2515</v>
      </c>
      <c r="C72" s="748" t="s">
        <v>2516</v>
      </c>
      <c r="D72" s="748" t="s">
        <v>2517</v>
      </c>
      <c r="E72" s="748" t="s">
        <v>2518</v>
      </c>
      <c r="F72" s="752"/>
      <c r="G72" s="752"/>
      <c r="H72" s="766">
        <v>0</v>
      </c>
      <c r="I72" s="752">
        <v>3</v>
      </c>
      <c r="J72" s="752">
        <v>125.19000000000001</v>
      </c>
      <c r="K72" s="766">
        <v>1</v>
      </c>
      <c r="L72" s="752">
        <v>3</v>
      </c>
      <c r="M72" s="753">
        <v>125.19000000000001</v>
      </c>
    </row>
    <row r="73" spans="1:13" ht="14.45" customHeight="1" x14ac:dyDescent="0.2">
      <c r="A73" s="747" t="s">
        <v>603</v>
      </c>
      <c r="B73" s="748" t="s">
        <v>2515</v>
      </c>
      <c r="C73" s="748" t="s">
        <v>2519</v>
      </c>
      <c r="D73" s="748" t="s">
        <v>2517</v>
      </c>
      <c r="E73" s="748" t="s">
        <v>2520</v>
      </c>
      <c r="F73" s="752"/>
      <c r="G73" s="752"/>
      <c r="H73" s="766">
        <v>0</v>
      </c>
      <c r="I73" s="752">
        <v>3</v>
      </c>
      <c r="J73" s="752">
        <v>232.64000000000004</v>
      </c>
      <c r="K73" s="766">
        <v>1</v>
      </c>
      <c r="L73" s="752">
        <v>3</v>
      </c>
      <c r="M73" s="753">
        <v>232.64000000000004</v>
      </c>
    </row>
    <row r="74" spans="1:13" ht="14.45" customHeight="1" x14ac:dyDescent="0.2">
      <c r="A74" s="747" t="s">
        <v>603</v>
      </c>
      <c r="B74" s="748" t="s">
        <v>2521</v>
      </c>
      <c r="C74" s="748" t="s">
        <v>2522</v>
      </c>
      <c r="D74" s="748" t="s">
        <v>2523</v>
      </c>
      <c r="E74" s="748" t="s">
        <v>2524</v>
      </c>
      <c r="F74" s="752"/>
      <c r="G74" s="752"/>
      <c r="H74" s="766">
        <v>0</v>
      </c>
      <c r="I74" s="752">
        <v>6</v>
      </c>
      <c r="J74" s="752">
        <v>924</v>
      </c>
      <c r="K74" s="766">
        <v>1</v>
      </c>
      <c r="L74" s="752">
        <v>6</v>
      </c>
      <c r="M74" s="753">
        <v>924</v>
      </c>
    </row>
    <row r="75" spans="1:13" ht="14.45" customHeight="1" x14ac:dyDescent="0.2">
      <c r="A75" s="747" t="s">
        <v>603</v>
      </c>
      <c r="B75" s="748" t="s">
        <v>2521</v>
      </c>
      <c r="C75" s="748" t="s">
        <v>2525</v>
      </c>
      <c r="D75" s="748" t="s">
        <v>2523</v>
      </c>
      <c r="E75" s="748" t="s">
        <v>2526</v>
      </c>
      <c r="F75" s="752"/>
      <c r="G75" s="752"/>
      <c r="H75" s="766">
        <v>0</v>
      </c>
      <c r="I75" s="752">
        <v>11</v>
      </c>
      <c r="J75" s="752">
        <v>2891.8999999999996</v>
      </c>
      <c r="K75" s="766">
        <v>1</v>
      </c>
      <c r="L75" s="752">
        <v>11</v>
      </c>
      <c r="M75" s="753">
        <v>2891.8999999999996</v>
      </c>
    </row>
    <row r="76" spans="1:13" ht="14.45" customHeight="1" x14ac:dyDescent="0.2">
      <c r="A76" s="747" t="s">
        <v>603</v>
      </c>
      <c r="B76" s="748" t="s">
        <v>2527</v>
      </c>
      <c r="C76" s="748" t="s">
        <v>2528</v>
      </c>
      <c r="D76" s="748" t="s">
        <v>2529</v>
      </c>
      <c r="E76" s="748" t="s">
        <v>2530</v>
      </c>
      <c r="F76" s="752"/>
      <c r="G76" s="752"/>
      <c r="H76" s="766">
        <v>0</v>
      </c>
      <c r="I76" s="752">
        <v>30</v>
      </c>
      <c r="J76" s="752">
        <v>22878.700000000004</v>
      </c>
      <c r="K76" s="766">
        <v>1</v>
      </c>
      <c r="L76" s="752">
        <v>30</v>
      </c>
      <c r="M76" s="753">
        <v>22878.700000000004</v>
      </c>
    </row>
    <row r="77" spans="1:13" ht="14.45" customHeight="1" x14ac:dyDescent="0.2">
      <c r="A77" s="747" t="s">
        <v>603</v>
      </c>
      <c r="B77" s="748" t="s">
        <v>2531</v>
      </c>
      <c r="C77" s="748" t="s">
        <v>2532</v>
      </c>
      <c r="D77" s="748" t="s">
        <v>1665</v>
      </c>
      <c r="E77" s="748" t="s">
        <v>2533</v>
      </c>
      <c r="F77" s="752"/>
      <c r="G77" s="752"/>
      <c r="H77" s="766">
        <v>0</v>
      </c>
      <c r="I77" s="752">
        <v>4</v>
      </c>
      <c r="J77" s="752">
        <v>1281.28</v>
      </c>
      <c r="K77" s="766">
        <v>1</v>
      </c>
      <c r="L77" s="752">
        <v>4</v>
      </c>
      <c r="M77" s="753">
        <v>1281.28</v>
      </c>
    </row>
    <row r="78" spans="1:13" ht="14.45" customHeight="1" x14ac:dyDescent="0.2">
      <c r="A78" s="747" t="s">
        <v>603</v>
      </c>
      <c r="B78" s="748" t="s">
        <v>2534</v>
      </c>
      <c r="C78" s="748" t="s">
        <v>2535</v>
      </c>
      <c r="D78" s="748" t="s">
        <v>2536</v>
      </c>
      <c r="E78" s="748" t="s">
        <v>2537</v>
      </c>
      <c r="F78" s="752"/>
      <c r="G78" s="752"/>
      <c r="H78" s="766">
        <v>0</v>
      </c>
      <c r="I78" s="752">
        <v>130</v>
      </c>
      <c r="J78" s="752">
        <v>4340.6999999999989</v>
      </c>
      <c r="K78" s="766">
        <v>1</v>
      </c>
      <c r="L78" s="752">
        <v>130</v>
      </c>
      <c r="M78" s="753">
        <v>4340.6999999999989</v>
      </c>
    </row>
    <row r="79" spans="1:13" ht="14.45" customHeight="1" x14ac:dyDescent="0.2">
      <c r="A79" s="747" t="s">
        <v>603</v>
      </c>
      <c r="B79" s="748" t="s">
        <v>2534</v>
      </c>
      <c r="C79" s="748" t="s">
        <v>2538</v>
      </c>
      <c r="D79" s="748" t="s">
        <v>2536</v>
      </c>
      <c r="E79" s="748" t="s">
        <v>2539</v>
      </c>
      <c r="F79" s="752"/>
      <c r="G79" s="752"/>
      <c r="H79" s="766">
        <v>0</v>
      </c>
      <c r="I79" s="752">
        <v>268</v>
      </c>
      <c r="J79" s="752">
        <v>14203.54</v>
      </c>
      <c r="K79" s="766">
        <v>1</v>
      </c>
      <c r="L79" s="752">
        <v>268</v>
      </c>
      <c r="M79" s="753">
        <v>14203.54</v>
      </c>
    </row>
    <row r="80" spans="1:13" ht="14.45" customHeight="1" x14ac:dyDescent="0.2">
      <c r="A80" s="747" t="s">
        <v>603</v>
      </c>
      <c r="B80" s="748" t="s">
        <v>2540</v>
      </c>
      <c r="C80" s="748" t="s">
        <v>2541</v>
      </c>
      <c r="D80" s="748" t="s">
        <v>2542</v>
      </c>
      <c r="E80" s="748" t="s">
        <v>2543</v>
      </c>
      <c r="F80" s="752">
        <v>91.6</v>
      </c>
      <c r="G80" s="752">
        <v>33651.446333333333</v>
      </c>
      <c r="H80" s="766">
        <v>1</v>
      </c>
      <c r="I80" s="752"/>
      <c r="J80" s="752"/>
      <c r="K80" s="766">
        <v>0</v>
      </c>
      <c r="L80" s="752">
        <v>91.6</v>
      </c>
      <c r="M80" s="753">
        <v>33651.446333333333</v>
      </c>
    </row>
    <row r="81" spans="1:13" ht="14.45" customHeight="1" x14ac:dyDescent="0.2">
      <c r="A81" s="747" t="s">
        <v>603</v>
      </c>
      <c r="B81" s="748" t="s">
        <v>2540</v>
      </c>
      <c r="C81" s="748" t="s">
        <v>2544</v>
      </c>
      <c r="D81" s="748" t="s">
        <v>1737</v>
      </c>
      <c r="E81" s="748" t="s">
        <v>1738</v>
      </c>
      <c r="F81" s="752"/>
      <c r="G81" s="752"/>
      <c r="H81" s="766">
        <v>0</v>
      </c>
      <c r="I81" s="752">
        <v>8.1999999999999993</v>
      </c>
      <c r="J81" s="752">
        <v>3099.1239999999998</v>
      </c>
      <c r="K81" s="766">
        <v>1</v>
      </c>
      <c r="L81" s="752">
        <v>8.1999999999999993</v>
      </c>
      <c r="M81" s="753">
        <v>3099.1239999999998</v>
      </c>
    </row>
    <row r="82" spans="1:13" ht="14.45" customHeight="1" x14ac:dyDescent="0.2">
      <c r="A82" s="747" t="s">
        <v>603</v>
      </c>
      <c r="B82" s="748" t="s">
        <v>2545</v>
      </c>
      <c r="C82" s="748" t="s">
        <v>2546</v>
      </c>
      <c r="D82" s="748" t="s">
        <v>1777</v>
      </c>
      <c r="E82" s="748" t="s">
        <v>2547</v>
      </c>
      <c r="F82" s="752"/>
      <c r="G82" s="752"/>
      <c r="H82" s="766">
        <v>0</v>
      </c>
      <c r="I82" s="752">
        <v>12.5</v>
      </c>
      <c r="J82" s="752">
        <v>14170.258000000002</v>
      </c>
      <c r="K82" s="766">
        <v>1</v>
      </c>
      <c r="L82" s="752">
        <v>12.5</v>
      </c>
      <c r="M82" s="753">
        <v>14170.258000000002</v>
      </c>
    </row>
    <row r="83" spans="1:13" ht="14.45" customHeight="1" x14ac:dyDescent="0.2">
      <c r="A83" s="747" t="s">
        <v>603</v>
      </c>
      <c r="B83" s="748" t="s">
        <v>2548</v>
      </c>
      <c r="C83" s="748" t="s">
        <v>2549</v>
      </c>
      <c r="D83" s="748" t="s">
        <v>2550</v>
      </c>
      <c r="E83" s="748" t="s">
        <v>2551</v>
      </c>
      <c r="F83" s="752"/>
      <c r="G83" s="752"/>
      <c r="H83" s="766">
        <v>0</v>
      </c>
      <c r="I83" s="752">
        <v>81</v>
      </c>
      <c r="J83" s="752">
        <v>18115.82640214013</v>
      </c>
      <c r="K83" s="766">
        <v>1</v>
      </c>
      <c r="L83" s="752">
        <v>81</v>
      </c>
      <c r="M83" s="753">
        <v>18115.82640214013</v>
      </c>
    </row>
    <row r="84" spans="1:13" ht="14.45" customHeight="1" x14ac:dyDescent="0.2">
      <c r="A84" s="747" t="s">
        <v>603</v>
      </c>
      <c r="B84" s="748" t="s">
        <v>2548</v>
      </c>
      <c r="C84" s="748" t="s">
        <v>2552</v>
      </c>
      <c r="D84" s="748" t="s">
        <v>2550</v>
      </c>
      <c r="E84" s="748" t="s">
        <v>2553</v>
      </c>
      <c r="F84" s="752"/>
      <c r="G84" s="752"/>
      <c r="H84" s="766">
        <v>0</v>
      </c>
      <c r="I84" s="752">
        <v>26.5</v>
      </c>
      <c r="J84" s="752">
        <v>15512.48</v>
      </c>
      <c r="K84" s="766">
        <v>1</v>
      </c>
      <c r="L84" s="752">
        <v>26.5</v>
      </c>
      <c r="M84" s="753">
        <v>15512.48</v>
      </c>
    </row>
    <row r="85" spans="1:13" ht="14.45" customHeight="1" x14ac:dyDescent="0.2">
      <c r="A85" s="747" t="s">
        <v>603</v>
      </c>
      <c r="B85" s="748" t="s">
        <v>2554</v>
      </c>
      <c r="C85" s="748" t="s">
        <v>2555</v>
      </c>
      <c r="D85" s="748" t="s">
        <v>2556</v>
      </c>
      <c r="E85" s="748" t="s">
        <v>2557</v>
      </c>
      <c r="F85" s="752"/>
      <c r="G85" s="752"/>
      <c r="H85" s="766">
        <v>0</v>
      </c>
      <c r="I85" s="752">
        <v>8</v>
      </c>
      <c r="J85" s="752">
        <v>54115.98000000001</v>
      </c>
      <c r="K85" s="766">
        <v>1</v>
      </c>
      <c r="L85" s="752">
        <v>8</v>
      </c>
      <c r="M85" s="753">
        <v>54115.98000000001</v>
      </c>
    </row>
    <row r="86" spans="1:13" ht="14.45" customHeight="1" x14ac:dyDescent="0.2">
      <c r="A86" s="747" t="s">
        <v>603</v>
      </c>
      <c r="B86" s="748" t="s">
        <v>2554</v>
      </c>
      <c r="C86" s="748" t="s">
        <v>2558</v>
      </c>
      <c r="D86" s="748" t="s">
        <v>1795</v>
      </c>
      <c r="E86" s="748" t="s">
        <v>1796</v>
      </c>
      <c r="F86" s="752">
        <v>94</v>
      </c>
      <c r="G86" s="752">
        <v>54091.520000000004</v>
      </c>
      <c r="H86" s="766">
        <v>1</v>
      </c>
      <c r="I86" s="752"/>
      <c r="J86" s="752"/>
      <c r="K86" s="766">
        <v>0</v>
      </c>
      <c r="L86" s="752">
        <v>94</v>
      </c>
      <c r="M86" s="753">
        <v>54091.520000000004</v>
      </c>
    </row>
    <row r="87" spans="1:13" ht="14.45" customHeight="1" x14ac:dyDescent="0.2">
      <c r="A87" s="747" t="s">
        <v>603</v>
      </c>
      <c r="B87" s="748" t="s">
        <v>2559</v>
      </c>
      <c r="C87" s="748" t="s">
        <v>2560</v>
      </c>
      <c r="D87" s="748" t="s">
        <v>2561</v>
      </c>
      <c r="E87" s="748" t="s">
        <v>2562</v>
      </c>
      <c r="F87" s="752"/>
      <c r="G87" s="752"/>
      <c r="H87" s="766">
        <v>0</v>
      </c>
      <c r="I87" s="752">
        <v>30</v>
      </c>
      <c r="J87" s="752">
        <v>33036.299999999996</v>
      </c>
      <c r="K87" s="766">
        <v>1</v>
      </c>
      <c r="L87" s="752">
        <v>30</v>
      </c>
      <c r="M87" s="753">
        <v>33036.299999999996</v>
      </c>
    </row>
    <row r="88" spans="1:13" ht="14.45" customHeight="1" x14ac:dyDescent="0.2">
      <c r="A88" s="747" t="s">
        <v>603</v>
      </c>
      <c r="B88" s="748" t="s">
        <v>2563</v>
      </c>
      <c r="C88" s="748" t="s">
        <v>2564</v>
      </c>
      <c r="D88" s="748" t="s">
        <v>901</v>
      </c>
      <c r="E88" s="748" t="s">
        <v>902</v>
      </c>
      <c r="F88" s="752">
        <v>5</v>
      </c>
      <c r="G88" s="752">
        <v>2647.8499999999995</v>
      </c>
      <c r="H88" s="766">
        <v>1</v>
      </c>
      <c r="I88" s="752"/>
      <c r="J88" s="752"/>
      <c r="K88" s="766">
        <v>0</v>
      </c>
      <c r="L88" s="752">
        <v>5</v>
      </c>
      <c r="M88" s="753">
        <v>2647.8499999999995</v>
      </c>
    </row>
    <row r="89" spans="1:13" ht="14.45" customHeight="1" x14ac:dyDescent="0.2">
      <c r="A89" s="747" t="s">
        <v>603</v>
      </c>
      <c r="B89" s="748" t="s">
        <v>2565</v>
      </c>
      <c r="C89" s="748" t="s">
        <v>2566</v>
      </c>
      <c r="D89" s="748" t="s">
        <v>2567</v>
      </c>
      <c r="E89" s="748" t="s">
        <v>2208</v>
      </c>
      <c r="F89" s="752"/>
      <c r="G89" s="752"/>
      <c r="H89" s="766">
        <v>0</v>
      </c>
      <c r="I89" s="752">
        <v>1</v>
      </c>
      <c r="J89" s="752">
        <v>715</v>
      </c>
      <c r="K89" s="766">
        <v>1</v>
      </c>
      <c r="L89" s="752">
        <v>1</v>
      </c>
      <c r="M89" s="753">
        <v>715</v>
      </c>
    </row>
    <row r="90" spans="1:13" ht="14.45" customHeight="1" x14ac:dyDescent="0.2">
      <c r="A90" s="747" t="s">
        <v>603</v>
      </c>
      <c r="B90" s="748" t="s">
        <v>2568</v>
      </c>
      <c r="C90" s="748" t="s">
        <v>2569</v>
      </c>
      <c r="D90" s="748" t="s">
        <v>751</v>
      </c>
      <c r="E90" s="748" t="s">
        <v>752</v>
      </c>
      <c r="F90" s="752"/>
      <c r="G90" s="752"/>
      <c r="H90" s="766">
        <v>0</v>
      </c>
      <c r="I90" s="752">
        <v>2</v>
      </c>
      <c r="J90" s="752">
        <v>98.079999999999984</v>
      </c>
      <c r="K90" s="766">
        <v>1</v>
      </c>
      <c r="L90" s="752">
        <v>2</v>
      </c>
      <c r="M90" s="753">
        <v>98.079999999999984</v>
      </c>
    </row>
    <row r="91" spans="1:13" ht="14.45" customHeight="1" x14ac:dyDescent="0.2">
      <c r="A91" s="747" t="s">
        <v>603</v>
      </c>
      <c r="B91" s="748" t="s">
        <v>2570</v>
      </c>
      <c r="C91" s="748" t="s">
        <v>2571</v>
      </c>
      <c r="D91" s="748" t="s">
        <v>2572</v>
      </c>
      <c r="E91" s="748" t="s">
        <v>2573</v>
      </c>
      <c r="F91" s="752"/>
      <c r="G91" s="752"/>
      <c r="H91" s="766">
        <v>0</v>
      </c>
      <c r="I91" s="752">
        <v>540</v>
      </c>
      <c r="J91" s="752">
        <v>370265.09219290625</v>
      </c>
      <c r="K91" s="766">
        <v>1</v>
      </c>
      <c r="L91" s="752">
        <v>540</v>
      </c>
      <c r="M91" s="753">
        <v>370265.09219290625</v>
      </c>
    </row>
    <row r="92" spans="1:13" ht="14.45" customHeight="1" x14ac:dyDescent="0.2">
      <c r="A92" s="747" t="s">
        <v>603</v>
      </c>
      <c r="B92" s="748" t="s">
        <v>2570</v>
      </c>
      <c r="C92" s="748" t="s">
        <v>2574</v>
      </c>
      <c r="D92" s="748" t="s">
        <v>2572</v>
      </c>
      <c r="E92" s="748" t="s">
        <v>2575</v>
      </c>
      <c r="F92" s="752"/>
      <c r="G92" s="752"/>
      <c r="H92" s="766">
        <v>0</v>
      </c>
      <c r="I92" s="752">
        <v>12</v>
      </c>
      <c r="J92" s="752">
        <v>1772</v>
      </c>
      <c r="K92" s="766">
        <v>1</v>
      </c>
      <c r="L92" s="752">
        <v>12</v>
      </c>
      <c r="M92" s="753">
        <v>1772</v>
      </c>
    </row>
    <row r="93" spans="1:13" ht="14.45" customHeight="1" x14ac:dyDescent="0.2">
      <c r="A93" s="747" t="s">
        <v>603</v>
      </c>
      <c r="B93" s="748" t="s">
        <v>2576</v>
      </c>
      <c r="C93" s="748" t="s">
        <v>2577</v>
      </c>
      <c r="D93" s="748" t="s">
        <v>1351</v>
      </c>
      <c r="E93" s="748" t="s">
        <v>2578</v>
      </c>
      <c r="F93" s="752"/>
      <c r="G93" s="752"/>
      <c r="H93" s="766">
        <v>0</v>
      </c>
      <c r="I93" s="752">
        <v>3</v>
      </c>
      <c r="J93" s="752">
        <v>197.34</v>
      </c>
      <c r="K93" s="766">
        <v>1</v>
      </c>
      <c r="L93" s="752">
        <v>3</v>
      </c>
      <c r="M93" s="753">
        <v>197.34</v>
      </c>
    </row>
    <row r="94" spans="1:13" ht="14.45" customHeight="1" x14ac:dyDescent="0.2">
      <c r="A94" s="747" t="s">
        <v>603</v>
      </c>
      <c r="B94" s="748" t="s">
        <v>2576</v>
      </c>
      <c r="C94" s="748" t="s">
        <v>2579</v>
      </c>
      <c r="D94" s="748" t="s">
        <v>1351</v>
      </c>
      <c r="E94" s="748" t="s">
        <v>2580</v>
      </c>
      <c r="F94" s="752"/>
      <c r="G94" s="752"/>
      <c r="H94" s="766">
        <v>0</v>
      </c>
      <c r="I94" s="752">
        <v>276</v>
      </c>
      <c r="J94" s="752">
        <v>181354.8</v>
      </c>
      <c r="K94" s="766">
        <v>1</v>
      </c>
      <c r="L94" s="752">
        <v>276</v>
      </c>
      <c r="M94" s="753">
        <v>181354.8</v>
      </c>
    </row>
    <row r="95" spans="1:13" ht="14.45" customHeight="1" x14ac:dyDescent="0.2">
      <c r="A95" s="747" t="s">
        <v>603</v>
      </c>
      <c r="B95" s="748" t="s">
        <v>2581</v>
      </c>
      <c r="C95" s="748" t="s">
        <v>2582</v>
      </c>
      <c r="D95" s="748" t="s">
        <v>2583</v>
      </c>
      <c r="E95" s="748" t="s">
        <v>2584</v>
      </c>
      <c r="F95" s="752"/>
      <c r="G95" s="752"/>
      <c r="H95" s="766">
        <v>0</v>
      </c>
      <c r="I95" s="752">
        <v>33</v>
      </c>
      <c r="J95" s="752">
        <v>3630</v>
      </c>
      <c r="K95" s="766">
        <v>1</v>
      </c>
      <c r="L95" s="752">
        <v>33</v>
      </c>
      <c r="M95" s="753">
        <v>3630</v>
      </c>
    </row>
    <row r="96" spans="1:13" ht="14.45" customHeight="1" x14ac:dyDescent="0.2">
      <c r="A96" s="747" t="s">
        <v>603</v>
      </c>
      <c r="B96" s="748" t="s">
        <v>2585</v>
      </c>
      <c r="C96" s="748" t="s">
        <v>2586</v>
      </c>
      <c r="D96" s="748" t="s">
        <v>2587</v>
      </c>
      <c r="E96" s="748" t="s">
        <v>2588</v>
      </c>
      <c r="F96" s="752"/>
      <c r="G96" s="752"/>
      <c r="H96" s="766">
        <v>0</v>
      </c>
      <c r="I96" s="752">
        <v>2</v>
      </c>
      <c r="J96" s="752">
        <v>737.68</v>
      </c>
      <c r="K96" s="766">
        <v>1</v>
      </c>
      <c r="L96" s="752">
        <v>2</v>
      </c>
      <c r="M96" s="753">
        <v>737.68</v>
      </c>
    </row>
    <row r="97" spans="1:13" ht="14.45" customHeight="1" x14ac:dyDescent="0.2">
      <c r="A97" s="747" t="s">
        <v>603</v>
      </c>
      <c r="B97" s="748" t="s">
        <v>2353</v>
      </c>
      <c r="C97" s="748" t="s">
        <v>2589</v>
      </c>
      <c r="D97" s="748" t="s">
        <v>713</v>
      </c>
      <c r="E97" s="748" t="s">
        <v>1289</v>
      </c>
      <c r="F97" s="752"/>
      <c r="G97" s="752"/>
      <c r="H97" s="766">
        <v>0</v>
      </c>
      <c r="I97" s="752">
        <v>7</v>
      </c>
      <c r="J97" s="752">
        <v>236.15</v>
      </c>
      <c r="K97" s="766">
        <v>1</v>
      </c>
      <c r="L97" s="752">
        <v>7</v>
      </c>
      <c r="M97" s="753">
        <v>236.15</v>
      </c>
    </row>
    <row r="98" spans="1:13" ht="14.45" customHeight="1" x14ac:dyDescent="0.2">
      <c r="A98" s="747" t="s">
        <v>603</v>
      </c>
      <c r="B98" s="748" t="s">
        <v>2353</v>
      </c>
      <c r="C98" s="748" t="s">
        <v>2354</v>
      </c>
      <c r="D98" s="748" t="s">
        <v>713</v>
      </c>
      <c r="E98" s="748" t="s">
        <v>2355</v>
      </c>
      <c r="F98" s="752"/>
      <c r="G98" s="752"/>
      <c r="H98" s="766">
        <v>0</v>
      </c>
      <c r="I98" s="752">
        <v>110</v>
      </c>
      <c r="J98" s="752">
        <v>5570.6499999999987</v>
      </c>
      <c r="K98" s="766">
        <v>1</v>
      </c>
      <c r="L98" s="752">
        <v>110</v>
      </c>
      <c r="M98" s="753">
        <v>5570.6499999999987</v>
      </c>
    </row>
    <row r="99" spans="1:13" ht="14.45" customHeight="1" x14ac:dyDescent="0.2">
      <c r="A99" s="747" t="s">
        <v>603</v>
      </c>
      <c r="B99" s="748" t="s">
        <v>2590</v>
      </c>
      <c r="C99" s="748" t="s">
        <v>2591</v>
      </c>
      <c r="D99" s="748" t="s">
        <v>2592</v>
      </c>
      <c r="E99" s="748" t="s">
        <v>2593</v>
      </c>
      <c r="F99" s="752"/>
      <c r="G99" s="752"/>
      <c r="H99" s="766">
        <v>0</v>
      </c>
      <c r="I99" s="752">
        <v>53</v>
      </c>
      <c r="J99" s="752">
        <v>11814</v>
      </c>
      <c r="K99" s="766">
        <v>1</v>
      </c>
      <c r="L99" s="752">
        <v>53</v>
      </c>
      <c r="M99" s="753">
        <v>11814</v>
      </c>
    </row>
    <row r="100" spans="1:13" ht="14.45" customHeight="1" x14ac:dyDescent="0.2">
      <c r="A100" s="747" t="s">
        <v>603</v>
      </c>
      <c r="B100" s="748" t="s">
        <v>2594</v>
      </c>
      <c r="C100" s="748" t="s">
        <v>2595</v>
      </c>
      <c r="D100" s="748" t="s">
        <v>2596</v>
      </c>
      <c r="E100" s="748" t="s">
        <v>2597</v>
      </c>
      <c r="F100" s="752"/>
      <c r="G100" s="752"/>
      <c r="H100" s="766">
        <v>0</v>
      </c>
      <c r="I100" s="752">
        <v>104</v>
      </c>
      <c r="J100" s="752">
        <v>52290.86</v>
      </c>
      <c r="K100" s="766">
        <v>1</v>
      </c>
      <c r="L100" s="752">
        <v>104</v>
      </c>
      <c r="M100" s="753">
        <v>52290.86</v>
      </c>
    </row>
    <row r="101" spans="1:13" ht="14.45" customHeight="1" x14ac:dyDescent="0.2">
      <c r="A101" s="747" t="s">
        <v>603</v>
      </c>
      <c r="B101" s="748" t="s">
        <v>2594</v>
      </c>
      <c r="C101" s="748" t="s">
        <v>2598</v>
      </c>
      <c r="D101" s="748" t="s">
        <v>2596</v>
      </c>
      <c r="E101" s="748" t="s">
        <v>2599</v>
      </c>
      <c r="F101" s="752"/>
      <c r="G101" s="752"/>
      <c r="H101" s="766">
        <v>0</v>
      </c>
      <c r="I101" s="752">
        <v>176</v>
      </c>
      <c r="J101" s="752">
        <v>42622.05</v>
      </c>
      <c r="K101" s="766">
        <v>1</v>
      </c>
      <c r="L101" s="752">
        <v>176</v>
      </c>
      <c r="M101" s="753">
        <v>42622.05</v>
      </c>
    </row>
    <row r="102" spans="1:13" ht="14.45" customHeight="1" x14ac:dyDescent="0.2">
      <c r="A102" s="747" t="s">
        <v>603</v>
      </c>
      <c r="B102" s="748" t="s">
        <v>2594</v>
      </c>
      <c r="C102" s="748" t="s">
        <v>2600</v>
      </c>
      <c r="D102" s="748" t="s">
        <v>2601</v>
      </c>
      <c r="E102" s="748" t="s">
        <v>2602</v>
      </c>
      <c r="F102" s="752"/>
      <c r="G102" s="752"/>
      <c r="H102" s="766">
        <v>0</v>
      </c>
      <c r="I102" s="752">
        <v>2</v>
      </c>
      <c r="J102" s="752">
        <v>474.52000000000004</v>
      </c>
      <c r="K102" s="766">
        <v>1</v>
      </c>
      <c r="L102" s="752">
        <v>2</v>
      </c>
      <c r="M102" s="753">
        <v>474.52000000000004</v>
      </c>
    </row>
    <row r="103" spans="1:13" ht="14.45" customHeight="1" x14ac:dyDescent="0.2">
      <c r="A103" s="747" t="s">
        <v>603</v>
      </c>
      <c r="B103" s="748" t="s">
        <v>2594</v>
      </c>
      <c r="C103" s="748" t="s">
        <v>2603</v>
      </c>
      <c r="D103" s="748" t="s">
        <v>2601</v>
      </c>
      <c r="E103" s="748" t="s">
        <v>2604</v>
      </c>
      <c r="F103" s="752"/>
      <c r="G103" s="752"/>
      <c r="H103" s="766">
        <v>0</v>
      </c>
      <c r="I103" s="752">
        <v>2</v>
      </c>
      <c r="J103" s="752">
        <v>116.50000000000001</v>
      </c>
      <c r="K103" s="766">
        <v>1</v>
      </c>
      <c r="L103" s="752">
        <v>2</v>
      </c>
      <c r="M103" s="753">
        <v>116.50000000000001</v>
      </c>
    </row>
    <row r="104" spans="1:13" ht="14.45" customHeight="1" x14ac:dyDescent="0.2">
      <c r="A104" s="747" t="s">
        <v>603</v>
      </c>
      <c r="B104" s="748" t="s">
        <v>2605</v>
      </c>
      <c r="C104" s="748" t="s">
        <v>2606</v>
      </c>
      <c r="D104" s="748" t="s">
        <v>2607</v>
      </c>
      <c r="E104" s="748" t="s">
        <v>2608</v>
      </c>
      <c r="F104" s="752"/>
      <c r="G104" s="752"/>
      <c r="H104" s="766">
        <v>0</v>
      </c>
      <c r="I104" s="752">
        <v>1</v>
      </c>
      <c r="J104" s="752">
        <v>114.17000000000003</v>
      </c>
      <c r="K104" s="766">
        <v>1</v>
      </c>
      <c r="L104" s="752">
        <v>1</v>
      </c>
      <c r="M104" s="753">
        <v>114.17000000000003</v>
      </c>
    </row>
    <row r="105" spans="1:13" ht="14.45" customHeight="1" x14ac:dyDescent="0.2">
      <c r="A105" s="747" t="s">
        <v>603</v>
      </c>
      <c r="B105" s="748" t="s">
        <v>2605</v>
      </c>
      <c r="C105" s="748" t="s">
        <v>2609</v>
      </c>
      <c r="D105" s="748" t="s">
        <v>2607</v>
      </c>
      <c r="E105" s="748" t="s">
        <v>2610</v>
      </c>
      <c r="F105" s="752"/>
      <c r="G105" s="752"/>
      <c r="H105" s="766">
        <v>0</v>
      </c>
      <c r="I105" s="752">
        <v>3</v>
      </c>
      <c r="J105" s="752">
        <v>379.04999999999995</v>
      </c>
      <c r="K105" s="766">
        <v>1</v>
      </c>
      <c r="L105" s="752">
        <v>3</v>
      </c>
      <c r="M105" s="753">
        <v>379.04999999999995</v>
      </c>
    </row>
    <row r="106" spans="1:13" ht="14.45" customHeight="1" x14ac:dyDescent="0.2">
      <c r="A106" s="747" t="s">
        <v>603</v>
      </c>
      <c r="B106" s="748" t="s">
        <v>2611</v>
      </c>
      <c r="C106" s="748" t="s">
        <v>2612</v>
      </c>
      <c r="D106" s="748" t="s">
        <v>1346</v>
      </c>
      <c r="E106" s="748" t="s">
        <v>1347</v>
      </c>
      <c r="F106" s="752"/>
      <c r="G106" s="752"/>
      <c r="H106" s="766">
        <v>0</v>
      </c>
      <c r="I106" s="752">
        <v>1</v>
      </c>
      <c r="J106" s="752">
        <v>1042.75</v>
      </c>
      <c r="K106" s="766">
        <v>1</v>
      </c>
      <c r="L106" s="752">
        <v>1</v>
      </c>
      <c r="M106" s="753">
        <v>1042.75</v>
      </c>
    </row>
    <row r="107" spans="1:13" ht="14.45" customHeight="1" x14ac:dyDescent="0.2">
      <c r="A107" s="747" t="s">
        <v>603</v>
      </c>
      <c r="B107" s="748" t="s">
        <v>2611</v>
      </c>
      <c r="C107" s="748" t="s">
        <v>2613</v>
      </c>
      <c r="D107" s="748" t="s">
        <v>1346</v>
      </c>
      <c r="E107" s="748" t="s">
        <v>1348</v>
      </c>
      <c r="F107" s="752"/>
      <c r="G107" s="752"/>
      <c r="H107" s="766">
        <v>0</v>
      </c>
      <c r="I107" s="752">
        <v>1</v>
      </c>
      <c r="J107" s="752">
        <v>2161.6</v>
      </c>
      <c r="K107" s="766">
        <v>1</v>
      </c>
      <c r="L107" s="752">
        <v>1</v>
      </c>
      <c r="M107" s="753">
        <v>2161.6</v>
      </c>
    </row>
    <row r="108" spans="1:13" ht="14.45" customHeight="1" x14ac:dyDescent="0.2">
      <c r="A108" s="747" t="s">
        <v>603</v>
      </c>
      <c r="B108" s="748" t="s">
        <v>2614</v>
      </c>
      <c r="C108" s="748" t="s">
        <v>2615</v>
      </c>
      <c r="D108" s="748" t="s">
        <v>2616</v>
      </c>
      <c r="E108" s="748" t="s">
        <v>2617</v>
      </c>
      <c r="F108" s="752"/>
      <c r="G108" s="752"/>
      <c r="H108" s="766">
        <v>0</v>
      </c>
      <c r="I108" s="752">
        <v>1</v>
      </c>
      <c r="J108" s="752">
        <v>133.71000000000004</v>
      </c>
      <c r="K108" s="766">
        <v>1</v>
      </c>
      <c r="L108" s="752">
        <v>1</v>
      </c>
      <c r="M108" s="753">
        <v>133.71000000000004</v>
      </c>
    </row>
    <row r="109" spans="1:13" ht="14.45" customHeight="1" x14ac:dyDescent="0.2">
      <c r="A109" s="747" t="s">
        <v>603</v>
      </c>
      <c r="B109" s="748" t="s">
        <v>2614</v>
      </c>
      <c r="C109" s="748" t="s">
        <v>2618</v>
      </c>
      <c r="D109" s="748" t="s">
        <v>2616</v>
      </c>
      <c r="E109" s="748" t="s">
        <v>2619</v>
      </c>
      <c r="F109" s="752"/>
      <c r="G109" s="752"/>
      <c r="H109" s="766">
        <v>0</v>
      </c>
      <c r="I109" s="752">
        <v>2</v>
      </c>
      <c r="J109" s="752">
        <v>1107.79</v>
      </c>
      <c r="K109" s="766">
        <v>1</v>
      </c>
      <c r="L109" s="752">
        <v>2</v>
      </c>
      <c r="M109" s="753">
        <v>1107.79</v>
      </c>
    </row>
    <row r="110" spans="1:13" ht="14.45" customHeight="1" x14ac:dyDescent="0.2">
      <c r="A110" s="747" t="s">
        <v>603</v>
      </c>
      <c r="B110" s="748" t="s">
        <v>2620</v>
      </c>
      <c r="C110" s="748" t="s">
        <v>2621</v>
      </c>
      <c r="D110" s="748" t="s">
        <v>2622</v>
      </c>
      <c r="E110" s="748" t="s">
        <v>2623</v>
      </c>
      <c r="F110" s="752"/>
      <c r="G110" s="752"/>
      <c r="H110" s="766">
        <v>0</v>
      </c>
      <c r="I110" s="752">
        <v>1</v>
      </c>
      <c r="J110" s="752">
        <v>354.49</v>
      </c>
      <c r="K110" s="766">
        <v>1</v>
      </c>
      <c r="L110" s="752">
        <v>1</v>
      </c>
      <c r="M110" s="753">
        <v>354.49</v>
      </c>
    </row>
    <row r="111" spans="1:13" ht="14.45" customHeight="1" x14ac:dyDescent="0.2">
      <c r="A111" s="747" t="s">
        <v>603</v>
      </c>
      <c r="B111" s="748" t="s">
        <v>2620</v>
      </c>
      <c r="C111" s="748" t="s">
        <v>2624</v>
      </c>
      <c r="D111" s="748" t="s">
        <v>2622</v>
      </c>
      <c r="E111" s="748" t="s">
        <v>2625</v>
      </c>
      <c r="F111" s="752"/>
      <c r="G111" s="752"/>
      <c r="H111" s="766">
        <v>0</v>
      </c>
      <c r="I111" s="752">
        <v>3</v>
      </c>
      <c r="J111" s="752">
        <v>2181.1200000000003</v>
      </c>
      <c r="K111" s="766">
        <v>1</v>
      </c>
      <c r="L111" s="752">
        <v>3</v>
      </c>
      <c r="M111" s="753">
        <v>2181.1200000000003</v>
      </c>
    </row>
    <row r="112" spans="1:13" ht="14.45" customHeight="1" x14ac:dyDescent="0.2">
      <c r="A112" s="747" t="s">
        <v>603</v>
      </c>
      <c r="B112" s="748" t="s">
        <v>2626</v>
      </c>
      <c r="C112" s="748" t="s">
        <v>2627</v>
      </c>
      <c r="D112" s="748" t="s">
        <v>2628</v>
      </c>
      <c r="E112" s="748" t="s">
        <v>2629</v>
      </c>
      <c r="F112" s="752"/>
      <c r="G112" s="752"/>
      <c r="H112" s="766">
        <v>0</v>
      </c>
      <c r="I112" s="752">
        <v>1</v>
      </c>
      <c r="J112" s="752">
        <v>97.799999999999983</v>
      </c>
      <c r="K112" s="766">
        <v>1</v>
      </c>
      <c r="L112" s="752">
        <v>1</v>
      </c>
      <c r="M112" s="753">
        <v>97.799999999999983</v>
      </c>
    </row>
    <row r="113" spans="1:13" ht="14.45" customHeight="1" x14ac:dyDescent="0.2">
      <c r="A113" s="747" t="s">
        <v>603</v>
      </c>
      <c r="B113" s="748" t="s">
        <v>2630</v>
      </c>
      <c r="C113" s="748" t="s">
        <v>2631</v>
      </c>
      <c r="D113" s="748" t="s">
        <v>2632</v>
      </c>
      <c r="E113" s="748" t="s">
        <v>2397</v>
      </c>
      <c r="F113" s="752"/>
      <c r="G113" s="752"/>
      <c r="H113" s="766">
        <v>0</v>
      </c>
      <c r="I113" s="752">
        <v>2</v>
      </c>
      <c r="J113" s="752">
        <v>503.8</v>
      </c>
      <c r="K113" s="766">
        <v>1</v>
      </c>
      <c r="L113" s="752">
        <v>2</v>
      </c>
      <c r="M113" s="753">
        <v>503.8</v>
      </c>
    </row>
    <row r="114" spans="1:13" ht="14.45" customHeight="1" x14ac:dyDescent="0.2">
      <c r="A114" s="747" t="s">
        <v>603</v>
      </c>
      <c r="B114" s="748" t="s">
        <v>2633</v>
      </c>
      <c r="C114" s="748" t="s">
        <v>2634</v>
      </c>
      <c r="D114" s="748" t="s">
        <v>2635</v>
      </c>
      <c r="E114" s="748" t="s">
        <v>2636</v>
      </c>
      <c r="F114" s="752"/>
      <c r="G114" s="752"/>
      <c r="H114" s="766">
        <v>0</v>
      </c>
      <c r="I114" s="752">
        <v>7</v>
      </c>
      <c r="J114" s="752">
        <v>137.62</v>
      </c>
      <c r="K114" s="766">
        <v>1</v>
      </c>
      <c r="L114" s="752">
        <v>7</v>
      </c>
      <c r="M114" s="753">
        <v>137.62</v>
      </c>
    </row>
    <row r="115" spans="1:13" ht="14.45" customHeight="1" x14ac:dyDescent="0.2">
      <c r="A115" s="747" t="s">
        <v>603</v>
      </c>
      <c r="B115" s="748" t="s">
        <v>2633</v>
      </c>
      <c r="C115" s="748" t="s">
        <v>2637</v>
      </c>
      <c r="D115" s="748" t="s">
        <v>2635</v>
      </c>
      <c r="E115" s="748" t="s">
        <v>2638</v>
      </c>
      <c r="F115" s="752"/>
      <c r="G115" s="752"/>
      <c r="H115" s="766">
        <v>0</v>
      </c>
      <c r="I115" s="752">
        <v>1</v>
      </c>
      <c r="J115" s="752">
        <v>29.339999999999996</v>
      </c>
      <c r="K115" s="766">
        <v>1</v>
      </c>
      <c r="L115" s="752">
        <v>1</v>
      </c>
      <c r="M115" s="753">
        <v>29.339999999999996</v>
      </c>
    </row>
    <row r="116" spans="1:13" ht="14.45" customHeight="1" x14ac:dyDescent="0.2">
      <c r="A116" s="747" t="s">
        <v>603</v>
      </c>
      <c r="B116" s="748" t="s">
        <v>2633</v>
      </c>
      <c r="C116" s="748" t="s">
        <v>2639</v>
      </c>
      <c r="D116" s="748" t="s">
        <v>2635</v>
      </c>
      <c r="E116" s="748" t="s">
        <v>2640</v>
      </c>
      <c r="F116" s="752"/>
      <c r="G116" s="752"/>
      <c r="H116" s="766">
        <v>0</v>
      </c>
      <c r="I116" s="752">
        <v>4</v>
      </c>
      <c r="J116" s="752">
        <v>36.64</v>
      </c>
      <c r="K116" s="766">
        <v>1</v>
      </c>
      <c r="L116" s="752">
        <v>4</v>
      </c>
      <c r="M116" s="753">
        <v>36.64</v>
      </c>
    </row>
    <row r="117" spans="1:13" ht="14.45" customHeight="1" x14ac:dyDescent="0.2">
      <c r="A117" s="747" t="s">
        <v>603</v>
      </c>
      <c r="B117" s="748" t="s">
        <v>2356</v>
      </c>
      <c r="C117" s="748" t="s">
        <v>2360</v>
      </c>
      <c r="D117" s="748" t="s">
        <v>2358</v>
      </c>
      <c r="E117" s="748" t="s">
        <v>710</v>
      </c>
      <c r="F117" s="752"/>
      <c r="G117" s="752"/>
      <c r="H117" s="766">
        <v>0</v>
      </c>
      <c r="I117" s="752">
        <v>4</v>
      </c>
      <c r="J117" s="752">
        <v>508.71</v>
      </c>
      <c r="K117" s="766">
        <v>1</v>
      </c>
      <c r="L117" s="752">
        <v>4</v>
      </c>
      <c r="M117" s="753">
        <v>508.71</v>
      </c>
    </row>
    <row r="118" spans="1:13" ht="14.45" customHeight="1" x14ac:dyDescent="0.2">
      <c r="A118" s="747" t="s">
        <v>603</v>
      </c>
      <c r="B118" s="748" t="s">
        <v>2356</v>
      </c>
      <c r="C118" s="748" t="s">
        <v>2641</v>
      </c>
      <c r="D118" s="748" t="s">
        <v>2358</v>
      </c>
      <c r="E118" s="748" t="s">
        <v>2642</v>
      </c>
      <c r="F118" s="752"/>
      <c r="G118" s="752"/>
      <c r="H118" s="766">
        <v>0</v>
      </c>
      <c r="I118" s="752">
        <v>45</v>
      </c>
      <c r="J118" s="752">
        <v>12643.220000000001</v>
      </c>
      <c r="K118" s="766">
        <v>1</v>
      </c>
      <c r="L118" s="752">
        <v>45</v>
      </c>
      <c r="M118" s="753">
        <v>12643.220000000001</v>
      </c>
    </row>
    <row r="119" spans="1:13" ht="14.45" customHeight="1" x14ac:dyDescent="0.2">
      <c r="A119" s="747" t="s">
        <v>603</v>
      </c>
      <c r="B119" s="748" t="s">
        <v>2356</v>
      </c>
      <c r="C119" s="748" t="s">
        <v>2361</v>
      </c>
      <c r="D119" s="748" t="s">
        <v>709</v>
      </c>
      <c r="E119" s="748" t="s">
        <v>710</v>
      </c>
      <c r="F119" s="752">
        <v>1</v>
      </c>
      <c r="G119" s="752">
        <v>333.93</v>
      </c>
      <c r="H119" s="766">
        <v>1</v>
      </c>
      <c r="I119" s="752"/>
      <c r="J119" s="752"/>
      <c r="K119" s="766">
        <v>0</v>
      </c>
      <c r="L119" s="752">
        <v>1</v>
      </c>
      <c r="M119" s="753">
        <v>333.93</v>
      </c>
    </row>
    <row r="120" spans="1:13" ht="14.45" customHeight="1" x14ac:dyDescent="0.2">
      <c r="A120" s="747" t="s">
        <v>603</v>
      </c>
      <c r="B120" s="748" t="s">
        <v>2643</v>
      </c>
      <c r="C120" s="748" t="s">
        <v>2644</v>
      </c>
      <c r="D120" s="748" t="s">
        <v>1538</v>
      </c>
      <c r="E120" s="748" t="s">
        <v>2645</v>
      </c>
      <c r="F120" s="752">
        <v>4</v>
      </c>
      <c r="G120" s="752">
        <v>181.95999999999998</v>
      </c>
      <c r="H120" s="766">
        <v>1</v>
      </c>
      <c r="I120" s="752"/>
      <c r="J120" s="752"/>
      <c r="K120" s="766">
        <v>0</v>
      </c>
      <c r="L120" s="752">
        <v>4</v>
      </c>
      <c r="M120" s="753">
        <v>181.95999999999998</v>
      </c>
    </row>
    <row r="121" spans="1:13" ht="14.45" customHeight="1" x14ac:dyDescent="0.2">
      <c r="A121" s="747" t="s">
        <v>603</v>
      </c>
      <c r="B121" s="748" t="s">
        <v>2643</v>
      </c>
      <c r="C121" s="748" t="s">
        <v>2646</v>
      </c>
      <c r="D121" s="748" t="s">
        <v>1538</v>
      </c>
      <c r="E121" s="748" t="s">
        <v>2645</v>
      </c>
      <c r="F121" s="752"/>
      <c r="G121" s="752"/>
      <c r="H121" s="766">
        <v>0</v>
      </c>
      <c r="I121" s="752">
        <v>1</v>
      </c>
      <c r="J121" s="752">
        <v>45.49</v>
      </c>
      <c r="K121" s="766">
        <v>1</v>
      </c>
      <c r="L121" s="752">
        <v>1</v>
      </c>
      <c r="M121" s="753">
        <v>45.49</v>
      </c>
    </row>
    <row r="122" spans="1:13" ht="14.45" customHeight="1" x14ac:dyDescent="0.2">
      <c r="A122" s="747" t="s">
        <v>603</v>
      </c>
      <c r="B122" s="748" t="s">
        <v>2647</v>
      </c>
      <c r="C122" s="748" t="s">
        <v>2648</v>
      </c>
      <c r="D122" s="748" t="s">
        <v>923</v>
      </c>
      <c r="E122" s="748" t="s">
        <v>924</v>
      </c>
      <c r="F122" s="752"/>
      <c r="G122" s="752"/>
      <c r="H122" s="766">
        <v>0</v>
      </c>
      <c r="I122" s="752">
        <v>21</v>
      </c>
      <c r="J122" s="752">
        <v>172522.64</v>
      </c>
      <c r="K122" s="766">
        <v>1</v>
      </c>
      <c r="L122" s="752">
        <v>21</v>
      </c>
      <c r="M122" s="753">
        <v>172522.64</v>
      </c>
    </row>
    <row r="123" spans="1:13" ht="14.45" customHeight="1" x14ac:dyDescent="0.2">
      <c r="A123" s="747" t="s">
        <v>603</v>
      </c>
      <c r="B123" s="748" t="s">
        <v>2647</v>
      </c>
      <c r="C123" s="748" t="s">
        <v>2649</v>
      </c>
      <c r="D123" s="748" t="s">
        <v>921</v>
      </c>
      <c r="E123" s="748" t="s">
        <v>924</v>
      </c>
      <c r="F123" s="752">
        <v>18</v>
      </c>
      <c r="G123" s="752">
        <v>248937.77</v>
      </c>
      <c r="H123" s="766">
        <v>1</v>
      </c>
      <c r="I123" s="752"/>
      <c r="J123" s="752"/>
      <c r="K123" s="766">
        <v>0</v>
      </c>
      <c r="L123" s="752">
        <v>18</v>
      </c>
      <c r="M123" s="753">
        <v>248937.77</v>
      </c>
    </row>
    <row r="124" spans="1:13" ht="14.45" customHeight="1" x14ac:dyDescent="0.2">
      <c r="A124" s="747" t="s">
        <v>603</v>
      </c>
      <c r="B124" s="748" t="s">
        <v>2650</v>
      </c>
      <c r="C124" s="748" t="s">
        <v>2651</v>
      </c>
      <c r="D124" s="748" t="s">
        <v>769</v>
      </c>
      <c r="E124" s="748" t="s">
        <v>877</v>
      </c>
      <c r="F124" s="752"/>
      <c r="G124" s="752"/>
      <c r="H124" s="766">
        <v>0</v>
      </c>
      <c r="I124" s="752">
        <v>2</v>
      </c>
      <c r="J124" s="752">
        <v>196.52999999999997</v>
      </c>
      <c r="K124" s="766">
        <v>1</v>
      </c>
      <c r="L124" s="752">
        <v>2</v>
      </c>
      <c r="M124" s="753">
        <v>196.52999999999997</v>
      </c>
    </row>
    <row r="125" spans="1:13" ht="14.45" customHeight="1" x14ac:dyDescent="0.2">
      <c r="A125" s="747" t="s">
        <v>603</v>
      </c>
      <c r="B125" s="748" t="s">
        <v>2652</v>
      </c>
      <c r="C125" s="748" t="s">
        <v>2653</v>
      </c>
      <c r="D125" s="748" t="s">
        <v>2654</v>
      </c>
      <c r="E125" s="748" t="s">
        <v>2655</v>
      </c>
      <c r="F125" s="752"/>
      <c r="G125" s="752"/>
      <c r="H125" s="766">
        <v>0</v>
      </c>
      <c r="I125" s="752">
        <v>2</v>
      </c>
      <c r="J125" s="752">
        <v>664.31999999999994</v>
      </c>
      <c r="K125" s="766">
        <v>1</v>
      </c>
      <c r="L125" s="752">
        <v>2</v>
      </c>
      <c r="M125" s="753">
        <v>664.31999999999994</v>
      </c>
    </row>
    <row r="126" spans="1:13" ht="14.45" customHeight="1" x14ac:dyDescent="0.2">
      <c r="A126" s="747" t="s">
        <v>603</v>
      </c>
      <c r="B126" s="748" t="s">
        <v>2652</v>
      </c>
      <c r="C126" s="748" t="s">
        <v>2656</v>
      </c>
      <c r="D126" s="748" t="s">
        <v>2657</v>
      </c>
      <c r="E126" s="748" t="s">
        <v>2658</v>
      </c>
      <c r="F126" s="752"/>
      <c r="G126" s="752"/>
      <c r="H126" s="766">
        <v>0</v>
      </c>
      <c r="I126" s="752">
        <v>1</v>
      </c>
      <c r="J126" s="752">
        <v>183.51</v>
      </c>
      <c r="K126" s="766">
        <v>1</v>
      </c>
      <c r="L126" s="752">
        <v>1</v>
      </c>
      <c r="M126" s="753">
        <v>183.51</v>
      </c>
    </row>
    <row r="127" spans="1:13" ht="14.45" customHeight="1" x14ac:dyDescent="0.2">
      <c r="A127" s="747" t="s">
        <v>603</v>
      </c>
      <c r="B127" s="748" t="s">
        <v>2659</v>
      </c>
      <c r="C127" s="748" t="s">
        <v>2660</v>
      </c>
      <c r="D127" s="748" t="s">
        <v>2661</v>
      </c>
      <c r="E127" s="748" t="s">
        <v>2662</v>
      </c>
      <c r="F127" s="752"/>
      <c r="G127" s="752"/>
      <c r="H127" s="766">
        <v>0</v>
      </c>
      <c r="I127" s="752">
        <v>1</v>
      </c>
      <c r="J127" s="752">
        <v>100.58</v>
      </c>
      <c r="K127" s="766">
        <v>1</v>
      </c>
      <c r="L127" s="752">
        <v>1</v>
      </c>
      <c r="M127" s="753">
        <v>100.58</v>
      </c>
    </row>
    <row r="128" spans="1:13" ht="14.45" customHeight="1" x14ac:dyDescent="0.2">
      <c r="A128" s="747" t="s">
        <v>603</v>
      </c>
      <c r="B128" s="748" t="s">
        <v>2659</v>
      </c>
      <c r="C128" s="748" t="s">
        <v>2663</v>
      </c>
      <c r="D128" s="748" t="s">
        <v>2661</v>
      </c>
      <c r="E128" s="748" t="s">
        <v>2664</v>
      </c>
      <c r="F128" s="752"/>
      <c r="G128" s="752"/>
      <c r="H128" s="766">
        <v>0</v>
      </c>
      <c r="I128" s="752">
        <v>1</v>
      </c>
      <c r="J128" s="752">
        <v>174.55000000000007</v>
      </c>
      <c r="K128" s="766">
        <v>1</v>
      </c>
      <c r="L128" s="752">
        <v>1</v>
      </c>
      <c r="M128" s="753">
        <v>174.55000000000007</v>
      </c>
    </row>
    <row r="129" spans="1:13" ht="14.45" customHeight="1" x14ac:dyDescent="0.2">
      <c r="A129" s="747" t="s">
        <v>603</v>
      </c>
      <c r="B129" s="748" t="s">
        <v>2665</v>
      </c>
      <c r="C129" s="748" t="s">
        <v>2666</v>
      </c>
      <c r="D129" s="748" t="s">
        <v>2667</v>
      </c>
      <c r="E129" s="748" t="s">
        <v>2668</v>
      </c>
      <c r="F129" s="752"/>
      <c r="G129" s="752"/>
      <c r="H129" s="766">
        <v>0</v>
      </c>
      <c r="I129" s="752">
        <v>1</v>
      </c>
      <c r="J129" s="752">
        <v>112.74000000000001</v>
      </c>
      <c r="K129" s="766">
        <v>1</v>
      </c>
      <c r="L129" s="752">
        <v>1</v>
      </c>
      <c r="M129" s="753">
        <v>112.74000000000001</v>
      </c>
    </row>
    <row r="130" spans="1:13" ht="14.45" customHeight="1" x14ac:dyDescent="0.2">
      <c r="A130" s="747" t="s">
        <v>603</v>
      </c>
      <c r="B130" s="748" t="s">
        <v>2665</v>
      </c>
      <c r="C130" s="748" t="s">
        <v>2669</v>
      </c>
      <c r="D130" s="748" t="s">
        <v>1248</v>
      </c>
      <c r="E130" s="748" t="s">
        <v>1249</v>
      </c>
      <c r="F130" s="752">
        <v>2</v>
      </c>
      <c r="G130" s="752">
        <v>239.58</v>
      </c>
      <c r="H130" s="766">
        <v>1</v>
      </c>
      <c r="I130" s="752"/>
      <c r="J130" s="752"/>
      <c r="K130" s="766">
        <v>0</v>
      </c>
      <c r="L130" s="752">
        <v>2</v>
      </c>
      <c r="M130" s="753">
        <v>239.58</v>
      </c>
    </row>
    <row r="131" spans="1:13" ht="14.45" customHeight="1" x14ac:dyDescent="0.2">
      <c r="A131" s="747" t="s">
        <v>603</v>
      </c>
      <c r="B131" s="748" t="s">
        <v>2670</v>
      </c>
      <c r="C131" s="748" t="s">
        <v>2671</v>
      </c>
      <c r="D131" s="748" t="s">
        <v>789</v>
      </c>
      <c r="E131" s="748" t="s">
        <v>791</v>
      </c>
      <c r="F131" s="752">
        <v>1</v>
      </c>
      <c r="G131" s="752">
        <v>74.11</v>
      </c>
      <c r="H131" s="766">
        <v>1</v>
      </c>
      <c r="I131" s="752"/>
      <c r="J131" s="752"/>
      <c r="K131" s="766">
        <v>0</v>
      </c>
      <c r="L131" s="752">
        <v>1</v>
      </c>
      <c r="M131" s="753">
        <v>74.11</v>
      </c>
    </row>
    <row r="132" spans="1:13" ht="14.45" customHeight="1" x14ac:dyDescent="0.2">
      <c r="A132" s="747" t="s">
        <v>603</v>
      </c>
      <c r="B132" s="748" t="s">
        <v>2670</v>
      </c>
      <c r="C132" s="748" t="s">
        <v>2672</v>
      </c>
      <c r="D132" s="748" t="s">
        <v>2673</v>
      </c>
      <c r="E132" s="748" t="s">
        <v>1494</v>
      </c>
      <c r="F132" s="752"/>
      <c r="G132" s="752"/>
      <c r="H132" s="766">
        <v>0</v>
      </c>
      <c r="I132" s="752">
        <v>1</v>
      </c>
      <c r="J132" s="752">
        <v>301.44000000000011</v>
      </c>
      <c r="K132" s="766">
        <v>1</v>
      </c>
      <c r="L132" s="752">
        <v>1</v>
      </c>
      <c r="M132" s="753">
        <v>301.44000000000011</v>
      </c>
    </row>
    <row r="133" spans="1:13" ht="14.45" customHeight="1" x14ac:dyDescent="0.2">
      <c r="A133" s="747" t="s">
        <v>603</v>
      </c>
      <c r="B133" s="748" t="s">
        <v>2674</v>
      </c>
      <c r="C133" s="748" t="s">
        <v>2675</v>
      </c>
      <c r="D133" s="748" t="s">
        <v>2676</v>
      </c>
      <c r="E133" s="748" t="s">
        <v>2677</v>
      </c>
      <c r="F133" s="752"/>
      <c r="G133" s="752"/>
      <c r="H133" s="766">
        <v>0</v>
      </c>
      <c r="I133" s="752">
        <v>50</v>
      </c>
      <c r="J133" s="752">
        <v>4058.9700000000003</v>
      </c>
      <c r="K133" s="766">
        <v>1</v>
      </c>
      <c r="L133" s="752">
        <v>50</v>
      </c>
      <c r="M133" s="753">
        <v>4058.9700000000003</v>
      </c>
    </row>
    <row r="134" spans="1:13" ht="14.45" customHeight="1" x14ac:dyDescent="0.2">
      <c r="A134" s="747" t="s">
        <v>603</v>
      </c>
      <c r="B134" s="748" t="s">
        <v>2678</v>
      </c>
      <c r="C134" s="748" t="s">
        <v>2679</v>
      </c>
      <c r="D134" s="748" t="s">
        <v>757</v>
      </c>
      <c r="E134" s="748" t="s">
        <v>2680</v>
      </c>
      <c r="F134" s="752"/>
      <c r="G134" s="752"/>
      <c r="H134" s="766">
        <v>0</v>
      </c>
      <c r="I134" s="752">
        <v>1</v>
      </c>
      <c r="J134" s="752">
        <v>33.729999999999997</v>
      </c>
      <c r="K134" s="766">
        <v>1</v>
      </c>
      <c r="L134" s="752">
        <v>1</v>
      </c>
      <c r="M134" s="753">
        <v>33.729999999999997</v>
      </c>
    </row>
    <row r="135" spans="1:13" ht="14.45" customHeight="1" x14ac:dyDescent="0.2">
      <c r="A135" s="747" t="s">
        <v>603</v>
      </c>
      <c r="B135" s="748" t="s">
        <v>2681</v>
      </c>
      <c r="C135" s="748" t="s">
        <v>2682</v>
      </c>
      <c r="D135" s="748" t="s">
        <v>1532</v>
      </c>
      <c r="E135" s="748" t="s">
        <v>2683</v>
      </c>
      <c r="F135" s="752"/>
      <c r="G135" s="752"/>
      <c r="H135" s="766">
        <v>0</v>
      </c>
      <c r="I135" s="752">
        <v>2</v>
      </c>
      <c r="J135" s="752">
        <v>150.06</v>
      </c>
      <c r="K135" s="766">
        <v>1</v>
      </c>
      <c r="L135" s="752">
        <v>2</v>
      </c>
      <c r="M135" s="753">
        <v>150.06</v>
      </c>
    </row>
    <row r="136" spans="1:13" ht="14.45" customHeight="1" x14ac:dyDescent="0.2">
      <c r="A136" s="747" t="s">
        <v>603</v>
      </c>
      <c r="B136" s="748" t="s">
        <v>2681</v>
      </c>
      <c r="C136" s="748" t="s">
        <v>2684</v>
      </c>
      <c r="D136" s="748" t="s">
        <v>1532</v>
      </c>
      <c r="E136" s="748" t="s">
        <v>875</v>
      </c>
      <c r="F136" s="752"/>
      <c r="G136" s="752"/>
      <c r="H136" s="766">
        <v>0</v>
      </c>
      <c r="I136" s="752">
        <v>3</v>
      </c>
      <c r="J136" s="752">
        <v>89.61</v>
      </c>
      <c r="K136" s="766">
        <v>1</v>
      </c>
      <c r="L136" s="752">
        <v>3</v>
      </c>
      <c r="M136" s="753">
        <v>89.61</v>
      </c>
    </row>
    <row r="137" spans="1:13" ht="14.45" customHeight="1" x14ac:dyDescent="0.2">
      <c r="A137" s="747" t="s">
        <v>603</v>
      </c>
      <c r="B137" s="748" t="s">
        <v>2681</v>
      </c>
      <c r="C137" s="748" t="s">
        <v>2685</v>
      </c>
      <c r="D137" s="748" t="s">
        <v>1532</v>
      </c>
      <c r="E137" s="748" t="s">
        <v>2686</v>
      </c>
      <c r="F137" s="752"/>
      <c r="G137" s="752"/>
      <c r="H137" s="766">
        <v>0</v>
      </c>
      <c r="I137" s="752">
        <v>3</v>
      </c>
      <c r="J137" s="752">
        <v>299.64</v>
      </c>
      <c r="K137" s="766">
        <v>1</v>
      </c>
      <c r="L137" s="752">
        <v>3</v>
      </c>
      <c r="M137" s="753">
        <v>299.64</v>
      </c>
    </row>
    <row r="138" spans="1:13" ht="14.45" customHeight="1" x14ac:dyDescent="0.2">
      <c r="A138" s="747" t="s">
        <v>603</v>
      </c>
      <c r="B138" s="748" t="s">
        <v>2687</v>
      </c>
      <c r="C138" s="748" t="s">
        <v>2688</v>
      </c>
      <c r="D138" s="748" t="s">
        <v>1581</v>
      </c>
      <c r="E138" s="748" t="s">
        <v>1573</v>
      </c>
      <c r="F138" s="752">
        <v>1</v>
      </c>
      <c r="G138" s="752">
        <v>124.2</v>
      </c>
      <c r="H138" s="766">
        <v>1</v>
      </c>
      <c r="I138" s="752"/>
      <c r="J138" s="752"/>
      <c r="K138" s="766">
        <v>0</v>
      </c>
      <c r="L138" s="752">
        <v>1</v>
      </c>
      <c r="M138" s="753">
        <v>124.2</v>
      </c>
    </row>
    <row r="139" spans="1:13" ht="14.45" customHeight="1" x14ac:dyDescent="0.2">
      <c r="A139" s="747" t="s">
        <v>603</v>
      </c>
      <c r="B139" s="748" t="s">
        <v>2687</v>
      </c>
      <c r="C139" s="748" t="s">
        <v>2689</v>
      </c>
      <c r="D139" s="748" t="s">
        <v>1582</v>
      </c>
      <c r="E139" s="748" t="s">
        <v>1573</v>
      </c>
      <c r="F139" s="752">
        <v>4</v>
      </c>
      <c r="G139" s="752">
        <v>496.80000000000007</v>
      </c>
      <c r="H139" s="766">
        <v>1</v>
      </c>
      <c r="I139" s="752"/>
      <c r="J139" s="752"/>
      <c r="K139" s="766">
        <v>0</v>
      </c>
      <c r="L139" s="752">
        <v>4</v>
      </c>
      <c r="M139" s="753">
        <v>496.80000000000007</v>
      </c>
    </row>
    <row r="140" spans="1:13" ht="14.45" customHeight="1" x14ac:dyDescent="0.2">
      <c r="A140" s="747" t="s">
        <v>603</v>
      </c>
      <c r="B140" s="748" t="s">
        <v>2687</v>
      </c>
      <c r="C140" s="748" t="s">
        <v>2690</v>
      </c>
      <c r="D140" s="748" t="s">
        <v>1625</v>
      </c>
      <c r="E140" s="748" t="s">
        <v>1618</v>
      </c>
      <c r="F140" s="752"/>
      <c r="G140" s="752"/>
      <c r="H140" s="766">
        <v>0</v>
      </c>
      <c r="I140" s="752">
        <v>1</v>
      </c>
      <c r="J140" s="752">
        <v>1470.3300000000002</v>
      </c>
      <c r="K140" s="766">
        <v>1</v>
      </c>
      <c r="L140" s="752">
        <v>1</v>
      </c>
      <c r="M140" s="753">
        <v>1470.3300000000002</v>
      </c>
    </row>
    <row r="141" spans="1:13" ht="14.45" customHeight="1" x14ac:dyDescent="0.2">
      <c r="A141" s="747" t="s">
        <v>603</v>
      </c>
      <c r="B141" s="748" t="s">
        <v>2687</v>
      </c>
      <c r="C141" s="748" t="s">
        <v>2691</v>
      </c>
      <c r="D141" s="748" t="s">
        <v>1617</v>
      </c>
      <c r="E141" s="748" t="s">
        <v>1618</v>
      </c>
      <c r="F141" s="752"/>
      <c r="G141" s="752"/>
      <c r="H141" s="766">
        <v>0</v>
      </c>
      <c r="I141" s="752">
        <v>25</v>
      </c>
      <c r="J141" s="752">
        <v>27810.580000000005</v>
      </c>
      <c r="K141" s="766">
        <v>1</v>
      </c>
      <c r="L141" s="752">
        <v>25</v>
      </c>
      <c r="M141" s="753">
        <v>27810.580000000005</v>
      </c>
    </row>
    <row r="142" spans="1:13" ht="14.45" customHeight="1" x14ac:dyDescent="0.2">
      <c r="A142" s="747" t="s">
        <v>603</v>
      </c>
      <c r="B142" s="748" t="s">
        <v>2687</v>
      </c>
      <c r="C142" s="748" t="s">
        <v>2692</v>
      </c>
      <c r="D142" s="748" t="s">
        <v>1584</v>
      </c>
      <c r="E142" s="748" t="s">
        <v>1585</v>
      </c>
      <c r="F142" s="752">
        <v>2</v>
      </c>
      <c r="G142" s="752">
        <v>2760</v>
      </c>
      <c r="H142" s="766">
        <v>1</v>
      </c>
      <c r="I142" s="752"/>
      <c r="J142" s="752"/>
      <c r="K142" s="766">
        <v>0</v>
      </c>
      <c r="L142" s="752">
        <v>2</v>
      </c>
      <c r="M142" s="753">
        <v>2760</v>
      </c>
    </row>
    <row r="143" spans="1:13" ht="14.45" customHeight="1" x14ac:dyDescent="0.2">
      <c r="A143" s="747" t="s">
        <v>603</v>
      </c>
      <c r="B143" s="748" t="s">
        <v>2687</v>
      </c>
      <c r="C143" s="748" t="s">
        <v>2693</v>
      </c>
      <c r="D143" s="748" t="s">
        <v>1630</v>
      </c>
      <c r="E143" s="748" t="s">
        <v>2694</v>
      </c>
      <c r="F143" s="752"/>
      <c r="G143" s="752"/>
      <c r="H143" s="766">
        <v>0</v>
      </c>
      <c r="I143" s="752">
        <v>1</v>
      </c>
      <c r="J143" s="752">
        <v>195.75</v>
      </c>
      <c r="K143" s="766">
        <v>1</v>
      </c>
      <c r="L143" s="752">
        <v>1</v>
      </c>
      <c r="M143" s="753">
        <v>195.75</v>
      </c>
    </row>
    <row r="144" spans="1:13" ht="14.45" customHeight="1" x14ac:dyDescent="0.2">
      <c r="A144" s="747" t="s">
        <v>603</v>
      </c>
      <c r="B144" s="748" t="s">
        <v>2687</v>
      </c>
      <c r="C144" s="748" t="s">
        <v>2695</v>
      </c>
      <c r="D144" s="748" t="s">
        <v>1574</v>
      </c>
      <c r="E144" s="748" t="s">
        <v>1575</v>
      </c>
      <c r="F144" s="752"/>
      <c r="G144" s="752"/>
      <c r="H144" s="766">
        <v>0</v>
      </c>
      <c r="I144" s="752">
        <v>5</v>
      </c>
      <c r="J144" s="752">
        <v>208.11999999999995</v>
      </c>
      <c r="K144" s="766">
        <v>1</v>
      </c>
      <c r="L144" s="752">
        <v>5</v>
      </c>
      <c r="M144" s="753">
        <v>208.11999999999995</v>
      </c>
    </row>
    <row r="145" spans="1:13" ht="14.45" customHeight="1" x14ac:dyDescent="0.2">
      <c r="A145" s="747" t="s">
        <v>603</v>
      </c>
      <c r="B145" s="748" t="s">
        <v>2687</v>
      </c>
      <c r="C145" s="748" t="s">
        <v>2696</v>
      </c>
      <c r="D145" s="748" t="s">
        <v>1576</v>
      </c>
      <c r="E145" s="748" t="s">
        <v>1575</v>
      </c>
      <c r="F145" s="752"/>
      <c r="G145" s="752"/>
      <c r="H145" s="766">
        <v>0</v>
      </c>
      <c r="I145" s="752">
        <v>22</v>
      </c>
      <c r="J145" s="752">
        <v>913.43999999999994</v>
      </c>
      <c r="K145" s="766">
        <v>1</v>
      </c>
      <c r="L145" s="752">
        <v>22</v>
      </c>
      <c r="M145" s="753">
        <v>913.43999999999994</v>
      </c>
    </row>
    <row r="146" spans="1:13" ht="14.45" customHeight="1" x14ac:dyDescent="0.2">
      <c r="A146" s="747" t="s">
        <v>603</v>
      </c>
      <c r="B146" s="748" t="s">
        <v>2687</v>
      </c>
      <c r="C146" s="748" t="s">
        <v>2697</v>
      </c>
      <c r="D146" s="748" t="s">
        <v>1603</v>
      </c>
      <c r="E146" s="748" t="s">
        <v>1601</v>
      </c>
      <c r="F146" s="752"/>
      <c r="G146" s="752"/>
      <c r="H146" s="766">
        <v>0</v>
      </c>
      <c r="I146" s="752">
        <v>3</v>
      </c>
      <c r="J146" s="752">
        <v>406.79999999999995</v>
      </c>
      <c r="K146" s="766">
        <v>1</v>
      </c>
      <c r="L146" s="752">
        <v>3</v>
      </c>
      <c r="M146" s="753">
        <v>406.79999999999995</v>
      </c>
    </row>
    <row r="147" spans="1:13" ht="14.45" customHeight="1" x14ac:dyDescent="0.2">
      <c r="A147" s="747" t="s">
        <v>603</v>
      </c>
      <c r="B147" s="748" t="s">
        <v>2687</v>
      </c>
      <c r="C147" s="748" t="s">
        <v>2698</v>
      </c>
      <c r="D147" s="748" t="s">
        <v>2699</v>
      </c>
      <c r="E147" s="748" t="s">
        <v>1597</v>
      </c>
      <c r="F147" s="752"/>
      <c r="G147" s="752"/>
      <c r="H147" s="766">
        <v>0</v>
      </c>
      <c r="I147" s="752">
        <v>33</v>
      </c>
      <c r="J147" s="752">
        <v>4531.74</v>
      </c>
      <c r="K147" s="766">
        <v>1</v>
      </c>
      <c r="L147" s="752">
        <v>33</v>
      </c>
      <c r="M147" s="753">
        <v>4531.74</v>
      </c>
    </row>
    <row r="148" spans="1:13" ht="14.45" customHeight="1" x14ac:dyDescent="0.2">
      <c r="A148" s="747" t="s">
        <v>603</v>
      </c>
      <c r="B148" s="748" t="s">
        <v>2687</v>
      </c>
      <c r="C148" s="748" t="s">
        <v>2700</v>
      </c>
      <c r="D148" s="748" t="s">
        <v>1623</v>
      </c>
      <c r="E148" s="748" t="s">
        <v>1597</v>
      </c>
      <c r="F148" s="752"/>
      <c r="G148" s="752"/>
      <c r="H148" s="766">
        <v>0</v>
      </c>
      <c r="I148" s="752">
        <v>81</v>
      </c>
      <c r="J148" s="752">
        <v>23933.589999999997</v>
      </c>
      <c r="K148" s="766">
        <v>1</v>
      </c>
      <c r="L148" s="752">
        <v>81</v>
      </c>
      <c r="M148" s="753">
        <v>23933.589999999997</v>
      </c>
    </row>
    <row r="149" spans="1:13" ht="14.45" customHeight="1" x14ac:dyDescent="0.2">
      <c r="A149" s="747" t="s">
        <v>603</v>
      </c>
      <c r="B149" s="748" t="s">
        <v>2687</v>
      </c>
      <c r="C149" s="748" t="s">
        <v>2701</v>
      </c>
      <c r="D149" s="748" t="s">
        <v>1619</v>
      </c>
      <c r="E149" s="748" t="s">
        <v>1597</v>
      </c>
      <c r="F149" s="752"/>
      <c r="G149" s="752"/>
      <c r="H149" s="766">
        <v>0</v>
      </c>
      <c r="I149" s="752">
        <v>16</v>
      </c>
      <c r="J149" s="752">
        <v>5276.96</v>
      </c>
      <c r="K149" s="766">
        <v>1</v>
      </c>
      <c r="L149" s="752">
        <v>16</v>
      </c>
      <c r="M149" s="753">
        <v>5276.96</v>
      </c>
    </row>
    <row r="150" spans="1:13" ht="14.45" customHeight="1" x14ac:dyDescent="0.2">
      <c r="A150" s="747" t="s">
        <v>603</v>
      </c>
      <c r="B150" s="748" t="s">
        <v>2687</v>
      </c>
      <c r="C150" s="748" t="s">
        <v>2702</v>
      </c>
      <c r="D150" s="748" t="s">
        <v>1626</v>
      </c>
      <c r="E150" s="748" t="s">
        <v>1597</v>
      </c>
      <c r="F150" s="752"/>
      <c r="G150" s="752"/>
      <c r="H150" s="766">
        <v>0</v>
      </c>
      <c r="I150" s="752">
        <v>61</v>
      </c>
      <c r="J150" s="752">
        <v>9573.9500000000007</v>
      </c>
      <c r="K150" s="766">
        <v>1</v>
      </c>
      <c r="L150" s="752">
        <v>61</v>
      </c>
      <c r="M150" s="753">
        <v>9573.9500000000007</v>
      </c>
    </row>
    <row r="151" spans="1:13" ht="14.45" customHeight="1" x14ac:dyDescent="0.2">
      <c r="A151" s="747" t="s">
        <v>603</v>
      </c>
      <c r="B151" s="748" t="s">
        <v>2687</v>
      </c>
      <c r="C151" s="748" t="s">
        <v>2703</v>
      </c>
      <c r="D151" s="748" t="s">
        <v>2704</v>
      </c>
      <c r="E151" s="748" t="s">
        <v>1573</v>
      </c>
      <c r="F151" s="752">
        <v>1</v>
      </c>
      <c r="G151" s="752">
        <v>157.87</v>
      </c>
      <c r="H151" s="766">
        <v>1</v>
      </c>
      <c r="I151" s="752"/>
      <c r="J151" s="752"/>
      <c r="K151" s="766">
        <v>0</v>
      </c>
      <c r="L151" s="752">
        <v>1</v>
      </c>
      <c r="M151" s="753">
        <v>157.87</v>
      </c>
    </row>
    <row r="152" spans="1:13" ht="14.45" customHeight="1" x14ac:dyDescent="0.2">
      <c r="A152" s="747" t="s">
        <v>603</v>
      </c>
      <c r="B152" s="748" t="s">
        <v>2687</v>
      </c>
      <c r="C152" s="748" t="s">
        <v>2705</v>
      </c>
      <c r="D152" s="748" t="s">
        <v>1602</v>
      </c>
      <c r="E152" s="748" t="s">
        <v>1601</v>
      </c>
      <c r="F152" s="752"/>
      <c r="G152" s="752"/>
      <c r="H152" s="766">
        <v>0</v>
      </c>
      <c r="I152" s="752">
        <v>1</v>
      </c>
      <c r="J152" s="752">
        <v>131.25000000000003</v>
      </c>
      <c r="K152" s="766">
        <v>1</v>
      </c>
      <c r="L152" s="752">
        <v>1</v>
      </c>
      <c r="M152" s="753">
        <v>131.25000000000003</v>
      </c>
    </row>
    <row r="153" spans="1:13" ht="14.45" customHeight="1" x14ac:dyDescent="0.2">
      <c r="A153" s="747" t="s">
        <v>603</v>
      </c>
      <c r="B153" s="748" t="s">
        <v>2687</v>
      </c>
      <c r="C153" s="748" t="s">
        <v>2706</v>
      </c>
      <c r="D153" s="748" t="s">
        <v>1604</v>
      </c>
      <c r="E153" s="748" t="s">
        <v>1578</v>
      </c>
      <c r="F153" s="752"/>
      <c r="G153" s="752"/>
      <c r="H153" s="766">
        <v>0</v>
      </c>
      <c r="I153" s="752">
        <v>1</v>
      </c>
      <c r="J153" s="752">
        <v>111.95</v>
      </c>
      <c r="K153" s="766">
        <v>1</v>
      </c>
      <c r="L153" s="752">
        <v>1</v>
      </c>
      <c r="M153" s="753">
        <v>111.95</v>
      </c>
    </row>
    <row r="154" spans="1:13" ht="14.45" customHeight="1" x14ac:dyDescent="0.2">
      <c r="A154" s="747" t="s">
        <v>603</v>
      </c>
      <c r="B154" s="748" t="s">
        <v>2687</v>
      </c>
      <c r="C154" s="748" t="s">
        <v>2707</v>
      </c>
      <c r="D154" s="748" t="s">
        <v>1609</v>
      </c>
      <c r="E154" s="748" t="s">
        <v>1578</v>
      </c>
      <c r="F154" s="752"/>
      <c r="G154" s="752"/>
      <c r="H154" s="766">
        <v>0</v>
      </c>
      <c r="I154" s="752">
        <v>22</v>
      </c>
      <c r="J154" s="752">
        <v>2182.6499999999996</v>
      </c>
      <c r="K154" s="766">
        <v>1</v>
      </c>
      <c r="L154" s="752">
        <v>22</v>
      </c>
      <c r="M154" s="753">
        <v>2182.6499999999996</v>
      </c>
    </row>
    <row r="155" spans="1:13" ht="14.45" customHeight="1" x14ac:dyDescent="0.2">
      <c r="A155" s="747" t="s">
        <v>603</v>
      </c>
      <c r="B155" s="748" t="s">
        <v>2687</v>
      </c>
      <c r="C155" s="748" t="s">
        <v>2708</v>
      </c>
      <c r="D155" s="748" t="s">
        <v>1606</v>
      </c>
      <c r="E155" s="748" t="s">
        <v>1578</v>
      </c>
      <c r="F155" s="752"/>
      <c r="G155" s="752"/>
      <c r="H155" s="766">
        <v>0</v>
      </c>
      <c r="I155" s="752">
        <v>6</v>
      </c>
      <c r="J155" s="752">
        <v>594.69999999999993</v>
      </c>
      <c r="K155" s="766">
        <v>1</v>
      </c>
      <c r="L155" s="752">
        <v>6</v>
      </c>
      <c r="M155" s="753">
        <v>594.69999999999993</v>
      </c>
    </row>
    <row r="156" spans="1:13" ht="14.45" customHeight="1" x14ac:dyDescent="0.2">
      <c r="A156" s="747" t="s">
        <v>603</v>
      </c>
      <c r="B156" s="748" t="s">
        <v>2687</v>
      </c>
      <c r="C156" s="748" t="s">
        <v>2709</v>
      </c>
      <c r="D156" s="748" t="s">
        <v>2710</v>
      </c>
      <c r="E156" s="748" t="s">
        <v>1578</v>
      </c>
      <c r="F156" s="752"/>
      <c r="G156" s="752"/>
      <c r="H156" s="766">
        <v>0</v>
      </c>
      <c r="I156" s="752">
        <v>6</v>
      </c>
      <c r="J156" s="752">
        <v>601.9</v>
      </c>
      <c r="K156" s="766">
        <v>1</v>
      </c>
      <c r="L156" s="752">
        <v>6</v>
      </c>
      <c r="M156" s="753">
        <v>601.9</v>
      </c>
    </row>
    <row r="157" spans="1:13" ht="14.45" customHeight="1" x14ac:dyDescent="0.2">
      <c r="A157" s="747" t="s">
        <v>603</v>
      </c>
      <c r="B157" s="748" t="s">
        <v>2687</v>
      </c>
      <c r="C157" s="748" t="s">
        <v>2711</v>
      </c>
      <c r="D157" s="748" t="s">
        <v>1572</v>
      </c>
      <c r="E157" s="748" t="s">
        <v>1573</v>
      </c>
      <c r="F157" s="752"/>
      <c r="G157" s="752"/>
      <c r="H157" s="766">
        <v>0</v>
      </c>
      <c r="I157" s="752">
        <v>3</v>
      </c>
      <c r="J157" s="752">
        <v>498.11</v>
      </c>
      <c r="K157" s="766">
        <v>1</v>
      </c>
      <c r="L157" s="752">
        <v>3</v>
      </c>
      <c r="M157" s="753">
        <v>498.11</v>
      </c>
    </row>
    <row r="158" spans="1:13" ht="14.45" customHeight="1" x14ac:dyDescent="0.2">
      <c r="A158" s="747" t="s">
        <v>603</v>
      </c>
      <c r="B158" s="748" t="s">
        <v>2687</v>
      </c>
      <c r="C158" s="748" t="s">
        <v>2712</v>
      </c>
      <c r="D158" s="748" t="s">
        <v>1616</v>
      </c>
      <c r="E158" s="748" t="s">
        <v>1573</v>
      </c>
      <c r="F158" s="752"/>
      <c r="G158" s="752"/>
      <c r="H158" s="766">
        <v>0</v>
      </c>
      <c r="I158" s="752">
        <v>15</v>
      </c>
      <c r="J158" s="752">
        <v>1840.35</v>
      </c>
      <c r="K158" s="766">
        <v>1</v>
      </c>
      <c r="L158" s="752">
        <v>15</v>
      </c>
      <c r="M158" s="753">
        <v>1840.35</v>
      </c>
    </row>
    <row r="159" spans="1:13" ht="14.45" customHeight="1" x14ac:dyDescent="0.2">
      <c r="A159" s="747" t="s">
        <v>603</v>
      </c>
      <c r="B159" s="748" t="s">
        <v>2687</v>
      </c>
      <c r="C159" s="748" t="s">
        <v>2713</v>
      </c>
      <c r="D159" s="748" t="s">
        <v>1615</v>
      </c>
      <c r="E159" s="748" t="s">
        <v>1573</v>
      </c>
      <c r="F159" s="752"/>
      <c r="G159" s="752"/>
      <c r="H159" s="766">
        <v>0</v>
      </c>
      <c r="I159" s="752">
        <v>20</v>
      </c>
      <c r="J159" s="752">
        <v>2453.8000000000002</v>
      </c>
      <c r="K159" s="766">
        <v>1</v>
      </c>
      <c r="L159" s="752">
        <v>20</v>
      </c>
      <c r="M159" s="753">
        <v>2453.8000000000002</v>
      </c>
    </row>
    <row r="160" spans="1:13" ht="14.45" customHeight="1" x14ac:dyDescent="0.2">
      <c r="A160" s="747" t="s">
        <v>603</v>
      </c>
      <c r="B160" s="748" t="s">
        <v>2687</v>
      </c>
      <c r="C160" s="748" t="s">
        <v>2714</v>
      </c>
      <c r="D160" s="748" t="s">
        <v>1613</v>
      </c>
      <c r="E160" s="748" t="s">
        <v>1573</v>
      </c>
      <c r="F160" s="752"/>
      <c r="G160" s="752"/>
      <c r="H160" s="766">
        <v>0</v>
      </c>
      <c r="I160" s="752">
        <v>8</v>
      </c>
      <c r="J160" s="752">
        <v>1176.6399999999999</v>
      </c>
      <c r="K160" s="766">
        <v>1</v>
      </c>
      <c r="L160" s="752">
        <v>8</v>
      </c>
      <c r="M160" s="753">
        <v>1176.6399999999999</v>
      </c>
    </row>
    <row r="161" spans="1:13" ht="14.45" customHeight="1" x14ac:dyDescent="0.2">
      <c r="A161" s="747" t="s">
        <v>603</v>
      </c>
      <c r="B161" s="748" t="s">
        <v>2687</v>
      </c>
      <c r="C161" s="748" t="s">
        <v>2715</v>
      </c>
      <c r="D161" s="748" t="s">
        <v>1614</v>
      </c>
      <c r="E161" s="748" t="s">
        <v>1573</v>
      </c>
      <c r="F161" s="752"/>
      <c r="G161" s="752"/>
      <c r="H161" s="766">
        <v>0</v>
      </c>
      <c r="I161" s="752">
        <v>7</v>
      </c>
      <c r="J161" s="752">
        <v>1030.4099999999999</v>
      </c>
      <c r="K161" s="766">
        <v>1</v>
      </c>
      <c r="L161" s="752">
        <v>7</v>
      </c>
      <c r="M161" s="753">
        <v>1030.4099999999999</v>
      </c>
    </row>
    <row r="162" spans="1:13" ht="14.45" customHeight="1" x14ac:dyDescent="0.2">
      <c r="A162" s="747" t="s">
        <v>603</v>
      </c>
      <c r="B162" s="748" t="s">
        <v>2687</v>
      </c>
      <c r="C162" s="748" t="s">
        <v>2716</v>
      </c>
      <c r="D162" s="748" t="s">
        <v>2717</v>
      </c>
      <c r="E162" s="748" t="s">
        <v>1599</v>
      </c>
      <c r="F162" s="752"/>
      <c r="G162" s="752"/>
      <c r="H162" s="766">
        <v>0</v>
      </c>
      <c r="I162" s="752">
        <v>13</v>
      </c>
      <c r="J162" s="752">
        <v>2357.61</v>
      </c>
      <c r="K162" s="766">
        <v>1</v>
      </c>
      <c r="L162" s="752">
        <v>13</v>
      </c>
      <c r="M162" s="753">
        <v>2357.61</v>
      </c>
    </row>
    <row r="163" spans="1:13" ht="14.45" customHeight="1" x14ac:dyDescent="0.2">
      <c r="A163" s="747" t="s">
        <v>603</v>
      </c>
      <c r="B163" s="748" t="s">
        <v>2687</v>
      </c>
      <c r="C163" s="748" t="s">
        <v>2718</v>
      </c>
      <c r="D163" s="748" t="s">
        <v>1611</v>
      </c>
      <c r="E163" s="748" t="s">
        <v>1573</v>
      </c>
      <c r="F163" s="752"/>
      <c r="G163" s="752"/>
      <c r="H163" s="766">
        <v>0</v>
      </c>
      <c r="I163" s="752">
        <v>2</v>
      </c>
      <c r="J163" s="752">
        <v>259.93999999999994</v>
      </c>
      <c r="K163" s="766">
        <v>1</v>
      </c>
      <c r="L163" s="752">
        <v>2</v>
      </c>
      <c r="M163" s="753">
        <v>259.93999999999994</v>
      </c>
    </row>
    <row r="164" spans="1:13" ht="14.45" customHeight="1" x14ac:dyDescent="0.2">
      <c r="A164" s="747" t="s">
        <v>603</v>
      </c>
      <c r="B164" s="748" t="s">
        <v>2687</v>
      </c>
      <c r="C164" s="748" t="s">
        <v>2719</v>
      </c>
      <c r="D164" s="748" t="s">
        <v>1610</v>
      </c>
      <c r="E164" s="748" t="s">
        <v>1573</v>
      </c>
      <c r="F164" s="752"/>
      <c r="G164" s="752"/>
      <c r="H164" s="766">
        <v>0</v>
      </c>
      <c r="I164" s="752">
        <v>3</v>
      </c>
      <c r="J164" s="752">
        <v>389.90999999999997</v>
      </c>
      <c r="K164" s="766">
        <v>1</v>
      </c>
      <c r="L164" s="752">
        <v>3</v>
      </c>
      <c r="M164" s="753">
        <v>389.90999999999997</v>
      </c>
    </row>
    <row r="165" spans="1:13" ht="14.45" customHeight="1" x14ac:dyDescent="0.2">
      <c r="A165" s="747" t="s">
        <v>603</v>
      </c>
      <c r="B165" s="748" t="s">
        <v>2687</v>
      </c>
      <c r="C165" s="748" t="s">
        <v>2720</v>
      </c>
      <c r="D165" s="748" t="s">
        <v>1612</v>
      </c>
      <c r="E165" s="748" t="s">
        <v>1573</v>
      </c>
      <c r="F165" s="752"/>
      <c r="G165" s="752"/>
      <c r="H165" s="766">
        <v>0</v>
      </c>
      <c r="I165" s="752">
        <v>1</v>
      </c>
      <c r="J165" s="752">
        <v>135.41999999999999</v>
      </c>
      <c r="K165" s="766">
        <v>1</v>
      </c>
      <c r="L165" s="752">
        <v>1</v>
      </c>
      <c r="M165" s="753">
        <v>135.41999999999999</v>
      </c>
    </row>
    <row r="166" spans="1:13" ht="14.45" customHeight="1" x14ac:dyDescent="0.2">
      <c r="A166" s="747" t="s">
        <v>603</v>
      </c>
      <c r="B166" s="748" t="s">
        <v>2687</v>
      </c>
      <c r="C166" s="748" t="s">
        <v>2721</v>
      </c>
      <c r="D166" s="748" t="s">
        <v>1292</v>
      </c>
      <c r="E166" s="748" t="s">
        <v>1293</v>
      </c>
      <c r="F166" s="752">
        <v>45</v>
      </c>
      <c r="G166" s="752">
        <v>5378.2507109634071</v>
      </c>
      <c r="H166" s="766">
        <v>1</v>
      </c>
      <c r="I166" s="752"/>
      <c r="J166" s="752"/>
      <c r="K166" s="766">
        <v>0</v>
      </c>
      <c r="L166" s="752">
        <v>45</v>
      </c>
      <c r="M166" s="753">
        <v>5378.2507109634071</v>
      </c>
    </row>
    <row r="167" spans="1:13" ht="14.45" customHeight="1" x14ac:dyDescent="0.2">
      <c r="A167" s="747" t="s">
        <v>603</v>
      </c>
      <c r="B167" s="748" t="s">
        <v>2687</v>
      </c>
      <c r="C167" s="748" t="s">
        <v>2722</v>
      </c>
      <c r="D167" s="748" t="s">
        <v>1596</v>
      </c>
      <c r="E167" s="748" t="s">
        <v>1597</v>
      </c>
      <c r="F167" s="752">
        <v>16</v>
      </c>
      <c r="G167" s="752">
        <v>1958.88</v>
      </c>
      <c r="H167" s="766">
        <v>1</v>
      </c>
      <c r="I167" s="752"/>
      <c r="J167" s="752"/>
      <c r="K167" s="766">
        <v>0</v>
      </c>
      <c r="L167" s="752">
        <v>16</v>
      </c>
      <c r="M167" s="753">
        <v>1958.88</v>
      </c>
    </row>
    <row r="168" spans="1:13" ht="14.45" customHeight="1" x14ac:dyDescent="0.2">
      <c r="A168" s="747" t="s">
        <v>603</v>
      </c>
      <c r="B168" s="748" t="s">
        <v>2687</v>
      </c>
      <c r="C168" s="748" t="s">
        <v>2723</v>
      </c>
      <c r="D168" s="748" t="s">
        <v>1577</v>
      </c>
      <c r="E168" s="748" t="s">
        <v>1578</v>
      </c>
      <c r="F168" s="752">
        <v>1</v>
      </c>
      <c r="G168" s="752">
        <v>114.99999999999997</v>
      </c>
      <c r="H168" s="766">
        <v>1</v>
      </c>
      <c r="I168" s="752"/>
      <c r="J168" s="752"/>
      <c r="K168" s="766">
        <v>0</v>
      </c>
      <c r="L168" s="752">
        <v>1</v>
      </c>
      <c r="M168" s="753">
        <v>114.99999999999997</v>
      </c>
    </row>
    <row r="169" spans="1:13" ht="14.45" customHeight="1" x14ac:dyDescent="0.2">
      <c r="A169" s="747" t="s">
        <v>603</v>
      </c>
      <c r="B169" s="748" t="s">
        <v>2687</v>
      </c>
      <c r="C169" s="748" t="s">
        <v>2724</v>
      </c>
      <c r="D169" s="748" t="s">
        <v>1579</v>
      </c>
      <c r="E169" s="748" t="s">
        <v>1578</v>
      </c>
      <c r="F169" s="752">
        <v>3</v>
      </c>
      <c r="G169" s="752">
        <v>383.08000000000004</v>
      </c>
      <c r="H169" s="766">
        <v>1</v>
      </c>
      <c r="I169" s="752"/>
      <c r="J169" s="752"/>
      <c r="K169" s="766">
        <v>0</v>
      </c>
      <c r="L169" s="752">
        <v>3</v>
      </c>
      <c r="M169" s="753">
        <v>383.08000000000004</v>
      </c>
    </row>
    <row r="170" spans="1:13" ht="14.45" customHeight="1" x14ac:dyDescent="0.2">
      <c r="A170" s="747" t="s">
        <v>603</v>
      </c>
      <c r="B170" s="748" t="s">
        <v>2687</v>
      </c>
      <c r="C170" s="748" t="s">
        <v>2725</v>
      </c>
      <c r="D170" s="748" t="s">
        <v>1580</v>
      </c>
      <c r="E170" s="748" t="s">
        <v>1578</v>
      </c>
      <c r="F170" s="752">
        <v>1</v>
      </c>
      <c r="G170" s="752">
        <v>115</v>
      </c>
      <c r="H170" s="766">
        <v>1</v>
      </c>
      <c r="I170" s="752"/>
      <c r="J170" s="752"/>
      <c r="K170" s="766">
        <v>0</v>
      </c>
      <c r="L170" s="752">
        <v>1</v>
      </c>
      <c r="M170" s="753">
        <v>115</v>
      </c>
    </row>
    <row r="171" spans="1:13" ht="14.45" customHeight="1" x14ac:dyDescent="0.2">
      <c r="A171" s="747" t="s">
        <v>603</v>
      </c>
      <c r="B171" s="748" t="s">
        <v>2687</v>
      </c>
      <c r="C171" s="748" t="s">
        <v>2726</v>
      </c>
      <c r="D171" s="748" t="s">
        <v>1600</v>
      </c>
      <c r="E171" s="748" t="s">
        <v>1601</v>
      </c>
      <c r="F171" s="752"/>
      <c r="G171" s="752"/>
      <c r="H171" s="766">
        <v>0</v>
      </c>
      <c r="I171" s="752">
        <v>3</v>
      </c>
      <c r="J171" s="752">
        <v>406.79999999999995</v>
      </c>
      <c r="K171" s="766">
        <v>1</v>
      </c>
      <c r="L171" s="752">
        <v>3</v>
      </c>
      <c r="M171" s="753">
        <v>406.79999999999995</v>
      </c>
    </row>
    <row r="172" spans="1:13" ht="14.45" customHeight="1" x14ac:dyDescent="0.2">
      <c r="A172" s="747" t="s">
        <v>627</v>
      </c>
      <c r="B172" s="748" t="s">
        <v>2365</v>
      </c>
      <c r="C172" s="748" t="s">
        <v>2366</v>
      </c>
      <c r="D172" s="748" t="s">
        <v>889</v>
      </c>
      <c r="E172" s="748" t="s">
        <v>2367</v>
      </c>
      <c r="F172" s="752"/>
      <c r="G172" s="752"/>
      <c r="H172" s="766">
        <v>0</v>
      </c>
      <c r="I172" s="752">
        <v>100</v>
      </c>
      <c r="J172" s="752">
        <v>1657.6000000000001</v>
      </c>
      <c r="K172" s="766">
        <v>1</v>
      </c>
      <c r="L172" s="752">
        <v>100</v>
      </c>
      <c r="M172" s="753">
        <v>1657.6000000000001</v>
      </c>
    </row>
    <row r="173" spans="1:13" ht="14.45" customHeight="1" x14ac:dyDescent="0.2">
      <c r="A173" s="747" t="s">
        <v>627</v>
      </c>
      <c r="B173" s="748" t="s">
        <v>2365</v>
      </c>
      <c r="C173" s="748" t="s">
        <v>2368</v>
      </c>
      <c r="D173" s="748" t="s">
        <v>1872</v>
      </c>
      <c r="E173" s="748" t="s">
        <v>2369</v>
      </c>
      <c r="F173" s="752"/>
      <c r="G173" s="752"/>
      <c r="H173" s="766">
        <v>0</v>
      </c>
      <c r="I173" s="752">
        <v>29</v>
      </c>
      <c r="J173" s="752">
        <v>353.86</v>
      </c>
      <c r="K173" s="766">
        <v>1</v>
      </c>
      <c r="L173" s="752">
        <v>29</v>
      </c>
      <c r="M173" s="753">
        <v>353.86</v>
      </c>
    </row>
    <row r="174" spans="1:13" ht="14.45" customHeight="1" x14ac:dyDescent="0.2">
      <c r="A174" s="747" t="s">
        <v>627</v>
      </c>
      <c r="B174" s="748" t="s">
        <v>2727</v>
      </c>
      <c r="C174" s="748" t="s">
        <v>2728</v>
      </c>
      <c r="D174" s="748" t="s">
        <v>1969</v>
      </c>
      <c r="E174" s="748" t="s">
        <v>2729</v>
      </c>
      <c r="F174" s="752"/>
      <c r="G174" s="752"/>
      <c r="H174" s="766">
        <v>0</v>
      </c>
      <c r="I174" s="752">
        <v>1</v>
      </c>
      <c r="J174" s="752">
        <v>159.31999999999996</v>
      </c>
      <c r="K174" s="766">
        <v>1</v>
      </c>
      <c r="L174" s="752">
        <v>1</v>
      </c>
      <c r="M174" s="753">
        <v>159.31999999999996</v>
      </c>
    </row>
    <row r="175" spans="1:13" ht="14.45" customHeight="1" x14ac:dyDescent="0.2">
      <c r="A175" s="747" t="s">
        <v>627</v>
      </c>
      <c r="B175" s="748" t="s">
        <v>2370</v>
      </c>
      <c r="C175" s="748" t="s">
        <v>2371</v>
      </c>
      <c r="D175" s="748" t="s">
        <v>2372</v>
      </c>
      <c r="E175" s="748" t="s">
        <v>2373</v>
      </c>
      <c r="F175" s="752"/>
      <c r="G175" s="752"/>
      <c r="H175" s="766">
        <v>0</v>
      </c>
      <c r="I175" s="752">
        <v>15</v>
      </c>
      <c r="J175" s="752">
        <v>1848.47</v>
      </c>
      <c r="K175" s="766">
        <v>1</v>
      </c>
      <c r="L175" s="752">
        <v>15</v>
      </c>
      <c r="M175" s="753">
        <v>1848.47</v>
      </c>
    </row>
    <row r="176" spans="1:13" ht="14.45" customHeight="1" x14ac:dyDescent="0.2">
      <c r="A176" s="747" t="s">
        <v>627</v>
      </c>
      <c r="B176" s="748" t="s">
        <v>2374</v>
      </c>
      <c r="C176" s="748" t="s">
        <v>2375</v>
      </c>
      <c r="D176" s="748" t="s">
        <v>2376</v>
      </c>
      <c r="E176" s="748" t="s">
        <v>2377</v>
      </c>
      <c r="F176" s="752"/>
      <c r="G176" s="752"/>
      <c r="H176" s="766">
        <v>0</v>
      </c>
      <c r="I176" s="752">
        <v>1</v>
      </c>
      <c r="J176" s="752">
        <v>273.89999999999998</v>
      </c>
      <c r="K176" s="766">
        <v>1</v>
      </c>
      <c r="L176" s="752">
        <v>1</v>
      </c>
      <c r="M176" s="753">
        <v>273.89999999999998</v>
      </c>
    </row>
    <row r="177" spans="1:13" ht="14.45" customHeight="1" x14ac:dyDescent="0.2">
      <c r="A177" s="747" t="s">
        <v>627</v>
      </c>
      <c r="B177" s="748" t="s">
        <v>2730</v>
      </c>
      <c r="C177" s="748" t="s">
        <v>2731</v>
      </c>
      <c r="D177" s="748" t="s">
        <v>2040</v>
      </c>
      <c r="E177" s="748" t="s">
        <v>2732</v>
      </c>
      <c r="F177" s="752"/>
      <c r="G177" s="752"/>
      <c r="H177" s="766">
        <v>0</v>
      </c>
      <c r="I177" s="752">
        <v>2</v>
      </c>
      <c r="J177" s="752">
        <v>228.04000000000002</v>
      </c>
      <c r="K177" s="766">
        <v>1</v>
      </c>
      <c r="L177" s="752">
        <v>2</v>
      </c>
      <c r="M177" s="753">
        <v>228.04000000000002</v>
      </c>
    </row>
    <row r="178" spans="1:13" ht="14.45" customHeight="1" x14ac:dyDescent="0.2">
      <c r="A178" s="747" t="s">
        <v>627</v>
      </c>
      <c r="B178" s="748" t="s">
        <v>2378</v>
      </c>
      <c r="C178" s="748" t="s">
        <v>2379</v>
      </c>
      <c r="D178" s="748" t="s">
        <v>2380</v>
      </c>
      <c r="E178" s="748" t="s">
        <v>2381</v>
      </c>
      <c r="F178" s="752"/>
      <c r="G178" s="752"/>
      <c r="H178" s="766">
        <v>0</v>
      </c>
      <c r="I178" s="752">
        <v>12</v>
      </c>
      <c r="J178" s="752">
        <v>4871.24</v>
      </c>
      <c r="K178" s="766">
        <v>1</v>
      </c>
      <c r="L178" s="752">
        <v>12</v>
      </c>
      <c r="M178" s="753">
        <v>4871.24</v>
      </c>
    </row>
    <row r="179" spans="1:13" ht="14.45" customHeight="1" x14ac:dyDescent="0.2">
      <c r="A179" s="747" t="s">
        <v>627</v>
      </c>
      <c r="B179" s="748" t="s">
        <v>2733</v>
      </c>
      <c r="C179" s="748" t="s">
        <v>2734</v>
      </c>
      <c r="D179" s="748" t="s">
        <v>2735</v>
      </c>
      <c r="E179" s="748" t="s">
        <v>2062</v>
      </c>
      <c r="F179" s="752"/>
      <c r="G179" s="752"/>
      <c r="H179" s="766">
        <v>0</v>
      </c>
      <c r="I179" s="752">
        <v>1</v>
      </c>
      <c r="J179" s="752">
        <v>97.97</v>
      </c>
      <c r="K179" s="766">
        <v>1</v>
      </c>
      <c r="L179" s="752">
        <v>1</v>
      </c>
      <c r="M179" s="753">
        <v>97.97</v>
      </c>
    </row>
    <row r="180" spans="1:13" ht="14.45" customHeight="1" x14ac:dyDescent="0.2">
      <c r="A180" s="747" t="s">
        <v>627</v>
      </c>
      <c r="B180" s="748" t="s">
        <v>2733</v>
      </c>
      <c r="C180" s="748" t="s">
        <v>2736</v>
      </c>
      <c r="D180" s="748" t="s">
        <v>2735</v>
      </c>
      <c r="E180" s="748" t="s">
        <v>2737</v>
      </c>
      <c r="F180" s="752"/>
      <c r="G180" s="752"/>
      <c r="H180" s="766">
        <v>0</v>
      </c>
      <c r="I180" s="752">
        <v>1</v>
      </c>
      <c r="J180" s="752">
        <v>48.98</v>
      </c>
      <c r="K180" s="766">
        <v>1</v>
      </c>
      <c r="L180" s="752">
        <v>1</v>
      </c>
      <c r="M180" s="753">
        <v>48.98</v>
      </c>
    </row>
    <row r="181" spans="1:13" ht="14.45" customHeight="1" x14ac:dyDescent="0.2">
      <c r="A181" s="747" t="s">
        <v>627</v>
      </c>
      <c r="B181" s="748" t="s">
        <v>2738</v>
      </c>
      <c r="C181" s="748" t="s">
        <v>2739</v>
      </c>
      <c r="D181" s="748" t="s">
        <v>2740</v>
      </c>
      <c r="E181" s="748" t="s">
        <v>2741</v>
      </c>
      <c r="F181" s="752"/>
      <c r="G181" s="752"/>
      <c r="H181" s="766">
        <v>0</v>
      </c>
      <c r="I181" s="752">
        <v>2</v>
      </c>
      <c r="J181" s="752">
        <v>150.41999999999996</v>
      </c>
      <c r="K181" s="766">
        <v>1</v>
      </c>
      <c r="L181" s="752">
        <v>2</v>
      </c>
      <c r="M181" s="753">
        <v>150.41999999999996</v>
      </c>
    </row>
    <row r="182" spans="1:13" ht="14.45" customHeight="1" x14ac:dyDescent="0.2">
      <c r="A182" s="747" t="s">
        <v>627</v>
      </c>
      <c r="B182" s="748" t="s">
        <v>2382</v>
      </c>
      <c r="C182" s="748" t="s">
        <v>2383</v>
      </c>
      <c r="D182" s="748" t="s">
        <v>1032</v>
      </c>
      <c r="E182" s="748" t="s">
        <v>2384</v>
      </c>
      <c r="F182" s="752"/>
      <c r="G182" s="752"/>
      <c r="H182" s="766">
        <v>0</v>
      </c>
      <c r="I182" s="752">
        <v>27</v>
      </c>
      <c r="J182" s="752">
        <v>89100</v>
      </c>
      <c r="K182" s="766">
        <v>1</v>
      </c>
      <c r="L182" s="752">
        <v>27</v>
      </c>
      <c r="M182" s="753">
        <v>89100</v>
      </c>
    </row>
    <row r="183" spans="1:13" ht="14.45" customHeight="1" x14ac:dyDescent="0.2">
      <c r="A183" s="747" t="s">
        <v>627</v>
      </c>
      <c r="B183" s="748" t="s">
        <v>2385</v>
      </c>
      <c r="C183" s="748" t="s">
        <v>2742</v>
      </c>
      <c r="D183" s="748" t="s">
        <v>2387</v>
      </c>
      <c r="E183" s="748" t="s">
        <v>2743</v>
      </c>
      <c r="F183" s="752"/>
      <c r="G183" s="752"/>
      <c r="H183" s="766">
        <v>0</v>
      </c>
      <c r="I183" s="752">
        <v>7</v>
      </c>
      <c r="J183" s="752">
        <v>443.12999999999994</v>
      </c>
      <c r="K183" s="766">
        <v>1</v>
      </c>
      <c r="L183" s="752">
        <v>7</v>
      </c>
      <c r="M183" s="753">
        <v>443.12999999999994</v>
      </c>
    </row>
    <row r="184" spans="1:13" ht="14.45" customHeight="1" x14ac:dyDescent="0.2">
      <c r="A184" s="747" t="s">
        <v>627</v>
      </c>
      <c r="B184" s="748" t="s">
        <v>2389</v>
      </c>
      <c r="C184" s="748" t="s">
        <v>2744</v>
      </c>
      <c r="D184" s="748" t="s">
        <v>2391</v>
      </c>
      <c r="E184" s="748" t="s">
        <v>2745</v>
      </c>
      <c r="F184" s="752"/>
      <c r="G184" s="752"/>
      <c r="H184" s="766">
        <v>0</v>
      </c>
      <c r="I184" s="752">
        <v>1</v>
      </c>
      <c r="J184" s="752">
        <v>250.24</v>
      </c>
      <c r="K184" s="766">
        <v>1</v>
      </c>
      <c r="L184" s="752">
        <v>1</v>
      </c>
      <c r="M184" s="753">
        <v>250.24</v>
      </c>
    </row>
    <row r="185" spans="1:13" ht="14.45" customHeight="1" x14ac:dyDescent="0.2">
      <c r="A185" s="747" t="s">
        <v>627</v>
      </c>
      <c r="B185" s="748" t="s">
        <v>2393</v>
      </c>
      <c r="C185" s="748" t="s">
        <v>2394</v>
      </c>
      <c r="D185" s="748" t="s">
        <v>891</v>
      </c>
      <c r="E185" s="748" t="s">
        <v>2395</v>
      </c>
      <c r="F185" s="752"/>
      <c r="G185" s="752"/>
      <c r="H185" s="766">
        <v>0</v>
      </c>
      <c r="I185" s="752">
        <v>10</v>
      </c>
      <c r="J185" s="752">
        <v>1284.4599999999998</v>
      </c>
      <c r="K185" s="766">
        <v>1</v>
      </c>
      <c r="L185" s="752">
        <v>10</v>
      </c>
      <c r="M185" s="753">
        <v>1284.4599999999998</v>
      </c>
    </row>
    <row r="186" spans="1:13" ht="14.45" customHeight="1" x14ac:dyDescent="0.2">
      <c r="A186" s="747" t="s">
        <v>627</v>
      </c>
      <c r="B186" s="748" t="s">
        <v>2393</v>
      </c>
      <c r="C186" s="748" t="s">
        <v>2396</v>
      </c>
      <c r="D186" s="748" t="s">
        <v>891</v>
      </c>
      <c r="E186" s="748" t="s">
        <v>2397</v>
      </c>
      <c r="F186" s="752"/>
      <c r="G186" s="752"/>
      <c r="H186" s="766">
        <v>0</v>
      </c>
      <c r="I186" s="752">
        <v>6</v>
      </c>
      <c r="J186" s="752">
        <v>268.32</v>
      </c>
      <c r="K186" s="766">
        <v>1</v>
      </c>
      <c r="L186" s="752">
        <v>6</v>
      </c>
      <c r="M186" s="753">
        <v>268.32</v>
      </c>
    </row>
    <row r="187" spans="1:13" ht="14.45" customHeight="1" x14ac:dyDescent="0.2">
      <c r="A187" s="747" t="s">
        <v>627</v>
      </c>
      <c r="B187" s="748" t="s">
        <v>2393</v>
      </c>
      <c r="C187" s="748" t="s">
        <v>2398</v>
      </c>
      <c r="D187" s="748" t="s">
        <v>891</v>
      </c>
      <c r="E187" s="748" t="s">
        <v>2399</v>
      </c>
      <c r="F187" s="752"/>
      <c r="G187" s="752"/>
      <c r="H187" s="766">
        <v>0</v>
      </c>
      <c r="I187" s="752">
        <v>4</v>
      </c>
      <c r="J187" s="752">
        <v>357.24</v>
      </c>
      <c r="K187" s="766">
        <v>1</v>
      </c>
      <c r="L187" s="752">
        <v>4</v>
      </c>
      <c r="M187" s="753">
        <v>357.24</v>
      </c>
    </row>
    <row r="188" spans="1:13" ht="14.45" customHeight="1" x14ac:dyDescent="0.2">
      <c r="A188" s="747" t="s">
        <v>627</v>
      </c>
      <c r="B188" s="748" t="s">
        <v>2400</v>
      </c>
      <c r="C188" s="748" t="s">
        <v>2401</v>
      </c>
      <c r="D188" s="748" t="s">
        <v>1287</v>
      </c>
      <c r="E188" s="748" t="s">
        <v>2402</v>
      </c>
      <c r="F188" s="752"/>
      <c r="G188" s="752"/>
      <c r="H188" s="766">
        <v>0</v>
      </c>
      <c r="I188" s="752">
        <v>36</v>
      </c>
      <c r="J188" s="752">
        <v>21578.9</v>
      </c>
      <c r="K188" s="766">
        <v>1</v>
      </c>
      <c r="L188" s="752">
        <v>36</v>
      </c>
      <c r="M188" s="753">
        <v>21578.9</v>
      </c>
    </row>
    <row r="189" spans="1:13" ht="14.45" customHeight="1" x14ac:dyDescent="0.2">
      <c r="A189" s="747" t="s">
        <v>627</v>
      </c>
      <c r="B189" s="748" t="s">
        <v>2400</v>
      </c>
      <c r="C189" s="748" t="s">
        <v>2404</v>
      </c>
      <c r="D189" s="748" t="s">
        <v>1287</v>
      </c>
      <c r="E189" s="748" t="s">
        <v>2405</v>
      </c>
      <c r="F189" s="752"/>
      <c r="G189" s="752"/>
      <c r="H189" s="766">
        <v>0</v>
      </c>
      <c r="I189" s="752">
        <v>10</v>
      </c>
      <c r="J189" s="752">
        <v>1402.0600000000002</v>
      </c>
      <c r="K189" s="766">
        <v>1</v>
      </c>
      <c r="L189" s="752">
        <v>10</v>
      </c>
      <c r="M189" s="753">
        <v>1402.0600000000002</v>
      </c>
    </row>
    <row r="190" spans="1:13" ht="14.45" customHeight="1" x14ac:dyDescent="0.2">
      <c r="A190" s="747" t="s">
        <v>627</v>
      </c>
      <c r="B190" s="748" t="s">
        <v>2746</v>
      </c>
      <c r="C190" s="748" t="s">
        <v>2747</v>
      </c>
      <c r="D190" s="748" t="s">
        <v>2748</v>
      </c>
      <c r="E190" s="748" t="s">
        <v>2749</v>
      </c>
      <c r="F190" s="752"/>
      <c r="G190" s="752"/>
      <c r="H190" s="766">
        <v>0</v>
      </c>
      <c r="I190" s="752">
        <v>1</v>
      </c>
      <c r="J190" s="752">
        <v>97.65000000000002</v>
      </c>
      <c r="K190" s="766">
        <v>1</v>
      </c>
      <c r="L190" s="752">
        <v>1</v>
      </c>
      <c r="M190" s="753">
        <v>97.65000000000002</v>
      </c>
    </row>
    <row r="191" spans="1:13" ht="14.45" customHeight="1" x14ac:dyDescent="0.2">
      <c r="A191" s="747" t="s">
        <v>627</v>
      </c>
      <c r="B191" s="748" t="s">
        <v>2750</v>
      </c>
      <c r="C191" s="748" t="s">
        <v>2751</v>
      </c>
      <c r="D191" s="748" t="s">
        <v>2752</v>
      </c>
      <c r="E191" s="748" t="s">
        <v>2753</v>
      </c>
      <c r="F191" s="752"/>
      <c r="G191" s="752"/>
      <c r="H191" s="766">
        <v>0</v>
      </c>
      <c r="I191" s="752">
        <v>3</v>
      </c>
      <c r="J191" s="752">
        <v>313.87</v>
      </c>
      <c r="K191" s="766">
        <v>1</v>
      </c>
      <c r="L191" s="752">
        <v>3</v>
      </c>
      <c r="M191" s="753">
        <v>313.87</v>
      </c>
    </row>
    <row r="192" spans="1:13" ht="14.45" customHeight="1" x14ac:dyDescent="0.2">
      <c r="A192" s="747" t="s">
        <v>627</v>
      </c>
      <c r="B192" s="748" t="s">
        <v>2406</v>
      </c>
      <c r="C192" s="748" t="s">
        <v>2407</v>
      </c>
      <c r="D192" s="748" t="s">
        <v>2408</v>
      </c>
      <c r="E192" s="748" t="s">
        <v>2409</v>
      </c>
      <c r="F192" s="752"/>
      <c r="G192" s="752"/>
      <c r="H192" s="766">
        <v>0</v>
      </c>
      <c r="I192" s="752">
        <v>1</v>
      </c>
      <c r="J192" s="752">
        <v>288.94</v>
      </c>
      <c r="K192" s="766">
        <v>1</v>
      </c>
      <c r="L192" s="752">
        <v>1</v>
      </c>
      <c r="M192" s="753">
        <v>288.94</v>
      </c>
    </row>
    <row r="193" spans="1:13" ht="14.45" customHeight="1" x14ac:dyDescent="0.2">
      <c r="A193" s="747" t="s">
        <v>627</v>
      </c>
      <c r="B193" s="748" t="s">
        <v>2406</v>
      </c>
      <c r="C193" s="748" t="s">
        <v>2754</v>
      </c>
      <c r="D193" s="748" t="s">
        <v>2408</v>
      </c>
      <c r="E193" s="748" t="s">
        <v>2755</v>
      </c>
      <c r="F193" s="752">
        <v>1</v>
      </c>
      <c r="G193" s="752">
        <v>66.910000000000011</v>
      </c>
      <c r="H193" s="766">
        <v>1</v>
      </c>
      <c r="I193" s="752"/>
      <c r="J193" s="752"/>
      <c r="K193" s="766">
        <v>0</v>
      </c>
      <c r="L193" s="752">
        <v>1</v>
      </c>
      <c r="M193" s="753">
        <v>66.910000000000011</v>
      </c>
    </row>
    <row r="194" spans="1:13" ht="14.45" customHeight="1" x14ac:dyDescent="0.2">
      <c r="A194" s="747" t="s">
        <v>627</v>
      </c>
      <c r="B194" s="748" t="s">
        <v>2410</v>
      </c>
      <c r="C194" s="748" t="s">
        <v>2411</v>
      </c>
      <c r="D194" s="748" t="s">
        <v>1038</v>
      </c>
      <c r="E194" s="748" t="s">
        <v>1039</v>
      </c>
      <c r="F194" s="752"/>
      <c r="G194" s="752"/>
      <c r="H194" s="766">
        <v>0</v>
      </c>
      <c r="I194" s="752">
        <v>20</v>
      </c>
      <c r="J194" s="752">
        <v>807.44</v>
      </c>
      <c r="K194" s="766">
        <v>1</v>
      </c>
      <c r="L194" s="752">
        <v>20</v>
      </c>
      <c r="M194" s="753">
        <v>807.44</v>
      </c>
    </row>
    <row r="195" spans="1:13" ht="14.45" customHeight="1" x14ac:dyDescent="0.2">
      <c r="A195" s="747" t="s">
        <v>627</v>
      </c>
      <c r="B195" s="748" t="s">
        <v>2410</v>
      </c>
      <c r="C195" s="748" t="s">
        <v>2756</v>
      </c>
      <c r="D195" s="748" t="s">
        <v>1036</v>
      </c>
      <c r="E195" s="748" t="s">
        <v>2757</v>
      </c>
      <c r="F195" s="752"/>
      <c r="G195" s="752"/>
      <c r="H195" s="766">
        <v>0</v>
      </c>
      <c r="I195" s="752">
        <v>19</v>
      </c>
      <c r="J195" s="752">
        <v>600.23</v>
      </c>
      <c r="K195" s="766">
        <v>1</v>
      </c>
      <c r="L195" s="752">
        <v>19</v>
      </c>
      <c r="M195" s="753">
        <v>600.23</v>
      </c>
    </row>
    <row r="196" spans="1:13" ht="14.45" customHeight="1" x14ac:dyDescent="0.2">
      <c r="A196" s="747" t="s">
        <v>627</v>
      </c>
      <c r="B196" s="748" t="s">
        <v>2410</v>
      </c>
      <c r="C196" s="748" t="s">
        <v>2412</v>
      </c>
      <c r="D196" s="748" t="s">
        <v>1036</v>
      </c>
      <c r="E196" s="748" t="s">
        <v>2413</v>
      </c>
      <c r="F196" s="752"/>
      <c r="G196" s="752"/>
      <c r="H196" s="766">
        <v>0</v>
      </c>
      <c r="I196" s="752">
        <v>2</v>
      </c>
      <c r="J196" s="752">
        <v>117.42</v>
      </c>
      <c r="K196" s="766">
        <v>1</v>
      </c>
      <c r="L196" s="752">
        <v>2</v>
      </c>
      <c r="M196" s="753">
        <v>117.42</v>
      </c>
    </row>
    <row r="197" spans="1:13" ht="14.45" customHeight="1" x14ac:dyDescent="0.2">
      <c r="A197" s="747" t="s">
        <v>627</v>
      </c>
      <c r="B197" s="748" t="s">
        <v>2410</v>
      </c>
      <c r="C197" s="748" t="s">
        <v>2758</v>
      </c>
      <c r="D197" s="748" t="s">
        <v>1924</v>
      </c>
      <c r="E197" s="748" t="s">
        <v>2759</v>
      </c>
      <c r="F197" s="752"/>
      <c r="G197" s="752"/>
      <c r="H197" s="766">
        <v>0</v>
      </c>
      <c r="I197" s="752">
        <v>1</v>
      </c>
      <c r="J197" s="752">
        <v>151.24</v>
      </c>
      <c r="K197" s="766">
        <v>1</v>
      </c>
      <c r="L197" s="752">
        <v>1</v>
      </c>
      <c r="M197" s="753">
        <v>151.24</v>
      </c>
    </row>
    <row r="198" spans="1:13" ht="14.45" customHeight="1" x14ac:dyDescent="0.2">
      <c r="A198" s="747" t="s">
        <v>627</v>
      </c>
      <c r="B198" s="748" t="s">
        <v>2416</v>
      </c>
      <c r="C198" s="748" t="s">
        <v>2760</v>
      </c>
      <c r="D198" s="748" t="s">
        <v>1077</v>
      </c>
      <c r="E198" s="748" t="s">
        <v>2761</v>
      </c>
      <c r="F198" s="752"/>
      <c r="G198" s="752"/>
      <c r="H198" s="766">
        <v>0</v>
      </c>
      <c r="I198" s="752">
        <v>1</v>
      </c>
      <c r="J198" s="752">
        <v>44.060000000000024</v>
      </c>
      <c r="K198" s="766">
        <v>1</v>
      </c>
      <c r="L198" s="752">
        <v>1</v>
      </c>
      <c r="M198" s="753">
        <v>44.060000000000024</v>
      </c>
    </row>
    <row r="199" spans="1:13" ht="14.45" customHeight="1" x14ac:dyDescent="0.2">
      <c r="A199" s="747" t="s">
        <v>627</v>
      </c>
      <c r="B199" s="748" t="s">
        <v>2416</v>
      </c>
      <c r="C199" s="748" t="s">
        <v>2417</v>
      </c>
      <c r="D199" s="748" t="s">
        <v>1079</v>
      </c>
      <c r="E199" s="748" t="s">
        <v>2418</v>
      </c>
      <c r="F199" s="752"/>
      <c r="G199" s="752"/>
      <c r="H199" s="766">
        <v>0</v>
      </c>
      <c r="I199" s="752">
        <v>3</v>
      </c>
      <c r="J199" s="752">
        <v>196.07999999999998</v>
      </c>
      <c r="K199" s="766">
        <v>1</v>
      </c>
      <c r="L199" s="752">
        <v>3</v>
      </c>
      <c r="M199" s="753">
        <v>196.07999999999998</v>
      </c>
    </row>
    <row r="200" spans="1:13" ht="14.45" customHeight="1" x14ac:dyDescent="0.2">
      <c r="A200" s="747" t="s">
        <v>627</v>
      </c>
      <c r="B200" s="748" t="s">
        <v>2416</v>
      </c>
      <c r="C200" s="748" t="s">
        <v>2419</v>
      </c>
      <c r="D200" s="748" t="s">
        <v>1077</v>
      </c>
      <c r="E200" s="748" t="s">
        <v>2420</v>
      </c>
      <c r="F200" s="752"/>
      <c r="G200" s="752"/>
      <c r="H200" s="766">
        <v>0</v>
      </c>
      <c r="I200" s="752">
        <v>5</v>
      </c>
      <c r="J200" s="752">
        <v>200.91</v>
      </c>
      <c r="K200" s="766">
        <v>1</v>
      </c>
      <c r="L200" s="752">
        <v>5</v>
      </c>
      <c r="M200" s="753">
        <v>200.91</v>
      </c>
    </row>
    <row r="201" spans="1:13" ht="14.45" customHeight="1" x14ac:dyDescent="0.2">
      <c r="A201" s="747" t="s">
        <v>627</v>
      </c>
      <c r="B201" s="748" t="s">
        <v>2416</v>
      </c>
      <c r="C201" s="748" t="s">
        <v>2421</v>
      </c>
      <c r="D201" s="748" t="s">
        <v>1079</v>
      </c>
      <c r="E201" s="748" t="s">
        <v>2422</v>
      </c>
      <c r="F201" s="752"/>
      <c r="G201" s="752"/>
      <c r="H201" s="766">
        <v>0</v>
      </c>
      <c r="I201" s="752">
        <v>1</v>
      </c>
      <c r="J201" s="752">
        <v>59.769999999999996</v>
      </c>
      <c r="K201" s="766">
        <v>1</v>
      </c>
      <c r="L201" s="752">
        <v>1</v>
      </c>
      <c r="M201" s="753">
        <v>59.769999999999996</v>
      </c>
    </row>
    <row r="202" spans="1:13" ht="14.45" customHeight="1" x14ac:dyDescent="0.2">
      <c r="A202" s="747" t="s">
        <v>627</v>
      </c>
      <c r="B202" s="748" t="s">
        <v>2423</v>
      </c>
      <c r="C202" s="748" t="s">
        <v>2762</v>
      </c>
      <c r="D202" s="748" t="s">
        <v>2108</v>
      </c>
      <c r="E202" s="748" t="s">
        <v>2763</v>
      </c>
      <c r="F202" s="752"/>
      <c r="G202" s="752"/>
      <c r="H202" s="766">
        <v>0</v>
      </c>
      <c r="I202" s="752">
        <v>1</v>
      </c>
      <c r="J202" s="752">
        <v>84.14</v>
      </c>
      <c r="K202" s="766">
        <v>1</v>
      </c>
      <c r="L202" s="752">
        <v>1</v>
      </c>
      <c r="M202" s="753">
        <v>84.14</v>
      </c>
    </row>
    <row r="203" spans="1:13" ht="14.45" customHeight="1" x14ac:dyDescent="0.2">
      <c r="A203" s="747" t="s">
        <v>627</v>
      </c>
      <c r="B203" s="748" t="s">
        <v>2423</v>
      </c>
      <c r="C203" s="748" t="s">
        <v>2764</v>
      </c>
      <c r="D203" s="748" t="s">
        <v>822</v>
      </c>
      <c r="E203" s="748" t="s">
        <v>1840</v>
      </c>
      <c r="F203" s="752">
        <v>4</v>
      </c>
      <c r="G203" s="752">
        <v>1166.6399999999999</v>
      </c>
      <c r="H203" s="766">
        <v>1</v>
      </c>
      <c r="I203" s="752"/>
      <c r="J203" s="752"/>
      <c r="K203" s="766">
        <v>0</v>
      </c>
      <c r="L203" s="752">
        <v>4</v>
      </c>
      <c r="M203" s="753">
        <v>1166.6399999999999</v>
      </c>
    </row>
    <row r="204" spans="1:13" ht="14.45" customHeight="1" x14ac:dyDescent="0.2">
      <c r="A204" s="747" t="s">
        <v>627</v>
      </c>
      <c r="B204" s="748" t="s">
        <v>2423</v>
      </c>
      <c r="C204" s="748" t="s">
        <v>2765</v>
      </c>
      <c r="D204" s="748" t="s">
        <v>822</v>
      </c>
      <c r="E204" s="748" t="s">
        <v>2766</v>
      </c>
      <c r="F204" s="752">
        <v>2</v>
      </c>
      <c r="G204" s="752">
        <v>203.45999999999998</v>
      </c>
      <c r="H204" s="766">
        <v>1</v>
      </c>
      <c r="I204" s="752"/>
      <c r="J204" s="752"/>
      <c r="K204" s="766">
        <v>0</v>
      </c>
      <c r="L204" s="752">
        <v>2</v>
      </c>
      <c r="M204" s="753">
        <v>203.45999999999998</v>
      </c>
    </row>
    <row r="205" spans="1:13" ht="14.45" customHeight="1" x14ac:dyDescent="0.2">
      <c r="A205" s="747" t="s">
        <v>627</v>
      </c>
      <c r="B205" s="748" t="s">
        <v>2423</v>
      </c>
      <c r="C205" s="748" t="s">
        <v>2767</v>
      </c>
      <c r="D205" s="748" t="s">
        <v>822</v>
      </c>
      <c r="E205" s="748" t="s">
        <v>1838</v>
      </c>
      <c r="F205" s="752">
        <v>6</v>
      </c>
      <c r="G205" s="752">
        <v>1243.9899999999998</v>
      </c>
      <c r="H205" s="766">
        <v>1</v>
      </c>
      <c r="I205" s="752"/>
      <c r="J205" s="752"/>
      <c r="K205" s="766">
        <v>0</v>
      </c>
      <c r="L205" s="752">
        <v>6</v>
      </c>
      <c r="M205" s="753">
        <v>1243.9899999999998</v>
      </c>
    </row>
    <row r="206" spans="1:13" ht="14.45" customHeight="1" x14ac:dyDescent="0.2">
      <c r="A206" s="747" t="s">
        <v>627</v>
      </c>
      <c r="B206" s="748" t="s">
        <v>2423</v>
      </c>
      <c r="C206" s="748" t="s">
        <v>2768</v>
      </c>
      <c r="D206" s="748" t="s">
        <v>822</v>
      </c>
      <c r="E206" s="748" t="s">
        <v>1839</v>
      </c>
      <c r="F206" s="752">
        <v>6</v>
      </c>
      <c r="G206" s="752">
        <v>433.99999999999989</v>
      </c>
      <c r="H206" s="766">
        <v>1</v>
      </c>
      <c r="I206" s="752"/>
      <c r="J206" s="752"/>
      <c r="K206" s="766">
        <v>0</v>
      </c>
      <c r="L206" s="752">
        <v>6</v>
      </c>
      <c r="M206" s="753">
        <v>433.99999999999989</v>
      </c>
    </row>
    <row r="207" spans="1:13" ht="14.45" customHeight="1" x14ac:dyDescent="0.2">
      <c r="A207" s="747" t="s">
        <v>627</v>
      </c>
      <c r="B207" s="748" t="s">
        <v>2423</v>
      </c>
      <c r="C207" s="748" t="s">
        <v>2426</v>
      </c>
      <c r="D207" s="748" t="s">
        <v>822</v>
      </c>
      <c r="E207" s="748" t="s">
        <v>823</v>
      </c>
      <c r="F207" s="752"/>
      <c r="G207" s="752"/>
      <c r="H207" s="766">
        <v>0</v>
      </c>
      <c r="I207" s="752">
        <v>9</v>
      </c>
      <c r="J207" s="752">
        <v>844.48</v>
      </c>
      <c r="K207" s="766">
        <v>1</v>
      </c>
      <c r="L207" s="752">
        <v>9</v>
      </c>
      <c r="M207" s="753">
        <v>844.48</v>
      </c>
    </row>
    <row r="208" spans="1:13" ht="14.45" customHeight="1" x14ac:dyDescent="0.2">
      <c r="A208" s="747" t="s">
        <v>627</v>
      </c>
      <c r="B208" s="748" t="s">
        <v>2423</v>
      </c>
      <c r="C208" s="748" t="s">
        <v>2769</v>
      </c>
      <c r="D208" s="748" t="s">
        <v>822</v>
      </c>
      <c r="E208" s="748" t="s">
        <v>1837</v>
      </c>
      <c r="F208" s="752"/>
      <c r="G208" s="752"/>
      <c r="H208" s="766">
        <v>0</v>
      </c>
      <c r="I208" s="752">
        <v>2</v>
      </c>
      <c r="J208" s="752">
        <v>499.42000000000013</v>
      </c>
      <c r="K208" s="766">
        <v>1</v>
      </c>
      <c r="L208" s="752">
        <v>2</v>
      </c>
      <c r="M208" s="753">
        <v>499.42000000000013</v>
      </c>
    </row>
    <row r="209" spans="1:13" ht="14.45" customHeight="1" x14ac:dyDescent="0.2">
      <c r="A209" s="747" t="s">
        <v>627</v>
      </c>
      <c r="B209" s="748" t="s">
        <v>2423</v>
      </c>
      <c r="C209" s="748" t="s">
        <v>2427</v>
      </c>
      <c r="D209" s="748" t="s">
        <v>818</v>
      </c>
      <c r="E209" s="748" t="s">
        <v>819</v>
      </c>
      <c r="F209" s="752"/>
      <c r="G209" s="752"/>
      <c r="H209" s="766">
        <v>0</v>
      </c>
      <c r="I209" s="752">
        <v>1</v>
      </c>
      <c r="J209" s="752">
        <v>88.34</v>
      </c>
      <c r="K209" s="766">
        <v>1</v>
      </c>
      <c r="L209" s="752">
        <v>1</v>
      </c>
      <c r="M209" s="753">
        <v>88.34</v>
      </c>
    </row>
    <row r="210" spans="1:13" ht="14.45" customHeight="1" x14ac:dyDescent="0.2">
      <c r="A210" s="747" t="s">
        <v>627</v>
      </c>
      <c r="B210" s="748" t="s">
        <v>2423</v>
      </c>
      <c r="C210" s="748" t="s">
        <v>2770</v>
      </c>
      <c r="D210" s="748" t="s">
        <v>822</v>
      </c>
      <c r="E210" s="748" t="s">
        <v>1836</v>
      </c>
      <c r="F210" s="752"/>
      <c r="G210" s="752"/>
      <c r="H210" s="766">
        <v>0</v>
      </c>
      <c r="I210" s="752">
        <v>1</v>
      </c>
      <c r="J210" s="752">
        <v>125.83999999999996</v>
      </c>
      <c r="K210" s="766">
        <v>1</v>
      </c>
      <c r="L210" s="752">
        <v>1</v>
      </c>
      <c r="M210" s="753">
        <v>125.83999999999996</v>
      </c>
    </row>
    <row r="211" spans="1:13" ht="14.45" customHeight="1" x14ac:dyDescent="0.2">
      <c r="A211" s="747" t="s">
        <v>627</v>
      </c>
      <c r="B211" s="748" t="s">
        <v>2423</v>
      </c>
      <c r="C211" s="748" t="s">
        <v>2428</v>
      </c>
      <c r="D211" s="748" t="s">
        <v>818</v>
      </c>
      <c r="E211" s="748" t="s">
        <v>819</v>
      </c>
      <c r="F211" s="752"/>
      <c r="G211" s="752"/>
      <c r="H211" s="766">
        <v>0</v>
      </c>
      <c r="I211" s="752">
        <v>1</v>
      </c>
      <c r="J211" s="752">
        <v>88.45</v>
      </c>
      <c r="K211" s="766">
        <v>1</v>
      </c>
      <c r="L211" s="752">
        <v>1</v>
      </c>
      <c r="M211" s="753">
        <v>88.45</v>
      </c>
    </row>
    <row r="212" spans="1:13" ht="14.45" customHeight="1" x14ac:dyDescent="0.2">
      <c r="A212" s="747" t="s">
        <v>627</v>
      </c>
      <c r="B212" s="748" t="s">
        <v>2771</v>
      </c>
      <c r="C212" s="748" t="s">
        <v>2772</v>
      </c>
      <c r="D212" s="748" t="s">
        <v>2773</v>
      </c>
      <c r="E212" s="748" t="s">
        <v>2774</v>
      </c>
      <c r="F212" s="752"/>
      <c r="G212" s="752"/>
      <c r="H212" s="766">
        <v>0</v>
      </c>
      <c r="I212" s="752">
        <v>2</v>
      </c>
      <c r="J212" s="752">
        <v>55.579999999999991</v>
      </c>
      <c r="K212" s="766">
        <v>1</v>
      </c>
      <c r="L212" s="752">
        <v>2</v>
      </c>
      <c r="M212" s="753">
        <v>55.579999999999991</v>
      </c>
    </row>
    <row r="213" spans="1:13" ht="14.45" customHeight="1" x14ac:dyDescent="0.2">
      <c r="A213" s="747" t="s">
        <v>627</v>
      </c>
      <c r="B213" s="748" t="s">
        <v>2771</v>
      </c>
      <c r="C213" s="748" t="s">
        <v>2775</v>
      </c>
      <c r="D213" s="748" t="s">
        <v>2773</v>
      </c>
      <c r="E213" s="748" t="s">
        <v>2776</v>
      </c>
      <c r="F213" s="752"/>
      <c r="G213" s="752"/>
      <c r="H213" s="766">
        <v>0</v>
      </c>
      <c r="I213" s="752">
        <v>1</v>
      </c>
      <c r="J213" s="752">
        <v>98.11</v>
      </c>
      <c r="K213" s="766">
        <v>1</v>
      </c>
      <c r="L213" s="752">
        <v>1</v>
      </c>
      <c r="M213" s="753">
        <v>98.11</v>
      </c>
    </row>
    <row r="214" spans="1:13" ht="14.45" customHeight="1" x14ac:dyDescent="0.2">
      <c r="A214" s="747" t="s">
        <v>627</v>
      </c>
      <c r="B214" s="748" t="s">
        <v>2429</v>
      </c>
      <c r="C214" s="748" t="s">
        <v>2430</v>
      </c>
      <c r="D214" s="748" t="s">
        <v>2431</v>
      </c>
      <c r="E214" s="748" t="s">
        <v>834</v>
      </c>
      <c r="F214" s="752">
        <v>4</v>
      </c>
      <c r="G214" s="752">
        <v>104.56</v>
      </c>
      <c r="H214" s="766">
        <v>1</v>
      </c>
      <c r="I214" s="752"/>
      <c r="J214" s="752"/>
      <c r="K214" s="766">
        <v>0</v>
      </c>
      <c r="L214" s="752">
        <v>4</v>
      </c>
      <c r="M214" s="753">
        <v>104.56</v>
      </c>
    </row>
    <row r="215" spans="1:13" ht="14.45" customHeight="1" x14ac:dyDescent="0.2">
      <c r="A215" s="747" t="s">
        <v>627</v>
      </c>
      <c r="B215" s="748" t="s">
        <v>2777</v>
      </c>
      <c r="C215" s="748" t="s">
        <v>2778</v>
      </c>
      <c r="D215" s="748" t="s">
        <v>2779</v>
      </c>
      <c r="E215" s="748" t="s">
        <v>2780</v>
      </c>
      <c r="F215" s="752"/>
      <c r="G215" s="752"/>
      <c r="H215" s="766">
        <v>0</v>
      </c>
      <c r="I215" s="752">
        <v>3</v>
      </c>
      <c r="J215" s="752">
        <v>161.88000000000002</v>
      </c>
      <c r="K215" s="766">
        <v>1</v>
      </c>
      <c r="L215" s="752">
        <v>3</v>
      </c>
      <c r="M215" s="753">
        <v>161.88000000000002</v>
      </c>
    </row>
    <row r="216" spans="1:13" ht="14.45" customHeight="1" x14ac:dyDescent="0.2">
      <c r="A216" s="747" t="s">
        <v>627</v>
      </c>
      <c r="B216" s="748" t="s">
        <v>2777</v>
      </c>
      <c r="C216" s="748" t="s">
        <v>2781</v>
      </c>
      <c r="D216" s="748" t="s">
        <v>2779</v>
      </c>
      <c r="E216" s="748" t="s">
        <v>2782</v>
      </c>
      <c r="F216" s="752"/>
      <c r="G216" s="752"/>
      <c r="H216" s="766">
        <v>0</v>
      </c>
      <c r="I216" s="752">
        <v>2</v>
      </c>
      <c r="J216" s="752">
        <v>17.399999999999995</v>
      </c>
      <c r="K216" s="766">
        <v>1</v>
      </c>
      <c r="L216" s="752">
        <v>2</v>
      </c>
      <c r="M216" s="753">
        <v>17.399999999999995</v>
      </c>
    </row>
    <row r="217" spans="1:13" ht="14.45" customHeight="1" x14ac:dyDescent="0.2">
      <c r="A217" s="747" t="s">
        <v>627</v>
      </c>
      <c r="B217" s="748" t="s">
        <v>2777</v>
      </c>
      <c r="C217" s="748" t="s">
        <v>2783</v>
      </c>
      <c r="D217" s="748" t="s">
        <v>2779</v>
      </c>
      <c r="E217" s="748" t="s">
        <v>2784</v>
      </c>
      <c r="F217" s="752"/>
      <c r="G217" s="752"/>
      <c r="H217" s="766">
        <v>0</v>
      </c>
      <c r="I217" s="752">
        <v>6</v>
      </c>
      <c r="J217" s="752">
        <v>90.210000000000008</v>
      </c>
      <c r="K217" s="766">
        <v>1</v>
      </c>
      <c r="L217" s="752">
        <v>6</v>
      </c>
      <c r="M217" s="753">
        <v>90.210000000000008</v>
      </c>
    </row>
    <row r="218" spans="1:13" ht="14.45" customHeight="1" x14ac:dyDescent="0.2">
      <c r="A218" s="747" t="s">
        <v>627</v>
      </c>
      <c r="B218" s="748" t="s">
        <v>2439</v>
      </c>
      <c r="C218" s="748" t="s">
        <v>2785</v>
      </c>
      <c r="D218" s="748" t="s">
        <v>1349</v>
      </c>
      <c r="E218" s="748" t="s">
        <v>2786</v>
      </c>
      <c r="F218" s="752"/>
      <c r="G218" s="752"/>
      <c r="H218" s="766">
        <v>0</v>
      </c>
      <c r="I218" s="752">
        <v>1</v>
      </c>
      <c r="J218" s="752">
        <v>219.56999999999996</v>
      </c>
      <c r="K218" s="766">
        <v>1</v>
      </c>
      <c r="L218" s="752">
        <v>1</v>
      </c>
      <c r="M218" s="753">
        <v>219.56999999999996</v>
      </c>
    </row>
    <row r="219" spans="1:13" ht="14.45" customHeight="1" x14ac:dyDescent="0.2">
      <c r="A219" s="747" t="s">
        <v>627</v>
      </c>
      <c r="B219" s="748" t="s">
        <v>2439</v>
      </c>
      <c r="C219" s="748" t="s">
        <v>2787</v>
      </c>
      <c r="D219" s="748" t="s">
        <v>2026</v>
      </c>
      <c r="E219" s="748" t="s">
        <v>875</v>
      </c>
      <c r="F219" s="752"/>
      <c r="G219" s="752"/>
      <c r="H219" s="766">
        <v>0</v>
      </c>
      <c r="I219" s="752">
        <v>1</v>
      </c>
      <c r="J219" s="752">
        <v>162.79000000000002</v>
      </c>
      <c r="K219" s="766">
        <v>1</v>
      </c>
      <c r="L219" s="752">
        <v>1</v>
      </c>
      <c r="M219" s="753">
        <v>162.79000000000002</v>
      </c>
    </row>
    <row r="220" spans="1:13" ht="14.45" customHeight="1" x14ac:dyDescent="0.2">
      <c r="A220" s="747" t="s">
        <v>627</v>
      </c>
      <c r="B220" s="748" t="s">
        <v>2788</v>
      </c>
      <c r="C220" s="748" t="s">
        <v>2789</v>
      </c>
      <c r="D220" s="748" t="s">
        <v>2790</v>
      </c>
      <c r="E220" s="748" t="s">
        <v>2791</v>
      </c>
      <c r="F220" s="752"/>
      <c r="G220" s="752"/>
      <c r="H220" s="766">
        <v>0</v>
      </c>
      <c r="I220" s="752">
        <v>1</v>
      </c>
      <c r="J220" s="752">
        <v>14.760000000000003</v>
      </c>
      <c r="K220" s="766">
        <v>1</v>
      </c>
      <c r="L220" s="752">
        <v>1</v>
      </c>
      <c r="M220" s="753">
        <v>14.760000000000003</v>
      </c>
    </row>
    <row r="221" spans="1:13" ht="14.45" customHeight="1" x14ac:dyDescent="0.2">
      <c r="A221" s="747" t="s">
        <v>627</v>
      </c>
      <c r="B221" s="748" t="s">
        <v>2788</v>
      </c>
      <c r="C221" s="748" t="s">
        <v>2792</v>
      </c>
      <c r="D221" s="748" t="s">
        <v>2790</v>
      </c>
      <c r="E221" s="748" t="s">
        <v>2793</v>
      </c>
      <c r="F221" s="752"/>
      <c r="G221" s="752"/>
      <c r="H221" s="766">
        <v>0</v>
      </c>
      <c r="I221" s="752">
        <v>5</v>
      </c>
      <c r="J221" s="752">
        <v>59.19</v>
      </c>
      <c r="K221" s="766">
        <v>1</v>
      </c>
      <c r="L221" s="752">
        <v>5</v>
      </c>
      <c r="M221" s="753">
        <v>59.19</v>
      </c>
    </row>
    <row r="222" spans="1:13" ht="14.45" customHeight="1" x14ac:dyDescent="0.2">
      <c r="A222" s="747" t="s">
        <v>627</v>
      </c>
      <c r="B222" s="748" t="s">
        <v>2788</v>
      </c>
      <c r="C222" s="748" t="s">
        <v>2794</v>
      </c>
      <c r="D222" s="748" t="s">
        <v>2790</v>
      </c>
      <c r="E222" s="748" t="s">
        <v>2782</v>
      </c>
      <c r="F222" s="752"/>
      <c r="G222" s="752"/>
      <c r="H222" s="766">
        <v>0</v>
      </c>
      <c r="I222" s="752">
        <v>2</v>
      </c>
      <c r="J222" s="752">
        <v>60.29</v>
      </c>
      <c r="K222" s="766">
        <v>1</v>
      </c>
      <c r="L222" s="752">
        <v>2</v>
      </c>
      <c r="M222" s="753">
        <v>60.29</v>
      </c>
    </row>
    <row r="223" spans="1:13" ht="14.45" customHeight="1" x14ac:dyDescent="0.2">
      <c r="A223" s="747" t="s">
        <v>627</v>
      </c>
      <c r="B223" s="748" t="s">
        <v>2795</v>
      </c>
      <c r="C223" s="748" t="s">
        <v>2796</v>
      </c>
      <c r="D223" s="748" t="s">
        <v>1973</v>
      </c>
      <c r="E223" s="748" t="s">
        <v>2797</v>
      </c>
      <c r="F223" s="752"/>
      <c r="G223" s="752"/>
      <c r="H223" s="766">
        <v>0</v>
      </c>
      <c r="I223" s="752">
        <v>1</v>
      </c>
      <c r="J223" s="752">
        <v>48.54337165234967</v>
      </c>
      <c r="K223" s="766">
        <v>1</v>
      </c>
      <c r="L223" s="752">
        <v>1</v>
      </c>
      <c r="M223" s="753">
        <v>48.54337165234967</v>
      </c>
    </row>
    <row r="224" spans="1:13" ht="14.45" customHeight="1" x14ac:dyDescent="0.2">
      <c r="A224" s="747" t="s">
        <v>627</v>
      </c>
      <c r="B224" s="748" t="s">
        <v>2441</v>
      </c>
      <c r="C224" s="748" t="s">
        <v>2445</v>
      </c>
      <c r="D224" s="748" t="s">
        <v>2446</v>
      </c>
      <c r="E224" s="748" t="s">
        <v>2447</v>
      </c>
      <c r="F224" s="752"/>
      <c r="G224" s="752"/>
      <c r="H224" s="766">
        <v>0</v>
      </c>
      <c r="I224" s="752">
        <v>8</v>
      </c>
      <c r="J224" s="752">
        <v>554.8900000000001</v>
      </c>
      <c r="K224" s="766">
        <v>1</v>
      </c>
      <c r="L224" s="752">
        <v>8</v>
      </c>
      <c r="M224" s="753">
        <v>554.8900000000001</v>
      </c>
    </row>
    <row r="225" spans="1:13" ht="14.45" customHeight="1" x14ac:dyDescent="0.2">
      <c r="A225" s="747" t="s">
        <v>627</v>
      </c>
      <c r="B225" s="748" t="s">
        <v>2348</v>
      </c>
      <c r="C225" s="748" t="s">
        <v>2351</v>
      </c>
      <c r="D225" s="748" t="s">
        <v>717</v>
      </c>
      <c r="E225" s="748" t="s">
        <v>2352</v>
      </c>
      <c r="F225" s="752"/>
      <c r="G225" s="752"/>
      <c r="H225" s="766">
        <v>0</v>
      </c>
      <c r="I225" s="752">
        <v>46</v>
      </c>
      <c r="J225" s="752">
        <v>2987.26</v>
      </c>
      <c r="K225" s="766">
        <v>1</v>
      </c>
      <c r="L225" s="752">
        <v>46</v>
      </c>
      <c r="M225" s="753">
        <v>2987.26</v>
      </c>
    </row>
    <row r="226" spans="1:13" ht="14.45" customHeight="1" x14ac:dyDescent="0.2">
      <c r="A226" s="747" t="s">
        <v>627</v>
      </c>
      <c r="B226" s="748" t="s">
        <v>2463</v>
      </c>
      <c r="C226" s="748" t="s">
        <v>2464</v>
      </c>
      <c r="D226" s="748" t="s">
        <v>2465</v>
      </c>
      <c r="E226" s="748" t="s">
        <v>2466</v>
      </c>
      <c r="F226" s="752"/>
      <c r="G226" s="752"/>
      <c r="H226" s="766">
        <v>0</v>
      </c>
      <c r="I226" s="752">
        <v>1</v>
      </c>
      <c r="J226" s="752">
        <v>92.3</v>
      </c>
      <c r="K226" s="766">
        <v>1</v>
      </c>
      <c r="L226" s="752">
        <v>1</v>
      </c>
      <c r="M226" s="753">
        <v>92.3</v>
      </c>
    </row>
    <row r="227" spans="1:13" ht="14.45" customHeight="1" x14ac:dyDescent="0.2">
      <c r="A227" s="747" t="s">
        <v>627</v>
      </c>
      <c r="B227" s="748" t="s">
        <v>2463</v>
      </c>
      <c r="C227" s="748" t="s">
        <v>2472</v>
      </c>
      <c r="D227" s="748" t="s">
        <v>2470</v>
      </c>
      <c r="E227" s="748" t="s">
        <v>2473</v>
      </c>
      <c r="F227" s="752"/>
      <c r="G227" s="752"/>
      <c r="H227" s="766">
        <v>0</v>
      </c>
      <c r="I227" s="752">
        <v>9</v>
      </c>
      <c r="J227" s="752">
        <v>882.66</v>
      </c>
      <c r="K227" s="766">
        <v>1</v>
      </c>
      <c r="L227" s="752">
        <v>9</v>
      </c>
      <c r="M227" s="753">
        <v>882.66</v>
      </c>
    </row>
    <row r="228" spans="1:13" ht="14.45" customHeight="1" x14ac:dyDescent="0.2">
      <c r="A228" s="747" t="s">
        <v>627</v>
      </c>
      <c r="B228" s="748" t="s">
        <v>2463</v>
      </c>
      <c r="C228" s="748" t="s">
        <v>2474</v>
      </c>
      <c r="D228" s="748" t="s">
        <v>2470</v>
      </c>
      <c r="E228" s="748" t="s">
        <v>2475</v>
      </c>
      <c r="F228" s="752"/>
      <c r="G228" s="752"/>
      <c r="H228" s="766">
        <v>0</v>
      </c>
      <c r="I228" s="752">
        <v>3</v>
      </c>
      <c r="J228" s="752">
        <v>187.93</v>
      </c>
      <c r="K228" s="766">
        <v>1</v>
      </c>
      <c r="L228" s="752">
        <v>3</v>
      </c>
      <c r="M228" s="753">
        <v>187.93</v>
      </c>
    </row>
    <row r="229" spans="1:13" ht="14.45" customHeight="1" x14ac:dyDescent="0.2">
      <c r="A229" s="747" t="s">
        <v>627</v>
      </c>
      <c r="B229" s="748" t="s">
        <v>2463</v>
      </c>
      <c r="C229" s="748" t="s">
        <v>2476</v>
      </c>
      <c r="D229" s="748" t="s">
        <v>2465</v>
      </c>
      <c r="E229" s="748" t="s">
        <v>2477</v>
      </c>
      <c r="F229" s="752"/>
      <c r="G229" s="752"/>
      <c r="H229" s="766">
        <v>0</v>
      </c>
      <c r="I229" s="752">
        <v>1</v>
      </c>
      <c r="J229" s="752">
        <v>77.75</v>
      </c>
      <c r="K229" s="766">
        <v>1</v>
      </c>
      <c r="L229" s="752">
        <v>1</v>
      </c>
      <c r="M229" s="753">
        <v>77.75</v>
      </c>
    </row>
    <row r="230" spans="1:13" ht="14.45" customHeight="1" x14ac:dyDescent="0.2">
      <c r="A230" s="747" t="s">
        <v>627</v>
      </c>
      <c r="B230" s="748" t="s">
        <v>2463</v>
      </c>
      <c r="C230" s="748" t="s">
        <v>2478</v>
      </c>
      <c r="D230" s="748" t="s">
        <v>2465</v>
      </c>
      <c r="E230" s="748" t="s">
        <v>2479</v>
      </c>
      <c r="F230" s="752"/>
      <c r="G230" s="752"/>
      <c r="H230" s="766">
        <v>0</v>
      </c>
      <c r="I230" s="752">
        <v>4</v>
      </c>
      <c r="J230" s="752">
        <v>244.45</v>
      </c>
      <c r="K230" s="766">
        <v>1</v>
      </c>
      <c r="L230" s="752">
        <v>4</v>
      </c>
      <c r="M230" s="753">
        <v>244.45</v>
      </c>
    </row>
    <row r="231" spans="1:13" ht="14.45" customHeight="1" x14ac:dyDescent="0.2">
      <c r="A231" s="747" t="s">
        <v>627</v>
      </c>
      <c r="B231" s="748" t="s">
        <v>2463</v>
      </c>
      <c r="C231" s="748" t="s">
        <v>2480</v>
      </c>
      <c r="D231" s="748" t="s">
        <v>2465</v>
      </c>
      <c r="E231" s="748" t="s">
        <v>2481</v>
      </c>
      <c r="F231" s="752"/>
      <c r="G231" s="752"/>
      <c r="H231" s="766">
        <v>0</v>
      </c>
      <c r="I231" s="752">
        <v>1</v>
      </c>
      <c r="J231" s="752">
        <v>94.19</v>
      </c>
      <c r="K231" s="766">
        <v>1</v>
      </c>
      <c r="L231" s="752">
        <v>1</v>
      </c>
      <c r="M231" s="753">
        <v>94.19</v>
      </c>
    </row>
    <row r="232" spans="1:13" ht="14.45" customHeight="1" x14ac:dyDescent="0.2">
      <c r="A232" s="747" t="s">
        <v>627</v>
      </c>
      <c r="B232" s="748" t="s">
        <v>2482</v>
      </c>
      <c r="C232" s="748" t="s">
        <v>2483</v>
      </c>
      <c r="D232" s="748" t="s">
        <v>2484</v>
      </c>
      <c r="E232" s="748" t="s">
        <v>2485</v>
      </c>
      <c r="F232" s="752"/>
      <c r="G232" s="752"/>
      <c r="H232" s="766">
        <v>0</v>
      </c>
      <c r="I232" s="752">
        <v>8</v>
      </c>
      <c r="J232" s="752">
        <v>25090.300000000003</v>
      </c>
      <c r="K232" s="766">
        <v>1</v>
      </c>
      <c r="L232" s="752">
        <v>8</v>
      </c>
      <c r="M232" s="753">
        <v>25090.300000000003</v>
      </c>
    </row>
    <row r="233" spans="1:13" ht="14.45" customHeight="1" x14ac:dyDescent="0.2">
      <c r="A233" s="747" t="s">
        <v>627</v>
      </c>
      <c r="B233" s="748" t="s">
        <v>2486</v>
      </c>
      <c r="C233" s="748" t="s">
        <v>2487</v>
      </c>
      <c r="D233" s="748" t="s">
        <v>1669</v>
      </c>
      <c r="E233" s="748" t="s">
        <v>2488</v>
      </c>
      <c r="F233" s="752"/>
      <c r="G233" s="752"/>
      <c r="H233" s="766">
        <v>0</v>
      </c>
      <c r="I233" s="752">
        <v>5</v>
      </c>
      <c r="J233" s="752">
        <v>572.23</v>
      </c>
      <c r="K233" s="766">
        <v>1</v>
      </c>
      <c r="L233" s="752">
        <v>5</v>
      </c>
      <c r="M233" s="753">
        <v>572.23</v>
      </c>
    </row>
    <row r="234" spans="1:13" ht="14.45" customHeight="1" x14ac:dyDescent="0.2">
      <c r="A234" s="747" t="s">
        <v>627</v>
      </c>
      <c r="B234" s="748" t="s">
        <v>2489</v>
      </c>
      <c r="C234" s="748" t="s">
        <v>2490</v>
      </c>
      <c r="D234" s="748" t="s">
        <v>2491</v>
      </c>
      <c r="E234" s="748" t="s">
        <v>1335</v>
      </c>
      <c r="F234" s="752"/>
      <c r="G234" s="752"/>
      <c r="H234" s="766">
        <v>0</v>
      </c>
      <c r="I234" s="752">
        <v>10.5</v>
      </c>
      <c r="J234" s="752">
        <v>4832.8500000000004</v>
      </c>
      <c r="K234" s="766">
        <v>1</v>
      </c>
      <c r="L234" s="752">
        <v>10.5</v>
      </c>
      <c r="M234" s="753">
        <v>4832.8500000000004</v>
      </c>
    </row>
    <row r="235" spans="1:13" ht="14.45" customHeight="1" x14ac:dyDescent="0.2">
      <c r="A235" s="747" t="s">
        <v>627</v>
      </c>
      <c r="B235" s="748" t="s">
        <v>2492</v>
      </c>
      <c r="C235" s="748" t="s">
        <v>2798</v>
      </c>
      <c r="D235" s="748" t="s">
        <v>2799</v>
      </c>
      <c r="E235" s="748" t="s">
        <v>2800</v>
      </c>
      <c r="F235" s="752"/>
      <c r="G235" s="752"/>
      <c r="H235" s="766">
        <v>0</v>
      </c>
      <c r="I235" s="752">
        <v>2</v>
      </c>
      <c r="J235" s="752">
        <v>131.07999999999998</v>
      </c>
      <c r="K235" s="766">
        <v>1</v>
      </c>
      <c r="L235" s="752">
        <v>2</v>
      </c>
      <c r="M235" s="753">
        <v>131.07999999999998</v>
      </c>
    </row>
    <row r="236" spans="1:13" ht="14.45" customHeight="1" x14ac:dyDescent="0.2">
      <c r="A236" s="747" t="s">
        <v>627</v>
      </c>
      <c r="B236" s="748" t="s">
        <v>2498</v>
      </c>
      <c r="C236" s="748" t="s">
        <v>2499</v>
      </c>
      <c r="D236" s="748" t="s">
        <v>2500</v>
      </c>
      <c r="E236" s="748" t="s">
        <v>2501</v>
      </c>
      <c r="F236" s="752">
        <v>70</v>
      </c>
      <c r="G236" s="752">
        <v>2202.7999999999997</v>
      </c>
      <c r="H236" s="766">
        <v>1</v>
      </c>
      <c r="I236" s="752"/>
      <c r="J236" s="752"/>
      <c r="K236" s="766">
        <v>0</v>
      </c>
      <c r="L236" s="752">
        <v>70</v>
      </c>
      <c r="M236" s="753">
        <v>2202.7999999999997</v>
      </c>
    </row>
    <row r="237" spans="1:13" ht="14.45" customHeight="1" x14ac:dyDescent="0.2">
      <c r="A237" s="747" t="s">
        <v>627</v>
      </c>
      <c r="B237" s="748" t="s">
        <v>2506</v>
      </c>
      <c r="C237" s="748" t="s">
        <v>2507</v>
      </c>
      <c r="D237" s="748" t="s">
        <v>2508</v>
      </c>
      <c r="E237" s="748" t="s">
        <v>1732</v>
      </c>
      <c r="F237" s="752">
        <v>4</v>
      </c>
      <c r="G237" s="752">
        <v>4576</v>
      </c>
      <c r="H237" s="766">
        <v>1</v>
      </c>
      <c r="I237" s="752"/>
      <c r="J237" s="752"/>
      <c r="K237" s="766">
        <v>0</v>
      </c>
      <c r="L237" s="752">
        <v>4</v>
      </c>
      <c r="M237" s="753">
        <v>4576</v>
      </c>
    </row>
    <row r="238" spans="1:13" ht="14.45" customHeight="1" x14ac:dyDescent="0.2">
      <c r="A238" s="747" t="s">
        <v>627</v>
      </c>
      <c r="B238" s="748" t="s">
        <v>2506</v>
      </c>
      <c r="C238" s="748" t="s">
        <v>2509</v>
      </c>
      <c r="D238" s="748" t="s">
        <v>1731</v>
      </c>
      <c r="E238" s="748" t="s">
        <v>1732</v>
      </c>
      <c r="F238" s="752"/>
      <c r="G238" s="752"/>
      <c r="H238" s="766">
        <v>0</v>
      </c>
      <c r="I238" s="752">
        <v>18.399999999999999</v>
      </c>
      <c r="J238" s="752">
        <v>15292.661999999998</v>
      </c>
      <c r="K238" s="766">
        <v>1</v>
      </c>
      <c r="L238" s="752">
        <v>18.399999999999999</v>
      </c>
      <c r="M238" s="753">
        <v>15292.661999999998</v>
      </c>
    </row>
    <row r="239" spans="1:13" ht="14.45" customHeight="1" x14ac:dyDescent="0.2">
      <c r="A239" s="747" t="s">
        <v>627</v>
      </c>
      <c r="B239" s="748" t="s">
        <v>2506</v>
      </c>
      <c r="C239" s="748" t="s">
        <v>2510</v>
      </c>
      <c r="D239" s="748" t="s">
        <v>2511</v>
      </c>
      <c r="E239" s="748" t="s">
        <v>1732</v>
      </c>
      <c r="F239" s="752">
        <v>64.5</v>
      </c>
      <c r="G239" s="752">
        <v>87117.835000000021</v>
      </c>
      <c r="H239" s="766">
        <v>1</v>
      </c>
      <c r="I239" s="752"/>
      <c r="J239" s="752"/>
      <c r="K239" s="766">
        <v>0</v>
      </c>
      <c r="L239" s="752">
        <v>64.5</v>
      </c>
      <c r="M239" s="753">
        <v>87117.835000000021</v>
      </c>
    </row>
    <row r="240" spans="1:13" ht="14.45" customHeight="1" x14ac:dyDescent="0.2">
      <c r="A240" s="747" t="s">
        <v>627</v>
      </c>
      <c r="B240" s="748" t="s">
        <v>2512</v>
      </c>
      <c r="C240" s="748" t="s">
        <v>2513</v>
      </c>
      <c r="D240" s="748" t="s">
        <v>1758</v>
      </c>
      <c r="E240" s="748" t="s">
        <v>2514</v>
      </c>
      <c r="F240" s="752">
        <v>2</v>
      </c>
      <c r="G240" s="752">
        <v>4512.7</v>
      </c>
      <c r="H240" s="766">
        <v>1</v>
      </c>
      <c r="I240" s="752"/>
      <c r="J240" s="752"/>
      <c r="K240" s="766">
        <v>0</v>
      </c>
      <c r="L240" s="752">
        <v>2</v>
      </c>
      <c r="M240" s="753">
        <v>4512.7</v>
      </c>
    </row>
    <row r="241" spans="1:13" ht="14.45" customHeight="1" x14ac:dyDescent="0.2">
      <c r="A241" s="747" t="s">
        <v>627</v>
      </c>
      <c r="B241" s="748" t="s">
        <v>2521</v>
      </c>
      <c r="C241" s="748" t="s">
        <v>2522</v>
      </c>
      <c r="D241" s="748" t="s">
        <v>2523</v>
      </c>
      <c r="E241" s="748" t="s">
        <v>2524</v>
      </c>
      <c r="F241" s="752"/>
      <c r="G241" s="752"/>
      <c r="H241" s="766">
        <v>0</v>
      </c>
      <c r="I241" s="752">
        <v>3</v>
      </c>
      <c r="J241" s="752">
        <v>462</v>
      </c>
      <c r="K241" s="766">
        <v>1</v>
      </c>
      <c r="L241" s="752">
        <v>3</v>
      </c>
      <c r="M241" s="753">
        <v>462</v>
      </c>
    </row>
    <row r="242" spans="1:13" ht="14.45" customHeight="1" x14ac:dyDescent="0.2">
      <c r="A242" s="747" t="s">
        <v>627</v>
      </c>
      <c r="B242" s="748" t="s">
        <v>2521</v>
      </c>
      <c r="C242" s="748" t="s">
        <v>2525</v>
      </c>
      <c r="D242" s="748" t="s">
        <v>2523</v>
      </c>
      <c r="E242" s="748" t="s">
        <v>2526</v>
      </c>
      <c r="F242" s="752"/>
      <c r="G242" s="752"/>
      <c r="H242" s="766">
        <v>0</v>
      </c>
      <c r="I242" s="752">
        <v>3</v>
      </c>
      <c r="J242" s="752">
        <v>788.69999999999993</v>
      </c>
      <c r="K242" s="766">
        <v>1</v>
      </c>
      <c r="L242" s="752">
        <v>3</v>
      </c>
      <c r="M242" s="753">
        <v>788.69999999999993</v>
      </c>
    </row>
    <row r="243" spans="1:13" ht="14.45" customHeight="1" x14ac:dyDescent="0.2">
      <c r="A243" s="747" t="s">
        <v>627</v>
      </c>
      <c r="B243" s="748" t="s">
        <v>2527</v>
      </c>
      <c r="C243" s="748" t="s">
        <v>2528</v>
      </c>
      <c r="D243" s="748" t="s">
        <v>2529</v>
      </c>
      <c r="E243" s="748" t="s">
        <v>2530</v>
      </c>
      <c r="F243" s="752"/>
      <c r="G243" s="752"/>
      <c r="H243" s="766">
        <v>0</v>
      </c>
      <c r="I243" s="752">
        <v>30</v>
      </c>
      <c r="J243" s="752">
        <v>20936.78</v>
      </c>
      <c r="K243" s="766">
        <v>1</v>
      </c>
      <c r="L243" s="752">
        <v>30</v>
      </c>
      <c r="M243" s="753">
        <v>20936.78</v>
      </c>
    </row>
    <row r="244" spans="1:13" ht="14.45" customHeight="1" x14ac:dyDescent="0.2">
      <c r="A244" s="747" t="s">
        <v>627</v>
      </c>
      <c r="B244" s="748" t="s">
        <v>2534</v>
      </c>
      <c r="C244" s="748" t="s">
        <v>2538</v>
      </c>
      <c r="D244" s="748" t="s">
        <v>2536</v>
      </c>
      <c r="E244" s="748" t="s">
        <v>2539</v>
      </c>
      <c r="F244" s="752"/>
      <c r="G244" s="752"/>
      <c r="H244" s="766">
        <v>0</v>
      </c>
      <c r="I244" s="752">
        <v>115</v>
      </c>
      <c r="J244" s="752">
        <v>6255.5500000000011</v>
      </c>
      <c r="K244" s="766">
        <v>1</v>
      </c>
      <c r="L244" s="752">
        <v>115</v>
      </c>
      <c r="M244" s="753">
        <v>6255.5500000000011</v>
      </c>
    </row>
    <row r="245" spans="1:13" ht="14.45" customHeight="1" x14ac:dyDescent="0.2">
      <c r="A245" s="747" t="s">
        <v>627</v>
      </c>
      <c r="B245" s="748" t="s">
        <v>2540</v>
      </c>
      <c r="C245" s="748" t="s">
        <v>2541</v>
      </c>
      <c r="D245" s="748" t="s">
        <v>2542</v>
      </c>
      <c r="E245" s="748" t="s">
        <v>2543</v>
      </c>
      <c r="F245" s="752">
        <v>6</v>
      </c>
      <c r="G245" s="752">
        <v>2213.8200000000002</v>
      </c>
      <c r="H245" s="766">
        <v>1</v>
      </c>
      <c r="I245" s="752"/>
      <c r="J245" s="752"/>
      <c r="K245" s="766">
        <v>0</v>
      </c>
      <c r="L245" s="752">
        <v>6</v>
      </c>
      <c r="M245" s="753">
        <v>2213.8200000000002</v>
      </c>
    </row>
    <row r="246" spans="1:13" ht="14.45" customHeight="1" x14ac:dyDescent="0.2">
      <c r="A246" s="747" t="s">
        <v>627</v>
      </c>
      <c r="B246" s="748" t="s">
        <v>2540</v>
      </c>
      <c r="C246" s="748" t="s">
        <v>2544</v>
      </c>
      <c r="D246" s="748" t="s">
        <v>1737</v>
      </c>
      <c r="E246" s="748" t="s">
        <v>1738</v>
      </c>
      <c r="F246" s="752"/>
      <c r="G246" s="752"/>
      <c r="H246" s="766">
        <v>0</v>
      </c>
      <c r="I246" s="752">
        <v>1.25</v>
      </c>
      <c r="J246" s="752">
        <v>474.21000000000004</v>
      </c>
      <c r="K246" s="766">
        <v>1</v>
      </c>
      <c r="L246" s="752">
        <v>1.25</v>
      </c>
      <c r="M246" s="753">
        <v>474.21000000000004</v>
      </c>
    </row>
    <row r="247" spans="1:13" ht="14.45" customHeight="1" x14ac:dyDescent="0.2">
      <c r="A247" s="747" t="s">
        <v>627</v>
      </c>
      <c r="B247" s="748" t="s">
        <v>2548</v>
      </c>
      <c r="C247" s="748" t="s">
        <v>2549</v>
      </c>
      <c r="D247" s="748" t="s">
        <v>2550</v>
      </c>
      <c r="E247" s="748" t="s">
        <v>2551</v>
      </c>
      <c r="F247" s="752"/>
      <c r="G247" s="752"/>
      <c r="H247" s="766">
        <v>0</v>
      </c>
      <c r="I247" s="752">
        <v>30.700000000000003</v>
      </c>
      <c r="J247" s="752">
        <v>7519.1500000000005</v>
      </c>
      <c r="K247" s="766">
        <v>1</v>
      </c>
      <c r="L247" s="752">
        <v>30.700000000000003</v>
      </c>
      <c r="M247" s="753">
        <v>7519.1500000000005</v>
      </c>
    </row>
    <row r="248" spans="1:13" ht="14.45" customHeight="1" x14ac:dyDescent="0.2">
      <c r="A248" s="747" t="s">
        <v>627</v>
      </c>
      <c r="B248" s="748" t="s">
        <v>2548</v>
      </c>
      <c r="C248" s="748" t="s">
        <v>2552</v>
      </c>
      <c r="D248" s="748" t="s">
        <v>2550</v>
      </c>
      <c r="E248" s="748" t="s">
        <v>2553</v>
      </c>
      <c r="F248" s="752"/>
      <c r="G248" s="752"/>
      <c r="H248" s="766">
        <v>0</v>
      </c>
      <c r="I248" s="752">
        <v>1.4</v>
      </c>
      <c r="J248" s="752">
        <v>412.71999999999997</v>
      </c>
      <c r="K248" s="766">
        <v>1</v>
      </c>
      <c r="L248" s="752">
        <v>1.4</v>
      </c>
      <c r="M248" s="753">
        <v>412.71999999999997</v>
      </c>
    </row>
    <row r="249" spans="1:13" ht="14.45" customHeight="1" x14ac:dyDescent="0.2">
      <c r="A249" s="747" t="s">
        <v>627</v>
      </c>
      <c r="B249" s="748" t="s">
        <v>2548</v>
      </c>
      <c r="C249" s="748" t="s">
        <v>2801</v>
      </c>
      <c r="D249" s="748" t="s">
        <v>2154</v>
      </c>
      <c r="E249" s="748" t="s">
        <v>2802</v>
      </c>
      <c r="F249" s="752"/>
      <c r="G249" s="752"/>
      <c r="H249" s="766">
        <v>0</v>
      </c>
      <c r="I249" s="752">
        <v>1</v>
      </c>
      <c r="J249" s="752">
        <v>59.049993438685483</v>
      </c>
      <c r="K249" s="766">
        <v>1</v>
      </c>
      <c r="L249" s="752">
        <v>1</v>
      </c>
      <c r="M249" s="753">
        <v>59.049993438685483</v>
      </c>
    </row>
    <row r="250" spans="1:13" ht="14.45" customHeight="1" x14ac:dyDescent="0.2">
      <c r="A250" s="747" t="s">
        <v>627</v>
      </c>
      <c r="B250" s="748" t="s">
        <v>2548</v>
      </c>
      <c r="C250" s="748" t="s">
        <v>2803</v>
      </c>
      <c r="D250" s="748" t="s">
        <v>2154</v>
      </c>
      <c r="E250" s="748" t="s">
        <v>2804</v>
      </c>
      <c r="F250" s="752"/>
      <c r="G250" s="752"/>
      <c r="H250" s="766">
        <v>0</v>
      </c>
      <c r="I250" s="752">
        <v>2</v>
      </c>
      <c r="J250" s="752">
        <v>4225.2199999999993</v>
      </c>
      <c r="K250" s="766">
        <v>1</v>
      </c>
      <c r="L250" s="752">
        <v>2</v>
      </c>
      <c r="M250" s="753">
        <v>4225.2199999999993</v>
      </c>
    </row>
    <row r="251" spans="1:13" ht="14.45" customHeight="1" x14ac:dyDescent="0.2">
      <c r="A251" s="747" t="s">
        <v>627</v>
      </c>
      <c r="B251" s="748" t="s">
        <v>2554</v>
      </c>
      <c r="C251" s="748" t="s">
        <v>2558</v>
      </c>
      <c r="D251" s="748" t="s">
        <v>1795</v>
      </c>
      <c r="E251" s="748" t="s">
        <v>1796</v>
      </c>
      <c r="F251" s="752">
        <v>26</v>
      </c>
      <c r="G251" s="752">
        <v>16043.300000000001</v>
      </c>
      <c r="H251" s="766">
        <v>1</v>
      </c>
      <c r="I251" s="752"/>
      <c r="J251" s="752"/>
      <c r="K251" s="766">
        <v>0</v>
      </c>
      <c r="L251" s="752">
        <v>26</v>
      </c>
      <c r="M251" s="753">
        <v>16043.300000000001</v>
      </c>
    </row>
    <row r="252" spans="1:13" ht="14.45" customHeight="1" x14ac:dyDescent="0.2">
      <c r="A252" s="747" t="s">
        <v>627</v>
      </c>
      <c r="B252" s="748" t="s">
        <v>2805</v>
      </c>
      <c r="C252" s="748" t="s">
        <v>2806</v>
      </c>
      <c r="D252" s="748" t="s">
        <v>2807</v>
      </c>
      <c r="E252" s="748" t="s">
        <v>2808</v>
      </c>
      <c r="F252" s="752"/>
      <c r="G252" s="752"/>
      <c r="H252" s="766">
        <v>0</v>
      </c>
      <c r="I252" s="752">
        <v>20</v>
      </c>
      <c r="J252" s="752">
        <v>1048.3399999999999</v>
      </c>
      <c r="K252" s="766">
        <v>1</v>
      </c>
      <c r="L252" s="752">
        <v>20</v>
      </c>
      <c r="M252" s="753">
        <v>1048.3399999999999</v>
      </c>
    </row>
    <row r="253" spans="1:13" ht="14.45" customHeight="1" x14ac:dyDescent="0.2">
      <c r="A253" s="747" t="s">
        <v>627</v>
      </c>
      <c r="B253" s="748" t="s">
        <v>2565</v>
      </c>
      <c r="C253" s="748" t="s">
        <v>2566</v>
      </c>
      <c r="D253" s="748" t="s">
        <v>2567</v>
      </c>
      <c r="E253" s="748" t="s">
        <v>2208</v>
      </c>
      <c r="F253" s="752"/>
      <c r="G253" s="752"/>
      <c r="H253" s="766">
        <v>0</v>
      </c>
      <c r="I253" s="752">
        <v>1</v>
      </c>
      <c r="J253" s="752">
        <v>715</v>
      </c>
      <c r="K253" s="766">
        <v>1</v>
      </c>
      <c r="L253" s="752">
        <v>1</v>
      </c>
      <c r="M253" s="753">
        <v>715</v>
      </c>
    </row>
    <row r="254" spans="1:13" ht="14.45" customHeight="1" x14ac:dyDescent="0.2">
      <c r="A254" s="747" t="s">
        <v>627</v>
      </c>
      <c r="B254" s="748" t="s">
        <v>2568</v>
      </c>
      <c r="C254" s="748" t="s">
        <v>2809</v>
      </c>
      <c r="D254" s="748" t="s">
        <v>751</v>
      </c>
      <c r="E254" s="748" t="s">
        <v>1815</v>
      </c>
      <c r="F254" s="752"/>
      <c r="G254" s="752"/>
      <c r="H254" s="766">
        <v>0</v>
      </c>
      <c r="I254" s="752">
        <v>4</v>
      </c>
      <c r="J254" s="752">
        <v>215.75999999999996</v>
      </c>
      <c r="K254" s="766">
        <v>1</v>
      </c>
      <c r="L254" s="752">
        <v>4</v>
      </c>
      <c r="M254" s="753">
        <v>215.75999999999996</v>
      </c>
    </row>
    <row r="255" spans="1:13" ht="14.45" customHeight="1" x14ac:dyDescent="0.2">
      <c r="A255" s="747" t="s">
        <v>627</v>
      </c>
      <c r="B255" s="748" t="s">
        <v>2570</v>
      </c>
      <c r="C255" s="748" t="s">
        <v>2571</v>
      </c>
      <c r="D255" s="748" t="s">
        <v>2572</v>
      </c>
      <c r="E255" s="748" t="s">
        <v>2573</v>
      </c>
      <c r="F255" s="752"/>
      <c r="G255" s="752"/>
      <c r="H255" s="766">
        <v>0</v>
      </c>
      <c r="I255" s="752">
        <v>10</v>
      </c>
      <c r="J255" s="752">
        <v>6847.2999999999993</v>
      </c>
      <c r="K255" s="766">
        <v>1</v>
      </c>
      <c r="L255" s="752">
        <v>10</v>
      </c>
      <c r="M255" s="753">
        <v>6847.2999999999993</v>
      </c>
    </row>
    <row r="256" spans="1:13" ht="14.45" customHeight="1" x14ac:dyDescent="0.2">
      <c r="A256" s="747" t="s">
        <v>627</v>
      </c>
      <c r="B256" s="748" t="s">
        <v>2576</v>
      </c>
      <c r="C256" s="748" t="s">
        <v>2577</v>
      </c>
      <c r="D256" s="748" t="s">
        <v>1351</v>
      </c>
      <c r="E256" s="748" t="s">
        <v>2578</v>
      </c>
      <c r="F256" s="752"/>
      <c r="G256" s="752"/>
      <c r="H256" s="766">
        <v>0</v>
      </c>
      <c r="I256" s="752">
        <v>7</v>
      </c>
      <c r="J256" s="752">
        <v>460.45999999999992</v>
      </c>
      <c r="K256" s="766">
        <v>1</v>
      </c>
      <c r="L256" s="752">
        <v>7</v>
      </c>
      <c r="M256" s="753">
        <v>460.45999999999992</v>
      </c>
    </row>
    <row r="257" spans="1:13" ht="14.45" customHeight="1" x14ac:dyDescent="0.2">
      <c r="A257" s="747" t="s">
        <v>627</v>
      </c>
      <c r="B257" s="748" t="s">
        <v>2576</v>
      </c>
      <c r="C257" s="748" t="s">
        <v>2810</v>
      </c>
      <c r="D257" s="748" t="s">
        <v>1351</v>
      </c>
      <c r="E257" s="748" t="s">
        <v>2811</v>
      </c>
      <c r="F257" s="752"/>
      <c r="G257" s="752"/>
      <c r="H257" s="766">
        <v>0</v>
      </c>
      <c r="I257" s="752">
        <v>9</v>
      </c>
      <c r="J257" s="752">
        <v>4796.1400000000003</v>
      </c>
      <c r="K257" s="766">
        <v>1</v>
      </c>
      <c r="L257" s="752">
        <v>9</v>
      </c>
      <c r="M257" s="753">
        <v>4796.1400000000003</v>
      </c>
    </row>
    <row r="258" spans="1:13" ht="14.45" customHeight="1" x14ac:dyDescent="0.2">
      <c r="A258" s="747" t="s">
        <v>627</v>
      </c>
      <c r="B258" s="748" t="s">
        <v>2576</v>
      </c>
      <c r="C258" s="748" t="s">
        <v>2579</v>
      </c>
      <c r="D258" s="748" t="s">
        <v>1351</v>
      </c>
      <c r="E258" s="748" t="s">
        <v>2580</v>
      </c>
      <c r="F258" s="752"/>
      <c r="G258" s="752"/>
      <c r="H258" s="766">
        <v>0</v>
      </c>
      <c r="I258" s="752">
        <v>8</v>
      </c>
      <c r="J258" s="752">
        <v>5240.3999999999996</v>
      </c>
      <c r="K258" s="766">
        <v>1</v>
      </c>
      <c r="L258" s="752">
        <v>8</v>
      </c>
      <c r="M258" s="753">
        <v>5240.3999999999996</v>
      </c>
    </row>
    <row r="259" spans="1:13" ht="14.45" customHeight="1" x14ac:dyDescent="0.2">
      <c r="A259" s="747" t="s">
        <v>627</v>
      </c>
      <c r="B259" s="748" t="s">
        <v>2581</v>
      </c>
      <c r="C259" s="748" t="s">
        <v>2582</v>
      </c>
      <c r="D259" s="748" t="s">
        <v>2583</v>
      </c>
      <c r="E259" s="748" t="s">
        <v>2584</v>
      </c>
      <c r="F259" s="752"/>
      <c r="G259" s="752"/>
      <c r="H259" s="766">
        <v>0</v>
      </c>
      <c r="I259" s="752">
        <v>9</v>
      </c>
      <c r="J259" s="752">
        <v>990</v>
      </c>
      <c r="K259" s="766">
        <v>1</v>
      </c>
      <c r="L259" s="752">
        <v>9</v>
      </c>
      <c r="M259" s="753">
        <v>990</v>
      </c>
    </row>
    <row r="260" spans="1:13" ht="14.45" customHeight="1" x14ac:dyDescent="0.2">
      <c r="A260" s="747" t="s">
        <v>627</v>
      </c>
      <c r="B260" s="748" t="s">
        <v>2585</v>
      </c>
      <c r="C260" s="748" t="s">
        <v>2812</v>
      </c>
      <c r="D260" s="748" t="s">
        <v>2813</v>
      </c>
      <c r="E260" s="748" t="s">
        <v>2814</v>
      </c>
      <c r="F260" s="752"/>
      <c r="G260" s="752"/>
      <c r="H260" s="766">
        <v>0</v>
      </c>
      <c r="I260" s="752">
        <v>1</v>
      </c>
      <c r="J260" s="752">
        <v>1609.21</v>
      </c>
      <c r="K260" s="766">
        <v>1</v>
      </c>
      <c r="L260" s="752">
        <v>1</v>
      </c>
      <c r="M260" s="753">
        <v>1609.21</v>
      </c>
    </row>
    <row r="261" spans="1:13" ht="14.45" customHeight="1" x14ac:dyDescent="0.2">
      <c r="A261" s="747" t="s">
        <v>627</v>
      </c>
      <c r="B261" s="748" t="s">
        <v>2585</v>
      </c>
      <c r="C261" s="748" t="s">
        <v>2815</v>
      </c>
      <c r="D261" s="748" t="s">
        <v>2813</v>
      </c>
      <c r="E261" s="748" t="s">
        <v>2816</v>
      </c>
      <c r="F261" s="752"/>
      <c r="G261" s="752"/>
      <c r="H261" s="766">
        <v>0</v>
      </c>
      <c r="I261" s="752">
        <v>15</v>
      </c>
      <c r="J261" s="752">
        <v>5545.1</v>
      </c>
      <c r="K261" s="766">
        <v>1</v>
      </c>
      <c r="L261" s="752">
        <v>15</v>
      </c>
      <c r="M261" s="753">
        <v>5545.1</v>
      </c>
    </row>
    <row r="262" spans="1:13" ht="14.45" customHeight="1" x14ac:dyDescent="0.2">
      <c r="A262" s="747" t="s">
        <v>627</v>
      </c>
      <c r="B262" s="748" t="s">
        <v>2585</v>
      </c>
      <c r="C262" s="748" t="s">
        <v>2817</v>
      </c>
      <c r="D262" s="748" t="s">
        <v>2813</v>
      </c>
      <c r="E262" s="748" t="s">
        <v>2818</v>
      </c>
      <c r="F262" s="752"/>
      <c r="G262" s="752"/>
      <c r="H262" s="766">
        <v>0</v>
      </c>
      <c r="I262" s="752">
        <v>31</v>
      </c>
      <c r="J262" s="752">
        <v>23996.690000000002</v>
      </c>
      <c r="K262" s="766">
        <v>1</v>
      </c>
      <c r="L262" s="752">
        <v>31</v>
      </c>
      <c r="M262" s="753">
        <v>23996.690000000002</v>
      </c>
    </row>
    <row r="263" spans="1:13" ht="14.45" customHeight="1" x14ac:dyDescent="0.2">
      <c r="A263" s="747" t="s">
        <v>627</v>
      </c>
      <c r="B263" s="748" t="s">
        <v>2585</v>
      </c>
      <c r="C263" s="748" t="s">
        <v>2819</v>
      </c>
      <c r="D263" s="748" t="s">
        <v>2587</v>
      </c>
      <c r="E263" s="748" t="s">
        <v>2820</v>
      </c>
      <c r="F263" s="752"/>
      <c r="G263" s="752"/>
      <c r="H263" s="766">
        <v>0</v>
      </c>
      <c r="I263" s="752">
        <v>1</v>
      </c>
      <c r="J263" s="752">
        <v>773.75</v>
      </c>
      <c r="K263" s="766">
        <v>1</v>
      </c>
      <c r="L263" s="752">
        <v>1</v>
      </c>
      <c r="M263" s="753">
        <v>773.75</v>
      </c>
    </row>
    <row r="264" spans="1:13" ht="14.45" customHeight="1" x14ac:dyDescent="0.2">
      <c r="A264" s="747" t="s">
        <v>627</v>
      </c>
      <c r="B264" s="748" t="s">
        <v>2821</v>
      </c>
      <c r="C264" s="748" t="s">
        <v>2822</v>
      </c>
      <c r="D264" s="748" t="s">
        <v>2823</v>
      </c>
      <c r="E264" s="748" t="s">
        <v>2824</v>
      </c>
      <c r="F264" s="752"/>
      <c r="G264" s="752"/>
      <c r="H264" s="766">
        <v>0</v>
      </c>
      <c r="I264" s="752">
        <v>2</v>
      </c>
      <c r="J264" s="752">
        <v>1181.5800000000002</v>
      </c>
      <c r="K264" s="766">
        <v>1</v>
      </c>
      <c r="L264" s="752">
        <v>2</v>
      </c>
      <c r="M264" s="753">
        <v>1181.5800000000002</v>
      </c>
    </row>
    <row r="265" spans="1:13" ht="14.45" customHeight="1" x14ac:dyDescent="0.2">
      <c r="A265" s="747" t="s">
        <v>627</v>
      </c>
      <c r="B265" s="748" t="s">
        <v>2353</v>
      </c>
      <c r="C265" s="748" t="s">
        <v>2825</v>
      </c>
      <c r="D265" s="748" t="s">
        <v>1980</v>
      </c>
      <c r="E265" s="748" t="s">
        <v>1983</v>
      </c>
      <c r="F265" s="752">
        <v>2</v>
      </c>
      <c r="G265" s="752">
        <v>145.89999999999998</v>
      </c>
      <c r="H265" s="766">
        <v>1</v>
      </c>
      <c r="I265" s="752"/>
      <c r="J265" s="752"/>
      <c r="K265" s="766">
        <v>0</v>
      </c>
      <c r="L265" s="752">
        <v>2</v>
      </c>
      <c r="M265" s="753">
        <v>145.89999999999998</v>
      </c>
    </row>
    <row r="266" spans="1:13" ht="14.45" customHeight="1" x14ac:dyDescent="0.2">
      <c r="A266" s="747" t="s">
        <v>627</v>
      </c>
      <c r="B266" s="748" t="s">
        <v>2353</v>
      </c>
      <c r="C266" s="748" t="s">
        <v>2826</v>
      </c>
      <c r="D266" s="748" t="s">
        <v>1980</v>
      </c>
      <c r="E266" s="748" t="s">
        <v>1981</v>
      </c>
      <c r="F266" s="752">
        <v>3</v>
      </c>
      <c r="G266" s="752">
        <v>579.99</v>
      </c>
      <c r="H266" s="766">
        <v>1</v>
      </c>
      <c r="I266" s="752"/>
      <c r="J266" s="752"/>
      <c r="K266" s="766">
        <v>0</v>
      </c>
      <c r="L266" s="752">
        <v>3</v>
      </c>
      <c r="M266" s="753">
        <v>579.99</v>
      </c>
    </row>
    <row r="267" spans="1:13" ht="14.45" customHeight="1" x14ac:dyDescent="0.2">
      <c r="A267" s="747" t="s">
        <v>627</v>
      </c>
      <c r="B267" s="748" t="s">
        <v>2353</v>
      </c>
      <c r="C267" s="748" t="s">
        <v>2589</v>
      </c>
      <c r="D267" s="748" t="s">
        <v>713</v>
      </c>
      <c r="E267" s="748" t="s">
        <v>1289</v>
      </c>
      <c r="F267" s="752"/>
      <c r="G267" s="752"/>
      <c r="H267" s="766">
        <v>0</v>
      </c>
      <c r="I267" s="752">
        <v>54</v>
      </c>
      <c r="J267" s="752">
        <v>1817.383</v>
      </c>
      <c r="K267" s="766">
        <v>1</v>
      </c>
      <c r="L267" s="752">
        <v>54</v>
      </c>
      <c r="M267" s="753">
        <v>1817.383</v>
      </c>
    </row>
    <row r="268" spans="1:13" ht="14.45" customHeight="1" x14ac:dyDescent="0.2">
      <c r="A268" s="747" t="s">
        <v>627</v>
      </c>
      <c r="B268" s="748" t="s">
        <v>2353</v>
      </c>
      <c r="C268" s="748" t="s">
        <v>2827</v>
      </c>
      <c r="D268" s="748" t="s">
        <v>713</v>
      </c>
      <c r="E268" s="748" t="s">
        <v>2828</v>
      </c>
      <c r="F268" s="752"/>
      <c r="G268" s="752"/>
      <c r="H268" s="766">
        <v>0</v>
      </c>
      <c r="I268" s="752">
        <v>23</v>
      </c>
      <c r="J268" s="752">
        <v>1165.3200000000002</v>
      </c>
      <c r="K268" s="766">
        <v>1</v>
      </c>
      <c r="L268" s="752">
        <v>23</v>
      </c>
      <c r="M268" s="753">
        <v>1165.3200000000002</v>
      </c>
    </row>
    <row r="269" spans="1:13" ht="14.45" customHeight="1" x14ac:dyDescent="0.2">
      <c r="A269" s="747" t="s">
        <v>627</v>
      </c>
      <c r="B269" s="748" t="s">
        <v>2353</v>
      </c>
      <c r="C269" s="748" t="s">
        <v>2354</v>
      </c>
      <c r="D269" s="748" t="s">
        <v>713</v>
      </c>
      <c r="E269" s="748" t="s">
        <v>2355</v>
      </c>
      <c r="F269" s="752"/>
      <c r="G269" s="752"/>
      <c r="H269" s="766">
        <v>0</v>
      </c>
      <c r="I269" s="752">
        <v>40</v>
      </c>
      <c r="J269" s="752">
        <v>2025.6</v>
      </c>
      <c r="K269" s="766">
        <v>1</v>
      </c>
      <c r="L269" s="752">
        <v>40</v>
      </c>
      <c r="M269" s="753">
        <v>2025.6</v>
      </c>
    </row>
    <row r="270" spans="1:13" ht="14.45" customHeight="1" x14ac:dyDescent="0.2">
      <c r="A270" s="747" t="s">
        <v>627</v>
      </c>
      <c r="B270" s="748" t="s">
        <v>2590</v>
      </c>
      <c r="C270" s="748" t="s">
        <v>2829</v>
      </c>
      <c r="D270" s="748" t="s">
        <v>2592</v>
      </c>
      <c r="E270" s="748" t="s">
        <v>2830</v>
      </c>
      <c r="F270" s="752"/>
      <c r="G270" s="752"/>
      <c r="H270" s="766">
        <v>0</v>
      </c>
      <c r="I270" s="752">
        <v>4</v>
      </c>
      <c r="J270" s="752">
        <v>686.40000000000009</v>
      </c>
      <c r="K270" s="766">
        <v>1</v>
      </c>
      <c r="L270" s="752">
        <v>4</v>
      </c>
      <c r="M270" s="753">
        <v>686.40000000000009</v>
      </c>
    </row>
    <row r="271" spans="1:13" ht="14.45" customHeight="1" x14ac:dyDescent="0.2">
      <c r="A271" s="747" t="s">
        <v>627</v>
      </c>
      <c r="B271" s="748" t="s">
        <v>2590</v>
      </c>
      <c r="C271" s="748" t="s">
        <v>2591</v>
      </c>
      <c r="D271" s="748" t="s">
        <v>2592</v>
      </c>
      <c r="E271" s="748" t="s">
        <v>2593</v>
      </c>
      <c r="F271" s="752"/>
      <c r="G271" s="752"/>
      <c r="H271" s="766">
        <v>0</v>
      </c>
      <c r="I271" s="752">
        <v>23</v>
      </c>
      <c r="J271" s="752">
        <v>5148</v>
      </c>
      <c r="K271" s="766">
        <v>1</v>
      </c>
      <c r="L271" s="752">
        <v>23</v>
      </c>
      <c r="M271" s="753">
        <v>5148</v>
      </c>
    </row>
    <row r="272" spans="1:13" ht="14.45" customHeight="1" x14ac:dyDescent="0.2">
      <c r="A272" s="747" t="s">
        <v>627</v>
      </c>
      <c r="B272" s="748" t="s">
        <v>2594</v>
      </c>
      <c r="C272" s="748" t="s">
        <v>2595</v>
      </c>
      <c r="D272" s="748" t="s">
        <v>2596</v>
      </c>
      <c r="E272" s="748" t="s">
        <v>2597</v>
      </c>
      <c r="F272" s="752"/>
      <c r="G272" s="752"/>
      <c r="H272" s="766">
        <v>0</v>
      </c>
      <c r="I272" s="752">
        <v>1</v>
      </c>
      <c r="J272" s="752">
        <v>501.81999999999988</v>
      </c>
      <c r="K272" s="766">
        <v>1</v>
      </c>
      <c r="L272" s="752">
        <v>1</v>
      </c>
      <c r="M272" s="753">
        <v>501.81999999999988</v>
      </c>
    </row>
    <row r="273" spans="1:13" ht="14.45" customHeight="1" x14ac:dyDescent="0.2">
      <c r="A273" s="747" t="s">
        <v>627</v>
      </c>
      <c r="B273" s="748" t="s">
        <v>2594</v>
      </c>
      <c r="C273" s="748" t="s">
        <v>2600</v>
      </c>
      <c r="D273" s="748" t="s">
        <v>2601</v>
      </c>
      <c r="E273" s="748" t="s">
        <v>2602</v>
      </c>
      <c r="F273" s="752"/>
      <c r="G273" s="752"/>
      <c r="H273" s="766">
        <v>0</v>
      </c>
      <c r="I273" s="752">
        <v>7</v>
      </c>
      <c r="J273" s="752">
        <v>1662.01</v>
      </c>
      <c r="K273" s="766">
        <v>1</v>
      </c>
      <c r="L273" s="752">
        <v>7</v>
      </c>
      <c r="M273" s="753">
        <v>1662.01</v>
      </c>
    </row>
    <row r="274" spans="1:13" ht="14.45" customHeight="1" x14ac:dyDescent="0.2">
      <c r="A274" s="747" t="s">
        <v>627</v>
      </c>
      <c r="B274" s="748" t="s">
        <v>2594</v>
      </c>
      <c r="C274" s="748" t="s">
        <v>2831</v>
      </c>
      <c r="D274" s="748" t="s">
        <v>2832</v>
      </c>
      <c r="E274" s="748" t="s">
        <v>2833</v>
      </c>
      <c r="F274" s="752"/>
      <c r="G274" s="752"/>
      <c r="H274" s="766">
        <v>0</v>
      </c>
      <c r="I274" s="752">
        <v>1</v>
      </c>
      <c r="J274" s="752">
        <v>163.79</v>
      </c>
      <c r="K274" s="766">
        <v>1</v>
      </c>
      <c r="L274" s="752">
        <v>1</v>
      </c>
      <c r="M274" s="753">
        <v>163.79</v>
      </c>
    </row>
    <row r="275" spans="1:13" ht="14.45" customHeight="1" x14ac:dyDescent="0.2">
      <c r="A275" s="747" t="s">
        <v>627</v>
      </c>
      <c r="B275" s="748" t="s">
        <v>2594</v>
      </c>
      <c r="C275" s="748" t="s">
        <v>2603</v>
      </c>
      <c r="D275" s="748" t="s">
        <v>2601</v>
      </c>
      <c r="E275" s="748" t="s">
        <v>2604</v>
      </c>
      <c r="F275" s="752"/>
      <c r="G275" s="752"/>
      <c r="H275" s="766">
        <v>0</v>
      </c>
      <c r="I275" s="752">
        <v>12</v>
      </c>
      <c r="J275" s="752">
        <v>699.28</v>
      </c>
      <c r="K275" s="766">
        <v>1</v>
      </c>
      <c r="L275" s="752">
        <v>12</v>
      </c>
      <c r="M275" s="753">
        <v>699.28</v>
      </c>
    </row>
    <row r="276" spans="1:13" ht="14.45" customHeight="1" x14ac:dyDescent="0.2">
      <c r="A276" s="747" t="s">
        <v>627</v>
      </c>
      <c r="B276" s="748" t="s">
        <v>2605</v>
      </c>
      <c r="C276" s="748" t="s">
        <v>2606</v>
      </c>
      <c r="D276" s="748" t="s">
        <v>2607</v>
      </c>
      <c r="E276" s="748" t="s">
        <v>2608</v>
      </c>
      <c r="F276" s="752"/>
      <c r="G276" s="752"/>
      <c r="H276" s="766">
        <v>0</v>
      </c>
      <c r="I276" s="752">
        <v>7</v>
      </c>
      <c r="J276" s="752">
        <v>798.74999999999989</v>
      </c>
      <c r="K276" s="766">
        <v>1</v>
      </c>
      <c r="L276" s="752">
        <v>7</v>
      </c>
      <c r="M276" s="753">
        <v>798.74999999999989</v>
      </c>
    </row>
    <row r="277" spans="1:13" ht="14.45" customHeight="1" x14ac:dyDescent="0.2">
      <c r="A277" s="747" t="s">
        <v>627</v>
      </c>
      <c r="B277" s="748" t="s">
        <v>2605</v>
      </c>
      <c r="C277" s="748" t="s">
        <v>2609</v>
      </c>
      <c r="D277" s="748" t="s">
        <v>2607</v>
      </c>
      <c r="E277" s="748" t="s">
        <v>2610</v>
      </c>
      <c r="F277" s="752"/>
      <c r="G277" s="752"/>
      <c r="H277" s="766">
        <v>0</v>
      </c>
      <c r="I277" s="752">
        <v>6</v>
      </c>
      <c r="J277" s="752">
        <v>757.31999999999994</v>
      </c>
      <c r="K277" s="766">
        <v>1</v>
      </c>
      <c r="L277" s="752">
        <v>6</v>
      </c>
      <c r="M277" s="753">
        <v>757.31999999999994</v>
      </c>
    </row>
    <row r="278" spans="1:13" ht="14.45" customHeight="1" x14ac:dyDescent="0.2">
      <c r="A278" s="747" t="s">
        <v>627</v>
      </c>
      <c r="B278" s="748" t="s">
        <v>2605</v>
      </c>
      <c r="C278" s="748" t="s">
        <v>2834</v>
      </c>
      <c r="D278" s="748" t="s">
        <v>2607</v>
      </c>
      <c r="E278" s="748" t="s">
        <v>2835</v>
      </c>
      <c r="F278" s="752"/>
      <c r="G278" s="752"/>
      <c r="H278" s="766">
        <v>0</v>
      </c>
      <c r="I278" s="752">
        <v>5</v>
      </c>
      <c r="J278" s="752">
        <v>1275.44</v>
      </c>
      <c r="K278" s="766">
        <v>1</v>
      </c>
      <c r="L278" s="752">
        <v>5</v>
      </c>
      <c r="M278" s="753">
        <v>1275.44</v>
      </c>
    </row>
    <row r="279" spans="1:13" ht="14.45" customHeight="1" x14ac:dyDescent="0.2">
      <c r="A279" s="747" t="s">
        <v>627</v>
      </c>
      <c r="B279" s="748" t="s">
        <v>2836</v>
      </c>
      <c r="C279" s="748" t="s">
        <v>2837</v>
      </c>
      <c r="D279" s="748" t="s">
        <v>2838</v>
      </c>
      <c r="E279" s="748" t="s">
        <v>2839</v>
      </c>
      <c r="F279" s="752"/>
      <c r="G279" s="752"/>
      <c r="H279" s="766">
        <v>0</v>
      </c>
      <c r="I279" s="752">
        <v>1</v>
      </c>
      <c r="J279" s="752">
        <v>723.38999999999987</v>
      </c>
      <c r="K279" s="766">
        <v>1</v>
      </c>
      <c r="L279" s="752">
        <v>1</v>
      </c>
      <c r="M279" s="753">
        <v>723.38999999999987</v>
      </c>
    </row>
    <row r="280" spans="1:13" ht="14.45" customHeight="1" x14ac:dyDescent="0.2">
      <c r="A280" s="747" t="s">
        <v>627</v>
      </c>
      <c r="B280" s="748" t="s">
        <v>2611</v>
      </c>
      <c r="C280" s="748" t="s">
        <v>2613</v>
      </c>
      <c r="D280" s="748" t="s">
        <v>1346</v>
      </c>
      <c r="E280" s="748" t="s">
        <v>1348</v>
      </c>
      <c r="F280" s="752"/>
      <c r="G280" s="752"/>
      <c r="H280" s="766">
        <v>0</v>
      </c>
      <c r="I280" s="752">
        <v>3</v>
      </c>
      <c r="J280" s="752">
        <v>6490.3200000000015</v>
      </c>
      <c r="K280" s="766">
        <v>1</v>
      </c>
      <c r="L280" s="752">
        <v>3</v>
      </c>
      <c r="M280" s="753">
        <v>6490.3200000000015</v>
      </c>
    </row>
    <row r="281" spans="1:13" ht="14.45" customHeight="1" x14ac:dyDescent="0.2">
      <c r="A281" s="747" t="s">
        <v>627</v>
      </c>
      <c r="B281" s="748" t="s">
        <v>2840</v>
      </c>
      <c r="C281" s="748" t="s">
        <v>2841</v>
      </c>
      <c r="D281" s="748" t="s">
        <v>2000</v>
      </c>
      <c r="E281" s="748" t="s">
        <v>2842</v>
      </c>
      <c r="F281" s="752"/>
      <c r="G281" s="752"/>
      <c r="H281" s="766">
        <v>0</v>
      </c>
      <c r="I281" s="752">
        <v>1</v>
      </c>
      <c r="J281" s="752">
        <v>432.72000000000014</v>
      </c>
      <c r="K281" s="766">
        <v>1</v>
      </c>
      <c r="L281" s="752">
        <v>1</v>
      </c>
      <c r="M281" s="753">
        <v>432.72000000000014</v>
      </c>
    </row>
    <row r="282" spans="1:13" ht="14.45" customHeight="1" x14ac:dyDescent="0.2">
      <c r="A282" s="747" t="s">
        <v>627</v>
      </c>
      <c r="B282" s="748" t="s">
        <v>2840</v>
      </c>
      <c r="C282" s="748" t="s">
        <v>2843</v>
      </c>
      <c r="D282" s="748" t="s">
        <v>2002</v>
      </c>
      <c r="E282" s="748" t="s">
        <v>2844</v>
      </c>
      <c r="F282" s="752"/>
      <c r="G282" s="752"/>
      <c r="H282" s="766">
        <v>0</v>
      </c>
      <c r="I282" s="752">
        <v>2</v>
      </c>
      <c r="J282" s="752">
        <v>333.81999999999994</v>
      </c>
      <c r="K282" s="766">
        <v>1</v>
      </c>
      <c r="L282" s="752">
        <v>2</v>
      </c>
      <c r="M282" s="753">
        <v>333.81999999999994</v>
      </c>
    </row>
    <row r="283" spans="1:13" ht="14.45" customHeight="1" x14ac:dyDescent="0.2">
      <c r="A283" s="747" t="s">
        <v>627</v>
      </c>
      <c r="B283" s="748" t="s">
        <v>2845</v>
      </c>
      <c r="C283" s="748" t="s">
        <v>2846</v>
      </c>
      <c r="D283" s="748" t="s">
        <v>2022</v>
      </c>
      <c r="E283" s="748" t="s">
        <v>2847</v>
      </c>
      <c r="F283" s="752"/>
      <c r="G283" s="752"/>
      <c r="H283" s="766">
        <v>0</v>
      </c>
      <c r="I283" s="752">
        <v>8</v>
      </c>
      <c r="J283" s="752">
        <v>1121.0499999999997</v>
      </c>
      <c r="K283" s="766">
        <v>1</v>
      </c>
      <c r="L283" s="752">
        <v>8</v>
      </c>
      <c r="M283" s="753">
        <v>1121.0499999999997</v>
      </c>
    </row>
    <row r="284" spans="1:13" ht="14.45" customHeight="1" x14ac:dyDescent="0.2">
      <c r="A284" s="747" t="s">
        <v>627</v>
      </c>
      <c r="B284" s="748" t="s">
        <v>2620</v>
      </c>
      <c r="C284" s="748" t="s">
        <v>2848</v>
      </c>
      <c r="D284" s="748" t="s">
        <v>2622</v>
      </c>
      <c r="E284" s="748" t="s">
        <v>2849</v>
      </c>
      <c r="F284" s="752"/>
      <c r="G284" s="752"/>
      <c r="H284" s="766">
        <v>0</v>
      </c>
      <c r="I284" s="752">
        <v>5</v>
      </c>
      <c r="J284" s="752">
        <v>235.82000000000002</v>
      </c>
      <c r="K284" s="766">
        <v>1</v>
      </c>
      <c r="L284" s="752">
        <v>5</v>
      </c>
      <c r="M284" s="753">
        <v>235.82000000000002</v>
      </c>
    </row>
    <row r="285" spans="1:13" ht="14.45" customHeight="1" x14ac:dyDescent="0.2">
      <c r="A285" s="747" t="s">
        <v>627</v>
      </c>
      <c r="B285" s="748" t="s">
        <v>2620</v>
      </c>
      <c r="C285" s="748" t="s">
        <v>2621</v>
      </c>
      <c r="D285" s="748" t="s">
        <v>2622</v>
      </c>
      <c r="E285" s="748" t="s">
        <v>2623</v>
      </c>
      <c r="F285" s="752"/>
      <c r="G285" s="752"/>
      <c r="H285" s="766">
        <v>0</v>
      </c>
      <c r="I285" s="752">
        <v>2</v>
      </c>
      <c r="J285" s="752">
        <v>708.98</v>
      </c>
      <c r="K285" s="766">
        <v>1</v>
      </c>
      <c r="L285" s="752">
        <v>2</v>
      </c>
      <c r="M285" s="753">
        <v>708.98</v>
      </c>
    </row>
    <row r="286" spans="1:13" ht="14.45" customHeight="1" x14ac:dyDescent="0.2">
      <c r="A286" s="747" t="s">
        <v>627</v>
      </c>
      <c r="B286" s="748" t="s">
        <v>2620</v>
      </c>
      <c r="C286" s="748" t="s">
        <v>2624</v>
      </c>
      <c r="D286" s="748" t="s">
        <v>2622</v>
      </c>
      <c r="E286" s="748" t="s">
        <v>2625</v>
      </c>
      <c r="F286" s="752"/>
      <c r="G286" s="752"/>
      <c r="H286" s="766">
        <v>0</v>
      </c>
      <c r="I286" s="752">
        <v>2</v>
      </c>
      <c r="J286" s="752">
        <v>1453.02</v>
      </c>
      <c r="K286" s="766">
        <v>1</v>
      </c>
      <c r="L286" s="752">
        <v>2</v>
      </c>
      <c r="M286" s="753">
        <v>1453.02</v>
      </c>
    </row>
    <row r="287" spans="1:13" ht="14.45" customHeight="1" x14ac:dyDescent="0.2">
      <c r="A287" s="747" t="s">
        <v>627</v>
      </c>
      <c r="B287" s="748" t="s">
        <v>2850</v>
      </c>
      <c r="C287" s="748" t="s">
        <v>2851</v>
      </c>
      <c r="D287" s="748" t="s">
        <v>2852</v>
      </c>
      <c r="E287" s="748" t="s">
        <v>2853</v>
      </c>
      <c r="F287" s="752"/>
      <c r="G287" s="752"/>
      <c r="H287" s="766">
        <v>0</v>
      </c>
      <c r="I287" s="752">
        <v>3</v>
      </c>
      <c r="J287" s="752">
        <v>406.78000000000009</v>
      </c>
      <c r="K287" s="766">
        <v>1</v>
      </c>
      <c r="L287" s="752">
        <v>3</v>
      </c>
      <c r="M287" s="753">
        <v>406.78000000000009</v>
      </c>
    </row>
    <row r="288" spans="1:13" ht="14.45" customHeight="1" x14ac:dyDescent="0.2">
      <c r="A288" s="747" t="s">
        <v>627</v>
      </c>
      <c r="B288" s="748" t="s">
        <v>2850</v>
      </c>
      <c r="C288" s="748" t="s">
        <v>2854</v>
      </c>
      <c r="D288" s="748" t="s">
        <v>2852</v>
      </c>
      <c r="E288" s="748" t="s">
        <v>2855</v>
      </c>
      <c r="F288" s="752"/>
      <c r="G288" s="752"/>
      <c r="H288" s="766">
        <v>0</v>
      </c>
      <c r="I288" s="752">
        <v>2</v>
      </c>
      <c r="J288" s="752">
        <v>508.03000000000009</v>
      </c>
      <c r="K288" s="766">
        <v>1</v>
      </c>
      <c r="L288" s="752">
        <v>2</v>
      </c>
      <c r="M288" s="753">
        <v>508.03000000000009</v>
      </c>
    </row>
    <row r="289" spans="1:13" ht="14.45" customHeight="1" x14ac:dyDescent="0.2">
      <c r="A289" s="747" t="s">
        <v>627</v>
      </c>
      <c r="B289" s="748" t="s">
        <v>2633</v>
      </c>
      <c r="C289" s="748" t="s">
        <v>2634</v>
      </c>
      <c r="D289" s="748" t="s">
        <v>2635</v>
      </c>
      <c r="E289" s="748" t="s">
        <v>2636</v>
      </c>
      <c r="F289" s="752"/>
      <c r="G289" s="752"/>
      <c r="H289" s="766">
        <v>0</v>
      </c>
      <c r="I289" s="752">
        <v>15</v>
      </c>
      <c r="J289" s="752">
        <v>293.81</v>
      </c>
      <c r="K289" s="766">
        <v>1</v>
      </c>
      <c r="L289" s="752">
        <v>15</v>
      </c>
      <c r="M289" s="753">
        <v>293.81</v>
      </c>
    </row>
    <row r="290" spans="1:13" ht="14.45" customHeight="1" x14ac:dyDescent="0.2">
      <c r="A290" s="747" t="s">
        <v>627</v>
      </c>
      <c r="B290" s="748" t="s">
        <v>2633</v>
      </c>
      <c r="C290" s="748" t="s">
        <v>2637</v>
      </c>
      <c r="D290" s="748" t="s">
        <v>2635</v>
      </c>
      <c r="E290" s="748" t="s">
        <v>2638</v>
      </c>
      <c r="F290" s="752"/>
      <c r="G290" s="752"/>
      <c r="H290" s="766">
        <v>0</v>
      </c>
      <c r="I290" s="752">
        <v>8</v>
      </c>
      <c r="J290" s="752">
        <v>234.71999999999997</v>
      </c>
      <c r="K290" s="766">
        <v>1</v>
      </c>
      <c r="L290" s="752">
        <v>8</v>
      </c>
      <c r="M290" s="753">
        <v>234.71999999999997</v>
      </c>
    </row>
    <row r="291" spans="1:13" ht="14.45" customHeight="1" x14ac:dyDescent="0.2">
      <c r="A291" s="747" t="s">
        <v>627</v>
      </c>
      <c r="B291" s="748" t="s">
        <v>2633</v>
      </c>
      <c r="C291" s="748" t="s">
        <v>2639</v>
      </c>
      <c r="D291" s="748" t="s">
        <v>2635</v>
      </c>
      <c r="E291" s="748" t="s">
        <v>2640</v>
      </c>
      <c r="F291" s="752"/>
      <c r="G291" s="752"/>
      <c r="H291" s="766">
        <v>0</v>
      </c>
      <c r="I291" s="752">
        <v>11</v>
      </c>
      <c r="J291" s="752">
        <v>100.44</v>
      </c>
      <c r="K291" s="766">
        <v>1</v>
      </c>
      <c r="L291" s="752">
        <v>11</v>
      </c>
      <c r="M291" s="753">
        <v>100.44</v>
      </c>
    </row>
    <row r="292" spans="1:13" ht="14.45" customHeight="1" x14ac:dyDescent="0.2">
      <c r="A292" s="747" t="s">
        <v>627</v>
      </c>
      <c r="B292" s="748" t="s">
        <v>2356</v>
      </c>
      <c r="C292" s="748" t="s">
        <v>2357</v>
      </c>
      <c r="D292" s="748" t="s">
        <v>2358</v>
      </c>
      <c r="E292" s="748" t="s">
        <v>2359</v>
      </c>
      <c r="F292" s="752"/>
      <c r="G292" s="752"/>
      <c r="H292" s="766">
        <v>0</v>
      </c>
      <c r="I292" s="752">
        <v>1</v>
      </c>
      <c r="J292" s="752">
        <v>49.41</v>
      </c>
      <c r="K292" s="766">
        <v>1</v>
      </c>
      <c r="L292" s="752">
        <v>1</v>
      </c>
      <c r="M292" s="753">
        <v>49.41</v>
      </c>
    </row>
    <row r="293" spans="1:13" ht="14.45" customHeight="1" x14ac:dyDescent="0.2">
      <c r="A293" s="747" t="s">
        <v>627</v>
      </c>
      <c r="B293" s="748" t="s">
        <v>2356</v>
      </c>
      <c r="C293" s="748" t="s">
        <v>2360</v>
      </c>
      <c r="D293" s="748" t="s">
        <v>2358</v>
      </c>
      <c r="E293" s="748" t="s">
        <v>710</v>
      </c>
      <c r="F293" s="752"/>
      <c r="G293" s="752"/>
      <c r="H293" s="766">
        <v>0</v>
      </c>
      <c r="I293" s="752">
        <v>8</v>
      </c>
      <c r="J293" s="752">
        <v>763.11000000000013</v>
      </c>
      <c r="K293" s="766">
        <v>1</v>
      </c>
      <c r="L293" s="752">
        <v>8</v>
      </c>
      <c r="M293" s="753">
        <v>763.11000000000013</v>
      </c>
    </row>
    <row r="294" spans="1:13" ht="14.45" customHeight="1" x14ac:dyDescent="0.2">
      <c r="A294" s="747" t="s">
        <v>627</v>
      </c>
      <c r="B294" s="748" t="s">
        <v>2356</v>
      </c>
      <c r="C294" s="748" t="s">
        <v>2641</v>
      </c>
      <c r="D294" s="748" t="s">
        <v>2358</v>
      </c>
      <c r="E294" s="748" t="s">
        <v>2642</v>
      </c>
      <c r="F294" s="752"/>
      <c r="G294" s="752"/>
      <c r="H294" s="766">
        <v>0</v>
      </c>
      <c r="I294" s="752">
        <v>3</v>
      </c>
      <c r="J294" s="752">
        <v>842.34000000000015</v>
      </c>
      <c r="K294" s="766">
        <v>1</v>
      </c>
      <c r="L294" s="752">
        <v>3</v>
      </c>
      <c r="M294" s="753">
        <v>842.34000000000015</v>
      </c>
    </row>
    <row r="295" spans="1:13" ht="14.45" customHeight="1" x14ac:dyDescent="0.2">
      <c r="A295" s="747" t="s">
        <v>627</v>
      </c>
      <c r="B295" s="748" t="s">
        <v>2643</v>
      </c>
      <c r="C295" s="748" t="s">
        <v>2644</v>
      </c>
      <c r="D295" s="748" t="s">
        <v>1538</v>
      </c>
      <c r="E295" s="748" t="s">
        <v>2645</v>
      </c>
      <c r="F295" s="752">
        <v>2</v>
      </c>
      <c r="G295" s="752">
        <v>90.97999999999999</v>
      </c>
      <c r="H295" s="766">
        <v>1</v>
      </c>
      <c r="I295" s="752"/>
      <c r="J295" s="752"/>
      <c r="K295" s="766">
        <v>0</v>
      </c>
      <c r="L295" s="752">
        <v>2</v>
      </c>
      <c r="M295" s="753">
        <v>90.97999999999999</v>
      </c>
    </row>
    <row r="296" spans="1:13" ht="14.45" customHeight="1" x14ac:dyDescent="0.2">
      <c r="A296" s="747" t="s">
        <v>627</v>
      </c>
      <c r="B296" s="748" t="s">
        <v>2643</v>
      </c>
      <c r="C296" s="748" t="s">
        <v>2856</v>
      </c>
      <c r="D296" s="748" t="s">
        <v>1538</v>
      </c>
      <c r="E296" s="748" t="s">
        <v>2857</v>
      </c>
      <c r="F296" s="752"/>
      <c r="G296" s="752"/>
      <c r="H296" s="766">
        <v>0</v>
      </c>
      <c r="I296" s="752">
        <v>9</v>
      </c>
      <c r="J296" s="752">
        <v>198.15</v>
      </c>
      <c r="K296" s="766">
        <v>1</v>
      </c>
      <c r="L296" s="752">
        <v>9</v>
      </c>
      <c r="M296" s="753">
        <v>198.15</v>
      </c>
    </row>
    <row r="297" spans="1:13" ht="14.45" customHeight="1" x14ac:dyDescent="0.2">
      <c r="A297" s="747" t="s">
        <v>627</v>
      </c>
      <c r="B297" s="748" t="s">
        <v>2647</v>
      </c>
      <c r="C297" s="748" t="s">
        <v>2858</v>
      </c>
      <c r="D297" s="748" t="s">
        <v>923</v>
      </c>
      <c r="E297" s="748" t="s">
        <v>1881</v>
      </c>
      <c r="F297" s="752"/>
      <c r="G297" s="752"/>
      <c r="H297" s="766">
        <v>0</v>
      </c>
      <c r="I297" s="752">
        <v>5</v>
      </c>
      <c r="J297" s="752">
        <v>5610</v>
      </c>
      <c r="K297" s="766">
        <v>1</v>
      </c>
      <c r="L297" s="752">
        <v>5</v>
      </c>
      <c r="M297" s="753">
        <v>5610</v>
      </c>
    </row>
    <row r="298" spans="1:13" ht="14.45" customHeight="1" x14ac:dyDescent="0.2">
      <c r="A298" s="747" t="s">
        <v>627</v>
      </c>
      <c r="B298" s="748" t="s">
        <v>2652</v>
      </c>
      <c r="C298" s="748" t="s">
        <v>2859</v>
      </c>
      <c r="D298" s="748" t="s">
        <v>2657</v>
      </c>
      <c r="E298" s="748" t="s">
        <v>2655</v>
      </c>
      <c r="F298" s="752">
        <v>1</v>
      </c>
      <c r="G298" s="752">
        <v>331.68000000000006</v>
      </c>
      <c r="H298" s="766">
        <v>1</v>
      </c>
      <c r="I298" s="752"/>
      <c r="J298" s="752"/>
      <c r="K298" s="766">
        <v>0</v>
      </c>
      <c r="L298" s="752">
        <v>1</v>
      </c>
      <c r="M298" s="753">
        <v>331.68000000000006</v>
      </c>
    </row>
    <row r="299" spans="1:13" ht="14.45" customHeight="1" x14ac:dyDescent="0.2">
      <c r="A299" s="747" t="s">
        <v>627</v>
      </c>
      <c r="B299" s="748" t="s">
        <v>2652</v>
      </c>
      <c r="C299" s="748" t="s">
        <v>2860</v>
      </c>
      <c r="D299" s="748" t="s">
        <v>2657</v>
      </c>
      <c r="E299" s="748" t="s">
        <v>2861</v>
      </c>
      <c r="F299" s="752"/>
      <c r="G299" s="752"/>
      <c r="H299" s="766">
        <v>0</v>
      </c>
      <c r="I299" s="752">
        <v>14</v>
      </c>
      <c r="J299" s="752">
        <v>1281.43</v>
      </c>
      <c r="K299" s="766">
        <v>1</v>
      </c>
      <c r="L299" s="752">
        <v>14</v>
      </c>
      <c r="M299" s="753">
        <v>1281.43</v>
      </c>
    </row>
    <row r="300" spans="1:13" ht="14.45" customHeight="1" x14ac:dyDescent="0.2">
      <c r="A300" s="747" t="s">
        <v>627</v>
      </c>
      <c r="B300" s="748" t="s">
        <v>2659</v>
      </c>
      <c r="C300" s="748" t="s">
        <v>2862</v>
      </c>
      <c r="D300" s="748" t="s">
        <v>2661</v>
      </c>
      <c r="E300" s="748" t="s">
        <v>2619</v>
      </c>
      <c r="F300" s="752"/>
      <c r="G300" s="752"/>
      <c r="H300" s="766">
        <v>0</v>
      </c>
      <c r="I300" s="752">
        <v>13</v>
      </c>
      <c r="J300" s="752">
        <v>651.96000000000015</v>
      </c>
      <c r="K300" s="766">
        <v>1</v>
      </c>
      <c r="L300" s="752">
        <v>13</v>
      </c>
      <c r="M300" s="753">
        <v>651.96000000000015</v>
      </c>
    </row>
    <row r="301" spans="1:13" ht="14.45" customHeight="1" x14ac:dyDescent="0.2">
      <c r="A301" s="747" t="s">
        <v>627</v>
      </c>
      <c r="B301" s="748" t="s">
        <v>2659</v>
      </c>
      <c r="C301" s="748" t="s">
        <v>2660</v>
      </c>
      <c r="D301" s="748" t="s">
        <v>2661</v>
      </c>
      <c r="E301" s="748" t="s">
        <v>2662</v>
      </c>
      <c r="F301" s="752"/>
      <c r="G301" s="752"/>
      <c r="H301" s="766">
        <v>0</v>
      </c>
      <c r="I301" s="752">
        <v>1</v>
      </c>
      <c r="J301" s="752">
        <v>99.62</v>
      </c>
      <c r="K301" s="766">
        <v>1</v>
      </c>
      <c r="L301" s="752">
        <v>1</v>
      </c>
      <c r="M301" s="753">
        <v>99.62</v>
      </c>
    </row>
    <row r="302" spans="1:13" ht="14.45" customHeight="1" x14ac:dyDescent="0.2">
      <c r="A302" s="747" t="s">
        <v>627</v>
      </c>
      <c r="B302" s="748" t="s">
        <v>2659</v>
      </c>
      <c r="C302" s="748" t="s">
        <v>2863</v>
      </c>
      <c r="D302" s="748" t="s">
        <v>2661</v>
      </c>
      <c r="E302" s="748" t="s">
        <v>2774</v>
      </c>
      <c r="F302" s="752"/>
      <c r="G302" s="752"/>
      <c r="H302" s="766">
        <v>0</v>
      </c>
      <c r="I302" s="752">
        <v>2</v>
      </c>
      <c r="J302" s="752">
        <v>200.96999999999997</v>
      </c>
      <c r="K302" s="766">
        <v>1</v>
      </c>
      <c r="L302" s="752">
        <v>2</v>
      </c>
      <c r="M302" s="753">
        <v>200.96999999999997</v>
      </c>
    </row>
    <row r="303" spans="1:13" ht="14.45" customHeight="1" x14ac:dyDescent="0.2">
      <c r="A303" s="747" t="s">
        <v>627</v>
      </c>
      <c r="B303" s="748" t="s">
        <v>2665</v>
      </c>
      <c r="C303" s="748" t="s">
        <v>2666</v>
      </c>
      <c r="D303" s="748" t="s">
        <v>2667</v>
      </c>
      <c r="E303" s="748" t="s">
        <v>2668</v>
      </c>
      <c r="F303" s="752"/>
      <c r="G303" s="752"/>
      <c r="H303" s="766">
        <v>0</v>
      </c>
      <c r="I303" s="752">
        <v>13</v>
      </c>
      <c r="J303" s="752">
        <v>1697.5599999999993</v>
      </c>
      <c r="K303" s="766">
        <v>1</v>
      </c>
      <c r="L303" s="752">
        <v>13</v>
      </c>
      <c r="M303" s="753">
        <v>1697.5599999999993</v>
      </c>
    </row>
    <row r="304" spans="1:13" ht="14.45" customHeight="1" x14ac:dyDescent="0.2">
      <c r="A304" s="747" t="s">
        <v>627</v>
      </c>
      <c r="B304" s="748" t="s">
        <v>2665</v>
      </c>
      <c r="C304" s="748" t="s">
        <v>2669</v>
      </c>
      <c r="D304" s="748" t="s">
        <v>1248</v>
      </c>
      <c r="E304" s="748" t="s">
        <v>1249</v>
      </c>
      <c r="F304" s="752">
        <v>9</v>
      </c>
      <c r="G304" s="752">
        <v>1078.77</v>
      </c>
      <c r="H304" s="766">
        <v>1</v>
      </c>
      <c r="I304" s="752"/>
      <c r="J304" s="752"/>
      <c r="K304" s="766">
        <v>0</v>
      </c>
      <c r="L304" s="752">
        <v>9</v>
      </c>
      <c r="M304" s="753">
        <v>1078.77</v>
      </c>
    </row>
    <row r="305" spans="1:13" ht="14.45" customHeight="1" x14ac:dyDescent="0.2">
      <c r="A305" s="747" t="s">
        <v>627</v>
      </c>
      <c r="B305" s="748" t="s">
        <v>2665</v>
      </c>
      <c r="C305" s="748" t="s">
        <v>2864</v>
      </c>
      <c r="D305" s="748" t="s">
        <v>2865</v>
      </c>
      <c r="E305" s="748" t="s">
        <v>2866</v>
      </c>
      <c r="F305" s="752">
        <v>2</v>
      </c>
      <c r="G305" s="752">
        <v>239.80000000000004</v>
      </c>
      <c r="H305" s="766">
        <v>1</v>
      </c>
      <c r="I305" s="752"/>
      <c r="J305" s="752"/>
      <c r="K305" s="766">
        <v>0</v>
      </c>
      <c r="L305" s="752">
        <v>2</v>
      </c>
      <c r="M305" s="753">
        <v>239.80000000000004</v>
      </c>
    </row>
    <row r="306" spans="1:13" ht="14.45" customHeight="1" x14ac:dyDescent="0.2">
      <c r="A306" s="747" t="s">
        <v>627</v>
      </c>
      <c r="B306" s="748" t="s">
        <v>2665</v>
      </c>
      <c r="C306" s="748" t="s">
        <v>2867</v>
      </c>
      <c r="D306" s="748" t="s">
        <v>2667</v>
      </c>
      <c r="E306" s="748" t="s">
        <v>2668</v>
      </c>
      <c r="F306" s="752">
        <v>1</v>
      </c>
      <c r="G306" s="752">
        <v>112.73999999999998</v>
      </c>
      <c r="H306" s="766">
        <v>1</v>
      </c>
      <c r="I306" s="752"/>
      <c r="J306" s="752"/>
      <c r="K306" s="766">
        <v>0</v>
      </c>
      <c r="L306" s="752">
        <v>1</v>
      </c>
      <c r="M306" s="753">
        <v>112.73999999999998</v>
      </c>
    </row>
    <row r="307" spans="1:13" ht="14.45" customHeight="1" x14ac:dyDescent="0.2">
      <c r="A307" s="747" t="s">
        <v>627</v>
      </c>
      <c r="B307" s="748" t="s">
        <v>2670</v>
      </c>
      <c r="C307" s="748" t="s">
        <v>2671</v>
      </c>
      <c r="D307" s="748" t="s">
        <v>789</v>
      </c>
      <c r="E307" s="748" t="s">
        <v>791</v>
      </c>
      <c r="F307" s="752">
        <v>2</v>
      </c>
      <c r="G307" s="752">
        <v>148.08000000000001</v>
      </c>
      <c r="H307" s="766">
        <v>1</v>
      </c>
      <c r="I307" s="752"/>
      <c r="J307" s="752"/>
      <c r="K307" s="766">
        <v>0</v>
      </c>
      <c r="L307" s="752">
        <v>2</v>
      </c>
      <c r="M307" s="753">
        <v>148.08000000000001</v>
      </c>
    </row>
    <row r="308" spans="1:13" ht="14.45" customHeight="1" x14ac:dyDescent="0.2">
      <c r="A308" s="747" t="s">
        <v>627</v>
      </c>
      <c r="B308" s="748" t="s">
        <v>2868</v>
      </c>
      <c r="C308" s="748" t="s">
        <v>2869</v>
      </c>
      <c r="D308" s="748" t="s">
        <v>1860</v>
      </c>
      <c r="E308" s="748" t="s">
        <v>2784</v>
      </c>
      <c r="F308" s="752"/>
      <c r="G308" s="752"/>
      <c r="H308" s="766">
        <v>0</v>
      </c>
      <c r="I308" s="752">
        <v>6</v>
      </c>
      <c r="J308" s="752">
        <v>422.40000000000003</v>
      </c>
      <c r="K308" s="766">
        <v>1</v>
      </c>
      <c r="L308" s="752">
        <v>6</v>
      </c>
      <c r="M308" s="753">
        <v>422.40000000000003</v>
      </c>
    </row>
    <row r="309" spans="1:13" ht="14.45" customHeight="1" x14ac:dyDescent="0.2">
      <c r="A309" s="747" t="s">
        <v>627</v>
      </c>
      <c r="B309" s="748" t="s">
        <v>2868</v>
      </c>
      <c r="C309" s="748" t="s">
        <v>2870</v>
      </c>
      <c r="D309" s="748" t="s">
        <v>1860</v>
      </c>
      <c r="E309" s="748" t="s">
        <v>2780</v>
      </c>
      <c r="F309" s="752"/>
      <c r="G309" s="752"/>
      <c r="H309" s="766">
        <v>0</v>
      </c>
      <c r="I309" s="752">
        <v>1</v>
      </c>
      <c r="J309" s="752">
        <v>194.68000000000006</v>
      </c>
      <c r="K309" s="766">
        <v>1</v>
      </c>
      <c r="L309" s="752">
        <v>1</v>
      </c>
      <c r="M309" s="753">
        <v>194.68000000000006</v>
      </c>
    </row>
    <row r="310" spans="1:13" ht="14.45" customHeight="1" x14ac:dyDescent="0.2">
      <c r="A310" s="747" t="s">
        <v>627</v>
      </c>
      <c r="B310" s="748" t="s">
        <v>2868</v>
      </c>
      <c r="C310" s="748" t="s">
        <v>2871</v>
      </c>
      <c r="D310" s="748" t="s">
        <v>1858</v>
      </c>
      <c r="E310" s="748" t="s">
        <v>2872</v>
      </c>
      <c r="F310" s="752"/>
      <c r="G310" s="752"/>
      <c r="H310" s="766">
        <v>0</v>
      </c>
      <c r="I310" s="752">
        <v>2</v>
      </c>
      <c r="J310" s="752">
        <v>158.44000000000005</v>
      </c>
      <c r="K310" s="766">
        <v>1</v>
      </c>
      <c r="L310" s="752">
        <v>2</v>
      </c>
      <c r="M310" s="753">
        <v>158.44000000000005</v>
      </c>
    </row>
    <row r="311" spans="1:13" ht="14.45" customHeight="1" x14ac:dyDescent="0.2">
      <c r="A311" s="747" t="s">
        <v>627</v>
      </c>
      <c r="B311" s="748" t="s">
        <v>2674</v>
      </c>
      <c r="C311" s="748" t="s">
        <v>2675</v>
      </c>
      <c r="D311" s="748" t="s">
        <v>2676</v>
      </c>
      <c r="E311" s="748" t="s">
        <v>2677</v>
      </c>
      <c r="F311" s="752"/>
      <c r="G311" s="752"/>
      <c r="H311" s="766">
        <v>0</v>
      </c>
      <c r="I311" s="752">
        <v>32</v>
      </c>
      <c r="J311" s="752">
        <v>2597.62</v>
      </c>
      <c r="K311" s="766">
        <v>1</v>
      </c>
      <c r="L311" s="752">
        <v>32</v>
      </c>
      <c r="M311" s="753">
        <v>2597.62</v>
      </c>
    </row>
    <row r="312" spans="1:13" ht="14.45" customHeight="1" x14ac:dyDescent="0.2">
      <c r="A312" s="747" t="s">
        <v>627</v>
      </c>
      <c r="B312" s="748" t="s">
        <v>2873</v>
      </c>
      <c r="C312" s="748" t="s">
        <v>2874</v>
      </c>
      <c r="D312" s="748" t="s">
        <v>2875</v>
      </c>
      <c r="E312" s="748" t="s">
        <v>2876</v>
      </c>
      <c r="F312" s="752"/>
      <c r="G312" s="752"/>
      <c r="H312" s="766">
        <v>0</v>
      </c>
      <c r="I312" s="752">
        <v>1</v>
      </c>
      <c r="J312" s="752">
        <v>732.62</v>
      </c>
      <c r="K312" s="766">
        <v>1</v>
      </c>
      <c r="L312" s="752">
        <v>1</v>
      </c>
      <c r="M312" s="753">
        <v>732.62</v>
      </c>
    </row>
    <row r="313" spans="1:13" ht="14.45" customHeight="1" x14ac:dyDescent="0.2">
      <c r="A313" s="747" t="s">
        <v>627</v>
      </c>
      <c r="B313" s="748" t="s">
        <v>2678</v>
      </c>
      <c r="C313" s="748" t="s">
        <v>2877</v>
      </c>
      <c r="D313" s="748" t="s">
        <v>1996</v>
      </c>
      <c r="E313" s="748" t="s">
        <v>1997</v>
      </c>
      <c r="F313" s="752">
        <v>4</v>
      </c>
      <c r="G313" s="752">
        <v>456.08000000000004</v>
      </c>
      <c r="H313" s="766">
        <v>1</v>
      </c>
      <c r="I313" s="752"/>
      <c r="J313" s="752"/>
      <c r="K313" s="766">
        <v>0</v>
      </c>
      <c r="L313" s="752">
        <v>4</v>
      </c>
      <c r="M313" s="753">
        <v>456.08000000000004</v>
      </c>
    </row>
    <row r="314" spans="1:13" ht="14.45" customHeight="1" x14ac:dyDescent="0.2">
      <c r="A314" s="747" t="s">
        <v>627</v>
      </c>
      <c r="B314" s="748" t="s">
        <v>2681</v>
      </c>
      <c r="C314" s="748" t="s">
        <v>2682</v>
      </c>
      <c r="D314" s="748" t="s">
        <v>1532</v>
      </c>
      <c r="E314" s="748" t="s">
        <v>2683</v>
      </c>
      <c r="F314" s="752"/>
      <c r="G314" s="752"/>
      <c r="H314" s="766">
        <v>0</v>
      </c>
      <c r="I314" s="752">
        <v>1</v>
      </c>
      <c r="J314" s="752">
        <v>75.03</v>
      </c>
      <c r="K314" s="766">
        <v>1</v>
      </c>
      <c r="L314" s="752">
        <v>1</v>
      </c>
      <c r="M314" s="753">
        <v>75.03</v>
      </c>
    </row>
    <row r="315" spans="1:13" ht="14.45" customHeight="1" x14ac:dyDescent="0.2">
      <c r="A315" s="747" t="s">
        <v>627</v>
      </c>
      <c r="B315" s="748" t="s">
        <v>2681</v>
      </c>
      <c r="C315" s="748" t="s">
        <v>2684</v>
      </c>
      <c r="D315" s="748" t="s">
        <v>1532</v>
      </c>
      <c r="E315" s="748" t="s">
        <v>875</v>
      </c>
      <c r="F315" s="752"/>
      <c r="G315" s="752"/>
      <c r="H315" s="766">
        <v>0</v>
      </c>
      <c r="I315" s="752">
        <v>2</v>
      </c>
      <c r="J315" s="752">
        <v>59.870000000000005</v>
      </c>
      <c r="K315" s="766">
        <v>1</v>
      </c>
      <c r="L315" s="752">
        <v>2</v>
      </c>
      <c r="M315" s="753">
        <v>59.870000000000005</v>
      </c>
    </row>
    <row r="316" spans="1:13" ht="14.45" customHeight="1" x14ac:dyDescent="0.2">
      <c r="A316" s="747" t="s">
        <v>627</v>
      </c>
      <c r="B316" s="748" t="s">
        <v>2681</v>
      </c>
      <c r="C316" s="748" t="s">
        <v>2685</v>
      </c>
      <c r="D316" s="748" t="s">
        <v>1532</v>
      </c>
      <c r="E316" s="748" t="s">
        <v>2686</v>
      </c>
      <c r="F316" s="752"/>
      <c r="G316" s="752"/>
      <c r="H316" s="766">
        <v>0</v>
      </c>
      <c r="I316" s="752">
        <v>1</v>
      </c>
      <c r="J316" s="752">
        <v>99.86</v>
      </c>
      <c r="K316" s="766">
        <v>1</v>
      </c>
      <c r="L316" s="752">
        <v>1</v>
      </c>
      <c r="M316" s="753">
        <v>99.86</v>
      </c>
    </row>
    <row r="317" spans="1:13" ht="14.45" customHeight="1" x14ac:dyDescent="0.2">
      <c r="A317" s="747" t="s">
        <v>627</v>
      </c>
      <c r="B317" s="748" t="s">
        <v>2687</v>
      </c>
      <c r="C317" s="748" t="s">
        <v>2878</v>
      </c>
      <c r="D317" s="748" t="s">
        <v>2136</v>
      </c>
      <c r="E317" s="748" t="s">
        <v>1573</v>
      </c>
      <c r="F317" s="752"/>
      <c r="G317" s="752"/>
      <c r="H317" s="766">
        <v>0</v>
      </c>
      <c r="I317" s="752">
        <v>3</v>
      </c>
      <c r="J317" s="752">
        <v>402.12016035257466</v>
      </c>
      <c r="K317" s="766">
        <v>1</v>
      </c>
      <c r="L317" s="752">
        <v>3</v>
      </c>
      <c r="M317" s="753">
        <v>402.12016035257466</v>
      </c>
    </row>
    <row r="318" spans="1:13" ht="14.45" customHeight="1" x14ac:dyDescent="0.2">
      <c r="A318" s="747" t="s">
        <v>627</v>
      </c>
      <c r="B318" s="748" t="s">
        <v>2687</v>
      </c>
      <c r="C318" s="748" t="s">
        <v>2879</v>
      </c>
      <c r="D318" s="748" t="s">
        <v>2137</v>
      </c>
      <c r="E318" s="748" t="s">
        <v>1573</v>
      </c>
      <c r="F318" s="752"/>
      <c r="G318" s="752"/>
      <c r="H318" s="766">
        <v>0</v>
      </c>
      <c r="I318" s="752">
        <v>5</v>
      </c>
      <c r="J318" s="752">
        <v>609.27190286747805</v>
      </c>
      <c r="K318" s="766">
        <v>1</v>
      </c>
      <c r="L318" s="752">
        <v>5</v>
      </c>
      <c r="M318" s="753">
        <v>609.27190286747805</v>
      </c>
    </row>
    <row r="319" spans="1:13" ht="14.45" customHeight="1" x14ac:dyDescent="0.2">
      <c r="A319" s="747" t="s">
        <v>627</v>
      </c>
      <c r="B319" s="748" t="s">
        <v>2687</v>
      </c>
      <c r="C319" s="748" t="s">
        <v>2880</v>
      </c>
      <c r="D319" s="748" t="s">
        <v>2129</v>
      </c>
      <c r="E319" s="748" t="s">
        <v>1573</v>
      </c>
      <c r="F319" s="752">
        <v>1</v>
      </c>
      <c r="G319" s="752">
        <v>124.2</v>
      </c>
      <c r="H319" s="766">
        <v>1</v>
      </c>
      <c r="I319" s="752"/>
      <c r="J319" s="752"/>
      <c r="K319" s="766">
        <v>0</v>
      </c>
      <c r="L319" s="752">
        <v>1</v>
      </c>
      <c r="M319" s="753">
        <v>124.2</v>
      </c>
    </row>
    <row r="320" spans="1:13" ht="14.45" customHeight="1" x14ac:dyDescent="0.2">
      <c r="A320" s="747" t="s">
        <v>627</v>
      </c>
      <c r="B320" s="748" t="s">
        <v>2687</v>
      </c>
      <c r="C320" s="748" t="s">
        <v>2688</v>
      </c>
      <c r="D320" s="748" t="s">
        <v>1581</v>
      </c>
      <c r="E320" s="748" t="s">
        <v>1573</v>
      </c>
      <c r="F320" s="752">
        <v>3</v>
      </c>
      <c r="G320" s="752">
        <v>372.6</v>
      </c>
      <c r="H320" s="766">
        <v>1</v>
      </c>
      <c r="I320" s="752"/>
      <c r="J320" s="752"/>
      <c r="K320" s="766">
        <v>0</v>
      </c>
      <c r="L320" s="752">
        <v>3</v>
      </c>
      <c r="M320" s="753">
        <v>372.6</v>
      </c>
    </row>
    <row r="321" spans="1:13" ht="14.45" customHeight="1" x14ac:dyDescent="0.2">
      <c r="A321" s="747" t="s">
        <v>627</v>
      </c>
      <c r="B321" s="748" t="s">
        <v>2687</v>
      </c>
      <c r="C321" s="748" t="s">
        <v>2689</v>
      </c>
      <c r="D321" s="748" t="s">
        <v>1582</v>
      </c>
      <c r="E321" s="748" t="s">
        <v>1573</v>
      </c>
      <c r="F321" s="752">
        <v>20</v>
      </c>
      <c r="G321" s="752">
        <v>2484</v>
      </c>
      <c r="H321" s="766">
        <v>1</v>
      </c>
      <c r="I321" s="752"/>
      <c r="J321" s="752"/>
      <c r="K321" s="766">
        <v>0</v>
      </c>
      <c r="L321" s="752">
        <v>20</v>
      </c>
      <c r="M321" s="753">
        <v>2484</v>
      </c>
    </row>
    <row r="322" spans="1:13" ht="14.45" customHeight="1" x14ac:dyDescent="0.2">
      <c r="A322" s="747" t="s">
        <v>627</v>
      </c>
      <c r="B322" s="748" t="s">
        <v>2687</v>
      </c>
      <c r="C322" s="748" t="s">
        <v>2690</v>
      </c>
      <c r="D322" s="748" t="s">
        <v>1625</v>
      </c>
      <c r="E322" s="748" t="s">
        <v>1618</v>
      </c>
      <c r="F322" s="752"/>
      <c r="G322" s="752"/>
      <c r="H322" s="766">
        <v>0</v>
      </c>
      <c r="I322" s="752">
        <v>16</v>
      </c>
      <c r="J322" s="752">
        <v>23621.1</v>
      </c>
      <c r="K322" s="766">
        <v>1</v>
      </c>
      <c r="L322" s="752">
        <v>16</v>
      </c>
      <c r="M322" s="753">
        <v>23621.1</v>
      </c>
    </row>
    <row r="323" spans="1:13" ht="14.45" customHeight="1" x14ac:dyDescent="0.2">
      <c r="A323" s="747" t="s">
        <v>627</v>
      </c>
      <c r="B323" s="748" t="s">
        <v>2687</v>
      </c>
      <c r="C323" s="748" t="s">
        <v>2881</v>
      </c>
      <c r="D323" s="748" t="s">
        <v>1907</v>
      </c>
      <c r="E323" s="748" t="s">
        <v>1908</v>
      </c>
      <c r="F323" s="752">
        <v>1</v>
      </c>
      <c r="G323" s="752">
        <v>161.76</v>
      </c>
      <c r="H323" s="766">
        <v>1</v>
      </c>
      <c r="I323" s="752"/>
      <c r="J323" s="752"/>
      <c r="K323" s="766">
        <v>0</v>
      </c>
      <c r="L323" s="752">
        <v>1</v>
      </c>
      <c r="M323" s="753">
        <v>161.76</v>
      </c>
    </row>
    <row r="324" spans="1:13" ht="14.45" customHeight="1" x14ac:dyDescent="0.2">
      <c r="A324" s="747" t="s">
        <v>627</v>
      </c>
      <c r="B324" s="748" t="s">
        <v>2687</v>
      </c>
      <c r="C324" s="748" t="s">
        <v>2882</v>
      </c>
      <c r="D324" s="748" t="s">
        <v>2132</v>
      </c>
      <c r="E324" s="748" t="s">
        <v>2883</v>
      </c>
      <c r="F324" s="752"/>
      <c r="G324" s="752"/>
      <c r="H324" s="766">
        <v>0</v>
      </c>
      <c r="I324" s="752">
        <v>1</v>
      </c>
      <c r="J324" s="752">
        <v>167.26</v>
      </c>
      <c r="K324" s="766">
        <v>1</v>
      </c>
      <c r="L324" s="752">
        <v>1</v>
      </c>
      <c r="M324" s="753">
        <v>167.26</v>
      </c>
    </row>
    <row r="325" spans="1:13" ht="14.45" customHeight="1" x14ac:dyDescent="0.2">
      <c r="A325" s="747" t="s">
        <v>627</v>
      </c>
      <c r="B325" s="748" t="s">
        <v>2687</v>
      </c>
      <c r="C325" s="748" t="s">
        <v>2693</v>
      </c>
      <c r="D325" s="748" t="s">
        <v>1630</v>
      </c>
      <c r="E325" s="748" t="s">
        <v>2694</v>
      </c>
      <c r="F325" s="752"/>
      <c r="G325" s="752"/>
      <c r="H325" s="766">
        <v>0</v>
      </c>
      <c r="I325" s="752">
        <v>36</v>
      </c>
      <c r="J325" s="752">
        <v>7051.3200000000015</v>
      </c>
      <c r="K325" s="766">
        <v>1</v>
      </c>
      <c r="L325" s="752">
        <v>36</v>
      </c>
      <c r="M325" s="753">
        <v>7051.3200000000015</v>
      </c>
    </row>
    <row r="326" spans="1:13" ht="14.45" customHeight="1" x14ac:dyDescent="0.2">
      <c r="A326" s="747" t="s">
        <v>627</v>
      </c>
      <c r="B326" s="748" t="s">
        <v>2687</v>
      </c>
      <c r="C326" s="748" t="s">
        <v>2695</v>
      </c>
      <c r="D326" s="748" t="s">
        <v>1574</v>
      </c>
      <c r="E326" s="748" t="s">
        <v>1575</v>
      </c>
      <c r="F326" s="752"/>
      <c r="G326" s="752"/>
      <c r="H326" s="766">
        <v>0</v>
      </c>
      <c r="I326" s="752">
        <v>19</v>
      </c>
      <c r="J326" s="752">
        <v>781</v>
      </c>
      <c r="K326" s="766">
        <v>1</v>
      </c>
      <c r="L326" s="752">
        <v>19</v>
      </c>
      <c r="M326" s="753">
        <v>781</v>
      </c>
    </row>
    <row r="327" spans="1:13" ht="14.45" customHeight="1" x14ac:dyDescent="0.2">
      <c r="A327" s="747" t="s">
        <v>627</v>
      </c>
      <c r="B327" s="748" t="s">
        <v>2687</v>
      </c>
      <c r="C327" s="748" t="s">
        <v>2696</v>
      </c>
      <c r="D327" s="748" t="s">
        <v>1576</v>
      </c>
      <c r="E327" s="748" t="s">
        <v>1575</v>
      </c>
      <c r="F327" s="752"/>
      <c r="G327" s="752"/>
      <c r="H327" s="766">
        <v>0</v>
      </c>
      <c r="I327" s="752">
        <v>36</v>
      </c>
      <c r="J327" s="752">
        <v>1487.2</v>
      </c>
      <c r="K327" s="766">
        <v>1</v>
      </c>
      <c r="L327" s="752">
        <v>36</v>
      </c>
      <c r="M327" s="753">
        <v>1487.2</v>
      </c>
    </row>
    <row r="328" spans="1:13" ht="14.45" customHeight="1" x14ac:dyDescent="0.2">
      <c r="A328" s="747" t="s">
        <v>627</v>
      </c>
      <c r="B328" s="748" t="s">
        <v>2687</v>
      </c>
      <c r="C328" s="748" t="s">
        <v>2697</v>
      </c>
      <c r="D328" s="748" t="s">
        <v>1603</v>
      </c>
      <c r="E328" s="748" t="s">
        <v>1601</v>
      </c>
      <c r="F328" s="752"/>
      <c r="G328" s="752"/>
      <c r="H328" s="766">
        <v>0</v>
      </c>
      <c r="I328" s="752">
        <v>1</v>
      </c>
      <c r="J328" s="752">
        <v>135.6</v>
      </c>
      <c r="K328" s="766">
        <v>1</v>
      </c>
      <c r="L328" s="752">
        <v>1</v>
      </c>
      <c r="M328" s="753">
        <v>135.6</v>
      </c>
    </row>
    <row r="329" spans="1:13" ht="14.45" customHeight="1" x14ac:dyDescent="0.2">
      <c r="A329" s="747" t="s">
        <v>627</v>
      </c>
      <c r="B329" s="748" t="s">
        <v>2687</v>
      </c>
      <c r="C329" s="748" t="s">
        <v>2698</v>
      </c>
      <c r="D329" s="748" t="s">
        <v>2699</v>
      </c>
      <c r="E329" s="748" t="s">
        <v>1597</v>
      </c>
      <c r="F329" s="752"/>
      <c r="G329" s="752"/>
      <c r="H329" s="766">
        <v>0</v>
      </c>
      <c r="I329" s="752">
        <v>72</v>
      </c>
      <c r="J329" s="752">
        <v>11661.810000000001</v>
      </c>
      <c r="K329" s="766">
        <v>1</v>
      </c>
      <c r="L329" s="752">
        <v>72</v>
      </c>
      <c r="M329" s="753">
        <v>11661.810000000001</v>
      </c>
    </row>
    <row r="330" spans="1:13" ht="14.45" customHeight="1" x14ac:dyDescent="0.2">
      <c r="A330" s="747" t="s">
        <v>627</v>
      </c>
      <c r="B330" s="748" t="s">
        <v>2687</v>
      </c>
      <c r="C330" s="748" t="s">
        <v>2700</v>
      </c>
      <c r="D330" s="748" t="s">
        <v>1623</v>
      </c>
      <c r="E330" s="748" t="s">
        <v>1597</v>
      </c>
      <c r="F330" s="752"/>
      <c r="G330" s="752"/>
      <c r="H330" s="766">
        <v>0</v>
      </c>
      <c r="I330" s="752">
        <v>62</v>
      </c>
      <c r="J330" s="752">
        <v>18424.020000000004</v>
      </c>
      <c r="K330" s="766">
        <v>1</v>
      </c>
      <c r="L330" s="752">
        <v>62</v>
      </c>
      <c r="M330" s="753">
        <v>18424.020000000004</v>
      </c>
    </row>
    <row r="331" spans="1:13" ht="14.45" customHeight="1" x14ac:dyDescent="0.2">
      <c r="A331" s="747" t="s">
        <v>627</v>
      </c>
      <c r="B331" s="748" t="s">
        <v>2687</v>
      </c>
      <c r="C331" s="748" t="s">
        <v>2701</v>
      </c>
      <c r="D331" s="748" t="s">
        <v>1619</v>
      </c>
      <c r="E331" s="748" t="s">
        <v>1597</v>
      </c>
      <c r="F331" s="752"/>
      <c r="G331" s="752"/>
      <c r="H331" s="766">
        <v>0</v>
      </c>
      <c r="I331" s="752">
        <v>175</v>
      </c>
      <c r="J331" s="752">
        <v>56952.570000000007</v>
      </c>
      <c r="K331" s="766">
        <v>1</v>
      </c>
      <c r="L331" s="752">
        <v>175</v>
      </c>
      <c r="M331" s="753">
        <v>56952.570000000007</v>
      </c>
    </row>
    <row r="332" spans="1:13" ht="14.45" customHeight="1" x14ac:dyDescent="0.2">
      <c r="A332" s="747" t="s">
        <v>627</v>
      </c>
      <c r="B332" s="748" t="s">
        <v>2687</v>
      </c>
      <c r="C332" s="748" t="s">
        <v>2702</v>
      </c>
      <c r="D332" s="748" t="s">
        <v>1626</v>
      </c>
      <c r="E332" s="748" t="s">
        <v>1597</v>
      </c>
      <c r="F332" s="752"/>
      <c r="G332" s="752"/>
      <c r="H332" s="766">
        <v>0</v>
      </c>
      <c r="I332" s="752">
        <v>396</v>
      </c>
      <c r="J332" s="752">
        <v>62343.119999999995</v>
      </c>
      <c r="K332" s="766">
        <v>1</v>
      </c>
      <c r="L332" s="752">
        <v>396</v>
      </c>
      <c r="M332" s="753">
        <v>62343.119999999995</v>
      </c>
    </row>
    <row r="333" spans="1:13" ht="14.45" customHeight="1" x14ac:dyDescent="0.2">
      <c r="A333" s="747" t="s">
        <v>627</v>
      </c>
      <c r="B333" s="748" t="s">
        <v>2687</v>
      </c>
      <c r="C333" s="748" t="s">
        <v>2884</v>
      </c>
      <c r="D333" s="748" t="s">
        <v>2128</v>
      </c>
      <c r="E333" s="748" t="s">
        <v>1573</v>
      </c>
      <c r="F333" s="752">
        <v>6</v>
      </c>
      <c r="G333" s="752">
        <v>745.2</v>
      </c>
      <c r="H333" s="766">
        <v>1</v>
      </c>
      <c r="I333" s="752"/>
      <c r="J333" s="752"/>
      <c r="K333" s="766">
        <v>0</v>
      </c>
      <c r="L333" s="752">
        <v>6</v>
      </c>
      <c r="M333" s="753">
        <v>745.2</v>
      </c>
    </row>
    <row r="334" spans="1:13" ht="14.45" customHeight="1" x14ac:dyDescent="0.2">
      <c r="A334" s="747" t="s">
        <v>627</v>
      </c>
      <c r="B334" s="748" t="s">
        <v>2687</v>
      </c>
      <c r="C334" s="748" t="s">
        <v>2705</v>
      </c>
      <c r="D334" s="748" t="s">
        <v>1602</v>
      </c>
      <c r="E334" s="748" t="s">
        <v>1601</v>
      </c>
      <c r="F334" s="752"/>
      <c r="G334" s="752"/>
      <c r="H334" s="766">
        <v>0</v>
      </c>
      <c r="I334" s="752">
        <v>2</v>
      </c>
      <c r="J334" s="752">
        <v>223.62</v>
      </c>
      <c r="K334" s="766">
        <v>1</v>
      </c>
      <c r="L334" s="752">
        <v>2</v>
      </c>
      <c r="M334" s="753">
        <v>223.62</v>
      </c>
    </row>
    <row r="335" spans="1:13" ht="14.45" customHeight="1" x14ac:dyDescent="0.2">
      <c r="A335" s="747" t="s">
        <v>627</v>
      </c>
      <c r="B335" s="748" t="s">
        <v>2687</v>
      </c>
      <c r="C335" s="748" t="s">
        <v>2885</v>
      </c>
      <c r="D335" s="748" t="s">
        <v>2138</v>
      </c>
      <c r="E335" s="748" t="s">
        <v>1601</v>
      </c>
      <c r="F335" s="752"/>
      <c r="G335" s="752"/>
      <c r="H335" s="766">
        <v>0</v>
      </c>
      <c r="I335" s="752">
        <v>2</v>
      </c>
      <c r="J335" s="752">
        <v>240.7</v>
      </c>
      <c r="K335" s="766">
        <v>1</v>
      </c>
      <c r="L335" s="752">
        <v>2</v>
      </c>
      <c r="M335" s="753">
        <v>240.7</v>
      </c>
    </row>
    <row r="336" spans="1:13" ht="14.45" customHeight="1" x14ac:dyDescent="0.2">
      <c r="A336" s="747" t="s">
        <v>627</v>
      </c>
      <c r="B336" s="748" t="s">
        <v>2687</v>
      </c>
      <c r="C336" s="748" t="s">
        <v>2706</v>
      </c>
      <c r="D336" s="748" t="s">
        <v>1604</v>
      </c>
      <c r="E336" s="748" t="s">
        <v>1578</v>
      </c>
      <c r="F336" s="752"/>
      <c r="G336" s="752"/>
      <c r="H336" s="766">
        <v>0</v>
      </c>
      <c r="I336" s="752">
        <v>6</v>
      </c>
      <c r="J336" s="752">
        <v>603.95000000000005</v>
      </c>
      <c r="K336" s="766">
        <v>1</v>
      </c>
      <c r="L336" s="752">
        <v>6</v>
      </c>
      <c r="M336" s="753">
        <v>603.95000000000005</v>
      </c>
    </row>
    <row r="337" spans="1:13" ht="14.45" customHeight="1" x14ac:dyDescent="0.2">
      <c r="A337" s="747" t="s">
        <v>627</v>
      </c>
      <c r="B337" s="748" t="s">
        <v>2687</v>
      </c>
      <c r="C337" s="748" t="s">
        <v>2707</v>
      </c>
      <c r="D337" s="748" t="s">
        <v>1609</v>
      </c>
      <c r="E337" s="748" t="s">
        <v>1578</v>
      </c>
      <c r="F337" s="752"/>
      <c r="G337" s="752"/>
      <c r="H337" s="766">
        <v>0</v>
      </c>
      <c r="I337" s="752">
        <v>25</v>
      </c>
      <c r="J337" s="752">
        <v>2588.3000000000002</v>
      </c>
      <c r="K337" s="766">
        <v>1</v>
      </c>
      <c r="L337" s="752">
        <v>25</v>
      </c>
      <c r="M337" s="753">
        <v>2588.3000000000002</v>
      </c>
    </row>
    <row r="338" spans="1:13" ht="14.45" customHeight="1" x14ac:dyDescent="0.2">
      <c r="A338" s="747" t="s">
        <v>627</v>
      </c>
      <c r="B338" s="748" t="s">
        <v>2687</v>
      </c>
      <c r="C338" s="748" t="s">
        <v>2708</v>
      </c>
      <c r="D338" s="748" t="s">
        <v>1606</v>
      </c>
      <c r="E338" s="748" t="s">
        <v>1578</v>
      </c>
      <c r="F338" s="752"/>
      <c r="G338" s="752"/>
      <c r="H338" s="766">
        <v>0</v>
      </c>
      <c r="I338" s="752">
        <v>22</v>
      </c>
      <c r="J338" s="752">
        <v>2279.15</v>
      </c>
      <c r="K338" s="766">
        <v>1</v>
      </c>
      <c r="L338" s="752">
        <v>22</v>
      </c>
      <c r="M338" s="753">
        <v>2279.15</v>
      </c>
    </row>
    <row r="339" spans="1:13" ht="14.45" customHeight="1" x14ac:dyDescent="0.2">
      <c r="A339" s="747" t="s">
        <v>627</v>
      </c>
      <c r="B339" s="748" t="s">
        <v>2687</v>
      </c>
      <c r="C339" s="748" t="s">
        <v>2709</v>
      </c>
      <c r="D339" s="748" t="s">
        <v>2710</v>
      </c>
      <c r="E339" s="748" t="s">
        <v>1578</v>
      </c>
      <c r="F339" s="752"/>
      <c r="G339" s="752"/>
      <c r="H339" s="766">
        <v>0</v>
      </c>
      <c r="I339" s="752">
        <v>6</v>
      </c>
      <c r="J339" s="752">
        <v>573.15000000000009</v>
      </c>
      <c r="K339" s="766">
        <v>1</v>
      </c>
      <c r="L339" s="752">
        <v>6</v>
      </c>
      <c r="M339" s="753">
        <v>573.15000000000009</v>
      </c>
    </row>
    <row r="340" spans="1:13" ht="14.45" customHeight="1" x14ac:dyDescent="0.2">
      <c r="A340" s="747" t="s">
        <v>627</v>
      </c>
      <c r="B340" s="748" t="s">
        <v>2687</v>
      </c>
      <c r="C340" s="748" t="s">
        <v>2711</v>
      </c>
      <c r="D340" s="748" t="s">
        <v>1572</v>
      </c>
      <c r="E340" s="748" t="s">
        <v>1573</v>
      </c>
      <c r="F340" s="752"/>
      <c r="G340" s="752"/>
      <c r="H340" s="766">
        <v>0</v>
      </c>
      <c r="I340" s="752">
        <v>10</v>
      </c>
      <c r="J340" s="752">
        <v>1708.5600008506858</v>
      </c>
      <c r="K340" s="766">
        <v>1</v>
      </c>
      <c r="L340" s="752">
        <v>10</v>
      </c>
      <c r="M340" s="753">
        <v>1708.5600008506858</v>
      </c>
    </row>
    <row r="341" spans="1:13" ht="14.45" customHeight="1" x14ac:dyDescent="0.2">
      <c r="A341" s="747" t="s">
        <v>627</v>
      </c>
      <c r="B341" s="748" t="s">
        <v>2687</v>
      </c>
      <c r="C341" s="748" t="s">
        <v>2712</v>
      </c>
      <c r="D341" s="748" t="s">
        <v>1616</v>
      </c>
      <c r="E341" s="748" t="s">
        <v>1573</v>
      </c>
      <c r="F341" s="752"/>
      <c r="G341" s="752"/>
      <c r="H341" s="766">
        <v>0</v>
      </c>
      <c r="I341" s="752">
        <v>5</v>
      </c>
      <c r="J341" s="752">
        <v>613.45000000000005</v>
      </c>
      <c r="K341" s="766">
        <v>1</v>
      </c>
      <c r="L341" s="752">
        <v>5</v>
      </c>
      <c r="M341" s="753">
        <v>613.45000000000005</v>
      </c>
    </row>
    <row r="342" spans="1:13" ht="14.45" customHeight="1" x14ac:dyDescent="0.2">
      <c r="A342" s="747" t="s">
        <v>627</v>
      </c>
      <c r="B342" s="748" t="s">
        <v>2687</v>
      </c>
      <c r="C342" s="748" t="s">
        <v>2713</v>
      </c>
      <c r="D342" s="748" t="s">
        <v>1615</v>
      </c>
      <c r="E342" s="748" t="s">
        <v>1573</v>
      </c>
      <c r="F342" s="752"/>
      <c r="G342" s="752"/>
      <c r="H342" s="766">
        <v>0</v>
      </c>
      <c r="I342" s="752">
        <v>3</v>
      </c>
      <c r="J342" s="752">
        <v>368.07000000000005</v>
      </c>
      <c r="K342" s="766">
        <v>1</v>
      </c>
      <c r="L342" s="752">
        <v>3</v>
      </c>
      <c r="M342" s="753">
        <v>368.07000000000005</v>
      </c>
    </row>
    <row r="343" spans="1:13" ht="14.45" customHeight="1" x14ac:dyDescent="0.2">
      <c r="A343" s="747" t="s">
        <v>627</v>
      </c>
      <c r="B343" s="748" t="s">
        <v>2687</v>
      </c>
      <c r="C343" s="748" t="s">
        <v>2715</v>
      </c>
      <c r="D343" s="748" t="s">
        <v>1614</v>
      </c>
      <c r="E343" s="748" t="s">
        <v>1573</v>
      </c>
      <c r="F343" s="752"/>
      <c r="G343" s="752"/>
      <c r="H343" s="766">
        <v>0</v>
      </c>
      <c r="I343" s="752">
        <v>1</v>
      </c>
      <c r="J343" s="752">
        <v>145.50000000000003</v>
      </c>
      <c r="K343" s="766">
        <v>1</v>
      </c>
      <c r="L343" s="752">
        <v>1</v>
      </c>
      <c r="M343" s="753">
        <v>145.50000000000003</v>
      </c>
    </row>
    <row r="344" spans="1:13" ht="14.45" customHeight="1" x14ac:dyDescent="0.2">
      <c r="A344" s="747" t="s">
        <v>627</v>
      </c>
      <c r="B344" s="748" t="s">
        <v>2687</v>
      </c>
      <c r="C344" s="748" t="s">
        <v>2716</v>
      </c>
      <c r="D344" s="748" t="s">
        <v>2717</v>
      </c>
      <c r="E344" s="748" t="s">
        <v>1599</v>
      </c>
      <c r="F344" s="752"/>
      <c r="G344" s="752"/>
      <c r="H344" s="766">
        <v>0</v>
      </c>
      <c r="I344" s="752">
        <v>73</v>
      </c>
      <c r="J344" s="752">
        <v>13216.4</v>
      </c>
      <c r="K344" s="766">
        <v>1</v>
      </c>
      <c r="L344" s="752">
        <v>73</v>
      </c>
      <c r="M344" s="753">
        <v>13216.4</v>
      </c>
    </row>
    <row r="345" spans="1:13" ht="14.45" customHeight="1" x14ac:dyDescent="0.2">
      <c r="A345" s="747" t="s">
        <v>627</v>
      </c>
      <c r="B345" s="748" t="s">
        <v>2687</v>
      </c>
      <c r="C345" s="748" t="s">
        <v>2718</v>
      </c>
      <c r="D345" s="748" t="s">
        <v>1611</v>
      </c>
      <c r="E345" s="748" t="s">
        <v>1573</v>
      </c>
      <c r="F345" s="752"/>
      <c r="G345" s="752"/>
      <c r="H345" s="766">
        <v>0</v>
      </c>
      <c r="I345" s="752">
        <v>7</v>
      </c>
      <c r="J345" s="752">
        <v>909.79</v>
      </c>
      <c r="K345" s="766">
        <v>1</v>
      </c>
      <c r="L345" s="752">
        <v>7</v>
      </c>
      <c r="M345" s="753">
        <v>909.79</v>
      </c>
    </row>
    <row r="346" spans="1:13" ht="14.45" customHeight="1" x14ac:dyDescent="0.2">
      <c r="A346" s="747" t="s">
        <v>627</v>
      </c>
      <c r="B346" s="748" t="s">
        <v>2687</v>
      </c>
      <c r="C346" s="748" t="s">
        <v>2719</v>
      </c>
      <c r="D346" s="748" t="s">
        <v>1610</v>
      </c>
      <c r="E346" s="748" t="s">
        <v>1573</v>
      </c>
      <c r="F346" s="752"/>
      <c r="G346" s="752"/>
      <c r="H346" s="766">
        <v>0</v>
      </c>
      <c r="I346" s="752">
        <v>37</v>
      </c>
      <c r="J346" s="752">
        <v>4854.6900000000005</v>
      </c>
      <c r="K346" s="766">
        <v>1</v>
      </c>
      <c r="L346" s="752">
        <v>37</v>
      </c>
      <c r="M346" s="753">
        <v>4854.6900000000005</v>
      </c>
    </row>
    <row r="347" spans="1:13" ht="14.45" customHeight="1" x14ac:dyDescent="0.2">
      <c r="A347" s="747" t="s">
        <v>627</v>
      </c>
      <c r="B347" s="748" t="s">
        <v>2687</v>
      </c>
      <c r="C347" s="748" t="s">
        <v>2886</v>
      </c>
      <c r="D347" s="748" t="s">
        <v>2139</v>
      </c>
      <c r="E347" s="748" t="s">
        <v>1601</v>
      </c>
      <c r="F347" s="752"/>
      <c r="G347" s="752"/>
      <c r="H347" s="766">
        <v>0</v>
      </c>
      <c r="I347" s="752">
        <v>2</v>
      </c>
      <c r="J347" s="752">
        <v>271.20000000000005</v>
      </c>
      <c r="K347" s="766">
        <v>1</v>
      </c>
      <c r="L347" s="752">
        <v>2</v>
      </c>
      <c r="M347" s="753">
        <v>271.20000000000005</v>
      </c>
    </row>
    <row r="348" spans="1:13" ht="14.45" customHeight="1" x14ac:dyDescent="0.2">
      <c r="A348" s="747" t="s">
        <v>627</v>
      </c>
      <c r="B348" s="748" t="s">
        <v>2687</v>
      </c>
      <c r="C348" s="748" t="s">
        <v>2887</v>
      </c>
      <c r="D348" s="748" t="s">
        <v>2888</v>
      </c>
      <c r="E348" s="748" t="s">
        <v>1597</v>
      </c>
      <c r="F348" s="752"/>
      <c r="G348" s="752"/>
      <c r="H348" s="766">
        <v>0</v>
      </c>
      <c r="I348" s="752">
        <v>8</v>
      </c>
      <c r="J348" s="752">
        <v>1667.5999999999995</v>
      </c>
      <c r="K348" s="766">
        <v>1</v>
      </c>
      <c r="L348" s="752">
        <v>8</v>
      </c>
      <c r="M348" s="753">
        <v>1667.5999999999995</v>
      </c>
    </row>
    <row r="349" spans="1:13" ht="14.45" customHeight="1" x14ac:dyDescent="0.2">
      <c r="A349" s="747" t="s">
        <v>627</v>
      </c>
      <c r="B349" s="748" t="s">
        <v>2687</v>
      </c>
      <c r="C349" s="748" t="s">
        <v>2889</v>
      </c>
      <c r="D349" s="748" t="s">
        <v>2140</v>
      </c>
      <c r="E349" s="748" t="s">
        <v>1575</v>
      </c>
      <c r="F349" s="752"/>
      <c r="G349" s="752"/>
      <c r="H349" s="766">
        <v>0</v>
      </c>
      <c r="I349" s="752">
        <v>4</v>
      </c>
      <c r="J349" s="752">
        <v>122.68000000000002</v>
      </c>
      <c r="K349" s="766">
        <v>1</v>
      </c>
      <c r="L349" s="752">
        <v>4</v>
      </c>
      <c r="M349" s="753">
        <v>122.68000000000002</v>
      </c>
    </row>
    <row r="350" spans="1:13" ht="14.45" customHeight="1" x14ac:dyDescent="0.2">
      <c r="A350" s="747" t="s">
        <v>627</v>
      </c>
      <c r="B350" s="748" t="s">
        <v>2687</v>
      </c>
      <c r="C350" s="748" t="s">
        <v>2890</v>
      </c>
      <c r="D350" s="748" t="s">
        <v>2891</v>
      </c>
      <c r="E350" s="748" t="s">
        <v>1293</v>
      </c>
      <c r="F350" s="752">
        <v>15</v>
      </c>
      <c r="G350" s="752">
        <v>2295.46</v>
      </c>
      <c r="H350" s="766">
        <v>1</v>
      </c>
      <c r="I350" s="752"/>
      <c r="J350" s="752"/>
      <c r="K350" s="766">
        <v>0</v>
      </c>
      <c r="L350" s="752">
        <v>15</v>
      </c>
      <c r="M350" s="753">
        <v>2295.46</v>
      </c>
    </row>
    <row r="351" spans="1:13" ht="14.45" customHeight="1" x14ac:dyDescent="0.2">
      <c r="A351" s="747" t="s">
        <v>606</v>
      </c>
      <c r="B351" s="748" t="s">
        <v>2374</v>
      </c>
      <c r="C351" s="748" t="s">
        <v>2375</v>
      </c>
      <c r="D351" s="748" t="s">
        <v>2376</v>
      </c>
      <c r="E351" s="748" t="s">
        <v>2377</v>
      </c>
      <c r="F351" s="752"/>
      <c r="G351" s="752"/>
      <c r="H351" s="766">
        <v>0</v>
      </c>
      <c r="I351" s="752">
        <v>68</v>
      </c>
      <c r="J351" s="752">
        <v>18625.199756645103</v>
      </c>
      <c r="K351" s="766">
        <v>1</v>
      </c>
      <c r="L351" s="752">
        <v>68</v>
      </c>
      <c r="M351" s="753">
        <v>18625.199756645103</v>
      </c>
    </row>
    <row r="352" spans="1:13" ht="14.45" customHeight="1" x14ac:dyDescent="0.2">
      <c r="A352" s="747" t="s">
        <v>606</v>
      </c>
      <c r="B352" s="748" t="s">
        <v>2393</v>
      </c>
      <c r="C352" s="748" t="s">
        <v>2394</v>
      </c>
      <c r="D352" s="748" t="s">
        <v>891</v>
      </c>
      <c r="E352" s="748" t="s">
        <v>2395</v>
      </c>
      <c r="F352" s="752"/>
      <c r="G352" s="752"/>
      <c r="H352" s="766">
        <v>0</v>
      </c>
      <c r="I352" s="752">
        <v>18</v>
      </c>
      <c r="J352" s="752">
        <v>2310.96</v>
      </c>
      <c r="K352" s="766">
        <v>1</v>
      </c>
      <c r="L352" s="752">
        <v>18</v>
      </c>
      <c r="M352" s="753">
        <v>2310.96</v>
      </c>
    </row>
    <row r="353" spans="1:13" ht="14.45" customHeight="1" x14ac:dyDescent="0.2">
      <c r="A353" s="747" t="s">
        <v>606</v>
      </c>
      <c r="B353" s="748" t="s">
        <v>2400</v>
      </c>
      <c r="C353" s="748" t="s">
        <v>2404</v>
      </c>
      <c r="D353" s="748" t="s">
        <v>1287</v>
      </c>
      <c r="E353" s="748" t="s">
        <v>2405</v>
      </c>
      <c r="F353" s="752"/>
      <c r="G353" s="752"/>
      <c r="H353" s="766">
        <v>0</v>
      </c>
      <c r="I353" s="752">
        <v>165</v>
      </c>
      <c r="J353" s="752">
        <v>21852.850000000002</v>
      </c>
      <c r="K353" s="766">
        <v>1</v>
      </c>
      <c r="L353" s="752">
        <v>165</v>
      </c>
      <c r="M353" s="753">
        <v>21852.850000000002</v>
      </c>
    </row>
    <row r="354" spans="1:13" ht="14.45" customHeight="1" x14ac:dyDescent="0.2">
      <c r="A354" s="747" t="s">
        <v>606</v>
      </c>
      <c r="B354" s="748" t="s">
        <v>2410</v>
      </c>
      <c r="C354" s="748" t="s">
        <v>2411</v>
      </c>
      <c r="D354" s="748" t="s">
        <v>1038</v>
      </c>
      <c r="E354" s="748" t="s">
        <v>1039</v>
      </c>
      <c r="F354" s="752"/>
      <c r="G354" s="752"/>
      <c r="H354" s="766">
        <v>0</v>
      </c>
      <c r="I354" s="752">
        <v>11</v>
      </c>
      <c r="J354" s="752">
        <v>444.05000000000007</v>
      </c>
      <c r="K354" s="766">
        <v>1</v>
      </c>
      <c r="L354" s="752">
        <v>11</v>
      </c>
      <c r="M354" s="753">
        <v>444.05000000000007</v>
      </c>
    </row>
    <row r="355" spans="1:13" ht="14.45" customHeight="1" x14ac:dyDescent="0.2">
      <c r="A355" s="747" t="s">
        <v>606</v>
      </c>
      <c r="B355" s="748" t="s">
        <v>2423</v>
      </c>
      <c r="C355" s="748" t="s">
        <v>2427</v>
      </c>
      <c r="D355" s="748" t="s">
        <v>818</v>
      </c>
      <c r="E355" s="748" t="s">
        <v>819</v>
      </c>
      <c r="F355" s="752"/>
      <c r="G355" s="752"/>
      <c r="H355" s="766">
        <v>0</v>
      </c>
      <c r="I355" s="752">
        <v>7</v>
      </c>
      <c r="J355" s="752">
        <v>636.03</v>
      </c>
      <c r="K355" s="766">
        <v>1</v>
      </c>
      <c r="L355" s="752">
        <v>7</v>
      </c>
      <c r="M355" s="753">
        <v>636.03</v>
      </c>
    </row>
    <row r="356" spans="1:13" ht="14.45" customHeight="1" x14ac:dyDescent="0.2">
      <c r="A356" s="747" t="s">
        <v>606</v>
      </c>
      <c r="B356" s="748" t="s">
        <v>2423</v>
      </c>
      <c r="C356" s="748" t="s">
        <v>2428</v>
      </c>
      <c r="D356" s="748" t="s">
        <v>818</v>
      </c>
      <c r="E356" s="748" t="s">
        <v>819</v>
      </c>
      <c r="F356" s="752"/>
      <c r="G356" s="752"/>
      <c r="H356" s="766">
        <v>0</v>
      </c>
      <c r="I356" s="752">
        <v>1</v>
      </c>
      <c r="J356" s="752">
        <v>88.45</v>
      </c>
      <c r="K356" s="766">
        <v>1</v>
      </c>
      <c r="L356" s="752">
        <v>1</v>
      </c>
      <c r="M356" s="753">
        <v>88.45</v>
      </c>
    </row>
    <row r="357" spans="1:13" ht="14.45" customHeight="1" x14ac:dyDescent="0.2">
      <c r="A357" s="747" t="s">
        <v>606</v>
      </c>
      <c r="B357" s="748" t="s">
        <v>2565</v>
      </c>
      <c r="C357" s="748" t="s">
        <v>2566</v>
      </c>
      <c r="D357" s="748" t="s">
        <v>2567</v>
      </c>
      <c r="E357" s="748" t="s">
        <v>2208</v>
      </c>
      <c r="F357" s="752"/>
      <c r="G357" s="752"/>
      <c r="H357" s="766">
        <v>0</v>
      </c>
      <c r="I357" s="752">
        <v>402</v>
      </c>
      <c r="J357" s="752">
        <v>288186.36</v>
      </c>
      <c r="K357" s="766">
        <v>1</v>
      </c>
      <c r="L357" s="752">
        <v>402</v>
      </c>
      <c r="M357" s="753">
        <v>288186.36</v>
      </c>
    </row>
    <row r="358" spans="1:13" ht="14.45" customHeight="1" x14ac:dyDescent="0.2">
      <c r="A358" s="747" t="s">
        <v>606</v>
      </c>
      <c r="B358" s="748" t="s">
        <v>2892</v>
      </c>
      <c r="C358" s="748" t="s">
        <v>2893</v>
      </c>
      <c r="D358" s="748" t="s">
        <v>1278</v>
      </c>
      <c r="E358" s="748" t="s">
        <v>2192</v>
      </c>
      <c r="F358" s="752"/>
      <c r="G358" s="752"/>
      <c r="H358" s="766">
        <v>0</v>
      </c>
      <c r="I358" s="752">
        <v>5</v>
      </c>
      <c r="J358" s="752">
        <v>1133.4000000000001</v>
      </c>
      <c r="K358" s="766">
        <v>1</v>
      </c>
      <c r="L358" s="752">
        <v>5</v>
      </c>
      <c r="M358" s="753">
        <v>1133.4000000000001</v>
      </c>
    </row>
    <row r="359" spans="1:13" ht="14.45" customHeight="1" x14ac:dyDescent="0.2">
      <c r="A359" s="747" t="s">
        <v>606</v>
      </c>
      <c r="B359" s="748" t="s">
        <v>2894</v>
      </c>
      <c r="C359" s="748" t="s">
        <v>2895</v>
      </c>
      <c r="D359" s="748" t="s">
        <v>2896</v>
      </c>
      <c r="E359" s="748" t="s">
        <v>2897</v>
      </c>
      <c r="F359" s="752"/>
      <c r="G359" s="752"/>
      <c r="H359" s="766">
        <v>0</v>
      </c>
      <c r="I359" s="752">
        <v>52.863866666666567</v>
      </c>
      <c r="J359" s="752">
        <v>644770.00895999873</v>
      </c>
      <c r="K359" s="766">
        <v>1</v>
      </c>
      <c r="L359" s="752">
        <v>52.863866666666567</v>
      </c>
      <c r="M359" s="753">
        <v>644770.00895999873</v>
      </c>
    </row>
    <row r="360" spans="1:13" ht="14.45" customHeight="1" x14ac:dyDescent="0.2">
      <c r="A360" s="747" t="s">
        <v>606</v>
      </c>
      <c r="B360" s="748" t="s">
        <v>2570</v>
      </c>
      <c r="C360" s="748" t="s">
        <v>2898</v>
      </c>
      <c r="D360" s="748" t="s">
        <v>2572</v>
      </c>
      <c r="E360" s="748" t="s">
        <v>2899</v>
      </c>
      <c r="F360" s="752"/>
      <c r="G360" s="752"/>
      <c r="H360" s="766">
        <v>0</v>
      </c>
      <c r="I360" s="752">
        <v>370</v>
      </c>
      <c r="J360" s="752">
        <v>30373.199999999997</v>
      </c>
      <c r="K360" s="766">
        <v>1</v>
      </c>
      <c r="L360" s="752">
        <v>370</v>
      </c>
      <c r="M360" s="753">
        <v>30373.199999999997</v>
      </c>
    </row>
    <row r="361" spans="1:13" ht="14.45" customHeight="1" x14ac:dyDescent="0.2">
      <c r="A361" s="747" t="s">
        <v>606</v>
      </c>
      <c r="B361" s="748" t="s">
        <v>2570</v>
      </c>
      <c r="C361" s="748" t="s">
        <v>2574</v>
      </c>
      <c r="D361" s="748" t="s">
        <v>2572</v>
      </c>
      <c r="E361" s="748" t="s">
        <v>2575</v>
      </c>
      <c r="F361" s="752"/>
      <c r="G361" s="752"/>
      <c r="H361" s="766">
        <v>0</v>
      </c>
      <c r="I361" s="752">
        <v>2340</v>
      </c>
      <c r="J361" s="752">
        <v>345698.1</v>
      </c>
      <c r="K361" s="766">
        <v>1</v>
      </c>
      <c r="L361" s="752">
        <v>2340</v>
      </c>
      <c r="M361" s="753">
        <v>345698.1</v>
      </c>
    </row>
    <row r="362" spans="1:13" ht="14.45" customHeight="1" x14ac:dyDescent="0.2">
      <c r="A362" s="747" t="s">
        <v>606</v>
      </c>
      <c r="B362" s="748" t="s">
        <v>2576</v>
      </c>
      <c r="C362" s="748" t="s">
        <v>2900</v>
      </c>
      <c r="D362" s="748" t="s">
        <v>2198</v>
      </c>
      <c r="E362" s="748" t="s">
        <v>2578</v>
      </c>
      <c r="F362" s="752">
        <v>10</v>
      </c>
      <c r="G362" s="752">
        <v>1971.2000000000003</v>
      </c>
      <c r="H362" s="766">
        <v>1</v>
      </c>
      <c r="I362" s="752"/>
      <c r="J362" s="752"/>
      <c r="K362" s="766">
        <v>0</v>
      </c>
      <c r="L362" s="752">
        <v>10</v>
      </c>
      <c r="M362" s="753">
        <v>1971.2000000000003</v>
      </c>
    </row>
    <row r="363" spans="1:13" ht="14.45" customHeight="1" x14ac:dyDescent="0.2">
      <c r="A363" s="747" t="s">
        <v>606</v>
      </c>
      <c r="B363" s="748" t="s">
        <v>2576</v>
      </c>
      <c r="C363" s="748" t="s">
        <v>2901</v>
      </c>
      <c r="D363" s="748" t="s">
        <v>2198</v>
      </c>
      <c r="E363" s="748" t="s">
        <v>2580</v>
      </c>
      <c r="F363" s="752">
        <v>1</v>
      </c>
      <c r="G363" s="752">
        <v>841.5</v>
      </c>
      <c r="H363" s="766">
        <v>1</v>
      </c>
      <c r="I363" s="752"/>
      <c r="J363" s="752"/>
      <c r="K363" s="766">
        <v>0</v>
      </c>
      <c r="L363" s="752">
        <v>1</v>
      </c>
      <c r="M363" s="753">
        <v>841.5</v>
      </c>
    </row>
    <row r="364" spans="1:13" ht="14.45" customHeight="1" x14ac:dyDescent="0.2">
      <c r="A364" s="747" t="s">
        <v>606</v>
      </c>
      <c r="B364" s="748" t="s">
        <v>2576</v>
      </c>
      <c r="C364" s="748" t="s">
        <v>2577</v>
      </c>
      <c r="D364" s="748" t="s">
        <v>1351</v>
      </c>
      <c r="E364" s="748" t="s">
        <v>2578</v>
      </c>
      <c r="F364" s="752"/>
      <c r="G364" s="752"/>
      <c r="H364" s="766">
        <v>0</v>
      </c>
      <c r="I364" s="752">
        <v>1690.6</v>
      </c>
      <c r="J364" s="752">
        <v>117492.18799999999</v>
      </c>
      <c r="K364" s="766">
        <v>1</v>
      </c>
      <c r="L364" s="752">
        <v>1690.6</v>
      </c>
      <c r="M364" s="753">
        <v>117492.18799999999</v>
      </c>
    </row>
    <row r="365" spans="1:13" ht="14.45" customHeight="1" x14ac:dyDescent="0.2">
      <c r="A365" s="747" t="s">
        <v>606</v>
      </c>
      <c r="B365" s="748" t="s">
        <v>2576</v>
      </c>
      <c r="C365" s="748" t="s">
        <v>2810</v>
      </c>
      <c r="D365" s="748" t="s">
        <v>1351</v>
      </c>
      <c r="E365" s="748" t="s">
        <v>2811</v>
      </c>
      <c r="F365" s="752"/>
      <c r="G365" s="752"/>
      <c r="H365" s="766">
        <v>0</v>
      </c>
      <c r="I365" s="752">
        <v>53</v>
      </c>
      <c r="J365" s="752">
        <v>43336.3</v>
      </c>
      <c r="K365" s="766">
        <v>1</v>
      </c>
      <c r="L365" s="752">
        <v>53</v>
      </c>
      <c r="M365" s="753">
        <v>43336.3</v>
      </c>
    </row>
    <row r="366" spans="1:13" ht="14.45" customHeight="1" x14ac:dyDescent="0.2">
      <c r="A366" s="747" t="s">
        <v>606</v>
      </c>
      <c r="B366" s="748" t="s">
        <v>2576</v>
      </c>
      <c r="C366" s="748" t="s">
        <v>2579</v>
      </c>
      <c r="D366" s="748" t="s">
        <v>1351</v>
      </c>
      <c r="E366" s="748" t="s">
        <v>2580</v>
      </c>
      <c r="F366" s="752"/>
      <c r="G366" s="752"/>
      <c r="H366" s="766">
        <v>0</v>
      </c>
      <c r="I366" s="752">
        <v>81</v>
      </c>
      <c r="J366" s="752">
        <v>52133.4</v>
      </c>
      <c r="K366" s="766">
        <v>1</v>
      </c>
      <c r="L366" s="752">
        <v>81</v>
      </c>
      <c r="M366" s="753">
        <v>52133.4</v>
      </c>
    </row>
    <row r="367" spans="1:13" ht="14.45" customHeight="1" x14ac:dyDescent="0.2">
      <c r="A367" s="747" t="s">
        <v>606</v>
      </c>
      <c r="B367" s="748" t="s">
        <v>2581</v>
      </c>
      <c r="C367" s="748" t="s">
        <v>2582</v>
      </c>
      <c r="D367" s="748" t="s">
        <v>2583</v>
      </c>
      <c r="E367" s="748" t="s">
        <v>2584</v>
      </c>
      <c r="F367" s="752"/>
      <c r="G367" s="752"/>
      <c r="H367" s="766">
        <v>0</v>
      </c>
      <c r="I367" s="752">
        <v>409</v>
      </c>
      <c r="J367" s="752">
        <v>44990.000514921005</v>
      </c>
      <c r="K367" s="766">
        <v>1</v>
      </c>
      <c r="L367" s="752">
        <v>409</v>
      </c>
      <c r="M367" s="753">
        <v>44990.000514921005</v>
      </c>
    </row>
    <row r="368" spans="1:13" ht="14.45" customHeight="1" x14ac:dyDescent="0.2">
      <c r="A368" s="747" t="s">
        <v>606</v>
      </c>
      <c r="B368" s="748" t="s">
        <v>2353</v>
      </c>
      <c r="C368" s="748" t="s">
        <v>2354</v>
      </c>
      <c r="D368" s="748" t="s">
        <v>713</v>
      </c>
      <c r="E368" s="748" t="s">
        <v>2355</v>
      </c>
      <c r="F368" s="752"/>
      <c r="G368" s="752"/>
      <c r="H368" s="766">
        <v>0</v>
      </c>
      <c r="I368" s="752">
        <v>217</v>
      </c>
      <c r="J368" s="752">
        <v>10990.78</v>
      </c>
      <c r="K368" s="766">
        <v>1</v>
      </c>
      <c r="L368" s="752">
        <v>217</v>
      </c>
      <c r="M368" s="753">
        <v>10990.78</v>
      </c>
    </row>
    <row r="369" spans="1:13" ht="14.45" customHeight="1" x14ac:dyDescent="0.2">
      <c r="A369" s="747" t="s">
        <v>606</v>
      </c>
      <c r="B369" s="748" t="s">
        <v>2590</v>
      </c>
      <c r="C369" s="748" t="s">
        <v>2829</v>
      </c>
      <c r="D369" s="748" t="s">
        <v>2592</v>
      </c>
      <c r="E369" s="748" t="s">
        <v>2830</v>
      </c>
      <c r="F369" s="752"/>
      <c r="G369" s="752"/>
      <c r="H369" s="766">
        <v>0</v>
      </c>
      <c r="I369" s="752">
        <v>5</v>
      </c>
      <c r="J369" s="752">
        <v>842.59998166609842</v>
      </c>
      <c r="K369" s="766">
        <v>1</v>
      </c>
      <c r="L369" s="752">
        <v>5</v>
      </c>
      <c r="M369" s="753">
        <v>842.59998166609842</v>
      </c>
    </row>
    <row r="370" spans="1:13" ht="14.45" customHeight="1" x14ac:dyDescent="0.2">
      <c r="A370" s="747" t="s">
        <v>606</v>
      </c>
      <c r="B370" s="748" t="s">
        <v>2590</v>
      </c>
      <c r="C370" s="748" t="s">
        <v>2591</v>
      </c>
      <c r="D370" s="748" t="s">
        <v>2592</v>
      </c>
      <c r="E370" s="748" t="s">
        <v>2593</v>
      </c>
      <c r="F370" s="752"/>
      <c r="G370" s="752"/>
      <c r="H370" s="766">
        <v>0</v>
      </c>
      <c r="I370" s="752">
        <v>25</v>
      </c>
      <c r="J370" s="752">
        <v>5494.5</v>
      </c>
      <c r="K370" s="766">
        <v>1</v>
      </c>
      <c r="L370" s="752">
        <v>25</v>
      </c>
      <c r="M370" s="753">
        <v>5494.5</v>
      </c>
    </row>
    <row r="371" spans="1:13" ht="14.45" customHeight="1" x14ac:dyDescent="0.2">
      <c r="A371" s="747" t="s">
        <v>606</v>
      </c>
      <c r="B371" s="748" t="s">
        <v>2356</v>
      </c>
      <c r="C371" s="748" t="s">
        <v>2357</v>
      </c>
      <c r="D371" s="748" t="s">
        <v>2358</v>
      </c>
      <c r="E371" s="748" t="s">
        <v>2359</v>
      </c>
      <c r="F371" s="752"/>
      <c r="G371" s="752"/>
      <c r="H371" s="766">
        <v>0</v>
      </c>
      <c r="I371" s="752">
        <v>18</v>
      </c>
      <c r="J371" s="752">
        <v>888.82</v>
      </c>
      <c r="K371" s="766">
        <v>1</v>
      </c>
      <c r="L371" s="752">
        <v>18</v>
      </c>
      <c r="M371" s="753">
        <v>888.82</v>
      </c>
    </row>
    <row r="372" spans="1:13" ht="14.45" customHeight="1" x14ac:dyDescent="0.2">
      <c r="A372" s="747" t="s">
        <v>606</v>
      </c>
      <c r="B372" s="748" t="s">
        <v>2356</v>
      </c>
      <c r="C372" s="748" t="s">
        <v>2902</v>
      </c>
      <c r="D372" s="748" t="s">
        <v>2358</v>
      </c>
      <c r="E372" s="748" t="s">
        <v>2184</v>
      </c>
      <c r="F372" s="752"/>
      <c r="G372" s="752"/>
      <c r="H372" s="766">
        <v>0</v>
      </c>
      <c r="I372" s="752">
        <v>1</v>
      </c>
      <c r="J372" s="752">
        <v>67.319999999999993</v>
      </c>
      <c r="K372" s="766">
        <v>1</v>
      </c>
      <c r="L372" s="752">
        <v>1</v>
      </c>
      <c r="M372" s="753">
        <v>67.319999999999993</v>
      </c>
    </row>
    <row r="373" spans="1:13" ht="14.45" customHeight="1" x14ac:dyDescent="0.2">
      <c r="A373" s="747" t="s">
        <v>606</v>
      </c>
      <c r="B373" s="748" t="s">
        <v>2356</v>
      </c>
      <c r="C373" s="748" t="s">
        <v>2903</v>
      </c>
      <c r="D373" s="748" t="s">
        <v>709</v>
      </c>
      <c r="E373" s="748" t="s">
        <v>2184</v>
      </c>
      <c r="F373" s="752">
        <v>4</v>
      </c>
      <c r="G373" s="752">
        <v>896.44</v>
      </c>
      <c r="H373" s="766">
        <v>1</v>
      </c>
      <c r="I373" s="752"/>
      <c r="J373" s="752"/>
      <c r="K373" s="766">
        <v>0</v>
      </c>
      <c r="L373" s="752">
        <v>4</v>
      </c>
      <c r="M373" s="753">
        <v>896.44</v>
      </c>
    </row>
    <row r="374" spans="1:13" ht="14.45" customHeight="1" x14ac:dyDescent="0.2">
      <c r="A374" s="747" t="s">
        <v>606</v>
      </c>
      <c r="B374" s="748" t="s">
        <v>2674</v>
      </c>
      <c r="C374" s="748" t="s">
        <v>2904</v>
      </c>
      <c r="D374" s="748" t="s">
        <v>2225</v>
      </c>
      <c r="E374" s="748" t="s">
        <v>2226</v>
      </c>
      <c r="F374" s="752"/>
      <c r="G374" s="752"/>
      <c r="H374" s="766">
        <v>0</v>
      </c>
      <c r="I374" s="752">
        <v>13</v>
      </c>
      <c r="J374" s="752">
        <v>647.44000000000005</v>
      </c>
      <c r="K374" s="766">
        <v>1</v>
      </c>
      <c r="L374" s="752">
        <v>13</v>
      </c>
      <c r="M374" s="753">
        <v>647.44000000000005</v>
      </c>
    </row>
    <row r="375" spans="1:13" ht="14.45" customHeight="1" x14ac:dyDescent="0.2">
      <c r="A375" s="747" t="s">
        <v>609</v>
      </c>
      <c r="B375" s="748" t="s">
        <v>2374</v>
      </c>
      <c r="C375" s="748" t="s">
        <v>2375</v>
      </c>
      <c r="D375" s="748" t="s">
        <v>2376</v>
      </c>
      <c r="E375" s="748" t="s">
        <v>2377</v>
      </c>
      <c r="F375" s="752"/>
      <c r="G375" s="752"/>
      <c r="H375" s="766">
        <v>0</v>
      </c>
      <c r="I375" s="752">
        <v>63</v>
      </c>
      <c r="J375" s="752">
        <v>17255.699707974123</v>
      </c>
      <c r="K375" s="766">
        <v>1</v>
      </c>
      <c r="L375" s="752">
        <v>63</v>
      </c>
      <c r="M375" s="753">
        <v>17255.699707974123</v>
      </c>
    </row>
    <row r="376" spans="1:13" ht="14.45" customHeight="1" x14ac:dyDescent="0.2">
      <c r="A376" s="747" t="s">
        <v>609</v>
      </c>
      <c r="B376" s="748" t="s">
        <v>2393</v>
      </c>
      <c r="C376" s="748" t="s">
        <v>2394</v>
      </c>
      <c r="D376" s="748" t="s">
        <v>891</v>
      </c>
      <c r="E376" s="748" t="s">
        <v>2395</v>
      </c>
      <c r="F376" s="752"/>
      <c r="G376" s="752"/>
      <c r="H376" s="766">
        <v>0</v>
      </c>
      <c r="I376" s="752">
        <v>8</v>
      </c>
      <c r="J376" s="752">
        <v>1026.8799999999999</v>
      </c>
      <c r="K376" s="766">
        <v>1</v>
      </c>
      <c r="L376" s="752">
        <v>8</v>
      </c>
      <c r="M376" s="753">
        <v>1026.8799999999999</v>
      </c>
    </row>
    <row r="377" spans="1:13" ht="14.45" customHeight="1" x14ac:dyDescent="0.2">
      <c r="A377" s="747" t="s">
        <v>609</v>
      </c>
      <c r="B377" s="748" t="s">
        <v>2400</v>
      </c>
      <c r="C377" s="748" t="s">
        <v>2404</v>
      </c>
      <c r="D377" s="748" t="s">
        <v>1287</v>
      </c>
      <c r="E377" s="748" t="s">
        <v>2405</v>
      </c>
      <c r="F377" s="752"/>
      <c r="G377" s="752"/>
      <c r="H377" s="766">
        <v>0</v>
      </c>
      <c r="I377" s="752">
        <v>208</v>
      </c>
      <c r="J377" s="752">
        <v>28334.37</v>
      </c>
      <c r="K377" s="766">
        <v>1</v>
      </c>
      <c r="L377" s="752">
        <v>208</v>
      </c>
      <c r="M377" s="753">
        <v>28334.37</v>
      </c>
    </row>
    <row r="378" spans="1:13" ht="14.45" customHeight="1" x14ac:dyDescent="0.2">
      <c r="A378" s="747" t="s">
        <v>609</v>
      </c>
      <c r="B378" s="748" t="s">
        <v>2410</v>
      </c>
      <c r="C378" s="748" t="s">
        <v>2411</v>
      </c>
      <c r="D378" s="748" t="s">
        <v>1038</v>
      </c>
      <c r="E378" s="748" t="s">
        <v>1039</v>
      </c>
      <c r="F378" s="752"/>
      <c r="G378" s="752"/>
      <c r="H378" s="766">
        <v>0</v>
      </c>
      <c r="I378" s="752">
        <v>40</v>
      </c>
      <c r="J378" s="752">
        <v>1615.16</v>
      </c>
      <c r="K378" s="766">
        <v>1</v>
      </c>
      <c r="L378" s="752">
        <v>40</v>
      </c>
      <c r="M378" s="753">
        <v>1615.16</v>
      </c>
    </row>
    <row r="379" spans="1:13" ht="14.45" customHeight="1" x14ac:dyDescent="0.2">
      <c r="A379" s="747" t="s">
        <v>609</v>
      </c>
      <c r="B379" s="748" t="s">
        <v>2423</v>
      </c>
      <c r="C379" s="748" t="s">
        <v>2427</v>
      </c>
      <c r="D379" s="748" t="s">
        <v>818</v>
      </c>
      <c r="E379" s="748" t="s">
        <v>819</v>
      </c>
      <c r="F379" s="752"/>
      <c r="G379" s="752"/>
      <c r="H379" s="766">
        <v>0</v>
      </c>
      <c r="I379" s="752">
        <v>3</v>
      </c>
      <c r="J379" s="752">
        <v>270.91000000000003</v>
      </c>
      <c r="K379" s="766">
        <v>1</v>
      </c>
      <c r="L379" s="752">
        <v>3</v>
      </c>
      <c r="M379" s="753">
        <v>270.91000000000003</v>
      </c>
    </row>
    <row r="380" spans="1:13" ht="14.45" customHeight="1" x14ac:dyDescent="0.2">
      <c r="A380" s="747" t="s">
        <v>609</v>
      </c>
      <c r="B380" s="748" t="s">
        <v>2423</v>
      </c>
      <c r="C380" s="748" t="s">
        <v>2428</v>
      </c>
      <c r="D380" s="748" t="s">
        <v>818</v>
      </c>
      <c r="E380" s="748" t="s">
        <v>819</v>
      </c>
      <c r="F380" s="752"/>
      <c r="G380" s="752"/>
      <c r="H380" s="766">
        <v>0</v>
      </c>
      <c r="I380" s="752">
        <v>4</v>
      </c>
      <c r="J380" s="752">
        <v>353.8</v>
      </c>
      <c r="K380" s="766">
        <v>1</v>
      </c>
      <c r="L380" s="752">
        <v>4</v>
      </c>
      <c r="M380" s="753">
        <v>353.8</v>
      </c>
    </row>
    <row r="381" spans="1:13" ht="14.45" customHeight="1" x14ac:dyDescent="0.2">
      <c r="A381" s="747" t="s">
        <v>609</v>
      </c>
      <c r="B381" s="748" t="s">
        <v>2565</v>
      </c>
      <c r="C381" s="748" t="s">
        <v>2566</v>
      </c>
      <c r="D381" s="748" t="s">
        <v>2567</v>
      </c>
      <c r="E381" s="748" t="s">
        <v>2208</v>
      </c>
      <c r="F381" s="752"/>
      <c r="G381" s="752"/>
      <c r="H381" s="766">
        <v>0</v>
      </c>
      <c r="I381" s="752">
        <v>450</v>
      </c>
      <c r="J381" s="752">
        <v>321959.52</v>
      </c>
      <c r="K381" s="766">
        <v>1</v>
      </c>
      <c r="L381" s="752">
        <v>450</v>
      </c>
      <c r="M381" s="753">
        <v>321959.52</v>
      </c>
    </row>
    <row r="382" spans="1:13" ht="14.45" customHeight="1" x14ac:dyDescent="0.2">
      <c r="A382" s="747" t="s">
        <v>609</v>
      </c>
      <c r="B382" s="748" t="s">
        <v>2892</v>
      </c>
      <c r="C382" s="748" t="s">
        <v>2893</v>
      </c>
      <c r="D382" s="748" t="s">
        <v>1278</v>
      </c>
      <c r="E382" s="748" t="s">
        <v>2192</v>
      </c>
      <c r="F382" s="752"/>
      <c r="G382" s="752"/>
      <c r="H382" s="766">
        <v>0</v>
      </c>
      <c r="I382" s="752">
        <v>2</v>
      </c>
      <c r="J382" s="752">
        <v>453.36</v>
      </c>
      <c r="K382" s="766">
        <v>1</v>
      </c>
      <c r="L382" s="752">
        <v>2</v>
      </c>
      <c r="M382" s="753">
        <v>453.36</v>
      </c>
    </row>
    <row r="383" spans="1:13" ht="14.45" customHeight="1" x14ac:dyDescent="0.2">
      <c r="A383" s="747" t="s">
        <v>609</v>
      </c>
      <c r="B383" s="748" t="s">
        <v>2894</v>
      </c>
      <c r="C383" s="748" t="s">
        <v>2895</v>
      </c>
      <c r="D383" s="748" t="s">
        <v>2896</v>
      </c>
      <c r="E383" s="748" t="s">
        <v>2897</v>
      </c>
      <c r="F383" s="752"/>
      <c r="G383" s="752"/>
      <c r="H383" s="766">
        <v>0</v>
      </c>
      <c r="I383" s="752">
        <v>50.303033333333296</v>
      </c>
      <c r="J383" s="752">
        <v>613535.24960166635</v>
      </c>
      <c r="K383" s="766">
        <v>1</v>
      </c>
      <c r="L383" s="752">
        <v>50.303033333333296</v>
      </c>
      <c r="M383" s="753">
        <v>613535.24960166635</v>
      </c>
    </row>
    <row r="384" spans="1:13" ht="14.45" customHeight="1" x14ac:dyDescent="0.2">
      <c r="A384" s="747" t="s">
        <v>609</v>
      </c>
      <c r="B384" s="748" t="s">
        <v>2570</v>
      </c>
      <c r="C384" s="748" t="s">
        <v>2898</v>
      </c>
      <c r="D384" s="748" t="s">
        <v>2572</v>
      </c>
      <c r="E384" s="748" t="s">
        <v>2899</v>
      </c>
      <c r="F384" s="752"/>
      <c r="G384" s="752"/>
      <c r="H384" s="766">
        <v>0</v>
      </c>
      <c r="I384" s="752">
        <v>10</v>
      </c>
      <c r="J384" s="752">
        <v>820.39999999999986</v>
      </c>
      <c r="K384" s="766">
        <v>1</v>
      </c>
      <c r="L384" s="752">
        <v>10</v>
      </c>
      <c r="M384" s="753">
        <v>820.39999999999986</v>
      </c>
    </row>
    <row r="385" spans="1:13" ht="14.45" customHeight="1" x14ac:dyDescent="0.2">
      <c r="A385" s="747" t="s">
        <v>609</v>
      </c>
      <c r="B385" s="748" t="s">
        <v>2570</v>
      </c>
      <c r="C385" s="748" t="s">
        <v>2574</v>
      </c>
      <c r="D385" s="748" t="s">
        <v>2572</v>
      </c>
      <c r="E385" s="748" t="s">
        <v>2575</v>
      </c>
      <c r="F385" s="752"/>
      <c r="G385" s="752"/>
      <c r="H385" s="766">
        <v>0</v>
      </c>
      <c r="I385" s="752">
        <v>60</v>
      </c>
      <c r="J385" s="752">
        <v>8857.2000000000007</v>
      </c>
      <c r="K385" s="766">
        <v>1</v>
      </c>
      <c r="L385" s="752">
        <v>60</v>
      </c>
      <c r="M385" s="753">
        <v>8857.2000000000007</v>
      </c>
    </row>
    <row r="386" spans="1:13" ht="14.45" customHeight="1" x14ac:dyDescent="0.2">
      <c r="A386" s="747" t="s">
        <v>609</v>
      </c>
      <c r="B386" s="748" t="s">
        <v>2576</v>
      </c>
      <c r="C386" s="748" t="s">
        <v>2900</v>
      </c>
      <c r="D386" s="748" t="s">
        <v>2198</v>
      </c>
      <c r="E386" s="748" t="s">
        <v>2578</v>
      </c>
      <c r="F386" s="752">
        <v>71</v>
      </c>
      <c r="G386" s="752">
        <v>13995.52</v>
      </c>
      <c r="H386" s="766">
        <v>1</v>
      </c>
      <c r="I386" s="752"/>
      <c r="J386" s="752"/>
      <c r="K386" s="766">
        <v>0</v>
      </c>
      <c r="L386" s="752">
        <v>71</v>
      </c>
      <c r="M386" s="753">
        <v>13995.52</v>
      </c>
    </row>
    <row r="387" spans="1:13" ht="14.45" customHeight="1" x14ac:dyDescent="0.2">
      <c r="A387" s="747" t="s">
        <v>609</v>
      </c>
      <c r="B387" s="748" t="s">
        <v>2576</v>
      </c>
      <c r="C387" s="748" t="s">
        <v>2901</v>
      </c>
      <c r="D387" s="748" t="s">
        <v>2198</v>
      </c>
      <c r="E387" s="748" t="s">
        <v>2580</v>
      </c>
      <c r="F387" s="752">
        <v>1</v>
      </c>
      <c r="G387" s="752">
        <v>841.5</v>
      </c>
      <c r="H387" s="766">
        <v>1</v>
      </c>
      <c r="I387" s="752"/>
      <c r="J387" s="752"/>
      <c r="K387" s="766">
        <v>0</v>
      </c>
      <c r="L387" s="752">
        <v>1</v>
      </c>
      <c r="M387" s="753">
        <v>841.5</v>
      </c>
    </row>
    <row r="388" spans="1:13" ht="14.45" customHeight="1" x14ac:dyDescent="0.2">
      <c r="A388" s="747" t="s">
        <v>609</v>
      </c>
      <c r="B388" s="748" t="s">
        <v>2576</v>
      </c>
      <c r="C388" s="748" t="s">
        <v>2577</v>
      </c>
      <c r="D388" s="748" t="s">
        <v>1351</v>
      </c>
      <c r="E388" s="748" t="s">
        <v>2578</v>
      </c>
      <c r="F388" s="752"/>
      <c r="G388" s="752"/>
      <c r="H388" s="766">
        <v>0</v>
      </c>
      <c r="I388" s="752">
        <v>1527.4</v>
      </c>
      <c r="J388" s="752">
        <v>105254.072</v>
      </c>
      <c r="K388" s="766">
        <v>1</v>
      </c>
      <c r="L388" s="752">
        <v>1527.4</v>
      </c>
      <c r="M388" s="753">
        <v>105254.072</v>
      </c>
    </row>
    <row r="389" spans="1:13" ht="14.45" customHeight="1" x14ac:dyDescent="0.2">
      <c r="A389" s="747" t="s">
        <v>609</v>
      </c>
      <c r="B389" s="748" t="s">
        <v>2576</v>
      </c>
      <c r="C389" s="748" t="s">
        <v>2810</v>
      </c>
      <c r="D389" s="748" t="s">
        <v>1351</v>
      </c>
      <c r="E389" s="748" t="s">
        <v>2811</v>
      </c>
      <c r="F389" s="752"/>
      <c r="G389" s="752"/>
      <c r="H389" s="766">
        <v>0</v>
      </c>
      <c r="I389" s="752">
        <v>26</v>
      </c>
      <c r="J389" s="752">
        <v>21259.320000000003</v>
      </c>
      <c r="K389" s="766">
        <v>1</v>
      </c>
      <c r="L389" s="752">
        <v>26</v>
      </c>
      <c r="M389" s="753">
        <v>21259.320000000003</v>
      </c>
    </row>
    <row r="390" spans="1:13" ht="14.45" customHeight="1" x14ac:dyDescent="0.2">
      <c r="A390" s="747" t="s">
        <v>609</v>
      </c>
      <c r="B390" s="748" t="s">
        <v>2576</v>
      </c>
      <c r="C390" s="748" t="s">
        <v>2579</v>
      </c>
      <c r="D390" s="748" t="s">
        <v>1351</v>
      </c>
      <c r="E390" s="748" t="s">
        <v>2580</v>
      </c>
      <c r="F390" s="752"/>
      <c r="G390" s="752"/>
      <c r="H390" s="766">
        <v>0</v>
      </c>
      <c r="I390" s="752">
        <v>25</v>
      </c>
      <c r="J390" s="752">
        <v>17245.8</v>
      </c>
      <c r="K390" s="766">
        <v>1</v>
      </c>
      <c r="L390" s="752">
        <v>25</v>
      </c>
      <c r="M390" s="753">
        <v>17245.8</v>
      </c>
    </row>
    <row r="391" spans="1:13" ht="14.45" customHeight="1" x14ac:dyDescent="0.2">
      <c r="A391" s="747" t="s">
        <v>609</v>
      </c>
      <c r="B391" s="748" t="s">
        <v>2581</v>
      </c>
      <c r="C391" s="748" t="s">
        <v>2582</v>
      </c>
      <c r="D391" s="748" t="s">
        <v>2583</v>
      </c>
      <c r="E391" s="748" t="s">
        <v>2584</v>
      </c>
      <c r="F391" s="752"/>
      <c r="G391" s="752"/>
      <c r="H391" s="766">
        <v>0</v>
      </c>
      <c r="I391" s="752">
        <v>363</v>
      </c>
      <c r="J391" s="752">
        <v>39930.00068656134</v>
      </c>
      <c r="K391" s="766">
        <v>1</v>
      </c>
      <c r="L391" s="752">
        <v>363</v>
      </c>
      <c r="M391" s="753">
        <v>39930.00068656134</v>
      </c>
    </row>
    <row r="392" spans="1:13" ht="14.45" customHeight="1" x14ac:dyDescent="0.2">
      <c r="A392" s="747" t="s">
        <v>609</v>
      </c>
      <c r="B392" s="748" t="s">
        <v>2353</v>
      </c>
      <c r="C392" s="748" t="s">
        <v>2354</v>
      </c>
      <c r="D392" s="748" t="s">
        <v>713</v>
      </c>
      <c r="E392" s="748" t="s">
        <v>2355</v>
      </c>
      <c r="F392" s="752"/>
      <c r="G392" s="752"/>
      <c r="H392" s="766">
        <v>0</v>
      </c>
      <c r="I392" s="752">
        <v>417</v>
      </c>
      <c r="J392" s="752">
        <v>21117.13</v>
      </c>
      <c r="K392" s="766">
        <v>1</v>
      </c>
      <c r="L392" s="752">
        <v>417</v>
      </c>
      <c r="M392" s="753">
        <v>21117.13</v>
      </c>
    </row>
    <row r="393" spans="1:13" ht="14.45" customHeight="1" x14ac:dyDescent="0.2">
      <c r="A393" s="747" t="s">
        <v>609</v>
      </c>
      <c r="B393" s="748" t="s">
        <v>2590</v>
      </c>
      <c r="C393" s="748" t="s">
        <v>2829</v>
      </c>
      <c r="D393" s="748" t="s">
        <v>2592</v>
      </c>
      <c r="E393" s="748" t="s">
        <v>2830</v>
      </c>
      <c r="F393" s="752"/>
      <c r="G393" s="752"/>
      <c r="H393" s="766">
        <v>0</v>
      </c>
      <c r="I393" s="752">
        <v>6</v>
      </c>
      <c r="J393" s="752">
        <v>1016.4000000000001</v>
      </c>
      <c r="K393" s="766">
        <v>1</v>
      </c>
      <c r="L393" s="752">
        <v>6</v>
      </c>
      <c r="M393" s="753">
        <v>1016.4000000000001</v>
      </c>
    </row>
    <row r="394" spans="1:13" ht="14.45" customHeight="1" x14ac:dyDescent="0.2">
      <c r="A394" s="747" t="s">
        <v>609</v>
      </c>
      <c r="B394" s="748" t="s">
        <v>2590</v>
      </c>
      <c r="C394" s="748" t="s">
        <v>2591</v>
      </c>
      <c r="D394" s="748" t="s">
        <v>2592</v>
      </c>
      <c r="E394" s="748" t="s">
        <v>2593</v>
      </c>
      <c r="F394" s="752"/>
      <c r="G394" s="752"/>
      <c r="H394" s="766">
        <v>0</v>
      </c>
      <c r="I394" s="752">
        <v>21</v>
      </c>
      <c r="J394" s="752">
        <v>4625.5</v>
      </c>
      <c r="K394" s="766">
        <v>1</v>
      </c>
      <c r="L394" s="752">
        <v>21</v>
      </c>
      <c r="M394" s="753">
        <v>4625.5</v>
      </c>
    </row>
    <row r="395" spans="1:13" ht="14.45" customHeight="1" x14ac:dyDescent="0.2">
      <c r="A395" s="747" t="s">
        <v>609</v>
      </c>
      <c r="B395" s="748" t="s">
        <v>2356</v>
      </c>
      <c r="C395" s="748" t="s">
        <v>2357</v>
      </c>
      <c r="D395" s="748" t="s">
        <v>2358</v>
      </c>
      <c r="E395" s="748" t="s">
        <v>2359</v>
      </c>
      <c r="F395" s="752"/>
      <c r="G395" s="752"/>
      <c r="H395" s="766">
        <v>0</v>
      </c>
      <c r="I395" s="752">
        <v>15</v>
      </c>
      <c r="J395" s="752">
        <v>740.55000000000007</v>
      </c>
      <c r="K395" s="766">
        <v>1</v>
      </c>
      <c r="L395" s="752">
        <v>15</v>
      </c>
      <c r="M395" s="753">
        <v>740.55000000000007</v>
      </c>
    </row>
    <row r="396" spans="1:13" ht="14.45" customHeight="1" x14ac:dyDescent="0.2">
      <c r="A396" s="747" t="s">
        <v>609</v>
      </c>
      <c r="B396" s="748" t="s">
        <v>2356</v>
      </c>
      <c r="C396" s="748" t="s">
        <v>2903</v>
      </c>
      <c r="D396" s="748" t="s">
        <v>709</v>
      </c>
      <c r="E396" s="748" t="s">
        <v>2184</v>
      </c>
      <c r="F396" s="752">
        <v>1</v>
      </c>
      <c r="G396" s="752">
        <v>224.11</v>
      </c>
      <c r="H396" s="766">
        <v>1</v>
      </c>
      <c r="I396" s="752"/>
      <c r="J396" s="752"/>
      <c r="K396" s="766">
        <v>0</v>
      </c>
      <c r="L396" s="752">
        <v>1</v>
      </c>
      <c r="M396" s="753">
        <v>224.11</v>
      </c>
    </row>
    <row r="397" spans="1:13" ht="14.45" customHeight="1" x14ac:dyDescent="0.2">
      <c r="A397" s="747" t="s">
        <v>609</v>
      </c>
      <c r="B397" s="748" t="s">
        <v>2674</v>
      </c>
      <c r="C397" s="748" t="s">
        <v>2904</v>
      </c>
      <c r="D397" s="748" t="s">
        <v>2225</v>
      </c>
      <c r="E397" s="748" t="s">
        <v>2226</v>
      </c>
      <c r="F397" s="752"/>
      <c r="G397" s="752"/>
      <c r="H397" s="766">
        <v>0</v>
      </c>
      <c r="I397" s="752">
        <v>8</v>
      </c>
      <c r="J397" s="752">
        <v>398.29</v>
      </c>
      <c r="K397" s="766">
        <v>1</v>
      </c>
      <c r="L397" s="752">
        <v>8</v>
      </c>
      <c r="M397" s="753">
        <v>398.29</v>
      </c>
    </row>
    <row r="398" spans="1:13" ht="14.45" customHeight="1" x14ac:dyDescent="0.2">
      <c r="A398" s="747" t="s">
        <v>612</v>
      </c>
      <c r="B398" s="748" t="s">
        <v>2374</v>
      </c>
      <c r="C398" s="748" t="s">
        <v>2375</v>
      </c>
      <c r="D398" s="748" t="s">
        <v>2376</v>
      </c>
      <c r="E398" s="748" t="s">
        <v>2377</v>
      </c>
      <c r="F398" s="752"/>
      <c r="G398" s="752"/>
      <c r="H398" s="766">
        <v>0</v>
      </c>
      <c r="I398" s="752">
        <v>5</v>
      </c>
      <c r="J398" s="752">
        <v>1369.5</v>
      </c>
      <c r="K398" s="766">
        <v>1</v>
      </c>
      <c r="L398" s="752">
        <v>5</v>
      </c>
      <c r="M398" s="753">
        <v>1369.5</v>
      </c>
    </row>
    <row r="399" spans="1:13" ht="14.45" customHeight="1" x14ac:dyDescent="0.2">
      <c r="A399" s="747" t="s">
        <v>612</v>
      </c>
      <c r="B399" s="748" t="s">
        <v>2400</v>
      </c>
      <c r="C399" s="748" t="s">
        <v>2404</v>
      </c>
      <c r="D399" s="748" t="s">
        <v>1287</v>
      </c>
      <c r="E399" s="748" t="s">
        <v>2405</v>
      </c>
      <c r="F399" s="752"/>
      <c r="G399" s="752"/>
      <c r="H399" s="766">
        <v>0</v>
      </c>
      <c r="I399" s="752">
        <v>3</v>
      </c>
      <c r="J399" s="752">
        <v>420.20999999999987</v>
      </c>
      <c r="K399" s="766">
        <v>1</v>
      </c>
      <c r="L399" s="752">
        <v>3</v>
      </c>
      <c r="M399" s="753">
        <v>420.20999999999987</v>
      </c>
    </row>
    <row r="400" spans="1:13" ht="14.45" customHeight="1" x14ac:dyDescent="0.2">
      <c r="A400" s="747" t="s">
        <v>612</v>
      </c>
      <c r="B400" s="748" t="s">
        <v>2410</v>
      </c>
      <c r="C400" s="748" t="s">
        <v>2411</v>
      </c>
      <c r="D400" s="748" t="s">
        <v>1038</v>
      </c>
      <c r="E400" s="748" t="s">
        <v>1039</v>
      </c>
      <c r="F400" s="752"/>
      <c r="G400" s="752"/>
      <c r="H400" s="766">
        <v>0</v>
      </c>
      <c r="I400" s="752">
        <v>2</v>
      </c>
      <c r="J400" s="752">
        <v>80.780000000000015</v>
      </c>
      <c r="K400" s="766">
        <v>1</v>
      </c>
      <c r="L400" s="752">
        <v>2</v>
      </c>
      <c r="M400" s="753">
        <v>80.780000000000015</v>
      </c>
    </row>
    <row r="401" spans="1:13" ht="14.45" customHeight="1" x14ac:dyDescent="0.2">
      <c r="A401" s="747" t="s">
        <v>612</v>
      </c>
      <c r="B401" s="748" t="s">
        <v>2581</v>
      </c>
      <c r="C401" s="748" t="s">
        <v>2582</v>
      </c>
      <c r="D401" s="748" t="s">
        <v>2583</v>
      </c>
      <c r="E401" s="748" t="s">
        <v>2584</v>
      </c>
      <c r="F401" s="752"/>
      <c r="G401" s="752"/>
      <c r="H401" s="766">
        <v>0</v>
      </c>
      <c r="I401" s="752">
        <v>45</v>
      </c>
      <c r="J401" s="752">
        <v>4950.000057213445</v>
      </c>
      <c r="K401" s="766">
        <v>1</v>
      </c>
      <c r="L401" s="752">
        <v>45</v>
      </c>
      <c r="M401" s="753">
        <v>4950.000057213445</v>
      </c>
    </row>
    <row r="402" spans="1:13" ht="14.45" customHeight="1" x14ac:dyDescent="0.2">
      <c r="A402" s="747" t="s">
        <v>612</v>
      </c>
      <c r="B402" s="748" t="s">
        <v>2353</v>
      </c>
      <c r="C402" s="748" t="s">
        <v>2354</v>
      </c>
      <c r="D402" s="748" t="s">
        <v>713</v>
      </c>
      <c r="E402" s="748" t="s">
        <v>2355</v>
      </c>
      <c r="F402" s="752"/>
      <c r="G402" s="752"/>
      <c r="H402" s="766">
        <v>0</v>
      </c>
      <c r="I402" s="752">
        <v>82</v>
      </c>
      <c r="J402" s="752">
        <v>4152.4799999999996</v>
      </c>
      <c r="K402" s="766">
        <v>1</v>
      </c>
      <c r="L402" s="752">
        <v>82</v>
      </c>
      <c r="M402" s="753">
        <v>4152.4799999999996</v>
      </c>
    </row>
    <row r="403" spans="1:13" ht="14.45" customHeight="1" x14ac:dyDescent="0.2">
      <c r="A403" s="747" t="s">
        <v>612</v>
      </c>
      <c r="B403" s="748" t="s">
        <v>2590</v>
      </c>
      <c r="C403" s="748" t="s">
        <v>2591</v>
      </c>
      <c r="D403" s="748" t="s">
        <v>2592</v>
      </c>
      <c r="E403" s="748" t="s">
        <v>2593</v>
      </c>
      <c r="F403" s="752"/>
      <c r="G403" s="752"/>
      <c r="H403" s="766">
        <v>0</v>
      </c>
      <c r="I403" s="752">
        <v>3</v>
      </c>
      <c r="J403" s="752">
        <v>687.5</v>
      </c>
      <c r="K403" s="766">
        <v>1</v>
      </c>
      <c r="L403" s="752">
        <v>3</v>
      </c>
      <c r="M403" s="753">
        <v>687.5</v>
      </c>
    </row>
    <row r="404" spans="1:13" ht="14.45" customHeight="1" x14ac:dyDescent="0.2">
      <c r="A404" s="747" t="s">
        <v>612</v>
      </c>
      <c r="B404" s="748" t="s">
        <v>2674</v>
      </c>
      <c r="C404" s="748" t="s">
        <v>2904</v>
      </c>
      <c r="D404" s="748" t="s">
        <v>2225</v>
      </c>
      <c r="E404" s="748" t="s">
        <v>2226</v>
      </c>
      <c r="F404" s="752"/>
      <c r="G404" s="752"/>
      <c r="H404" s="766">
        <v>0</v>
      </c>
      <c r="I404" s="752">
        <v>4</v>
      </c>
      <c r="J404" s="752">
        <v>199.16</v>
      </c>
      <c r="K404" s="766">
        <v>1</v>
      </c>
      <c r="L404" s="752">
        <v>4</v>
      </c>
      <c r="M404" s="753">
        <v>199.16</v>
      </c>
    </row>
    <row r="405" spans="1:13" ht="14.45" customHeight="1" x14ac:dyDescent="0.2">
      <c r="A405" s="747" t="s">
        <v>615</v>
      </c>
      <c r="B405" s="748" t="s">
        <v>2374</v>
      </c>
      <c r="C405" s="748" t="s">
        <v>2375</v>
      </c>
      <c r="D405" s="748" t="s">
        <v>2376</v>
      </c>
      <c r="E405" s="748" t="s">
        <v>2377</v>
      </c>
      <c r="F405" s="752"/>
      <c r="G405" s="752"/>
      <c r="H405" s="766">
        <v>0</v>
      </c>
      <c r="I405" s="752">
        <v>1</v>
      </c>
      <c r="J405" s="752">
        <v>273.89999999999998</v>
      </c>
      <c r="K405" s="766">
        <v>1</v>
      </c>
      <c r="L405" s="752">
        <v>1</v>
      </c>
      <c r="M405" s="753">
        <v>273.89999999999998</v>
      </c>
    </row>
    <row r="406" spans="1:13" ht="14.45" customHeight="1" x14ac:dyDescent="0.2">
      <c r="A406" s="747" t="s">
        <v>615</v>
      </c>
      <c r="B406" s="748" t="s">
        <v>2400</v>
      </c>
      <c r="C406" s="748" t="s">
        <v>2404</v>
      </c>
      <c r="D406" s="748" t="s">
        <v>1287</v>
      </c>
      <c r="E406" s="748" t="s">
        <v>2405</v>
      </c>
      <c r="F406" s="752"/>
      <c r="G406" s="752"/>
      <c r="H406" s="766">
        <v>0</v>
      </c>
      <c r="I406" s="752">
        <v>3</v>
      </c>
      <c r="J406" s="752">
        <v>420.72</v>
      </c>
      <c r="K406" s="766">
        <v>1</v>
      </c>
      <c r="L406" s="752">
        <v>3</v>
      </c>
      <c r="M406" s="753">
        <v>420.72</v>
      </c>
    </row>
    <row r="407" spans="1:13" ht="14.45" customHeight="1" x14ac:dyDescent="0.2">
      <c r="A407" s="747" t="s">
        <v>615</v>
      </c>
      <c r="B407" s="748" t="s">
        <v>2565</v>
      </c>
      <c r="C407" s="748" t="s">
        <v>2566</v>
      </c>
      <c r="D407" s="748" t="s">
        <v>2567</v>
      </c>
      <c r="E407" s="748" t="s">
        <v>2208</v>
      </c>
      <c r="F407" s="752"/>
      <c r="G407" s="752"/>
      <c r="H407" s="766">
        <v>0</v>
      </c>
      <c r="I407" s="752">
        <v>55</v>
      </c>
      <c r="J407" s="752">
        <v>39325</v>
      </c>
      <c r="K407" s="766">
        <v>1</v>
      </c>
      <c r="L407" s="752">
        <v>55</v>
      </c>
      <c r="M407" s="753">
        <v>39325</v>
      </c>
    </row>
    <row r="408" spans="1:13" ht="14.45" customHeight="1" x14ac:dyDescent="0.2">
      <c r="A408" s="747" t="s">
        <v>615</v>
      </c>
      <c r="B408" s="748" t="s">
        <v>2576</v>
      </c>
      <c r="C408" s="748" t="s">
        <v>2577</v>
      </c>
      <c r="D408" s="748" t="s">
        <v>1351</v>
      </c>
      <c r="E408" s="748" t="s">
        <v>2578</v>
      </c>
      <c r="F408" s="752"/>
      <c r="G408" s="752"/>
      <c r="H408" s="766">
        <v>0</v>
      </c>
      <c r="I408" s="752">
        <v>77</v>
      </c>
      <c r="J408" s="752">
        <v>5065.0599999999995</v>
      </c>
      <c r="K408" s="766">
        <v>1</v>
      </c>
      <c r="L408" s="752">
        <v>77</v>
      </c>
      <c r="M408" s="753">
        <v>5065.0599999999995</v>
      </c>
    </row>
    <row r="409" spans="1:13" ht="14.45" customHeight="1" x14ac:dyDescent="0.2">
      <c r="A409" s="747" t="s">
        <v>615</v>
      </c>
      <c r="B409" s="748" t="s">
        <v>2576</v>
      </c>
      <c r="C409" s="748" t="s">
        <v>2810</v>
      </c>
      <c r="D409" s="748" t="s">
        <v>1351</v>
      </c>
      <c r="E409" s="748" t="s">
        <v>2811</v>
      </c>
      <c r="F409" s="752"/>
      <c r="G409" s="752"/>
      <c r="H409" s="766">
        <v>0</v>
      </c>
      <c r="I409" s="752">
        <v>2</v>
      </c>
      <c r="J409" s="752">
        <v>1635.4</v>
      </c>
      <c r="K409" s="766">
        <v>1</v>
      </c>
      <c r="L409" s="752">
        <v>2</v>
      </c>
      <c r="M409" s="753">
        <v>1635.4</v>
      </c>
    </row>
    <row r="410" spans="1:13" ht="14.45" customHeight="1" x14ac:dyDescent="0.2">
      <c r="A410" s="747" t="s">
        <v>615</v>
      </c>
      <c r="B410" s="748" t="s">
        <v>2576</v>
      </c>
      <c r="C410" s="748" t="s">
        <v>2579</v>
      </c>
      <c r="D410" s="748" t="s">
        <v>1351</v>
      </c>
      <c r="E410" s="748" t="s">
        <v>2580</v>
      </c>
      <c r="F410" s="752"/>
      <c r="G410" s="752"/>
      <c r="H410" s="766">
        <v>0</v>
      </c>
      <c r="I410" s="752">
        <v>5</v>
      </c>
      <c r="J410" s="752">
        <v>3359.3999999999996</v>
      </c>
      <c r="K410" s="766">
        <v>1</v>
      </c>
      <c r="L410" s="752">
        <v>5</v>
      </c>
      <c r="M410" s="753">
        <v>3359.3999999999996</v>
      </c>
    </row>
    <row r="411" spans="1:13" ht="14.45" customHeight="1" x14ac:dyDescent="0.2">
      <c r="A411" s="747" t="s">
        <v>615</v>
      </c>
      <c r="B411" s="748" t="s">
        <v>2581</v>
      </c>
      <c r="C411" s="748" t="s">
        <v>2582</v>
      </c>
      <c r="D411" s="748" t="s">
        <v>2583</v>
      </c>
      <c r="E411" s="748" t="s">
        <v>2584</v>
      </c>
      <c r="F411" s="752"/>
      <c r="G411" s="752"/>
      <c r="H411" s="766">
        <v>0</v>
      </c>
      <c r="I411" s="752">
        <v>72</v>
      </c>
      <c r="J411" s="752">
        <v>7920.0002288537808</v>
      </c>
      <c r="K411" s="766">
        <v>1</v>
      </c>
      <c r="L411" s="752">
        <v>72</v>
      </c>
      <c r="M411" s="753">
        <v>7920.0002288537808</v>
      </c>
    </row>
    <row r="412" spans="1:13" ht="14.45" customHeight="1" x14ac:dyDescent="0.2">
      <c r="A412" s="747" t="s">
        <v>615</v>
      </c>
      <c r="B412" s="748" t="s">
        <v>2353</v>
      </c>
      <c r="C412" s="748" t="s">
        <v>2354</v>
      </c>
      <c r="D412" s="748" t="s">
        <v>713</v>
      </c>
      <c r="E412" s="748" t="s">
        <v>2355</v>
      </c>
      <c r="F412" s="752"/>
      <c r="G412" s="752"/>
      <c r="H412" s="766">
        <v>0</v>
      </c>
      <c r="I412" s="752">
        <v>23</v>
      </c>
      <c r="J412" s="752">
        <v>1164.82</v>
      </c>
      <c r="K412" s="766">
        <v>1</v>
      </c>
      <c r="L412" s="752">
        <v>23</v>
      </c>
      <c r="M412" s="753">
        <v>1164.82</v>
      </c>
    </row>
    <row r="413" spans="1:13" ht="14.45" customHeight="1" x14ac:dyDescent="0.2">
      <c r="A413" s="747" t="s">
        <v>615</v>
      </c>
      <c r="B413" s="748" t="s">
        <v>2590</v>
      </c>
      <c r="C413" s="748" t="s">
        <v>2829</v>
      </c>
      <c r="D413" s="748" t="s">
        <v>2592</v>
      </c>
      <c r="E413" s="748" t="s">
        <v>2830</v>
      </c>
      <c r="F413" s="752"/>
      <c r="G413" s="752"/>
      <c r="H413" s="766">
        <v>0</v>
      </c>
      <c r="I413" s="752">
        <v>1</v>
      </c>
      <c r="J413" s="752">
        <v>173.8</v>
      </c>
      <c r="K413" s="766">
        <v>1</v>
      </c>
      <c r="L413" s="752">
        <v>1</v>
      </c>
      <c r="M413" s="753">
        <v>173.8</v>
      </c>
    </row>
    <row r="414" spans="1:13" ht="14.45" customHeight="1" x14ac:dyDescent="0.2">
      <c r="A414" s="747" t="s">
        <v>615</v>
      </c>
      <c r="B414" s="748" t="s">
        <v>2590</v>
      </c>
      <c r="C414" s="748" t="s">
        <v>2591</v>
      </c>
      <c r="D414" s="748" t="s">
        <v>2592</v>
      </c>
      <c r="E414" s="748" t="s">
        <v>2593</v>
      </c>
      <c r="F414" s="752"/>
      <c r="G414" s="752"/>
      <c r="H414" s="766">
        <v>0</v>
      </c>
      <c r="I414" s="752">
        <v>4</v>
      </c>
      <c r="J414" s="752">
        <v>841.50000000000011</v>
      </c>
      <c r="K414" s="766">
        <v>1</v>
      </c>
      <c r="L414" s="752">
        <v>4</v>
      </c>
      <c r="M414" s="753">
        <v>841.50000000000011</v>
      </c>
    </row>
    <row r="415" spans="1:13" ht="14.45" customHeight="1" thickBot="1" x14ac:dyDescent="0.25">
      <c r="A415" s="754" t="s">
        <v>615</v>
      </c>
      <c r="B415" s="755" t="s">
        <v>2674</v>
      </c>
      <c r="C415" s="755" t="s">
        <v>2904</v>
      </c>
      <c r="D415" s="755" t="s">
        <v>2225</v>
      </c>
      <c r="E415" s="755" t="s">
        <v>2226</v>
      </c>
      <c r="F415" s="759"/>
      <c r="G415" s="759"/>
      <c r="H415" s="767">
        <v>0</v>
      </c>
      <c r="I415" s="759">
        <v>2</v>
      </c>
      <c r="J415" s="759">
        <v>99.639999999999986</v>
      </c>
      <c r="K415" s="767">
        <v>1</v>
      </c>
      <c r="L415" s="759">
        <v>2</v>
      </c>
      <c r="M415" s="760">
        <v>99.639999999999986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8C8BF66-9F97-4210-BD76-E0F86A2503B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10127</v>
      </c>
      <c r="C3" s="396">
        <f>SUM(C6:C1048576)</f>
        <v>2749</v>
      </c>
      <c r="D3" s="396">
        <f>SUM(D6:D1048576)</f>
        <v>810</v>
      </c>
      <c r="E3" s="397">
        <f>SUM(E6:E1048576)</f>
        <v>0</v>
      </c>
      <c r="F3" s="394">
        <f>IF(SUM($B3:$E3)=0,"",B3/SUM($B3:$E3))</f>
        <v>0.73995323688440739</v>
      </c>
      <c r="G3" s="392">
        <f t="shared" ref="G3:I3" si="0">IF(SUM($B3:$E3)=0,"",C3/SUM($B3:$E3))</f>
        <v>0.20086219494373814</v>
      </c>
      <c r="H3" s="392">
        <f t="shared" si="0"/>
        <v>5.9184568171854447E-2</v>
      </c>
      <c r="I3" s="393">
        <f t="shared" si="0"/>
        <v>0</v>
      </c>
      <c r="J3" s="396">
        <f>SUM(J6:J1048576)</f>
        <v>1090</v>
      </c>
      <c r="K3" s="396">
        <f>SUM(K6:K1048576)</f>
        <v>764</v>
      </c>
      <c r="L3" s="396">
        <f>SUM(L6:L1048576)</f>
        <v>810</v>
      </c>
      <c r="M3" s="397">
        <f>SUM(M6:M1048576)</f>
        <v>0</v>
      </c>
      <c r="N3" s="394">
        <f>IF(SUM($J3:$M3)=0,"",J3/SUM($J3:$M3))</f>
        <v>0.40915915915915918</v>
      </c>
      <c r="O3" s="392">
        <f t="shared" ref="O3:Q3" si="1">IF(SUM($J3:$M3)=0,"",K3/SUM($J3:$M3))</f>
        <v>0.28678678678678676</v>
      </c>
      <c r="P3" s="392">
        <f t="shared" si="1"/>
        <v>0.30405405405405406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2906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2256</v>
      </c>
      <c r="B7" s="798">
        <v>140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51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5" customHeight="1" x14ac:dyDescent="0.2">
      <c r="A8" s="792" t="s">
        <v>2251</v>
      </c>
      <c r="B8" s="798">
        <v>2360</v>
      </c>
      <c r="C8" s="752">
        <v>1496</v>
      </c>
      <c r="D8" s="752">
        <v>618</v>
      </c>
      <c r="E8" s="753"/>
      <c r="F8" s="795">
        <v>0.52749217702279838</v>
      </c>
      <c r="G8" s="766">
        <v>0.33437639696021459</v>
      </c>
      <c r="H8" s="766">
        <v>0.13813142601698702</v>
      </c>
      <c r="I8" s="801">
        <v>0</v>
      </c>
      <c r="J8" s="798">
        <v>146</v>
      </c>
      <c r="K8" s="752">
        <v>452</v>
      </c>
      <c r="L8" s="752">
        <v>618</v>
      </c>
      <c r="M8" s="753"/>
      <c r="N8" s="795">
        <v>0.12006578947368421</v>
      </c>
      <c r="O8" s="766">
        <v>0.37171052631578949</v>
      </c>
      <c r="P8" s="766">
        <v>0.50822368421052633</v>
      </c>
      <c r="Q8" s="789">
        <v>0</v>
      </c>
    </row>
    <row r="9" spans="1:17" ht="14.45" customHeight="1" x14ac:dyDescent="0.2">
      <c r="A9" s="792" t="s">
        <v>2257</v>
      </c>
      <c r="B9" s="798">
        <v>1869</v>
      </c>
      <c r="C9" s="752">
        <v>1224</v>
      </c>
      <c r="D9" s="752">
        <v>192</v>
      </c>
      <c r="E9" s="753"/>
      <c r="F9" s="795">
        <v>0.56894977168949767</v>
      </c>
      <c r="G9" s="766">
        <v>0.37260273972602742</v>
      </c>
      <c r="H9" s="766">
        <v>5.8447488584474884E-2</v>
      </c>
      <c r="I9" s="801">
        <v>0</v>
      </c>
      <c r="J9" s="798">
        <v>138</v>
      </c>
      <c r="K9" s="752">
        <v>296</v>
      </c>
      <c r="L9" s="752">
        <v>192</v>
      </c>
      <c r="M9" s="753"/>
      <c r="N9" s="795">
        <v>0.22044728434504793</v>
      </c>
      <c r="O9" s="766">
        <v>0.47284345047923321</v>
      </c>
      <c r="P9" s="766">
        <v>0.30670926517571884</v>
      </c>
      <c r="Q9" s="789">
        <v>0</v>
      </c>
    </row>
    <row r="10" spans="1:17" ht="14.45" customHeight="1" x14ac:dyDescent="0.2">
      <c r="A10" s="792" t="s">
        <v>2252</v>
      </c>
      <c r="B10" s="798">
        <v>3112</v>
      </c>
      <c r="C10" s="752">
        <v>7</v>
      </c>
      <c r="D10" s="752"/>
      <c r="E10" s="753"/>
      <c r="F10" s="795">
        <v>0.99775569092657901</v>
      </c>
      <c r="G10" s="766">
        <v>2.2443090734209684E-3</v>
      </c>
      <c r="H10" s="766">
        <v>0</v>
      </c>
      <c r="I10" s="801">
        <v>0</v>
      </c>
      <c r="J10" s="798">
        <v>282</v>
      </c>
      <c r="K10" s="752">
        <v>5</v>
      </c>
      <c r="L10" s="752"/>
      <c r="M10" s="753"/>
      <c r="N10" s="795">
        <v>0.98257839721254359</v>
      </c>
      <c r="O10" s="766">
        <v>1.7421602787456445E-2</v>
      </c>
      <c r="P10" s="766">
        <v>0</v>
      </c>
      <c r="Q10" s="789">
        <v>0</v>
      </c>
    </row>
    <row r="11" spans="1:17" ht="14.45" customHeight="1" x14ac:dyDescent="0.2">
      <c r="A11" s="792" t="s">
        <v>2253</v>
      </c>
      <c r="B11" s="798">
        <v>2000</v>
      </c>
      <c r="C11" s="752">
        <v>10</v>
      </c>
      <c r="D11" s="752"/>
      <c r="E11" s="753"/>
      <c r="F11" s="795">
        <v>0.99502487562189057</v>
      </c>
      <c r="G11" s="766">
        <v>4.9751243781094526E-3</v>
      </c>
      <c r="H11" s="766">
        <v>0</v>
      </c>
      <c r="I11" s="801">
        <v>0</v>
      </c>
      <c r="J11" s="798">
        <v>230</v>
      </c>
      <c r="K11" s="752">
        <v>7</v>
      </c>
      <c r="L11" s="752"/>
      <c r="M11" s="753"/>
      <c r="N11" s="795">
        <v>0.97046413502109707</v>
      </c>
      <c r="O11" s="766">
        <v>2.9535864978902954E-2</v>
      </c>
      <c r="P11" s="766">
        <v>0</v>
      </c>
      <c r="Q11" s="789">
        <v>0</v>
      </c>
    </row>
    <row r="12" spans="1:17" ht="14.45" customHeight="1" x14ac:dyDescent="0.2">
      <c r="A12" s="792" t="s">
        <v>2255</v>
      </c>
      <c r="B12" s="798">
        <v>317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120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thickBot="1" x14ac:dyDescent="0.25">
      <c r="A13" s="793" t="s">
        <v>2254</v>
      </c>
      <c r="B13" s="799">
        <v>329</v>
      </c>
      <c r="C13" s="759">
        <v>12</v>
      </c>
      <c r="D13" s="759"/>
      <c r="E13" s="760"/>
      <c r="F13" s="796">
        <v>0.96480938416422291</v>
      </c>
      <c r="G13" s="767">
        <v>3.519061583577713E-2</v>
      </c>
      <c r="H13" s="767">
        <v>0</v>
      </c>
      <c r="I13" s="802">
        <v>0</v>
      </c>
      <c r="J13" s="799">
        <v>123</v>
      </c>
      <c r="K13" s="759">
        <v>4</v>
      </c>
      <c r="L13" s="759"/>
      <c r="M13" s="760"/>
      <c r="N13" s="796">
        <v>0.96850393700787396</v>
      </c>
      <c r="O13" s="767">
        <v>3.1496062992125984E-2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9CD9C5F-69D0-4605-9170-9FA396F261F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7</v>
      </c>
      <c r="B5" s="730" t="s">
        <v>2907</v>
      </c>
      <c r="C5" s="733">
        <v>10168153.429999992</v>
      </c>
      <c r="D5" s="733">
        <v>5708</v>
      </c>
      <c r="E5" s="733">
        <v>8007967.6299999924</v>
      </c>
      <c r="F5" s="803">
        <v>0.78755377612353739</v>
      </c>
      <c r="G5" s="733">
        <v>4181</v>
      </c>
      <c r="H5" s="803">
        <v>0.7324807288016818</v>
      </c>
      <c r="I5" s="733">
        <v>2160185.7999999993</v>
      </c>
      <c r="J5" s="803">
        <v>0.21244622387646259</v>
      </c>
      <c r="K5" s="733">
        <v>1527</v>
      </c>
      <c r="L5" s="803">
        <v>0.26751927119831814</v>
      </c>
      <c r="M5" s="733" t="s">
        <v>73</v>
      </c>
      <c r="N5" s="270"/>
    </row>
    <row r="6" spans="1:14" ht="14.45" customHeight="1" x14ac:dyDescent="0.2">
      <c r="A6" s="729">
        <v>7</v>
      </c>
      <c r="B6" s="730" t="s">
        <v>2908</v>
      </c>
      <c r="C6" s="733">
        <v>10160160.439999992</v>
      </c>
      <c r="D6" s="733">
        <v>5653</v>
      </c>
      <c r="E6" s="733">
        <v>8007967.6299999924</v>
      </c>
      <c r="F6" s="803">
        <v>0.78817334404219297</v>
      </c>
      <c r="G6" s="733">
        <v>4130</v>
      </c>
      <c r="H6" s="803">
        <v>0.73058552980718205</v>
      </c>
      <c r="I6" s="733">
        <v>2152192.8099999991</v>
      </c>
      <c r="J6" s="803">
        <v>0.21182665595780698</v>
      </c>
      <c r="K6" s="733">
        <v>1523</v>
      </c>
      <c r="L6" s="803">
        <v>0.26941447019281795</v>
      </c>
      <c r="M6" s="733" t="s">
        <v>1</v>
      </c>
      <c r="N6" s="270"/>
    </row>
    <row r="7" spans="1:14" ht="14.45" customHeight="1" x14ac:dyDescent="0.2">
      <c r="A7" s="729">
        <v>7</v>
      </c>
      <c r="B7" s="730" t="s">
        <v>2909</v>
      </c>
      <c r="C7" s="733">
        <v>7992.99</v>
      </c>
      <c r="D7" s="733">
        <v>55</v>
      </c>
      <c r="E7" s="733">
        <v>0</v>
      </c>
      <c r="F7" s="803">
        <v>0</v>
      </c>
      <c r="G7" s="733">
        <v>51</v>
      </c>
      <c r="H7" s="803">
        <v>0.92727272727272725</v>
      </c>
      <c r="I7" s="733">
        <v>7992.99</v>
      </c>
      <c r="J7" s="803">
        <v>1</v>
      </c>
      <c r="K7" s="733">
        <v>4</v>
      </c>
      <c r="L7" s="803">
        <v>7.2727272727272724E-2</v>
      </c>
      <c r="M7" s="733" t="s">
        <v>1</v>
      </c>
      <c r="N7" s="270"/>
    </row>
    <row r="8" spans="1:14" ht="14.45" customHeight="1" x14ac:dyDescent="0.2">
      <c r="A8" s="729" t="s">
        <v>2910</v>
      </c>
      <c r="B8" s="730" t="s">
        <v>3</v>
      </c>
      <c r="C8" s="733">
        <v>10168153.429999992</v>
      </c>
      <c r="D8" s="733">
        <v>5708</v>
      </c>
      <c r="E8" s="733">
        <v>8007967.6299999924</v>
      </c>
      <c r="F8" s="803">
        <v>0.78755377612353739</v>
      </c>
      <c r="G8" s="733">
        <v>4181</v>
      </c>
      <c r="H8" s="803">
        <v>0.7324807288016818</v>
      </c>
      <c r="I8" s="733">
        <v>2160185.7999999993</v>
      </c>
      <c r="J8" s="803">
        <v>0.21244622387646259</v>
      </c>
      <c r="K8" s="733">
        <v>1527</v>
      </c>
      <c r="L8" s="803">
        <v>0.26751927119831814</v>
      </c>
      <c r="M8" s="733" t="s">
        <v>597</v>
      </c>
      <c r="N8" s="270"/>
    </row>
    <row r="10" spans="1:14" ht="14.45" customHeight="1" x14ac:dyDescent="0.2">
      <c r="A10" s="729">
        <v>7</v>
      </c>
      <c r="B10" s="730" t="s">
        <v>2907</v>
      </c>
      <c r="C10" s="733" t="s">
        <v>585</v>
      </c>
      <c r="D10" s="733" t="s">
        <v>585</v>
      </c>
      <c r="E10" s="733" t="s">
        <v>585</v>
      </c>
      <c r="F10" s="803" t="s">
        <v>585</v>
      </c>
      <c r="G10" s="733" t="s">
        <v>585</v>
      </c>
      <c r="H10" s="803" t="s">
        <v>585</v>
      </c>
      <c r="I10" s="733" t="s">
        <v>585</v>
      </c>
      <c r="J10" s="803" t="s">
        <v>585</v>
      </c>
      <c r="K10" s="733" t="s">
        <v>585</v>
      </c>
      <c r="L10" s="803" t="s">
        <v>585</v>
      </c>
      <c r="M10" s="733" t="s">
        <v>73</v>
      </c>
      <c r="N10" s="270"/>
    </row>
    <row r="11" spans="1:14" ht="14.45" customHeight="1" x14ac:dyDescent="0.2">
      <c r="A11" s="729" t="s">
        <v>2911</v>
      </c>
      <c r="B11" s="730" t="s">
        <v>2908</v>
      </c>
      <c r="C11" s="733">
        <v>117113.01000000001</v>
      </c>
      <c r="D11" s="733">
        <v>390</v>
      </c>
      <c r="E11" s="733">
        <v>104753.67</v>
      </c>
      <c r="F11" s="803">
        <v>0.89446654987349394</v>
      </c>
      <c r="G11" s="733">
        <v>334</v>
      </c>
      <c r="H11" s="803">
        <v>0.85641025641025637</v>
      </c>
      <c r="I11" s="733">
        <v>12359.340000000006</v>
      </c>
      <c r="J11" s="803">
        <v>0.10553345012650606</v>
      </c>
      <c r="K11" s="733">
        <v>56</v>
      </c>
      <c r="L11" s="803">
        <v>0.14358974358974358</v>
      </c>
      <c r="M11" s="733" t="s">
        <v>1</v>
      </c>
      <c r="N11" s="270"/>
    </row>
    <row r="12" spans="1:14" ht="14.45" customHeight="1" x14ac:dyDescent="0.2">
      <c r="A12" s="729" t="s">
        <v>2911</v>
      </c>
      <c r="B12" s="730" t="s">
        <v>2909</v>
      </c>
      <c r="C12" s="733">
        <v>273.33</v>
      </c>
      <c r="D12" s="733">
        <v>7</v>
      </c>
      <c r="E12" s="733">
        <v>0</v>
      </c>
      <c r="F12" s="803">
        <v>0</v>
      </c>
      <c r="G12" s="733">
        <v>6</v>
      </c>
      <c r="H12" s="803">
        <v>0.8571428571428571</v>
      </c>
      <c r="I12" s="733">
        <v>273.33</v>
      </c>
      <c r="J12" s="803">
        <v>1</v>
      </c>
      <c r="K12" s="733">
        <v>1</v>
      </c>
      <c r="L12" s="803">
        <v>0.14285714285714285</v>
      </c>
      <c r="M12" s="733" t="s">
        <v>1</v>
      </c>
      <c r="N12" s="270"/>
    </row>
    <row r="13" spans="1:14" ht="14.45" customHeight="1" x14ac:dyDescent="0.2">
      <c r="A13" s="729" t="s">
        <v>2911</v>
      </c>
      <c r="B13" s="730" t="s">
        <v>2912</v>
      </c>
      <c r="C13" s="733">
        <v>117386.34000000001</v>
      </c>
      <c r="D13" s="733">
        <v>397</v>
      </c>
      <c r="E13" s="733">
        <v>104753.67</v>
      </c>
      <c r="F13" s="803">
        <v>0.892383815697806</v>
      </c>
      <c r="G13" s="733">
        <v>340</v>
      </c>
      <c r="H13" s="803">
        <v>0.85642317380352639</v>
      </c>
      <c r="I13" s="733">
        <v>12632.670000000006</v>
      </c>
      <c r="J13" s="803">
        <v>0.10761618430219397</v>
      </c>
      <c r="K13" s="733">
        <v>57</v>
      </c>
      <c r="L13" s="803">
        <v>0.14357682619647355</v>
      </c>
      <c r="M13" s="733" t="s">
        <v>601</v>
      </c>
      <c r="N13" s="270"/>
    </row>
    <row r="14" spans="1:14" ht="14.45" customHeight="1" x14ac:dyDescent="0.2">
      <c r="A14" s="729" t="s">
        <v>585</v>
      </c>
      <c r="B14" s="730" t="s">
        <v>585</v>
      </c>
      <c r="C14" s="733" t="s">
        <v>585</v>
      </c>
      <c r="D14" s="733" t="s">
        <v>585</v>
      </c>
      <c r="E14" s="733" t="s">
        <v>585</v>
      </c>
      <c r="F14" s="803" t="s">
        <v>585</v>
      </c>
      <c r="G14" s="733" t="s">
        <v>585</v>
      </c>
      <c r="H14" s="803" t="s">
        <v>585</v>
      </c>
      <c r="I14" s="733" t="s">
        <v>585</v>
      </c>
      <c r="J14" s="803" t="s">
        <v>585</v>
      </c>
      <c r="K14" s="733" t="s">
        <v>585</v>
      </c>
      <c r="L14" s="803" t="s">
        <v>585</v>
      </c>
      <c r="M14" s="733" t="s">
        <v>602</v>
      </c>
      <c r="N14" s="270"/>
    </row>
    <row r="15" spans="1:14" ht="14.45" customHeight="1" x14ac:dyDescent="0.2">
      <c r="A15" s="729" t="s">
        <v>2913</v>
      </c>
      <c r="B15" s="730" t="s">
        <v>2908</v>
      </c>
      <c r="C15" s="733">
        <v>10043047.429999992</v>
      </c>
      <c r="D15" s="733">
        <v>5263</v>
      </c>
      <c r="E15" s="733">
        <v>7903213.9599999925</v>
      </c>
      <c r="F15" s="803">
        <v>0.78693384802624577</v>
      </c>
      <c r="G15" s="733">
        <v>3796</v>
      </c>
      <c r="H15" s="803">
        <v>0.72126163784913544</v>
      </c>
      <c r="I15" s="733">
        <v>2139833.4699999997</v>
      </c>
      <c r="J15" s="803">
        <v>0.2130661519737542</v>
      </c>
      <c r="K15" s="733">
        <v>1467</v>
      </c>
      <c r="L15" s="803">
        <v>0.2787383621508645</v>
      </c>
      <c r="M15" s="733" t="s">
        <v>1</v>
      </c>
      <c r="N15" s="270"/>
    </row>
    <row r="16" spans="1:14" ht="14.45" customHeight="1" x14ac:dyDescent="0.2">
      <c r="A16" s="729" t="s">
        <v>2913</v>
      </c>
      <c r="B16" s="730" t="s">
        <v>2909</v>
      </c>
      <c r="C16" s="733">
        <v>7719.66</v>
      </c>
      <c r="D16" s="733">
        <v>48</v>
      </c>
      <c r="E16" s="733">
        <v>0</v>
      </c>
      <c r="F16" s="803">
        <v>0</v>
      </c>
      <c r="G16" s="733">
        <v>45</v>
      </c>
      <c r="H16" s="803">
        <v>0.9375</v>
      </c>
      <c r="I16" s="733">
        <v>7719.66</v>
      </c>
      <c r="J16" s="803">
        <v>1</v>
      </c>
      <c r="K16" s="733">
        <v>3</v>
      </c>
      <c r="L16" s="803">
        <v>6.25E-2</v>
      </c>
      <c r="M16" s="733" t="s">
        <v>1</v>
      </c>
      <c r="N16" s="270"/>
    </row>
    <row r="17" spans="1:14" ht="14.45" customHeight="1" x14ac:dyDescent="0.2">
      <c r="A17" s="729" t="s">
        <v>2913</v>
      </c>
      <c r="B17" s="730" t="s">
        <v>2914</v>
      </c>
      <c r="C17" s="733">
        <v>10050767.089999992</v>
      </c>
      <c r="D17" s="733">
        <v>5311</v>
      </c>
      <c r="E17" s="733">
        <v>7903213.9599999925</v>
      </c>
      <c r="F17" s="803">
        <v>0.78632943030420954</v>
      </c>
      <c r="G17" s="733">
        <v>3841</v>
      </c>
      <c r="H17" s="803">
        <v>0.72321596686123135</v>
      </c>
      <c r="I17" s="733">
        <v>2147553.13</v>
      </c>
      <c r="J17" s="803">
        <v>0.2136705696957904</v>
      </c>
      <c r="K17" s="733">
        <v>1470</v>
      </c>
      <c r="L17" s="803">
        <v>0.27678403313876859</v>
      </c>
      <c r="M17" s="733" t="s">
        <v>601</v>
      </c>
      <c r="N17" s="270"/>
    </row>
    <row r="18" spans="1:14" ht="14.45" customHeight="1" x14ac:dyDescent="0.2">
      <c r="A18" s="729" t="s">
        <v>585</v>
      </c>
      <c r="B18" s="730" t="s">
        <v>585</v>
      </c>
      <c r="C18" s="733" t="s">
        <v>585</v>
      </c>
      <c r="D18" s="733" t="s">
        <v>585</v>
      </c>
      <c r="E18" s="733" t="s">
        <v>585</v>
      </c>
      <c r="F18" s="803" t="s">
        <v>585</v>
      </c>
      <c r="G18" s="733" t="s">
        <v>585</v>
      </c>
      <c r="H18" s="803" t="s">
        <v>585</v>
      </c>
      <c r="I18" s="733" t="s">
        <v>585</v>
      </c>
      <c r="J18" s="803" t="s">
        <v>585</v>
      </c>
      <c r="K18" s="733" t="s">
        <v>585</v>
      </c>
      <c r="L18" s="803" t="s">
        <v>585</v>
      </c>
      <c r="M18" s="733" t="s">
        <v>602</v>
      </c>
      <c r="N18" s="270"/>
    </row>
    <row r="19" spans="1:14" ht="14.45" customHeight="1" x14ac:dyDescent="0.2">
      <c r="A19" s="729" t="s">
        <v>2910</v>
      </c>
      <c r="B19" s="730" t="s">
        <v>2915</v>
      </c>
      <c r="C19" s="733">
        <v>10168153.429999992</v>
      </c>
      <c r="D19" s="733">
        <v>5708</v>
      </c>
      <c r="E19" s="733">
        <v>8007967.6299999924</v>
      </c>
      <c r="F19" s="803">
        <v>0.78755377612353739</v>
      </c>
      <c r="G19" s="733">
        <v>4181</v>
      </c>
      <c r="H19" s="803">
        <v>0.7324807288016818</v>
      </c>
      <c r="I19" s="733">
        <v>2160185.7999999998</v>
      </c>
      <c r="J19" s="803">
        <v>0.21244622387646264</v>
      </c>
      <c r="K19" s="733">
        <v>1527</v>
      </c>
      <c r="L19" s="803">
        <v>0.26751927119831814</v>
      </c>
      <c r="M19" s="733" t="s">
        <v>597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2916</v>
      </c>
    </row>
    <row r="22" spans="1:14" ht="14.45" customHeight="1" x14ac:dyDescent="0.2">
      <c r="A22" s="804" t="s">
        <v>2917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47B66D03-E7D4-48F3-A821-441FB6C67E1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2918</v>
      </c>
      <c r="B5" s="797">
        <v>141.25</v>
      </c>
      <c r="C5" s="741">
        <v>1</v>
      </c>
      <c r="D5" s="810">
        <v>1</v>
      </c>
      <c r="E5" s="813" t="s">
        <v>2918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5" customHeight="1" x14ac:dyDescent="0.2">
      <c r="A6" s="807" t="s">
        <v>2919</v>
      </c>
      <c r="B6" s="798">
        <v>1322007.96</v>
      </c>
      <c r="C6" s="748">
        <v>1</v>
      </c>
      <c r="D6" s="811">
        <v>767</v>
      </c>
      <c r="E6" s="814" t="s">
        <v>2919</v>
      </c>
      <c r="F6" s="798">
        <v>1013402.6699999999</v>
      </c>
      <c r="G6" s="766">
        <v>0.76656321343178591</v>
      </c>
      <c r="H6" s="752">
        <v>529</v>
      </c>
      <c r="I6" s="789">
        <v>0.68970013037809652</v>
      </c>
      <c r="J6" s="817">
        <v>308605.28999999998</v>
      </c>
      <c r="K6" s="766">
        <v>0.23343678656821401</v>
      </c>
      <c r="L6" s="752">
        <v>238</v>
      </c>
      <c r="M6" s="789">
        <v>0.31029986962190353</v>
      </c>
    </row>
    <row r="7" spans="1:13" ht="14.45" customHeight="1" x14ac:dyDescent="0.2">
      <c r="A7" s="807" t="s">
        <v>2920</v>
      </c>
      <c r="B7" s="798">
        <v>425586.86</v>
      </c>
      <c r="C7" s="748">
        <v>1</v>
      </c>
      <c r="D7" s="811">
        <v>249</v>
      </c>
      <c r="E7" s="814" t="s">
        <v>2920</v>
      </c>
      <c r="F7" s="798">
        <v>362170.71</v>
      </c>
      <c r="G7" s="766">
        <v>0.85099128765394694</v>
      </c>
      <c r="H7" s="752">
        <v>193</v>
      </c>
      <c r="I7" s="789">
        <v>0.77510040160642568</v>
      </c>
      <c r="J7" s="817">
        <v>63416.149999999994</v>
      </c>
      <c r="K7" s="766">
        <v>0.14900871234605315</v>
      </c>
      <c r="L7" s="752">
        <v>56</v>
      </c>
      <c r="M7" s="789">
        <v>0.22489959839357429</v>
      </c>
    </row>
    <row r="8" spans="1:13" ht="14.45" customHeight="1" x14ac:dyDescent="0.2">
      <c r="A8" s="807" t="s">
        <v>2921</v>
      </c>
      <c r="B8" s="798">
        <v>301.85000000000002</v>
      </c>
      <c r="C8" s="748">
        <v>1</v>
      </c>
      <c r="D8" s="811">
        <v>4</v>
      </c>
      <c r="E8" s="814" t="s">
        <v>2921</v>
      </c>
      <c r="F8" s="798">
        <v>301.85000000000002</v>
      </c>
      <c r="G8" s="766">
        <v>1</v>
      </c>
      <c r="H8" s="752">
        <v>4</v>
      </c>
      <c r="I8" s="789">
        <v>1</v>
      </c>
      <c r="J8" s="817"/>
      <c r="K8" s="766">
        <v>0</v>
      </c>
      <c r="L8" s="752"/>
      <c r="M8" s="789">
        <v>0</v>
      </c>
    </row>
    <row r="9" spans="1:13" ht="14.45" customHeight="1" x14ac:dyDescent="0.2">
      <c r="A9" s="807" t="s">
        <v>2922</v>
      </c>
      <c r="B9" s="798">
        <v>1561.8</v>
      </c>
      <c r="C9" s="748">
        <v>1</v>
      </c>
      <c r="D9" s="811">
        <v>1</v>
      </c>
      <c r="E9" s="814" t="s">
        <v>2922</v>
      </c>
      <c r="F9" s="798">
        <v>1561.8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5" customHeight="1" x14ac:dyDescent="0.2">
      <c r="A10" s="807" t="s">
        <v>2923</v>
      </c>
      <c r="B10" s="798">
        <v>395566.09000000008</v>
      </c>
      <c r="C10" s="748">
        <v>1</v>
      </c>
      <c r="D10" s="811">
        <v>193</v>
      </c>
      <c r="E10" s="814" t="s">
        <v>2923</v>
      </c>
      <c r="F10" s="798">
        <v>326000.76000000013</v>
      </c>
      <c r="G10" s="766">
        <v>0.82413727627663957</v>
      </c>
      <c r="H10" s="752">
        <v>140</v>
      </c>
      <c r="I10" s="789">
        <v>0.72538860103626945</v>
      </c>
      <c r="J10" s="817">
        <v>69565.329999999987</v>
      </c>
      <c r="K10" s="766">
        <v>0.17586272372336054</v>
      </c>
      <c r="L10" s="752">
        <v>53</v>
      </c>
      <c r="M10" s="789">
        <v>0.27461139896373055</v>
      </c>
    </row>
    <row r="11" spans="1:13" ht="14.45" customHeight="1" x14ac:dyDescent="0.2">
      <c r="A11" s="807" t="s">
        <v>2924</v>
      </c>
      <c r="B11" s="798">
        <v>673.66</v>
      </c>
      <c r="C11" s="748">
        <v>1</v>
      </c>
      <c r="D11" s="811">
        <v>3</v>
      </c>
      <c r="E11" s="814" t="s">
        <v>2924</v>
      </c>
      <c r="F11" s="798">
        <v>673.66</v>
      </c>
      <c r="G11" s="766">
        <v>1</v>
      </c>
      <c r="H11" s="752">
        <v>3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5" customHeight="1" x14ac:dyDescent="0.2">
      <c r="A12" s="807" t="s">
        <v>2925</v>
      </c>
      <c r="B12" s="798">
        <v>7464.9100000000008</v>
      </c>
      <c r="C12" s="748">
        <v>1</v>
      </c>
      <c r="D12" s="811">
        <v>47</v>
      </c>
      <c r="E12" s="814" t="s">
        <v>2925</v>
      </c>
      <c r="F12" s="798">
        <v>7464.9100000000008</v>
      </c>
      <c r="G12" s="766">
        <v>1</v>
      </c>
      <c r="H12" s="752">
        <v>47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5" customHeight="1" x14ac:dyDescent="0.2">
      <c r="A13" s="807" t="s">
        <v>2926</v>
      </c>
      <c r="B13" s="798">
        <v>3224.33</v>
      </c>
      <c r="C13" s="748">
        <v>1</v>
      </c>
      <c r="D13" s="811">
        <v>20</v>
      </c>
      <c r="E13" s="814" t="s">
        <v>2926</v>
      </c>
      <c r="F13" s="798">
        <v>3224.33</v>
      </c>
      <c r="G13" s="766">
        <v>1</v>
      </c>
      <c r="H13" s="752">
        <v>19</v>
      </c>
      <c r="I13" s="789">
        <v>0.95</v>
      </c>
      <c r="J13" s="817">
        <v>0</v>
      </c>
      <c r="K13" s="766">
        <v>0</v>
      </c>
      <c r="L13" s="752">
        <v>1</v>
      </c>
      <c r="M13" s="789">
        <v>0.05</v>
      </c>
    </row>
    <row r="14" spans="1:13" ht="14.45" customHeight="1" x14ac:dyDescent="0.2">
      <c r="A14" s="807" t="s">
        <v>2927</v>
      </c>
      <c r="B14" s="798">
        <v>2298.7399999999998</v>
      </c>
      <c r="C14" s="748">
        <v>1</v>
      </c>
      <c r="D14" s="811">
        <v>20</v>
      </c>
      <c r="E14" s="814" t="s">
        <v>2927</v>
      </c>
      <c r="F14" s="798">
        <v>2129.6499999999996</v>
      </c>
      <c r="G14" s="766">
        <v>0.9264423118752011</v>
      </c>
      <c r="H14" s="752">
        <v>17</v>
      </c>
      <c r="I14" s="789">
        <v>0.85</v>
      </c>
      <c r="J14" s="817">
        <v>169.09</v>
      </c>
      <c r="K14" s="766">
        <v>7.3557688124798806E-2</v>
      </c>
      <c r="L14" s="752">
        <v>3</v>
      </c>
      <c r="M14" s="789">
        <v>0.15</v>
      </c>
    </row>
    <row r="15" spans="1:13" ht="14.45" customHeight="1" x14ac:dyDescent="0.2">
      <c r="A15" s="807" t="s">
        <v>2928</v>
      </c>
      <c r="B15" s="798">
        <v>64612.740000000013</v>
      </c>
      <c r="C15" s="748">
        <v>1</v>
      </c>
      <c r="D15" s="811">
        <v>32</v>
      </c>
      <c r="E15" s="814" t="s">
        <v>2928</v>
      </c>
      <c r="F15" s="798">
        <v>57003.060000000012</v>
      </c>
      <c r="G15" s="766">
        <v>0.88222632254877287</v>
      </c>
      <c r="H15" s="752">
        <v>27</v>
      </c>
      <c r="I15" s="789">
        <v>0.84375</v>
      </c>
      <c r="J15" s="817">
        <v>7609.6799999999994</v>
      </c>
      <c r="K15" s="766">
        <v>0.11777367745122708</v>
      </c>
      <c r="L15" s="752">
        <v>5</v>
      </c>
      <c r="M15" s="789">
        <v>0.15625</v>
      </c>
    </row>
    <row r="16" spans="1:13" ht="14.45" customHeight="1" x14ac:dyDescent="0.2">
      <c r="A16" s="807" t="s">
        <v>2929</v>
      </c>
      <c r="B16" s="798">
        <v>103.67</v>
      </c>
      <c r="C16" s="748">
        <v>1</v>
      </c>
      <c r="D16" s="811">
        <v>1</v>
      </c>
      <c r="E16" s="814" t="s">
        <v>2929</v>
      </c>
      <c r="F16" s="798">
        <v>103.67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5" customHeight="1" x14ac:dyDescent="0.2">
      <c r="A17" s="807" t="s">
        <v>2930</v>
      </c>
      <c r="B17" s="798">
        <v>1619568.1800000002</v>
      </c>
      <c r="C17" s="748">
        <v>1</v>
      </c>
      <c r="D17" s="811">
        <v>790</v>
      </c>
      <c r="E17" s="814" t="s">
        <v>2930</v>
      </c>
      <c r="F17" s="798">
        <v>1229063.42</v>
      </c>
      <c r="G17" s="766">
        <v>0.75888340804522336</v>
      </c>
      <c r="H17" s="752">
        <v>612</v>
      </c>
      <c r="I17" s="789">
        <v>0.77468354430379749</v>
      </c>
      <c r="J17" s="817">
        <v>390504.76000000013</v>
      </c>
      <c r="K17" s="766">
        <v>0.24111659195477655</v>
      </c>
      <c r="L17" s="752">
        <v>178</v>
      </c>
      <c r="M17" s="789">
        <v>0.22531645569620254</v>
      </c>
    </row>
    <row r="18" spans="1:13" ht="14.45" customHeight="1" x14ac:dyDescent="0.2">
      <c r="A18" s="807" t="s">
        <v>2931</v>
      </c>
      <c r="B18" s="798">
        <v>1238778.3599999999</v>
      </c>
      <c r="C18" s="748">
        <v>1</v>
      </c>
      <c r="D18" s="811">
        <v>735</v>
      </c>
      <c r="E18" s="814" t="s">
        <v>2931</v>
      </c>
      <c r="F18" s="798">
        <v>980818.91</v>
      </c>
      <c r="G18" s="766">
        <v>0.79176303176623153</v>
      </c>
      <c r="H18" s="752">
        <v>504</v>
      </c>
      <c r="I18" s="789">
        <v>0.68571428571428572</v>
      </c>
      <c r="J18" s="817">
        <v>257959.44999999992</v>
      </c>
      <c r="K18" s="766">
        <v>0.20823696823376858</v>
      </c>
      <c r="L18" s="752">
        <v>231</v>
      </c>
      <c r="M18" s="789">
        <v>0.31428571428571428</v>
      </c>
    </row>
    <row r="19" spans="1:13" ht="14.45" customHeight="1" x14ac:dyDescent="0.2">
      <c r="A19" s="807" t="s">
        <v>2932</v>
      </c>
      <c r="B19" s="798">
        <v>3100.36</v>
      </c>
      <c r="C19" s="748">
        <v>1</v>
      </c>
      <c r="D19" s="811">
        <v>21</v>
      </c>
      <c r="E19" s="814" t="s">
        <v>2932</v>
      </c>
      <c r="F19" s="798">
        <v>2913.75</v>
      </c>
      <c r="G19" s="766">
        <v>0.93981021558786715</v>
      </c>
      <c r="H19" s="752">
        <v>19</v>
      </c>
      <c r="I19" s="789">
        <v>0.90476190476190477</v>
      </c>
      <c r="J19" s="817">
        <v>186.61</v>
      </c>
      <c r="K19" s="766">
        <v>6.0189784412132789E-2</v>
      </c>
      <c r="L19" s="752">
        <v>2</v>
      </c>
      <c r="M19" s="789">
        <v>9.5238095238095233E-2</v>
      </c>
    </row>
    <row r="20" spans="1:13" ht="14.45" customHeight="1" x14ac:dyDescent="0.2">
      <c r="A20" s="807" t="s">
        <v>2933</v>
      </c>
      <c r="B20" s="798">
        <v>1777349.8200000003</v>
      </c>
      <c r="C20" s="748">
        <v>1</v>
      </c>
      <c r="D20" s="811">
        <v>929</v>
      </c>
      <c r="E20" s="814" t="s">
        <v>2933</v>
      </c>
      <c r="F20" s="798">
        <v>1378815.3900000006</v>
      </c>
      <c r="G20" s="766">
        <v>0.77577040517549911</v>
      </c>
      <c r="H20" s="752">
        <v>673</v>
      </c>
      <c r="I20" s="789">
        <v>0.72443487621097957</v>
      </c>
      <c r="J20" s="817">
        <v>398534.42999999982</v>
      </c>
      <c r="K20" s="766">
        <v>0.22422959482450097</v>
      </c>
      <c r="L20" s="752">
        <v>256</v>
      </c>
      <c r="M20" s="789">
        <v>0.27556512378902043</v>
      </c>
    </row>
    <row r="21" spans="1:13" ht="14.45" customHeight="1" x14ac:dyDescent="0.2">
      <c r="A21" s="807" t="s">
        <v>2934</v>
      </c>
      <c r="B21" s="798">
        <v>266.98</v>
      </c>
      <c r="C21" s="748">
        <v>1</v>
      </c>
      <c r="D21" s="811">
        <v>2</v>
      </c>
      <c r="E21" s="814" t="s">
        <v>2934</v>
      </c>
      <c r="F21" s="798">
        <v>181.9</v>
      </c>
      <c r="G21" s="766">
        <v>0.68132444377856016</v>
      </c>
      <c r="H21" s="752">
        <v>1</v>
      </c>
      <c r="I21" s="789">
        <v>0.5</v>
      </c>
      <c r="J21" s="817">
        <v>85.08</v>
      </c>
      <c r="K21" s="766">
        <v>0.31867555622143978</v>
      </c>
      <c r="L21" s="752">
        <v>1</v>
      </c>
      <c r="M21" s="789">
        <v>0.5</v>
      </c>
    </row>
    <row r="22" spans="1:13" ht="14.45" customHeight="1" x14ac:dyDescent="0.2">
      <c r="A22" s="807" t="s">
        <v>2935</v>
      </c>
      <c r="B22" s="798">
        <v>3402.04</v>
      </c>
      <c r="C22" s="748">
        <v>1</v>
      </c>
      <c r="D22" s="811">
        <v>14</v>
      </c>
      <c r="E22" s="814" t="s">
        <v>2935</v>
      </c>
      <c r="F22" s="798">
        <v>2484.6000000000004</v>
      </c>
      <c r="G22" s="766">
        <v>0.73032650997636728</v>
      </c>
      <c r="H22" s="752">
        <v>10</v>
      </c>
      <c r="I22" s="789">
        <v>0.7142857142857143</v>
      </c>
      <c r="J22" s="817">
        <v>917.43999999999983</v>
      </c>
      <c r="K22" s="766">
        <v>0.26967349002363283</v>
      </c>
      <c r="L22" s="752">
        <v>4</v>
      </c>
      <c r="M22" s="789">
        <v>0.2857142857142857</v>
      </c>
    </row>
    <row r="23" spans="1:13" ht="14.45" customHeight="1" x14ac:dyDescent="0.2">
      <c r="A23" s="807" t="s">
        <v>2936</v>
      </c>
      <c r="B23" s="798">
        <v>988.58999999999992</v>
      </c>
      <c r="C23" s="748">
        <v>1</v>
      </c>
      <c r="D23" s="811">
        <v>7</v>
      </c>
      <c r="E23" s="814" t="s">
        <v>2936</v>
      </c>
      <c r="F23" s="798">
        <v>900.43</v>
      </c>
      <c r="G23" s="766">
        <v>0.91082248454870074</v>
      </c>
      <c r="H23" s="752">
        <v>6</v>
      </c>
      <c r="I23" s="789">
        <v>0.8571428571428571</v>
      </c>
      <c r="J23" s="817">
        <v>88.16</v>
      </c>
      <c r="K23" s="766">
        <v>8.917751545129933E-2</v>
      </c>
      <c r="L23" s="752">
        <v>1</v>
      </c>
      <c r="M23" s="789">
        <v>0.14285714285714285</v>
      </c>
    </row>
    <row r="24" spans="1:13" ht="14.45" customHeight="1" x14ac:dyDescent="0.2">
      <c r="A24" s="807" t="s">
        <v>2937</v>
      </c>
      <c r="B24" s="798">
        <v>1789.88</v>
      </c>
      <c r="C24" s="748">
        <v>1</v>
      </c>
      <c r="D24" s="811">
        <v>12</v>
      </c>
      <c r="E24" s="814" t="s">
        <v>2937</v>
      </c>
      <c r="F24" s="798">
        <v>1335.02</v>
      </c>
      <c r="G24" s="766">
        <v>0.74587123159094459</v>
      </c>
      <c r="H24" s="752">
        <v>8</v>
      </c>
      <c r="I24" s="789">
        <v>0.66666666666666663</v>
      </c>
      <c r="J24" s="817">
        <v>454.86</v>
      </c>
      <c r="K24" s="766">
        <v>0.25412876840905535</v>
      </c>
      <c r="L24" s="752">
        <v>4</v>
      </c>
      <c r="M24" s="789">
        <v>0.33333333333333331</v>
      </c>
    </row>
    <row r="25" spans="1:13" ht="14.45" customHeight="1" x14ac:dyDescent="0.2">
      <c r="A25" s="807" t="s">
        <v>2938</v>
      </c>
      <c r="B25" s="798">
        <v>479.34</v>
      </c>
      <c r="C25" s="748">
        <v>1</v>
      </c>
      <c r="D25" s="811">
        <v>4</v>
      </c>
      <c r="E25" s="814" t="s">
        <v>2938</v>
      </c>
      <c r="F25" s="798">
        <v>479.34</v>
      </c>
      <c r="G25" s="766">
        <v>1</v>
      </c>
      <c r="H25" s="752">
        <v>4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5" customHeight="1" x14ac:dyDescent="0.2">
      <c r="A26" s="807" t="s">
        <v>2939</v>
      </c>
      <c r="B26" s="798">
        <v>1179543.3</v>
      </c>
      <c r="C26" s="748">
        <v>1</v>
      </c>
      <c r="D26" s="811">
        <v>581</v>
      </c>
      <c r="E26" s="814" t="s">
        <v>2939</v>
      </c>
      <c r="F26" s="798">
        <v>1023239.8500000001</v>
      </c>
      <c r="G26" s="766">
        <v>0.86748816257953398</v>
      </c>
      <c r="H26" s="752">
        <v>436</v>
      </c>
      <c r="I26" s="789">
        <v>0.75043029259896732</v>
      </c>
      <c r="J26" s="817">
        <v>156303.44999999998</v>
      </c>
      <c r="K26" s="766">
        <v>0.13251183742046602</v>
      </c>
      <c r="L26" s="752">
        <v>145</v>
      </c>
      <c r="M26" s="789">
        <v>0.24956970740103271</v>
      </c>
    </row>
    <row r="27" spans="1:13" ht="14.45" customHeight="1" x14ac:dyDescent="0.2">
      <c r="A27" s="807" t="s">
        <v>2940</v>
      </c>
      <c r="B27" s="798">
        <v>1443.6499999999999</v>
      </c>
      <c r="C27" s="748">
        <v>1</v>
      </c>
      <c r="D27" s="811">
        <v>9</v>
      </c>
      <c r="E27" s="814" t="s">
        <v>2940</v>
      </c>
      <c r="F27" s="798">
        <v>1443.6499999999999</v>
      </c>
      <c r="G27" s="766">
        <v>1</v>
      </c>
      <c r="H27" s="752">
        <v>8</v>
      </c>
      <c r="I27" s="789">
        <v>0.88888888888888884</v>
      </c>
      <c r="J27" s="817">
        <v>0</v>
      </c>
      <c r="K27" s="766">
        <v>0</v>
      </c>
      <c r="L27" s="752">
        <v>1</v>
      </c>
      <c r="M27" s="789">
        <v>0.1111111111111111</v>
      </c>
    </row>
    <row r="28" spans="1:13" ht="14.45" customHeight="1" x14ac:dyDescent="0.2">
      <c r="A28" s="807" t="s">
        <v>2941</v>
      </c>
      <c r="B28" s="798">
        <v>809362.55</v>
      </c>
      <c r="C28" s="748">
        <v>1</v>
      </c>
      <c r="D28" s="811">
        <v>361</v>
      </c>
      <c r="E28" s="814" t="s">
        <v>2941</v>
      </c>
      <c r="F28" s="798">
        <v>653666.04000000015</v>
      </c>
      <c r="G28" s="766">
        <v>0.80763069652777997</v>
      </c>
      <c r="H28" s="752">
        <v>277</v>
      </c>
      <c r="I28" s="789">
        <v>0.76731301939058172</v>
      </c>
      <c r="J28" s="817">
        <v>155696.50999999995</v>
      </c>
      <c r="K28" s="766">
        <v>0.19236930347222014</v>
      </c>
      <c r="L28" s="752">
        <v>84</v>
      </c>
      <c r="M28" s="789">
        <v>0.23268698060941828</v>
      </c>
    </row>
    <row r="29" spans="1:13" ht="14.45" customHeight="1" x14ac:dyDescent="0.2">
      <c r="A29" s="807" t="s">
        <v>2942</v>
      </c>
      <c r="B29" s="798">
        <v>299.04000000000002</v>
      </c>
      <c r="C29" s="748">
        <v>1</v>
      </c>
      <c r="D29" s="811">
        <v>1</v>
      </c>
      <c r="E29" s="814" t="s">
        <v>2942</v>
      </c>
      <c r="F29" s="798">
        <v>299.04000000000002</v>
      </c>
      <c r="G29" s="766">
        <v>1</v>
      </c>
      <c r="H29" s="752">
        <v>1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5" customHeight="1" x14ac:dyDescent="0.2">
      <c r="A30" s="807" t="s">
        <v>2943</v>
      </c>
      <c r="B30" s="798">
        <v>3194.8000000000006</v>
      </c>
      <c r="C30" s="748">
        <v>1</v>
      </c>
      <c r="D30" s="811">
        <v>13</v>
      </c>
      <c r="E30" s="814" t="s">
        <v>2943</v>
      </c>
      <c r="F30" s="798">
        <v>146.07</v>
      </c>
      <c r="G30" s="766">
        <v>4.5721171904344549E-2</v>
      </c>
      <c r="H30" s="752">
        <v>3</v>
      </c>
      <c r="I30" s="789">
        <v>0.23076923076923078</v>
      </c>
      <c r="J30" s="817">
        <v>3048.7300000000005</v>
      </c>
      <c r="K30" s="766">
        <v>0.95427882809565545</v>
      </c>
      <c r="L30" s="752">
        <v>10</v>
      </c>
      <c r="M30" s="789">
        <v>0.76923076923076927</v>
      </c>
    </row>
    <row r="31" spans="1:13" ht="14.45" customHeight="1" x14ac:dyDescent="0.2">
      <c r="A31" s="807" t="s">
        <v>2944</v>
      </c>
      <c r="B31" s="798">
        <v>2169.12</v>
      </c>
      <c r="C31" s="748">
        <v>1</v>
      </c>
      <c r="D31" s="811">
        <v>2</v>
      </c>
      <c r="E31" s="814" t="s">
        <v>2944</v>
      </c>
      <c r="F31" s="798">
        <v>2169.12</v>
      </c>
      <c r="G31" s="766">
        <v>1</v>
      </c>
      <c r="H31" s="752">
        <v>2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5" customHeight="1" x14ac:dyDescent="0.2">
      <c r="A32" s="807" t="s">
        <v>2945</v>
      </c>
      <c r="B32" s="798">
        <v>9080.7500000000036</v>
      </c>
      <c r="C32" s="748">
        <v>1</v>
      </c>
      <c r="D32" s="811">
        <v>33</v>
      </c>
      <c r="E32" s="814" t="s">
        <v>2945</v>
      </c>
      <c r="F32" s="798">
        <v>9080.7500000000036</v>
      </c>
      <c r="G32" s="766">
        <v>1</v>
      </c>
      <c r="H32" s="752">
        <v>33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5" customHeight="1" x14ac:dyDescent="0.2">
      <c r="A33" s="807" t="s">
        <v>2946</v>
      </c>
      <c r="B33" s="798">
        <v>4300.2400000000007</v>
      </c>
      <c r="C33" s="748">
        <v>1</v>
      </c>
      <c r="D33" s="811">
        <v>7</v>
      </c>
      <c r="E33" s="814" t="s">
        <v>2946</v>
      </c>
      <c r="F33" s="798">
        <v>4300.2400000000007</v>
      </c>
      <c r="G33" s="766">
        <v>1</v>
      </c>
      <c r="H33" s="752">
        <v>7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5" customHeight="1" x14ac:dyDescent="0.2">
      <c r="A34" s="807" t="s">
        <v>2947</v>
      </c>
      <c r="B34" s="798">
        <v>1212991.6100000001</v>
      </c>
      <c r="C34" s="748">
        <v>1</v>
      </c>
      <c r="D34" s="811">
        <v>685</v>
      </c>
      <c r="E34" s="814" t="s">
        <v>2947</v>
      </c>
      <c r="F34" s="798">
        <v>875077.14</v>
      </c>
      <c r="G34" s="766">
        <v>0.72142060405512609</v>
      </c>
      <c r="H34" s="752">
        <v>466</v>
      </c>
      <c r="I34" s="789">
        <v>0.6802919708029197</v>
      </c>
      <c r="J34" s="817">
        <v>337914.47000000009</v>
      </c>
      <c r="K34" s="766">
        <v>0.27857939594487391</v>
      </c>
      <c r="L34" s="752">
        <v>219</v>
      </c>
      <c r="M34" s="789">
        <v>0.3197080291970803</v>
      </c>
    </row>
    <row r="35" spans="1:13" ht="14.45" customHeight="1" x14ac:dyDescent="0.2">
      <c r="A35" s="807" t="s">
        <v>2948</v>
      </c>
      <c r="B35" s="798">
        <v>4704.88</v>
      </c>
      <c r="C35" s="748">
        <v>1</v>
      </c>
      <c r="D35" s="811">
        <v>22</v>
      </c>
      <c r="E35" s="814" t="s">
        <v>2948</v>
      </c>
      <c r="F35" s="798">
        <v>4704.88</v>
      </c>
      <c r="G35" s="766">
        <v>1</v>
      </c>
      <c r="H35" s="752">
        <v>22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5" customHeight="1" x14ac:dyDescent="0.2">
      <c r="A36" s="807" t="s">
        <v>2949</v>
      </c>
      <c r="B36" s="798">
        <v>40914.630000000005</v>
      </c>
      <c r="C36" s="748">
        <v>1</v>
      </c>
      <c r="D36" s="811">
        <v>36</v>
      </c>
      <c r="E36" s="814" t="s">
        <v>2949</v>
      </c>
      <c r="F36" s="798">
        <v>40451.810000000005</v>
      </c>
      <c r="G36" s="766">
        <v>0.98868815384619146</v>
      </c>
      <c r="H36" s="752">
        <v>31</v>
      </c>
      <c r="I36" s="789">
        <v>0.86111111111111116</v>
      </c>
      <c r="J36" s="817">
        <v>462.82</v>
      </c>
      <c r="K36" s="766">
        <v>1.1311846153808551E-2</v>
      </c>
      <c r="L36" s="752">
        <v>5</v>
      </c>
      <c r="M36" s="789">
        <v>0.1388888888888889</v>
      </c>
    </row>
    <row r="37" spans="1:13" ht="14.45" customHeight="1" x14ac:dyDescent="0.2">
      <c r="A37" s="807" t="s">
        <v>2950</v>
      </c>
      <c r="B37" s="798">
        <v>2728.1200000000003</v>
      </c>
      <c r="C37" s="748">
        <v>1</v>
      </c>
      <c r="D37" s="811">
        <v>14</v>
      </c>
      <c r="E37" s="814" t="s">
        <v>2950</v>
      </c>
      <c r="F37" s="798">
        <v>2728.1200000000003</v>
      </c>
      <c r="G37" s="766">
        <v>1</v>
      </c>
      <c r="H37" s="752">
        <v>14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5" customHeight="1" x14ac:dyDescent="0.2">
      <c r="A38" s="807" t="s">
        <v>2951</v>
      </c>
      <c r="B38" s="798">
        <v>1532.99</v>
      </c>
      <c r="C38" s="748">
        <v>1</v>
      </c>
      <c r="D38" s="811">
        <v>9</v>
      </c>
      <c r="E38" s="814" t="s">
        <v>2951</v>
      </c>
      <c r="F38" s="798">
        <v>793.29</v>
      </c>
      <c r="G38" s="766">
        <v>0.5174789137567759</v>
      </c>
      <c r="H38" s="752">
        <v>4</v>
      </c>
      <c r="I38" s="789">
        <v>0.44444444444444442</v>
      </c>
      <c r="J38" s="817">
        <v>739.7</v>
      </c>
      <c r="K38" s="766">
        <v>0.48252108624322404</v>
      </c>
      <c r="L38" s="752">
        <v>5</v>
      </c>
      <c r="M38" s="789">
        <v>0.55555555555555558</v>
      </c>
    </row>
    <row r="39" spans="1:13" ht="14.45" customHeight="1" x14ac:dyDescent="0.2">
      <c r="A39" s="807" t="s">
        <v>2952</v>
      </c>
      <c r="B39" s="798">
        <v>4536.5600000000004</v>
      </c>
      <c r="C39" s="748">
        <v>1</v>
      </c>
      <c r="D39" s="811">
        <v>14</v>
      </c>
      <c r="E39" s="814" t="s">
        <v>2952</v>
      </c>
      <c r="F39" s="798">
        <v>2581.9700000000003</v>
      </c>
      <c r="G39" s="766">
        <v>0.56914710705909322</v>
      </c>
      <c r="H39" s="752">
        <v>11</v>
      </c>
      <c r="I39" s="789">
        <v>0.7857142857142857</v>
      </c>
      <c r="J39" s="817">
        <v>1954.5900000000001</v>
      </c>
      <c r="K39" s="766">
        <v>0.43085289294090678</v>
      </c>
      <c r="L39" s="752">
        <v>3</v>
      </c>
      <c r="M39" s="789">
        <v>0.21428571428571427</v>
      </c>
    </row>
    <row r="40" spans="1:13" ht="14.45" customHeight="1" x14ac:dyDescent="0.2">
      <c r="A40" s="807" t="s">
        <v>2953</v>
      </c>
      <c r="B40" s="798">
        <v>239.4</v>
      </c>
      <c r="C40" s="748">
        <v>1</v>
      </c>
      <c r="D40" s="811">
        <v>3</v>
      </c>
      <c r="E40" s="814" t="s">
        <v>2953</v>
      </c>
      <c r="F40" s="798">
        <v>239.4</v>
      </c>
      <c r="G40" s="766">
        <v>1</v>
      </c>
      <c r="H40" s="752">
        <v>1</v>
      </c>
      <c r="I40" s="789">
        <v>0.33333333333333331</v>
      </c>
      <c r="J40" s="817">
        <v>0</v>
      </c>
      <c r="K40" s="766">
        <v>0</v>
      </c>
      <c r="L40" s="752">
        <v>2</v>
      </c>
      <c r="M40" s="789">
        <v>0.66666666666666663</v>
      </c>
    </row>
    <row r="41" spans="1:13" ht="14.45" customHeight="1" x14ac:dyDescent="0.2">
      <c r="A41" s="807" t="s">
        <v>2954</v>
      </c>
      <c r="B41" s="798">
        <v>5674.9699999999993</v>
      </c>
      <c r="C41" s="748">
        <v>1</v>
      </c>
      <c r="D41" s="811">
        <v>10</v>
      </c>
      <c r="E41" s="814" t="s">
        <v>2954</v>
      </c>
      <c r="F41" s="798">
        <v>1427.78</v>
      </c>
      <c r="G41" s="766">
        <v>0.25159251943182082</v>
      </c>
      <c r="H41" s="752">
        <v>4</v>
      </c>
      <c r="I41" s="789">
        <v>0.4</v>
      </c>
      <c r="J41" s="817">
        <v>4247.1899999999996</v>
      </c>
      <c r="K41" s="766">
        <v>0.74840748056817918</v>
      </c>
      <c r="L41" s="752">
        <v>6</v>
      </c>
      <c r="M41" s="789">
        <v>0.6</v>
      </c>
    </row>
    <row r="42" spans="1:13" ht="14.45" customHeight="1" x14ac:dyDescent="0.2">
      <c r="A42" s="807" t="s">
        <v>2955</v>
      </c>
      <c r="B42" s="798">
        <v>590.66</v>
      </c>
      <c r="C42" s="748">
        <v>1</v>
      </c>
      <c r="D42" s="811">
        <v>5</v>
      </c>
      <c r="E42" s="814" t="s">
        <v>2955</v>
      </c>
      <c r="F42" s="798">
        <v>90.95</v>
      </c>
      <c r="G42" s="766">
        <v>0.15398029323130058</v>
      </c>
      <c r="H42" s="752">
        <v>1</v>
      </c>
      <c r="I42" s="789">
        <v>0.2</v>
      </c>
      <c r="J42" s="817">
        <v>499.71</v>
      </c>
      <c r="K42" s="766">
        <v>0.84601970676869942</v>
      </c>
      <c r="L42" s="752">
        <v>4</v>
      </c>
      <c r="M42" s="789">
        <v>0.8</v>
      </c>
    </row>
    <row r="43" spans="1:13" ht="14.45" customHeight="1" x14ac:dyDescent="0.2">
      <c r="A43" s="807" t="s">
        <v>2956</v>
      </c>
      <c r="B43" s="798">
        <v>854.05000000000007</v>
      </c>
      <c r="C43" s="748">
        <v>1</v>
      </c>
      <c r="D43" s="811">
        <v>5</v>
      </c>
      <c r="E43" s="814" t="s">
        <v>2956</v>
      </c>
      <c r="F43" s="798">
        <v>854.05000000000007</v>
      </c>
      <c r="G43" s="766">
        <v>1</v>
      </c>
      <c r="H43" s="752">
        <v>5</v>
      </c>
      <c r="I43" s="789">
        <v>1</v>
      </c>
      <c r="J43" s="817"/>
      <c r="K43" s="766">
        <v>0</v>
      </c>
      <c r="L43" s="752"/>
      <c r="M43" s="789">
        <v>0</v>
      </c>
    </row>
    <row r="44" spans="1:13" ht="14.45" customHeight="1" x14ac:dyDescent="0.2">
      <c r="A44" s="807" t="s">
        <v>2957</v>
      </c>
      <c r="B44" s="798">
        <v>121.07</v>
      </c>
      <c r="C44" s="748">
        <v>1</v>
      </c>
      <c r="D44" s="811">
        <v>1</v>
      </c>
      <c r="E44" s="814" t="s">
        <v>2957</v>
      </c>
      <c r="F44" s="798"/>
      <c r="G44" s="766">
        <v>0</v>
      </c>
      <c r="H44" s="752"/>
      <c r="I44" s="789">
        <v>0</v>
      </c>
      <c r="J44" s="817">
        <v>121.07</v>
      </c>
      <c r="K44" s="766">
        <v>1</v>
      </c>
      <c r="L44" s="752">
        <v>1</v>
      </c>
      <c r="M44" s="789">
        <v>1</v>
      </c>
    </row>
    <row r="45" spans="1:13" ht="14.45" customHeight="1" x14ac:dyDescent="0.2">
      <c r="A45" s="807" t="s">
        <v>2958</v>
      </c>
      <c r="B45" s="798">
        <v>9183.0399999999991</v>
      </c>
      <c r="C45" s="748">
        <v>1</v>
      </c>
      <c r="D45" s="811">
        <v>16</v>
      </c>
      <c r="E45" s="814" t="s">
        <v>2958</v>
      </c>
      <c r="F45" s="798">
        <v>8851.7799999999988</v>
      </c>
      <c r="G45" s="766">
        <v>0.96392697842980102</v>
      </c>
      <c r="H45" s="752">
        <v>14</v>
      </c>
      <c r="I45" s="789">
        <v>0.875</v>
      </c>
      <c r="J45" s="817">
        <v>331.26</v>
      </c>
      <c r="K45" s="766">
        <v>3.6073021570198975E-2</v>
      </c>
      <c r="L45" s="752">
        <v>2</v>
      </c>
      <c r="M45" s="789">
        <v>0.125</v>
      </c>
    </row>
    <row r="46" spans="1:13" ht="14.45" customHeight="1" x14ac:dyDescent="0.2">
      <c r="A46" s="807" t="s">
        <v>2959</v>
      </c>
      <c r="B46" s="798">
        <v>3256.67</v>
      </c>
      <c r="C46" s="748">
        <v>1</v>
      </c>
      <c r="D46" s="811">
        <v>12</v>
      </c>
      <c r="E46" s="814" t="s">
        <v>2959</v>
      </c>
      <c r="F46" s="798">
        <v>2691.8900000000003</v>
      </c>
      <c r="G46" s="766">
        <v>0.82657745488489787</v>
      </c>
      <c r="H46" s="752">
        <v>9</v>
      </c>
      <c r="I46" s="789">
        <v>0.75</v>
      </c>
      <c r="J46" s="817">
        <v>564.78</v>
      </c>
      <c r="K46" s="766">
        <v>0.17342254511510222</v>
      </c>
      <c r="L46" s="752">
        <v>3</v>
      </c>
      <c r="M46" s="789">
        <v>0.25</v>
      </c>
    </row>
    <row r="47" spans="1:13" ht="14.45" customHeight="1" x14ac:dyDescent="0.2">
      <c r="A47" s="807" t="s">
        <v>2960</v>
      </c>
      <c r="B47" s="798">
        <v>1187.1500000000001</v>
      </c>
      <c r="C47" s="748">
        <v>1</v>
      </c>
      <c r="D47" s="811">
        <v>8</v>
      </c>
      <c r="E47" s="814" t="s">
        <v>2960</v>
      </c>
      <c r="F47" s="798">
        <v>1187.1500000000001</v>
      </c>
      <c r="G47" s="766">
        <v>1</v>
      </c>
      <c r="H47" s="752">
        <v>8</v>
      </c>
      <c r="I47" s="789">
        <v>1</v>
      </c>
      <c r="J47" s="817"/>
      <c r="K47" s="766">
        <v>0</v>
      </c>
      <c r="L47" s="752"/>
      <c r="M47" s="789">
        <v>0</v>
      </c>
    </row>
    <row r="48" spans="1:13" ht="14.45" customHeight="1" thickBot="1" x14ac:dyDescent="0.25">
      <c r="A48" s="808" t="s">
        <v>2961</v>
      </c>
      <c r="B48" s="799">
        <v>976.77</v>
      </c>
      <c r="C48" s="755">
        <v>1</v>
      </c>
      <c r="D48" s="812">
        <v>9</v>
      </c>
      <c r="E48" s="815" t="s">
        <v>2961</v>
      </c>
      <c r="F48" s="799">
        <v>771.58</v>
      </c>
      <c r="G48" s="767">
        <v>0.78993007565752438</v>
      </c>
      <c r="H48" s="759">
        <v>5</v>
      </c>
      <c r="I48" s="790">
        <v>0.55555555555555558</v>
      </c>
      <c r="J48" s="818">
        <v>205.19</v>
      </c>
      <c r="K48" s="767">
        <v>0.21006992434247571</v>
      </c>
      <c r="L48" s="759">
        <v>4</v>
      </c>
      <c r="M48" s="790">
        <v>0.44444444444444442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E36FE42-3C3B-4E19-9B78-134C0526C4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1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4444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10168153.43</v>
      </c>
      <c r="N3" s="70">
        <f>SUBTOTAL(9,N7:N1048576)</f>
        <v>20228</v>
      </c>
      <c r="O3" s="70">
        <f>SUBTOTAL(9,O7:O1048576)</f>
        <v>5708</v>
      </c>
      <c r="P3" s="70">
        <f>SUBTOTAL(9,P7:P1048576)</f>
        <v>8007967.629999998</v>
      </c>
      <c r="Q3" s="71">
        <f>IF(M3=0,0,P3/M3)</f>
        <v>0.78755377612353739</v>
      </c>
      <c r="R3" s="70">
        <f>SUBTOTAL(9,R7:R1048576)</f>
        <v>14902</v>
      </c>
      <c r="S3" s="71">
        <f>IF(N3=0,0,R3/N3)</f>
        <v>0.73670160174016219</v>
      </c>
      <c r="T3" s="70">
        <f>SUBTOTAL(9,T7:T1048576)</f>
        <v>4181</v>
      </c>
      <c r="U3" s="72">
        <f>IF(O3=0,0,T3/O3)</f>
        <v>0.7324807288016818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7</v>
      </c>
      <c r="B7" s="825" t="s">
        <v>2907</v>
      </c>
      <c r="C7" s="825" t="s">
        <v>2911</v>
      </c>
      <c r="D7" s="826" t="s">
        <v>4442</v>
      </c>
      <c r="E7" s="827" t="s">
        <v>2919</v>
      </c>
      <c r="F7" s="825" t="s">
        <v>2908</v>
      </c>
      <c r="G7" s="825" t="s">
        <v>2962</v>
      </c>
      <c r="H7" s="825" t="s">
        <v>585</v>
      </c>
      <c r="I7" s="825" t="s">
        <v>2963</v>
      </c>
      <c r="J7" s="825" t="s">
        <v>2964</v>
      </c>
      <c r="K7" s="825" t="s">
        <v>2965</v>
      </c>
      <c r="L7" s="828">
        <v>176.32</v>
      </c>
      <c r="M7" s="828">
        <v>176.32</v>
      </c>
      <c r="N7" s="825">
        <v>1</v>
      </c>
      <c r="O7" s="829">
        <v>1</v>
      </c>
      <c r="P7" s="828">
        <v>176.32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7</v>
      </c>
      <c r="B8" s="832" t="s">
        <v>2907</v>
      </c>
      <c r="C8" s="832" t="s">
        <v>2911</v>
      </c>
      <c r="D8" s="833" t="s">
        <v>4442</v>
      </c>
      <c r="E8" s="834" t="s">
        <v>2919</v>
      </c>
      <c r="F8" s="832" t="s">
        <v>2908</v>
      </c>
      <c r="G8" s="832" t="s">
        <v>2966</v>
      </c>
      <c r="H8" s="832" t="s">
        <v>585</v>
      </c>
      <c r="I8" s="832" t="s">
        <v>2967</v>
      </c>
      <c r="J8" s="832" t="s">
        <v>2968</v>
      </c>
      <c r="K8" s="832" t="s">
        <v>2969</v>
      </c>
      <c r="L8" s="835">
        <v>115.18</v>
      </c>
      <c r="M8" s="835">
        <v>115.18</v>
      </c>
      <c r="N8" s="832">
        <v>1</v>
      </c>
      <c r="O8" s="836">
        <v>1</v>
      </c>
      <c r="P8" s="835">
        <v>115.18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7</v>
      </c>
      <c r="B9" s="832" t="s">
        <v>2907</v>
      </c>
      <c r="C9" s="832" t="s">
        <v>2911</v>
      </c>
      <c r="D9" s="833" t="s">
        <v>4442</v>
      </c>
      <c r="E9" s="834" t="s">
        <v>2919</v>
      </c>
      <c r="F9" s="832" t="s">
        <v>2908</v>
      </c>
      <c r="G9" s="832" t="s">
        <v>2970</v>
      </c>
      <c r="H9" s="832" t="s">
        <v>585</v>
      </c>
      <c r="I9" s="832" t="s">
        <v>2971</v>
      </c>
      <c r="J9" s="832" t="s">
        <v>2972</v>
      </c>
      <c r="K9" s="832" t="s">
        <v>2973</v>
      </c>
      <c r="L9" s="835">
        <v>386.89</v>
      </c>
      <c r="M9" s="835">
        <v>773.78</v>
      </c>
      <c r="N9" s="832">
        <v>2</v>
      </c>
      <c r="O9" s="836">
        <v>1</v>
      </c>
      <c r="P9" s="835">
        <v>773.78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7</v>
      </c>
      <c r="B10" s="832" t="s">
        <v>2907</v>
      </c>
      <c r="C10" s="832" t="s">
        <v>2911</v>
      </c>
      <c r="D10" s="833" t="s">
        <v>4442</v>
      </c>
      <c r="E10" s="834" t="s">
        <v>2919</v>
      </c>
      <c r="F10" s="832" t="s">
        <v>2908</v>
      </c>
      <c r="G10" s="832" t="s">
        <v>2974</v>
      </c>
      <c r="H10" s="832" t="s">
        <v>585</v>
      </c>
      <c r="I10" s="832" t="s">
        <v>2975</v>
      </c>
      <c r="J10" s="832" t="s">
        <v>831</v>
      </c>
      <c r="K10" s="832" t="s">
        <v>832</v>
      </c>
      <c r="L10" s="835">
        <v>59.56</v>
      </c>
      <c r="M10" s="835">
        <v>59.56</v>
      </c>
      <c r="N10" s="832">
        <v>1</v>
      </c>
      <c r="O10" s="836">
        <v>1</v>
      </c>
      <c r="P10" s="835">
        <v>59.56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7</v>
      </c>
      <c r="B11" s="832" t="s">
        <v>2907</v>
      </c>
      <c r="C11" s="832" t="s">
        <v>2911</v>
      </c>
      <c r="D11" s="833" t="s">
        <v>4442</v>
      </c>
      <c r="E11" s="834" t="s">
        <v>2919</v>
      </c>
      <c r="F11" s="832" t="s">
        <v>2908</v>
      </c>
      <c r="G11" s="832" t="s">
        <v>2976</v>
      </c>
      <c r="H11" s="832" t="s">
        <v>585</v>
      </c>
      <c r="I11" s="832" t="s">
        <v>2977</v>
      </c>
      <c r="J11" s="832" t="s">
        <v>1760</v>
      </c>
      <c r="K11" s="832" t="s">
        <v>1763</v>
      </c>
      <c r="L11" s="835">
        <v>61.97</v>
      </c>
      <c r="M11" s="835">
        <v>185.91</v>
      </c>
      <c r="N11" s="832">
        <v>3</v>
      </c>
      <c r="O11" s="836">
        <v>2</v>
      </c>
      <c r="P11" s="835">
        <v>185.91</v>
      </c>
      <c r="Q11" s="837">
        <v>1</v>
      </c>
      <c r="R11" s="832">
        <v>3</v>
      </c>
      <c r="S11" s="837">
        <v>1</v>
      </c>
      <c r="T11" s="836">
        <v>2</v>
      </c>
      <c r="U11" s="838">
        <v>1</v>
      </c>
    </row>
    <row r="12" spans="1:21" ht="14.45" customHeight="1" x14ac:dyDescent="0.2">
      <c r="A12" s="831">
        <v>7</v>
      </c>
      <c r="B12" s="832" t="s">
        <v>2907</v>
      </c>
      <c r="C12" s="832" t="s">
        <v>2911</v>
      </c>
      <c r="D12" s="833" t="s">
        <v>4442</v>
      </c>
      <c r="E12" s="834" t="s">
        <v>2919</v>
      </c>
      <c r="F12" s="832" t="s">
        <v>2908</v>
      </c>
      <c r="G12" s="832" t="s">
        <v>2976</v>
      </c>
      <c r="H12" s="832" t="s">
        <v>585</v>
      </c>
      <c r="I12" s="832" t="s">
        <v>2978</v>
      </c>
      <c r="J12" s="832" t="s">
        <v>1760</v>
      </c>
      <c r="K12" s="832" t="s">
        <v>1761</v>
      </c>
      <c r="L12" s="835">
        <v>61.97</v>
      </c>
      <c r="M12" s="835">
        <v>123.94</v>
      </c>
      <c r="N12" s="832">
        <v>2</v>
      </c>
      <c r="O12" s="836">
        <v>1</v>
      </c>
      <c r="P12" s="835">
        <v>123.94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7</v>
      </c>
      <c r="B13" s="832" t="s">
        <v>2907</v>
      </c>
      <c r="C13" s="832" t="s">
        <v>2911</v>
      </c>
      <c r="D13" s="833" t="s">
        <v>4442</v>
      </c>
      <c r="E13" s="834" t="s">
        <v>2923</v>
      </c>
      <c r="F13" s="832" t="s">
        <v>2908</v>
      </c>
      <c r="G13" s="832" t="s">
        <v>2979</v>
      </c>
      <c r="H13" s="832" t="s">
        <v>585</v>
      </c>
      <c r="I13" s="832" t="s">
        <v>2980</v>
      </c>
      <c r="J13" s="832" t="s">
        <v>2981</v>
      </c>
      <c r="K13" s="832" t="s">
        <v>1867</v>
      </c>
      <c r="L13" s="835">
        <v>55.95</v>
      </c>
      <c r="M13" s="835">
        <v>167.85000000000002</v>
      </c>
      <c r="N13" s="832">
        <v>3</v>
      </c>
      <c r="O13" s="836">
        <v>1.5</v>
      </c>
      <c r="P13" s="835">
        <v>167.85000000000002</v>
      </c>
      <c r="Q13" s="837">
        <v>1</v>
      </c>
      <c r="R13" s="832">
        <v>3</v>
      </c>
      <c r="S13" s="837">
        <v>1</v>
      </c>
      <c r="T13" s="836">
        <v>1.5</v>
      </c>
      <c r="U13" s="838">
        <v>1</v>
      </c>
    </row>
    <row r="14" spans="1:21" ht="14.45" customHeight="1" x14ac:dyDescent="0.2">
      <c r="A14" s="831">
        <v>7</v>
      </c>
      <c r="B14" s="832" t="s">
        <v>2907</v>
      </c>
      <c r="C14" s="832" t="s">
        <v>2911</v>
      </c>
      <c r="D14" s="833" t="s">
        <v>4442</v>
      </c>
      <c r="E14" s="834" t="s">
        <v>2923</v>
      </c>
      <c r="F14" s="832" t="s">
        <v>2908</v>
      </c>
      <c r="G14" s="832" t="s">
        <v>2979</v>
      </c>
      <c r="H14" s="832" t="s">
        <v>585</v>
      </c>
      <c r="I14" s="832" t="s">
        <v>2982</v>
      </c>
      <c r="J14" s="832" t="s">
        <v>2981</v>
      </c>
      <c r="K14" s="832" t="s">
        <v>2983</v>
      </c>
      <c r="L14" s="835">
        <v>128.55000000000001</v>
      </c>
      <c r="M14" s="835">
        <v>128.55000000000001</v>
      </c>
      <c r="N14" s="832">
        <v>1</v>
      </c>
      <c r="O14" s="836">
        <v>0.5</v>
      </c>
      <c r="P14" s="835">
        <v>128.55000000000001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7</v>
      </c>
      <c r="B15" s="832" t="s">
        <v>2907</v>
      </c>
      <c r="C15" s="832" t="s">
        <v>2911</v>
      </c>
      <c r="D15" s="833" t="s">
        <v>4442</v>
      </c>
      <c r="E15" s="834" t="s">
        <v>2923</v>
      </c>
      <c r="F15" s="832" t="s">
        <v>2908</v>
      </c>
      <c r="G15" s="832" t="s">
        <v>2984</v>
      </c>
      <c r="H15" s="832" t="s">
        <v>585</v>
      </c>
      <c r="I15" s="832" t="s">
        <v>2985</v>
      </c>
      <c r="J15" s="832" t="s">
        <v>2986</v>
      </c>
      <c r="K15" s="832" t="s">
        <v>2987</v>
      </c>
      <c r="L15" s="835">
        <v>117.03</v>
      </c>
      <c r="M15" s="835">
        <v>117.03</v>
      </c>
      <c r="N15" s="832">
        <v>1</v>
      </c>
      <c r="O15" s="836">
        <v>0.5</v>
      </c>
      <c r="P15" s="835">
        <v>117.03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7</v>
      </c>
      <c r="B16" s="832" t="s">
        <v>2907</v>
      </c>
      <c r="C16" s="832" t="s">
        <v>2911</v>
      </c>
      <c r="D16" s="833" t="s">
        <v>4442</v>
      </c>
      <c r="E16" s="834" t="s">
        <v>2923</v>
      </c>
      <c r="F16" s="832" t="s">
        <v>2908</v>
      </c>
      <c r="G16" s="832" t="s">
        <v>2988</v>
      </c>
      <c r="H16" s="832" t="s">
        <v>678</v>
      </c>
      <c r="I16" s="832" t="s">
        <v>2798</v>
      </c>
      <c r="J16" s="832" t="s">
        <v>2799</v>
      </c>
      <c r="K16" s="832" t="s">
        <v>2800</v>
      </c>
      <c r="L16" s="835">
        <v>85.27</v>
      </c>
      <c r="M16" s="835">
        <v>170.54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7</v>
      </c>
      <c r="B17" s="832" t="s">
        <v>2907</v>
      </c>
      <c r="C17" s="832" t="s">
        <v>2911</v>
      </c>
      <c r="D17" s="833" t="s">
        <v>4442</v>
      </c>
      <c r="E17" s="834" t="s">
        <v>2923</v>
      </c>
      <c r="F17" s="832" t="s">
        <v>2908</v>
      </c>
      <c r="G17" s="832" t="s">
        <v>2989</v>
      </c>
      <c r="H17" s="832" t="s">
        <v>585</v>
      </c>
      <c r="I17" s="832" t="s">
        <v>2990</v>
      </c>
      <c r="J17" s="832" t="s">
        <v>2991</v>
      </c>
      <c r="K17" s="832" t="s">
        <v>2992</v>
      </c>
      <c r="L17" s="835">
        <v>52.87</v>
      </c>
      <c r="M17" s="835">
        <v>422.96</v>
      </c>
      <c r="N17" s="832">
        <v>8</v>
      </c>
      <c r="O17" s="836">
        <v>2</v>
      </c>
      <c r="P17" s="835">
        <v>422.96</v>
      </c>
      <c r="Q17" s="837">
        <v>1</v>
      </c>
      <c r="R17" s="832">
        <v>8</v>
      </c>
      <c r="S17" s="837">
        <v>1</v>
      </c>
      <c r="T17" s="836">
        <v>2</v>
      </c>
      <c r="U17" s="838">
        <v>1</v>
      </c>
    </row>
    <row r="18" spans="1:21" ht="14.45" customHeight="1" x14ac:dyDescent="0.2">
      <c r="A18" s="831">
        <v>7</v>
      </c>
      <c r="B18" s="832" t="s">
        <v>2907</v>
      </c>
      <c r="C18" s="832" t="s">
        <v>2911</v>
      </c>
      <c r="D18" s="833" t="s">
        <v>4442</v>
      </c>
      <c r="E18" s="834" t="s">
        <v>2923</v>
      </c>
      <c r="F18" s="832" t="s">
        <v>2908</v>
      </c>
      <c r="G18" s="832" t="s">
        <v>2993</v>
      </c>
      <c r="H18" s="832" t="s">
        <v>585</v>
      </c>
      <c r="I18" s="832" t="s">
        <v>2994</v>
      </c>
      <c r="J18" s="832" t="s">
        <v>2995</v>
      </c>
      <c r="K18" s="832" t="s">
        <v>2996</v>
      </c>
      <c r="L18" s="835">
        <v>273.33</v>
      </c>
      <c r="M18" s="835">
        <v>1366.65</v>
      </c>
      <c r="N18" s="832">
        <v>5</v>
      </c>
      <c r="O18" s="836">
        <v>3.5</v>
      </c>
      <c r="P18" s="835">
        <v>819.99</v>
      </c>
      <c r="Q18" s="837">
        <v>0.6</v>
      </c>
      <c r="R18" s="832">
        <v>3</v>
      </c>
      <c r="S18" s="837">
        <v>0.6</v>
      </c>
      <c r="T18" s="836">
        <v>1.5</v>
      </c>
      <c r="U18" s="838">
        <v>0.42857142857142855</v>
      </c>
    </row>
    <row r="19" spans="1:21" ht="14.45" customHeight="1" x14ac:dyDescent="0.2">
      <c r="A19" s="831">
        <v>7</v>
      </c>
      <c r="B19" s="832" t="s">
        <v>2907</v>
      </c>
      <c r="C19" s="832" t="s">
        <v>2911</v>
      </c>
      <c r="D19" s="833" t="s">
        <v>4442</v>
      </c>
      <c r="E19" s="834" t="s">
        <v>2923</v>
      </c>
      <c r="F19" s="832" t="s">
        <v>2908</v>
      </c>
      <c r="G19" s="832" t="s">
        <v>2997</v>
      </c>
      <c r="H19" s="832" t="s">
        <v>585</v>
      </c>
      <c r="I19" s="832" t="s">
        <v>2998</v>
      </c>
      <c r="J19" s="832" t="s">
        <v>2999</v>
      </c>
      <c r="K19" s="832" t="s">
        <v>3000</v>
      </c>
      <c r="L19" s="835">
        <v>130.69999999999999</v>
      </c>
      <c r="M19" s="835">
        <v>784.19999999999993</v>
      </c>
      <c r="N19" s="832">
        <v>6</v>
      </c>
      <c r="O19" s="836">
        <v>2</v>
      </c>
      <c r="P19" s="835">
        <v>784.19999999999993</v>
      </c>
      <c r="Q19" s="837">
        <v>1</v>
      </c>
      <c r="R19" s="832">
        <v>6</v>
      </c>
      <c r="S19" s="837">
        <v>1</v>
      </c>
      <c r="T19" s="836">
        <v>2</v>
      </c>
      <c r="U19" s="838">
        <v>1</v>
      </c>
    </row>
    <row r="20" spans="1:21" ht="14.45" customHeight="1" x14ac:dyDescent="0.2">
      <c r="A20" s="831">
        <v>7</v>
      </c>
      <c r="B20" s="832" t="s">
        <v>2907</v>
      </c>
      <c r="C20" s="832" t="s">
        <v>2911</v>
      </c>
      <c r="D20" s="833" t="s">
        <v>4442</v>
      </c>
      <c r="E20" s="834" t="s">
        <v>2923</v>
      </c>
      <c r="F20" s="832" t="s">
        <v>2908</v>
      </c>
      <c r="G20" s="832" t="s">
        <v>3001</v>
      </c>
      <c r="H20" s="832" t="s">
        <v>585</v>
      </c>
      <c r="I20" s="832" t="s">
        <v>3002</v>
      </c>
      <c r="J20" s="832" t="s">
        <v>3003</v>
      </c>
      <c r="K20" s="832" t="s">
        <v>3004</v>
      </c>
      <c r="L20" s="835">
        <v>73.150000000000006</v>
      </c>
      <c r="M20" s="835">
        <v>438.90000000000003</v>
      </c>
      <c r="N20" s="832">
        <v>6</v>
      </c>
      <c r="O20" s="836">
        <v>1.5</v>
      </c>
      <c r="P20" s="835">
        <v>438.90000000000003</v>
      </c>
      <c r="Q20" s="837">
        <v>1</v>
      </c>
      <c r="R20" s="832">
        <v>6</v>
      </c>
      <c r="S20" s="837">
        <v>1</v>
      </c>
      <c r="T20" s="836">
        <v>1.5</v>
      </c>
      <c r="U20" s="838">
        <v>1</v>
      </c>
    </row>
    <row r="21" spans="1:21" ht="14.45" customHeight="1" x14ac:dyDescent="0.2">
      <c r="A21" s="831">
        <v>7</v>
      </c>
      <c r="B21" s="832" t="s">
        <v>2907</v>
      </c>
      <c r="C21" s="832" t="s">
        <v>2911</v>
      </c>
      <c r="D21" s="833" t="s">
        <v>4442</v>
      </c>
      <c r="E21" s="834" t="s">
        <v>2923</v>
      </c>
      <c r="F21" s="832" t="s">
        <v>2908</v>
      </c>
      <c r="G21" s="832" t="s">
        <v>3005</v>
      </c>
      <c r="H21" s="832" t="s">
        <v>585</v>
      </c>
      <c r="I21" s="832" t="s">
        <v>3006</v>
      </c>
      <c r="J21" s="832" t="s">
        <v>802</v>
      </c>
      <c r="K21" s="832" t="s">
        <v>3007</v>
      </c>
      <c r="L21" s="835">
        <v>35.25</v>
      </c>
      <c r="M21" s="835">
        <v>105.75</v>
      </c>
      <c r="N21" s="832">
        <v>3</v>
      </c>
      <c r="O21" s="836">
        <v>0.5</v>
      </c>
      <c r="P21" s="835">
        <v>105.75</v>
      </c>
      <c r="Q21" s="837">
        <v>1</v>
      </c>
      <c r="R21" s="832">
        <v>3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7</v>
      </c>
      <c r="B22" s="832" t="s">
        <v>2907</v>
      </c>
      <c r="C22" s="832" t="s">
        <v>2911</v>
      </c>
      <c r="D22" s="833" t="s">
        <v>4442</v>
      </c>
      <c r="E22" s="834" t="s">
        <v>2923</v>
      </c>
      <c r="F22" s="832" t="s">
        <v>2908</v>
      </c>
      <c r="G22" s="832" t="s">
        <v>3008</v>
      </c>
      <c r="H22" s="832" t="s">
        <v>585</v>
      </c>
      <c r="I22" s="832" t="s">
        <v>3009</v>
      </c>
      <c r="J22" s="832" t="s">
        <v>3010</v>
      </c>
      <c r="K22" s="832" t="s">
        <v>3011</v>
      </c>
      <c r="L22" s="835">
        <v>73.010000000000005</v>
      </c>
      <c r="M22" s="835">
        <v>73.010000000000005</v>
      </c>
      <c r="N22" s="832">
        <v>1</v>
      </c>
      <c r="O22" s="836">
        <v>1</v>
      </c>
      <c r="P22" s="835">
        <v>73.010000000000005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7</v>
      </c>
      <c r="B23" s="832" t="s">
        <v>2907</v>
      </c>
      <c r="C23" s="832" t="s">
        <v>2911</v>
      </c>
      <c r="D23" s="833" t="s">
        <v>4442</v>
      </c>
      <c r="E23" s="834" t="s">
        <v>2923</v>
      </c>
      <c r="F23" s="832" t="s">
        <v>2908</v>
      </c>
      <c r="G23" s="832" t="s">
        <v>3012</v>
      </c>
      <c r="H23" s="832" t="s">
        <v>678</v>
      </c>
      <c r="I23" s="832" t="s">
        <v>2785</v>
      </c>
      <c r="J23" s="832" t="s">
        <v>1349</v>
      </c>
      <c r="K23" s="832" t="s">
        <v>2786</v>
      </c>
      <c r="L23" s="835">
        <v>143.09</v>
      </c>
      <c r="M23" s="835">
        <v>143.09</v>
      </c>
      <c r="N23" s="832">
        <v>1</v>
      </c>
      <c r="O23" s="836">
        <v>0.5</v>
      </c>
      <c r="P23" s="835">
        <v>143.09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7</v>
      </c>
      <c r="B24" s="832" t="s">
        <v>2907</v>
      </c>
      <c r="C24" s="832" t="s">
        <v>2911</v>
      </c>
      <c r="D24" s="833" t="s">
        <v>4442</v>
      </c>
      <c r="E24" s="834" t="s">
        <v>2923</v>
      </c>
      <c r="F24" s="832" t="s">
        <v>2908</v>
      </c>
      <c r="G24" s="832" t="s">
        <v>3013</v>
      </c>
      <c r="H24" s="832" t="s">
        <v>585</v>
      </c>
      <c r="I24" s="832" t="s">
        <v>3014</v>
      </c>
      <c r="J24" s="832" t="s">
        <v>3015</v>
      </c>
      <c r="K24" s="832" t="s">
        <v>3016</v>
      </c>
      <c r="L24" s="835">
        <v>218.62</v>
      </c>
      <c r="M24" s="835">
        <v>218.62</v>
      </c>
      <c r="N24" s="832">
        <v>1</v>
      </c>
      <c r="O24" s="836">
        <v>0.5</v>
      </c>
      <c r="P24" s="835">
        <v>218.62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7</v>
      </c>
      <c r="B25" s="832" t="s">
        <v>2907</v>
      </c>
      <c r="C25" s="832" t="s">
        <v>2911</v>
      </c>
      <c r="D25" s="833" t="s">
        <v>4442</v>
      </c>
      <c r="E25" s="834" t="s">
        <v>2923</v>
      </c>
      <c r="F25" s="832" t="s">
        <v>2908</v>
      </c>
      <c r="G25" s="832" t="s">
        <v>3013</v>
      </c>
      <c r="H25" s="832" t="s">
        <v>585</v>
      </c>
      <c r="I25" s="832" t="s">
        <v>3017</v>
      </c>
      <c r="J25" s="832" t="s">
        <v>3015</v>
      </c>
      <c r="K25" s="832" t="s">
        <v>3018</v>
      </c>
      <c r="L25" s="835">
        <v>437.23</v>
      </c>
      <c r="M25" s="835">
        <v>1311.69</v>
      </c>
      <c r="N25" s="832">
        <v>3</v>
      </c>
      <c r="O25" s="836">
        <v>2.5</v>
      </c>
      <c r="P25" s="835">
        <v>1311.69</v>
      </c>
      <c r="Q25" s="837">
        <v>1</v>
      </c>
      <c r="R25" s="832">
        <v>3</v>
      </c>
      <c r="S25" s="837">
        <v>1</v>
      </c>
      <c r="T25" s="836">
        <v>2.5</v>
      </c>
      <c r="U25" s="838">
        <v>1</v>
      </c>
    </row>
    <row r="26" spans="1:21" ht="14.45" customHeight="1" x14ac:dyDescent="0.2">
      <c r="A26" s="831">
        <v>7</v>
      </c>
      <c r="B26" s="832" t="s">
        <v>2907</v>
      </c>
      <c r="C26" s="832" t="s">
        <v>2911</v>
      </c>
      <c r="D26" s="833" t="s">
        <v>4442</v>
      </c>
      <c r="E26" s="834" t="s">
        <v>2923</v>
      </c>
      <c r="F26" s="832" t="s">
        <v>2908</v>
      </c>
      <c r="G26" s="832" t="s">
        <v>3019</v>
      </c>
      <c r="H26" s="832" t="s">
        <v>585</v>
      </c>
      <c r="I26" s="832" t="s">
        <v>3020</v>
      </c>
      <c r="J26" s="832" t="s">
        <v>747</v>
      </c>
      <c r="K26" s="832" t="s">
        <v>3021</v>
      </c>
      <c r="L26" s="835">
        <v>127.91</v>
      </c>
      <c r="M26" s="835">
        <v>639.54999999999995</v>
      </c>
      <c r="N26" s="832">
        <v>5</v>
      </c>
      <c r="O26" s="836">
        <v>1.5</v>
      </c>
      <c r="P26" s="835">
        <v>639.54999999999995</v>
      </c>
      <c r="Q26" s="837">
        <v>1</v>
      </c>
      <c r="R26" s="832">
        <v>5</v>
      </c>
      <c r="S26" s="837">
        <v>1</v>
      </c>
      <c r="T26" s="836">
        <v>1.5</v>
      </c>
      <c r="U26" s="838">
        <v>1</v>
      </c>
    </row>
    <row r="27" spans="1:21" ht="14.45" customHeight="1" x14ac:dyDescent="0.2">
      <c r="A27" s="831">
        <v>7</v>
      </c>
      <c r="B27" s="832" t="s">
        <v>2907</v>
      </c>
      <c r="C27" s="832" t="s">
        <v>2911</v>
      </c>
      <c r="D27" s="833" t="s">
        <v>4442</v>
      </c>
      <c r="E27" s="834" t="s">
        <v>2923</v>
      </c>
      <c r="F27" s="832" t="s">
        <v>2908</v>
      </c>
      <c r="G27" s="832" t="s">
        <v>3022</v>
      </c>
      <c r="H27" s="832" t="s">
        <v>585</v>
      </c>
      <c r="I27" s="832" t="s">
        <v>3023</v>
      </c>
      <c r="J27" s="832" t="s">
        <v>3024</v>
      </c>
      <c r="K27" s="832" t="s">
        <v>3025</v>
      </c>
      <c r="L27" s="835">
        <v>115.18</v>
      </c>
      <c r="M27" s="835">
        <v>230.36</v>
      </c>
      <c r="N27" s="832">
        <v>2</v>
      </c>
      <c r="O27" s="836">
        <v>1.5</v>
      </c>
      <c r="P27" s="835">
        <v>230.36</v>
      </c>
      <c r="Q27" s="837">
        <v>1</v>
      </c>
      <c r="R27" s="832">
        <v>2</v>
      </c>
      <c r="S27" s="837">
        <v>1</v>
      </c>
      <c r="T27" s="836">
        <v>1.5</v>
      </c>
      <c r="U27" s="838">
        <v>1</v>
      </c>
    </row>
    <row r="28" spans="1:21" ht="14.45" customHeight="1" x14ac:dyDescent="0.2">
      <c r="A28" s="831">
        <v>7</v>
      </c>
      <c r="B28" s="832" t="s">
        <v>2907</v>
      </c>
      <c r="C28" s="832" t="s">
        <v>2911</v>
      </c>
      <c r="D28" s="833" t="s">
        <v>4442</v>
      </c>
      <c r="E28" s="834" t="s">
        <v>2923</v>
      </c>
      <c r="F28" s="832" t="s">
        <v>2908</v>
      </c>
      <c r="G28" s="832" t="s">
        <v>3026</v>
      </c>
      <c r="H28" s="832" t="s">
        <v>585</v>
      </c>
      <c r="I28" s="832" t="s">
        <v>3027</v>
      </c>
      <c r="J28" s="832" t="s">
        <v>3028</v>
      </c>
      <c r="K28" s="832" t="s">
        <v>3029</v>
      </c>
      <c r="L28" s="835">
        <v>0</v>
      </c>
      <c r="M28" s="835">
        <v>0</v>
      </c>
      <c r="N28" s="832">
        <v>3</v>
      </c>
      <c r="O28" s="836">
        <v>1</v>
      </c>
      <c r="P28" s="835">
        <v>0</v>
      </c>
      <c r="Q28" s="837"/>
      <c r="R28" s="832">
        <v>3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7</v>
      </c>
      <c r="B29" s="832" t="s">
        <v>2907</v>
      </c>
      <c r="C29" s="832" t="s">
        <v>2911</v>
      </c>
      <c r="D29" s="833" t="s">
        <v>4442</v>
      </c>
      <c r="E29" s="834" t="s">
        <v>2923</v>
      </c>
      <c r="F29" s="832" t="s">
        <v>2908</v>
      </c>
      <c r="G29" s="832" t="s">
        <v>3030</v>
      </c>
      <c r="H29" s="832" t="s">
        <v>585</v>
      </c>
      <c r="I29" s="832" t="s">
        <v>3031</v>
      </c>
      <c r="J29" s="832" t="s">
        <v>3032</v>
      </c>
      <c r="K29" s="832" t="s">
        <v>2619</v>
      </c>
      <c r="L29" s="835">
        <v>0</v>
      </c>
      <c r="M29" s="835">
        <v>0</v>
      </c>
      <c r="N29" s="832">
        <v>4</v>
      </c>
      <c r="O29" s="836">
        <v>3</v>
      </c>
      <c r="P29" s="835">
        <v>0</v>
      </c>
      <c r="Q29" s="837"/>
      <c r="R29" s="832">
        <v>4</v>
      </c>
      <c r="S29" s="837">
        <v>1</v>
      </c>
      <c r="T29" s="836">
        <v>3</v>
      </c>
      <c r="U29" s="838">
        <v>1</v>
      </c>
    </row>
    <row r="30" spans="1:21" ht="14.45" customHeight="1" x14ac:dyDescent="0.2">
      <c r="A30" s="831">
        <v>7</v>
      </c>
      <c r="B30" s="832" t="s">
        <v>2907</v>
      </c>
      <c r="C30" s="832" t="s">
        <v>2911</v>
      </c>
      <c r="D30" s="833" t="s">
        <v>4442</v>
      </c>
      <c r="E30" s="834" t="s">
        <v>2923</v>
      </c>
      <c r="F30" s="832" t="s">
        <v>2908</v>
      </c>
      <c r="G30" s="832" t="s">
        <v>3033</v>
      </c>
      <c r="H30" s="832" t="s">
        <v>585</v>
      </c>
      <c r="I30" s="832" t="s">
        <v>3034</v>
      </c>
      <c r="J30" s="832" t="s">
        <v>3035</v>
      </c>
      <c r="K30" s="832" t="s">
        <v>3036</v>
      </c>
      <c r="L30" s="835">
        <v>1546.98</v>
      </c>
      <c r="M30" s="835">
        <v>3093.96</v>
      </c>
      <c r="N30" s="832">
        <v>2</v>
      </c>
      <c r="O30" s="836">
        <v>1.5</v>
      </c>
      <c r="P30" s="835">
        <v>3093.96</v>
      </c>
      <c r="Q30" s="837">
        <v>1</v>
      </c>
      <c r="R30" s="832">
        <v>2</v>
      </c>
      <c r="S30" s="837">
        <v>1</v>
      </c>
      <c r="T30" s="836">
        <v>1.5</v>
      </c>
      <c r="U30" s="838">
        <v>1</v>
      </c>
    </row>
    <row r="31" spans="1:21" ht="14.45" customHeight="1" x14ac:dyDescent="0.2">
      <c r="A31" s="831">
        <v>7</v>
      </c>
      <c r="B31" s="832" t="s">
        <v>2907</v>
      </c>
      <c r="C31" s="832" t="s">
        <v>2911</v>
      </c>
      <c r="D31" s="833" t="s">
        <v>4442</v>
      </c>
      <c r="E31" s="834" t="s">
        <v>2923</v>
      </c>
      <c r="F31" s="832" t="s">
        <v>2908</v>
      </c>
      <c r="G31" s="832" t="s">
        <v>3037</v>
      </c>
      <c r="H31" s="832" t="s">
        <v>585</v>
      </c>
      <c r="I31" s="832" t="s">
        <v>3038</v>
      </c>
      <c r="J31" s="832" t="s">
        <v>1193</v>
      </c>
      <c r="K31" s="832" t="s">
        <v>1194</v>
      </c>
      <c r="L31" s="835">
        <v>374.79</v>
      </c>
      <c r="M31" s="835">
        <v>749.58</v>
      </c>
      <c r="N31" s="832">
        <v>2</v>
      </c>
      <c r="O31" s="836">
        <v>1</v>
      </c>
      <c r="P31" s="835">
        <v>749.58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7</v>
      </c>
      <c r="B32" s="832" t="s">
        <v>2907</v>
      </c>
      <c r="C32" s="832" t="s">
        <v>2911</v>
      </c>
      <c r="D32" s="833" t="s">
        <v>4442</v>
      </c>
      <c r="E32" s="834" t="s">
        <v>2923</v>
      </c>
      <c r="F32" s="832" t="s">
        <v>2908</v>
      </c>
      <c r="G32" s="832" t="s">
        <v>3039</v>
      </c>
      <c r="H32" s="832" t="s">
        <v>585</v>
      </c>
      <c r="I32" s="832" t="s">
        <v>3040</v>
      </c>
      <c r="J32" s="832" t="s">
        <v>1232</v>
      </c>
      <c r="K32" s="832" t="s">
        <v>1233</v>
      </c>
      <c r="L32" s="835">
        <v>107.27</v>
      </c>
      <c r="M32" s="835">
        <v>321.81</v>
      </c>
      <c r="N32" s="832">
        <v>3</v>
      </c>
      <c r="O32" s="836">
        <v>1</v>
      </c>
      <c r="P32" s="835">
        <v>321.81</v>
      </c>
      <c r="Q32" s="837">
        <v>1</v>
      </c>
      <c r="R32" s="832">
        <v>3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7</v>
      </c>
      <c r="B33" s="832" t="s">
        <v>2907</v>
      </c>
      <c r="C33" s="832" t="s">
        <v>2911</v>
      </c>
      <c r="D33" s="833" t="s">
        <v>4442</v>
      </c>
      <c r="E33" s="834" t="s">
        <v>2930</v>
      </c>
      <c r="F33" s="832" t="s">
        <v>2908</v>
      </c>
      <c r="G33" s="832" t="s">
        <v>3041</v>
      </c>
      <c r="H33" s="832" t="s">
        <v>585</v>
      </c>
      <c r="I33" s="832" t="s">
        <v>3042</v>
      </c>
      <c r="J33" s="832" t="s">
        <v>3043</v>
      </c>
      <c r="K33" s="832" t="s">
        <v>2037</v>
      </c>
      <c r="L33" s="835">
        <v>70.48</v>
      </c>
      <c r="M33" s="835">
        <v>70.48</v>
      </c>
      <c r="N33" s="832">
        <v>1</v>
      </c>
      <c r="O33" s="836">
        <v>0.5</v>
      </c>
      <c r="P33" s="835">
        <v>70.48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7</v>
      </c>
      <c r="B34" s="832" t="s">
        <v>2907</v>
      </c>
      <c r="C34" s="832" t="s">
        <v>2911</v>
      </c>
      <c r="D34" s="833" t="s">
        <v>4442</v>
      </c>
      <c r="E34" s="834" t="s">
        <v>2930</v>
      </c>
      <c r="F34" s="832" t="s">
        <v>2908</v>
      </c>
      <c r="G34" s="832" t="s">
        <v>3044</v>
      </c>
      <c r="H34" s="832" t="s">
        <v>678</v>
      </c>
      <c r="I34" s="832" t="s">
        <v>2516</v>
      </c>
      <c r="J34" s="832" t="s">
        <v>2517</v>
      </c>
      <c r="K34" s="832" t="s">
        <v>2518</v>
      </c>
      <c r="L34" s="835">
        <v>119.7</v>
      </c>
      <c r="M34" s="835">
        <v>478.8</v>
      </c>
      <c r="N34" s="832">
        <v>4</v>
      </c>
      <c r="O34" s="836">
        <v>1</v>
      </c>
      <c r="P34" s="835">
        <v>239.4</v>
      </c>
      <c r="Q34" s="837">
        <v>0.5</v>
      </c>
      <c r="R34" s="832">
        <v>2</v>
      </c>
      <c r="S34" s="837">
        <v>0.5</v>
      </c>
      <c r="T34" s="836">
        <v>0.5</v>
      </c>
      <c r="U34" s="838">
        <v>0.5</v>
      </c>
    </row>
    <row r="35" spans="1:21" ht="14.45" customHeight="1" x14ac:dyDescent="0.2">
      <c r="A35" s="831">
        <v>7</v>
      </c>
      <c r="B35" s="832" t="s">
        <v>2907</v>
      </c>
      <c r="C35" s="832" t="s">
        <v>2911</v>
      </c>
      <c r="D35" s="833" t="s">
        <v>4442</v>
      </c>
      <c r="E35" s="834" t="s">
        <v>2930</v>
      </c>
      <c r="F35" s="832" t="s">
        <v>2908</v>
      </c>
      <c r="G35" s="832" t="s">
        <v>2988</v>
      </c>
      <c r="H35" s="832" t="s">
        <v>585</v>
      </c>
      <c r="I35" s="832" t="s">
        <v>3045</v>
      </c>
      <c r="J35" s="832" t="s">
        <v>3046</v>
      </c>
      <c r="K35" s="832" t="s">
        <v>2145</v>
      </c>
      <c r="L35" s="835">
        <v>170.52</v>
      </c>
      <c r="M35" s="835">
        <v>170.52</v>
      </c>
      <c r="N35" s="832">
        <v>1</v>
      </c>
      <c r="O35" s="836">
        <v>1</v>
      </c>
      <c r="P35" s="835">
        <v>170.52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7</v>
      </c>
      <c r="B36" s="832" t="s">
        <v>2907</v>
      </c>
      <c r="C36" s="832" t="s">
        <v>2911</v>
      </c>
      <c r="D36" s="833" t="s">
        <v>4442</v>
      </c>
      <c r="E36" s="834" t="s">
        <v>2930</v>
      </c>
      <c r="F36" s="832" t="s">
        <v>2908</v>
      </c>
      <c r="G36" s="832" t="s">
        <v>2988</v>
      </c>
      <c r="H36" s="832" t="s">
        <v>678</v>
      </c>
      <c r="I36" s="832" t="s">
        <v>3047</v>
      </c>
      <c r="J36" s="832" t="s">
        <v>2799</v>
      </c>
      <c r="K36" s="832" t="s">
        <v>2145</v>
      </c>
      <c r="L36" s="835">
        <v>96.04</v>
      </c>
      <c r="M36" s="835">
        <v>192.08</v>
      </c>
      <c r="N36" s="832">
        <v>2</v>
      </c>
      <c r="O36" s="836">
        <v>1</v>
      </c>
      <c r="P36" s="835">
        <v>192.08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7</v>
      </c>
      <c r="B37" s="832" t="s">
        <v>2907</v>
      </c>
      <c r="C37" s="832" t="s">
        <v>2911</v>
      </c>
      <c r="D37" s="833" t="s">
        <v>4442</v>
      </c>
      <c r="E37" s="834" t="s">
        <v>2930</v>
      </c>
      <c r="F37" s="832" t="s">
        <v>2908</v>
      </c>
      <c r="G37" s="832" t="s">
        <v>3048</v>
      </c>
      <c r="H37" s="832" t="s">
        <v>678</v>
      </c>
      <c r="I37" s="832" t="s">
        <v>3049</v>
      </c>
      <c r="J37" s="832" t="s">
        <v>876</v>
      </c>
      <c r="K37" s="832" t="s">
        <v>877</v>
      </c>
      <c r="L37" s="835">
        <v>132</v>
      </c>
      <c r="M37" s="835">
        <v>396</v>
      </c>
      <c r="N37" s="832">
        <v>3</v>
      </c>
      <c r="O37" s="836">
        <v>0.5</v>
      </c>
      <c r="P37" s="835">
        <v>396</v>
      </c>
      <c r="Q37" s="837">
        <v>1</v>
      </c>
      <c r="R37" s="832">
        <v>3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7</v>
      </c>
      <c r="B38" s="832" t="s">
        <v>2907</v>
      </c>
      <c r="C38" s="832" t="s">
        <v>2911</v>
      </c>
      <c r="D38" s="833" t="s">
        <v>4442</v>
      </c>
      <c r="E38" s="834" t="s">
        <v>2930</v>
      </c>
      <c r="F38" s="832" t="s">
        <v>2908</v>
      </c>
      <c r="G38" s="832" t="s">
        <v>3048</v>
      </c>
      <c r="H38" s="832" t="s">
        <v>678</v>
      </c>
      <c r="I38" s="832" t="s">
        <v>3050</v>
      </c>
      <c r="J38" s="832" t="s">
        <v>876</v>
      </c>
      <c r="K38" s="832" t="s">
        <v>877</v>
      </c>
      <c r="L38" s="835">
        <v>132</v>
      </c>
      <c r="M38" s="835">
        <v>396</v>
      </c>
      <c r="N38" s="832">
        <v>3</v>
      </c>
      <c r="O38" s="836">
        <v>0.5</v>
      </c>
      <c r="P38" s="835">
        <v>396</v>
      </c>
      <c r="Q38" s="837">
        <v>1</v>
      </c>
      <c r="R38" s="832">
        <v>3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7</v>
      </c>
      <c r="B39" s="832" t="s">
        <v>2907</v>
      </c>
      <c r="C39" s="832" t="s">
        <v>2911</v>
      </c>
      <c r="D39" s="833" t="s">
        <v>4442</v>
      </c>
      <c r="E39" s="834" t="s">
        <v>2930</v>
      </c>
      <c r="F39" s="832" t="s">
        <v>2908</v>
      </c>
      <c r="G39" s="832" t="s">
        <v>3048</v>
      </c>
      <c r="H39" s="832" t="s">
        <v>585</v>
      </c>
      <c r="I39" s="832" t="s">
        <v>3051</v>
      </c>
      <c r="J39" s="832" t="s">
        <v>3052</v>
      </c>
      <c r="K39" s="832" t="s">
        <v>877</v>
      </c>
      <c r="L39" s="835">
        <v>132</v>
      </c>
      <c r="M39" s="835">
        <v>396</v>
      </c>
      <c r="N39" s="832">
        <v>3</v>
      </c>
      <c r="O39" s="836">
        <v>0.5</v>
      </c>
      <c r="P39" s="835">
        <v>396</v>
      </c>
      <c r="Q39" s="837">
        <v>1</v>
      </c>
      <c r="R39" s="832">
        <v>3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7</v>
      </c>
      <c r="B40" s="832" t="s">
        <v>2907</v>
      </c>
      <c r="C40" s="832" t="s">
        <v>2911</v>
      </c>
      <c r="D40" s="833" t="s">
        <v>4442</v>
      </c>
      <c r="E40" s="834" t="s">
        <v>2930</v>
      </c>
      <c r="F40" s="832" t="s">
        <v>2908</v>
      </c>
      <c r="G40" s="832" t="s">
        <v>3053</v>
      </c>
      <c r="H40" s="832" t="s">
        <v>585</v>
      </c>
      <c r="I40" s="832" t="s">
        <v>3054</v>
      </c>
      <c r="J40" s="832" t="s">
        <v>3055</v>
      </c>
      <c r="K40" s="832" t="s">
        <v>3056</v>
      </c>
      <c r="L40" s="835">
        <v>38.47</v>
      </c>
      <c r="M40" s="835">
        <v>76.94</v>
      </c>
      <c r="N40" s="832">
        <v>2</v>
      </c>
      <c r="O40" s="836">
        <v>0.5</v>
      </c>
      <c r="P40" s="835">
        <v>76.94</v>
      </c>
      <c r="Q40" s="837">
        <v>1</v>
      </c>
      <c r="R40" s="832">
        <v>2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7</v>
      </c>
      <c r="B41" s="832" t="s">
        <v>2907</v>
      </c>
      <c r="C41" s="832" t="s">
        <v>2911</v>
      </c>
      <c r="D41" s="833" t="s">
        <v>4442</v>
      </c>
      <c r="E41" s="834" t="s">
        <v>2930</v>
      </c>
      <c r="F41" s="832" t="s">
        <v>2908</v>
      </c>
      <c r="G41" s="832" t="s">
        <v>3053</v>
      </c>
      <c r="H41" s="832" t="s">
        <v>585</v>
      </c>
      <c r="I41" s="832" t="s">
        <v>3057</v>
      </c>
      <c r="J41" s="832" t="s">
        <v>1310</v>
      </c>
      <c r="K41" s="832" t="s">
        <v>1311</v>
      </c>
      <c r="L41" s="835">
        <v>147.85</v>
      </c>
      <c r="M41" s="835">
        <v>147.85</v>
      </c>
      <c r="N41" s="832">
        <v>1</v>
      </c>
      <c r="O41" s="836">
        <v>1</v>
      </c>
      <c r="P41" s="835">
        <v>147.85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7</v>
      </c>
      <c r="B42" s="832" t="s">
        <v>2907</v>
      </c>
      <c r="C42" s="832" t="s">
        <v>2911</v>
      </c>
      <c r="D42" s="833" t="s">
        <v>4442</v>
      </c>
      <c r="E42" s="834" t="s">
        <v>2930</v>
      </c>
      <c r="F42" s="832" t="s">
        <v>2908</v>
      </c>
      <c r="G42" s="832" t="s">
        <v>3058</v>
      </c>
      <c r="H42" s="832" t="s">
        <v>585</v>
      </c>
      <c r="I42" s="832" t="s">
        <v>3059</v>
      </c>
      <c r="J42" s="832" t="s">
        <v>1234</v>
      </c>
      <c r="K42" s="832" t="s">
        <v>1236</v>
      </c>
      <c r="L42" s="835">
        <v>42.05</v>
      </c>
      <c r="M42" s="835">
        <v>168.2</v>
      </c>
      <c r="N42" s="832">
        <v>4</v>
      </c>
      <c r="O42" s="836">
        <v>1.5</v>
      </c>
      <c r="P42" s="835">
        <v>84.1</v>
      </c>
      <c r="Q42" s="837">
        <v>0.5</v>
      </c>
      <c r="R42" s="832">
        <v>2</v>
      </c>
      <c r="S42" s="837">
        <v>0.5</v>
      </c>
      <c r="T42" s="836">
        <v>1</v>
      </c>
      <c r="U42" s="838">
        <v>0.66666666666666663</v>
      </c>
    </row>
    <row r="43" spans="1:21" ht="14.45" customHeight="1" x14ac:dyDescent="0.2">
      <c r="A43" s="831">
        <v>7</v>
      </c>
      <c r="B43" s="832" t="s">
        <v>2907</v>
      </c>
      <c r="C43" s="832" t="s">
        <v>2911</v>
      </c>
      <c r="D43" s="833" t="s">
        <v>4442</v>
      </c>
      <c r="E43" s="834" t="s">
        <v>2930</v>
      </c>
      <c r="F43" s="832" t="s">
        <v>2908</v>
      </c>
      <c r="G43" s="832" t="s">
        <v>2993</v>
      </c>
      <c r="H43" s="832" t="s">
        <v>585</v>
      </c>
      <c r="I43" s="832" t="s">
        <v>3060</v>
      </c>
      <c r="J43" s="832" t="s">
        <v>2995</v>
      </c>
      <c r="K43" s="832" t="s">
        <v>3061</v>
      </c>
      <c r="L43" s="835">
        <v>182.22</v>
      </c>
      <c r="M43" s="835">
        <v>182.22</v>
      </c>
      <c r="N43" s="832">
        <v>1</v>
      </c>
      <c r="O43" s="836">
        <v>0.5</v>
      </c>
      <c r="P43" s="835">
        <v>182.22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7</v>
      </c>
      <c r="B44" s="832" t="s">
        <v>2907</v>
      </c>
      <c r="C44" s="832" t="s">
        <v>2911</v>
      </c>
      <c r="D44" s="833" t="s">
        <v>4442</v>
      </c>
      <c r="E44" s="834" t="s">
        <v>2930</v>
      </c>
      <c r="F44" s="832" t="s">
        <v>2908</v>
      </c>
      <c r="G44" s="832" t="s">
        <v>2993</v>
      </c>
      <c r="H44" s="832" t="s">
        <v>585</v>
      </c>
      <c r="I44" s="832" t="s">
        <v>3062</v>
      </c>
      <c r="J44" s="832" t="s">
        <v>2995</v>
      </c>
      <c r="K44" s="832" t="s">
        <v>3061</v>
      </c>
      <c r="L44" s="835">
        <v>182.22</v>
      </c>
      <c r="M44" s="835">
        <v>182.22</v>
      </c>
      <c r="N44" s="832">
        <v>1</v>
      </c>
      <c r="O44" s="836">
        <v>0.5</v>
      </c>
      <c r="P44" s="835">
        <v>182.22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7</v>
      </c>
      <c r="B45" s="832" t="s">
        <v>2907</v>
      </c>
      <c r="C45" s="832" t="s">
        <v>2911</v>
      </c>
      <c r="D45" s="833" t="s">
        <v>4442</v>
      </c>
      <c r="E45" s="834" t="s">
        <v>2930</v>
      </c>
      <c r="F45" s="832" t="s">
        <v>2908</v>
      </c>
      <c r="G45" s="832" t="s">
        <v>2993</v>
      </c>
      <c r="H45" s="832" t="s">
        <v>585</v>
      </c>
      <c r="I45" s="832" t="s">
        <v>2994</v>
      </c>
      <c r="J45" s="832" t="s">
        <v>2995</v>
      </c>
      <c r="K45" s="832" t="s">
        <v>2996</v>
      </c>
      <c r="L45" s="835">
        <v>273.33</v>
      </c>
      <c r="M45" s="835">
        <v>273.33</v>
      </c>
      <c r="N45" s="832">
        <v>1</v>
      </c>
      <c r="O45" s="836">
        <v>0.5</v>
      </c>
      <c r="P45" s="835">
        <v>273.33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7</v>
      </c>
      <c r="B46" s="832" t="s">
        <v>2907</v>
      </c>
      <c r="C46" s="832" t="s">
        <v>2911</v>
      </c>
      <c r="D46" s="833" t="s">
        <v>4442</v>
      </c>
      <c r="E46" s="834" t="s">
        <v>2930</v>
      </c>
      <c r="F46" s="832" t="s">
        <v>2908</v>
      </c>
      <c r="G46" s="832" t="s">
        <v>2993</v>
      </c>
      <c r="H46" s="832" t="s">
        <v>585</v>
      </c>
      <c r="I46" s="832" t="s">
        <v>3063</v>
      </c>
      <c r="J46" s="832" t="s">
        <v>2995</v>
      </c>
      <c r="K46" s="832" t="s">
        <v>3064</v>
      </c>
      <c r="L46" s="835">
        <v>273.33</v>
      </c>
      <c r="M46" s="835">
        <v>273.33</v>
      </c>
      <c r="N46" s="832">
        <v>1</v>
      </c>
      <c r="O46" s="836">
        <v>1</v>
      </c>
      <c r="P46" s="835">
        <v>273.33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7</v>
      </c>
      <c r="B47" s="832" t="s">
        <v>2907</v>
      </c>
      <c r="C47" s="832" t="s">
        <v>2911</v>
      </c>
      <c r="D47" s="833" t="s">
        <v>4442</v>
      </c>
      <c r="E47" s="834" t="s">
        <v>2930</v>
      </c>
      <c r="F47" s="832" t="s">
        <v>2908</v>
      </c>
      <c r="G47" s="832" t="s">
        <v>3065</v>
      </c>
      <c r="H47" s="832" t="s">
        <v>585</v>
      </c>
      <c r="I47" s="832" t="s">
        <v>3066</v>
      </c>
      <c r="J47" s="832" t="s">
        <v>3067</v>
      </c>
      <c r="K47" s="832" t="s">
        <v>3068</v>
      </c>
      <c r="L47" s="835">
        <v>29.13</v>
      </c>
      <c r="M47" s="835">
        <v>87.39</v>
      </c>
      <c r="N47" s="832">
        <v>3</v>
      </c>
      <c r="O47" s="836">
        <v>0.5</v>
      </c>
      <c r="P47" s="835">
        <v>87.39</v>
      </c>
      <c r="Q47" s="837">
        <v>1</v>
      </c>
      <c r="R47" s="832">
        <v>3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7</v>
      </c>
      <c r="B48" s="832" t="s">
        <v>2907</v>
      </c>
      <c r="C48" s="832" t="s">
        <v>2911</v>
      </c>
      <c r="D48" s="833" t="s">
        <v>4442</v>
      </c>
      <c r="E48" s="834" t="s">
        <v>2930</v>
      </c>
      <c r="F48" s="832" t="s">
        <v>2908</v>
      </c>
      <c r="G48" s="832" t="s">
        <v>3065</v>
      </c>
      <c r="H48" s="832" t="s">
        <v>585</v>
      </c>
      <c r="I48" s="832" t="s">
        <v>3066</v>
      </c>
      <c r="J48" s="832" t="s">
        <v>3067</v>
      </c>
      <c r="K48" s="832" t="s">
        <v>3068</v>
      </c>
      <c r="L48" s="835">
        <v>24.68</v>
      </c>
      <c r="M48" s="835">
        <v>222.11999999999998</v>
      </c>
      <c r="N48" s="832">
        <v>9</v>
      </c>
      <c r="O48" s="836">
        <v>2.5</v>
      </c>
      <c r="P48" s="835">
        <v>222.11999999999998</v>
      </c>
      <c r="Q48" s="837">
        <v>1</v>
      </c>
      <c r="R48" s="832">
        <v>9</v>
      </c>
      <c r="S48" s="837">
        <v>1</v>
      </c>
      <c r="T48" s="836">
        <v>2.5</v>
      </c>
      <c r="U48" s="838">
        <v>1</v>
      </c>
    </row>
    <row r="49" spans="1:21" ht="14.45" customHeight="1" x14ac:dyDescent="0.2">
      <c r="A49" s="831">
        <v>7</v>
      </c>
      <c r="B49" s="832" t="s">
        <v>2907</v>
      </c>
      <c r="C49" s="832" t="s">
        <v>2911</v>
      </c>
      <c r="D49" s="833" t="s">
        <v>4442</v>
      </c>
      <c r="E49" s="834" t="s">
        <v>2930</v>
      </c>
      <c r="F49" s="832" t="s">
        <v>2908</v>
      </c>
      <c r="G49" s="832" t="s">
        <v>3069</v>
      </c>
      <c r="H49" s="832" t="s">
        <v>585</v>
      </c>
      <c r="I49" s="832" t="s">
        <v>3070</v>
      </c>
      <c r="J49" s="832" t="s">
        <v>3071</v>
      </c>
      <c r="K49" s="832" t="s">
        <v>3072</v>
      </c>
      <c r="L49" s="835">
        <v>93.98</v>
      </c>
      <c r="M49" s="835">
        <v>187.96</v>
      </c>
      <c r="N49" s="832">
        <v>2</v>
      </c>
      <c r="O49" s="836">
        <v>1</v>
      </c>
      <c r="P49" s="835">
        <v>187.96</v>
      </c>
      <c r="Q49" s="837">
        <v>1</v>
      </c>
      <c r="R49" s="832">
        <v>2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7</v>
      </c>
      <c r="B50" s="832" t="s">
        <v>2907</v>
      </c>
      <c r="C50" s="832" t="s">
        <v>2911</v>
      </c>
      <c r="D50" s="833" t="s">
        <v>4442</v>
      </c>
      <c r="E50" s="834" t="s">
        <v>2930</v>
      </c>
      <c r="F50" s="832" t="s">
        <v>2908</v>
      </c>
      <c r="G50" s="832" t="s">
        <v>3073</v>
      </c>
      <c r="H50" s="832" t="s">
        <v>585</v>
      </c>
      <c r="I50" s="832" t="s">
        <v>3074</v>
      </c>
      <c r="J50" s="832" t="s">
        <v>1332</v>
      </c>
      <c r="K50" s="832" t="s">
        <v>3075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7</v>
      </c>
      <c r="B51" s="832" t="s">
        <v>2907</v>
      </c>
      <c r="C51" s="832" t="s">
        <v>2911</v>
      </c>
      <c r="D51" s="833" t="s">
        <v>4442</v>
      </c>
      <c r="E51" s="834" t="s">
        <v>2930</v>
      </c>
      <c r="F51" s="832" t="s">
        <v>2908</v>
      </c>
      <c r="G51" s="832" t="s">
        <v>3076</v>
      </c>
      <c r="H51" s="832" t="s">
        <v>585</v>
      </c>
      <c r="I51" s="832" t="s">
        <v>3077</v>
      </c>
      <c r="J51" s="832" t="s">
        <v>1163</v>
      </c>
      <c r="K51" s="832" t="s">
        <v>3078</v>
      </c>
      <c r="L51" s="835">
        <v>75.05</v>
      </c>
      <c r="M51" s="835">
        <v>300.2</v>
      </c>
      <c r="N51" s="832">
        <v>4</v>
      </c>
      <c r="O51" s="836">
        <v>2.5</v>
      </c>
      <c r="P51" s="835">
        <v>300.2</v>
      </c>
      <c r="Q51" s="837">
        <v>1</v>
      </c>
      <c r="R51" s="832">
        <v>4</v>
      </c>
      <c r="S51" s="837">
        <v>1</v>
      </c>
      <c r="T51" s="836">
        <v>2.5</v>
      </c>
      <c r="U51" s="838">
        <v>1</v>
      </c>
    </row>
    <row r="52" spans="1:21" ht="14.45" customHeight="1" x14ac:dyDescent="0.2">
      <c r="A52" s="831">
        <v>7</v>
      </c>
      <c r="B52" s="832" t="s">
        <v>2907</v>
      </c>
      <c r="C52" s="832" t="s">
        <v>2911</v>
      </c>
      <c r="D52" s="833" t="s">
        <v>4442</v>
      </c>
      <c r="E52" s="834" t="s">
        <v>2930</v>
      </c>
      <c r="F52" s="832" t="s">
        <v>2908</v>
      </c>
      <c r="G52" s="832" t="s">
        <v>3076</v>
      </c>
      <c r="H52" s="832" t="s">
        <v>585</v>
      </c>
      <c r="I52" s="832" t="s">
        <v>3079</v>
      </c>
      <c r="J52" s="832" t="s">
        <v>1168</v>
      </c>
      <c r="K52" s="832" t="s">
        <v>3080</v>
      </c>
      <c r="L52" s="835">
        <v>45.03</v>
      </c>
      <c r="M52" s="835">
        <v>135.09</v>
      </c>
      <c r="N52" s="832">
        <v>3</v>
      </c>
      <c r="O52" s="836">
        <v>1</v>
      </c>
      <c r="P52" s="835">
        <v>135.09</v>
      </c>
      <c r="Q52" s="837">
        <v>1</v>
      </c>
      <c r="R52" s="832">
        <v>3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7</v>
      </c>
      <c r="B53" s="832" t="s">
        <v>2907</v>
      </c>
      <c r="C53" s="832" t="s">
        <v>2911</v>
      </c>
      <c r="D53" s="833" t="s">
        <v>4442</v>
      </c>
      <c r="E53" s="834" t="s">
        <v>2930</v>
      </c>
      <c r="F53" s="832" t="s">
        <v>2908</v>
      </c>
      <c r="G53" s="832" t="s">
        <v>3081</v>
      </c>
      <c r="H53" s="832" t="s">
        <v>585</v>
      </c>
      <c r="I53" s="832" t="s">
        <v>3082</v>
      </c>
      <c r="J53" s="832" t="s">
        <v>1512</v>
      </c>
      <c r="K53" s="832" t="s">
        <v>1513</v>
      </c>
      <c r="L53" s="835">
        <v>94.7</v>
      </c>
      <c r="M53" s="835">
        <v>284.10000000000002</v>
      </c>
      <c r="N53" s="832">
        <v>3</v>
      </c>
      <c r="O53" s="836">
        <v>0.5</v>
      </c>
      <c r="P53" s="835">
        <v>284.10000000000002</v>
      </c>
      <c r="Q53" s="837">
        <v>1</v>
      </c>
      <c r="R53" s="832">
        <v>3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7</v>
      </c>
      <c r="B54" s="832" t="s">
        <v>2907</v>
      </c>
      <c r="C54" s="832" t="s">
        <v>2911</v>
      </c>
      <c r="D54" s="833" t="s">
        <v>4442</v>
      </c>
      <c r="E54" s="834" t="s">
        <v>2930</v>
      </c>
      <c r="F54" s="832" t="s">
        <v>2908</v>
      </c>
      <c r="G54" s="832" t="s">
        <v>3083</v>
      </c>
      <c r="H54" s="832" t="s">
        <v>585</v>
      </c>
      <c r="I54" s="832" t="s">
        <v>3084</v>
      </c>
      <c r="J54" s="832" t="s">
        <v>3085</v>
      </c>
      <c r="K54" s="832" t="s">
        <v>3086</v>
      </c>
      <c r="L54" s="835">
        <v>0</v>
      </c>
      <c r="M54" s="835">
        <v>0</v>
      </c>
      <c r="N54" s="832">
        <v>2</v>
      </c>
      <c r="O54" s="836">
        <v>0.5</v>
      </c>
      <c r="P54" s="835">
        <v>0</v>
      </c>
      <c r="Q54" s="837"/>
      <c r="R54" s="832">
        <v>2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7</v>
      </c>
      <c r="B55" s="832" t="s">
        <v>2907</v>
      </c>
      <c r="C55" s="832" t="s">
        <v>2911</v>
      </c>
      <c r="D55" s="833" t="s">
        <v>4442</v>
      </c>
      <c r="E55" s="834" t="s">
        <v>2930</v>
      </c>
      <c r="F55" s="832" t="s">
        <v>2908</v>
      </c>
      <c r="G55" s="832" t="s">
        <v>3083</v>
      </c>
      <c r="H55" s="832" t="s">
        <v>585</v>
      </c>
      <c r="I55" s="832" t="s">
        <v>3087</v>
      </c>
      <c r="J55" s="832" t="s">
        <v>3085</v>
      </c>
      <c r="K55" s="832" t="s">
        <v>3086</v>
      </c>
      <c r="L55" s="835">
        <v>0</v>
      </c>
      <c r="M55" s="835">
        <v>0</v>
      </c>
      <c r="N55" s="832">
        <v>2</v>
      </c>
      <c r="O55" s="836">
        <v>1</v>
      </c>
      <c r="P55" s="835">
        <v>0</v>
      </c>
      <c r="Q55" s="837"/>
      <c r="R55" s="832">
        <v>2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7</v>
      </c>
      <c r="B56" s="832" t="s">
        <v>2907</v>
      </c>
      <c r="C56" s="832" t="s">
        <v>2911</v>
      </c>
      <c r="D56" s="833" t="s">
        <v>4442</v>
      </c>
      <c r="E56" s="834" t="s">
        <v>2930</v>
      </c>
      <c r="F56" s="832" t="s">
        <v>2908</v>
      </c>
      <c r="G56" s="832" t="s">
        <v>3088</v>
      </c>
      <c r="H56" s="832" t="s">
        <v>585</v>
      </c>
      <c r="I56" s="832" t="s">
        <v>3089</v>
      </c>
      <c r="J56" s="832" t="s">
        <v>1722</v>
      </c>
      <c r="K56" s="832" t="s">
        <v>3090</v>
      </c>
      <c r="L56" s="835">
        <v>42.14</v>
      </c>
      <c r="M56" s="835">
        <v>42.14</v>
      </c>
      <c r="N56" s="832">
        <v>1</v>
      </c>
      <c r="O56" s="836">
        <v>1</v>
      </c>
      <c r="P56" s="835">
        <v>42.14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7</v>
      </c>
      <c r="B57" s="832" t="s">
        <v>2907</v>
      </c>
      <c r="C57" s="832" t="s">
        <v>2911</v>
      </c>
      <c r="D57" s="833" t="s">
        <v>4442</v>
      </c>
      <c r="E57" s="834" t="s">
        <v>2930</v>
      </c>
      <c r="F57" s="832" t="s">
        <v>2908</v>
      </c>
      <c r="G57" s="832" t="s">
        <v>3088</v>
      </c>
      <c r="H57" s="832" t="s">
        <v>585</v>
      </c>
      <c r="I57" s="832" t="s">
        <v>3091</v>
      </c>
      <c r="J57" s="832" t="s">
        <v>1746</v>
      </c>
      <c r="K57" s="832" t="s">
        <v>3092</v>
      </c>
      <c r="L57" s="835">
        <v>89.91</v>
      </c>
      <c r="M57" s="835">
        <v>89.91</v>
      </c>
      <c r="N57" s="832">
        <v>1</v>
      </c>
      <c r="O57" s="836">
        <v>1</v>
      </c>
      <c r="P57" s="835">
        <v>89.91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5" customHeight="1" x14ac:dyDescent="0.2">
      <c r="A58" s="831">
        <v>7</v>
      </c>
      <c r="B58" s="832" t="s">
        <v>2907</v>
      </c>
      <c r="C58" s="832" t="s">
        <v>2911</v>
      </c>
      <c r="D58" s="833" t="s">
        <v>4442</v>
      </c>
      <c r="E58" s="834" t="s">
        <v>2930</v>
      </c>
      <c r="F58" s="832" t="s">
        <v>2908</v>
      </c>
      <c r="G58" s="832" t="s">
        <v>3093</v>
      </c>
      <c r="H58" s="832" t="s">
        <v>585</v>
      </c>
      <c r="I58" s="832" t="s">
        <v>3094</v>
      </c>
      <c r="J58" s="832" t="s">
        <v>3095</v>
      </c>
      <c r="K58" s="832" t="s">
        <v>3096</v>
      </c>
      <c r="L58" s="835">
        <v>31.33</v>
      </c>
      <c r="M58" s="835">
        <v>595.27</v>
      </c>
      <c r="N58" s="832">
        <v>19</v>
      </c>
      <c r="O58" s="836">
        <v>4.5</v>
      </c>
      <c r="P58" s="835">
        <v>595.27</v>
      </c>
      <c r="Q58" s="837">
        <v>1</v>
      </c>
      <c r="R58" s="832">
        <v>19</v>
      </c>
      <c r="S58" s="837">
        <v>1</v>
      </c>
      <c r="T58" s="836">
        <v>4.5</v>
      </c>
      <c r="U58" s="838">
        <v>1</v>
      </c>
    </row>
    <row r="59" spans="1:21" ht="14.45" customHeight="1" x14ac:dyDescent="0.2">
      <c r="A59" s="831">
        <v>7</v>
      </c>
      <c r="B59" s="832" t="s">
        <v>2907</v>
      </c>
      <c r="C59" s="832" t="s">
        <v>2911</v>
      </c>
      <c r="D59" s="833" t="s">
        <v>4442</v>
      </c>
      <c r="E59" s="834" t="s">
        <v>2930</v>
      </c>
      <c r="F59" s="832" t="s">
        <v>2908</v>
      </c>
      <c r="G59" s="832" t="s">
        <v>3097</v>
      </c>
      <c r="H59" s="832" t="s">
        <v>585</v>
      </c>
      <c r="I59" s="832" t="s">
        <v>3098</v>
      </c>
      <c r="J59" s="832" t="s">
        <v>3099</v>
      </c>
      <c r="K59" s="832" t="s">
        <v>3100</v>
      </c>
      <c r="L59" s="835">
        <v>111.72</v>
      </c>
      <c r="M59" s="835">
        <v>670.31999999999994</v>
      </c>
      <c r="N59" s="832">
        <v>6</v>
      </c>
      <c r="O59" s="836">
        <v>2</v>
      </c>
      <c r="P59" s="835">
        <v>446.88</v>
      </c>
      <c r="Q59" s="837">
        <v>0.66666666666666674</v>
      </c>
      <c r="R59" s="832">
        <v>4</v>
      </c>
      <c r="S59" s="837">
        <v>0.66666666666666663</v>
      </c>
      <c r="T59" s="836">
        <v>1</v>
      </c>
      <c r="U59" s="838">
        <v>0.5</v>
      </c>
    </row>
    <row r="60" spans="1:21" ht="14.45" customHeight="1" x14ac:dyDescent="0.2">
      <c r="A60" s="831">
        <v>7</v>
      </c>
      <c r="B60" s="832" t="s">
        <v>2907</v>
      </c>
      <c r="C60" s="832" t="s">
        <v>2911</v>
      </c>
      <c r="D60" s="833" t="s">
        <v>4442</v>
      </c>
      <c r="E60" s="834" t="s">
        <v>2930</v>
      </c>
      <c r="F60" s="832" t="s">
        <v>2908</v>
      </c>
      <c r="G60" s="832" t="s">
        <v>3097</v>
      </c>
      <c r="H60" s="832" t="s">
        <v>585</v>
      </c>
      <c r="I60" s="832" t="s">
        <v>3101</v>
      </c>
      <c r="J60" s="832" t="s">
        <v>3099</v>
      </c>
      <c r="K60" s="832" t="s">
        <v>3100</v>
      </c>
      <c r="L60" s="835">
        <v>111.72</v>
      </c>
      <c r="M60" s="835">
        <v>223.44</v>
      </c>
      <c r="N60" s="832">
        <v>2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7</v>
      </c>
      <c r="B61" s="832" t="s">
        <v>2907</v>
      </c>
      <c r="C61" s="832" t="s">
        <v>2911</v>
      </c>
      <c r="D61" s="833" t="s">
        <v>4442</v>
      </c>
      <c r="E61" s="834" t="s">
        <v>2930</v>
      </c>
      <c r="F61" s="832" t="s">
        <v>2908</v>
      </c>
      <c r="G61" s="832" t="s">
        <v>3102</v>
      </c>
      <c r="H61" s="832" t="s">
        <v>585</v>
      </c>
      <c r="I61" s="832" t="s">
        <v>3103</v>
      </c>
      <c r="J61" s="832" t="s">
        <v>3104</v>
      </c>
      <c r="K61" s="832" t="s">
        <v>3105</v>
      </c>
      <c r="L61" s="835">
        <v>132.97999999999999</v>
      </c>
      <c r="M61" s="835">
        <v>265.95999999999998</v>
      </c>
      <c r="N61" s="832">
        <v>2</v>
      </c>
      <c r="O61" s="836">
        <v>1</v>
      </c>
      <c r="P61" s="835">
        <v>265.95999999999998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7</v>
      </c>
      <c r="B62" s="832" t="s">
        <v>2907</v>
      </c>
      <c r="C62" s="832" t="s">
        <v>2911</v>
      </c>
      <c r="D62" s="833" t="s">
        <v>4442</v>
      </c>
      <c r="E62" s="834" t="s">
        <v>2930</v>
      </c>
      <c r="F62" s="832" t="s">
        <v>2908</v>
      </c>
      <c r="G62" s="832" t="s">
        <v>3106</v>
      </c>
      <c r="H62" s="832" t="s">
        <v>678</v>
      </c>
      <c r="I62" s="832" t="s">
        <v>2806</v>
      </c>
      <c r="J62" s="832" t="s">
        <v>2807</v>
      </c>
      <c r="K62" s="832" t="s">
        <v>2808</v>
      </c>
      <c r="L62" s="835">
        <v>70.48</v>
      </c>
      <c r="M62" s="835">
        <v>70.48</v>
      </c>
      <c r="N62" s="832">
        <v>1</v>
      </c>
      <c r="O62" s="836">
        <v>1</v>
      </c>
      <c r="P62" s="835">
        <v>70.48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7</v>
      </c>
      <c r="B63" s="832" t="s">
        <v>2907</v>
      </c>
      <c r="C63" s="832" t="s">
        <v>2911</v>
      </c>
      <c r="D63" s="833" t="s">
        <v>4442</v>
      </c>
      <c r="E63" s="834" t="s">
        <v>2930</v>
      </c>
      <c r="F63" s="832" t="s">
        <v>2908</v>
      </c>
      <c r="G63" s="832" t="s">
        <v>3107</v>
      </c>
      <c r="H63" s="832" t="s">
        <v>678</v>
      </c>
      <c r="I63" s="832" t="s">
        <v>3108</v>
      </c>
      <c r="J63" s="832" t="s">
        <v>3109</v>
      </c>
      <c r="K63" s="832" t="s">
        <v>3110</v>
      </c>
      <c r="L63" s="835">
        <v>923.74</v>
      </c>
      <c r="M63" s="835">
        <v>923.74</v>
      </c>
      <c r="N63" s="832">
        <v>1</v>
      </c>
      <c r="O63" s="836">
        <v>1</v>
      </c>
      <c r="P63" s="835">
        <v>923.74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7</v>
      </c>
      <c r="B64" s="832" t="s">
        <v>2907</v>
      </c>
      <c r="C64" s="832" t="s">
        <v>2911</v>
      </c>
      <c r="D64" s="833" t="s">
        <v>4442</v>
      </c>
      <c r="E64" s="834" t="s">
        <v>2930</v>
      </c>
      <c r="F64" s="832" t="s">
        <v>2908</v>
      </c>
      <c r="G64" s="832" t="s">
        <v>3111</v>
      </c>
      <c r="H64" s="832" t="s">
        <v>585</v>
      </c>
      <c r="I64" s="832" t="s">
        <v>3112</v>
      </c>
      <c r="J64" s="832" t="s">
        <v>3113</v>
      </c>
      <c r="K64" s="832" t="s">
        <v>3114</v>
      </c>
      <c r="L64" s="835">
        <v>0</v>
      </c>
      <c r="M64" s="835">
        <v>0</v>
      </c>
      <c r="N64" s="832">
        <v>1</v>
      </c>
      <c r="O64" s="836">
        <v>0.5</v>
      </c>
      <c r="P64" s="835">
        <v>0</v>
      </c>
      <c r="Q64" s="837"/>
      <c r="R64" s="832">
        <v>1</v>
      </c>
      <c r="S64" s="837">
        <v>1</v>
      </c>
      <c r="T64" s="836">
        <v>0.5</v>
      </c>
      <c r="U64" s="838">
        <v>1</v>
      </c>
    </row>
    <row r="65" spans="1:21" ht="14.45" customHeight="1" x14ac:dyDescent="0.2">
      <c r="A65" s="831">
        <v>7</v>
      </c>
      <c r="B65" s="832" t="s">
        <v>2907</v>
      </c>
      <c r="C65" s="832" t="s">
        <v>2911</v>
      </c>
      <c r="D65" s="833" t="s">
        <v>4442</v>
      </c>
      <c r="E65" s="834" t="s">
        <v>2930</v>
      </c>
      <c r="F65" s="832" t="s">
        <v>2908</v>
      </c>
      <c r="G65" s="832" t="s">
        <v>3005</v>
      </c>
      <c r="H65" s="832" t="s">
        <v>585</v>
      </c>
      <c r="I65" s="832" t="s">
        <v>3115</v>
      </c>
      <c r="J65" s="832" t="s">
        <v>802</v>
      </c>
      <c r="K65" s="832" t="s">
        <v>3116</v>
      </c>
      <c r="L65" s="835">
        <v>35.25</v>
      </c>
      <c r="M65" s="835">
        <v>211.5</v>
      </c>
      <c r="N65" s="832">
        <v>6</v>
      </c>
      <c r="O65" s="836">
        <v>1.5</v>
      </c>
      <c r="P65" s="835">
        <v>211.5</v>
      </c>
      <c r="Q65" s="837">
        <v>1</v>
      </c>
      <c r="R65" s="832">
        <v>6</v>
      </c>
      <c r="S65" s="837">
        <v>1</v>
      </c>
      <c r="T65" s="836">
        <v>1.5</v>
      </c>
      <c r="U65" s="838">
        <v>1</v>
      </c>
    </row>
    <row r="66" spans="1:21" ht="14.45" customHeight="1" x14ac:dyDescent="0.2">
      <c r="A66" s="831">
        <v>7</v>
      </c>
      <c r="B66" s="832" t="s">
        <v>2907</v>
      </c>
      <c r="C66" s="832" t="s">
        <v>2911</v>
      </c>
      <c r="D66" s="833" t="s">
        <v>4442</v>
      </c>
      <c r="E66" s="834" t="s">
        <v>2930</v>
      </c>
      <c r="F66" s="832" t="s">
        <v>2908</v>
      </c>
      <c r="G66" s="832" t="s">
        <v>3117</v>
      </c>
      <c r="H66" s="832" t="s">
        <v>585</v>
      </c>
      <c r="I66" s="832" t="s">
        <v>3118</v>
      </c>
      <c r="J66" s="832" t="s">
        <v>1872</v>
      </c>
      <c r="K66" s="832" t="s">
        <v>1873</v>
      </c>
      <c r="L66" s="835">
        <v>115.18</v>
      </c>
      <c r="M66" s="835">
        <v>691.08</v>
      </c>
      <c r="N66" s="832">
        <v>6</v>
      </c>
      <c r="O66" s="836">
        <v>2</v>
      </c>
      <c r="P66" s="835">
        <v>691.08</v>
      </c>
      <c r="Q66" s="837">
        <v>1</v>
      </c>
      <c r="R66" s="832">
        <v>6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7</v>
      </c>
      <c r="B67" s="832" t="s">
        <v>2907</v>
      </c>
      <c r="C67" s="832" t="s">
        <v>2911</v>
      </c>
      <c r="D67" s="833" t="s">
        <v>4442</v>
      </c>
      <c r="E67" s="834" t="s">
        <v>2930</v>
      </c>
      <c r="F67" s="832" t="s">
        <v>2908</v>
      </c>
      <c r="G67" s="832" t="s">
        <v>3119</v>
      </c>
      <c r="H67" s="832" t="s">
        <v>585</v>
      </c>
      <c r="I67" s="832" t="s">
        <v>3120</v>
      </c>
      <c r="J67" s="832" t="s">
        <v>3121</v>
      </c>
      <c r="K67" s="832" t="s">
        <v>3122</v>
      </c>
      <c r="L67" s="835">
        <v>80.2</v>
      </c>
      <c r="M67" s="835">
        <v>80.2</v>
      </c>
      <c r="N67" s="832">
        <v>1</v>
      </c>
      <c r="O67" s="836">
        <v>0.5</v>
      </c>
      <c r="P67" s="835">
        <v>80.2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7</v>
      </c>
      <c r="B68" s="832" t="s">
        <v>2907</v>
      </c>
      <c r="C68" s="832" t="s">
        <v>2911</v>
      </c>
      <c r="D68" s="833" t="s">
        <v>4442</v>
      </c>
      <c r="E68" s="834" t="s">
        <v>2930</v>
      </c>
      <c r="F68" s="832" t="s">
        <v>2908</v>
      </c>
      <c r="G68" s="832" t="s">
        <v>3123</v>
      </c>
      <c r="H68" s="832" t="s">
        <v>585</v>
      </c>
      <c r="I68" s="832" t="s">
        <v>3124</v>
      </c>
      <c r="J68" s="832" t="s">
        <v>3125</v>
      </c>
      <c r="K68" s="832" t="s">
        <v>920</v>
      </c>
      <c r="L68" s="835">
        <v>87.67</v>
      </c>
      <c r="M68" s="835">
        <v>526.02</v>
      </c>
      <c r="N68" s="832">
        <v>6</v>
      </c>
      <c r="O68" s="836">
        <v>1.5</v>
      </c>
      <c r="P68" s="835">
        <v>526.02</v>
      </c>
      <c r="Q68" s="837">
        <v>1</v>
      </c>
      <c r="R68" s="832">
        <v>6</v>
      </c>
      <c r="S68" s="837">
        <v>1</v>
      </c>
      <c r="T68" s="836">
        <v>1.5</v>
      </c>
      <c r="U68" s="838">
        <v>1</v>
      </c>
    </row>
    <row r="69" spans="1:21" ht="14.45" customHeight="1" x14ac:dyDescent="0.2">
      <c r="A69" s="831">
        <v>7</v>
      </c>
      <c r="B69" s="832" t="s">
        <v>2907</v>
      </c>
      <c r="C69" s="832" t="s">
        <v>2911</v>
      </c>
      <c r="D69" s="833" t="s">
        <v>4442</v>
      </c>
      <c r="E69" s="834" t="s">
        <v>2930</v>
      </c>
      <c r="F69" s="832" t="s">
        <v>2908</v>
      </c>
      <c r="G69" s="832" t="s">
        <v>3126</v>
      </c>
      <c r="H69" s="832" t="s">
        <v>585</v>
      </c>
      <c r="I69" s="832" t="s">
        <v>3127</v>
      </c>
      <c r="J69" s="832" t="s">
        <v>3128</v>
      </c>
      <c r="K69" s="832" t="s">
        <v>3129</v>
      </c>
      <c r="L69" s="835">
        <v>0</v>
      </c>
      <c r="M69" s="835">
        <v>0</v>
      </c>
      <c r="N69" s="832">
        <v>1</v>
      </c>
      <c r="O69" s="836">
        <v>1</v>
      </c>
      <c r="P69" s="835">
        <v>0</v>
      </c>
      <c r="Q69" s="837"/>
      <c r="R69" s="832">
        <v>1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7</v>
      </c>
      <c r="B70" s="832" t="s">
        <v>2907</v>
      </c>
      <c r="C70" s="832" t="s">
        <v>2911</v>
      </c>
      <c r="D70" s="833" t="s">
        <v>4442</v>
      </c>
      <c r="E70" s="834" t="s">
        <v>2930</v>
      </c>
      <c r="F70" s="832" t="s">
        <v>2908</v>
      </c>
      <c r="G70" s="832" t="s">
        <v>3130</v>
      </c>
      <c r="H70" s="832" t="s">
        <v>585</v>
      </c>
      <c r="I70" s="832" t="s">
        <v>3131</v>
      </c>
      <c r="J70" s="832" t="s">
        <v>2068</v>
      </c>
      <c r="K70" s="832" t="s">
        <v>3132</v>
      </c>
      <c r="L70" s="835">
        <v>128.69999999999999</v>
      </c>
      <c r="M70" s="835">
        <v>128.69999999999999</v>
      </c>
      <c r="N70" s="832">
        <v>1</v>
      </c>
      <c r="O70" s="836">
        <v>1</v>
      </c>
      <c r="P70" s="835">
        <v>128.69999999999999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7</v>
      </c>
      <c r="B71" s="832" t="s">
        <v>2907</v>
      </c>
      <c r="C71" s="832" t="s">
        <v>2911</v>
      </c>
      <c r="D71" s="833" t="s">
        <v>4442</v>
      </c>
      <c r="E71" s="834" t="s">
        <v>2930</v>
      </c>
      <c r="F71" s="832" t="s">
        <v>2908</v>
      </c>
      <c r="G71" s="832" t="s">
        <v>3133</v>
      </c>
      <c r="H71" s="832" t="s">
        <v>678</v>
      </c>
      <c r="I71" s="832" t="s">
        <v>2904</v>
      </c>
      <c r="J71" s="832" t="s">
        <v>2225</v>
      </c>
      <c r="K71" s="832" t="s">
        <v>2226</v>
      </c>
      <c r="L71" s="835">
        <v>63.75</v>
      </c>
      <c r="M71" s="835">
        <v>127.5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7</v>
      </c>
      <c r="B72" s="832" t="s">
        <v>2907</v>
      </c>
      <c r="C72" s="832" t="s">
        <v>2911</v>
      </c>
      <c r="D72" s="833" t="s">
        <v>4442</v>
      </c>
      <c r="E72" s="834" t="s">
        <v>2930</v>
      </c>
      <c r="F72" s="832" t="s">
        <v>2908</v>
      </c>
      <c r="G72" s="832" t="s">
        <v>2974</v>
      </c>
      <c r="H72" s="832" t="s">
        <v>585</v>
      </c>
      <c r="I72" s="832" t="s">
        <v>3134</v>
      </c>
      <c r="J72" s="832" t="s">
        <v>831</v>
      </c>
      <c r="K72" s="832" t="s">
        <v>3135</v>
      </c>
      <c r="L72" s="835">
        <v>42.54</v>
      </c>
      <c r="M72" s="835">
        <v>42.54</v>
      </c>
      <c r="N72" s="832">
        <v>1</v>
      </c>
      <c r="O72" s="836">
        <v>1</v>
      </c>
      <c r="P72" s="835">
        <v>42.54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7</v>
      </c>
      <c r="B73" s="832" t="s">
        <v>2907</v>
      </c>
      <c r="C73" s="832" t="s">
        <v>2911</v>
      </c>
      <c r="D73" s="833" t="s">
        <v>4442</v>
      </c>
      <c r="E73" s="834" t="s">
        <v>2930</v>
      </c>
      <c r="F73" s="832" t="s">
        <v>2908</v>
      </c>
      <c r="G73" s="832" t="s">
        <v>3136</v>
      </c>
      <c r="H73" s="832" t="s">
        <v>585</v>
      </c>
      <c r="I73" s="832" t="s">
        <v>3137</v>
      </c>
      <c r="J73" s="832" t="s">
        <v>3138</v>
      </c>
      <c r="K73" s="832" t="s">
        <v>3139</v>
      </c>
      <c r="L73" s="835">
        <v>311.02</v>
      </c>
      <c r="M73" s="835">
        <v>1244.08</v>
      </c>
      <c r="N73" s="832">
        <v>4</v>
      </c>
      <c r="O73" s="836">
        <v>3</v>
      </c>
      <c r="P73" s="835">
        <v>1244.08</v>
      </c>
      <c r="Q73" s="837">
        <v>1</v>
      </c>
      <c r="R73" s="832">
        <v>4</v>
      </c>
      <c r="S73" s="837">
        <v>1</v>
      </c>
      <c r="T73" s="836">
        <v>3</v>
      </c>
      <c r="U73" s="838">
        <v>1</v>
      </c>
    </row>
    <row r="74" spans="1:21" ht="14.45" customHeight="1" x14ac:dyDescent="0.2">
      <c r="A74" s="831">
        <v>7</v>
      </c>
      <c r="B74" s="832" t="s">
        <v>2907</v>
      </c>
      <c r="C74" s="832" t="s">
        <v>2911</v>
      </c>
      <c r="D74" s="833" t="s">
        <v>4442</v>
      </c>
      <c r="E74" s="834" t="s">
        <v>2930</v>
      </c>
      <c r="F74" s="832" t="s">
        <v>2908</v>
      </c>
      <c r="G74" s="832" t="s">
        <v>3030</v>
      </c>
      <c r="H74" s="832" t="s">
        <v>585</v>
      </c>
      <c r="I74" s="832" t="s">
        <v>2644</v>
      </c>
      <c r="J74" s="832" t="s">
        <v>1538</v>
      </c>
      <c r="K74" s="832" t="s">
        <v>2645</v>
      </c>
      <c r="L74" s="835">
        <v>0</v>
      </c>
      <c r="M74" s="835">
        <v>0</v>
      </c>
      <c r="N74" s="832">
        <v>4</v>
      </c>
      <c r="O74" s="836">
        <v>1.5</v>
      </c>
      <c r="P74" s="835">
        <v>0</v>
      </c>
      <c r="Q74" s="837"/>
      <c r="R74" s="832">
        <v>4</v>
      </c>
      <c r="S74" s="837">
        <v>1</v>
      </c>
      <c r="T74" s="836">
        <v>1.5</v>
      </c>
      <c r="U74" s="838">
        <v>1</v>
      </c>
    </row>
    <row r="75" spans="1:21" ht="14.45" customHeight="1" x14ac:dyDescent="0.2">
      <c r="A75" s="831">
        <v>7</v>
      </c>
      <c r="B75" s="832" t="s">
        <v>2907</v>
      </c>
      <c r="C75" s="832" t="s">
        <v>2911</v>
      </c>
      <c r="D75" s="833" t="s">
        <v>4442</v>
      </c>
      <c r="E75" s="834" t="s">
        <v>2930</v>
      </c>
      <c r="F75" s="832" t="s">
        <v>2908</v>
      </c>
      <c r="G75" s="832" t="s">
        <v>3030</v>
      </c>
      <c r="H75" s="832" t="s">
        <v>678</v>
      </c>
      <c r="I75" s="832" t="s">
        <v>2646</v>
      </c>
      <c r="J75" s="832" t="s">
        <v>1538</v>
      </c>
      <c r="K75" s="832" t="s">
        <v>2645</v>
      </c>
      <c r="L75" s="835">
        <v>0</v>
      </c>
      <c r="M75" s="835">
        <v>0</v>
      </c>
      <c r="N75" s="832">
        <v>2</v>
      </c>
      <c r="O75" s="836">
        <v>1</v>
      </c>
      <c r="P75" s="835">
        <v>0</v>
      </c>
      <c r="Q75" s="837"/>
      <c r="R75" s="832">
        <v>2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7</v>
      </c>
      <c r="B76" s="832" t="s">
        <v>2907</v>
      </c>
      <c r="C76" s="832" t="s">
        <v>2911</v>
      </c>
      <c r="D76" s="833" t="s">
        <v>4442</v>
      </c>
      <c r="E76" s="834" t="s">
        <v>2930</v>
      </c>
      <c r="F76" s="832" t="s">
        <v>2908</v>
      </c>
      <c r="G76" s="832" t="s">
        <v>3140</v>
      </c>
      <c r="H76" s="832" t="s">
        <v>678</v>
      </c>
      <c r="I76" s="832" t="s">
        <v>3141</v>
      </c>
      <c r="J76" s="832" t="s">
        <v>2372</v>
      </c>
      <c r="K76" s="832" t="s">
        <v>3142</v>
      </c>
      <c r="L76" s="835">
        <v>414.07</v>
      </c>
      <c r="M76" s="835">
        <v>2484.42</v>
      </c>
      <c r="N76" s="832">
        <v>6</v>
      </c>
      <c r="O76" s="836">
        <v>2</v>
      </c>
      <c r="P76" s="835">
        <v>2484.42</v>
      </c>
      <c r="Q76" s="837">
        <v>1</v>
      </c>
      <c r="R76" s="832">
        <v>6</v>
      </c>
      <c r="S76" s="837">
        <v>1</v>
      </c>
      <c r="T76" s="836">
        <v>2</v>
      </c>
      <c r="U76" s="838">
        <v>1</v>
      </c>
    </row>
    <row r="77" spans="1:21" ht="14.45" customHeight="1" x14ac:dyDescent="0.2">
      <c r="A77" s="831">
        <v>7</v>
      </c>
      <c r="B77" s="832" t="s">
        <v>2907</v>
      </c>
      <c r="C77" s="832" t="s">
        <v>2911</v>
      </c>
      <c r="D77" s="833" t="s">
        <v>4442</v>
      </c>
      <c r="E77" s="834" t="s">
        <v>2930</v>
      </c>
      <c r="F77" s="832" t="s">
        <v>2908</v>
      </c>
      <c r="G77" s="832" t="s">
        <v>3143</v>
      </c>
      <c r="H77" s="832" t="s">
        <v>585</v>
      </c>
      <c r="I77" s="832" t="s">
        <v>3144</v>
      </c>
      <c r="J77" s="832" t="s">
        <v>3145</v>
      </c>
      <c r="K77" s="832" t="s">
        <v>3146</v>
      </c>
      <c r="L77" s="835">
        <v>299.83999999999997</v>
      </c>
      <c r="M77" s="835">
        <v>2398.7199999999998</v>
      </c>
      <c r="N77" s="832">
        <v>8</v>
      </c>
      <c r="O77" s="836">
        <v>4</v>
      </c>
      <c r="P77" s="835">
        <v>2098.8799999999997</v>
      </c>
      <c r="Q77" s="837">
        <v>0.87499999999999989</v>
      </c>
      <c r="R77" s="832">
        <v>7</v>
      </c>
      <c r="S77" s="837">
        <v>0.875</v>
      </c>
      <c r="T77" s="836">
        <v>3</v>
      </c>
      <c r="U77" s="838">
        <v>0.75</v>
      </c>
    </row>
    <row r="78" spans="1:21" ht="14.45" customHeight="1" x14ac:dyDescent="0.2">
      <c r="A78" s="831">
        <v>7</v>
      </c>
      <c r="B78" s="832" t="s">
        <v>2907</v>
      </c>
      <c r="C78" s="832" t="s">
        <v>2911</v>
      </c>
      <c r="D78" s="833" t="s">
        <v>4442</v>
      </c>
      <c r="E78" s="834" t="s">
        <v>2930</v>
      </c>
      <c r="F78" s="832" t="s">
        <v>2908</v>
      </c>
      <c r="G78" s="832" t="s">
        <v>3147</v>
      </c>
      <c r="H78" s="832" t="s">
        <v>585</v>
      </c>
      <c r="I78" s="832" t="s">
        <v>3148</v>
      </c>
      <c r="J78" s="832" t="s">
        <v>1669</v>
      </c>
      <c r="K78" s="832" t="s">
        <v>2488</v>
      </c>
      <c r="L78" s="835">
        <v>154.36000000000001</v>
      </c>
      <c r="M78" s="835">
        <v>308.72000000000003</v>
      </c>
      <c r="N78" s="832">
        <v>2</v>
      </c>
      <c r="O78" s="836">
        <v>1</v>
      </c>
      <c r="P78" s="835">
        <v>308.72000000000003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7</v>
      </c>
      <c r="B79" s="832" t="s">
        <v>2907</v>
      </c>
      <c r="C79" s="832" t="s">
        <v>2911</v>
      </c>
      <c r="D79" s="833" t="s">
        <v>4442</v>
      </c>
      <c r="E79" s="834" t="s">
        <v>2930</v>
      </c>
      <c r="F79" s="832" t="s">
        <v>2908</v>
      </c>
      <c r="G79" s="832" t="s">
        <v>3147</v>
      </c>
      <c r="H79" s="832" t="s">
        <v>585</v>
      </c>
      <c r="I79" s="832" t="s">
        <v>3149</v>
      </c>
      <c r="J79" s="832" t="s">
        <v>1669</v>
      </c>
      <c r="K79" s="832" t="s">
        <v>2488</v>
      </c>
      <c r="L79" s="835">
        <v>154.36000000000001</v>
      </c>
      <c r="M79" s="835">
        <v>926.16000000000008</v>
      </c>
      <c r="N79" s="832">
        <v>6</v>
      </c>
      <c r="O79" s="836">
        <v>1.5</v>
      </c>
      <c r="P79" s="835">
        <v>926.16000000000008</v>
      </c>
      <c r="Q79" s="837">
        <v>1</v>
      </c>
      <c r="R79" s="832">
        <v>6</v>
      </c>
      <c r="S79" s="837">
        <v>1</v>
      </c>
      <c r="T79" s="836">
        <v>1.5</v>
      </c>
      <c r="U79" s="838">
        <v>1</v>
      </c>
    </row>
    <row r="80" spans="1:21" ht="14.45" customHeight="1" x14ac:dyDescent="0.2">
      <c r="A80" s="831">
        <v>7</v>
      </c>
      <c r="B80" s="832" t="s">
        <v>2907</v>
      </c>
      <c r="C80" s="832" t="s">
        <v>2911</v>
      </c>
      <c r="D80" s="833" t="s">
        <v>4442</v>
      </c>
      <c r="E80" s="834" t="s">
        <v>2930</v>
      </c>
      <c r="F80" s="832" t="s">
        <v>2908</v>
      </c>
      <c r="G80" s="832" t="s">
        <v>3039</v>
      </c>
      <c r="H80" s="832" t="s">
        <v>585</v>
      </c>
      <c r="I80" s="832" t="s">
        <v>3040</v>
      </c>
      <c r="J80" s="832" t="s">
        <v>1232</v>
      </c>
      <c r="K80" s="832" t="s">
        <v>1233</v>
      </c>
      <c r="L80" s="835">
        <v>107.27</v>
      </c>
      <c r="M80" s="835">
        <v>214.54</v>
      </c>
      <c r="N80" s="832">
        <v>2</v>
      </c>
      <c r="O80" s="836">
        <v>1</v>
      </c>
      <c r="P80" s="835">
        <v>214.54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7</v>
      </c>
      <c r="B81" s="832" t="s">
        <v>2907</v>
      </c>
      <c r="C81" s="832" t="s">
        <v>2911</v>
      </c>
      <c r="D81" s="833" t="s">
        <v>4442</v>
      </c>
      <c r="E81" s="834" t="s">
        <v>2930</v>
      </c>
      <c r="F81" s="832" t="s">
        <v>2909</v>
      </c>
      <c r="G81" s="832" t="s">
        <v>3150</v>
      </c>
      <c r="H81" s="832" t="s">
        <v>585</v>
      </c>
      <c r="I81" s="832" t="s">
        <v>3151</v>
      </c>
      <c r="J81" s="832" t="s">
        <v>3152</v>
      </c>
      <c r="K81" s="832"/>
      <c r="L81" s="835">
        <v>0</v>
      </c>
      <c r="M81" s="835">
        <v>0</v>
      </c>
      <c r="N81" s="832">
        <v>1</v>
      </c>
      <c r="O81" s="836">
        <v>1</v>
      </c>
      <c r="P81" s="835">
        <v>0</v>
      </c>
      <c r="Q81" s="837"/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7</v>
      </c>
      <c r="B82" s="832" t="s">
        <v>2907</v>
      </c>
      <c r="C82" s="832" t="s">
        <v>2911</v>
      </c>
      <c r="D82" s="833" t="s">
        <v>4442</v>
      </c>
      <c r="E82" s="834" t="s">
        <v>2932</v>
      </c>
      <c r="F82" s="832" t="s">
        <v>2908</v>
      </c>
      <c r="G82" s="832" t="s">
        <v>3053</v>
      </c>
      <c r="H82" s="832" t="s">
        <v>585</v>
      </c>
      <c r="I82" s="832" t="s">
        <v>3054</v>
      </c>
      <c r="J82" s="832" t="s">
        <v>3055</v>
      </c>
      <c r="K82" s="832" t="s">
        <v>3056</v>
      </c>
      <c r="L82" s="835">
        <v>38.47</v>
      </c>
      <c r="M82" s="835">
        <v>76.94</v>
      </c>
      <c r="N82" s="832">
        <v>2</v>
      </c>
      <c r="O82" s="836">
        <v>0.5</v>
      </c>
      <c r="P82" s="835">
        <v>76.94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7</v>
      </c>
      <c r="B83" s="832" t="s">
        <v>2907</v>
      </c>
      <c r="C83" s="832" t="s">
        <v>2911</v>
      </c>
      <c r="D83" s="833" t="s">
        <v>4442</v>
      </c>
      <c r="E83" s="834" t="s">
        <v>2932</v>
      </c>
      <c r="F83" s="832" t="s">
        <v>2908</v>
      </c>
      <c r="G83" s="832" t="s">
        <v>3053</v>
      </c>
      <c r="H83" s="832" t="s">
        <v>585</v>
      </c>
      <c r="I83" s="832" t="s">
        <v>3057</v>
      </c>
      <c r="J83" s="832" t="s">
        <v>1310</v>
      </c>
      <c r="K83" s="832" t="s">
        <v>1311</v>
      </c>
      <c r="L83" s="835">
        <v>147.85</v>
      </c>
      <c r="M83" s="835">
        <v>147.85</v>
      </c>
      <c r="N83" s="832">
        <v>1</v>
      </c>
      <c r="O83" s="836">
        <v>1</v>
      </c>
      <c r="P83" s="835">
        <v>147.85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7</v>
      </c>
      <c r="B84" s="832" t="s">
        <v>2907</v>
      </c>
      <c r="C84" s="832" t="s">
        <v>2911</v>
      </c>
      <c r="D84" s="833" t="s">
        <v>4442</v>
      </c>
      <c r="E84" s="834" t="s">
        <v>2932</v>
      </c>
      <c r="F84" s="832" t="s">
        <v>2908</v>
      </c>
      <c r="G84" s="832" t="s">
        <v>3153</v>
      </c>
      <c r="H84" s="832" t="s">
        <v>585</v>
      </c>
      <c r="I84" s="832" t="s">
        <v>3154</v>
      </c>
      <c r="J84" s="832" t="s">
        <v>3155</v>
      </c>
      <c r="K84" s="832" t="s">
        <v>3156</v>
      </c>
      <c r="L84" s="835">
        <v>136.04</v>
      </c>
      <c r="M84" s="835">
        <v>136.04</v>
      </c>
      <c r="N84" s="832">
        <v>1</v>
      </c>
      <c r="O84" s="836">
        <v>0.5</v>
      </c>
      <c r="P84" s="835">
        <v>136.04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7</v>
      </c>
      <c r="B85" s="832" t="s">
        <v>2907</v>
      </c>
      <c r="C85" s="832" t="s">
        <v>2911</v>
      </c>
      <c r="D85" s="833" t="s">
        <v>4442</v>
      </c>
      <c r="E85" s="834" t="s">
        <v>2932</v>
      </c>
      <c r="F85" s="832" t="s">
        <v>2908</v>
      </c>
      <c r="G85" s="832" t="s">
        <v>3157</v>
      </c>
      <c r="H85" s="832" t="s">
        <v>585</v>
      </c>
      <c r="I85" s="832" t="s">
        <v>3158</v>
      </c>
      <c r="J85" s="832" t="s">
        <v>1219</v>
      </c>
      <c r="K85" s="832" t="s">
        <v>3159</v>
      </c>
      <c r="L85" s="835">
        <v>79.64</v>
      </c>
      <c r="M85" s="835">
        <v>79.64</v>
      </c>
      <c r="N85" s="832">
        <v>1</v>
      </c>
      <c r="O85" s="836">
        <v>0.5</v>
      </c>
      <c r="P85" s="835">
        <v>79.64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7</v>
      </c>
      <c r="B86" s="832" t="s">
        <v>2907</v>
      </c>
      <c r="C86" s="832" t="s">
        <v>2911</v>
      </c>
      <c r="D86" s="833" t="s">
        <v>4442</v>
      </c>
      <c r="E86" s="834" t="s">
        <v>2932</v>
      </c>
      <c r="F86" s="832" t="s">
        <v>2908</v>
      </c>
      <c r="G86" s="832" t="s">
        <v>3160</v>
      </c>
      <c r="H86" s="832" t="s">
        <v>585</v>
      </c>
      <c r="I86" s="832" t="s">
        <v>3161</v>
      </c>
      <c r="J86" s="832" t="s">
        <v>3162</v>
      </c>
      <c r="K86" s="832" t="s">
        <v>3163</v>
      </c>
      <c r="L86" s="835">
        <v>0</v>
      </c>
      <c r="M86" s="835">
        <v>0</v>
      </c>
      <c r="N86" s="832">
        <v>1</v>
      </c>
      <c r="O86" s="836">
        <v>0.5</v>
      </c>
      <c r="P86" s="835">
        <v>0</v>
      </c>
      <c r="Q86" s="837"/>
      <c r="R86" s="832">
        <v>1</v>
      </c>
      <c r="S86" s="837">
        <v>1</v>
      </c>
      <c r="T86" s="836">
        <v>0.5</v>
      </c>
      <c r="U86" s="838">
        <v>1</v>
      </c>
    </row>
    <row r="87" spans="1:21" ht="14.45" customHeight="1" x14ac:dyDescent="0.2">
      <c r="A87" s="831">
        <v>7</v>
      </c>
      <c r="B87" s="832" t="s">
        <v>2907</v>
      </c>
      <c r="C87" s="832" t="s">
        <v>2911</v>
      </c>
      <c r="D87" s="833" t="s">
        <v>4442</v>
      </c>
      <c r="E87" s="834" t="s">
        <v>2932</v>
      </c>
      <c r="F87" s="832" t="s">
        <v>2908</v>
      </c>
      <c r="G87" s="832" t="s">
        <v>2962</v>
      </c>
      <c r="H87" s="832" t="s">
        <v>585</v>
      </c>
      <c r="I87" s="832" t="s">
        <v>3164</v>
      </c>
      <c r="J87" s="832" t="s">
        <v>3165</v>
      </c>
      <c r="K87" s="832" t="s">
        <v>2617</v>
      </c>
      <c r="L87" s="835">
        <v>54.85</v>
      </c>
      <c r="M87" s="835">
        <v>109.7</v>
      </c>
      <c r="N87" s="832">
        <v>2</v>
      </c>
      <c r="O87" s="836">
        <v>1</v>
      </c>
      <c r="P87" s="835">
        <v>109.7</v>
      </c>
      <c r="Q87" s="837">
        <v>1</v>
      </c>
      <c r="R87" s="832">
        <v>2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7</v>
      </c>
      <c r="B88" s="832" t="s">
        <v>2907</v>
      </c>
      <c r="C88" s="832" t="s">
        <v>2911</v>
      </c>
      <c r="D88" s="833" t="s">
        <v>4442</v>
      </c>
      <c r="E88" s="834" t="s">
        <v>2932</v>
      </c>
      <c r="F88" s="832" t="s">
        <v>2908</v>
      </c>
      <c r="G88" s="832" t="s">
        <v>3166</v>
      </c>
      <c r="H88" s="832" t="s">
        <v>585</v>
      </c>
      <c r="I88" s="832" t="s">
        <v>3167</v>
      </c>
      <c r="J88" s="832" t="s">
        <v>1215</v>
      </c>
      <c r="K88" s="832" t="s">
        <v>1216</v>
      </c>
      <c r="L88" s="835">
        <v>54.18</v>
      </c>
      <c r="M88" s="835">
        <v>54.18</v>
      </c>
      <c r="N88" s="832">
        <v>1</v>
      </c>
      <c r="O88" s="836">
        <v>0.5</v>
      </c>
      <c r="P88" s="835">
        <v>54.18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7</v>
      </c>
      <c r="B89" s="832" t="s">
        <v>2907</v>
      </c>
      <c r="C89" s="832" t="s">
        <v>2911</v>
      </c>
      <c r="D89" s="833" t="s">
        <v>4442</v>
      </c>
      <c r="E89" s="834" t="s">
        <v>2932</v>
      </c>
      <c r="F89" s="832" t="s">
        <v>2908</v>
      </c>
      <c r="G89" s="832" t="s">
        <v>3005</v>
      </c>
      <c r="H89" s="832" t="s">
        <v>585</v>
      </c>
      <c r="I89" s="832" t="s">
        <v>3168</v>
      </c>
      <c r="J89" s="832" t="s">
        <v>802</v>
      </c>
      <c r="K89" s="832" t="s">
        <v>3169</v>
      </c>
      <c r="L89" s="835">
        <v>17.62</v>
      </c>
      <c r="M89" s="835">
        <v>17.62</v>
      </c>
      <c r="N89" s="832">
        <v>1</v>
      </c>
      <c r="O89" s="836">
        <v>1</v>
      </c>
      <c r="P89" s="835">
        <v>17.62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7</v>
      </c>
      <c r="B90" s="832" t="s">
        <v>2907</v>
      </c>
      <c r="C90" s="832" t="s">
        <v>2911</v>
      </c>
      <c r="D90" s="833" t="s">
        <v>4442</v>
      </c>
      <c r="E90" s="834" t="s">
        <v>2932</v>
      </c>
      <c r="F90" s="832" t="s">
        <v>2908</v>
      </c>
      <c r="G90" s="832" t="s">
        <v>3005</v>
      </c>
      <c r="H90" s="832" t="s">
        <v>585</v>
      </c>
      <c r="I90" s="832" t="s">
        <v>3006</v>
      </c>
      <c r="J90" s="832" t="s">
        <v>802</v>
      </c>
      <c r="K90" s="832" t="s">
        <v>3007</v>
      </c>
      <c r="L90" s="835">
        <v>35.25</v>
      </c>
      <c r="M90" s="835">
        <v>35.25</v>
      </c>
      <c r="N90" s="832">
        <v>1</v>
      </c>
      <c r="O90" s="836">
        <v>1</v>
      </c>
      <c r="P90" s="835">
        <v>35.25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7</v>
      </c>
      <c r="B91" s="832" t="s">
        <v>2907</v>
      </c>
      <c r="C91" s="832" t="s">
        <v>2911</v>
      </c>
      <c r="D91" s="833" t="s">
        <v>4442</v>
      </c>
      <c r="E91" s="834" t="s">
        <v>2932</v>
      </c>
      <c r="F91" s="832" t="s">
        <v>2908</v>
      </c>
      <c r="G91" s="832" t="s">
        <v>2966</v>
      </c>
      <c r="H91" s="832" t="s">
        <v>585</v>
      </c>
      <c r="I91" s="832" t="s">
        <v>3170</v>
      </c>
      <c r="J91" s="832" t="s">
        <v>1068</v>
      </c>
      <c r="K91" s="832" t="s">
        <v>3171</v>
      </c>
      <c r="L91" s="835">
        <v>32.25</v>
      </c>
      <c r="M91" s="835">
        <v>32.25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7</v>
      </c>
      <c r="B92" s="832" t="s">
        <v>2907</v>
      </c>
      <c r="C92" s="832" t="s">
        <v>2911</v>
      </c>
      <c r="D92" s="833" t="s">
        <v>4442</v>
      </c>
      <c r="E92" s="834" t="s">
        <v>2932</v>
      </c>
      <c r="F92" s="832" t="s">
        <v>2908</v>
      </c>
      <c r="G92" s="832" t="s">
        <v>2966</v>
      </c>
      <c r="H92" s="832" t="s">
        <v>585</v>
      </c>
      <c r="I92" s="832" t="s">
        <v>3172</v>
      </c>
      <c r="J92" s="832" t="s">
        <v>1068</v>
      </c>
      <c r="K92" s="832" t="s">
        <v>3173</v>
      </c>
      <c r="L92" s="835">
        <v>185.26</v>
      </c>
      <c r="M92" s="835">
        <v>185.26</v>
      </c>
      <c r="N92" s="832">
        <v>1</v>
      </c>
      <c r="O92" s="836">
        <v>0.5</v>
      </c>
      <c r="P92" s="835">
        <v>185.26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7</v>
      </c>
      <c r="B93" s="832" t="s">
        <v>2907</v>
      </c>
      <c r="C93" s="832" t="s">
        <v>2911</v>
      </c>
      <c r="D93" s="833" t="s">
        <v>4442</v>
      </c>
      <c r="E93" s="834" t="s">
        <v>2932</v>
      </c>
      <c r="F93" s="832" t="s">
        <v>2908</v>
      </c>
      <c r="G93" s="832" t="s">
        <v>3012</v>
      </c>
      <c r="H93" s="832" t="s">
        <v>678</v>
      </c>
      <c r="I93" s="832" t="s">
        <v>2440</v>
      </c>
      <c r="J93" s="832" t="s">
        <v>1349</v>
      </c>
      <c r="K93" s="832" t="s">
        <v>834</v>
      </c>
      <c r="L93" s="835">
        <v>47.7</v>
      </c>
      <c r="M93" s="835">
        <v>47.7</v>
      </c>
      <c r="N93" s="832">
        <v>1</v>
      </c>
      <c r="O93" s="836">
        <v>1</v>
      </c>
      <c r="P93" s="835">
        <v>47.7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7</v>
      </c>
      <c r="B94" s="832" t="s">
        <v>2907</v>
      </c>
      <c r="C94" s="832" t="s">
        <v>2911</v>
      </c>
      <c r="D94" s="833" t="s">
        <v>4442</v>
      </c>
      <c r="E94" s="834" t="s">
        <v>2932</v>
      </c>
      <c r="F94" s="832" t="s">
        <v>2908</v>
      </c>
      <c r="G94" s="832" t="s">
        <v>3012</v>
      </c>
      <c r="H94" s="832" t="s">
        <v>678</v>
      </c>
      <c r="I94" s="832" t="s">
        <v>2785</v>
      </c>
      <c r="J94" s="832" t="s">
        <v>1349</v>
      </c>
      <c r="K94" s="832" t="s">
        <v>2786</v>
      </c>
      <c r="L94" s="835">
        <v>143.09</v>
      </c>
      <c r="M94" s="835">
        <v>143.09</v>
      </c>
      <c r="N94" s="832">
        <v>1</v>
      </c>
      <c r="O94" s="836">
        <v>0.5</v>
      </c>
      <c r="P94" s="835">
        <v>143.09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7</v>
      </c>
      <c r="B95" s="832" t="s">
        <v>2907</v>
      </c>
      <c r="C95" s="832" t="s">
        <v>2911</v>
      </c>
      <c r="D95" s="833" t="s">
        <v>4442</v>
      </c>
      <c r="E95" s="834" t="s">
        <v>2932</v>
      </c>
      <c r="F95" s="832" t="s">
        <v>2908</v>
      </c>
      <c r="G95" s="832" t="s">
        <v>3133</v>
      </c>
      <c r="H95" s="832" t="s">
        <v>678</v>
      </c>
      <c r="I95" s="832" t="s">
        <v>2904</v>
      </c>
      <c r="J95" s="832" t="s">
        <v>2225</v>
      </c>
      <c r="K95" s="832" t="s">
        <v>2226</v>
      </c>
      <c r="L95" s="835">
        <v>63.75</v>
      </c>
      <c r="M95" s="835">
        <v>191.25</v>
      </c>
      <c r="N95" s="832">
        <v>3</v>
      </c>
      <c r="O95" s="836">
        <v>2</v>
      </c>
      <c r="P95" s="835">
        <v>191.25</v>
      </c>
      <c r="Q95" s="837">
        <v>1</v>
      </c>
      <c r="R95" s="832">
        <v>3</v>
      </c>
      <c r="S95" s="837">
        <v>1</v>
      </c>
      <c r="T95" s="836">
        <v>2</v>
      </c>
      <c r="U95" s="838">
        <v>1</v>
      </c>
    </row>
    <row r="96" spans="1:21" ht="14.45" customHeight="1" x14ac:dyDescent="0.2">
      <c r="A96" s="831">
        <v>7</v>
      </c>
      <c r="B96" s="832" t="s">
        <v>2907</v>
      </c>
      <c r="C96" s="832" t="s">
        <v>2911</v>
      </c>
      <c r="D96" s="833" t="s">
        <v>4442</v>
      </c>
      <c r="E96" s="834" t="s">
        <v>2932</v>
      </c>
      <c r="F96" s="832" t="s">
        <v>2908</v>
      </c>
      <c r="G96" s="832" t="s">
        <v>2974</v>
      </c>
      <c r="H96" s="832" t="s">
        <v>585</v>
      </c>
      <c r="I96" s="832" t="s">
        <v>3134</v>
      </c>
      <c r="J96" s="832" t="s">
        <v>831</v>
      </c>
      <c r="K96" s="832" t="s">
        <v>3135</v>
      </c>
      <c r="L96" s="835">
        <v>42.54</v>
      </c>
      <c r="M96" s="835">
        <v>42.54</v>
      </c>
      <c r="N96" s="832">
        <v>1</v>
      </c>
      <c r="O96" s="836">
        <v>1</v>
      </c>
      <c r="P96" s="835">
        <v>42.54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7</v>
      </c>
      <c r="B97" s="832" t="s">
        <v>2907</v>
      </c>
      <c r="C97" s="832" t="s">
        <v>2911</v>
      </c>
      <c r="D97" s="833" t="s">
        <v>4442</v>
      </c>
      <c r="E97" s="834" t="s">
        <v>2932</v>
      </c>
      <c r="F97" s="832" t="s">
        <v>2908</v>
      </c>
      <c r="G97" s="832" t="s">
        <v>3174</v>
      </c>
      <c r="H97" s="832" t="s">
        <v>585</v>
      </c>
      <c r="I97" s="832" t="s">
        <v>3175</v>
      </c>
      <c r="J97" s="832" t="s">
        <v>3176</v>
      </c>
      <c r="K97" s="832" t="s">
        <v>3177</v>
      </c>
      <c r="L97" s="835">
        <v>118.5</v>
      </c>
      <c r="M97" s="835">
        <v>592.5</v>
      </c>
      <c r="N97" s="832">
        <v>5</v>
      </c>
      <c r="O97" s="836">
        <v>1.5</v>
      </c>
      <c r="P97" s="835">
        <v>592.5</v>
      </c>
      <c r="Q97" s="837">
        <v>1</v>
      </c>
      <c r="R97" s="832">
        <v>5</v>
      </c>
      <c r="S97" s="837">
        <v>1</v>
      </c>
      <c r="T97" s="836">
        <v>1.5</v>
      </c>
      <c r="U97" s="838">
        <v>1</v>
      </c>
    </row>
    <row r="98" spans="1:21" ht="14.45" customHeight="1" x14ac:dyDescent="0.2">
      <c r="A98" s="831">
        <v>7</v>
      </c>
      <c r="B98" s="832" t="s">
        <v>2907</v>
      </c>
      <c r="C98" s="832" t="s">
        <v>2911</v>
      </c>
      <c r="D98" s="833" t="s">
        <v>4442</v>
      </c>
      <c r="E98" s="834" t="s">
        <v>2932</v>
      </c>
      <c r="F98" s="832" t="s">
        <v>2908</v>
      </c>
      <c r="G98" s="832" t="s">
        <v>3147</v>
      </c>
      <c r="H98" s="832" t="s">
        <v>585</v>
      </c>
      <c r="I98" s="832" t="s">
        <v>3178</v>
      </c>
      <c r="J98" s="832" t="s">
        <v>3179</v>
      </c>
      <c r="K98" s="832" t="s">
        <v>3180</v>
      </c>
      <c r="L98" s="835">
        <v>154.36000000000001</v>
      </c>
      <c r="M98" s="835">
        <v>154.36000000000001</v>
      </c>
      <c r="N98" s="832">
        <v>1</v>
      </c>
      <c r="O98" s="836">
        <v>1</v>
      </c>
      <c r="P98" s="835">
        <v>154.36000000000001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7</v>
      </c>
      <c r="B99" s="832" t="s">
        <v>2907</v>
      </c>
      <c r="C99" s="832" t="s">
        <v>2911</v>
      </c>
      <c r="D99" s="833" t="s">
        <v>4442</v>
      </c>
      <c r="E99" s="834" t="s">
        <v>2932</v>
      </c>
      <c r="F99" s="832" t="s">
        <v>2908</v>
      </c>
      <c r="G99" s="832" t="s">
        <v>3147</v>
      </c>
      <c r="H99" s="832" t="s">
        <v>678</v>
      </c>
      <c r="I99" s="832" t="s">
        <v>2487</v>
      </c>
      <c r="J99" s="832" t="s">
        <v>1669</v>
      </c>
      <c r="K99" s="832" t="s">
        <v>2488</v>
      </c>
      <c r="L99" s="835">
        <v>154.36000000000001</v>
      </c>
      <c r="M99" s="835">
        <v>154.36000000000001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7</v>
      </c>
      <c r="B100" s="832" t="s">
        <v>2907</v>
      </c>
      <c r="C100" s="832" t="s">
        <v>2911</v>
      </c>
      <c r="D100" s="833" t="s">
        <v>4442</v>
      </c>
      <c r="E100" s="834" t="s">
        <v>2932</v>
      </c>
      <c r="F100" s="832" t="s">
        <v>2908</v>
      </c>
      <c r="G100" s="832" t="s">
        <v>3181</v>
      </c>
      <c r="H100" s="832" t="s">
        <v>678</v>
      </c>
      <c r="I100" s="832" t="s">
        <v>2472</v>
      </c>
      <c r="J100" s="832" t="s">
        <v>2470</v>
      </c>
      <c r="K100" s="832" t="s">
        <v>2473</v>
      </c>
      <c r="L100" s="835">
        <v>126.27</v>
      </c>
      <c r="M100" s="835">
        <v>126.27</v>
      </c>
      <c r="N100" s="832">
        <v>1</v>
      </c>
      <c r="O100" s="836">
        <v>1</v>
      </c>
      <c r="P100" s="835">
        <v>126.27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7</v>
      </c>
      <c r="B101" s="832" t="s">
        <v>2907</v>
      </c>
      <c r="C101" s="832" t="s">
        <v>2911</v>
      </c>
      <c r="D101" s="833" t="s">
        <v>4442</v>
      </c>
      <c r="E101" s="834" t="s">
        <v>2932</v>
      </c>
      <c r="F101" s="832" t="s">
        <v>2908</v>
      </c>
      <c r="G101" s="832" t="s">
        <v>3182</v>
      </c>
      <c r="H101" s="832" t="s">
        <v>585</v>
      </c>
      <c r="I101" s="832" t="s">
        <v>3183</v>
      </c>
      <c r="J101" s="832" t="s">
        <v>3184</v>
      </c>
      <c r="K101" s="832" t="s">
        <v>3185</v>
      </c>
      <c r="L101" s="835">
        <v>79.069999999999993</v>
      </c>
      <c r="M101" s="835">
        <v>237.20999999999998</v>
      </c>
      <c r="N101" s="832">
        <v>3</v>
      </c>
      <c r="O101" s="836">
        <v>1.5</v>
      </c>
      <c r="P101" s="835">
        <v>237.20999999999998</v>
      </c>
      <c r="Q101" s="837">
        <v>1</v>
      </c>
      <c r="R101" s="832">
        <v>3</v>
      </c>
      <c r="S101" s="837">
        <v>1</v>
      </c>
      <c r="T101" s="836">
        <v>1.5</v>
      </c>
      <c r="U101" s="838">
        <v>1</v>
      </c>
    </row>
    <row r="102" spans="1:21" ht="14.45" customHeight="1" x14ac:dyDescent="0.2">
      <c r="A102" s="831">
        <v>7</v>
      </c>
      <c r="B102" s="832" t="s">
        <v>2907</v>
      </c>
      <c r="C102" s="832" t="s">
        <v>2911</v>
      </c>
      <c r="D102" s="833" t="s">
        <v>4442</v>
      </c>
      <c r="E102" s="834" t="s">
        <v>2932</v>
      </c>
      <c r="F102" s="832" t="s">
        <v>2908</v>
      </c>
      <c r="G102" s="832" t="s">
        <v>3039</v>
      </c>
      <c r="H102" s="832" t="s">
        <v>585</v>
      </c>
      <c r="I102" s="832" t="s">
        <v>3040</v>
      </c>
      <c r="J102" s="832" t="s">
        <v>1232</v>
      </c>
      <c r="K102" s="832" t="s">
        <v>1233</v>
      </c>
      <c r="L102" s="835">
        <v>107.27</v>
      </c>
      <c r="M102" s="835">
        <v>536.35</v>
      </c>
      <c r="N102" s="832">
        <v>5</v>
      </c>
      <c r="O102" s="836">
        <v>2.5</v>
      </c>
      <c r="P102" s="835">
        <v>536.35</v>
      </c>
      <c r="Q102" s="837">
        <v>1</v>
      </c>
      <c r="R102" s="832">
        <v>5</v>
      </c>
      <c r="S102" s="837">
        <v>1</v>
      </c>
      <c r="T102" s="836">
        <v>2.5</v>
      </c>
      <c r="U102" s="838">
        <v>1</v>
      </c>
    </row>
    <row r="103" spans="1:21" ht="14.45" customHeight="1" x14ac:dyDescent="0.2">
      <c r="A103" s="831">
        <v>7</v>
      </c>
      <c r="B103" s="832" t="s">
        <v>2907</v>
      </c>
      <c r="C103" s="832" t="s">
        <v>2911</v>
      </c>
      <c r="D103" s="833" t="s">
        <v>4442</v>
      </c>
      <c r="E103" s="834" t="s">
        <v>2935</v>
      </c>
      <c r="F103" s="832" t="s">
        <v>2908</v>
      </c>
      <c r="G103" s="832" t="s">
        <v>3058</v>
      </c>
      <c r="H103" s="832" t="s">
        <v>585</v>
      </c>
      <c r="I103" s="832" t="s">
        <v>3059</v>
      </c>
      <c r="J103" s="832" t="s">
        <v>1234</v>
      </c>
      <c r="K103" s="832" t="s">
        <v>1236</v>
      </c>
      <c r="L103" s="835">
        <v>42.05</v>
      </c>
      <c r="M103" s="835">
        <v>42.05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7</v>
      </c>
      <c r="B104" s="832" t="s">
        <v>2907</v>
      </c>
      <c r="C104" s="832" t="s">
        <v>2911</v>
      </c>
      <c r="D104" s="833" t="s">
        <v>4442</v>
      </c>
      <c r="E104" s="834" t="s">
        <v>2935</v>
      </c>
      <c r="F104" s="832" t="s">
        <v>2908</v>
      </c>
      <c r="G104" s="832" t="s">
        <v>2993</v>
      </c>
      <c r="H104" s="832" t="s">
        <v>585</v>
      </c>
      <c r="I104" s="832" t="s">
        <v>3186</v>
      </c>
      <c r="J104" s="832" t="s">
        <v>2995</v>
      </c>
      <c r="K104" s="832" t="s">
        <v>3187</v>
      </c>
      <c r="L104" s="835">
        <v>91.11</v>
      </c>
      <c r="M104" s="835">
        <v>273.33</v>
      </c>
      <c r="N104" s="832">
        <v>3</v>
      </c>
      <c r="O104" s="836">
        <v>1</v>
      </c>
      <c r="P104" s="835">
        <v>182.22</v>
      </c>
      <c r="Q104" s="837">
        <v>0.66666666666666674</v>
      </c>
      <c r="R104" s="832">
        <v>2</v>
      </c>
      <c r="S104" s="837">
        <v>0.66666666666666663</v>
      </c>
      <c r="T104" s="836">
        <v>0.5</v>
      </c>
      <c r="U104" s="838">
        <v>0.5</v>
      </c>
    </row>
    <row r="105" spans="1:21" ht="14.45" customHeight="1" x14ac:dyDescent="0.2">
      <c r="A105" s="831">
        <v>7</v>
      </c>
      <c r="B105" s="832" t="s">
        <v>2907</v>
      </c>
      <c r="C105" s="832" t="s">
        <v>2911</v>
      </c>
      <c r="D105" s="833" t="s">
        <v>4442</v>
      </c>
      <c r="E105" s="834" t="s">
        <v>2935</v>
      </c>
      <c r="F105" s="832" t="s">
        <v>2908</v>
      </c>
      <c r="G105" s="832" t="s">
        <v>2993</v>
      </c>
      <c r="H105" s="832" t="s">
        <v>585</v>
      </c>
      <c r="I105" s="832" t="s">
        <v>3060</v>
      </c>
      <c r="J105" s="832" t="s">
        <v>2995</v>
      </c>
      <c r="K105" s="832" t="s">
        <v>3061</v>
      </c>
      <c r="L105" s="835">
        <v>182.22</v>
      </c>
      <c r="M105" s="835">
        <v>182.22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7</v>
      </c>
      <c r="B106" s="832" t="s">
        <v>2907</v>
      </c>
      <c r="C106" s="832" t="s">
        <v>2911</v>
      </c>
      <c r="D106" s="833" t="s">
        <v>4442</v>
      </c>
      <c r="E106" s="834" t="s">
        <v>2935</v>
      </c>
      <c r="F106" s="832" t="s">
        <v>2908</v>
      </c>
      <c r="G106" s="832" t="s">
        <v>2993</v>
      </c>
      <c r="H106" s="832" t="s">
        <v>585</v>
      </c>
      <c r="I106" s="832" t="s">
        <v>3062</v>
      </c>
      <c r="J106" s="832" t="s">
        <v>2995</v>
      </c>
      <c r="K106" s="832" t="s">
        <v>3061</v>
      </c>
      <c r="L106" s="835">
        <v>182.22</v>
      </c>
      <c r="M106" s="835">
        <v>182.22</v>
      </c>
      <c r="N106" s="832">
        <v>1</v>
      </c>
      <c r="O106" s="836">
        <v>0.5</v>
      </c>
      <c r="P106" s="835">
        <v>182.22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7</v>
      </c>
      <c r="B107" s="832" t="s">
        <v>2907</v>
      </c>
      <c r="C107" s="832" t="s">
        <v>2911</v>
      </c>
      <c r="D107" s="833" t="s">
        <v>4442</v>
      </c>
      <c r="E107" s="834" t="s">
        <v>2935</v>
      </c>
      <c r="F107" s="832" t="s">
        <v>2908</v>
      </c>
      <c r="G107" s="832" t="s">
        <v>2993</v>
      </c>
      <c r="H107" s="832" t="s">
        <v>585</v>
      </c>
      <c r="I107" s="832" t="s">
        <v>2994</v>
      </c>
      <c r="J107" s="832" t="s">
        <v>2995</v>
      </c>
      <c r="K107" s="832" t="s">
        <v>2996</v>
      </c>
      <c r="L107" s="835">
        <v>273.33</v>
      </c>
      <c r="M107" s="835">
        <v>546.66</v>
      </c>
      <c r="N107" s="832">
        <v>2</v>
      </c>
      <c r="O107" s="836">
        <v>1.5</v>
      </c>
      <c r="P107" s="835">
        <v>546.66</v>
      </c>
      <c r="Q107" s="837">
        <v>1</v>
      </c>
      <c r="R107" s="832">
        <v>2</v>
      </c>
      <c r="S107" s="837">
        <v>1</v>
      </c>
      <c r="T107" s="836">
        <v>1.5</v>
      </c>
      <c r="U107" s="838">
        <v>1</v>
      </c>
    </row>
    <row r="108" spans="1:21" ht="14.45" customHeight="1" x14ac:dyDescent="0.2">
      <c r="A108" s="831">
        <v>7</v>
      </c>
      <c r="B108" s="832" t="s">
        <v>2907</v>
      </c>
      <c r="C108" s="832" t="s">
        <v>2911</v>
      </c>
      <c r="D108" s="833" t="s">
        <v>4442</v>
      </c>
      <c r="E108" s="834" t="s">
        <v>2935</v>
      </c>
      <c r="F108" s="832" t="s">
        <v>2908</v>
      </c>
      <c r="G108" s="832" t="s">
        <v>3188</v>
      </c>
      <c r="H108" s="832" t="s">
        <v>678</v>
      </c>
      <c r="I108" s="832" t="s">
        <v>3189</v>
      </c>
      <c r="J108" s="832" t="s">
        <v>3190</v>
      </c>
      <c r="K108" s="832" t="s">
        <v>3191</v>
      </c>
      <c r="L108" s="835">
        <v>77.790000000000006</v>
      </c>
      <c r="M108" s="835">
        <v>77.790000000000006</v>
      </c>
      <c r="N108" s="832">
        <v>1</v>
      </c>
      <c r="O108" s="836">
        <v>0.5</v>
      </c>
      <c r="P108" s="835">
        <v>77.790000000000006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7</v>
      </c>
      <c r="B109" s="832" t="s">
        <v>2907</v>
      </c>
      <c r="C109" s="832" t="s">
        <v>2911</v>
      </c>
      <c r="D109" s="833" t="s">
        <v>4442</v>
      </c>
      <c r="E109" s="834" t="s">
        <v>2935</v>
      </c>
      <c r="F109" s="832" t="s">
        <v>2908</v>
      </c>
      <c r="G109" s="832" t="s">
        <v>3111</v>
      </c>
      <c r="H109" s="832" t="s">
        <v>585</v>
      </c>
      <c r="I109" s="832" t="s">
        <v>3112</v>
      </c>
      <c r="J109" s="832" t="s">
        <v>3113</v>
      </c>
      <c r="K109" s="832" t="s">
        <v>3114</v>
      </c>
      <c r="L109" s="835">
        <v>0</v>
      </c>
      <c r="M109" s="835">
        <v>0</v>
      </c>
      <c r="N109" s="832">
        <v>1</v>
      </c>
      <c r="O109" s="836">
        <v>0.5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7</v>
      </c>
      <c r="B110" s="832" t="s">
        <v>2907</v>
      </c>
      <c r="C110" s="832" t="s">
        <v>2911</v>
      </c>
      <c r="D110" s="833" t="s">
        <v>4442</v>
      </c>
      <c r="E110" s="834" t="s">
        <v>2935</v>
      </c>
      <c r="F110" s="832" t="s">
        <v>2908</v>
      </c>
      <c r="G110" s="832" t="s">
        <v>2966</v>
      </c>
      <c r="H110" s="832" t="s">
        <v>585</v>
      </c>
      <c r="I110" s="832" t="s">
        <v>3192</v>
      </c>
      <c r="J110" s="832" t="s">
        <v>1068</v>
      </c>
      <c r="K110" s="832" t="s">
        <v>3193</v>
      </c>
      <c r="L110" s="835">
        <v>103.67</v>
      </c>
      <c r="M110" s="835">
        <v>103.67</v>
      </c>
      <c r="N110" s="832">
        <v>1</v>
      </c>
      <c r="O110" s="836">
        <v>0.5</v>
      </c>
      <c r="P110" s="835">
        <v>103.67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7</v>
      </c>
      <c r="B111" s="832" t="s">
        <v>2907</v>
      </c>
      <c r="C111" s="832" t="s">
        <v>2911</v>
      </c>
      <c r="D111" s="833" t="s">
        <v>4442</v>
      </c>
      <c r="E111" s="834" t="s">
        <v>2935</v>
      </c>
      <c r="F111" s="832" t="s">
        <v>2908</v>
      </c>
      <c r="G111" s="832" t="s">
        <v>2966</v>
      </c>
      <c r="H111" s="832" t="s">
        <v>585</v>
      </c>
      <c r="I111" s="832" t="s">
        <v>3172</v>
      </c>
      <c r="J111" s="832" t="s">
        <v>1068</v>
      </c>
      <c r="K111" s="832" t="s">
        <v>3173</v>
      </c>
      <c r="L111" s="835">
        <v>103.67</v>
      </c>
      <c r="M111" s="835">
        <v>311.01</v>
      </c>
      <c r="N111" s="832">
        <v>3</v>
      </c>
      <c r="O111" s="836">
        <v>1.5</v>
      </c>
      <c r="P111" s="835">
        <v>207.34</v>
      </c>
      <c r="Q111" s="837">
        <v>0.66666666666666674</v>
      </c>
      <c r="R111" s="832">
        <v>2</v>
      </c>
      <c r="S111" s="837">
        <v>0.66666666666666663</v>
      </c>
      <c r="T111" s="836">
        <v>1</v>
      </c>
      <c r="U111" s="838">
        <v>0.66666666666666663</v>
      </c>
    </row>
    <row r="112" spans="1:21" ht="14.45" customHeight="1" x14ac:dyDescent="0.2">
      <c r="A112" s="831">
        <v>7</v>
      </c>
      <c r="B112" s="832" t="s">
        <v>2907</v>
      </c>
      <c r="C112" s="832" t="s">
        <v>2911</v>
      </c>
      <c r="D112" s="833" t="s">
        <v>4442</v>
      </c>
      <c r="E112" s="834" t="s">
        <v>2935</v>
      </c>
      <c r="F112" s="832" t="s">
        <v>2908</v>
      </c>
      <c r="G112" s="832" t="s">
        <v>3194</v>
      </c>
      <c r="H112" s="832" t="s">
        <v>585</v>
      </c>
      <c r="I112" s="832" t="s">
        <v>3195</v>
      </c>
      <c r="J112" s="832" t="s">
        <v>3196</v>
      </c>
      <c r="K112" s="832" t="s">
        <v>3197</v>
      </c>
      <c r="L112" s="835">
        <v>34.07</v>
      </c>
      <c r="M112" s="835">
        <v>68.14</v>
      </c>
      <c r="N112" s="832">
        <v>2</v>
      </c>
      <c r="O112" s="836">
        <v>0.5</v>
      </c>
      <c r="P112" s="835">
        <v>68.14</v>
      </c>
      <c r="Q112" s="837">
        <v>1</v>
      </c>
      <c r="R112" s="832">
        <v>2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7</v>
      </c>
      <c r="B113" s="832" t="s">
        <v>2907</v>
      </c>
      <c r="C113" s="832" t="s">
        <v>2911</v>
      </c>
      <c r="D113" s="833" t="s">
        <v>4442</v>
      </c>
      <c r="E113" s="834" t="s">
        <v>2935</v>
      </c>
      <c r="F113" s="832" t="s">
        <v>2908</v>
      </c>
      <c r="G113" s="832" t="s">
        <v>3198</v>
      </c>
      <c r="H113" s="832" t="s">
        <v>678</v>
      </c>
      <c r="I113" s="832" t="s">
        <v>2871</v>
      </c>
      <c r="J113" s="832" t="s">
        <v>1858</v>
      </c>
      <c r="K113" s="832" t="s">
        <v>2872</v>
      </c>
      <c r="L113" s="835">
        <v>0</v>
      </c>
      <c r="M113" s="835">
        <v>0</v>
      </c>
      <c r="N113" s="832">
        <v>4</v>
      </c>
      <c r="O113" s="836">
        <v>1</v>
      </c>
      <c r="P113" s="835">
        <v>0</v>
      </c>
      <c r="Q113" s="837"/>
      <c r="R113" s="832">
        <v>4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7</v>
      </c>
      <c r="B114" s="832" t="s">
        <v>2907</v>
      </c>
      <c r="C114" s="832" t="s">
        <v>2911</v>
      </c>
      <c r="D114" s="833" t="s">
        <v>4442</v>
      </c>
      <c r="E114" s="834" t="s">
        <v>2935</v>
      </c>
      <c r="F114" s="832" t="s">
        <v>2908</v>
      </c>
      <c r="G114" s="832" t="s">
        <v>3147</v>
      </c>
      <c r="H114" s="832" t="s">
        <v>678</v>
      </c>
      <c r="I114" s="832" t="s">
        <v>2487</v>
      </c>
      <c r="J114" s="832" t="s">
        <v>1669</v>
      </c>
      <c r="K114" s="832" t="s">
        <v>2488</v>
      </c>
      <c r="L114" s="835">
        <v>154.36000000000001</v>
      </c>
      <c r="M114" s="835">
        <v>463.08000000000004</v>
      </c>
      <c r="N114" s="832">
        <v>3</v>
      </c>
      <c r="O114" s="836">
        <v>1</v>
      </c>
      <c r="P114" s="835">
        <v>463.08000000000004</v>
      </c>
      <c r="Q114" s="837">
        <v>1</v>
      </c>
      <c r="R114" s="832">
        <v>3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7</v>
      </c>
      <c r="B115" s="832" t="s">
        <v>2907</v>
      </c>
      <c r="C115" s="832" t="s">
        <v>2911</v>
      </c>
      <c r="D115" s="833" t="s">
        <v>4442</v>
      </c>
      <c r="E115" s="834" t="s">
        <v>2935</v>
      </c>
      <c r="F115" s="832" t="s">
        <v>2908</v>
      </c>
      <c r="G115" s="832" t="s">
        <v>3147</v>
      </c>
      <c r="H115" s="832" t="s">
        <v>585</v>
      </c>
      <c r="I115" s="832" t="s">
        <v>3199</v>
      </c>
      <c r="J115" s="832" t="s">
        <v>1669</v>
      </c>
      <c r="K115" s="832" t="s">
        <v>3200</v>
      </c>
      <c r="L115" s="835">
        <v>225.06</v>
      </c>
      <c r="M115" s="835">
        <v>225.06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7</v>
      </c>
      <c r="B116" s="832" t="s">
        <v>2907</v>
      </c>
      <c r="C116" s="832" t="s">
        <v>2911</v>
      </c>
      <c r="D116" s="833" t="s">
        <v>4442</v>
      </c>
      <c r="E116" s="834" t="s">
        <v>2935</v>
      </c>
      <c r="F116" s="832" t="s">
        <v>2909</v>
      </c>
      <c r="G116" s="832" t="s">
        <v>3150</v>
      </c>
      <c r="H116" s="832" t="s">
        <v>585</v>
      </c>
      <c r="I116" s="832" t="s">
        <v>3151</v>
      </c>
      <c r="J116" s="832" t="s">
        <v>3152</v>
      </c>
      <c r="K116" s="832"/>
      <c r="L116" s="835">
        <v>0</v>
      </c>
      <c r="M116" s="835">
        <v>0</v>
      </c>
      <c r="N116" s="832">
        <v>1</v>
      </c>
      <c r="O116" s="836">
        <v>1</v>
      </c>
      <c r="P116" s="835">
        <v>0</v>
      </c>
      <c r="Q116" s="837"/>
      <c r="R116" s="832">
        <v>1</v>
      </c>
      <c r="S116" s="837">
        <v>1</v>
      </c>
      <c r="T116" s="836">
        <v>1</v>
      </c>
      <c r="U116" s="838">
        <v>1</v>
      </c>
    </row>
    <row r="117" spans="1:21" ht="14.45" customHeight="1" x14ac:dyDescent="0.2">
      <c r="A117" s="831">
        <v>7</v>
      </c>
      <c r="B117" s="832" t="s">
        <v>2907</v>
      </c>
      <c r="C117" s="832" t="s">
        <v>2911</v>
      </c>
      <c r="D117" s="833" t="s">
        <v>4442</v>
      </c>
      <c r="E117" s="834" t="s">
        <v>2935</v>
      </c>
      <c r="F117" s="832" t="s">
        <v>2909</v>
      </c>
      <c r="G117" s="832" t="s">
        <v>3150</v>
      </c>
      <c r="H117" s="832" t="s">
        <v>585</v>
      </c>
      <c r="I117" s="832" t="s">
        <v>2994</v>
      </c>
      <c r="J117" s="832" t="s">
        <v>3152</v>
      </c>
      <c r="K117" s="832"/>
      <c r="L117" s="835">
        <v>273.33</v>
      </c>
      <c r="M117" s="835">
        <v>273.33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7</v>
      </c>
      <c r="B118" s="832" t="s">
        <v>2907</v>
      </c>
      <c r="C118" s="832" t="s">
        <v>2911</v>
      </c>
      <c r="D118" s="833" t="s">
        <v>4442</v>
      </c>
      <c r="E118" s="834" t="s">
        <v>2936</v>
      </c>
      <c r="F118" s="832" t="s">
        <v>2908</v>
      </c>
      <c r="G118" s="832" t="s">
        <v>3201</v>
      </c>
      <c r="H118" s="832" t="s">
        <v>585</v>
      </c>
      <c r="I118" s="832" t="s">
        <v>3202</v>
      </c>
      <c r="J118" s="832" t="s">
        <v>3203</v>
      </c>
      <c r="K118" s="832" t="s">
        <v>3159</v>
      </c>
      <c r="L118" s="835">
        <v>179.68</v>
      </c>
      <c r="M118" s="835">
        <v>179.68</v>
      </c>
      <c r="N118" s="832">
        <v>1</v>
      </c>
      <c r="O118" s="836">
        <v>1</v>
      </c>
      <c r="P118" s="835">
        <v>179.68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7</v>
      </c>
      <c r="B119" s="832" t="s">
        <v>2907</v>
      </c>
      <c r="C119" s="832" t="s">
        <v>2911</v>
      </c>
      <c r="D119" s="833" t="s">
        <v>4442</v>
      </c>
      <c r="E119" s="834" t="s">
        <v>2936</v>
      </c>
      <c r="F119" s="832" t="s">
        <v>2908</v>
      </c>
      <c r="G119" s="832" t="s">
        <v>3204</v>
      </c>
      <c r="H119" s="832" t="s">
        <v>585</v>
      </c>
      <c r="I119" s="832" t="s">
        <v>3205</v>
      </c>
      <c r="J119" s="832" t="s">
        <v>3206</v>
      </c>
      <c r="K119" s="832" t="s">
        <v>3207</v>
      </c>
      <c r="L119" s="835">
        <v>0</v>
      </c>
      <c r="M119" s="835">
        <v>0</v>
      </c>
      <c r="N119" s="832">
        <v>1</v>
      </c>
      <c r="O119" s="836">
        <v>1</v>
      </c>
      <c r="P119" s="835">
        <v>0</v>
      </c>
      <c r="Q119" s="837"/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7</v>
      </c>
      <c r="B120" s="832" t="s">
        <v>2907</v>
      </c>
      <c r="C120" s="832" t="s">
        <v>2911</v>
      </c>
      <c r="D120" s="833" t="s">
        <v>4442</v>
      </c>
      <c r="E120" s="834" t="s">
        <v>2936</v>
      </c>
      <c r="F120" s="832" t="s">
        <v>2908</v>
      </c>
      <c r="G120" s="832" t="s">
        <v>3044</v>
      </c>
      <c r="H120" s="832" t="s">
        <v>678</v>
      </c>
      <c r="I120" s="832" t="s">
        <v>2519</v>
      </c>
      <c r="J120" s="832" t="s">
        <v>2517</v>
      </c>
      <c r="K120" s="832" t="s">
        <v>2520</v>
      </c>
      <c r="L120" s="835">
        <v>119.7</v>
      </c>
      <c r="M120" s="835">
        <v>239.4</v>
      </c>
      <c r="N120" s="832">
        <v>2</v>
      </c>
      <c r="O120" s="836">
        <v>0.5</v>
      </c>
      <c r="P120" s="835">
        <v>239.4</v>
      </c>
      <c r="Q120" s="837">
        <v>1</v>
      </c>
      <c r="R120" s="832">
        <v>2</v>
      </c>
      <c r="S120" s="837">
        <v>1</v>
      </c>
      <c r="T120" s="836">
        <v>0.5</v>
      </c>
      <c r="U120" s="838">
        <v>1</v>
      </c>
    </row>
    <row r="121" spans="1:21" ht="14.45" customHeight="1" x14ac:dyDescent="0.2">
      <c r="A121" s="831">
        <v>7</v>
      </c>
      <c r="B121" s="832" t="s">
        <v>2907</v>
      </c>
      <c r="C121" s="832" t="s">
        <v>2911</v>
      </c>
      <c r="D121" s="833" t="s">
        <v>4442</v>
      </c>
      <c r="E121" s="834" t="s">
        <v>2936</v>
      </c>
      <c r="F121" s="832" t="s">
        <v>2908</v>
      </c>
      <c r="G121" s="832" t="s">
        <v>3208</v>
      </c>
      <c r="H121" s="832" t="s">
        <v>585</v>
      </c>
      <c r="I121" s="832" t="s">
        <v>3209</v>
      </c>
      <c r="J121" s="832" t="s">
        <v>3210</v>
      </c>
      <c r="K121" s="832" t="s">
        <v>3211</v>
      </c>
      <c r="L121" s="835">
        <v>117.55</v>
      </c>
      <c r="M121" s="835">
        <v>117.55</v>
      </c>
      <c r="N121" s="832">
        <v>1</v>
      </c>
      <c r="O121" s="836">
        <v>1</v>
      </c>
      <c r="P121" s="835">
        <v>117.55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7</v>
      </c>
      <c r="B122" s="832" t="s">
        <v>2907</v>
      </c>
      <c r="C122" s="832" t="s">
        <v>2911</v>
      </c>
      <c r="D122" s="833" t="s">
        <v>4442</v>
      </c>
      <c r="E122" s="834" t="s">
        <v>2936</v>
      </c>
      <c r="F122" s="832" t="s">
        <v>2908</v>
      </c>
      <c r="G122" s="832" t="s">
        <v>3208</v>
      </c>
      <c r="H122" s="832" t="s">
        <v>585</v>
      </c>
      <c r="I122" s="832" t="s">
        <v>3212</v>
      </c>
      <c r="J122" s="832" t="s">
        <v>3210</v>
      </c>
      <c r="K122" s="832" t="s">
        <v>3213</v>
      </c>
      <c r="L122" s="835">
        <v>88.16</v>
      </c>
      <c r="M122" s="835">
        <v>88.16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7</v>
      </c>
      <c r="B123" s="832" t="s">
        <v>2907</v>
      </c>
      <c r="C123" s="832" t="s">
        <v>2911</v>
      </c>
      <c r="D123" s="833" t="s">
        <v>4442</v>
      </c>
      <c r="E123" s="834" t="s">
        <v>2936</v>
      </c>
      <c r="F123" s="832" t="s">
        <v>2908</v>
      </c>
      <c r="G123" s="832" t="s">
        <v>3214</v>
      </c>
      <c r="H123" s="832" t="s">
        <v>585</v>
      </c>
      <c r="I123" s="832" t="s">
        <v>3215</v>
      </c>
      <c r="J123" s="832" t="s">
        <v>3216</v>
      </c>
      <c r="K123" s="832" t="s">
        <v>3217</v>
      </c>
      <c r="L123" s="835">
        <v>0</v>
      </c>
      <c r="M123" s="835">
        <v>0</v>
      </c>
      <c r="N123" s="832">
        <v>1</v>
      </c>
      <c r="O123" s="836">
        <v>1</v>
      </c>
      <c r="P123" s="835">
        <v>0</v>
      </c>
      <c r="Q123" s="837"/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7</v>
      </c>
      <c r="B124" s="832" t="s">
        <v>2907</v>
      </c>
      <c r="C124" s="832" t="s">
        <v>2911</v>
      </c>
      <c r="D124" s="833" t="s">
        <v>4442</v>
      </c>
      <c r="E124" s="834" t="s">
        <v>2936</v>
      </c>
      <c r="F124" s="832" t="s">
        <v>2908</v>
      </c>
      <c r="G124" s="832" t="s">
        <v>3218</v>
      </c>
      <c r="H124" s="832" t="s">
        <v>585</v>
      </c>
      <c r="I124" s="832" t="s">
        <v>3219</v>
      </c>
      <c r="J124" s="832" t="s">
        <v>1499</v>
      </c>
      <c r="K124" s="832" t="s">
        <v>3220</v>
      </c>
      <c r="L124" s="835">
        <v>90.95</v>
      </c>
      <c r="M124" s="835">
        <v>363.8</v>
      </c>
      <c r="N124" s="832">
        <v>4</v>
      </c>
      <c r="O124" s="836">
        <v>1</v>
      </c>
      <c r="P124" s="835">
        <v>363.8</v>
      </c>
      <c r="Q124" s="837">
        <v>1</v>
      </c>
      <c r="R124" s="832">
        <v>4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7</v>
      </c>
      <c r="B125" s="832" t="s">
        <v>2907</v>
      </c>
      <c r="C125" s="832" t="s">
        <v>2911</v>
      </c>
      <c r="D125" s="833" t="s">
        <v>4442</v>
      </c>
      <c r="E125" s="834" t="s">
        <v>2936</v>
      </c>
      <c r="F125" s="832" t="s">
        <v>2908</v>
      </c>
      <c r="G125" s="832" t="s">
        <v>3111</v>
      </c>
      <c r="H125" s="832" t="s">
        <v>585</v>
      </c>
      <c r="I125" s="832" t="s">
        <v>3112</v>
      </c>
      <c r="J125" s="832" t="s">
        <v>3113</v>
      </c>
      <c r="K125" s="832" t="s">
        <v>3114</v>
      </c>
      <c r="L125" s="835">
        <v>0</v>
      </c>
      <c r="M125" s="835">
        <v>0</v>
      </c>
      <c r="N125" s="832">
        <v>2</v>
      </c>
      <c r="O125" s="836">
        <v>0.5</v>
      </c>
      <c r="P125" s="835">
        <v>0</v>
      </c>
      <c r="Q125" s="837"/>
      <c r="R125" s="832">
        <v>2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7</v>
      </c>
      <c r="B126" s="832" t="s">
        <v>2907</v>
      </c>
      <c r="C126" s="832" t="s">
        <v>2911</v>
      </c>
      <c r="D126" s="833" t="s">
        <v>4442</v>
      </c>
      <c r="E126" s="834" t="s">
        <v>2938</v>
      </c>
      <c r="F126" s="832" t="s">
        <v>2908</v>
      </c>
      <c r="G126" s="832" t="s">
        <v>3044</v>
      </c>
      <c r="H126" s="832" t="s">
        <v>678</v>
      </c>
      <c r="I126" s="832" t="s">
        <v>2516</v>
      </c>
      <c r="J126" s="832" t="s">
        <v>2517</v>
      </c>
      <c r="K126" s="832" t="s">
        <v>2518</v>
      </c>
      <c r="L126" s="835">
        <v>119.7</v>
      </c>
      <c r="M126" s="835">
        <v>119.7</v>
      </c>
      <c r="N126" s="832">
        <v>1</v>
      </c>
      <c r="O126" s="836">
        <v>1</v>
      </c>
      <c r="P126" s="835">
        <v>119.7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7</v>
      </c>
      <c r="B127" s="832" t="s">
        <v>2907</v>
      </c>
      <c r="C127" s="832" t="s">
        <v>2911</v>
      </c>
      <c r="D127" s="833" t="s">
        <v>4442</v>
      </c>
      <c r="E127" s="834" t="s">
        <v>2938</v>
      </c>
      <c r="F127" s="832" t="s">
        <v>2908</v>
      </c>
      <c r="G127" s="832" t="s">
        <v>3088</v>
      </c>
      <c r="H127" s="832" t="s">
        <v>585</v>
      </c>
      <c r="I127" s="832" t="s">
        <v>3091</v>
      </c>
      <c r="J127" s="832" t="s">
        <v>1746</v>
      </c>
      <c r="K127" s="832" t="s">
        <v>3092</v>
      </c>
      <c r="L127" s="835">
        <v>89.91</v>
      </c>
      <c r="M127" s="835">
        <v>359.64</v>
      </c>
      <c r="N127" s="832">
        <v>4</v>
      </c>
      <c r="O127" s="836">
        <v>2</v>
      </c>
      <c r="P127" s="835">
        <v>359.64</v>
      </c>
      <c r="Q127" s="837">
        <v>1</v>
      </c>
      <c r="R127" s="832">
        <v>4</v>
      </c>
      <c r="S127" s="837">
        <v>1</v>
      </c>
      <c r="T127" s="836">
        <v>2</v>
      </c>
      <c r="U127" s="838">
        <v>1</v>
      </c>
    </row>
    <row r="128" spans="1:21" ht="14.45" customHeight="1" x14ac:dyDescent="0.2">
      <c r="A128" s="831">
        <v>7</v>
      </c>
      <c r="B128" s="832" t="s">
        <v>2907</v>
      </c>
      <c r="C128" s="832" t="s">
        <v>2911</v>
      </c>
      <c r="D128" s="833" t="s">
        <v>4442</v>
      </c>
      <c r="E128" s="834" t="s">
        <v>2938</v>
      </c>
      <c r="F128" s="832" t="s">
        <v>2908</v>
      </c>
      <c r="G128" s="832" t="s">
        <v>3221</v>
      </c>
      <c r="H128" s="832" t="s">
        <v>585</v>
      </c>
      <c r="I128" s="832" t="s">
        <v>3222</v>
      </c>
      <c r="J128" s="832" t="s">
        <v>3223</v>
      </c>
      <c r="K128" s="832" t="s">
        <v>3224</v>
      </c>
      <c r="L128" s="835">
        <v>0</v>
      </c>
      <c r="M128" s="835">
        <v>0</v>
      </c>
      <c r="N128" s="832">
        <v>2</v>
      </c>
      <c r="O128" s="836">
        <v>1</v>
      </c>
      <c r="P128" s="835">
        <v>0</v>
      </c>
      <c r="Q128" s="837"/>
      <c r="R128" s="832">
        <v>2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7</v>
      </c>
      <c r="B129" s="832" t="s">
        <v>2907</v>
      </c>
      <c r="C129" s="832" t="s">
        <v>2911</v>
      </c>
      <c r="D129" s="833" t="s">
        <v>4442</v>
      </c>
      <c r="E129" s="834" t="s">
        <v>2942</v>
      </c>
      <c r="F129" s="832" t="s">
        <v>2908</v>
      </c>
      <c r="G129" s="832" t="s">
        <v>3147</v>
      </c>
      <c r="H129" s="832" t="s">
        <v>678</v>
      </c>
      <c r="I129" s="832" t="s">
        <v>3225</v>
      </c>
      <c r="J129" s="832" t="s">
        <v>3226</v>
      </c>
      <c r="K129" s="832" t="s">
        <v>3227</v>
      </c>
      <c r="L129" s="835">
        <v>149.52000000000001</v>
      </c>
      <c r="M129" s="835">
        <v>299.04000000000002</v>
      </c>
      <c r="N129" s="832">
        <v>2</v>
      </c>
      <c r="O129" s="836">
        <v>1</v>
      </c>
      <c r="P129" s="835">
        <v>299.04000000000002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7</v>
      </c>
      <c r="B130" s="832" t="s">
        <v>2907</v>
      </c>
      <c r="C130" s="832" t="s">
        <v>2911</v>
      </c>
      <c r="D130" s="833" t="s">
        <v>4442</v>
      </c>
      <c r="E130" s="834" t="s">
        <v>2945</v>
      </c>
      <c r="F130" s="832" t="s">
        <v>2908</v>
      </c>
      <c r="G130" s="832" t="s">
        <v>3228</v>
      </c>
      <c r="H130" s="832" t="s">
        <v>678</v>
      </c>
      <c r="I130" s="832" t="s">
        <v>2639</v>
      </c>
      <c r="J130" s="832" t="s">
        <v>2635</v>
      </c>
      <c r="K130" s="832" t="s">
        <v>2640</v>
      </c>
      <c r="L130" s="835">
        <v>4.7</v>
      </c>
      <c r="M130" s="835">
        <v>4.7</v>
      </c>
      <c r="N130" s="832">
        <v>1</v>
      </c>
      <c r="O130" s="836">
        <v>1</v>
      </c>
      <c r="P130" s="835">
        <v>4.7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7</v>
      </c>
      <c r="B131" s="832" t="s">
        <v>2907</v>
      </c>
      <c r="C131" s="832" t="s">
        <v>2911</v>
      </c>
      <c r="D131" s="833" t="s">
        <v>4442</v>
      </c>
      <c r="E131" s="834" t="s">
        <v>2945</v>
      </c>
      <c r="F131" s="832" t="s">
        <v>2908</v>
      </c>
      <c r="G131" s="832" t="s">
        <v>3229</v>
      </c>
      <c r="H131" s="832" t="s">
        <v>585</v>
      </c>
      <c r="I131" s="832" t="s">
        <v>3230</v>
      </c>
      <c r="J131" s="832" t="s">
        <v>3231</v>
      </c>
      <c r="K131" s="832" t="s">
        <v>3232</v>
      </c>
      <c r="L131" s="835">
        <v>281.88</v>
      </c>
      <c r="M131" s="835">
        <v>8174.5200000000023</v>
      </c>
      <c r="N131" s="832">
        <v>29</v>
      </c>
      <c r="O131" s="836">
        <v>29</v>
      </c>
      <c r="P131" s="835">
        <v>8174.5200000000023</v>
      </c>
      <c r="Q131" s="837">
        <v>1</v>
      </c>
      <c r="R131" s="832">
        <v>29</v>
      </c>
      <c r="S131" s="837">
        <v>1</v>
      </c>
      <c r="T131" s="836">
        <v>29</v>
      </c>
      <c r="U131" s="838">
        <v>1</v>
      </c>
    </row>
    <row r="132" spans="1:21" ht="14.45" customHeight="1" x14ac:dyDescent="0.2">
      <c r="A132" s="831">
        <v>7</v>
      </c>
      <c r="B132" s="832" t="s">
        <v>2907</v>
      </c>
      <c r="C132" s="832" t="s">
        <v>2911</v>
      </c>
      <c r="D132" s="833" t="s">
        <v>4442</v>
      </c>
      <c r="E132" s="834" t="s">
        <v>2945</v>
      </c>
      <c r="F132" s="832" t="s">
        <v>2908</v>
      </c>
      <c r="G132" s="832" t="s">
        <v>3229</v>
      </c>
      <c r="H132" s="832" t="s">
        <v>585</v>
      </c>
      <c r="I132" s="832" t="s">
        <v>3230</v>
      </c>
      <c r="J132" s="832" t="s">
        <v>3231</v>
      </c>
      <c r="K132" s="832" t="s">
        <v>3232</v>
      </c>
      <c r="L132" s="835">
        <v>300.51</v>
      </c>
      <c r="M132" s="835">
        <v>901.53</v>
      </c>
      <c r="N132" s="832">
        <v>3</v>
      </c>
      <c r="O132" s="836">
        <v>3</v>
      </c>
      <c r="P132" s="835">
        <v>901.53</v>
      </c>
      <c r="Q132" s="837">
        <v>1</v>
      </c>
      <c r="R132" s="832">
        <v>3</v>
      </c>
      <c r="S132" s="837">
        <v>1</v>
      </c>
      <c r="T132" s="836">
        <v>3</v>
      </c>
      <c r="U132" s="838">
        <v>1</v>
      </c>
    </row>
    <row r="133" spans="1:21" ht="14.45" customHeight="1" x14ac:dyDescent="0.2">
      <c r="A133" s="831">
        <v>7</v>
      </c>
      <c r="B133" s="832" t="s">
        <v>2907</v>
      </c>
      <c r="C133" s="832" t="s">
        <v>2911</v>
      </c>
      <c r="D133" s="833" t="s">
        <v>4442</v>
      </c>
      <c r="E133" s="834" t="s">
        <v>2948</v>
      </c>
      <c r="F133" s="832" t="s">
        <v>2908</v>
      </c>
      <c r="G133" s="832" t="s">
        <v>3228</v>
      </c>
      <c r="H133" s="832" t="s">
        <v>585</v>
      </c>
      <c r="I133" s="832" t="s">
        <v>3233</v>
      </c>
      <c r="J133" s="832" t="s">
        <v>3234</v>
      </c>
      <c r="K133" s="832" t="s">
        <v>2636</v>
      </c>
      <c r="L133" s="835">
        <v>9.4</v>
      </c>
      <c r="M133" s="835">
        <v>18.8</v>
      </c>
      <c r="N133" s="832">
        <v>2</v>
      </c>
      <c r="O133" s="836">
        <v>1</v>
      </c>
      <c r="P133" s="835">
        <v>18.8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7</v>
      </c>
      <c r="B134" s="832" t="s">
        <v>2907</v>
      </c>
      <c r="C134" s="832" t="s">
        <v>2911</v>
      </c>
      <c r="D134" s="833" t="s">
        <v>4442</v>
      </c>
      <c r="E134" s="834" t="s">
        <v>2948</v>
      </c>
      <c r="F134" s="832" t="s">
        <v>2908</v>
      </c>
      <c r="G134" s="832" t="s">
        <v>3044</v>
      </c>
      <c r="H134" s="832" t="s">
        <v>678</v>
      </c>
      <c r="I134" s="832" t="s">
        <v>2516</v>
      </c>
      <c r="J134" s="832" t="s">
        <v>2517</v>
      </c>
      <c r="K134" s="832" t="s">
        <v>2518</v>
      </c>
      <c r="L134" s="835">
        <v>119.7</v>
      </c>
      <c r="M134" s="835">
        <v>239.4</v>
      </c>
      <c r="N134" s="832">
        <v>2</v>
      </c>
      <c r="O134" s="836">
        <v>0.5</v>
      </c>
      <c r="P134" s="835">
        <v>239.4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7</v>
      </c>
      <c r="B135" s="832" t="s">
        <v>2907</v>
      </c>
      <c r="C135" s="832" t="s">
        <v>2911</v>
      </c>
      <c r="D135" s="833" t="s">
        <v>4442</v>
      </c>
      <c r="E135" s="834" t="s">
        <v>2948</v>
      </c>
      <c r="F135" s="832" t="s">
        <v>2908</v>
      </c>
      <c r="G135" s="832" t="s">
        <v>3235</v>
      </c>
      <c r="H135" s="832" t="s">
        <v>585</v>
      </c>
      <c r="I135" s="832" t="s">
        <v>3236</v>
      </c>
      <c r="J135" s="832" t="s">
        <v>3237</v>
      </c>
      <c r="K135" s="832" t="s">
        <v>1210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5" customHeight="1" x14ac:dyDescent="0.2">
      <c r="A136" s="831">
        <v>7</v>
      </c>
      <c r="B136" s="832" t="s">
        <v>2907</v>
      </c>
      <c r="C136" s="832" t="s">
        <v>2911</v>
      </c>
      <c r="D136" s="833" t="s">
        <v>4442</v>
      </c>
      <c r="E136" s="834" t="s">
        <v>2948</v>
      </c>
      <c r="F136" s="832" t="s">
        <v>2908</v>
      </c>
      <c r="G136" s="832" t="s">
        <v>3238</v>
      </c>
      <c r="H136" s="832" t="s">
        <v>585</v>
      </c>
      <c r="I136" s="832" t="s">
        <v>3239</v>
      </c>
      <c r="J136" s="832" t="s">
        <v>3240</v>
      </c>
      <c r="K136" s="832" t="s">
        <v>3241</v>
      </c>
      <c r="L136" s="835">
        <v>201.79</v>
      </c>
      <c r="M136" s="835">
        <v>201.79</v>
      </c>
      <c r="N136" s="832">
        <v>1</v>
      </c>
      <c r="O136" s="836">
        <v>0.5</v>
      </c>
      <c r="P136" s="835">
        <v>201.79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7</v>
      </c>
      <c r="B137" s="832" t="s">
        <v>2907</v>
      </c>
      <c r="C137" s="832" t="s">
        <v>2911</v>
      </c>
      <c r="D137" s="833" t="s">
        <v>4442</v>
      </c>
      <c r="E137" s="834" t="s">
        <v>2948</v>
      </c>
      <c r="F137" s="832" t="s">
        <v>2908</v>
      </c>
      <c r="G137" s="832" t="s">
        <v>3242</v>
      </c>
      <c r="H137" s="832" t="s">
        <v>585</v>
      </c>
      <c r="I137" s="832" t="s">
        <v>3243</v>
      </c>
      <c r="J137" s="832" t="s">
        <v>3244</v>
      </c>
      <c r="K137" s="832" t="s">
        <v>3245</v>
      </c>
      <c r="L137" s="835">
        <v>0</v>
      </c>
      <c r="M137" s="835">
        <v>0</v>
      </c>
      <c r="N137" s="832">
        <v>4</v>
      </c>
      <c r="O137" s="836">
        <v>2</v>
      </c>
      <c r="P137" s="835">
        <v>0</v>
      </c>
      <c r="Q137" s="837"/>
      <c r="R137" s="832">
        <v>4</v>
      </c>
      <c r="S137" s="837">
        <v>1</v>
      </c>
      <c r="T137" s="836">
        <v>2</v>
      </c>
      <c r="U137" s="838">
        <v>1</v>
      </c>
    </row>
    <row r="138" spans="1:21" ht="14.45" customHeight="1" x14ac:dyDescent="0.2">
      <c r="A138" s="831">
        <v>7</v>
      </c>
      <c r="B138" s="832" t="s">
        <v>2907</v>
      </c>
      <c r="C138" s="832" t="s">
        <v>2911</v>
      </c>
      <c r="D138" s="833" t="s">
        <v>4442</v>
      </c>
      <c r="E138" s="834" t="s">
        <v>2948</v>
      </c>
      <c r="F138" s="832" t="s">
        <v>2908</v>
      </c>
      <c r="G138" s="832" t="s">
        <v>2989</v>
      </c>
      <c r="H138" s="832" t="s">
        <v>585</v>
      </c>
      <c r="I138" s="832" t="s">
        <v>2990</v>
      </c>
      <c r="J138" s="832" t="s">
        <v>2991</v>
      </c>
      <c r="K138" s="832" t="s">
        <v>2992</v>
      </c>
      <c r="L138" s="835">
        <v>52.87</v>
      </c>
      <c r="M138" s="835">
        <v>264.34999999999997</v>
      </c>
      <c r="N138" s="832">
        <v>5</v>
      </c>
      <c r="O138" s="836">
        <v>1.5</v>
      </c>
      <c r="P138" s="835">
        <v>264.34999999999997</v>
      </c>
      <c r="Q138" s="837">
        <v>1</v>
      </c>
      <c r="R138" s="832">
        <v>5</v>
      </c>
      <c r="S138" s="837">
        <v>1</v>
      </c>
      <c r="T138" s="836">
        <v>1.5</v>
      </c>
      <c r="U138" s="838">
        <v>1</v>
      </c>
    </row>
    <row r="139" spans="1:21" ht="14.45" customHeight="1" x14ac:dyDescent="0.2">
      <c r="A139" s="831">
        <v>7</v>
      </c>
      <c r="B139" s="832" t="s">
        <v>2907</v>
      </c>
      <c r="C139" s="832" t="s">
        <v>2911</v>
      </c>
      <c r="D139" s="833" t="s">
        <v>4442</v>
      </c>
      <c r="E139" s="834" t="s">
        <v>2948</v>
      </c>
      <c r="F139" s="832" t="s">
        <v>2908</v>
      </c>
      <c r="G139" s="832" t="s">
        <v>3246</v>
      </c>
      <c r="H139" s="832" t="s">
        <v>678</v>
      </c>
      <c r="I139" s="832" t="s">
        <v>2863</v>
      </c>
      <c r="J139" s="832" t="s">
        <v>2661</v>
      </c>
      <c r="K139" s="832" t="s">
        <v>2774</v>
      </c>
      <c r="L139" s="835">
        <v>246.39</v>
      </c>
      <c r="M139" s="835">
        <v>739.17</v>
      </c>
      <c r="N139" s="832">
        <v>3</v>
      </c>
      <c r="O139" s="836">
        <v>0.5</v>
      </c>
      <c r="P139" s="835">
        <v>739.17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5" customHeight="1" x14ac:dyDescent="0.2">
      <c r="A140" s="831">
        <v>7</v>
      </c>
      <c r="B140" s="832" t="s">
        <v>2907</v>
      </c>
      <c r="C140" s="832" t="s">
        <v>2911</v>
      </c>
      <c r="D140" s="833" t="s">
        <v>4442</v>
      </c>
      <c r="E140" s="834" t="s">
        <v>2948</v>
      </c>
      <c r="F140" s="832" t="s">
        <v>2908</v>
      </c>
      <c r="G140" s="832" t="s">
        <v>3247</v>
      </c>
      <c r="H140" s="832" t="s">
        <v>585</v>
      </c>
      <c r="I140" s="832" t="s">
        <v>3248</v>
      </c>
      <c r="J140" s="832" t="s">
        <v>3249</v>
      </c>
      <c r="K140" s="832" t="s">
        <v>3250</v>
      </c>
      <c r="L140" s="835">
        <v>113.81</v>
      </c>
      <c r="M140" s="835">
        <v>682.86</v>
      </c>
      <c r="N140" s="832">
        <v>6</v>
      </c>
      <c r="O140" s="836">
        <v>1.5</v>
      </c>
      <c r="P140" s="835">
        <v>682.86</v>
      </c>
      <c r="Q140" s="837">
        <v>1</v>
      </c>
      <c r="R140" s="832">
        <v>6</v>
      </c>
      <c r="S140" s="837">
        <v>1</v>
      </c>
      <c r="T140" s="836">
        <v>1.5</v>
      </c>
      <c r="U140" s="838">
        <v>1</v>
      </c>
    </row>
    <row r="141" spans="1:21" ht="14.45" customHeight="1" x14ac:dyDescent="0.2">
      <c r="A141" s="831">
        <v>7</v>
      </c>
      <c r="B141" s="832" t="s">
        <v>2907</v>
      </c>
      <c r="C141" s="832" t="s">
        <v>2911</v>
      </c>
      <c r="D141" s="833" t="s">
        <v>4442</v>
      </c>
      <c r="E141" s="834" t="s">
        <v>2948</v>
      </c>
      <c r="F141" s="832" t="s">
        <v>2908</v>
      </c>
      <c r="G141" s="832" t="s">
        <v>3076</v>
      </c>
      <c r="H141" s="832" t="s">
        <v>585</v>
      </c>
      <c r="I141" s="832" t="s">
        <v>3079</v>
      </c>
      <c r="J141" s="832" t="s">
        <v>1168</v>
      </c>
      <c r="K141" s="832" t="s">
        <v>3080</v>
      </c>
      <c r="L141" s="835">
        <v>45.03</v>
      </c>
      <c r="M141" s="835">
        <v>90.06</v>
      </c>
      <c r="N141" s="832">
        <v>2</v>
      </c>
      <c r="O141" s="836">
        <v>0.5</v>
      </c>
      <c r="P141" s="835">
        <v>90.06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5" customHeight="1" x14ac:dyDescent="0.2">
      <c r="A142" s="831">
        <v>7</v>
      </c>
      <c r="B142" s="832" t="s">
        <v>2907</v>
      </c>
      <c r="C142" s="832" t="s">
        <v>2911</v>
      </c>
      <c r="D142" s="833" t="s">
        <v>4442</v>
      </c>
      <c r="E142" s="834" t="s">
        <v>2948</v>
      </c>
      <c r="F142" s="832" t="s">
        <v>2908</v>
      </c>
      <c r="G142" s="832" t="s">
        <v>3251</v>
      </c>
      <c r="H142" s="832" t="s">
        <v>585</v>
      </c>
      <c r="I142" s="832" t="s">
        <v>3252</v>
      </c>
      <c r="J142" s="832" t="s">
        <v>3253</v>
      </c>
      <c r="K142" s="832" t="s">
        <v>3254</v>
      </c>
      <c r="L142" s="835">
        <v>91.78</v>
      </c>
      <c r="M142" s="835">
        <v>91.78</v>
      </c>
      <c r="N142" s="832">
        <v>1</v>
      </c>
      <c r="O142" s="836">
        <v>0.5</v>
      </c>
      <c r="P142" s="835">
        <v>91.78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7</v>
      </c>
      <c r="B143" s="832" t="s">
        <v>2907</v>
      </c>
      <c r="C143" s="832" t="s">
        <v>2911</v>
      </c>
      <c r="D143" s="833" t="s">
        <v>4442</v>
      </c>
      <c r="E143" s="834" t="s">
        <v>2948</v>
      </c>
      <c r="F143" s="832" t="s">
        <v>2908</v>
      </c>
      <c r="G143" s="832" t="s">
        <v>3088</v>
      </c>
      <c r="H143" s="832" t="s">
        <v>585</v>
      </c>
      <c r="I143" s="832" t="s">
        <v>3091</v>
      </c>
      <c r="J143" s="832" t="s">
        <v>1746</v>
      </c>
      <c r="K143" s="832" t="s">
        <v>3092</v>
      </c>
      <c r="L143" s="835">
        <v>89.91</v>
      </c>
      <c r="M143" s="835">
        <v>89.91</v>
      </c>
      <c r="N143" s="832">
        <v>1</v>
      </c>
      <c r="O143" s="836">
        <v>0.5</v>
      </c>
      <c r="P143" s="835">
        <v>89.91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7</v>
      </c>
      <c r="B144" s="832" t="s">
        <v>2907</v>
      </c>
      <c r="C144" s="832" t="s">
        <v>2911</v>
      </c>
      <c r="D144" s="833" t="s">
        <v>4442</v>
      </c>
      <c r="E144" s="834" t="s">
        <v>2948</v>
      </c>
      <c r="F144" s="832" t="s">
        <v>2908</v>
      </c>
      <c r="G144" s="832" t="s">
        <v>3255</v>
      </c>
      <c r="H144" s="832" t="s">
        <v>585</v>
      </c>
      <c r="I144" s="832" t="s">
        <v>3256</v>
      </c>
      <c r="J144" s="832" t="s">
        <v>3257</v>
      </c>
      <c r="K144" s="832" t="s">
        <v>3258</v>
      </c>
      <c r="L144" s="835">
        <v>0</v>
      </c>
      <c r="M144" s="835">
        <v>0</v>
      </c>
      <c r="N144" s="832">
        <v>1</v>
      </c>
      <c r="O144" s="836">
        <v>0.5</v>
      </c>
      <c r="P144" s="835">
        <v>0</v>
      </c>
      <c r="Q144" s="837"/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7</v>
      </c>
      <c r="B145" s="832" t="s">
        <v>2907</v>
      </c>
      <c r="C145" s="832" t="s">
        <v>2911</v>
      </c>
      <c r="D145" s="833" t="s">
        <v>4442</v>
      </c>
      <c r="E145" s="834" t="s">
        <v>2948</v>
      </c>
      <c r="F145" s="832" t="s">
        <v>2908</v>
      </c>
      <c r="G145" s="832" t="s">
        <v>3097</v>
      </c>
      <c r="H145" s="832" t="s">
        <v>585</v>
      </c>
      <c r="I145" s="832" t="s">
        <v>3259</v>
      </c>
      <c r="J145" s="832" t="s">
        <v>3099</v>
      </c>
      <c r="K145" s="832" t="s">
        <v>3260</v>
      </c>
      <c r="L145" s="835">
        <v>83.79</v>
      </c>
      <c r="M145" s="835">
        <v>83.79</v>
      </c>
      <c r="N145" s="832">
        <v>1</v>
      </c>
      <c r="O145" s="836">
        <v>1</v>
      </c>
      <c r="P145" s="835">
        <v>83.79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7</v>
      </c>
      <c r="B146" s="832" t="s">
        <v>2907</v>
      </c>
      <c r="C146" s="832" t="s">
        <v>2911</v>
      </c>
      <c r="D146" s="833" t="s">
        <v>4442</v>
      </c>
      <c r="E146" s="834" t="s">
        <v>2948</v>
      </c>
      <c r="F146" s="832" t="s">
        <v>2908</v>
      </c>
      <c r="G146" s="832" t="s">
        <v>3097</v>
      </c>
      <c r="H146" s="832" t="s">
        <v>585</v>
      </c>
      <c r="I146" s="832" t="s">
        <v>3101</v>
      </c>
      <c r="J146" s="832" t="s">
        <v>3099</v>
      </c>
      <c r="K146" s="832" t="s">
        <v>3100</v>
      </c>
      <c r="L146" s="835">
        <v>111.72</v>
      </c>
      <c r="M146" s="835">
        <v>223.44</v>
      </c>
      <c r="N146" s="832">
        <v>2</v>
      </c>
      <c r="O146" s="836">
        <v>1.5</v>
      </c>
      <c r="P146" s="835">
        <v>223.44</v>
      </c>
      <c r="Q146" s="837">
        <v>1</v>
      </c>
      <c r="R146" s="832">
        <v>2</v>
      </c>
      <c r="S146" s="837">
        <v>1</v>
      </c>
      <c r="T146" s="836">
        <v>1.5</v>
      </c>
      <c r="U146" s="838">
        <v>1</v>
      </c>
    </row>
    <row r="147" spans="1:21" ht="14.45" customHeight="1" x14ac:dyDescent="0.2">
      <c r="A147" s="831">
        <v>7</v>
      </c>
      <c r="B147" s="832" t="s">
        <v>2907</v>
      </c>
      <c r="C147" s="832" t="s">
        <v>2911</v>
      </c>
      <c r="D147" s="833" t="s">
        <v>4442</v>
      </c>
      <c r="E147" s="834" t="s">
        <v>2948</v>
      </c>
      <c r="F147" s="832" t="s">
        <v>2908</v>
      </c>
      <c r="G147" s="832" t="s">
        <v>3261</v>
      </c>
      <c r="H147" s="832" t="s">
        <v>585</v>
      </c>
      <c r="I147" s="832" t="s">
        <v>3262</v>
      </c>
      <c r="J147" s="832" t="s">
        <v>948</v>
      </c>
      <c r="K147" s="832" t="s">
        <v>2397</v>
      </c>
      <c r="L147" s="835">
        <v>38.56</v>
      </c>
      <c r="M147" s="835">
        <v>77.12</v>
      </c>
      <c r="N147" s="832">
        <v>2</v>
      </c>
      <c r="O147" s="836">
        <v>1</v>
      </c>
      <c r="P147" s="835">
        <v>77.12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7</v>
      </c>
      <c r="B148" s="832" t="s">
        <v>2907</v>
      </c>
      <c r="C148" s="832" t="s">
        <v>2911</v>
      </c>
      <c r="D148" s="833" t="s">
        <v>4442</v>
      </c>
      <c r="E148" s="834" t="s">
        <v>2948</v>
      </c>
      <c r="F148" s="832" t="s">
        <v>2908</v>
      </c>
      <c r="G148" s="832" t="s">
        <v>3005</v>
      </c>
      <c r="H148" s="832" t="s">
        <v>585</v>
      </c>
      <c r="I148" s="832" t="s">
        <v>3115</v>
      </c>
      <c r="J148" s="832" t="s">
        <v>802</v>
      </c>
      <c r="K148" s="832" t="s">
        <v>3116</v>
      </c>
      <c r="L148" s="835">
        <v>35.25</v>
      </c>
      <c r="M148" s="835">
        <v>35.25</v>
      </c>
      <c r="N148" s="832">
        <v>1</v>
      </c>
      <c r="O148" s="836">
        <v>0.5</v>
      </c>
      <c r="P148" s="835">
        <v>35.25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7</v>
      </c>
      <c r="B149" s="832" t="s">
        <v>2907</v>
      </c>
      <c r="C149" s="832" t="s">
        <v>2911</v>
      </c>
      <c r="D149" s="833" t="s">
        <v>4442</v>
      </c>
      <c r="E149" s="834" t="s">
        <v>2948</v>
      </c>
      <c r="F149" s="832" t="s">
        <v>2908</v>
      </c>
      <c r="G149" s="832" t="s">
        <v>3013</v>
      </c>
      <c r="H149" s="832" t="s">
        <v>585</v>
      </c>
      <c r="I149" s="832" t="s">
        <v>3017</v>
      </c>
      <c r="J149" s="832" t="s">
        <v>3015</v>
      </c>
      <c r="K149" s="832" t="s">
        <v>3018</v>
      </c>
      <c r="L149" s="835">
        <v>437.23</v>
      </c>
      <c r="M149" s="835">
        <v>437.23</v>
      </c>
      <c r="N149" s="832">
        <v>1</v>
      </c>
      <c r="O149" s="836">
        <v>0.5</v>
      </c>
      <c r="P149" s="835">
        <v>437.23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7</v>
      </c>
      <c r="B150" s="832" t="s">
        <v>2907</v>
      </c>
      <c r="C150" s="832" t="s">
        <v>2911</v>
      </c>
      <c r="D150" s="833" t="s">
        <v>4442</v>
      </c>
      <c r="E150" s="834" t="s">
        <v>2948</v>
      </c>
      <c r="F150" s="832" t="s">
        <v>2908</v>
      </c>
      <c r="G150" s="832" t="s">
        <v>3030</v>
      </c>
      <c r="H150" s="832" t="s">
        <v>585</v>
      </c>
      <c r="I150" s="832" t="s">
        <v>3263</v>
      </c>
      <c r="J150" s="832" t="s">
        <v>3264</v>
      </c>
      <c r="K150" s="832" t="s">
        <v>3265</v>
      </c>
      <c r="L150" s="835">
        <v>0</v>
      </c>
      <c r="M150" s="835">
        <v>0</v>
      </c>
      <c r="N150" s="832">
        <v>2</v>
      </c>
      <c r="O150" s="836">
        <v>1.5</v>
      </c>
      <c r="P150" s="835">
        <v>0</v>
      </c>
      <c r="Q150" s="837"/>
      <c r="R150" s="832">
        <v>2</v>
      </c>
      <c r="S150" s="837">
        <v>1</v>
      </c>
      <c r="T150" s="836">
        <v>1.5</v>
      </c>
      <c r="U150" s="838">
        <v>1</v>
      </c>
    </row>
    <row r="151" spans="1:21" ht="14.45" customHeight="1" x14ac:dyDescent="0.2">
      <c r="A151" s="831">
        <v>7</v>
      </c>
      <c r="B151" s="832" t="s">
        <v>2907</v>
      </c>
      <c r="C151" s="832" t="s">
        <v>2911</v>
      </c>
      <c r="D151" s="833" t="s">
        <v>4442</v>
      </c>
      <c r="E151" s="834" t="s">
        <v>2948</v>
      </c>
      <c r="F151" s="832" t="s">
        <v>2908</v>
      </c>
      <c r="G151" s="832" t="s">
        <v>3030</v>
      </c>
      <c r="H151" s="832" t="s">
        <v>678</v>
      </c>
      <c r="I151" s="832" t="s">
        <v>2646</v>
      </c>
      <c r="J151" s="832" t="s">
        <v>1538</v>
      </c>
      <c r="K151" s="832" t="s">
        <v>2645</v>
      </c>
      <c r="L151" s="835">
        <v>0</v>
      </c>
      <c r="M151" s="835">
        <v>0</v>
      </c>
      <c r="N151" s="832">
        <v>3</v>
      </c>
      <c r="O151" s="836">
        <v>1</v>
      </c>
      <c r="P151" s="835">
        <v>0</v>
      </c>
      <c r="Q151" s="837"/>
      <c r="R151" s="832">
        <v>3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7</v>
      </c>
      <c r="B152" s="832" t="s">
        <v>2907</v>
      </c>
      <c r="C152" s="832" t="s">
        <v>2911</v>
      </c>
      <c r="D152" s="833" t="s">
        <v>4442</v>
      </c>
      <c r="E152" s="834" t="s">
        <v>2948</v>
      </c>
      <c r="F152" s="832" t="s">
        <v>2908</v>
      </c>
      <c r="G152" s="832" t="s">
        <v>3266</v>
      </c>
      <c r="H152" s="832" t="s">
        <v>678</v>
      </c>
      <c r="I152" s="832" t="s">
        <v>3267</v>
      </c>
      <c r="J152" s="832" t="s">
        <v>3268</v>
      </c>
      <c r="K152" s="832" t="s">
        <v>3269</v>
      </c>
      <c r="L152" s="835">
        <v>786.31</v>
      </c>
      <c r="M152" s="835">
        <v>786.31</v>
      </c>
      <c r="N152" s="832">
        <v>1</v>
      </c>
      <c r="O152" s="836">
        <v>0.5</v>
      </c>
      <c r="P152" s="835">
        <v>786.31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5" customHeight="1" x14ac:dyDescent="0.2">
      <c r="A153" s="831">
        <v>7</v>
      </c>
      <c r="B153" s="832" t="s">
        <v>2907</v>
      </c>
      <c r="C153" s="832" t="s">
        <v>2911</v>
      </c>
      <c r="D153" s="833" t="s">
        <v>4442</v>
      </c>
      <c r="E153" s="834" t="s">
        <v>2948</v>
      </c>
      <c r="F153" s="832" t="s">
        <v>2908</v>
      </c>
      <c r="G153" s="832" t="s">
        <v>3039</v>
      </c>
      <c r="H153" s="832" t="s">
        <v>585</v>
      </c>
      <c r="I153" s="832" t="s">
        <v>3040</v>
      </c>
      <c r="J153" s="832" t="s">
        <v>1232</v>
      </c>
      <c r="K153" s="832" t="s">
        <v>1233</v>
      </c>
      <c r="L153" s="835">
        <v>107.27</v>
      </c>
      <c r="M153" s="835">
        <v>643.62</v>
      </c>
      <c r="N153" s="832">
        <v>6</v>
      </c>
      <c r="O153" s="836">
        <v>1.5</v>
      </c>
      <c r="P153" s="835">
        <v>643.62</v>
      </c>
      <c r="Q153" s="837">
        <v>1</v>
      </c>
      <c r="R153" s="832">
        <v>6</v>
      </c>
      <c r="S153" s="837">
        <v>1</v>
      </c>
      <c r="T153" s="836">
        <v>1.5</v>
      </c>
      <c r="U153" s="838">
        <v>1</v>
      </c>
    </row>
    <row r="154" spans="1:21" ht="14.45" customHeight="1" x14ac:dyDescent="0.2">
      <c r="A154" s="831">
        <v>7</v>
      </c>
      <c r="B154" s="832" t="s">
        <v>2907</v>
      </c>
      <c r="C154" s="832" t="s">
        <v>2911</v>
      </c>
      <c r="D154" s="833" t="s">
        <v>4442</v>
      </c>
      <c r="E154" s="834" t="s">
        <v>2948</v>
      </c>
      <c r="F154" s="832" t="s">
        <v>2909</v>
      </c>
      <c r="G154" s="832" t="s">
        <v>3150</v>
      </c>
      <c r="H154" s="832" t="s">
        <v>585</v>
      </c>
      <c r="I154" s="832" t="s">
        <v>3151</v>
      </c>
      <c r="J154" s="832" t="s">
        <v>3152</v>
      </c>
      <c r="K154" s="832"/>
      <c r="L154" s="835">
        <v>0</v>
      </c>
      <c r="M154" s="835">
        <v>0</v>
      </c>
      <c r="N154" s="832">
        <v>3</v>
      </c>
      <c r="O154" s="836">
        <v>3</v>
      </c>
      <c r="P154" s="835">
        <v>0</v>
      </c>
      <c r="Q154" s="837"/>
      <c r="R154" s="832">
        <v>3</v>
      </c>
      <c r="S154" s="837">
        <v>1</v>
      </c>
      <c r="T154" s="836">
        <v>3</v>
      </c>
      <c r="U154" s="838">
        <v>1</v>
      </c>
    </row>
    <row r="155" spans="1:21" ht="14.45" customHeight="1" x14ac:dyDescent="0.2">
      <c r="A155" s="831">
        <v>7</v>
      </c>
      <c r="B155" s="832" t="s">
        <v>2907</v>
      </c>
      <c r="C155" s="832" t="s">
        <v>2911</v>
      </c>
      <c r="D155" s="833" t="s">
        <v>4442</v>
      </c>
      <c r="E155" s="834" t="s">
        <v>2949</v>
      </c>
      <c r="F155" s="832" t="s">
        <v>2908</v>
      </c>
      <c r="G155" s="832" t="s">
        <v>2984</v>
      </c>
      <c r="H155" s="832" t="s">
        <v>585</v>
      </c>
      <c r="I155" s="832" t="s">
        <v>3270</v>
      </c>
      <c r="J155" s="832" t="s">
        <v>2431</v>
      </c>
      <c r="K155" s="832" t="s">
        <v>2987</v>
      </c>
      <c r="L155" s="835">
        <v>117.03</v>
      </c>
      <c r="M155" s="835">
        <v>117.03</v>
      </c>
      <c r="N155" s="832">
        <v>1</v>
      </c>
      <c r="O155" s="836">
        <v>0.5</v>
      </c>
      <c r="P155" s="835">
        <v>117.03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7</v>
      </c>
      <c r="B156" s="832" t="s">
        <v>2907</v>
      </c>
      <c r="C156" s="832" t="s">
        <v>2911</v>
      </c>
      <c r="D156" s="833" t="s">
        <v>4442</v>
      </c>
      <c r="E156" s="834" t="s">
        <v>2949</v>
      </c>
      <c r="F156" s="832" t="s">
        <v>2908</v>
      </c>
      <c r="G156" s="832" t="s">
        <v>3271</v>
      </c>
      <c r="H156" s="832" t="s">
        <v>585</v>
      </c>
      <c r="I156" s="832" t="s">
        <v>3272</v>
      </c>
      <c r="J156" s="832" t="s">
        <v>3273</v>
      </c>
      <c r="K156" s="832" t="s">
        <v>3274</v>
      </c>
      <c r="L156" s="835">
        <v>161.06</v>
      </c>
      <c r="M156" s="835">
        <v>161.06</v>
      </c>
      <c r="N156" s="832">
        <v>1</v>
      </c>
      <c r="O156" s="836">
        <v>1</v>
      </c>
      <c r="P156" s="835">
        <v>161.06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7</v>
      </c>
      <c r="B157" s="832" t="s">
        <v>2907</v>
      </c>
      <c r="C157" s="832" t="s">
        <v>2911</v>
      </c>
      <c r="D157" s="833" t="s">
        <v>4442</v>
      </c>
      <c r="E157" s="834" t="s">
        <v>2949</v>
      </c>
      <c r="F157" s="832" t="s">
        <v>2908</v>
      </c>
      <c r="G157" s="832" t="s">
        <v>3275</v>
      </c>
      <c r="H157" s="832" t="s">
        <v>585</v>
      </c>
      <c r="I157" s="832" t="s">
        <v>3276</v>
      </c>
      <c r="J157" s="832" t="s">
        <v>3277</v>
      </c>
      <c r="K157" s="832" t="s">
        <v>3278</v>
      </c>
      <c r="L157" s="835">
        <v>0</v>
      </c>
      <c r="M157" s="835">
        <v>0</v>
      </c>
      <c r="N157" s="832">
        <v>1</v>
      </c>
      <c r="O157" s="836">
        <v>1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7</v>
      </c>
      <c r="B158" s="832" t="s">
        <v>2907</v>
      </c>
      <c r="C158" s="832" t="s">
        <v>2911</v>
      </c>
      <c r="D158" s="833" t="s">
        <v>4442</v>
      </c>
      <c r="E158" s="834" t="s">
        <v>2949</v>
      </c>
      <c r="F158" s="832" t="s">
        <v>2908</v>
      </c>
      <c r="G158" s="832" t="s">
        <v>3058</v>
      </c>
      <c r="H158" s="832" t="s">
        <v>585</v>
      </c>
      <c r="I158" s="832" t="s">
        <v>3279</v>
      </c>
      <c r="J158" s="832" t="s">
        <v>3280</v>
      </c>
      <c r="K158" s="832" t="s">
        <v>3281</v>
      </c>
      <c r="L158" s="835">
        <v>0</v>
      </c>
      <c r="M158" s="835">
        <v>0</v>
      </c>
      <c r="N158" s="832">
        <v>1</v>
      </c>
      <c r="O158" s="836">
        <v>1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7</v>
      </c>
      <c r="B159" s="832" t="s">
        <v>2907</v>
      </c>
      <c r="C159" s="832" t="s">
        <v>2911</v>
      </c>
      <c r="D159" s="833" t="s">
        <v>4442</v>
      </c>
      <c r="E159" s="834" t="s">
        <v>2949</v>
      </c>
      <c r="F159" s="832" t="s">
        <v>2908</v>
      </c>
      <c r="G159" s="832" t="s">
        <v>3282</v>
      </c>
      <c r="H159" s="832" t="s">
        <v>585</v>
      </c>
      <c r="I159" s="832" t="s">
        <v>3283</v>
      </c>
      <c r="J159" s="832" t="s">
        <v>1821</v>
      </c>
      <c r="K159" s="832" t="s">
        <v>1815</v>
      </c>
      <c r="L159" s="835">
        <v>58.62</v>
      </c>
      <c r="M159" s="835">
        <v>58.62</v>
      </c>
      <c r="N159" s="832">
        <v>1</v>
      </c>
      <c r="O159" s="836">
        <v>1</v>
      </c>
      <c r="P159" s="835">
        <v>58.62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7</v>
      </c>
      <c r="B160" s="832" t="s">
        <v>2907</v>
      </c>
      <c r="C160" s="832" t="s">
        <v>2911</v>
      </c>
      <c r="D160" s="833" t="s">
        <v>4442</v>
      </c>
      <c r="E160" s="834" t="s">
        <v>2949</v>
      </c>
      <c r="F160" s="832" t="s">
        <v>2908</v>
      </c>
      <c r="G160" s="832" t="s">
        <v>3284</v>
      </c>
      <c r="H160" s="832" t="s">
        <v>678</v>
      </c>
      <c r="I160" s="832" t="s">
        <v>2728</v>
      </c>
      <c r="J160" s="832" t="s">
        <v>1969</v>
      </c>
      <c r="K160" s="832" t="s">
        <v>2729</v>
      </c>
      <c r="L160" s="835">
        <v>64.5</v>
      </c>
      <c r="M160" s="835">
        <v>129</v>
      </c>
      <c r="N160" s="832">
        <v>2</v>
      </c>
      <c r="O160" s="836">
        <v>0.5</v>
      </c>
      <c r="P160" s="835">
        <v>129</v>
      </c>
      <c r="Q160" s="837">
        <v>1</v>
      </c>
      <c r="R160" s="832">
        <v>2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7</v>
      </c>
      <c r="B161" s="832" t="s">
        <v>2907</v>
      </c>
      <c r="C161" s="832" t="s">
        <v>2911</v>
      </c>
      <c r="D161" s="833" t="s">
        <v>4442</v>
      </c>
      <c r="E161" s="834" t="s">
        <v>2949</v>
      </c>
      <c r="F161" s="832" t="s">
        <v>2908</v>
      </c>
      <c r="G161" s="832" t="s">
        <v>3285</v>
      </c>
      <c r="H161" s="832" t="s">
        <v>585</v>
      </c>
      <c r="I161" s="832" t="s">
        <v>3286</v>
      </c>
      <c r="J161" s="832" t="s">
        <v>3287</v>
      </c>
      <c r="K161" s="832" t="s">
        <v>3288</v>
      </c>
      <c r="L161" s="835">
        <v>2666.33</v>
      </c>
      <c r="M161" s="835">
        <v>2666.33</v>
      </c>
      <c r="N161" s="832">
        <v>1</v>
      </c>
      <c r="O161" s="836">
        <v>0.5</v>
      </c>
      <c r="P161" s="835">
        <v>2666.33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7</v>
      </c>
      <c r="B162" s="832" t="s">
        <v>2907</v>
      </c>
      <c r="C162" s="832" t="s">
        <v>2911</v>
      </c>
      <c r="D162" s="833" t="s">
        <v>4442</v>
      </c>
      <c r="E162" s="834" t="s">
        <v>2949</v>
      </c>
      <c r="F162" s="832" t="s">
        <v>2908</v>
      </c>
      <c r="G162" s="832" t="s">
        <v>3289</v>
      </c>
      <c r="H162" s="832" t="s">
        <v>678</v>
      </c>
      <c r="I162" s="832" t="s">
        <v>2796</v>
      </c>
      <c r="J162" s="832" t="s">
        <v>1973</v>
      </c>
      <c r="K162" s="832" t="s">
        <v>2797</v>
      </c>
      <c r="L162" s="835">
        <v>118.65</v>
      </c>
      <c r="M162" s="835">
        <v>118.65</v>
      </c>
      <c r="N162" s="832">
        <v>1</v>
      </c>
      <c r="O162" s="836">
        <v>0.5</v>
      </c>
      <c r="P162" s="835">
        <v>118.65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5" customHeight="1" x14ac:dyDescent="0.2">
      <c r="A163" s="831">
        <v>7</v>
      </c>
      <c r="B163" s="832" t="s">
        <v>2907</v>
      </c>
      <c r="C163" s="832" t="s">
        <v>2911</v>
      </c>
      <c r="D163" s="833" t="s">
        <v>4442</v>
      </c>
      <c r="E163" s="834" t="s">
        <v>2949</v>
      </c>
      <c r="F163" s="832" t="s">
        <v>2908</v>
      </c>
      <c r="G163" s="832" t="s">
        <v>3188</v>
      </c>
      <c r="H163" s="832" t="s">
        <v>678</v>
      </c>
      <c r="I163" s="832" t="s">
        <v>3189</v>
      </c>
      <c r="J163" s="832" t="s">
        <v>3190</v>
      </c>
      <c r="K163" s="832" t="s">
        <v>3191</v>
      </c>
      <c r="L163" s="835">
        <v>77.790000000000006</v>
      </c>
      <c r="M163" s="835">
        <v>77.790000000000006</v>
      </c>
      <c r="N163" s="832">
        <v>1</v>
      </c>
      <c r="O163" s="836">
        <v>0.5</v>
      </c>
      <c r="P163" s="835">
        <v>77.790000000000006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5" customHeight="1" x14ac:dyDescent="0.2">
      <c r="A164" s="831">
        <v>7</v>
      </c>
      <c r="B164" s="832" t="s">
        <v>2907</v>
      </c>
      <c r="C164" s="832" t="s">
        <v>2911</v>
      </c>
      <c r="D164" s="833" t="s">
        <v>4442</v>
      </c>
      <c r="E164" s="834" t="s">
        <v>2949</v>
      </c>
      <c r="F164" s="832" t="s">
        <v>2908</v>
      </c>
      <c r="G164" s="832" t="s">
        <v>3290</v>
      </c>
      <c r="H164" s="832" t="s">
        <v>585</v>
      </c>
      <c r="I164" s="832" t="s">
        <v>3291</v>
      </c>
      <c r="J164" s="832" t="s">
        <v>3292</v>
      </c>
      <c r="K164" s="832" t="s">
        <v>3293</v>
      </c>
      <c r="L164" s="835">
        <v>228.54</v>
      </c>
      <c r="M164" s="835">
        <v>228.54</v>
      </c>
      <c r="N164" s="832">
        <v>1</v>
      </c>
      <c r="O164" s="836">
        <v>1</v>
      </c>
      <c r="P164" s="835">
        <v>228.54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7</v>
      </c>
      <c r="B165" s="832" t="s">
        <v>2907</v>
      </c>
      <c r="C165" s="832" t="s">
        <v>2911</v>
      </c>
      <c r="D165" s="833" t="s">
        <v>4442</v>
      </c>
      <c r="E165" s="834" t="s">
        <v>2949</v>
      </c>
      <c r="F165" s="832" t="s">
        <v>2908</v>
      </c>
      <c r="G165" s="832" t="s">
        <v>3005</v>
      </c>
      <c r="H165" s="832" t="s">
        <v>585</v>
      </c>
      <c r="I165" s="832" t="s">
        <v>3294</v>
      </c>
      <c r="J165" s="832" t="s">
        <v>1280</v>
      </c>
      <c r="K165" s="832" t="s">
        <v>3295</v>
      </c>
      <c r="L165" s="835">
        <v>35.25</v>
      </c>
      <c r="M165" s="835">
        <v>105.75</v>
      </c>
      <c r="N165" s="832">
        <v>3</v>
      </c>
      <c r="O165" s="836">
        <v>1</v>
      </c>
      <c r="P165" s="835">
        <v>105.75</v>
      </c>
      <c r="Q165" s="837">
        <v>1</v>
      </c>
      <c r="R165" s="832">
        <v>3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7</v>
      </c>
      <c r="B166" s="832" t="s">
        <v>2907</v>
      </c>
      <c r="C166" s="832" t="s">
        <v>2911</v>
      </c>
      <c r="D166" s="833" t="s">
        <v>4442</v>
      </c>
      <c r="E166" s="834" t="s">
        <v>2949</v>
      </c>
      <c r="F166" s="832" t="s">
        <v>2908</v>
      </c>
      <c r="G166" s="832" t="s">
        <v>3296</v>
      </c>
      <c r="H166" s="832" t="s">
        <v>585</v>
      </c>
      <c r="I166" s="832" t="s">
        <v>3297</v>
      </c>
      <c r="J166" s="832" t="s">
        <v>3298</v>
      </c>
      <c r="K166" s="832" t="s">
        <v>3299</v>
      </c>
      <c r="L166" s="835">
        <v>6177.8</v>
      </c>
      <c r="M166" s="835">
        <v>6177.8</v>
      </c>
      <c r="N166" s="832">
        <v>1</v>
      </c>
      <c r="O166" s="836">
        <v>1</v>
      </c>
      <c r="P166" s="835">
        <v>6177.8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7</v>
      </c>
      <c r="B167" s="832" t="s">
        <v>2907</v>
      </c>
      <c r="C167" s="832" t="s">
        <v>2911</v>
      </c>
      <c r="D167" s="833" t="s">
        <v>4442</v>
      </c>
      <c r="E167" s="834" t="s">
        <v>2949</v>
      </c>
      <c r="F167" s="832" t="s">
        <v>2908</v>
      </c>
      <c r="G167" s="832" t="s">
        <v>3300</v>
      </c>
      <c r="H167" s="832" t="s">
        <v>585</v>
      </c>
      <c r="I167" s="832" t="s">
        <v>3301</v>
      </c>
      <c r="J167" s="832" t="s">
        <v>3302</v>
      </c>
      <c r="K167" s="832" t="s">
        <v>3303</v>
      </c>
      <c r="L167" s="835">
        <v>661.62</v>
      </c>
      <c r="M167" s="835">
        <v>661.62</v>
      </c>
      <c r="N167" s="832">
        <v>1</v>
      </c>
      <c r="O167" s="836">
        <v>0.5</v>
      </c>
      <c r="P167" s="835">
        <v>661.62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5" customHeight="1" x14ac:dyDescent="0.2">
      <c r="A168" s="831">
        <v>7</v>
      </c>
      <c r="B168" s="832" t="s">
        <v>2907</v>
      </c>
      <c r="C168" s="832" t="s">
        <v>2911</v>
      </c>
      <c r="D168" s="833" t="s">
        <v>4442</v>
      </c>
      <c r="E168" s="834" t="s">
        <v>2949</v>
      </c>
      <c r="F168" s="832" t="s">
        <v>2908</v>
      </c>
      <c r="G168" s="832" t="s">
        <v>3304</v>
      </c>
      <c r="H168" s="832" t="s">
        <v>585</v>
      </c>
      <c r="I168" s="832" t="s">
        <v>3305</v>
      </c>
      <c r="J168" s="832" t="s">
        <v>1501</v>
      </c>
      <c r="K168" s="832" t="s">
        <v>3306</v>
      </c>
      <c r="L168" s="835">
        <v>210.38</v>
      </c>
      <c r="M168" s="835">
        <v>210.38</v>
      </c>
      <c r="N168" s="832">
        <v>1</v>
      </c>
      <c r="O168" s="836">
        <v>1</v>
      </c>
      <c r="P168" s="835">
        <v>210.38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5" customHeight="1" x14ac:dyDescent="0.2">
      <c r="A169" s="831">
        <v>7</v>
      </c>
      <c r="B169" s="832" t="s">
        <v>2907</v>
      </c>
      <c r="C169" s="832" t="s">
        <v>2911</v>
      </c>
      <c r="D169" s="833" t="s">
        <v>4442</v>
      </c>
      <c r="E169" s="834" t="s">
        <v>2949</v>
      </c>
      <c r="F169" s="832" t="s">
        <v>2908</v>
      </c>
      <c r="G169" s="832" t="s">
        <v>3307</v>
      </c>
      <c r="H169" s="832" t="s">
        <v>585</v>
      </c>
      <c r="I169" s="832" t="s">
        <v>3308</v>
      </c>
      <c r="J169" s="832" t="s">
        <v>3309</v>
      </c>
      <c r="K169" s="832" t="s">
        <v>3310</v>
      </c>
      <c r="L169" s="835">
        <v>2884.25</v>
      </c>
      <c r="M169" s="835">
        <v>2884.25</v>
      </c>
      <c r="N169" s="832">
        <v>1</v>
      </c>
      <c r="O169" s="836">
        <v>1</v>
      </c>
      <c r="P169" s="835">
        <v>2884.25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7</v>
      </c>
      <c r="B170" s="832" t="s">
        <v>2907</v>
      </c>
      <c r="C170" s="832" t="s">
        <v>2911</v>
      </c>
      <c r="D170" s="833" t="s">
        <v>4442</v>
      </c>
      <c r="E170" s="834" t="s">
        <v>2949</v>
      </c>
      <c r="F170" s="832" t="s">
        <v>2908</v>
      </c>
      <c r="G170" s="832" t="s">
        <v>3311</v>
      </c>
      <c r="H170" s="832" t="s">
        <v>585</v>
      </c>
      <c r="I170" s="832" t="s">
        <v>3312</v>
      </c>
      <c r="J170" s="832" t="s">
        <v>3313</v>
      </c>
      <c r="K170" s="832" t="s">
        <v>3314</v>
      </c>
      <c r="L170" s="835">
        <v>1928.72</v>
      </c>
      <c r="M170" s="835">
        <v>5786.16</v>
      </c>
      <c r="N170" s="832">
        <v>3</v>
      </c>
      <c r="O170" s="836">
        <v>1</v>
      </c>
      <c r="P170" s="835">
        <v>5786.16</v>
      </c>
      <c r="Q170" s="837">
        <v>1</v>
      </c>
      <c r="R170" s="832">
        <v>3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7</v>
      </c>
      <c r="B171" s="832" t="s">
        <v>2907</v>
      </c>
      <c r="C171" s="832" t="s">
        <v>2911</v>
      </c>
      <c r="D171" s="833" t="s">
        <v>4442</v>
      </c>
      <c r="E171" s="834" t="s">
        <v>2949</v>
      </c>
      <c r="F171" s="832" t="s">
        <v>2908</v>
      </c>
      <c r="G171" s="832" t="s">
        <v>3315</v>
      </c>
      <c r="H171" s="832" t="s">
        <v>678</v>
      </c>
      <c r="I171" s="832" t="s">
        <v>3316</v>
      </c>
      <c r="J171" s="832" t="s">
        <v>3317</v>
      </c>
      <c r="K171" s="832" t="s">
        <v>3318</v>
      </c>
      <c r="L171" s="835">
        <v>672.95</v>
      </c>
      <c r="M171" s="835">
        <v>4037.7000000000003</v>
      </c>
      <c r="N171" s="832">
        <v>6</v>
      </c>
      <c r="O171" s="836">
        <v>1</v>
      </c>
      <c r="P171" s="835">
        <v>4037.7000000000003</v>
      </c>
      <c r="Q171" s="837">
        <v>1</v>
      </c>
      <c r="R171" s="832">
        <v>6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7</v>
      </c>
      <c r="B172" s="832" t="s">
        <v>2907</v>
      </c>
      <c r="C172" s="832" t="s">
        <v>2911</v>
      </c>
      <c r="D172" s="833" t="s">
        <v>4442</v>
      </c>
      <c r="E172" s="834" t="s">
        <v>2958</v>
      </c>
      <c r="F172" s="832" t="s">
        <v>2908</v>
      </c>
      <c r="G172" s="832" t="s">
        <v>3319</v>
      </c>
      <c r="H172" s="832" t="s">
        <v>678</v>
      </c>
      <c r="I172" s="832" t="s">
        <v>2445</v>
      </c>
      <c r="J172" s="832" t="s">
        <v>2446</v>
      </c>
      <c r="K172" s="832" t="s">
        <v>2447</v>
      </c>
      <c r="L172" s="835">
        <v>93.18</v>
      </c>
      <c r="M172" s="835">
        <v>186.36</v>
      </c>
      <c r="N172" s="832">
        <v>2</v>
      </c>
      <c r="O172" s="836">
        <v>0.5</v>
      </c>
      <c r="P172" s="835">
        <v>186.36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7</v>
      </c>
      <c r="B173" s="832" t="s">
        <v>2907</v>
      </c>
      <c r="C173" s="832" t="s">
        <v>2911</v>
      </c>
      <c r="D173" s="833" t="s">
        <v>4442</v>
      </c>
      <c r="E173" s="834" t="s">
        <v>2958</v>
      </c>
      <c r="F173" s="832" t="s">
        <v>2908</v>
      </c>
      <c r="G173" s="832" t="s">
        <v>2984</v>
      </c>
      <c r="H173" s="832" t="s">
        <v>585</v>
      </c>
      <c r="I173" s="832" t="s">
        <v>3320</v>
      </c>
      <c r="J173" s="832" t="s">
        <v>3321</v>
      </c>
      <c r="K173" s="832" t="s">
        <v>875</v>
      </c>
      <c r="L173" s="835">
        <v>70.23</v>
      </c>
      <c r="M173" s="835">
        <v>70.23</v>
      </c>
      <c r="N173" s="832">
        <v>1</v>
      </c>
      <c r="O173" s="836">
        <v>0.5</v>
      </c>
      <c r="P173" s="835">
        <v>70.23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7</v>
      </c>
      <c r="B174" s="832" t="s">
        <v>2907</v>
      </c>
      <c r="C174" s="832" t="s">
        <v>2911</v>
      </c>
      <c r="D174" s="833" t="s">
        <v>4442</v>
      </c>
      <c r="E174" s="834" t="s">
        <v>2958</v>
      </c>
      <c r="F174" s="832" t="s">
        <v>2908</v>
      </c>
      <c r="G174" s="832" t="s">
        <v>2984</v>
      </c>
      <c r="H174" s="832" t="s">
        <v>585</v>
      </c>
      <c r="I174" s="832" t="s">
        <v>3322</v>
      </c>
      <c r="J174" s="832" t="s">
        <v>3321</v>
      </c>
      <c r="K174" s="832" t="s">
        <v>3265</v>
      </c>
      <c r="L174" s="835">
        <v>234.07</v>
      </c>
      <c r="M174" s="835">
        <v>234.07</v>
      </c>
      <c r="N174" s="832">
        <v>1</v>
      </c>
      <c r="O174" s="836">
        <v>1</v>
      </c>
      <c r="P174" s="835">
        <v>234.07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7</v>
      </c>
      <c r="B175" s="832" t="s">
        <v>2907</v>
      </c>
      <c r="C175" s="832" t="s">
        <v>2911</v>
      </c>
      <c r="D175" s="833" t="s">
        <v>4442</v>
      </c>
      <c r="E175" s="834" t="s">
        <v>2958</v>
      </c>
      <c r="F175" s="832" t="s">
        <v>2908</v>
      </c>
      <c r="G175" s="832" t="s">
        <v>3323</v>
      </c>
      <c r="H175" s="832" t="s">
        <v>585</v>
      </c>
      <c r="I175" s="832" t="s">
        <v>3324</v>
      </c>
      <c r="J175" s="832" t="s">
        <v>988</v>
      </c>
      <c r="K175" s="832" t="s">
        <v>3325</v>
      </c>
      <c r="L175" s="835">
        <v>477.5</v>
      </c>
      <c r="M175" s="835">
        <v>477.5</v>
      </c>
      <c r="N175" s="832">
        <v>1</v>
      </c>
      <c r="O175" s="836">
        <v>0.5</v>
      </c>
      <c r="P175" s="835">
        <v>477.5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5" customHeight="1" x14ac:dyDescent="0.2">
      <c r="A176" s="831">
        <v>7</v>
      </c>
      <c r="B176" s="832" t="s">
        <v>2907</v>
      </c>
      <c r="C176" s="832" t="s">
        <v>2911</v>
      </c>
      <c r="D176" s="833" t="s">
        <v>4442</v>
      </c>
      <c r="E176" s="834" t="s">
        <v>2958</v>
      </c>
      <c r="F176" s="832" t="s">
        <v>2908</v>
      </c>
      <c r="G176" s="832" t="s">
        <v>3326</v>
      </c>
      <c r="H176" s="832" t="s">
        <v>585</v>
      </c>
      <c r="I176" s="832" t="s">
        <v>3327</v>
      </c>
      <c r="J176" s="832" t="s">
        <v>3328</v>
      </c>
      <c r="K176" s="832" t="s">
        <v>3329</v>
      </c>
      <c r="L176" s="835">
        <v>159.71</v>
      </c>
      <c r="M176" s="835">
        <v>319.42</v>
      </c>
      <c r="N176" s="832">
        <v>2</v>
      </c>
      <c r="O176" s="836">
        <v>0.5</v>
      </c>
      <c r="P176" s="835">
        <v>319.42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5" customHeight="1" x14ac:dyDescent="0.2">
      <c r="A177" s="831">
        <v>7</v>
      </c>
      <c r="B177" s="832" t="s">
        <v>2907</v>
      </c>
      <c r="C177" s="832" t="s">
        <v>2911</v>
      </c>
      <c r="D177" s="833" t="s">
        <v>4442</v>
      </c>
      <c r="E177" s="834" t="s">
        <v>2958</v>
      </c>
      <c r="F177" s="832" t="s">
        <v>2908</v>
      </c>
      <c r="G177" s="832" t="s">
        <v>3330</v>
      </c>
      <c r="H177" s="832" t="s">
        <v>585</v>
      </c>
      <c r="I177" s="832" t="s">
        <v>3331</v>
      </c>
      <c r="J177" s="832" t="s">
        <v>1922</v>
      </c>
      <c r="K177" s="832" t="s">
        <v>3332</v>
      </c>
      <c r="L177" s="835">
        <v>248.55</v>
      </c>
      <c r="M177" s="835">
        <v>248.55</v>
      </c>
      <c r="N177" s="832">
        <v>1</v>
      </c>
      <c r="O177" s="836">
        <v>0.5</v>
      </c>
      <c r="P177" s="835">
        <v>248.55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5" customHeight="1" x14ac:dyDescent="0.2">
      <c r="A178" s="831">
        <v>7</v>
      </c>
      <c r="B178" s="832" t="s">
        <v>2907</v>
      </c>
      <c r="C178" s="832" t="s">
        <v>2911</v>
      </c>
      <c r="D178" s="833" t="s">
        <v>4442</v>
      </c>
      <c r="E178" s="834" t="s">
        <v>2958</v>
      </c>
      <c r="F178" s="832" t="s">
        <v>2908</v>
      </c>
      <c r="G178" s="832" t="s">
        <v>3005</v>
      </c>
      <c r="H178" s="832" t="s">
        <v>585</v>
      </c>
      <c r="I178" s="832" t="s">
        <v>3115</v>
      </c>
      <c r="J178" s="832" t="s">
        <v>802</v>
      </c>
      <c r="K178" s="832" t="s">
        <v>3116</v>
      </c>
      <c r="L178" s="835">
        <v>35.25</v>
      </c>
      <c r="M178" s="835">
        <v>246.75</v>
      </c>
      <c r="N178" s="832">
        <v>7</v>
      </c>
      <c r="O178" s="836">
        <v>2.5</v>
      </c>
      <c r="P178" s="835">
        <v>246.75</v>
      </c>
      <c r="Q178" s="837">
        <v>1</v>
      </c>
      <c r="R178" s="832">
        <v>7</v>
      </c>
      <c r="S178" s="837">
        <v>1</v>
      </c>
      <c r="T178" s="836">
        <v>2.5</v>
      </c>
      <c r="U178" s="838">
        <v>1</v>
      </c>
    </row>
    <row r="179" spans="1:21" ht="14.45" customHeight="1" x14ac:dyDescent="0.2">
      <c r="A179" s="831">
        <v>7</v>
      </c>
      <c r="B179" s="832" t="s">
        <v>2907</v>
      </c>
      <c r="C179" s="832" t="s">
        <v>2911</v>
      </c>
      <c r="D179" s="833" t="s">
        <v>4442</v>
      </c>
      <c r="E179" s="834" t="s">
        <v>2958</v>
      </c>
      <c r="F179" s="832" t="s">
        <v>2908</v>
      </c>
      <c r="G179" s="832" t="s">
        <v>3005</v>
      </c>
      <c r="H179" s="832" t="s">
        <v>585</v>
      </c>
      <c r="I179" s="832" t="s">
        <v>3333</v>
      </c>
      <c r="J179" s="832" t="s">
        <v>802</v>
      </c>
      <c r="K179" s="832" t="s">
        <v>3116</v>
      </c>
      <c r="L179" s="835">
        <v>35.25</v>
      </c>
      <c r="M179" s="835">
        <v>70.5</v>
      </c>
      <c r="N179" s="832">
        <v>2</v>
      </c>
      <c r="O179" s="836">
        <v>0.5</v>
      </c>
      <c r="P179" s="835">
        <v>70.5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7</v>
      </c>
      <c r="B180" s="832" t="s">
        <v>2907</v>
      </c>
      <c r="C180" s="832" t="s">
        <v>2911</v>
      </c>
      <c r="D180" s="833" t="s">
        <v>4442</v>
      </c>
      <c r="E180" s="834" t="s">
        <v>2958</v>
      </c>
      <c r="F180" s="832" t="s">
        <v>2908</v>
      </c>
      <c r="G180" s="832" t="s">
        <v>2966</v>
      </c>
      <c r="H180" s="832" t="s">
        <v>585</v>
      </c>
      <c r="I180" s="832" t="s">
        <v>3192</v>
      </c>
      <c r="J180" s="832" t="s">
        <v>1068</v>
      </c>
      <c r="K180" s="832" t="s">
        <v>3193</v>
      </c>
      <c r="L180" s="835">
        <v>103.67</v>
      </c>
      <c r="M180" s="835">
        <v>103.67</v>
      </c>
      <c r="N180" s="832">
        <v>1</v>
      </c>
      <c r="O180" s="836">
        <v>0.5</v>
      </c>
      <c r="P180" s="835">
        <v>103.67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7</v>
      </c>
      <c r="B181" s="832" t="s">
        <v>2907</v>
      </c>
      <c r="C181" s="832" t="s">
        <v>2911</v>
      </c>
      <c r="D181" s="833" t="s">
        <v>4442</v>
      </c>
      <c r="E181" s="834" t="s">
        <v>2958</v>
      </c>
      <c r="F181" s="832" t="s">
        <v>2908</v>
      </c>
      <c r="G181" s="832" t="s">
        <v>2966</v>
      </c>
      <c r="H181" s="832" t="s">
        <v>585</v>
      </c>
      <c r="I181" s="832" t="s">
        <v>3172</v>
      </c>
      <c r="J181" s="832" t="s">
        <v>1068</v>
      </c>
      <c r="K181" s="832" t="s">
        <v>3173</v>
      </c>
      <c r="L181" s="835">
        <v>103.67</v>
      </c>
      <c r="M181" s="835">
        <v>207.34</v>
      </c>
      <c r="N181" s="832">
        <v>2</v>
      </c>
      <c r="O181" s="836">
        <v>1</v>
      </c>
      <c r="P181" s="835">
        <v>207.34</v>
      </c>
      <c r="Q181" s="837">
        <v>1</v>
      </c>
      <c r="R181" s="832">
        <v>2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7</v>
      </c>
      <c r="B182" s="832" t="s">
        <v>2907</v>
      </c>
      <c r="C182" s="832" t="s">
        <v>2911</v>
      </c>
      <c r="D182" s="833" t="s">
        <v>4442</v>
      </c>
      <c r="E182" s="834" t="s">
        <v>2958</v>
      </c>
      <c r="F182" s="832" t="s">
        <v>2908</v>
      </c>
      <c r="G182" s="832" t="s">
        <v>3334</v>
      </c>
      <c r="H182" s="832" t="s">
        <v>585</v>
      </c>
      <c r="I182" s="832" t="s">
        <v>3335</v>
      </c>
      <c r="J182" s="832" t="s">
        <v>3336</v>
      </c>
      <c r="K182" s="832" t="s">
        <v>3337</v>
      </c>
      <c r="L182" s="835">
        <v>0</v>
      </c>
      <c r="M182" s="835">
        <v>0</v>
      </c>
      <c r="N182" s="832">
        <v>1</v>
      </c>
      <c r="O182" s="836">
        <v>1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7</v>
      </c>
      <c r="B183" s="832" t="s">
        <v>2907</v>
      </c>
      <c r="C183" s="832" t="s">
        <v>2911</v>
      </c>
      <c r="D183" s="833" t="s">
        <v>4442</v>
      </c>
      <c r="E183" s="834" t="s">
        <v>2958</v>
      </c>
      <c r="F183" s="832" t="s">
        <v>2908</v>
      </c>
      <c r="G183" s="832" t="s">
        <v>3334</v>
      </c>
      <c r="H183" s="832" t="s">
        <v>585</v>
      </c>
      <c r="I183" s="832" t="s">
        <v>3338</v>
      </c>
      <c r="J183" s="832" t="s">
        <v>3336</v>
      </c>
      <c r="K183" s="832" t="s">
        <v>3339</v>
      </c>
      <c r="L183" s="835">
        <v>0</v>
      </c>
      <c r="M183" s="835">
        <v>0</v>
      </c>
      <c r="N183" s="832">
        <v>2</v>
      </c>
      <c r="O183" s="836">
        <v>1</v>
      </c>
      <c r="P183" s="835">
        <v>0</v>
      </c>
      <c r="Q183" s="837"/>
      <c r="R183" s="832">
        <v>2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7</v>
      </c>
      <c r="B184" s="832" t="s">
        <v>2907</v>
      </c>
      <c r="C184" s="832" t="s">
        <v>2911</v>
      </c>
      <c r="D184" s="833" t="s">
        <v>4442</v>
      </c>
      <c r="E184" s="834" t="s">
        <v>2958</v>
      </c>
      <c r="F184" s="832" t="s">
        <v>2908</v>
      </c>
      <c r="G184" s="832" t="s">
        <v>3340</v>
      </c>
      <c r="H184" s="832" t="s">
        <v>585</v>
      </c>
      <c r="I184" s="832" t="s">
        <v>3341</v>
      </c>
      <c r="J184" s="832" t="s">
        <v>3342</v>
      </c>
      <c r="K184" s="832" t="s">
        <v>3343</v>
      </c>
      <c r="L184" s="835">
        <v>0</v>
      </c>
      <c r="M184" s="835">
        <v>0</v>
      </c>
      <c r="N184" s="832">
        <v>2</v>
      </c>
      <c r="O184" s="836">
        <v>0.5</v>
      </c>
      <c r="P184" s="835">
        <v>0</v>
      </c>
      <c r="Q184" s="837"/>
      <c r="R184" s="832">
        <v>2</v>
      </c>
      <c r="S184" s="837">
        <v>1</v>
      </c>
      <c r="T184" s="836">
        <v>0.5</v>
      </c>
      <c r="U184" s="838">
        <v>1</v>
      </c>
    </row>
    <row r="185" spans="1:21" ht="14.45" customHeight="1" x14ac:dyDescent="0.2">
      <c r="A185" s="831">
        <v>7</v>
      </c>
      <c r="B185" s="832" t="s">
        <v>2907</v>
      </c>
      <c r="C185" s="832" t="s">
        <v>2911</v>
      </c>
      <c r="D185" s="833" t="s">
        <v>4442</v>
      </c>
      <c r="E185" s="834" t="s">
        <v>2958</v>
      </c>
      <c r="F185" s="832" t="s">
        <v>2908</v>
      </c>
      <c r="G185" s="832" t="s">
        <v>3030</v>
      </c>
      <c r="H185" s="832" t="s">
        <v>585</v>
      </c>
      <c r="I185" s="832" t="s">
        <v>3031</v>
      </c>
      <c r="J185" s="832" t="s">
        <v>3032</v>
      </c>
      <c r="K185" s="832" t="s">
        <v>2619</v>
      </c>
      <c r="L185" s="835">
        <v>0</v>
      </c>
      <c r="M185" s="835">
        <v>0</v>
      </c>
      <c r="N185" s="832">
        <v>1</v>
      </c>
      <c r="O185" s="836">
        <v>1</v>
      </c>
      <c r="P185" s="835">
        <v>0</v>
      </c>
      <c r="Q185" s="837"/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7</v>
      </c>
      <c r="B186" s="832" t="s">
        <v>2907</v>
      </c>
      <c r="C186" s="832" t="s">
        <v>2911</v>
      </c>
      <c r="D186" s="833" t="s">
        <v>4442</v>
      </c>
      <c r="E186" s="834" t="s">
        <v>2958</v>
      </c>
      <c r="F186" s="832" t="s">
        <v>2908</v>
      </c>
      <c r="G186" s="832" t="s">
        <v>3033</v>
      </c>
      <c r="H186" s="832" t="s">
        <v>585</v>
      </c>
      <c r="I186" s="832" t="s">
        <v>3034</v>
      </c>
      <c r="J186" s="832" t="s">
        <v>3035</v>
      </c>
      <c r="K186" s="832" t="s">
        <v>3036</v>
      </c>
      <c r="L186" s="835">
        <v>1546.98</v>
      </c>
      <c r="M186" s="835">
        <v>3093.96</v>
      </c>
      <c r="N186" s="832">
        <v>2</v>
      </c>
      <c r="O186" s="836">
        <v>1</v>
      </c>
      <c r="P186" s="835">
        <v>3093.96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7</v>
      </c>
      <c r="B187" s="832" t="s">
        <v>2907</v>
      </c>
      <c r="C187" s="832" t="s">
        <v>2911</v>
      </c>
      <c r="D187" s="833" t="s">
        <v>4442</v>
      </c>
      <c r="E187" s="834" t="s">
        <v>2958</v>
      </c>
      <c r="F187" s="832" t="s">
        <v>2908</v>
      </c>
      <c r="G187" s="832" t="s">
        <v>3033</v>
      </c>
      <c r="H187" s="832" t="s">
        <v>585</v>
      </c>
      <c r="I187" s="832" t="s">
        <v>3034</v>
      </c>
      <c r="J187" s="832" t="s">
        <v>3035</v>
      </c>
      <c r="K187" s="832" t="s">
        <v>3036</v>
      </c>
      <c r="L187" s="835">
        <v>2185.59</v>
      </c>
      <c r="M187" s="835">
        <v>2185.59</v>
      </c>
      <c r="N187" s="832">
        <v>1</v>
      </c>
      <c r="O187" s="836">
        <v>0.5</v>
      </c>
      <c r="P187" s="835">
        <v>2185.59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7</v>
      </c>
      <c r="B188" s="832" t="s">
        <v>2907</v>
      </c>
      <c r="C188" s="832" t="s">
        <v>2911</v>
      </c>
      <c r="D188" s="833" t="s">
        <v>4442</v>
      </c>
      <c r="E188" s="834" t="s">
        <v>2958</v>
      </c>
      <c r="F188" s="832" t="s">
        <v>2908</v>
      </c>
      <c r="G188" s="832" t="s">
        <v>3140</v>
      </c>
      <c r="H188" s="832" t="s">
        <v>678</v>
      </c>
      <c r="I188" s="832" t="s">
        <v>2371</v>
      </c>
      <c r="J188" s="832" t="s">
        <v>2372</v>
      </c>
      <c r="K188" s="832" t="s">
        <v>2373</v>
      </c>
      <c r="L188" s="835">
        <v>165.63</v>
      </c>
      <c r="M188" s="835">
        <v>496.89</v>
      </c>
      <c r="N188" s="832">
        <v>3</v>
      </c>
      <c r="O188" s="836">
        <v>1.5</v>
      </c>
      <c r="P188" s="835">
        <v>165.63</v>
      </c>
      <c r="Q188" s="837">
        <v>0.33333333333333331</v>
      </c>
      <c r="R188" s="832">
        <v>1</v>
      </c>
      <c r="S188" s="837">
        <v>0.33333333333333331</v>
      </c>
      <c r="T188" s="836">
        <v>0.5</v>
      </c>
      <c r="U188" s="838">
        <v>0.33333333333333331</v>
      </c>
    </row>
    <row r="189" spans="1:21" ht="14.45" customHeight="1" x14ac:dyDescent="0.2">
      <c r="A189" s="831">
        <v>7</v>
      </c>
      <c r="B189" s="832" t="s">
        <v>2907</v>
      </c>
      <c r="C189" s="832" t="s">
        <v>2911</v>
      </c>
      <c r="D189" s="833" t="s">
        <v>4442</v>
      </c>
      <c r="E189" s="834" t="s">
        <v>2958</v>
      </c>
      <c r="F189" s="832" t="s">
        <v>2908</v>
      </c>
      <c r="G189" s="832" t="s">
        <v>3140</v>
      </c>
      <c r="H189" s="832" t="s">
        <v>678</v>
      </c>
      <c r="I189" s="832" t="s">
        <v>3141</v>
      </c>
      <c r="J189" s="832" t="s">
        <v>2372</v>
      </c>
      <c r="K189" s="832" t="s">
        <v>3142</v>
      </c>
      <c r="L189" s="835">
        <v>414.07</v>
      </c>
      <c r="M189" s="835">
        <v>1242.21</v>
      </c>
      <c r="N189" s="832">
        <v>3</v>
      </c>
      <c r="O189" s="836">
        <v>1.5</v>
      </c>
      <c r="P189" s="835">
        <v>1242.21</v>
      </c>
      <c r="Q189" s="837">
        <v>1</v>
      </c>
      <c r="R189" s="832">
        <v>3</v>
      </c>
      <c r="S189" s="837">
        <v>1</v>
      </c>
      <c r="T189" s="836">
        <v>1.5</v>
      </c>
      <c r="U189" s="838">
        <v>1</v>
      </c>
    </row>
    <row r="190" spans="1:21" ht="14.45" customHeight="1" x14ac:dyDescent="0.2">
      <c r="A190" s="831">
        <v>7</v>
      </c>
      <c r="B190" s="832" t="s">
        <v>2907</v>
      </c>
      <c r="C190" s="832" t="s">
        <v>2911</v>
      </c>
      <c r="D190" s="833" t="s">
        <v>4442</v>
      </c>
      <c r="E190" s="834" t="s">
        <v>2960</v>
      </c>
      <c r="F190" s="832" t="s">
        <v>2908</v>
      </c>
      <c r="G190" s="832" t="s">
        <v>3344</v>
      </c>
      <c r="H190" s="832" t="s">
        <v>585</v>
      </c>
      <c r="I190" s="832" t="s">
        <v>3345</v>
      </c>
      <c r="J190" s="832" t="s">
        <v>3346</v>
      </c>
      <c r="K190" s="832" t="s">
        <v>2610</v>
      </c>
      <c r="L190" s="835">
        <v>169.73</v>
      </c>
      <c r="M190" s="835">
        <v>169.73</v>
      </c>
      <c r="N190" s="832">
        <v>1</v>
      </c>
      <c r="O190" s="836">
        <v>1</v>
      </c>
      <c r="P190" s="835">
        <v>169.73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7</v>
      </c>
      <c r="B191" s="832" t="s">
        <v>2907</v>
      </c>
      <c r="C191" s="832" t="s">
        <v>2911</v>
      </c>
      <c r="D191" s="833" t="s">
        <v>4442</v>
      </c>
      <c r="E191" s="834" t="s">
        <v>2960</v>
      </c>
      <c r="F191" s="832" t="s">
        <v>2908</v>
      </c>
      <c r="G191" s="832" t="s">
        <v>2962</v>
      </c>
      <c r="H191" s="832" t="s">
        <v>585</v>
      </c>
      <c r="I191" s="832" t="s">
        <v>3347</v>
      </c>
      <c r="J191" s="832" t="s">
        <v>3165</v>
      </c>
      <c r="K191" s="832" t="s">
        <v>3348</v>
      </c>
      <c r="L191" s="835">
        <v>176.32</v>
      </c>
      <c r="M191" s="835">
        <v>176.32</v>
      </c>
      <c r="N191" s="832">
        <v>1</v>
      </c>
      <c r="O191" s="836">
        <v>1</v>
      </c>
      <c r="P191" s="835">
        <v>176.32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7</v>
      </c>
      <c r="B192" s="832" t="s">
        <v>2907</v>
      </c>
      <c r="C192" s="832" t="s">
        <v>2911</v>
      </c>
      <c r="D192" s="833" t="s">
        <v>4442</v>
      </c>
      <c r="E192" s="834" t="s">
        <v>2960</v>
      </c>
      <c r="F192" s="832" t="s">
        <v>2908</v>
      </c>
      <c r="G192" s="832" t="s">
        <v>3261</v>
      </c>
      <c r="H192" s="832" t="s">
        <v>585</v>
      </c>
      <c r="I192" s="832" t="s">
        <v>3262</v>
      </c>
      <c r="J192" s="832" t="s">
        <v>948</v>
      </c>
      <c r="K192" s="832" t="s">
        <v>2397</v>
      </c>
      <c r="L192" s="835">
        <v>38.56</v>
      </c>
      <c r="M192" s="835">
        <v>77.12</v>
      </c>
      <c r="N192" s="832">
        <v>2</v>
      </c>
      <c r="O192" s="836">
        <v>1</v>
      </c>
      <c r="P192" s="835">
        <v>77.12</v>
      </c>
      <c r="Q192" s="837">
        <v>1</v>
      </c>
      <c r="R192" s="832">
        <v>2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7</v>
      </c>
      <c r="B193" s="832" t="s">
        <v>2907</v>
      </c>
      <c r="C193" s="832" t="s">
        <v>2911</v>
      </c>
      <c r="D193" s="833" t="s">
        <v>4442</v>
      </c>
      <c r="E193" s="834" t="s">
        <v>2960</v>
      </c>
      <c r="F193" s="832" t="s">
        <v>2908</v>
      </c>
      <c r="G193" s="832" t="s">
        <v>3005</v>
      </c>
      <c r="H193" s="832" t="s">
        <v>585</v>
      </c>
      <c r="I193" s="832" t="s">
        <v>3294</v>
      </c>
      <c r="J193" s="832" t="s">
        <v>1280</v>
      </c>
      <c r="K193" s="832" t="s">
        <v>3295</v>
      </c>
      <c r="L193" s="835">
        <v>35.25</v>
      </c>
      <c r="M193" s="835">
        <v>141</v>
      </c>
      <c r="N193" s="832">
        <v>4</v>
      </c>
      <c r="O193" s="836">
        <v>2</v>
      </c>
      <c r="P193" s="835">
        <v>141</v>
      </c>
      <c r="Q193" s="837">
        <v>1</v>
      </c>
      <c r="R193" s="832">
        <v>4</v>
      </c>
      <c r="S193" s="837">
        <v>1</v>
      </c>
      <c r="T193" s="836">
        <v>2</v>
      </c>
      <c r="U193" s="838">
        <v>1</v>
      </c>
    </row>
    <row r="194" spans="1:21" ht="14.45" customHeight="1" x14ac:dyDescent="0.2">
      <c r="A194" s="831">
        <v>7</v>
      </c>
      <c r="B194" s="832" t="s">
        <v>2907</v>
      </c>
      <c r="C194" s="832" t="s">
        <v>2911</v>
      </c>
      <c r="D194" s="833" t="s">
        <v>4442</v>
      </c>
      <c r="E194" s="834" t="s">
        <v>2960</v>
      </c>
      <c r="F194" s="832" t="s">
        <v>2908</v>
      </c>
      <c r="G194" s="832" t="s">
        <v>2966</v>
      </c>
      <c r="H194" s="832" t="s">
        <v>585</v>
      </c>
      <c r="I194" s="832" t="s">
        <v>3172</v>
      </c>
      <c r="J194" s="832" t="s">
        <v>1068</v>
      </c>
      <c r="K194" s="832" t="s">
        <v>3173</v>
      </c>
      <c r="L194" s="835">
        <v>185.26</v>
      </c>
      <c r="M194" s="835">
        <v>185.26</v>
      </c>
      <c r="N194" s="832">
        <v>1</v>
      </c>
      <c r="O194" s="836">
        <v>1</v>
      </c>
      <c r="P194" s="835">
        <v>185.26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7</v>
      </c>
      <c r="B195" s="832" t="s">
        <v>2907</v>
      </c>
      <c r="C195" s="832" t="s">
        <v>2911</v>
      </c>
      <c r="D195" s="833" t="s">
        <v>4442</v>
      </c>
      <c r="E195" s="834" t="s">
        <v>2960</v>
      </c>
      <c r="F195" s="832" t="s">
        <v>2908</v>
      </c>
      <c r="G195" s="832" t="s">
        <v>2966</v>
      </c>
      <c r="H195" s="832" t="s">
        <v>585</v>
      </c>
      <c r="I195" s="832" t="s">
        <v>3349</v>
      </c>
      <c r="J195" s="832" t="s">
        <v>3350</v>
      </c>
      <c r="K195" s="832" t="s">
        <v>3351</v>
      </c>
      <c r="L195" s="835">
        <v>64.5</v>
      </c>
      <c r="M195" s="835">
        <v>129</v>
      </c>
      <c r="N195" s="832">
        <v>2</v>
      </c>
      <c r="O195" s="836">
        <v>1</v>
      </c>
      <c r="P195" s="835">
        <v>129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7</v>
      </c>
      <c r="B196" s="832" t="s">
        <v>2907</v>
      </c>
      <c r="C196" s="832" t="s">
        <v>2911</v>
      </c>
      <c r="D196" s="833" t="s">
        <v>4442</v>
      </c>
      <c r="E196" s="834" t="s">
        <v>2960</v>
      </c>
      <c r="F196" s="832" t="s">
        <v>2908</v>
      </c>
      <c r="G196" s="832" t="s">
        <v>3147</v>
      </c>
      <c r="H196" s="832" t="s">
        <v>678</v>
      </c>
      <c r="I196" s="832" t="s">
        <v>2487</v>
      </c>
      <c r="J196" s="832" t="s">
        <v>1669</v>
      </c>
      <c r="K196" s="832" t="s">
        <v>2488</v>
      </c>
      <c r="L196" s="835">
        <v>154.36000000000001</v>
      </c>
      <c r="M196" s="835">
        <v>308.72000000000003</v>
      </c>
      <c r="N196" s="832">
        <v>2</v>
      </c>
      <c r="O196" s="836">
        <v>1</v>
      </c>
      <c r="P196" s="835">
        <v>308.72000000000003</v>
      </c>
      <c r="Q196" s="837">
        <v>1</v>
      </c>
      <c r="R196" s="832">
        <v>2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7</v>
      </c>
      <c r="B197" s="832" t="s">
        <v>2907</v>
      </c>
      <c r="C197" s="832" t="s">
        <v>2911</v>
      </c>
      <c r="D197" s="833" t="s">
        <v>4442</v>
      </c>
      <c r="E197" s="834" t="s">
        <v>2918</v>
      </c>
      <c r="F197" s="832" t="s">
        <v>2908</v>
      </c>
      <c r="G197" s="832" t="s">
        <v>3352</v>
      </c>
      <c r="H197" s="832" t="s">
        <v>678</v>
      </c>
      <c r="I197" s="832" t="s">
        <v>3353</v>
      </c>
      <c r="J197" s="832" t="s">
        <v>3354</v>
      </c>
      <c r="K197" s="832" t="s">
        <v>3355</v>
      </c>
      <c r="L197" s="835">
        <v>141.25</v>
      </c>
      <c r="M197" s="835">
        <v>141.25</v>
      </c>
      <c r="N197" s="832">
        <v>1</v>
      </c>
      <c r="O197" s="836">
        <v>0.5</v>
      </c>
      <c r="P197" s="835">
        <v>141.25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5" customHeight="1" x14ac:dyDescent="0.2">
      <c r="A198" s="831">
        <v>7</v>
      </c>
      <c r="B198" s="832" t="s">
        <v>2907</v>
      </c>
      <c r="C198" s="832" t="s">
        <v>2911</v>
      </c>
      <c r="D198" s="833" t="s">
        <v>4442</v>
      </c>
      <c r="E198" s="834" t="s">
        <v>2918</v>
      </c>
      <c r="F198" s="832" t="s">
        <v>2908</v>
      </c>
      <c r="G198" s="832" t="s">
        <v>3356</v>
      </c>
      <c r="H198" s="832" t="s">
        <v>585</v>
      </c>
      <c r="I198" s="832" t="s">
        <v>3357</v>
      </c>
      <c r="J198" s="832" t="s">
        <v>3358</v>
      </c>
      <c r="K198" s="832" t="s">
        <v>3359</v>
      </c>
      <c r="L198" s="835">
        <v>0</v>
      </c>
      <c r="M198" s="835">
        <v>0</v>
      </c>
      <c r="N198" s="832">
        <v>1</v>
      </c>
      <c r="O198" s="836">
        <v>0.5</v>
      </c>
      <c r="P198" s="835">
        <v>0</v>
      </c>
      <c r="Q198" s="837"/>
      <c r="R198" s="832">
        <v>1</v>
      </c>
      <c r="S198" s="837">
        <v>1</v>
      </c>
      <c r="T198" s="836">
        <v>0.5</v>
      </c>
      <c r="U198" s="838">
        <v>1</v>
      </c>
    </row>
    <row r="199" spans="1:21" ht="14.45" customHeight="1" x14ac:dyDescent="0.2">
      <c r="A199" s="831">
        <v>7</v>
      </c>
      <c r="B199" s="832" t="s">
        <v>2907</v>
      </c>
      <c r="C199" s="832" t="s">
        <v>2911</v>
      </c>
      <c r="D199" s="833" t="s">
        <v>4442</v>
      </c>
      <c r="E199" s="834" t="s">
        <v>2927</v>
      </c>
      <c r="F199" s="832" t="s">
        <v>2908</v>
      </c>
      <c r="G199" s="832" t="s">
        <v>3044</v>
      </c>
      <c r="H199" s="832" t="s">
        <v>678</v>
      </c>
      <c r="I199" s="832" t="s">
        <v>2516</v>
      </c>
      <c r="J199" s="832" t="s">
        <v>2517</v>
      </c>
      <c r="K199" s="832" t="s">
        <v>2518</v>
      </c>
      <c r="L199" s="835">
        <v>119.7</v>
      </c>
      <c r="M199" s="835">
        <v>478.8</v>
      </c>
      <c r="N199" s="832">
        <v>4</v>
      </c>
      <c r="O199" s="836">
        <v>3</v>
      </c>
      <c r="P199" s="835">
        <v>478.8</v>
      </c>
      <c r="Q199" s="837">
        <v>1</v>
      </c>
      <c r="R199" s="832">
        <v>4</v>
      </c>
      <c r="S199" s="837">
        <v>1</v>
      </c>
      <c r="T199" s="836">
        <v>3</v>
      </c>
      <c r="U199" s="838">
        <v>1</v>
      </c>
    </row>
    <row r="200" spans="1:21" ht="14.45" customHeight="1" x14ac:dyDescent="0.2">
      <c r="A200" s="831">
        <v>7</v>
      </c>
      <c r="B200" s="832" t="s">
        <v>2907</v>
      </c>
      <c r="C200" s="832" t="s">
        <v>2911</v>
      </c>
      <c r="D200" s="833" t="s">
        <v>4442</v>
      </c>
      <c r="E200" s="834" t="s">
        <v>2927</v>
      </c>
      <c r="F200" s="832" t="s">
        <v>2908</v>
      </c>
      <c r="G200" s="832" t="s">
        <v>3208</v>
      </c>
      <c r="H200" s="832" t="s">
        <v>678</v>
      </c>
      <c r="I200" s="832" t="s">
        <v>3360</v>
      </c>
      <c r="J200" s="832" t="s">
        <v>3361</v>
      </c>
      <c r="K200" s="832" t="s">
        <v>3362</v>
      </c>
      <c r="L200" s="835">
        <v>58.77</v>
      </c>
      <c r="M200" s="835">
        <v>58.77</v>
      </c>
      <c r="N200" s="832">
        <v>1</v>
      </c>
      <c r="O200" s="836">
        <v>0.5</v>
      </c>
      <c r="P200" s="835">
        <v>58.77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7</v>
      </c>
      <c r="B201" s="832" t="s">
        <v>2907</v>
      </c>
      <c r="C201" s="832" t="s">
        <v>2911</v>
      </c>
      <c r="D201" s="833" t="s">
        <v>4442</v>
      </c>
      <c r="E201" s="834" t="s">
        <v>2927</v>
      </c>
      <c r="F201" s="832" t="s">
        <v>2908</v>
      </c>
      <c r="G201" s="832" t="s">
        <v>3053</v>
      </c>
      <c r="H201" s="832" t="s">
        <v>585</v>
      </c>
      <c r="I201" s="832" t="s">
        <v>3057</v>
      </c>
      <c r="J201" s="832" t="s">
        <v>1310</v>
      </c>
      <c r="K201" s="832" t="s">
        <v>1311</v>
      </c>
      <c r="L201" s="835">
        <v>147.85</v>
      </c>
      <c r="M201" s="835">
        <v>147.85</v>
      </c>
      <c r="N201" s="832">
        <v>1</v>
      </c>
      <c r="O201" s="836">
        <v>0.5</v>
      </c>
      <c r="P201" s="835">
        <v>147.85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5" customHeight="1" x14ac:dyDescent="0.2">
      <c r="A202" s="831">
        <v>7</v>
      </c>
      <c r="B202" s="832" t="s">
        <v>2907</v>
      </c>
      <c r="C202" s="832" t="s">
        <v>2911</v>
      </c>
      <c r="D202" s="833" t="s">
        <v>4442</v>
      </c>
      <c r="E202" s="834" t="s">
        <v>2927</v>
      </c>
      <c r="F202" s="832" t="s">
        <v>2908</v>
      </c>
      <c r="G202" s="832" t="s">
        <v>2993</v>
      </c>
      <c r="H202" s="832" t="s">
        <v>585</v>
      </c>
      <c r="I202" s="832" t="s">
        <v>3062</v>
      </c>
      <c r="J202" s="832" t="s">
        <v>2995</v>
      </c>
      <c r="K202" s="832" t="s">
        <v>3061</v>
      </c>
      <c r="L202" s="835">
        <v>182.22</v>
      </c>
      <c r="M202" s="835">
        <v>182.22</v>
      </c>
      <c r="N202" s="832">
        <v>1</v>
      </c>
      <c r="O202" s="836">
        <v>1</v>
      </c>
      <c r="P202" s="835">
        <v>182.22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7</v>
      </c>
      <c r="B203" s="832" t="s">
        <v>2907</v>
      </c>
      <c r="C203" s="832" t="s">
        <v>2911</v>
      </c>
      <c r="D203" s="833" t="s">
        <v>4442</v>
      </c>
      <c r="E203" s="834" t="s">
        <v>2927</v>
      </c>
      <c r="F203" s="832" t="s">
        <v>2908</v>
      </c>
      <c r="G203" s="832" t="s">
        <v>3363</v>
      </c>
      <c r="H203" s="832" t="s">
        <v>678</v>
      </c>
      <c r="I203" s="832" t="s">
        <v>3364</v>
      </c>
      <c r="J203" s="832" t="s">
        <v>3365</v>
      </c>
      <c r="K203" s="832" t="s">
        <v>3366</v>
      </c>
      <c r="L203" s="835">
        <v>120.15</v>
      </c>
      <c r="M203" s="835">
        <v>120.15</v>
      </c>
      <c r="N203" s="832">
        <v>1</v>
      </c>
      <c r="O203" s="836">
        <v>1</v>
      </c>
      <c r="P203" s="835">
        <v>120.15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7</v>
      </c>
      <c r="B204" s="832" t="s">
        <v>2907</v>
      </c>
      <c r="C204" s="832" t="s">
        <v>2911</v>
      </c>
      <c r="D204" s="833" t="s">
        <v>4442</v>
      </c>
      <c r="E204" s="834" t="s">
        <v>2927</v>
      </c>
      <c r="F204" s="832" t="s">
        <v>2908</v>
      </c>
      <c r="G204" s="832" t="s">
        <v>3097</v>
      </c>
      <c r="H204" s="832" t="s">
        <v>585</v>
      </c>
      <c r="I204" s="832" t="s">
        <v>3259</v>
      </c>
      <c r="J204" s="832" t="s">
        <v>3099</v>
      </c>
      <c r="K204" s="832" t="s">
        <v>3260</v>
      </c>
      <c r="L204" s="835">
        <v>83.79</v>
      </c>
      <c r="M204" s="835">
        <v>167.58</v>
      </c>
      <c r="N204" s="832">
        <v>2</v>
      </c>
      <c r="O204" s="836">
        <v>0.5</v>
      </c>
      <c r="P204" s="835">
        <v>167.58</v>
      </c>
      <c r="Q204" s="837">
        <v>1</v>
      </c>
      <c r="R204" s="832">
        <v>2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7</v>
      </c>
      <c r="B205" s="832" t="s">
        <v>2907</v>
      </c>
      <c r="C205" s="832" t="s">
        <v>2911</v>
      </c>
      <c r="D205" s="833" t="s">
        <v>4442</v>
      </c>
      <c r="E205" s="834" t="s">
        <v>2927</v>
      </c>
      <c r="F205" s="832" t="s">
        <v>2908</v>
      </c>
      <c r="G205" s="832" t="s">
        <v>3097</v>
      </c>
      <c r="H205" s="832" t="s">
        <v>585</v>
      </c>
      <c r="I205" s="832" t="s">
        <v>3367</v>
      </c>
      <c r="J205" s="832" t="s">
        <v>3099</v>
      </c>
      <c r="K205" s="832" t="s">
        <v>3368</v>
      </c>
      <c r="L205" s="835">
        <v>39.5</v>
      </c>
      <c r="M205" s="835">
        <v>39.5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7</v>
      </c>
      <c r="B206" s="832" t="s">
        <v>2907</v>
      </c>
      <c r="C206" s="832" t="s">
        <v>2911</v>
      </c>
      <c r="D206" s="833" t="s">
        <v>4442</v>
      </c>
      <c r="E206" s="834" t="s">
        <v>2927</v>
      </c>
      <c r="F206" s="832" t="s">
        <v>2908</v>
      </c>
      <c r="G206" s="832" t="s">
        <v>3097</v>
      </c>
      <c r="H206" s="832" t="s">
        <v>585</v>
      </c>
      <c r="I206" s="832" t="s">
        <v>3369</v>
      </c>
      <c r="J206" s="832" t="s">
        <v>3099</v>
      </c>
      <c r="K206" s="832" t="s">
        <v>3370</v>
      </c>
      <c r="L206" s="835">
        <v>79</v>
      </c>
      <c r="M206" s="835">
        <v>79</v>
      </c>
      <c r="N206" s="832">
        <v>1</v>
      </c>
      <c r="O206" s="836">
        <v>0.5</v>
      </c>
      <c r="P206" s="835">
        <v>79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7</v>
      </c>
      <c r="B207" s="832" t="s">
        <v>2907</v>
      </c>
      <c r="C207" s="832" t="s">
        <v>2911</v>
      </c>
      <c r="D207" s="833" t="s">
        <v>4442</v>
      </c>
      <c r="E207" s="834" t="s">
        <v>2927</v>
      </c>
      <c r="F207" s="832" t="s">
        <v>2908</v>
      </c>
      <c r="G207" s="832" t="s">
        <v>3290</v>
      </c>
      <c r="H207" s="832" t="s">
        <v>585</v>
      </c>
      <c r="I207" s="832" t="s">
        <v>3371</v>
      </c>
      <c r="J207" s="832" t="s">
        <v>1721</v>
      </c>
      <c r="K207" s="832" t="s">
        <v>3372</v>
      </c>
      <c r="L207" s="835">
        <v>34.19</v>
      </c>
      <c r="M207" s="835">
        <v>68.38</v>
      </c>
      <c r="N207" s="832">
        <v>2</v>
      </c>
      <c r="O207" s="836">
        <v>1.5</v>
      </c>
      <c r="P207" s="835">
        <v>34.19</v>
      </c>
      <c r="Q207" s="837">
        <v>0.5</v>
      </c>
      <c r="R207" s="832">
        <v>1</v>
      </c>
      <c r="S207" s="837">
        <v>0.5</v>
      </c>
      <c r="T207" s="836">
        <v>0.5</v>
      </c>
      <c r="U207" s="838">
        <v>0.33333333333333331</v>
      </c>
    </row>
    <row r="208" spans="1:21" ht="14.45" customHeight="1" x14ac:dyDescent="0.2">
      <c r="A208" s="831">
        <v>7</v>
      </c>
      <c r="B208" s="832" t="s">
        <v>2907</v>
      </c>
      <c r="C208" s="832" t="s">
        <v>2911</v>
      </c>
      <c r="D208" s="833" t="s">
        <v>4442</v>
      </c>
      <c r="E208" s="834" t="s">
        <v>2927</v>
      </c>
      <c r="F208" s="832" t="s">
        <v>2908</v>
      </c>
      <c r="G208" s="832" t="s">
        <v>3373</v>
      </c>
      <c r="H208" s="832" t="s">
        <v>585</v>
      </c>
      <c r="I208" s="832" t="s">
        <v>3374</v>
      </c>
      <c r="J208" s="832" t="s">
        <v>3375</v>
      </c>
      <c r="K208" s="832" t="s">
        <v>3376</v>
      </c>
      <c r="L208" s="835">
        <v>0</v>
      </c>
      <c r="M208" s="835">
        <v>0</v>
      </c>
      <c r="N208" s="832">
        <v>2</v>
      </c>
      <c r="O208" s="836">
        <v>0.5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7</v>
      </c>
      <c r="B209" s="832" t="s">
        <v>2907</v>
      </c>
      <c r="C209" s="832" t="s">
        <v>2911</v>
      </c>
      <c r="D209" s="833" t="s">
        <v>4442</v>
      </c>
      <c r="E209" s="834" t="s">
        <v>2927</v>
      </c>
      <c r="F209" s="832" t="s">
        <v>2908</v>
      </c>
      <c r="G209" s="832" t="s">
        <v>3012</v>
      </c>
      <c r="H209" s="832" t="s">
        <v>678</v>
      </c>
      <c r="I209" s="832" t="s">
        <v>2440</v>
      </c>
      <c r="J209" s="832" t="s">
        <v>1349</v>
      </c>
      <c r="K209" s="832" t="s">
        <v>834</v>
      </c>
      <c r="L209" s="835">
        <v>47.7</v>
      </c>
      <c r="M209" s="835">
        <v>286.20000000000005</v>
      </c>
      <c r="N209" s="832">
        <v>6</v>
      </c>
      <c r="O209" s="836">
        <v>3</v>
      </c>
      <c r="P209" s="835">
        <v>190.8</v>
      </c>
      <c r="Q209" s="837">
        <v>0.66666666666666663</v>
      </c>
      <c r="R209" s="832">
        <v>4</v>
      </c>
      <c r="S209" s="837">
        <v>0.66666666666666663</v>
      </c>
      <c r="T209" s="836">
        <v>2.5</v>
      </c>
      <c r="U209" s="838">
        <v>0.83333333333333337</v>
      </c>
    </row>
    <row r="210" spans="1:21" ht="14.45" customHeight="1" x14ac:dyDescent="0.2">
      <c r="A210" s="831">
        <v>7</v>
      </c>
      <c r="B210" s="832" t="s">
        <v>2907</v>
      </c>
      <c r="C210" s="832" t="s">
        <v>2911</v>
      </c>
      <c r="D210" s="833" t="s">
        <v>4442</v>
      </c>
      <c r="E210" s="834" t="s">
        <v>2927</v>
      </c>
      <c r="F210" s="832" t="s">
        <v>2908</v>
      </c>
      <c r="G210" s="832" t="s">
        <v>3377</v>
      </c>
      <c r="H210" s="832" t="s">
        <v>585</v>
      </c>
      <c r="I210" s="832" t="s">
        <v>3378</v>
      </c>
      <c r="J210" s="832" t="s">
        <v>2072</v>
      </c>
      <c r="K210" s="832" t="s">
        <v>3379</v>
      </c>
      <c r="L210" s="835">
        <v>68.819999999999993</v>
      </c>
      <c r="M210" s="835">
        <v>68.819999999999993</v>
      </c>
      <c r="N210" s="832">
        <v>1</v>
      </c>
      <c r="O210" s="836">
        <v>0.5</v>
      </c>
      <c r="P210" s="835">
        <v>68.819999999999993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7</v>
      </c>
      <c r="B211" s="832" t="s">
        <v>2907</v>
      </c>
      <c r="C211" s="832" t="s">
        <v>2911</v>
      </c>
      <c r="D211" s="833" t="s">
        <v>4442</v>
      </c>
      <c r="E211" s="834" t="s">
        <v>2927</v>
      </c>
      <c r="F211" s="832" t="s">
        <v>2908</v>
      </c>
      <c r="G211" s="832" t="s">
        <v>2976</v>
      </c>
      <c r="H211" s="832" t="s">
        <v>585</v>
      </c>
      <c r="I211" s="832" t="s">
        <v>2977</v>
      </c>
      <c r="J211" s="832" t="s">
        <v>1760</v>
      </c>
      <c r="K211" s="832" t="s">
        <v>1763</v>
      </c>
      <c r="L211" s="835">
        <v>61.97</v>
      </c>
      <c r="M211" s="835">
        <v>61.97</v>
      </c>
      <c r="N211" s="832">
        <v>1</v>
      </c>
      <c r="O211" s="836">
        <v>0.5</v>
      </c>
      <c r="P211" s="835">
        <v>61.97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5" customHeight="1" x14ac:dyDescent="0.2">
      <c r="A212" s="831">
        <v>7</v>
      </c>
      <c r="B212" s="832" t="s">
        <v>2907</v>
      </c>
      <c r="C212" s="832" t="s">
        <v>2911</v>
      </c>
      <c r="D212" s="833" t="s">
        <v>4442</v>
      </c>
      <c r="E212" s="834" t="s">
        <v>2927</v>
      </c>
      <c r="F212" s="832" t="s">
        <v>2908</v>
      </c>
      <c r="G212" s="832" t="s">
        <v>3380</v>
      </c>
      <c r="H212" s="832" t="s">
        <v>585</v>
      </c>
      <c r="I212" s="832" t="s">
        <v>3381</v>
      </c>
      <c r="J212" s="832" t="s">
        <v>3382</v>
      </c>
      <c r="K212" s="832" t="s">
        <v>3383</v>
      </c>
      <c r="L212" s="835">
        <v>25.12</v>
      </c>
      <c r="M212" s="835">
        <v>50.24</v>
      </c>
      <c r="N212" s="832">
        <v>2</v>
      </c>
      <c r="O212" s="836">
        <v>2</v>
      </c>
      <c r="P212" s="835">
        <v>50.24</v>
      </c>
      <c r="Q212" s="837">
        <v>1</v>
      </c>
      <c r="R212" s="832">
        <v>2</v>
      </c>
      <c r="S212" s="837">
        <v>1</v>
      </c>
      <c r="T212" s="836">
        <v>2</v>
      </c>
      <c r="U212" s="838">
        <v>1</v>
      </c>
    </row>
    <row r="213" spans="1:21" ht="14.45" customHeight="1" x14ac:dyDescent="0.2">
      <c r="A213" s="831">
        <v>7</v>
      </c>
      <c r="B213" s="832" t="s">
        <v>2907</v>
      </c>
      <c r="C213" s="832" t="s">
        <v>2911</v>
      </c>
      <c r="D213" s="833" t="s">
        <v>4442</v>
      </c>
      <c r="E213" s="834" t="s">
        <v>2927</v>
      </c>
      <c r="F213" s="832" t="s">
        <v>2908</v>
      </c>
      <c r="G213" s="832" t="s">
        <v>3030</v>
      </c>
      <c r="H213" s="832" t="s">
        <v>585</v>
      </c>
      <c r="I213" s="832" t="s">
        <v>3384</v>
      </c>
      <c r="J213" s="832" t="s">
        <v>1538</v>
      </c>
      <c r="K213" s="832" t="s">
        <v>2857</v>
      </c>
      <c r="L213" s="835">
        <v>0</v>
      </c>
      <c r="M213" s="835">
        <v>0</v>
      </c>
      <c r="N213" s="832">
        <v>1</v>
      </c>
      <c r="O213" s="836">
        <v>1</v>
      </c>
      <c r="P213" s="835">
        <v>0</v>
      </c>
      <c r="Q213" s="837"/>
      <c r="R213" s="832">
        <v>1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7</v>
      </c>
      <c r="B214" s="832" t="s">
        <v>2907</v>
      </c>
      <c r="C214" s="832" t="s">
        <v>2911</v>
      </c>
      <c r="D214" s="833" t="s">
        <v>4442</v>
      </c>
      <c r="E214" s="834" t="s">
        <v>2927</v>
      </c>
      <c r="F214" s="832" t="s">
        <v>2908</v>
      </c>
      <c r="G214" s="832" t="s">
        <v>3143</v>
      </c>
      <c r="H214" s="832" t="s">
        <v>585</v>
      </c>
      <c r="I214" s="832" t="s">
        <v>3144</v>
      </c>
      <c r="J214" s="832" t="s">
        <v>3145</v>
      </c>
      <c r="K214" s="832" t="s">
        <v>3146</v>
      </c>
      <c r="L214" s="835">
        <v>299.83999999999997</v>
      </c>
      <c r="M214" s="835">
        <v>299.83999999999997</v>
      </c>
      <c r="N214" s="832">
        <v>1</v>
      </c>
      <c r="O214" s="836">
        <v>1</v>
      </c>
      <c r="P214" s="835">
        <v>299.83999999999997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7</v>
      </c>
      <c r="B215" s="832" t="s">
        <v>2907</v>
      </c>
      <c r="C215" s="832" t="s">
        <v>2911</v>
      </c>
      <c r="D215" s="833" t="s">
        <v>4442</v>
      </c>
      <c r="E215" s="834" t="s">
        <v>2927</v>
      </c>
      <c r="F215" s="832" t="s">
        <v>2908</v>
      </c>
      <c r="G215" s="832" t="s">
        <v>3181</v>
      </c>
      <c r="H215" s="832" t="s">
        <v>678</v>
      </c>
      <c r="I215" s="832" t="s">
        <v>2476</v>
      </c>
      <c r="J215" s="832" t="s">
        <v>2465</v>
      </c>
      <c r="K215" s="832" t="s">
        <v>2477</v>
      </c>
      <c r="L215" s="835">
        <v>63.14</v>
      </c>
      <c r="M215" s="835">
        <v>189.42000000000002</v>
      </c>
      <c r="N215" s="832">
        <v>3</v>
      </c>
      <c r="O215" s="836">
        <v>2</v>
      </c>
      <c r="P215" s="835">
        <v>189.42000000000002</v>
      </c>
      <c r="Q215" s="837">
        <v>1</v>
      </c>
      <c r="R215" s="832">
        <v>3</v>
      </c>
      <c r="S215" s="837">
        <v>1</v>
      </c>
      <c r="T215" s="836">
        <v>2</v>
      </c>
      <c r="U215" s="838">
        <v>1</v>
      </c>
    </row>
    <row r="216" spans="1:21" ht="14.45" customHeight="1" x14ac:dyDescent="0.2">
      <c r="A216" s="831">
        <v>7</v>
      </c>
      <c r="B216" s="832" t="s">
        <v>2907</v>
      </c>
      <c r="C216" s="832" t="s">
        <v>2911</v>
      </c>
      <c r="D216" s="833" t="s">
        <v>4442</v>
      </c>
      <c r="E216" s="834" t="s">
        <v>2950</v>
      </c>
      <c r="F216" s="832" t="s">
        <v>2908</v>
      </c>
      <c r="G216" s="832" t="s">
        <v>2988</v>
      </c>
      <c r="H216" s="832" t="s">
        <v>585</v>
      </c>
      <c r="I216" s="832" t="s">
        <v>3385</v>
      </c>
      <c r="J216" s="832" t="s">
        <v>2799</v>
      </c>
      <c r="K216" s="832" t="s">
        <v>3386</v>
      </c>
      <c r="L216" s="835">
        <v>272.83</v>
      </c>
      <c r="M216" s="835">
        <v>272.83</v>
      </c>
      <c r="N216" s="832">
        <v>1</v>
      </c>
      <c r="O216" s="836">
        <v>0.5</v>
      </c>
      <c r="P216" s="835">
        <v>272.83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7</v>
      </c>
      <c r="B217" s="832" t="s">
        <v>2907</v>
      </c>
      <c r="C217" s="832" t="s">
        <v>2911</v>
      </c>
      <c r="D217" s="833" t="s">
        <v>4442</v>
      </c>
      <c r="E217" s="834" t="s">
        <v>2950</v>
      </c>
      <c r="F217" s="832" t="s">
        <v>2908</v>
      </c>
      <c r="G217" s="832" t="s">
        <v>3153</v>
      </c>
      <c r="H217" s="832" t="s">
        <v>585</v>
      </c>
      <c r="I217" s="832" t="s">
        <v>3387</v>
      </c>
      <c r="J217" s="832" t="s">
        <v>3155</v>
      </c>
      <c r="K217" s="832" t="s">
        <v>3388</v>
      </c>
      <c r="L217" s="835">
        <v>211.61</v>
      </c>
      <c r="M217" s="835">
        <v>211.61</v>
      </c>
      <c r="N217" s="832">
        <v>1</v>
      </c>
      <c r="O217" s="836">
        <v>0.5</v>
      </c>
      <c r="P217" s="835">
        <v>211.61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7</v>
      </c>
      <c r="B218" s="832" t="s">
        <v>2907</v>
      </c>
      <c r="C218" s="832" t="s">
        <v>2911</v>
      </c>
      <c r="D218" s="833" t="s">
        <v>4442</v>
      </c>
      <c r="E218" s="834" t="s">
        <v>2950</v>
      </c>
      <c r="F218" s="832" t="s">
        <v>2908</v>
      </c>
      <c r="G218" s="832" t="s">
        <v>3389</v>
      </c>
      <c r="H218" s="832" t="s">
        <v>585</v>
      </c>
      <c r="I218" s="832" t="s">
        <v>3390</v>
      </c>
      <c r="J218" s="832" t="s">
        <v>3391</v>
      </c>
      <c r="K218" s="832" t="s">
        <v>3392</v>
      </c>
      <c r="L218" s="835">
        <v>37.68</v>
      </c>
      <c r="M218" s="835">
        <v>263.76</v>
      </c>
      <c r="N218" s="832">
        <v>7</v>
      </c>
      <c r="O218" s="836">
        <v>1.5</v>
      </c>
      <c r="P218" s="835">
        <v>263.76</v>
      </c>
      <c r="Q218" s="837">
        <v>1</v>
      </c>
      <c r="R218" s="832">
        <v>7</v>
      </c>
      <c r="S218" s="837">
        <v>1</v>
      </c>
      <c r="T218" s="836">
        <v>1.5</v>
      </c>
      <c r="U218" s="838">
        <v>1</v>
      </c>
    </row>
    <row r="219" spans="1:21" ht="14.45" customHeight="1" x14ac:dyDescent="0.2">
      <c r="A219" s="831">
        <v>7</v>
      </c>
      <c r="B219" s="832" t="s">
        <v>2907</v>
      </c>
      <c r="C219" s="832" t="s">
        <v>2911</v>
      </c>
      <c r="D219" s="833" t="s">
        <v>4442</v>
      </c>
      <c r="E219" s="834" t="s">
        <v>2950</v>
      </c>
      <c r="F219" s="832" t="s">
        <v>2908</v>
      </c>
      <c r="G219" s="832" t="s">
        <v>3251</v>
      </c>
      <c r="H219" s="832" t="s">
        <v>585</v>
      </c>
      <c r="I219" s="832" t="s">
        <v>3252</v>
      </c>
      <c r="J219" s="832" t="s">
        <v>3253</v>
      </c>
      <c r="K219" s="832" t="s">
        <v>3254</v>
      </c>
      <c r="L219" s="835">
        <v>91.78</v>
      </c>
      <c r="M219" s="835">
        <v>91.78</v>
      </c>
      <c r="N219" s="832">
        <v>1</v>
      </c>
      <c r="O219" s="836">
        <v>0.5</v>
      </c>
      <c r="P219" s="835">
        <v>91.78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7</v>
      </c>
      <c r="B220" s="832" t="s">
        <v>2907</v>
      </c>
      <c r="C220" s="832" t="s">
        <v>2911</v>
      </c>
      <c r="D220" s="833" t="s">
        <v>4442</v>
      </c>
      <c r="E220" s="834" t="s">
        <v>2950</v>
      </c>
      <c r="F220" s="832" t="s">
        <v>2908</v>
      </c>
      <c r="G220" s="832" t="s">
        <v>3088</v>
      </c>
      <c r="H220" s="832" t="s">
        <v>585</v>
      </c>
      <c r="I220" s="832" t="s">
        <v>3091</v>
      </c>
      <c r="J220" s="832" t="s">
        <v>1746</v>
      </c>
      <c r="K220" s="832" t="s">
        <v>3092</v>
      </c>
      <c r="L220" s="835">
        <v>89.91</v>
      </c>
      <c r="M220" s="835">
        <v>359.64</v>
      </c>
      <c r="N220" s="832">
        <v>4</v>
      </c>
      <c r="O220" s="836">
        <v>1.5</v>
      </c>
      <c r="P220" s="835">
        <v>359.64</v>
      </c>
      <c r="Q220" s="837">
        <v>1</v>
      </c>
      <c r="R220" s="832">
        <v>4</v>
      </c>
      <c r="S220" s="837">
        <v>1</v>
      </c>
      <c r="T220" s="836">
        <v>1.5</v>
      </c>
      <c r="U220" s="838">
        <v>1</v>
      </c>
    </row>
    <row r="221" spans="1:21" ht="14.45" customHeight="1" x14ac:dyDescent="0.2">
      <c r="A221" s="831">
        <v>7</v>
      </c>
      <c r="B221" s="832" t="s">
        <v>2907</v>
      </c>
      <c r="C221" s="832" t="s">
        <v>2911</v>
      </c>
      <c r="D221" s="833" t="s">
        <v>4442</v>
      </c>
      <c r="E221" s="834" t="s">
        <v>2950</v>
      </c>
      <c r="F221" s="832" t="s">
        <v>2908</v>
      </c>
      <c r="G221" s="832" t="s">
        <v>3097</v>
      </c>
      <c r="H221" s="832" t="s">
        <v>585</v>
      </c>
      <c r="I221" s="832" t="s">
        <v>3098</v>
      </c>
      <c r="J221" s="832" t="s">
        <v>3099</v>
      </c>
      <c r="K221" s="832" t="s">
        <v>3100</v>
      </c>
      <c r="L221" s="835">
        <v>111.72</v>
      </c>
      <c r="M221" s="835">
        <v>111.72</v>
      </c>
      <c r="N221" s="832">
        <v>1</v>
      </c>
      <c r="O221" s="836">
        <v>0.5</v>
      </c>
      <c r="P221" s="835">
        <v>111.72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7</v>
      </c>
      <c r="B222" s="832" t="s">
        <v>2907</v>
      </c>
      <c r="C222" s="832" t="s">
        <v>2911</v>
      </c>
      <c r="D222" s="833" t="s">
        <v>4442</v>
      </c>
      <c r="E222" s="834" t="s">
        <v>2950</v>
      </c>
      <c r="F222" s="832" t="s">
        <v>2908</v>
      </c>
      <c r="G222" s="832" t="s">
        <v>3221</v>
      </c>
      <c r="H222" s="832" t="s">
        <v>585</v>
      </c>
      <c r="I222" s="832" t="s">
        <v>3393</v>
      </c>
      <c r="J222" s="832" t="s">
        <v>3223</v>
      </c>
      <c r="K222" s="832" t="s">
        <v>3394</v>
      </c>
      <c r="L222" s="835">
        <v>0</v>
      </c>
      <c r="M222" s="835">
        <v>0</v>
      </c>
      <c r="N222" s="832">
        <v>1</v>
      </c>
      <c r="O222" s="836">
        <v>0.5</v>
      </c>
      <c r="P222" s="835">
        <v>0</v>
      </c>
      <c r="Q222" s="837"/>
      <c r="R222" s="832">
        <v>1</v>
      </c>
      <c r="S222" s="837">
        <v>1</v>
      </c>
      <c r="T222" s="836">
        <v>0.5</v>
      </c>
      <c r="U222" s="838">
        <v>1</v>
      </c>
    </row>
    <row r="223" spans="1:21" ht="14.45" customHeight="1" x14ac:dyDescent="0.2">
      <c r="A223" s="831">
        <v>7</v>
      </c>
      <c r="B223" s="832" t="s">
        <v>2907</v>
      </c>
      <c r="C223" s="832" t="s">
        <v>2911</v>
      </c>
      <c r="D223" s="833" t="s">
        <v>4442</v>
      </c>
      <c r="E223" s="834" t="s">
        <v>2950</v>
      </c>
      <c r="F223" s="832" t="s">
        <v>2908</v>
      </c>
      <c r="G223" s="832" t="s">
        <v>3395</v>
      </c>
      <c r="H223" s="832" t="s">
        <v>585</v>
      </c>
      <c r="I223" s="832" t="s">
        <v>3396</v>
      </c>
      <c r="J223" s="832" t="s">
        <v>3397</v>
      </c>
      <c r="K223" s="832" t="s">
        <v>3398</v>
      </c>
      <c r="L223" s="835">
        <v>73.09</v>
      </c>
      <c r="M223" s="835">
        <v>73.09</v>
      </c>
      <c r="N223" s="832">
        <v>1</v>
      </c>
      <c r="O223" s="836">
        <v>1</v>
      </c>
      <c r="P223" s="835">
        <v>73.09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7</v>
      </c>
      <c r="B224" s="832" t="s">
        <v>2907</v>
      </c>
      <c r="C224" s="832" t="s">
        <v>2911</v>
      </c>
      <c r="D224" s="833" t="s">
        <v>4442</v>
      </c>
      <c r="E224" s="834" t="s">
        <v>2950</v>
      </c>
      <c r="F224" s="832" t="s">
        <v>2908</v>
      </c>
      <c r="G224" s="832" t="s">
        <v>3218</v>
      </c>
      <c r="H224" s="832" t="s">
        <v>585</v>
      </c>
      <c r="I224" s="832" t="s">
        <v>3219</v>
      </c>
      <c r="J224" s="832" t="s">
        <v>1499</v>
      </c>
      <c r="K224" s="832" t="s">
        <v>3220</v>
      </c>
      <c r="L224" s="835">
        <v>90.95</v>
      </c>
      <c r="M224" s="835">
        <v>363.8</v>
      </c>
      <c r="N224" s="832">
        <v>4</v>
      </c>
      <c r="O224" s="836">
        <v>1</v>
      </c>
      <c r="P224" s="835">
        <v>363.8</v>
      </c>
      <c r="Q224" s="837">
        <v>1</v>
      </c>
      <c r="R224" s="832">
        <v>4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7</v>
      </c>
      <c r="B225" s="832" t="s">
        <v>2907</v>
      </c>
      <c r="C225" s="832" t="s">
        <v>2911</v>
      </c>
      <c r="D225" s="833" t="s">
        <v>4442</v>
      </c>
      <c r="E225" s="834" t="s">
        <v>2950</v>
      </c>
      <c r="F225" s="832" t="s">
        <v>2908</v>
      </c>
      <c r="G225" s="832" t="s">
        <v>3261</v>
      </c>
      <c r="H225" s="832" t="s">
        <v>585</v>
      </c>
      <c r="I225" s="832" t="s">
        <v>3262</v>
      </c>
      <c r="J225" s="832" t="s">
        <v>948</v>
      </c>
      <c r="K225" s="832" t="s">
        <v>2397</v>
      </c>
      <c r="L225" s="835">
        <v>38.56</v>
      </c>
      <c r="M225" s="835">
        <v>38.56</v>
      </c>
      <c r="N225" s="832">
        <v>1</v>
      </c>
      <c r="O225" s="836">
        <v>0.5</v>
      </c>
      <c r="P225" s="835">
        <v>38.56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5" customHeight="1" x14ac:dyDescent="0.2">
      <c r="A226" s="831">
        <v>7</v>
      </c>
      <c r="B226" s="832" t="s">
        <v>2907</v>
      </c>
      <c r="C226" s="832" t="s">
        <v>2911</v>
      </c>
      <c r="D226" s="833" t="s">
        <v>4442</v>
      </c>
      <c r="E226" s="834" t="s">
        <v>2950</v>
      </c>
      <c r="F226" s="832" t="s">
        <v>2908</v>
      </c>
      <c r="G226" s="832" t="s">
        <v>3290</v>
      </c>
      <c r="H226" s="832" t="s">
        <v>585</v>
      </c>
      <c r="I226" s="832" t="s">
        <v>3399</v>
      </c>
      <c r="J226" s="832" t="s">
        <v>1721</v>
      </c>
      <c r="K226" s="832" t="s">
        <v>3400</v>
      </c>
      <c r="L226" s="835">
        <v>34.19</v>
      </c>
      <c r="M226" s="835">
        <v>34.19</v>
      </c>
      <c r="N226" s="832">
        <v>1</v>
      </c>
      <c r="O226" s="836">
        <v>0.5</v>
      </c>
      <c r="P226" s="835">
        <v>34.19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5" customHeight="1" x14ac:dyDescent="0.2">
      <c r="A227" s="831">
        <v>7</v>
      </c>
      <c r="B227" s="832" t="s">
        <v>2907</v>
      </c>
      <c r="C227" s="832" t="s">
        <v>2911</v>
      </c>
      <c r="D227" s="833" t="s">
        <v>4442</v>
      </c>
      <c r="E227" s="834" t="s">
        <v>2950</v>
      </c>
      <c r="F227" s="832" t="s">
        <v>2908</v>
      </c>
      <c r="G227" s="832" t="s">
        <v>3352</v>
      </c>
      <c r="H227" s="832" t="s">
        <v>678</v>
      </c>
      <c r="I227" s="832" t="s">
        <v>3353</v>
      </c>
      <c r="J227" s="832" t="s">
        <v>3354</v>
      </c>
      <c r="K227" s="832" t="s">
        <v>3355</v>
      </c>
      <c r="L227" s="835">
        <v>141.25</v>
      </c>
      <c r="M227" s="835">
        <v>141.25</v>
      </c>
      <c r="N227" s="832">
        <v>1</v>
      </c>
      <c r="O227" s="836">
        <v>0.5</v>
      </c>
      <c r="P227" s="835">
        <v>141.25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5" customHeight="1" x14ac:dyDescent="0.2">
      <c r="A228" s="831">
        <v>7</v>
      </c>
      <c r="B228" s="832" t="s">
        <v>2907</v>
      </c>
      <c r="C228" s="832" t="s">
        <v>2911</v>
      </c>
      <c r="D228" s="833" t="s">
        <v>4442</v>
      </c>
      <c r="E228" s="834" t="s">
        <v>2950</v>
      </c>
      <c r="F228" s="832" t="s">
        <v>2908</v>
      </c>
      <c r="G228" s="832" t="s">
        <v>3005</v>
      </c>
      <c r="H228" s="832" t="s">
        <v>585</v>
      </c>
      <c r="I228" s="832" t="s">
        <v>3115</v>
      </c>
      <c r="J228" s="832" t="s">
        <v>802</v>
      </c>
      <c r="K228" s="832" t="s">
        <v>3116</v>
      </c>
      <c r="L228" s="835">
        <v>35.25</v>
      </c>
      <c r="M228" s="835">
        <v>70.5</v>
      </c>
      <c r="N228" s="832">
        <v>2</v>
      </c>
      <c r="O228" s="836">
        <v>1.5</v>
      </c>
      <c r="P228" s="835">
        <v>70.5</v>
      </c>
      <c r="Q228" s="837">
        <v>1</v>
      </c>
      <c r="R228" s="832">
        <v>2</v>
      </c>
      <c r="S228" s="837">
        <v>1</v>
      </c>
      <c r="T228" s="836">
        <v>1.5</v>
      </c>
      <c r="U228" s="838">
        <v>1</v>
      </c>
    </row>
    <row r="229" spans="1:21" ht="14.45" customHeight="1" x14ac:dyDescent="0.2">
      <c r="A229" s="831">
        <v>7</v>
      </c>
      <c r="B229" s="832" t="s">
        <v>2907</v>
      </c>
      <c r="C229" s="832" t="s">
        <v>2911</v>
      </c>
      <c r="D229" s="833" t="s">
        <v>4442</v>
      </c>
      <c r="E229" s="834" t="s">
        <v>2950</v>
      </c>
      <c r="F229" s="832" t="s">
        <v>2908</v>
      </c>
      <c r="G229" s="832" t="s">
        <v>3401</v>
      </c>
      <c r="H229" s="832" t="s">
        <v>585</v>
      </c>
      <c r="I229" s="832" t="s">
        <v>3402</v>
      </c>
      <c r="J229" s="832" t="s">
        <v>3403</v>
      </c>
      <c r="K229" s="832" t="s">
        <v>3404</v>
      </c>
      <c r="L229" s="835">
        <v>168.9</v>
      </c>
      <c r="M229" s="835">
        <v>168.9</v>
      </c>
      <c r="N229" s="832">
        <v>1</v>
      </c>
      <c r="O229" s="836">
        <v>0.5</v>
      </c>
      <c r="P229" s="835">
        <v>168.9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5" customHeight="1" x14ac:dyDescent="0.2">
      <c r="A230" s="831">
        <v>7</v>
      </c>
      <c r="B230" s="832" t="s">
        <v>2907</v>
      </c>
      <c r="C230" s="832" t="s">
        <v>2911</v>
      </c>
      <c r="D230" s="833" t="s">
        <v>4442</v>
      </c>
      <c r="E230" s="834" t="s">
        <v>2950</v>
      </c>
      <c r="F230" s="832" t="s">
        <v>2908</v>
      </c>
      <c r="G230" s="832" t="s">
        <v>3143</v>
      </c>
      <c r="H230" s="832" t="s">
        <v>585</v>
      </c>
      <c r="I230" s="832" t="s">
        <v>3405</v>
      </c>
      <c r="J230" s="832" t="s">
        <v>1527</v>
      </c>
      <c r="K230" s="832" t="s">
        <v>3406</v>
      </c>
      <c r="L230" s="835">
        <v>50.32</v>
      </c>
      <c r="M230" s="835">
        <v>50.32</v>
      </c>
      <c r="N230" s="832">
        <v>1</v>
      </c>
      <c r="O230" s="836">
        <v>0.5</v>
      </c>
      <c r="P230" s="835">
        <v>50.32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7</v>
      </c>
      <c r="B231" s="832" t="s">
        <v>2907</v>
      </c>
      <c r="C231" s="832" t="s">
        <v>2911</v>
      </c>
      <c r="D231" s="833" t="s">
        <v>4442</v>
      </c>
      <c r="E231" s="834" t="s">
        <v>2950</v>
      </c>
      <c r="F231" s="832" t="s">
        <v>2908</v>
      </c>
      <c r="G231" s="832" t="s">
        <v>3147</v>
      </c>
      <c r="H231" s="832" t="s">
        <v>678</v>
      </c>
      <c r="I231" s="832" t="s">
        <v>2487</v>
      </c>
      <c r="J231" s="832" t="s">
        <v>1669</v>
      </c>
      <c r="K231" s="832" t="s">
        <v>2488</v>
      </c>
      <c r="L231" s="835">
        <v>154.36000000000001</v>
      </c>
      <c r="M231" s="835">
        <v>154.36000000000001</v>
      </c>
      <c r="N231" s="832">
        <v>1</v>
      </c>
      <c r="O231" s="836">
        <v>0.5</v>
      </c>
      <c r="P231" s="835">
        <v>154.36000000000001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7</v>
      </c>
      <c r="B232" s="832" t="s">
        <v>2907</v>
      </c>
      <c r="C232" s="832" t="s">
        <v>2911</v>
      </c>
      <c r="D232" s="833" t="s">
        <v>4442</v>
      </c>
      <c r="E232" s="834" t="s">
        <v>2950</v>
      </c>
      <c r="F232" s="832" t="s">
        <v>2908</v>
      </c>
      <c r="G232" s="832" t="s">
        <v>3407</v>
      </c>
      <c r="H232" s="832" t="s">
        <v>585</v>
      </c>
      <c r="I232" s="832" t="s">
        <v>3408</v>
      </c>
      <c r="J232" s="832" t="s">
        <v>3409</v>
      </c>
      <c r="K232" s="832" t="s">
        <v>3410</v>
      </c>
      <c r="L232" s="835">
        <v>0</v>
      </c>
      <c r="M232" s="835">
        <v>0</v>
      </c>
      <c r="N232" s="832">
        <v>1</v>
      </c>
      <c r="O232" s="836">
        <v>0.5</v>
      </c>
      <c r="P232" s="835">
        <v>0</v>
      </c>
      <c r="Q232" s="837"/>
      <c r="R232" s="832">
        <v>1</v>
      </c>
      <c r="S232" s="837">
        <v>1</v>
      </c>
      <c r="T232" s="836">
        <v>0.5</v>
      </c>
      <c r="U232" s="838">
        <v>1</v>
      </c>
    </row>
    <row r="233" spans="1:21" ht="14.45" customHeight="1" x14ac:dyDescent="0.2">
      <c r="A233" s="831">
        <v>7</v>
      </c>
      <c r="B233" s="832" t="s">
        <v>2907</v>
      </c>
      <c r="C233" s="832" t="s">
        <v>2911</v>
      </c>
      <c r="D233" s="833" t="s">
        <v>4442</v>
      </c>
      <c r="E233" s="834" t="s">
        <v>2950</v>
      </c>
      <c r="F233" s="832" t="s">
        <v>2908</v>
      </c>
      <c r="G233" s="832" t="s">
        <v>3039</v>
      </c>
      <c r="H233" s="832" t="s">
        <v>585</v>
      </c>
      <c r="I233" s="832" t="s">
        <v>3040</v>
      </c>
      <c r="J233" s="832" t="s">
        <v>1232</v>
      </c>
      <c r="K233" s="832" t="s">
        <v>1233</v>
      </c>
      <c r="L233" s="835">
        <v>107.27</v>
      </c>
      <c r="M233" s="835">
        <v>321.81</v>
      </c>
      <c r="N233" s="832">
        <v>3</v>
      </c>
      <c r="O233" s="836">
        <v>1.5</v>
      </c>
      <c r="P233" s="835">
        <v>321.81</v>
      </c>
      <c r="Q233" s="837">
        <v>1</v>
      </c>
      <c r="R233" s="832">
        <v>3</v>
      </c>
      <c r="S233" s="837">
        <v>1</v>
      </c>
      <c r="T233" s="836">
        <v>1.5</v>
      </c>
      <c r="U233" s="838">
        <v>1</v>
      </c>
    </row>
    <row r="234" spans="1:21" ht="14.45" customHeight="1" x14ac:dyDescent="0.2">
      <c r="A234" s="831">
        <v>7</v>
      </c>
      <c r="B234" s="832" t="s">
        <v>2907</v>
      </c>
      <c r="C234" s="832" t="s">
        <v>2911</v>
      </c>
      <c r="D234" s="833" t="s">
        <v>4442</v>
      </c>
      <c r="E234" s="834" t="s">
        <v>2925</v>
      </c>
      <c r="F234" s="832" t="s">
        <v>2908</v>
      </c>
      <c r="G234" s="832" t="s">
        <v>3044</v>
      </c>
      <c r="H234" s="832" t="s">
        <v>585</v>
      </c>
      <c r="I234" s="832" t="s">
        <v>3411</v>
      </c>
      <c r="J234" s="832" t="s">
        <v>3412</v>
      </c>
      <c r="K234" s="832" t="s">
        <v>2518</v>
      </c>
      <c r="L234" s="835">
        <v>119.7</v>
      </c>
      <c r="M234" s="835">
        <v>119.7</v>
      </c>
      <c r="N234" s="832">
        <v>1</v>
      </c>
      <c r="O234" s="836">
        <v>1</v>
      </c>
      <c r="P234" s="835">
        <v>119.7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7</v>
      </c>
      <c r="B235" s="832" t="s">
        <v>2907</v>
      </c>
      <c r="C235" s="832" t="s">
        <v>2911</v>
      </c>
      <c r="D235" s="833" t="s">
        <v>4442</v>
      </c>
      <c r="E235" s="834" t="s">
        <v>2925</v>
      </c>
      <c r="F235" s="832" t="s">
        <v>2908</v>
      </c>
      <c r="G235" s="832" t="s">
        <v>3044</v>
      </c>
      <c r="H235" s="832" t="s">
        <v>678</v>
      </c>
      <c r="I235" s="832" t="s">
        <v>2516</v>
      </c>
      <c r="J235" s="832" t="s">
        <v>2517</v>
      </c>
      <c r="K235" s="832" t="s">
        <v>2518</v>
      </c>
      <c r="L235" s="835">
        <v>119.7</v>
      </c>
      <c r="M235" s="835">
        <v>119.7</v>
      </c>
      <c r="N235" s="832">
        <v>1</v>
      </c>
      <c r="O235" s="836">
        <v>1</v>
      </c>
      <c r="P235" s="835">
        <v>119.7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7</v>
      </c>
      <c r="B236" s="832" t="s">
        <v>2907</v>
      </c>
      <c r="C236" s="832" t="s">
        <v>2911</v>
      </c>
      <c r="D236" s="833" t="s">
        <v>4442</v>
      </c>
      <c r="E236" s="834" t="s">
        <v>2925</v>
      </c>
      <c r="F236" s="832" t="s">
        <v>2908</v>
      </c>
      <c r="G236" s="832" t="s">
        <v>3413</v>
      </c>
      <c r="H236" s="832" t="s">
        <v>678</v>
      </c>
      <c r="I236" s="832" t="s">
        <v>2775</v>
      </c>
      <c r="J236" s="832" t="s">
        <v>2773</v>
      </c>
      <c r="K236" s="832" t="s">
        <v>2776</v>
      </c>
      <c r="L236" s="835">
        <v>229.38</v>
      </c>
      <c r="M236" s="835">
        <v>688.14</v>
      </c>
      <c r="N236" s="832">
        <v>3</v>
      </c>
      <c r="O236" s="836">
        <v>1.5</v>
      </c>
      <c r="P236" s="835">
        <v>688.14</v>
      </c>
      <c r="Q236" s="837">
        <v>1</v>
      </c>
      <c r="R236" s="832">
        <v>3</v>
      </c>
      <c r="S236" s="837">
        <v>1</v>
      </c>
      <c r="T236" s="836">
        <v>1.5</v>
      </c>
      <c r="U236" s="838">
        <v>1</v>
      </c>
    </row>
    <row r="237" spans="1:21" ht="14.45" customHeight="1" x14ac:dyDescent="0.2">
      <c r="A237" s="831">
        <v>7</v>
      </c>
      <c r="B237" s="832" t="s">
        <v>2907</v>
      </c>
      <c r="C237" s="832" t="s">
        <v>2911</v>
      </c>
      <c r="D237" s="833" t="s">
        <v>4442</v>
      </c>
      <c r="E237" s="834" t="s">
        <v>2925</v>
      </c>
      <c r="F237" s="832" t="s">
        <v>2908</v>
      </c>
      <c r="G237" s="832" t="s">
        <v>3413</v>
      </c>
      <c r="H237" s="832" t="s">
        <v>585</v>
      </c>
      <c r="I237" s="832" t="s">
        <v>3414</v>
      </c>
      <c r="J237" s="832" t="s">
        <v>2773</v>
      </c>
      <c r="K237" s="832" t="s">
        <v>2776</v>
      </c>
      <c r="L237" s="835">
        <v>229.38</v>
      </c>
      <c r="M237" s="835">
        <v>229.38</v>
      </c>
      <c r="N237" s="832">
        <v>1</v>
      </c>
      <c r="O237" s="836">
        <v>0.5</v>
      </c>
      <c r="P237" s="835">
        <v>229.38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7</v>
      </c>
      <c r="B238" s="832" t="s">
        <v>2907</v>
      </c>
      <c r="C238" s="832" t="s">
        <v>2911</v>
      </c>
      <c r="D238" s="833" t="s">
        <v>4442</v>
      </c>
      <c r="E238" s="834" t="s">
        <v>2925</v>
      </c>
      <c r="F238" s="832" t="s">
        <v>2908</v>
      </c>
      <c r="G238" s="832" t="s">
        <v>2984</v>
      </c>
      <c r="H238" s="832" t="s">
        <v>585</v>
      </c>
      <c r="I238" s="832" t="s">
        <v>3415</v>
      </c>
      <c r="J238" s="832" t="s">
        <v>3416</v>
      </c>
      <c r="K238" s="832" t="s">
        <v>834</v>
      </c>
      <c r="L238" s="835">
        <v>35.11</v>
      </c>
      <c r="M238" s="835">
        <v>105.33</v>
      </c>
      <c r="N238" s="832">
        <v>3</v>
      </c>
      <c r="O238" s="836">
        <v>1.5</v>
      </c>
      <c r="P238" s="835">
        <v>105.33</v>
      </c>
      <c r="Q238" s="837">
        <v>1</v>
      </c>
      <c r="R238" s="832">
        <v>3</v>
      </c>
      <c r="S238" s="837">
        <v>1</v>
      </c>
      <c r="T238" s="836">
        <v>1.5</v>
      </c>
      <c r="U238" s="838">
        <v>1</v>
      </c>
    </row>
    <row r="239" spans="1:21" ht="14.45" customHeight="1" x14ac:dyDescent="0.2">
      <c r="A239" s="831">
        <v>7</v>
      </c>
      <c r="B239" s="832" t="s">
        <v>2907</v>
      </c>
      <c r="C239" s="832" t="s">
        <v>2911</v>
      </c>
      <c r="D239" s="833" t="s">
        <v>4442</v>
      </c>
      <c r="E239" s="834" t="s">
        <v>2925</v>
      </c>
      <c r="F239" s="832" t="s">
        <v>2908</v>
      </c>
      <c r="G239" s="832" t="s">
        <v>3417</v>
      </c>
      <c r="H239" s="832" t="s">
        <v>585</v>
      </c>
      <c r="I239" s="832" t="s">
        <v>3418</v>
      </c>
      <c r="J239" s="832" t="s">
        <v>1849</v>
      </c>
      <c r="K239" s="832" t="s">
        <v>1850</v>
      </c>
      <c r="L239" s="835">
        <v>18.760000000000002</v>
      </c>
      <c r="M239" s="835">
        <v>18.760000000000002</v>
      </c>
      <c r="N239" s="832">
        <v>1</v>
      </c>
      <c r="O239" s="836">
        <v>1</v>
      </c>
      <c r="P239" s="835">
        <v>18.760000000000002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7</v>
      </c>
      <c r="B240" s="832" t="s">
        <v>2907</v>
      </c>
      <c r="C240" s="832" t="s">
        <v>2911</v>
      </c>
      <c r="D240" s="833" t="s">
        <v>4442</v>
      </c>
      <c r="E240" s="834" t="s">
        <v>2925</v>
      </c>
      <c r="F240" s="832" t="s">
        <v>2908</v>
      </c>
      <c r="G240" s="832" t="s">
        <v>3417</v>
      </c>
      <c r="H240" s="832" t="s">
        <v>585</v>
      </c>
      <c r="I240" s="832" t="s">
        <v>3418</v>
      </c>
      <c r="J240" s="832" t="s">
        <v>1849</v>
      </c>
      <c r="K240" s="832" t="s">
        <v>1850</v>
      </c>
      <c r="L240" s="835">
        <v>17.47</v>
      </c>
      <c r="M240" s="835">
        <v>17.47</v>
      </c>
      <c r="N240" s="832">
        <v>1</v>
      </c>
      <c r="O240" s="836">
        <v>0.5</v>
      </c>
      <c r="P240" s="835">
        <v>17.47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5" customHeight="1" x14ac:dyDescent="0.2">
      <c r="A241" s="831">
        <v>7</v>
      </c>
      <c r="B241" s="832" t="s">
        <v>2907</v>
      </c>
      <c r="C241" s="832" t="s">
        <v>2911</v>
      </c>
      <c r="D241" s="833" t="s">
        <v>4442</v>
      </c>
      <c r="E241" s="834" t="s">
        <v>2925</v>
      </c>
      <c r="F241" s="832" t="s">
        <v>2908</v>
      </c>
      <c r="G241" s="832" t="s">
        <v>3419</v>
      </c>
      <c r="H241" s="832" t="s">
        <v>678</v>
      </c>
      <c r="I241" s="832" t="s">
        <v>2684</v>
      </c>
      <c r="J241" s="832" t="s">
        <v>1532</v>
      </c>
      <c r="K241" s="832" t="s">
        <v>875</v>
      </c>
      <c r="L241" s="835">
        <v>58.77</v>
      </c>
      <c r="M241" s="835">
        <v>58.77</v>
      </c>
      <c r="N241" s="832">
        <v>1</v>
      </c>
      <c r="O241" s="836">
        <v>0.5</v>
      </c>
      <c r="P241" s="835">
        <v>58.77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7</v>
      </c>
      <c r="B242" s="832" t="s">
        <v>2907</v>
      </c>
      <c r="C242" s="832" t="s">
        <v>2911</v>
      </c>
      <c r="D242" s="833" t="s">
        <v>4442</v>
      </c>
      <c r="E242" s="834" t="s">
        <v>2925</v>
      </c>
      <c r="F242" s="832" t="s">
        <v>2908</v>
      </c>
      <c r="G242" s="832" t="s">
        <v>3058</v>
      </c>
      <c r="H242" s="832" t="s">
        <v>585</v>
      </c>
      <c r="I242" s="832" t="s">
        <v>3279</v>
      </c>
      <c r="J242" s="832" t="s">
        <v>3280</v>
      </c>
      <c r="K242" s="832" t="s">
        <v>3281</v>
      </c>
      <c r="L242" s="835">
        <v>0</v>
      </c>
      <c r="M242" s="835">
        <v>0</v>
      </c>
      <c r="N242" s="832">
        <v>2</v>
      </c>
      <c r="O242" s="836">
        <v>1.5</v>
      </c>
      <c r="P242" s="835">
        <v>0</v>
      </c>
      <c r="Q242" s="837"/>
      <c r="R242" s="832">
        <v>2</v>
      </c>
      <c r="S242" s="837">
        <v>1</v>
      </c>
      <c r="T242" s="836">
        <v>1.5</v>
      </c>
      <c r="U242" s="838">
        <v>1</v>
      </c>
    </row>
    <row r="243" spans="1:21" ht="14.45" customHeight="1" x14ac:dyDescent="0.2">
      <c r="A243" s="831">
        <v>7</v>
      </c>
      <c r="B243" s="832" t="s">
        <v>2907</v>
      </c>
      <c r="C243" s="832" t="s">
        <v>2911</v>
      </c>
      <c r="D243" s="833" t="s">
        <v>4442</v>
      </c>
      <c r="E243" s="834" t="s">
        <v>2925</v>
      </c>
      <c r="F243" s="832" t="s">
        <v>2908</v>
      </c>
      <c r="G243" s="832" t="s">
        <v>2993</v>
      </c>
      <c r="H243" s="832" t="s">
        <v>585</v>
      </c>
      <c r="I243" s="832" t="s">
        <v>3186</v>
      </c>
      <c r="J243" s="832" t="s">
        <v>2995</v>
      </c>
      <c r="K243" s="832" t="s">
        <v>3187</v>
      </c>
      <c r="L243" s="835">
        <v>91.11</v>
      </c>
      <c r="M243" s="835">
        <v>91.11</v>
      </c>
      <c r="N243" s="832">
        <v>1</v>
      </c>
      <c r="O243" s="836">
        <v>0.5</v>
      </c>
      <c r="P243" s="835">
        <v>91.11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5" customHeight="1" x14ac:dyDescent="0.2">
      <c r="A244" s="831">
        <v>7</v>
      </c>
      <c r="B244" s="832" t="s">
        <v>2907</v>
      </c>
      <c r="C244" s="832" t="s">
        <v>2911</v>
      </c>
      <c r="D244" s="833" t="s">
        <v>4442</v>
      </c>
      <c r="E244" s="834" t="s">
        <v>2925</v>
      </c>
      <c r="F244" s="832" t="s">
        <v>2908</v>
      </c>
      <c r="G244" s="832" t="s">
        <v>2993</v>
      </c>
      <c r="H244" s="832" t="s">
        <v>585</v>
      </c>
      <c r="I244" s="832" t="s">
        <v>3420</v>
      </c>
      <c r="J244" s="832" t="s">
        <v>2995</v>
      </c>
      <c r="K244" s="832" t="s">
        <v>3187</v>
      </c>
      <c r="L244" s="835">
        <v>91.11</v>
      </c>
      <c r="M244" s="835">
        <v>91.11</v>
      </c>
      <c r="N244" s="832">
        <v>1</v>
      </c>
      <c r="O244" s="836">
        <v>0.5</v>
      </c>
      <c r="P244" s="835">
        <v>91.11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5" customHeight="1" x14ac:dyDescent="0.2">
      <c r="A245" s="831">
        <v>7</v>
      </c>
      <c r="B245" s="832" t="s">
        <v>2907</v>
      </c>
      <c r="C245" s="832" t="s">
        <v>2911</v>
      </c>
      <c r="D245" s="833" t="s">
        <v>4442</v>
      </c>
      <c r="E245" s="834" t="s">
        <v>2925</v>
      </c>
      <c r="F245" s="832" t="s">
        <v>2908</v>
      </c>
      <c r="G245" s="832" t="s">
        <v>3153</v>
      </c>
      <c r="H245" s="832" t="s">
        <v>585</v>
      </c>
      <c r="I245" s="832" t="s">
        <v>3154</v>
      </c>
      <c r="J245" s="832" t="s">
        <v>3155</v>
      </c>
      <c r="K245" s="832" t="s">
        <v>3156</v>
      </c>
      <c r="L245" s="835">
        <v>136.04</v>
      </c>
      <c r="M245" s="835">
        <v>272.08</v>
      </c>
      <c r="N245" s="832">
        <v>2</v>
      </c>
      <c r="O245" s="836">
        <v>1</v>
      </c>
      <c r="P245" s="835">
        <v>272.08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7</v>
      </c>
      <c r="B246" s="832" t="s">
        <v>2907</v>
      </c>
      <c r="C246" s="832" t="s">
        <v>2911</v>
      </c>
      <c r="D246" s="833" t="s">
        <v>4442</v>
      </c>
      <c r="E246" s="834" t="s">
        <v>2925</v>
      </c>
      <c r="F246" s="832" t="s">
        <v>2908</v>
      </c>
      <c r="G246" s="832" t="s">
        <v>3389</v>
      </c>
      <c r="H246" s="832" t="s">
        <v>585</v>
      </c>
      <c r="I246" s="832" t="s">
        <v>3421</v>
      </c>
      <c r="J246" s="832" t="s">
        <v>3391</v>
      </c>
      <c r="K246" s="832" t="s">
        <v>3422</v>
      </c>
      <c r="L246" s="835">
        <v>37.68</v>
      </c>
      <c r="M246" s="835">
        <v>37.68</v>
      </c>
      <c r="N246" s="832">
        <v>1</v>
      </c>
      <c r="O246" s="836">
        <v>1</v>
      </c>
      <c r="P246" s="835">
        <v>37.68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7</v>
      </c>
      <c r="B247" s="832" t="s">
        <v>2907</v>
      </c>
      <c r="C247" s="832" t="s">
        <v>2911</v>
      </c>
      <c r="D247" s="833" t="s">
        <v>4442</v>
      </c>
      <c r="E247" s="834" t="s">
        <v>2925</v>
      </c>
      <c r="F247" s="832" t="s">
        <v>2908</v>
      </c>
      <c r="G247" s="832" t="s">
        <v>3423</v>
      </c>
      <c r="H247" s="832" t="s">
        <v>678</v>
      </c>
      <c r="I247" s="832" t="s">
        <v>3424</v>
      </c>
      <c r="J247" s="832" t="s">
        <v>3425</v>
      </c>
      <c r="K247" s="832" t="s">
        <v>3426</v>
      </c>
      <c r="L247" s="835">
        <v>654.6</v>
      </c>
      <c r="M247" s="835">
        <v>1309.2</v>
      </c>
      <c r="N247" s="832">
        <v>2</v>
      </c>
      <c r="O247" s="836">
        <v>2</v>
      </c>
      <c r="P247" s="835">
        <v>1309.2</v>
      </c>
      <c r="Q247" s="837">
        <v>1</v>
      </c>
      <c r="R247" s="832">
        <v>2</v>
      </c>
      <c r="S247" s="837">
        <v>1</v>
      </c>
      <c r="T247" s="836">
        <v>2</v>
      </c>
      <c r="U247" s="838">
        <v>1</v>
      </c>
    </row>
    <row r="248" spans="1:21" ht="14.45" customHeight="1" x14ac:dyDescent="0.2">
      <c r="A248" s="831">
        <v>7</v>
      </c>
      <c r="B248" s="832" t="s">
        <v>2907</v>
      </c>
      <c r="C248" s="832" t="s">
        <v>2911</v>
      </c>
      <c r="D248" s="833" t="s">
        <v>4442</v>
      </c>
      <c r="E248" s="834" t="s">
        <v>2925</v>
      </c>
      <c r="F248" s="832" t="s">
        <v>2908</v>
      </c>
      <c r="G248" s="832" t="s">
        <v>3282</v>
      </c>
      <c r="H248" s="832" t="s">
        <v>585</v>
      </c>
      <c r="I248" s="832" t="s">
        <v>3283</v>
      </c>
      <c r="J248" s="832" t="s">
        <v>1821</v>
      </c>
      <c r="K248" s="832" t="s">
        <v>1815</v>
      </c>
      <c r="L248" s="835">
        <v>58.62</v>
      </c>
      <c r="M248" s="835">
        <v>117.24</v>
      </c>
      <c r="N248" s="832">
        <v>2</v>
      </c>
      <c r="O248" s="836">
        <v>2</v>
      </c>
      <c r="P248" s="835">
        <v>117.24</v>
      </c>
      <c r="Q248" s="837">
        <v>1</v>
      </c>
      <c r="R248" s="832">
        <v>2</v>
      </c>
      <c r="S248" s="837">
        <v>1</v>
      </c>
      <c r="T248" s="836">
        <v>2</v>
      </c>
      <c r="U248" s="838">
        <v>1</v>
      </c>
    </row>
    <row r="249" spans="1:21" ht="14.45" customHeight="1" x14ac:dyDescent="0.2">
      <c r="A249" s="831">
        <v>7</v>
      </c>
      <c r="B249" s="832" t="s">
        <v>2907</v>
      </c>
      <c r="C249" s="832" t="s">
        <v>2911</v>
      </c>
      <c r="D249" s="833" t="s">
        <v>4442</v>
      </c>
      <c r="E249" s="834" t="s">
        <v>2925</v>
      </c>
      <c r="F249" s="832" t="s">
        <v>2908</v>
      </c>
      <c r="G249" s="832" t="s">
        <v>3218</v>
      </c>
      <c r="H249" s="832" t="s">
        <v>585</v>
      </c>
      <c r="I249" s="832" t="s">
        <v>3219</v>
      </c>
      <c r="J249" s="832" t="s">
        <v>1499</v>
      </c>
      <c r="K249" s="832" t="s">
        <v>3220</v>
      </c>
      <c r="L249" s="835">
        <v>90.95</v>
      </c>
      <c r="M249" s="835">
        <v>90.95</v>
      </c>
      <c r="N249" s="832">
        <v>1</v>
      </c>
      <c r="O249" s="836">
        <v>1</v>
      </c>
      <c r="P249" s="835">
        <v>90.95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7</v>
      </c>
      <c r="B250" s="832" t="s">
        <v>2907</v>
      </c>
      <c r="C250" s="832" t="s">
        <v>2911</v>
      </c>
      <c r="D250" s="833" t="s">
        <v>4442</v>
      </c>
      <c r="E250" s="834" t="s">
        <v>2925</v>
      </c>
      <c r="F250" s="832" t="s">
        <v>2908</v>
      </c>
      <c r="G250" s="832" t="s">
        <v>3005</v>
      </c>
      <c r="H250" s="832" t="s">
        <v>585</v>
      </c>
      <c r="I250" s="832" t="s">
        <v>3006</v>
      </c>
      <c r="J250" s="832" t="s">
        <v>802</v>
      </c>
      <c r="K250" s="832" t="s">
        <v>3007</v>
      </c>
      <c r="L250" s="835">
        <v>35.25</v>
      </c>
      <c r="M250" s="835">
        <v>35.25</v>
      </c>
      <c r="N250" s="832">
        <v>1</v>
      </c>
      <c r="O250" s="836">
        <v>1</v>
      </c>
      <c r="P250" s="835">
        <v>35.25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7</v>
      </c>
      <c r="B251" s="832" t="s">
        <v>2907</v>
      </c>
      <c r="C251" s="832" t="s">
        <v>2911</v>
      </c>
      <c r="D251" s="833" t="s">
        <v>4442</v>
      </c>
      <c r="E251" s="834" t="s">
        <v>2925</v>
      </c>
      <c r="F251" s="832" t="s">
        <v>2908</v>
      </c>
      <c r="G251" s="832" t="s">
        <v>3008</v>
      </c>
      <c r="H251" s="832" t="s">
        <v>585</v>
      </c>
      <c r="I251" s="832" t="s">
        <v>3009</v>
      </c>
      <c r="J251" s="832" t="s">
        <v>3010</v>
      </c>
      <c r="K251" s="832" t="s">
        <v>3011</v>
      </c>
      <c r="L251" s="835">
        <v>73.010000000000005</v>
      </c>
      <c r="M251" s="835">
        <v>146.02000000000001</v>
      </c>
      <c r="N251" s="832">
        <v>2</v>
      </c>
      <c r="O251" s="836">
        <v>1.5</v>
      </c>
      <c r="P251" s="835">
        <v>146.02000000000001</v>
      </c>
      <c r="Q251" s="837">
        <v>1</v>
      </c>
      <c r="R251" s="832">
        <v>2</v>
      </c>
      <c r="S251" s="837">
        <v>1</v>
      </c>
      <c r="T251" s="836">
        <v>1.5</v>
      </c>
      <c r="U251" s="838">
        <v>1</v>
      </c>
    </row>
    <row r="252" spans="1:21" ht="14.45" customHeight="1" x14ac:dyDescent="0.2">
      <c r="A252" s="831">
        <v>7</v>
      </c>
      <c r="B252" s="832" t="s">
        <v>2907</v>
      </c>
      <c r="C252" s="832" t="s">
        <v>2911</v>
      </c>
      <c r="D252" s="833" t="s">
        <v>4442</v>
      </c>
      <c r="E252" s="834" t="s">
        <v>2925</v>
      </c>
      <c r="F252" s="832" t="s">
        <v>2908</v>
      </c>
      <c r="G252" s="832" t="s">
        <v>3401</v>
      </c>
      <c r="H252" s="832" t="s">
        <v>585</v>
      </c>
      <c r="I252" s="832" t="s">
        <v>3427</v>
      </c>
      <c r="J252" s="832" t="s">
        <v>3403</v>
      </c>
      <c r="K252" s="832" t="s">
        <v>3428</v>
      </c>
      <c r="L252" s="835">
        <v>112.6</v>
      </c>
      <c r="M252" s="835">
        <v>112.6</v>
      </c>
      <c r="N252" s="832">
        <v>1</v>
      </c>
      <c r="O252" s="836">
        <v>1</v>
      </c>
      <c r="P252" s="835">
        <v>112.6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7</v>
      </c>
      <c r="B253" s="832" t="s">
        <v>2907</v>
      </c>
      <c r="C253" s="832" t="s">
        <v>2911</v>
      </c>
      <c r="D253" s="833" t="s">
        <v>4442</v>
      </c>
      <c r="E253" s="834" t="s">
        <v>2925</v>
      </c>
      <c r="F253" s="832" t="s">
        <v>2908</v>
      </c>
      <c r="G253" s="832" t="s">
        <v>2966</v>
      </c>
      <c r="H253" s="832" t="s">
        <v>585</v>
      </c>
      <c r="I253" s="832" t="s">
        <v>3429</v>
      </c>
      <c r="J253" s="832" t="s">
        <v>2968</v>
      </c>
      <c r="K253" s="832" t="s">
        <v>3430</v>
      </c>
      <c r="L253" s="835">
        <v>32.25</v>
      </c>
      <c r="M253" s="835">
        <v>32.25</v>
      </c>
      <c r="N253" s="832">
        <v>1</v>
      </c>
      <c r="O253" s="836">
        <v>0.5</v>
      </c>
      <c r="P253" s="835">
        <v>32.25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5" customHeight="1" x14ac:dyDescent="0.2">
      <c r="A254" s="831">
        <v>7</v>
      </c>
      <c r="B254" s="832" t="s">
        <v>2907</v>
      </c>
      <c r="C254" s="832" t="s">
        <v>2911</v>
      </c>
      <c r="D254" s="833" t="s">
        <v>4442</v>
      </c>
      <c r="E254" s="834" t="s">
        <v>2925</v>
      </c>
      <c r="F254" s="832" t="s">
        <v>2908</v>
      </c>
      <c r="G254" s="832" t="s">
        <v>2966</v>
      </c>
      <c r="H254" s="832" t="s">
        <v>585</v>
      </c>
      <c r="I254" s="832" t="s">
        <v>3172</v>
      </c>
      <c r="J254" s="832" t="s">
        <v>1068</v>
      </c>
      <c r="K254" s="832" t="s">
        <v>3173</v>
      </c>
      <c r="L254" s="835">
        <v>103.67</v>
      </c>
      <c r="M254" s="835">
        <v>207.34</v>
      </c>
      <c r="N254" s="832">
        <v>2</v>
      </c>
      <c r="O254" s="836">
        <v>1.5</v>
      </c>
      <c r="P254" s="835">
        <v>207.34</v>
      </c>
      <c r="Q254" s="837">
        <v>1</v>
      </c>
      <c r="R254" s="832">
        <v>2</v>
      </c>
      <c r="S254" s="837">
        <v>1</v>
      </c>
      <c r="T254" s="836">
        <v>1.5</v>
      </c>
      <c r="U254" s="838">
        <v>1</v>
      </c>
    </row>
    <row r="255" spans="1:21" ht="14.45" customHeight="1" x14ac:dyDescent="0.2">
      <c r="A255" s="831">
        <v>7</v>
      </c>
      <c r="B255" s="832" t="s">
        <v>2907</v>
      </c>
      <c r="C255" s="832" t="s">
        <v>2911</v>
      </c>
      <c r="D255" s="833" t="s">
        <v>4442</v>
      </c>
      <c r="E255" s="834" t="s">
        <v>2925</v>
      </c>
      <c r="F255" s="832" t="s">
        <v>2908</v>
      </c>
      <c r="G255" s="832" t="s">
        <v>3012</v>
      </c>
      <c r="H255" s="832" t="s">
        <v>678</v>
      </c>
      <c r="I255" s="832" t="s">
        <v>2785</v>
      </c>
      <c r="J255" s="832" t="s">
        <v>1349</v>
      </c>
      <c r="K255" s="832" t="s">
        <v>2786</v>
      </c>
      <c r="L255" s="835">
        <v>143.09</v>
      </c>
      <c r="M255" s="835">
        <v>143.09</v>
      </c>
      <c r="N255" s="832">
        <v>1</v>
      </c>
      <c r="O255" s="836">
        <v>0.5</v>
      </c>
      <c r="P255" s="835">
        <v>143.09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5" customHeight="1" x14ac:dyDescent="0.2">
      <c r="A256" s="831">
        <v>7</v>
      </c>
      <c r="B256" s="832" t="s">
        <v>2907</v>
      </c>
      <c r="C256" s="832" t="s">
        <v>2911</v>
      </c>
      <c r="D256" s="833" t="s">
        <v>4442</v>
      </c>
      <c r="E256" s="834" t="s">
        <v>2925</v>
      </c>
      <c r="F256" s="832" t="s">
        <v>2908</v>
      </c>
      <c r="G256" s="832" t="s">
        <v>3431</v>
      </c>
      <c r="H256" s="832" t="s">
        <v>585</v>
      </c>
      <c r="I256" s="832" t="s">
        <v>3432</v>
      </c>
      <c r="J256" s="832" t="s">
        <v>1111</v>
      </c>
      <c r="K256" s="832" t="s">
        <v>1112</v>
      </c>
      <c r="L256" s="835">
        <v>79.099999999999994</v>
      </c>
      <c r="M256" s="835">
        <v>79.099999999999994</v>
      </c>
      <c r="N256" s="832">
        <v>1</v>
      </c>
      <c r="O256" s="836">
        <v>1</v>
      </c>
      <c r="P256" s="835">
        <v>79.099999999999994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7</v>
      </c>
      <c r="B257" s="832" t="s">
        <v>2907</v>
      </c>
      <c r="C257" s="832" t="s">
        <v>2911</v>
      </c>
      <c r="D257" s="833" t="s">
        <v>4442</v>
      </c>
      <c r="E257" s="834" t="s">
        <v>2925</v>
      </c>
      <c r="F257" s="832" t="s">
        <v>2908</v>
      </c>
      <c r="G257" s="832" t="s">
        <v>3431</v>
      </c>
      <c r="H257" s="832" t="s">
        <v>585</v>
      </c>
      <c r="I257" s="832" t="s">
        <v>3433</v>
      </c>
      <c r="J257" s="832" t="s">
        <v>1111</v>
      </c>
      <c r="K257" s="832" t="s">
        <v>1112</v>
      </c>
      <c r="L257" s="835">
        <v>79.099999999999994</v>
      </c>
      <c r="M257" s="835">
        <v>79.099999999999994</v>
      </c>
      <c r="N257" s="832">
        <v>1</v>
      </c>
      <c r="O257" s="836">
        <v>1</v>
      </c>
      <c r="P257" s="835">
        <v>79.099999999999994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7</v>
      </c>
      <c r="B258" s="832" t="s">
        <v>2907</v>
      </c>
      <c r="C258" s="832" t="s">
        <v>2911</v>
      </c>
      <c r="D258" s="833" t="s">
        <v>4442</v>
      </c>
      <c r="E258" s="834" t="s">
        <v>2925</v>
      </c>
      <c r="F258" s="832" t="s">
        <v>2908</v>
      </c>
      <c r="G258" s="832" t="s">
        <v>3434</v>
      </c>
      <c r="H258" s="832" t="s">
        <v>585</v>
      </c>
      <c r="I258" s="832" t="s">
        <v>3435</v>
      </c>
      <c r="J258" s="832" t="s">
        <v>3436</v>
      </c>
      <c r="K258" s="832" t="s">
        <v>3437</v>
      </c>
      <c r="L258" s="835">
        <v>45.56</v>
      </c>
      <c r="M258" s="835">
        <v>45.56</v>
      </c>
      <c r="N258" s="832">
        <v>1</v>
      </c>
      <c r="O258" s="836">
        <v>1</v>
      </c>
      <c r="P258" s="835">
        <v>45.56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7</v>
      </c>
      <c r="B259" s="832" t="s">
        <v>2907</v>
      </c>
      <c r="C259" s="832" t="s">
        <v>2911</v>
      </c>
      <c r="D259" s="833" t="s">
        <v>4442</v>
      </c>
      <c r="E259" s="834" t="s">
        <v>2925</v>
      </c>
      <c r="F259" s="832" t="s">
        <v>2908</v>
      </c>
      <c r="G259" s="832" t="s">
        <v>3438</v>
      </c>
      <c r="H259" s="832" t="s">
        <v>585</v>
      </c>
      <c r="I259" s="832" t="s">
        <v>3439</v>
      </c>
      <c r="J259" s="832" t="s">
        <v>3440</v>
      </c>
      <c r="K259" s="832" t="s">
        <v>3441</v>
      </c>
      <c r="L259" s="835">
        <v>263.68</v>
      </c>
      <c r="M259" s="835">
        <v>263.68</v>
      </c>
      <c r="N259" s="832">
        <v>1</v>
      </c>
      <c r="O259" s="836">
        <v>1</v>
      </c>
      <c r="P259" s="835">
        <v>263.68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7</v>
      </c>
      <c r="B260" s="832" t="s">
        <v>2907</v>
      </c>
      <c r="C260" s="832" t="s">
        <v>2911</v>
      </c>
      <c r="D260" s="833" t="s">
        <v>4442</v>
      </c>
      <c r="E260" s="834" t="s">
        <v>2925</v>
      </c>
      <c r="F260" s="832" t="s">
        <v>2908</v>
      </c>
      <c r="G260" s="832" t="s">
        <v>3438</v>
      </c>
      <c r="H260" s="832" t="s">
        <v>585</v>
      </c>
      <c r="I260" s="832" t="s">
        <v>3442</v>
      </c>
      <c r="J260" s="832" t="s">
        <v>3443</v>
      </c>
      <c r="K260" s="832" t="s">
        <v>2444</v>
      </c>
      <c r="L260" s="835">
        <v>79.11</v>
      </c>
      <c r="M260" s="835">
        <v>79.11</v>
      </c>
      <c r="N260" s="832">
        <v>1</v>
      </c>
      <c r="O260" s="836">
        <v>0.5</v>
      </c>
      <c r="P260" s="835">
        <v>79.11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5" customHeight="1" x14ac:dyDescent="0.2">
      <c r="A261" s="831">
        <v>7</v>
      </c>
      <c r="B261" s="832" t="s">
        <v>2907</v>
      </c>
      <c r="C261" s="832" t="s">
        <v>2911</v>
      </c>
      <c r="D261" s="833" t="s">
        <v>4442</v>
      </c>
      <c r="E261" s="834" t="s">
        <v>2925</v>
      </c>
      <c r="F261" s="832" t="s">
        <v>2908</v>
      </c>
      <c r="G261" s="832" t="s">
        <v>3143</v>
      </c>
      <c r="H261" s="832" t="s">
        <v>585</v>
      </c>
      <c r="I261" s="832" t="s">
        <v>3405</v>
      </c>
      <c r="J261" s="832" t="s">
        <v>1527</v>
      </c>
      <c r="K261" s="832" t="s">
        <v>3406</v>
      </c>
      <c r="L261" s="835">
        <v>50.32</v>
      </c>
      <c r="M261" s="835">
        <v>100.64</v>
      </c>
      <c r="N261" s="832">
        <v>2</v>
      </c>
      <c r="O261" s="836">
        <v>1</v>
      </c>
      <c r="P261" s="835">
        <v>100.64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7</v>
      </c>
      <c r="B262" s="832" t="s">
        <v>2907</v>
      </c>
      <c r="C262" s="832" t="s">
        <v>2911</v>
      </c>
      <c r="D262" s="833" t="s">
        <v>4442</v>
      </c>
      <c r="E262" s="834" t="s">
        <v>2925</v>
      </c>
      <c r="F262" s="832" t="s">
        <v>2908</v>
      </c>
      <c r="G262" s="832" t="s">
        <v>3444</v>
      </c>
      <c r="H262" s="832" t="s">
        <v>585</v>
      </c>
      <c r="I262" s="832" t="s">
        <v>3445</v>
      </c>
      <c r="J262" s="832" t="s">
        <v>3446</v>
      </c>
      <c r="K262" s="832" t="s">
        <v>3447</v>
      </c>
      <c r="L262" s="835">
        <v>0</v>
      </c>
      <c r="M262" s="835">
        <v>0</v>
      </c>
      <c r="N262" s="832">
        <v>11</v>
      </c>
      <c r="O262" s="836">
        <v>4.5</v>
      </c>
      <c r="P262" s="835">
        <v>0</v>
      </c>
      <c r="Q262" s="837"/>
      <c r="R262" s="832">
        <v>11</v>
      </c>
      <c r="S262" s="837">
        <v>1</v>
      </c>
      <c r="T262" s="836">
        <v>4.5</v>
      </c>
      <c r="U262" s="838">
        <v>1</v>
      </c>
    </row>
    <row r="263" spans="1:21" ht="14.45" customHeight="1" x14ac:dyDescent="0.2">
      <c r="A263" s="831">
        <v>7</v>
      </c>
      <c r="B263" s="832" t="s">
        <v>2907</v>
      </c>
      <c r="C263" s="832" t="s">
        <v>2911</v>
      </c>
      <c r="D263" s="833" t="s">
        <v>4442</v>
      </c>
      <c r="E263" s="834" t="s">
        <v>2925</v>
      </c>
      <c r="F263" s="832" t="s">
        <v>2908</v>
      </c>
      <c r="G263" s="832" t="s">
        <v>3147</v>
      </c>
      <c r="H263" s="832" t="s">
        <v>585</v>
      </c>
      <c r="I263" s="832" t="s">
        <v>3199</v>
      </c>
      <c r="J263" s="832" t="s">
        <v>1669</v>
      </c>
      <c r="K263" s="832" t="s">
        <v>3200</v>
      </c>
      <c r="L263" s="835">
        <v>225.06</v>
      </c>
      <c r="M263" s="835">
        <v>900.24</v>
      </c>
      <c r="N263" s="832">
        <v>4</v>
      </c>
      <c r="O263" s="836">
        <v>4</v>
      </c>
      <c r="P263" s="835">
        <v>900.24</v>
      </c>
      <c r="Q263" s="837">
        <v>1</v>
      </c>
      <c r="R263" s="832">
        <v>4</v>
      </c>
      <c r="S263" s="837">
        <v>1</v>
      </c>
      <c r="T263" s="836">
        <v>4</v>
      </c>
      <c r="U263" s="838">
        <v>1</v>
      </c>
    </row>
    <row r="264" spans="1:21" ht="14.45" customHeight="1" x14ac:dyDescent="0.2">
      <c r="A264" s="831">
        <v>7</v>
      </c>
      <c r="B264" s="832" t="s">
        <v>2907</v>
      </c>
      <c r="C264" s="832" t="s">
        <v>2911</v>
      </c>
      <c r="D264" s="833" t="s">
        <v>4442</v>
      </c>
      <c r="E264" s="834" t="s">
        <v>2925</v>
      </c>
      <c r="F264" s="832" t="s">
        <v>2908</v>
      </c>
      <c r="G264" s="832" t="s">
        <v>3181</v>
      </c>
      <c r="H264" s="832" t="s">
        <v>678</v>
      </c>
      <c r="I264" s="832" t="s">
        <v>2478</v>
      </c>
      <c r="J264" s="832" t="s">
        <v>2465</v>
      </c>
      <c r="K264" s="832" t="s">
        <v>2479</v>
      </c>
      <c r="L264" s="835">
        <v>49.08</v>
      </c>
      <c r="M264" s="835">
        <v>196.32</v>
      </c>
      <c r="N264" s="832">
        <v>4</v>
      </c>
      <c r="O264" s="836">
        <v>3</v>
      </c>
      <c r="P264" s="835">
        <v>196.32</v>
      </c>
      <c r="Q264" s="837">
        <v>1</v>
      </c>
      <c r="R264" s="832">
        <v>4</v>
      </c>
      <c r="S264" s="837">
        <v>1</v>
      </c>
      <c r="T264" s="836">
        <v>3</v>
      </c>
      <c r="U264" s="838">
        <v>1</v>
      </c>
    </row>
    <row r="265" spans="1:21" ht="14.45" customHeight="1" x14ac:dyDescent="0.2">
      <c r="A265" s="831">
        <v>7</v>
      </c>
      <c r="B265" s="832" t="s">
        <v>2907</v>
      </c>
      <c r="C265" s="832" t="s">
        <v>2911</v>
      </c>
      <c r="D265" s="833" t="s">
        <v>4442</v>
      </c>
      <c r="E265" s="834" t="s">
        <v>2925</v>
      </c>
      <c r="F265" s="832" t="s">
        <v>2908</v>
      </c>
      <c r="G265" s="832" t="s">
        <v>3181</v>
      </c>
      <c r="H265" s="832" t="s">
        <v>678</v>
      </c>
      <c r="I265" s="832" t="s">
        <v>3448</v>
      </c>
      <c r="J265" s="832" t="s">
        <v>2465</v>
      </c>
      <c r="K265" s="832" t="s">
        <v>3449</v>
      </c>
      <c r="L265" s="835">
        <v>84.18</v>
      </c>
      <c r="M265" s="835">
        <v>336.72</v>
      </c>
      <c r="N265" s="832">
        <v>4</v>
      </c>
      <c r="O265" s="836">
        <v>2</v>
      </c>
      <c r="P265" s="835">
        <v>336.72</v>
      </c>
      <c r="Q265" s="837">
        <v>1</v>
      </c>
      <c r="R265" s="832">
        <v>4</v>
      </c>
      <c r="S265" s="837">
        <v>1</v>
      </c>
      <c r="T265" s="836">
        <v>2</v>
      </c>
      <c r="U265" s="838">
        <v>1</v>
      </c>
    </row>
    <row r="266" spans="1:21" ht="14.45" customHeight="1" x14ac:dyDescent="0.2">
      <c r="A266" s="831">
        <v>7</v>
      </c>
      <c r="B266" s="832" t="s">
        <v>2907</v>
      </c>
      <c r="C266" s="832" t="s">
        <v>2911</v>
      </c>
      <c r="D266" s="833" t="s">
        <v>4442</v>
      </c>
      <c r="E266" s="834" t="s">
        <v>2925</v>
      </c>
      <c r="F266" s="832" t="s">
        <v>2908</v>
      </c>
      <c r="G266" s="832" t="s">
        <v>3450</v>
      </c>
      <c r="H266" s="832" t="s">
        <v>585</v>
      </c>
      <c r="I266" s="832" t="s">
        <v>3451</v>
      </c>
      <c r="J266" s="832" t="s">
        <v>3452</v>
      </c>
      <c r="K266" s="832" t="s">
        <v>3453</v>
      </c>
      <c r="L266" s="835">
        <v>153.41</v>
      </c>
      <c r="M266" s="835">
        <v>153.41</v>
      </c>
      <c r="N266" s="832">
        <v>1</v>
      </c>
      <c r="O266" s="836">
        <v>0.5</v>
      </c>
      <c r="P266" s="835">
        <v>153.41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5" customHeight="1" x14ac:dyDescent="0.2">
      <c r="A267" s="831">
        <v>7</v>
      </c>
      <c r="B267" s="832" t="s">
        <v>2907</v>
      </c>
      <c r="C267" s="832" t="s">
        <v>2911</v>
      </c>
      <c r="D267" s="833" t="s">
        <v>4442</v>
      </c>
      <c r="E267" s="834" t="s">
        <v>2925</v>
      </c>
      <c r="F267" s="832" t="s">
        <v>2908</v>
      </c>
      <c r="G267" s="832" t="s">
        <v>3039</v>
      </c>
      <c r="H267" s="832" t="s">
        <v>585</v>
      </c>
      <c r="I267" s="832" t="s">
        <v>3040</v>
      </c>
      <c r="J267" s="832" t="s">
        <v>1232</v>
      </c>
      <c r="K267" s="832" t="s">
        <v>1233</v>
      </c>
      <c r="L267" s="835">
        <v>107.27</v>
      </c>
      <c r="M267" s="835">
        <v>536.35</v>
      </c>
      <c r="N267" s="832">
        <v>5</v>
      </c>
      <c r="O267" s="836">
        <v>2.5</v>
      </c>
      <c r="P267" s="835">
        <v>536.35</v>
      </c>
      <c r="Q267" s="837">
        <v>1</v>
      </c>
      <c r="R267" s="832">
        <v>5</v>
      </c>
      <c r="S267" s="837">
        <v>1</v>
      </c>
      <c r="T267" s="836">
        <v>2.5</v>
      </c>
      <c r="U267" s="838">
        <v>1</v>
      </c>
    </row>
    <row r="268" spans="1:21" ht="14.45" customHeight="1" x14ac:dyDescent="0.2">
      <c r="A268" s="831">
        <v>7</v>
      </c>
      <c r="B268" s="832" t="s">
        <v>2907</v>
      </c>
      <c r="C268" s="832" t="s">
        <v>2911</v>
      </c>
      <c r="D268" s="833" t="s">
        <v>4442</v>
      </c>
      <c r="E268" s="834" t="s">
        <v>2939</v>
      </c>
      <c r="F268" s="832" t="s">
        <v>2908</v>
      </c>
      <c r="G268" s="832" t="s">
        <v>3282</v>
      </c>
      <c r="H268" s="832" t="s">
        <v>585</v>
      </c>
      <c r="I268" s="832" t="s">
        <v>3454</v>
      </c>
      <c r="J268" s="832" t="s">
        <v>3455</v>
      </c>
      <c r="K268" s="832" t="s">
        <v>3456</v>
      </c>
      <c r="L268" s="835">
        <v>52.75</v>
      </c>
      <c r="M268" s="835">
        <v>52.75</v>
      </c>
      <c r="N268" s="832">
        <v>1</v>
      </c>
      <c r="O268" s="836">
        <v>1</v>
      </c>
      <c r="P268" s="835">
        <v>52.75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7</v>
      </c>
      <c r="B269" s="832" t="s">
        <v>2907</v>
      </c>
      <c r="C269" s="832" t="s">
        <v>2911</v>
      </c>
      <c r="D269" s="833" t="s">
        <v>4442</v>
      </c>
      <c r="E269" s="834" t="s">
        <v>2939</v>
      </c>
      <c r="F269" s="832" t="s">
        <v>2908</v>
      </c>
      <c r="G269" s="832" t="s">
        <v>2962</v>
      </c>
      <c r="H269" s="832" t="s">
        <v>585</v>
      </c>
      <c r="I269" s="832" t="s">
        <v>2963</v>
      </c>
      <c r="J269" s="832" t="s">
        <v>2964</v>
      </c>
      <c r="K269" s="832" t="s">
        <v>2965</v>
      </c>
      <c r="L269" s="835">
        <v>176.32</v>
      </c>
      <c r="M269" s="835">
        <v>176.32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7</v>
      </c>
      <c r="B270" s="832" t="s">
        <v>2907</v>
      </c>
      <c r="C270" s="832" t="s">
        <v>2911</v>
      </c>
      <c r="D270" s="833" t="s">
        <v>4442</v>
      </c>
      <c r="E270" s="834" t="s">
        <v>2939</v>
      </c>
      <c r="F270" s="832" t="s">
        <v>2908</v>
      </c>
      <c r="G270" s="832" t="s">
        <v>3143</v>
      </c>
      <c r="H270" s="832" t="s">
        <v>585</v>
      </c>
      <c r="I270" s="832" t="s">
        <v>3405</v>
      </c>
      <c r="J270" s="832" t="s">
        <v>1527</v>
      </c>
      <c r="K270" s="832" t="s">
        <v>3406</v>
      </c>
      <c r="L270" s="835">
        <v>50.32</v>
      </c>
      <c r="M270" s="835">
        <v>100.64</v>
      </c>
      <c r="N270" s="832">
        <v>2</v>
      </c>
      <c r="O270" s="836">
        <v>1</v>
      </c>
      <c r="P270" s="835">
        <v>100.64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7</v>
      </c>
      <c r="B271" s="832" t="s">
        <v>2907</v>
      </c>
      <c r="C271" s="832" t="s">
        <v>2911</v>
      </c>
      <c r="D271" s="833" t="s">
        <v>4442</v>
      </c>
      <c r="E271" s="834" t="s">
        <v>2956</v>
      </c>
      <c r="F271" s="832" t="s">
        <v>2908</v>
      </c>
      <c r="G271" s="832" t="s">
        <v>3457</v>
      </c>
      <c r="H271" s="832" t="s">
        <v>585</v>
      </c>
      <c r="I271" s="832" t="s">
        <v>3458</v>
      </c>
      <c r="J271" s="832" t="s">
        <v>3459</v>
      </c>
      <c r="K271" s="832" t="s">
        <v>3460</v>
      </c>
      <c r="L271" s="835">
        <v>58.86</v>
      </c>
      <c r="M271" s="835">
        <v>117.72</v>
      </c>
      <c r="N271" s="832">
        <v>2</v>
      </c>
      <c r="O271" s="836">
        <v>1</v>
      </c>
      <c r="P271" s="835">
        <v>117.72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7</v>
      </c>
      <c r="B272" s="832" t="s">
        <v>2907</v>
      </c>
      <c r="C272" s="832" t="s">
        <v>2911</v>
      </c>
      <c r="D272" s="833" t="s">
        <v>4442</v>
      </c>
      <c r="E272" s="834" t="s">
        <v>2956</v>
      </c>
      <c r="F272" s="832" t="s">
        <v>2908</v>
      </c>
      <c r="G272" s="832" t="s">
        <v>3461</v>
      </c>
      <c r="H272" s="832" t="s">
        <v>585</v>
      </c>
      <c r="I272" s="832" t="s">
        <v>3462</v>
      </c>
      <c r="J272" s="832" t="s">
        <v>3463</v>
      </c>
      <c r="K272" s="832" t="s">
        <v>3464</v>
      </c>
      <c r="L272" s="835">
        <v>736.33</v>
      </c>
      <c r="M272" s="835">
        <v>736.33</v>
      </c>
      <c r="N272" s="832">
        <v>1</v>
      </c>
      <c r="O272" s="836">
        <v>1</v>
      </c>
      <c r="P272" s="835">
        <v>736.33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7</v>
      </c>
      <c r="B273" s="832" t="s">
        <v>2907</v>
      </c>
      <c r="C273" s="832" t="s">
        <v>2911</v>
      </c>
      <c r="D273" s="833" t="s">
        <v>4442</v>
      </c>
      <c r="E273" s="834" t="s">
        <v>2956</v>
      </c>
      <c r="F273" s="832" t="s">
        <v>2908</v>
      </c>
      <c r="G273" s="832" t="s">
        <v>3465</v>
      </c>
      <c r="H273" s="832" t="s">
        <v>585</v>
      </c>
      <c r="I273" s="832" t="s">
        <v>3466</v>
      </c>
      <c r="J273" s="832" t="s">
        <v>3467</v>
      </c>
      <c r="K273" s="832" t="s">
        <v>3468</v>
      </c>
      <c r="L273" s="835">
        <v>0</v>
      </c>
      <c r="M273" s="835">
        <v>0</v>
      </c>
      <c r="N273" s="832">
        <v>2</v>
      </c>
      <c r="O273" s="836">
        <v>2</v>
      </c>
      <c r="P273" s="835">
        <v>0</v>
      </c>
      <c r="Q273" s="837"/>
      <c r="R273" s="832">
        <v>2</v>
      </c>
      <c r="S273" s="837">
        <v>1</v>
      </c>
      <c r="T273" s="836">
        <v>2</v>
      </c>
      <c r="U273" s="838">
        <v>1</v>
      </c>
    </row>
    <row r="274" spans="1:21" ht="14.45" customHeight="1" x14ac:dyDescent="0.2">
      <c r="A274" s="831">
        <v>7</v>
      </c>
      <c r="B274" s="832" t="s">
        <v>2907</v>
      </c>
      <c r="C274" s="832" t="s">
        <v>2911</v>
      </c>
      <c r="D274" s="833" t="s">
        <v>4442</v>
      </c>
      <c r="E274" s="834" t="s">
        <v>2956</v>
      </c>
      <c r="F274" s="832" t="s">
        <v>2909</v>
      </c>
      <c r="G274" s="832" t="s">
        <v>3150</v>
      </c>
      <c r="H274" s="832" t="s">
        <v>585</v>
      </c>
      <c r="I274" s="832" t="s">
        <v>3469</v>
      </c>
      <c r="J274" s="832" t="s">
        <v>3152</v>
      </c>
      <c r="K274" s="832"/>
      <c r="L274" s="835">
        <v>0</v>
      </c>
      <c r="M274" s="835">
        <v>0</v>
      </c>
      <c r="N274" s="832">
        <v>1</v>
      </c>
      <c r="O274" s="836">
        <v>1</v>
      </c>
      <c r="P274" s="835">
        <v>0</v>
      </c>
      <c r="Q274" s="837"/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7</v>
      </c>
      <c r="B275" s="832" t="s">
        <v>2907</v>
      </c>
      <c r="C275" s="832" t="s">
        <v>2911</v>
      </c>
      <c r="D275" s="833" t="s">
        <v>4442</v>
      </c>
      <c r="E275" s="834" t="s">
        <v>2951</v>
      </c>
      <c r="F275" s="832" t="s">
        <v>2908</v>
      </c>
      <c r="G275" s="832" t="s">
        <v>3261</v>
      </c>
      <c r="H275" s="832" t="s">
        <v>585</v>
      </c>
      <c r="I275" s="832" t="s">
        <v>3262</v>
      </c>
      <c r="J275" s="832" t="s">
        <v>948</v>
      </c>
      <c r="K275" s="832" t="s">
        <v>2397</v>
      </c>
      <c r="L275" s="835">
        <v>38.56</v>
      </c>
      <c r="M275" s="835">
        <v>77.12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7</v>
      </c>
      <c r="B276" s="832" t="s">
        <v>2907</v>
      </c>
      <c r="C276" s="832" t="s">
        <v>2911</v>
      </c>
      <c r="D276" s="833" t="s">
        <v>4442</v>
      </c>
      <c r="E276" s="834" t="s">
        <v>2951</v>
      </c>
      <c r="F276" s="832" t="s">
        <v>2908</v>
      </c>
      <c r="G276" s="832" t="s">
        <v>3470</v>
      </c>
      <c r="H276" s="832" t="s">
        <v>678</v>
      </c>
      <c r="I276" s="832" t="s">
        <v>2589</v>
      </c>
      <c r="J276" s="832" t="s">
        <v>713</v>
      </c>
      <c r="K276" s="832" t="s">
        <v>1289</v>
      </c>
      <c r="L276" s="835">
        <v>0</v>
      </c>
      <c r="M276" s="835">
        <v>0</v>
      </c>
      <c r="N276" s="832">
        <v>2</v>
      </c>
      <c r="O276" s="836">
        <v>1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7</v>
      </c>
      <c r="B277" s="832" t="s">
        <v>2907</v>
      </c>
      <c r="C277" s="832" t="s">
        <v>2911</v>
      </c>
      <c r="D277" s="833" t="s">
        <v>4442</v>
      </c>
      <c r="E277" s="834" t="s">
        <v>2934</v>
      </c>
      <c r="F277" s="832" t="s">
        <v>2908</v>
      </c>
      <c r="G277" s="832" t="s">
        <v>3218</v>
      </c>
      <c r="H277" s="832" t="s">
        <v>585</v>
      </c>
      <c r="I277" s="832" t="s">
        <v>3219</v>
      </c>
      <c r="J277" s="832" t="s">
        <v>1499</v>
      </c>
      <c r="K277" s="832" t="s">
        <v>3220</v>
      </c>
      <c r="L277" s="835">
        <v>90.95</v>
      </c>
      <c r="M277" s="835">
        <v>181.9</v>
      </c>
      <c r="N277" s="832">
        <v>2</v>
      </c>
      <c r="O277" s="836">
        <v>1</v>
      </c>
      <c r="P277" s="835">
        <v>181.9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7</v>
      </c>
      <c r="B278" s="832" t="s">
        <v>2907</v>
      </c>
      <c r="C278" s="832" t="s">
        <v>2911</v>
      </c>
      <c r="D278" s="833" t="s">
        <v>4442</v>
      </c>
      <c r="E278" s="834" t="s">
        <v>2934</v>
      </c>
      <c r="F278" s="832" t="s">
        <v>2908</v>
      </c>
      <c r="G278" s="832" t="s">
        <v>2974</v>
      </c>
      <c r="H278" s="832" t="s">
        <v>585</v>
      </c>
      <c r="I278" s="832" t="s">
        <v>3134</v>
      </c>
      <c r="J278" s="832" t="s">
        <v>831</v>
      </c>
      <c r="K278" s="832" t="s">
        <v>3135</v>
      </c>
      <c r="L278" s="835">
        <v>42.54</v>
      </c>
      <c r="M278" s="835">
        <v>85.08</v>
      </c>
      <c r="N278" s="832">
        <v>2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7</v>
      </c>
      <c r="B279" s="832" t="s">
        <v>2907</v>
      </c>
      <c r="C279" s="832" t="s">
        <v>2911</v>
      </c>
      <c r="D279" s="833" t="s">
        <v>4442</v>
      </c>
      <c r="E279" s="834" t="s">
        <v>2931</v>
      </c>
      <c r="F279" s="832" t="s">
        <v>2908</v>
      </c>
      <c r="G279" s="832" t="s">
        <v>3282</v>
      </c>
      <c r="H279" s="832" t="s">
        <v>585</v>
      </c>
      <c r="I279" s="832" t="s">
        <v>3454</v>
      </c>
      <c r="J279" s="832" t="s">
        <v>3455</v>
      </c>
      <c r="K279" s="832" t="s">
        <v>3456</v>
      </c>
      <c r="L279" s="835">
        <v>52.75</v>
      </c>
      <c r="M279" s="835">
        <v>52.75</v>
      </c>
      <c r="N279" s="832">
        <v>1</v>
      </c>
      <c r="O279" s="836">
        <v>1</v>
      </c>
      <c r="P279" s="835">
        <v>52.75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7</v>
      </c>
      <c r="B280" s="832" t="s">
        <v>2907</v>
      </c>
      <c r="C280" s="832" t="s">
        <v>2911</v>
      </c>
      <c r="D280" s="833" t="s">
        <v>4442</v>
      </c>
      <c r="E280" s="834" t="s">
        <v>2955</v>
      </c>
      <c r="F280" s="832" t="s">
        <v>2908</v>
      </c>
      <c r="G280" s="832" t="s">
        <v>3471</v>
      </c>
      <c r="H280" s="832" t="s">
        <v>585</v>
      </c>
      <c r="I280" s="832" t="s">
        <v>3472</v>
      </c>
      <c r="J280" s="832" t="s">
        <v>3473</v>
      </c>
      <c r="K280" s="832" t="s">
        <v>3474</v>
      </c>
      <c r="L280" s="835">
        <v>86.02</v>
      </c>
      <c r="M280" s="835">
        <v>86.02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7</v>
      </c>
      <c r="B281" s="832" t="s">
        <v>2907</v>
      </c>
      <c r="C281" s="832" t="s">
        <v>2911</v>
      </c>
      <c r="D281" s="833" t="s">
        <v>4442</v>
      </c>
      <c r="E281" s="834" t="s">
        <v>2955</v>
      </c>
      <c r="F281" s="832" t="s">
        <v>2908</v>
      </c>
      <c r="G281" s="832" t="s">
        <v>3330</v>
      </c>
      <c r="H281" s="832" t="s">
        <v>585</v>
      </c>
      <c r="I281" s="832" t="s">
        <v>3331</v>
      </c>
      <c r="J281" s="832" t="s">
        <v>1922</v>
      </c>
      <c r="K281" s="832" t="s">
        <v>3332</v>
      </c>
      <c r="L281" s="835">
        <v>248.55</v>
      </c>
      <c r="M281" s="835">
        <v>248.55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7</v>
      </c>
      <c r="B282" s="832" t="s">
        <v>2907</v>
      </c>
      <c r="C282" s="832" t="s">
        <v>2911</v>
      </c>
      <c r="D282" s="833" t="s">
        <v>4442</v>
      </c>
      <c r="E282" s="834" t="s">
        <v>2955</v>
      </c>
      <c r="F282" s="832" t="s">
        <v>2908</v>
      </c>
      <c r="G282" s="832" t="s">
        <v>3218</v>
      </c>
      <c r="H282" s="832" t="s">
        <v>585</v>
      </c>
      <c r="I282" s="832" t="s">
        <v>3219</v>
      </c>
      <c r="J282" s="832" t="s">
        <v>1499</v>
      </c>
      <c r="K282" s="832" t="s">
        <v>3220</v>
      </c>
      <c r="L282" s="835">
        <v>90.95</v>
      </c>
      <c r="M282" s="835">
        <v>90.95</v>
      </c>
      <c r="N282" s="832">
        <v>1</v>
      </c>
      <c r="O282" s="836">
        <v>1</v>
      </c>
      <c r="P282" s="835">
        <v>90.95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7</v>
      </c>
      <c r="B283" s="832" t="s">
        <v>2907</v>
      </c>
      <c r="C283" s="832" t="s">
        <v>2911</v>
      </c>
      <c r="D283" s="833" t="s">
        <v>4442</v>
      </c>
      <c r="E283" s="834" t="s">
        <v>2955</v>
      </c>
      <c r="F283" s="832" t="s">
        <v>2908</v>
      </c>
      <c r="G283" s="832" t="s">
        <v>2966</v>
      </c>
      <c r="H283" s="832" t="s">
        <v>585</v>
      </c>
      <c r="I283" s="832" t="s">
        <v>3429</v>
      </c>
      <c r="J283" s="832" t="s">
        <v>2968</v>
      </c>
      <c r="K283" s="832" t="s">
        <v>3430</v>
      </c>
      <c r="L283" s="835">
        <v>32.25</v>
      </c>
      <c r="M283" s="835">
        <v>64.5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7</v>
      </c>
      <c r="B284" s="832" t="s">
        <v>2907</v>
      </c>
      <c r="C284" s="832" t="s">
        <v>2911</v>
      </c>
      <c r="D284" s="833" t="s">
        <v>4442</v>
      </c>
      <c r="E284" s="834" t="s">
        <v>2955</v>
      </c>
      <c r="F284" s="832" t="s">
        <v>2908</v>
      </c>
      <c r="G284" s="832" t="s">
        <v>3143</v>
      </c>
      <c r="H284" s="832" t="s">
        <v>585</v>
      </c>
      <c r="I284" s="832" t="s">
        <v>3475</v>
      </c>
      <c r="J284" s="832" t="s">
        <v>1527</v>
      </c>
      <c r="K284" s="832" t="s">
        <v>1529</v>
      </c>
      <c r="L284" s="835">
        <v>50.32</v>
      </c>
      <c r="M284" s="835">
        <v>100.64</v>
      </c>
      <c r="N284" s="832">
        <v>2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7</v>
      </c>
      <c r="B285" s="832" t="s">
        <v>2907</v>
      </c>
      <c r="C285" s="832" t="s">
        <v>2911</v>
      </c>
      <c r="D285" s="833" t="s">
        <v>4442</v>
      </c>
      <c r="E285" s="834" t="s">
        <v>2954</v>
      </c>
      <c r="F285" s="832" t="s">
        <v>2908</v>
      </c>
      <c r="G285" s="832" t="s">
        <v>3476</v>
      </c>
      <c r="H285" s="832" t="s">
        <v>585</v>
      </c>
      <c r="I285" s="832" t="s">
        <v>3477</v>
      </c>
      <c r="J285" s="832" t="s">
        <v>3478</v>
      </c>
      <c r="K285" s="832" t="s">
        <v>3479</v>
      </c>
      <c r="L285" s="835">
        <v>263.26</v>
      </c>
      <c r="M285" s="835">
        <v>263.26</v>
      </c>
      <c r="N285" s="832">
        <v>1</v>
      </c>
      <c r="O285" s="836">
        <v>1</v>
      </c>
      <c r="P285" s="835">
        <v>263.26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7</v>
      </c>
      <c r="B286" s="832" t="s">
        <v>2907</v>
      </c>
      <c r="C286" s="832" t="s">
        <v>2911</v>
      </c>
      <c r="D286" s="833" t="s">
        <v>4442</v>
      </c>
      <c r="E286" s="834" t="s">
        <v>2954</v>
      </c>
      <c r="F286" s="832" t="s">
        <v>2908</v>
      </c>
      <c r="G286" s="832" t="s">
        <v>3480</v>
      </c>
      <c r="H286" s="832" t="s">
        <v>585</v>
      </c>
      <c r="I286" s="832" t="s">
        <v>3481</v>
      </c>
      <c r="J286" s="832" t="s">
        <v>3482</v>
      </c>
      <c r="K286" s="832" t="s">
        <v>3483</v>
      </c>
      <c r="L286" s="835">
        <v>590.26</v>
      </c>
      <c r="M286" s="835">
        <v>590.26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7</v>
      </c>
      <c r="B287" s="832" t="s">
        <v>2907</v>
      </c>
      <c r="C287" s="832" t="s">
        <v>2911</v>
      </c>
      <c r="D287" s="833" t="s">
        <v>4442</v>
      </c>
      <c r="E287" s="834" t="s">
        <v>2954</v>
      </c>
      <c r="F287" s="832" t="s">
        <v>2908</v>
      </c>
      <c r="G287" s="832" t="s">
        <v>3484</v>
      </c>
      <c r="H287" s="832" t="s">
        <v>585</v>
      </c>
      <c r="I287" s="832" t="s">
        <v>3485</v>
      </c>
      <c r="J287" s="832" t="s">
        <v>3486</v>
      </c>
      <c r="K287" s="832" t="s">
        <v>3487</v>
      </c>
      <c r="L287" s="835">
        <v>213.49</v>
      </c>
      <c r="M287" s="835">
        <v>213.49</v>
      </c>
      <c r="N287" s="832">
        <v>1</v>
      </c>
      <c r="O287" s="836">
        <v>0.5</v>
      </c>
      <c r="P287" s="835">
        <v>213.49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5" customHeight="1" x14ac:dyDescent="0.2">
      <c r="A288" s="831">
        <v>7</v>
      </c>
      <c r="B288" s="832" t="s">
        <v>2907</v>
      </c>
      <c r="C288" s="832" t="s">
        <v>2911</v>
      </c>
      <c r="D288" s="833" t="s">
        <v>4442</v>
      </c>
      <c r="E288" s="834" t="s">
        <v>2954</v>
      </c>
      <c r="F288" s="832" t="s">
        <v>2908</v>
      </c>
      <c r="G288" s="832" t="s">
        <v>3208</v>
      </c>
      <c r="H288" s="832" t="s">
        <v>585</v>
      </c>
      <c r="I288" s="832" t="s">
        <v>3212</v>
      </c>
      <c r="J288" s="832" t="s">
        <v>3210</v>
      </c>
      <c r="K288" s="832" t="s">
        <v>3213</v>
      </c>
      <c r="L288" s="835">
        <v>88.16</v>
      </c>
      <c r="M288" s="835">
        <v>88.16</v>
      </c>
      <c r="N288" s="832">
        <v>1</v>
      </c>
      <c r="O288" s="836">
        <v>0.5</v>
      </c>
      <c r="P288" s="835">
        <v>88.16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5" customHeight="1" x14ac:dyDescent="0.2">
      <c r="A289" s="831">
        <v>7</v>
      </c>
      <c r="B289" s="832" t="s">
        <v>2907</v>
      </c>
      <c r="C289" s="832" t="s">
        <v>2911</v>
      </c>
      <c r="D289" s="833" t="s">
        <v>4442</v>
      </c>
      <c r="E289" s="834" t="s">
        <v>2954</v>
      </c>
      <c r="F289" s="832" t="s">
        <v>2908</v>
      </c>
      <c r="G289" s="832" t="s">
        <v>3088</v>
      </c>
      <c r="H289" s="832" t="s">
        <v>585</v>
      </c>
      <c r="I289" s="832" t="s">
        <v>3089</v>
      </c>
      <c r="J289" s="832" t="s">
        <v>1722</v>
      </c>
      <c r="K289" s="832" t="s">
        <v>3090</v>
      </c>
      <c r="L289" s="835">
        <v>42.14</v>
      </c>
      <c r="M289" s="835">
        <v>84.28</v>
      </c>
      <c r="N289" s="832">
        <v>2</v>
      </c>
      <c r="O289" s="836">
        <v>1.5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7</v>
      </c>
      <c r="B290" s="832" t="s">
        <v>2907</v>
      </c>
      <c r="C290" s="832" t="s">
        <v>2911</v>
      </c>
      <c r="D290" s="833" t="s">
        <v>4442</v>
      </c>
      <c r="E290" s="834" t="s">
        <v>2954</v>
      </c>
      <c r="F290" s="832" t="s">
        <v>2908</v>
      </c>
      <c r="G290" s="832" t="s">
        <v>3488</v>
      </c>
      <c r="H290" s="832" t="s">
        <v>585</v>
      </c>
      <c r="I290" s="832" t="s">
        <v>3489</v>
      </c>
      <c r="J290" s="832" t="s">
        <v>1471</v>
      </c>
      <c r="K290" s="832" t="s">
        <v>1818</v>
      </c>
      <c r="L290" s="835">
        <v>57.6</v>
      </c>
      <c r="M290" s="835">
        <v>57.6</v>
      </c>
      <c r="N290" s="832">
        <v>1</v>
      </c>
      <c r="O290" s="836"/>
      <c r="P290" s="835"/>
      <c r="Q290" s="837">
        <v>0</v>
      </c>
      <c r="R290" s="832"/>
      <c r="S290" s="837">
        <v>0</v>
      </c>
      <c r="T290" s="836"/>
      <c r="U290" s="838"/>
    </row>
    <row r="291" spans="1:21" ht="14.45" customHeight="1" x14ac:dyDescent="0.2">
      <c r="A291" s="831">
        <v>7</v>
      </c>
      <c r="B291" s="832" t="s">
        <v>2907</v>
      </c>
      <c r="C291" s="832" t="s">
        <v>2911</v>
      </c>
      <c r="D291" s="833" t="s">
        <v>4442</v>
      </c>
      <c r="E291" s="834" t="s">
        <v>2954</v>
      </c>
      <c r="F291" s="832" t="s">
        <v>2908</v>
      </c>
      <c r="G291" s="832" t="s">
        <v>3005</v>
      </c>
      <c r="H291" s="832" t="s">
        <v>585</v>
      </c>
      <c r="I291" s="832" t="s">
        <v>3333</v>
      </c>
      <c r="J291" s="832" t="s">
        <v>802</v>
      </c>
      <c r="K291" s="832" t="s">
        <v>3116</v>
      </c>
      <c r="L291" s="835">
        <v>35.25</v>
      </c>
      <c r="M291" s="835">
        <v>35.25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7</v>
      </c>
      <c r="B292" s="832" t="s">
        <v>2907</v>
      </c>
      <c r="C292" s="832" t="s">
        <v>2911</v>
      </c>
      <c r="D292" s="833" t="s">
        <v>4442</v>
      </c>
      <c r="E292" s="834" t="s">
        <v>2954</v>
      </c>
      <c r="F292" s="832" t="s">
        <v>2908</v>
      </c>
      <c r="G292" s="832" t="s">
        <v>2966</v>
      </c>
      <c r="H292" s="832" t="s">
        <v>585</v>
      </c>
      <c r="I292" s="832" t="s">
        <v>3490</v>
      </c>
      <c r="J292" s="832" t="s">
        <v>2968</v>
      </c>
      <c r="K292" s="832" t="s">
        <v>3491</v>
      </c>
      <c r="L292" s="835">
        <v>0</v>
      </c>
      <c r="M292" s="835">
        <v>0</v>
      </c>
      <c r="N292" s="832">
        <v>1</v>
      </c>
      <c r="O292" s="836"/>
      <c r="P292" s="835"/>
      <c r="Q292" s="837"/>
      <c r="R292" s="832"/>
      <c r="S292" s="837">
        <v>0</v>
      </c>
      <c r="T292" s="836"/>
      <c r="U292" s="838"/>
    </row>
    <row r="293" spans="1:21" ht="14.45" customHeight="1" x14ac:dyDescent="0.2">
      <c r="A293" s="831">
        <v>7</v>
      </c>
      <c r="B293" s="832" t="s">
        <v>2907</v>
      </c>
      <c r="C293" s="832" t="s">
        <v>2911</v>
      </c>
      <c r="D293" s="833" t="s">
        <v>4442</v>
      </c>
      <c r="E293" s="834" t="s">
        <v>2954</v>
      </c>
      <c r="F293" s="832" t="s">
        <v>2908</v>
      </c>
      <c r="G293" s="832" t="s">
        <v>3492</v>
      </c>
      <c r="H293" s="832" t="s">
        <v>585</v>
      </c>
      <c r="I293" s="832" t="s">
        <v>3493</v>
      </c>
      <c r="J293" s="832" t="s">
        <v>3494</v>
      </c>
      <c r="K293" s="832" t="s">
        <v>3495</v>
      </c>
      <c r="L293" s="835">
        <v>241.31</v>
      </c>
      <c r="M293" s="835">
        <v>241.31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7</v>
      </c>
      <c r="B294" s="832" t="s">
        <v>2907</v>
      </c>
      <c r="C294" s="832" t="s">
        <v>2911</v>
      </c>
      <c r="D294" s="833" t="s">
        <v>4442</v>
      </c>
      <c r="E294" s="834" t="s">
        <v>2954</v>
      </c>
      <c r="F294" s="832" t="s">
        <v>2908</v>
      </c>
      <c r="G294" s="832" t="s">
        <v>3133</v>
      </c>
      <c r="H294" s="832" t="s">
        <v>678</v>
      </c>
      <c r="I294" s="832" t="s">
        <v>2675</v>
      </c>
      <c r="J294" s="832" t="s">
        <v>2676</v>
      </c>
      <c r="K294" s="832" t="s">
        <v>2677</v>
      </c>
      <c r="L294" s="835">
        <v>25.5</v>
      </c>
      <c r="M294" s="835">
        <v>51</v>
      </c>
      <c r="N294" s="832">
        <v>2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7</v>
      </c>
      <c r="B295" s="832" t="s">
        <v>2907</v>
      </c>
      <c r="C295" s="832" t="s">
        <v>2911</v>
      </c>
      <c r="D295" s="833" t="s">
        <v>4442</v>
      </c>
      <c r="E295" s="834" t="s">
        <v>2954</v>
      </c>
      <c r="F295" s="832" t="s">
        <v>2908</v>
      </c>
      <c r="G295" s="832" t="s">
        <v>2974</v>
      </c>
      <c r="H295" s="832" t="s">
        <v>585</v>
      </c>
      <c r="I295" s="832" t="s">
        <v>3134</v>
      </c>
      <c r="J295" s="832" t="s">
        <v>831</v>
      </c>
      <c r="K295" s="832" t="s">
        <v>3135</v>
      </c>
      <c r="L295" s="835">
        <v>42.54</v>
      </c>
      <c r="M295" s="835">
        <v>42.54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7</v>
      </c>
      <c r="B296" s="832" t="s">
        <v>2907</v>
      </c>
      <c r="C296" s="832" t="s">
        <v>2911</v>
      </c>
      <c r="D296" s="833" t="s">
        <v>4442</v>
      </c>
      <c r="E296" s="834" t="s">
        <v>2954</v>
      </c>
      <c r="F296" s="832" t="s">
        <v>2908</v>
      </c>
      <c r="G296" s="832" t="s">
        <v>3496</v>
      </c>
      <c r="H296" s="832" t="s">
        <v>585</v>
      </c>
      <c r="I296" s="832" t="s">
        <v>3497</v>
      </c>
      <c r="J296" s="832" t="s">
        <v>3498</v>
      </c>
      <c r="K296" s="832" t="s">
        <v>3499</v>
      </c>
      <c r="L296" s="835">
        <v>1411.57</v>
      </c>
      <c r="M296" s="835">
        <v>2823.14</v>
      </c>
      <c r="N296" s="832">
        <v>2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7</v>
      </c>
      <c r="B297" s="832" t="s">
        <v>2907</v>
      </c>
      <c r="C297" s="832" t="s">
        <v>2911</v>
      </c>
      <c r="D297" s="833" t="s">
        <v>4442</v>
      </c>
      <c r="E297" s="834" t="s">
        <v>2954</v>
      </c>
      <c r="F297" s="832" t="s">
        <v>2908</v>
      </c>
      <c r="G297" s="832" t="s">
        <v>3039</v>
      </c>
      <c r="H297" s="832" t="s">
        <v>585</v>
      </c>
      <c r="I297" s="832" t="s">
        <v>3040</v>
      </c>
      <c r="J297" s="832" t="s">
        <v>1232</v>
      </c>
      <c r="K297" s="832" t="s">
        <v>1233</v>
      </c>
      <c r="L297" s="835">
        <v>107.27</v>
      </c>
      <c r="M297" s="835">
        <v>321.81</v>
      </c>
      <c r="N297" s="832">
        <v>3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7</v>
      </c>
      <c r="B298" s="832" t="s">
        <v>2907</v>
      </c>
      <c r="C298" s="832" t="s">
        <v>2911</v>
      </c>
      <c r="D298" s="833" t="s">
        <v>4442</v>
      </c>
      <c r="E298" s="834" t="s">
        <v>2961</v>
      </c>
      <c r="F298" s="832" t="s">
        <v>2908</v>
      </c>
      <c r="G298" s="832" t="s">
        <v>3044</v>
      </c>
      <c r="H298" s="832" t="s">
        <v>585</v>
      </c>
      <c r="I298" s="832" t="s">
        <v>3500</v>
      </c>
      <c r="J298" s="832" t="s">
        <v>3501</v>
      </c>
      <c r="K298" s="832" t="s">
        <v>2518</v>
      </c>
      <c r="L298" s="835">
        <v>119.69</v>
      </c>
      <c r="M298" s="835">
        <v>119.69</v>
      </c>
      <c r="N298" s="832">
        <v>1</v>
      </c>
      <c r="O298" s="836">
        <v>0.5</v>
      </c>
      <c r="P298" s="835">
        <v>119.69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7</v>
      </c>
      <c r="B299" s="832" t="s">
        <v>2907</v>
      </c>
      <c r="C299" s="832" t="s">
        <v>2911</v>
      </c>
      <c r="D299" s="833" t="s">
        <v>4442</v>
      </c>
      <c r="E299" s="834" t="s">
        <v>2961</v>
      </c>
      <c r="F299" s="832" t="s">
        <v>2908</v>
      </c>
      <c r="G299" s="832" t="s">
        <v>3502</v>
      </c>
      <c r="H299" s="832" t="s">
        <v>585</v>
      </c>
      <c r="I299" s="832" t="s">
        <v>3503</v>
      </c>
      <c r="J299" s="832" t="s">
        <v>3504</v>
      </c>
      <c r="K299" s="832" t="s">
        <v>3505</v>
      </c>
      <c r="L299" s="835">
        <v>34.93</v>
      </c>
      <c r="M299" s="835">
        <v>34.93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7</v>
      </c>
      <c r="B300" s="832" t="s">
        <v>2907</v>
      </c>
      <c r="C300" s="832" t="s">
        <v>2911</v>
      </c>
      <c r="D300" s="833" t="s">
        <v>4442</v>
      </c>
      <c r="E300" s="834" t="s">
        <v>2961</v>
      </c>
      <c r="F300" s="832" t="s">
        <v>2908</v>
      </c>
      <c r="G300" s="832" t="s">
        <v>3506</v>
      </c>
      <c r="H300" s="832" t="s">
        <v>585</v>
      </c>
      <c r="I300" s="832" t="s">
        <v>3507</v>
      </c>
      <c r="J300" s="832" t="s">
        <v>3508</v>
      </c>
      <c r="K300" s="832" t="s">
        <v>3509</v>
      </c>
      <c r="L300" s="835">
        <v>0</v>
      </c>
      <c r="M300" s="835">
        <v>0</v>
      </c>
      <c r="N300" s="832">
        <v>1</v>
      </c>
      <c r="O300" s="836">
        <v>1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7</v>
      </c>
      <c r="B301" s="832" t="s">
        <v>2907</v>
      </c>
      <c r="C301" s="832" t="s">
        <v>2911</v>
      </c>
      <c r="D301" s="833" t="s">
        <v>4442</v>
      </c>
      <c r="E301" s="834" t="s">
        <v>2961</v>
      </c>
      <c r="F301" s="832" t="s">
        <v>2908</v>
      </c>
      <c r="G301" s="832" t="s">
        <v>3073</v>
      </c>
      <c r="H301" s="832" t="s">
        <v>585</v>
      </c>
      <c r="I301" s="832" t="s">
        <v>3510</v>
      </c>
      <c r="J301" s="832" t="s">
        <v>1332</v>
      </c>
      <c r="K301" s="832" t="s">
        <v>1333</v>
      </c>
      <c r="L301" s="835">
        <v>0</v>
      </c>
      <c r="M301" s="835">
        <v>0</v>
      </c>
      <c r="N301" s="832">
        <v>1</v>
      </c>
      <c r="O301" s="836">
        <v>1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7</v>
      </c>
      <c r="B302" s="832" t="s">
        <v>2907</v>
      </c>
      <c r="C302" s="832" t="s">
        <v>2911</v>
      </c>
      <c r="D302" s="833" t="s">
        <v>4442</v>
      </c>
      <c r="E302" s="834" t="s">
        <v>2961</v>
      </c>
      <c r="F302" s="832" t="s">
        <v>2908</v>
      </c>
      <c r="G302" s="832" t="s">
        <v>3001</v>
      </c>
      <c r="H302" s="832" t="s">
        <v>585</v>
      </c>
      <c r="I302" s="832" t="s">
        <v>3002</v>
      </c>
      <c r="J302" s="832" t="s">
        <v>3003</v>
      </c>
      <c r="K302" s="832" t="s">
        <v>3004</v>
      </c>
      <c r="L302" s="835">
        <v>73.150000000000006</v>
      </c>
      <c r="M302" s="835">
        <v>438.90000000000003</v>
      </c>
      <c r="N302" s="832">
        <v>6</v>
      </c>
      <c r="O302" s="836">
        <v>1.5</v>
      </c>
      <c r="P302" s="835">
        <v>438.90000000000003</v>
      </c>
      <c r="Q302" s="837">
        <v>1</v>
      </c>
      <c r="R302" s="832">
        <v>6</v>
      </c>
      <c r="S302" s="837">
        <v>1</v>
      </c>
      <c r="T302" s="836">
        <v>1.5</v>
      </c>
      <c r="U302" s="838">
        <v>1</v>
      </c>
    </row>
    <row r="303" spans="1:21" ht="14.45" customHeight="1" x14ac:dyDescent="0.2">
      <c r="A303" s="831">
        <v>7</v>
      </c>
      <c r="B303" s="832" t="s">
        <v>2907</v>
      </c>
      <c r="C303" s="832" t="s">
        <v>2911</v>
      </c>
      <c r="D303" s="833" t="s">
        <v>4442</v>
      </c>
      <c r="E303" s="834" t="s">
        <v>2961</v>
      </c>
      <c r="F303" s="832" t="s">
        <v>2908</v>
      </c>
      <c r="G303" s="832" t="s">
        <v>3019</v>
      </c>
      <c r="H303" s="832" t="s">
        <v>585</v>
      </c>
      <c r="I303" s="832" t="s">
        <v>3020</v>
      </c>
      <c r="J303" s="832" t="s">
        <v>747</v>
      </c>
      <c r="K303" s="832" t="s">
        <v>3021</v>
      </c>
      <c r="L303" s="835">
        <v>127.91</v>
      </c>
      <c r="M303" s="835">
        <v>127.91</v>
      </c>
      <c r="N303" s="832">
        <v>1</v>
      </c>
      <c r="O303" s="836">
        <v>1</v>
      </c>
      <c r="P303" s="835">
        <v>127.91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7</v>
      </c>
      <c r="B304" s="832" t="s">
        <v>2907</v>
      </c>
      <c r="C304" s="832" t="s">
        <v>2911</v>
      </c>
      <c r="D304" s="833" t="s">
        <v>4442</v>
      </c>
      <c r="E304" s="834" t="s">
        <v>2961</v>
      </c>
      <c r="F304" s="832" t="s">
        <v>2908</v>
      </c>
      <c r="G304" s="832" t="s">
        <v>3511</v>
      </c>
      <c r="H304" s="832" t="s">
        <v>678</v>
      </c>
      <c r="I304" s="832" t="s">
        <v>2792</v>
      </c>
      <c r="J304" s="832" t="s">
        <v>2790</v>
      </c>
      <c r="K304" s="832" t="s">
        <v>2793</v>
      </c>
      <c r="L304" s="835">
        <v>15.9</v>
      </c>
      <c r="M304" s="835">
        <v>15.9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7</v>
      </c>
      <c r="B305" s="832" t="s">
        <v>2907</v>
      </c>
      <c r="C305" s="832" t="s">
        <v>2911</v>
      </c>
      <c r="D305" s="833" t="s">
        <v>4442</v>
      </c>
      <c r="E305" s="834" t="s">
        <v>2961</v>
      </c>
      <c r="F305" s="832" t="s">
        <v>2908</v>
      </c>
      <c r="G305" s="832" t="s">
        <v>2974</v>
      </c>
      <c r="H305" s="832" t="s">
        <v>585</v>
      </c>
      <c r="I305" s="832" t="s">
        <v>3134</v>
      </c>
      <c r="J305" s="832" t="s">
        <v>831</v>
      </c>
      <c r="K305" s="832" t="s">
        <v>3135</v>
      </c>
      <c r="L305" s="835">
        <v>42.54</v>
      </c>
      <c r="M305" s="835">
        <v>85.08</v>
      </c>
      <c r="N305" s="832">
        <v>2</v>
      </c>
      <c r="O305" s="836">
        <v>2</v>
      </c>
      <c r="P305" s="835">
        <v>85.08</v>
      </c>
      <c r="Q305" s="837">
        <v>1</v>
      </c>
      <c r="R305" s="832">
        <v>2</v>
      </c>
      <c r="S305" s="837">
        <v>1</v>
      </c>
      <c r="T305" s="836">
        <v>2</v>
      </c>
      <c r="U305" s="838">
        <v>1</v>
      </c>
    </row>
    <row r="306" spans="1:21" ht="14.45" customHeight="1" x14ac:dyDescent="0.2">
      <c r="A306" s="831">
        <v>7</v>
      </c>
      <c r="B306" s="832" t="s">
        <v>2907</v>
      </c>
      <c r="C306" s="832" t="s">
        <v>2911</v>
      </c>
      <c r="D306" s="833" t="s">
        <v>4442</v>
      </c>
      <c r="E306" s="834" t="s">
        <v>2961</v>
      </c>
      <c r="F306" s="832" t="s">
        <v>2908</v>
      </c>
      <c r="G306" s="832" t="s">
        <v>3147</v>
      </c>
      <c r="H306" s="832" t="s">
        <v>678</v>
      </c>
      <c r="I306" s="832" t="s">
        <v>2487</v>
      </c>
      <c r="J306" s="832" t="s">
        <v>1669</v>
      </c>
      <c r="K306" s="832" t="s">
        <v>2488</v>
      </c>
      <c r="L306" s="835">
        <v>154.36000000000001</v>
      </c>
      <c r="M306" s="835">
        <v>154.36000000000001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7</v>
      </c>
      <c r="B307" s="832" t="s">
        <v>2907</v>
      </c>
      <c r="C307" s="832" t="s">
        <v>2911</v>
      </c>
      <c r="D307" s="833" t="s">
        <v>4442</v>
      </c>
      <c r="E307" s="834" t="s">
        <v>2943</v>
      </c>
      <c r="F307" s="832" t="s">
        <v>2908</v>
      </c>
      <c r="G307" s="832" t="s">
        <v>3476</v>
      </c>
      <c r="H307" s="832" t="s">
        <v>585</v>
      </c>
      <c r="I307" s="832" t="s">
        <v>3512</v>
      </c>
      <c r="J307" s="832" t="s">
        <v>1935</v>
      </c>
      <c r="K307" s="832" t="s">
        <v>3513</v>
      </c>
      <c r="L307" s="835">
        <v>462.73</v>
      </c>
      <c r="M307" s="835">
        <v>462.73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7</v>
      </c>
      <c r="B308" s="832" t="s">
        <v>2907</v>
      </c>
      <c r="C308" s="832" t="s">
        <v>2911</v>
      </c>
      <c r="D308" s="833" t="s">
        <v>4442</v>
      </c>
      <c r="E308" s="834" t="s">
        <v>2943</v>
      </c>
      <c r="F308" s="832" t="s">
        <v>2908</v>
      </c>
      <c r="G308" s="832" t="s">
        <v>3323</v>
      </c>
      <c r="H308" s="832" t="s">
        <v>585</v>
      </c>
      <c r="I308" s="832" t="s">
        <v>3324</v>
      </c>
      <c r="J308" s="832" t="s">
        <v>988</v>
      </c>
      <c r="K308" s="832" t="s">
        <v>3325</v>
      </c>
      <c r="L308" s="835">
        <v>477.5</v>
      </c>
      <c r="M308" s="835">
        <v>477.5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7</v>
      </c>
      <c r="B309" s="832" t="s">
        <v>2907</v>
      </c>
      <c r="C309" s="832" t="s">
        <v>2911</v>
      </c>
      <c r="D309" s="833" t="s">
        <v>4442</v>
      </c>
      <c r="E309" s="834" t="s">
        <v>2943</v>
      </c>
      <c r="F309" s="832" t="s">
        <v>2908</v>
      </c>
      <c r="G309" s="832" t="s">
        <v>3326</v>
      </c>
      <c r="H309" s="832" t="s">
        <v>585</v>
      </c>
      <c r="I309" s="832" t="s">
        <v>3327</v>
      </c>
      <c r="J309" s="832" t="s">
        <v>3328</v>
      </c>
      <c r="K309" s="832" t="s">
        <v>3329</v>
      </c>
      <c r="L309" s="835">
        <v>159.71</v>
      </c>
      <c r="M309" s="835">
        <v>479.13</v>
      </c>
      <c r="N309" s="832">
        <v>3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7</v>
      </c>
      <c r="B310" s="832" t="s">
        <v>2907</v>
      </c>
      <c r="C310" s="832" t="s">
        <v>2911</v>
      </c>
      <c r="D310" s="833" t="s">
        <v>4442</v>
      </c>
      <c r="E310" s="834" t="s">
        <v>2943</v>
      </c>
      <c r="F310" s="832" t="s">
        <v>2908</v>
      </c>
      <c r="G310" s="832" t="s">
        <v>3261</v>
      </c>
      <c r="H310" s="832" t="s">
        <v>585</v>
      </c>
      <c r="I310" s="832" t="s">
        <v>3262</v>
      </c>
      <c r="J310" s="832" t="s">
        <v>948</v>
      </c>
      <c r="K310" s="832" t="s">
        <v>2397</v>
      </c>
      <c r="L310" s="835">
        <v>38.56</v>
      </c>
      <c r="M310" s="835">
        <v>154.24</v>
      </c>
      <c r="N310" s="832">
        <v>4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7</v>
      </c>
      <c r="B311" s="832" t="s">
        <v>2907</v>
      </c>
      <c r="C311" s="832" t="s">
        <v>2911</v>
      </c>
      <c r="D311" s="833" t="s">
        <v>4442</v>
      </c>
      <c r="E311" s="834" t="s">
        <v>2943</v>
      </c>
      <c r="F311" s="832" t="s">
        <v>2908</v>
      </c>
      <c r="G311" s="832" t="s">
        <v>3352</v>
      </c>
      <c r="H311" s="832" t="s">
        <v>585</v>
      </c>
      <c r="I311" s="832" t="s">
        <v>3514</v>
      </c>
      <c r="J311" s="832" t="s">
        <v>3515</v>
      </c>
      <c r="K311" s="832" t="s">
        <v>3516</v>
      </c>
      <c r="L311" s="835">
        <v>141.25</v>
      </c>
      <c r="M311" s="835">
        <v>282.5</v>
      </c>
      <c r="N311" s="832">
        <v>2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7</v>
      </c>
      <c r="B312" s="832" t="s">
        <v>2907</v>
      </c>
      <c r="C312" s="832" t="s">
        <v>2911</v>
      </c>
      <c r="D312" s="833" t="s">
        <v>4442</v>
      </c>
      <c r="E312" s="834" t="s">
        <v>2943</v>
      </c>
      <c r="F312" s="832" t="s">
        <v>2908</v>
      </c>
      <c r="G312" s="832" t="s">
        <v>3470</v>
      </c>
      <c r="H312" s="832" t="s">
        <v>678</v>
      </c>
      <c r="I312" s="832" t="s">
        <v>2589</v>
      </c>
      <c r="J312" s="832" t="s">
        <v>713</v>
      </c>
      <c r="K312" s="832" t="s">
        <v>1289</v>
      </c>
      <c r="L312" s="835">
        <v>0</v>
      </c>
      <c r="M312" s="835">
        <v>0</v>
      </c>
      <c r="N312" s="832">
        <v>4</v>
      </c>
      <c r="O312" s="836">
        <v>2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7</v>
      </c>
      <c r="B313" s="832" t="s">
        <v>2907</v>
      </c>
      <c r="C313" s="832" t="s">
        <v>2911</v>
      </c>
      <c r="D313" s="833" t="s">
        <v>4442</v>
      </c>
      <c r="E313" s="834" t="s">
        <v>2943</v>
      </c>
      <c r="F313" s="832" t="s">
        <v>2908</v>
      </c>
      <c r="G313" s="832" t="s">
        <v>3517</v>
      </c>
      <c r="H313" s="832" t="s">
        <v>678</v>
      </c>
      <c r="I313" s="832" t="s">
        <v>3518</v>
      </c>
      <c r="J313" s="832" t="s">
        <v>3519</v>
      </c>
      <c r="K313" s="832" t="s">
        <v>3520</v>
      </c>
      <c r="L313" s="835">
        <v>102.85</v>
      </c>
      <c r="M313" s="835">
        <v>411.4</v>
      </c>
      <c r="N313" s="832">
        <v>4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7</v>
      </c>
      <c r="B314" s="832" t="s">
        <v>2907</v>
      </c>
      <c r="C314" s="832" t="s">
        <v>2911</v>
      </c>
      <c r="D314" s="833" t="s">
        <v>4442</v>
      </c>
      <c r="E314" s="834" t="s">
        <v>2943</v>
      </c>
      <c r="F314" s="832" t="s">
        <v>2908</v>
      </c>
      <c r="G314" s="832" t="s">
        <v>2976</v>
      </c>
      <c r="H314" s="832" t="s">
        <v>585</v>
      </c>
      <c r="I314" s="832" t="s">
        <v>2977</v>
      </c>
      <c r="J314" s="832" t="s">
        <v>1760</v>
      </c>
      <c r="K314" s="832" t="s">
        <v>1763</v>
      </c>
      <c r="L314" s="835">
        <v>61.97</v>
      </c>
      <c r="M314" s="835">
        <v>61.97</v>
      </c>
      <c r="N314" s="832">
        <v>1</v>
      </c>
      <c r="O314" s="836">
        <v>1</v>
      </c>
      <c r="P314" s="835">
        <v>61.97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7</v>
      </c>
      <c r="B315" s="832" t="s">
        <v>2907</v>
      </c>
      <c r="C315" s="832" t="s">
        <v>2911</v>
      </c>
      <c r="D315" s="833" t="s">
        <v>4442</v>
      </c>
      <c r="E315" s="834" t="s">
        <v>2943</v>
      </c>
      <c r="F315" s="832" t="s">
        <v>2908</v>
      </c>
      <c r="G315" s="832" t="s">
        <v>3521</v>
      </c>
      <c r="H315" s="832" t="s">
        <v>585</v>
      </c>
      <c r="I315" s="832" t="s">
        <v>3522</v>
      </c>
      <c r="J315" s="832" t="s">
        <v>3523</v>
      </c>
      <c r="K315" s="832" t="s">
        <v>3524</v>
      </c>
      <c r="L315" s="835">
        <v>155.52000000000001</v>
      </c>
      <c r="M315" s="835">
        <v>155.52000000000001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7</v>
      </c>
      <c r="B316" s="832" t="s">
        <v>2907</v>
      </c>
      <c r="C316" s="832" t="s">
        <v>2911</v>
      </c>
      <c r="D316" s="833" t="s">
        <v>4442</v>
      </c>
      <c r="E316" s="834" t="s">
        <v>2943</v>
      </c>
      <c r="F316" s="832" t="s">
        <v>2908</v>
      </c>
      <c r="G316" s="832" t="s">
        <v>3525</v>
      </c>
      <c r="H316" s="832" t="s">
        <v>585</v>
      </c>
      <c r="I316" s="832" t="s">
        <v>3526</v>
      </c>
      <c r="J316" s="832" t="s">
        <v>3527</v>
      </c>
      <c r="K316" s="832" t="s">
        <v>3528</v>
      </c>
      <c r="L316" s="835">
        <v>208.57</v>
      </c>
      <c r="M316" s="835">
        <v>625.71</v>
      </c>
      <c r="N316" s="832">
        <v>3</v>
      </c>
      <c r="O316" s="836">
        <v>2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7</v>
      </c>
      <c r="B317" s="832" t="s">
        <v>2907</v>
      </c>
      <c r="C317" s="832" t="s">
        <v>2911</v>
      </c>
      <c r="D317" s="833" t="s">
        <v>4442</v>
      </c>
      <c r="E317" s="834" t="s">
        <v>2921</v>
      </c>
      <c r="F317" s="832" t="s">
        <v>2908</v>
      </c>
      <c r="G317" s="832" t="s">
        <v>3081</v>
      </c>
      <c r="H317" s="832" t="s">
        <v>585</v>
      </c>
      <c r="I317" s="832" t="s">
        <v>3082</v>
      </c>
      <c r="J317" s="832" t="s">
        <v>1512</v>
      </c>
      <c r="K317" s="832" t="s">
        <v>1513</v>
      </c>
      <c r="L317" s="835">
        <v>94.7</v>
      </c>
      <c r="M317" s="835">
        <v>94.7</v>
      </c>
      <c r="N317" s="832">
        <v>1</v>
      </c>
      <c r="O317" s="836">
        <v>1</v>
      </c>
      <c r="P317" s="835">
        <v>94.7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7</v>
      </c>
      <c r="B318" s="832" t="s">
        <v>2907</v>
      </c>
      <c r="C318" s="832" t="s">
        <v>2911</v>
      </c>
      <c r="D318" s="833" t="s">
        <v>4442</v>
      </c>
      <c r="E318" s="834" t="s">
        <v>2921</v>
      </c>
      <c r="F318" s="832" t="s">
        <v>2908</v>
      </c>
      <c r="G318" s="832" t="s">
        <v>3282</v>
      </c>
      <c r="H318" s="832" t="s">
        <v>585</v>
      </c>
      <c r="I318" s="832" t="s">
        <v>3454</v>
      </c>
      <c r="J318" s="832" t="s">
        <v>3455</v>
      </c>
      <c r="K318" s="832" t="s">
        <v>3456</v>
      </c>
      <c r="L318" s="835">
        <v>52.75</v>
      </c>
      <c r="M318" s="835">
        <v>52.75</v>
      </c>
      <c r="N318" s="832">
        <v>1</v>
      </c>
      <c r="O318" s="836">
        <v>1</v>
      </c>
      <c r="P318" s="835">
        <v>52.75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7</v>
      </c>
      <c r="B319" s="832" t="s">
        <v>2907</v>
      </c>
      <c r="C319" s="832" t="s">
        <v>2911</v>
      </c>
      <c r="D319" s="833" t="s">
        <v>4442</v>
      </c>
      <c r="E319" s="834" t="s">
        <v>2921</v>
      </c>
      <c r="F319" s="832" t="s">
        <v>2908</v>
      </c>
      <c r="G319" s="832" t="s">
        <v>3529</v>
      </c>
      <c r="H319" s="832" t="s">
        <v>585</v>
      </c>
      <c r="I319" s="832" t="s">
        <v>3530</v>
      </c>
      <c r="J319" s="832" t="s">
        <v>3531</v>
      </c>
      <c r="K319" s="832" t="s">
        <v>3532</v>
      </c>
      <c r="L319" s="835">
        <v>105.32</v>
      </c>
      <c r="M319" s="835">
        <v>105.32</v>
      </c>
      <c r="N319" s="832">
        <v>1</v>
      </c>
      <c r="O319" s="836">
        <v>1</v>
      </c>
      <c r="P319" s="835">
        <v>105.32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7</v>
      </c>
      <c r="B320" s="832" t="s">
        <v>2907</v>
      </c>
      <c r="C320" s="832" t="s">
        <v>2911</v>
      </c>
      <c r="D320" s="833" t="s">
        <v>4442</v>
      </c>
      <c r="E320" s="834" t="s">
        <v>2921</v>
      </c>
      <c r="F320" s="832" t="s">
        <v>2908</v>
      </c>
      <c r="G320" s="832" t="s">
        <v>3181</v>
      </c>
      <c r="H320" s="832" t="s">
        <v>678</v>
      </c>
      <c r="I320" s="832" t="s">
        <v>3533</v>
      </c>
      <c r="J320" s="832" t="s">
        <v>2470</v>
      </c>
      <c r="K320" s="832" t="s">
        <v>3534</v>
      </c>
      <c r="L320" s="835">
        <v>49.08</v>
      </c>
      <c r="M320" s="835">
        <v>49.08</v>
      </c>
      <c r="N320" s="832">
        <v>1</v>
      </c>
      <c r="O320" s="836">
        <v>1</v>
      </c>
      <c r="P320" s="835">
        <v>49.08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7</v>
      </c>
      <c r="B321" s="832" t="s">
        <v>2907</v>
      </c>
      <c r="C321" s="832" t="s">
        <v>2911</v>
      </c>
      <c r="D321" s="833" t="s">
        <v>4442</v>
      </c>
      <c r="E321" s="834" t="s">
        <v>2940</v>
      </c>
      <c r="F321" s="832" t="s">
        <v>2908</v>
      </c>
      <c r="G321" s="832" t="s">
        <v>3476</v>
      </c>
      <c r="H321" s="832" t="s">
        <v>585</v>
      </c>
      <c r="I321" s="832" t="s">
        <v>3535</v>
      </c>
      <c r="J321" s="832" t="s">
        <v>1075</v>
      </c>
      <c r="K321" s="832" t="s">
        <v>3479</v>
      </c>
      <c r="L321" s="835">
        <v>263.26</v>
      </c>
      <c r="M321" s="835">
        <v>263.26</v>
      </c>
      <c r="N321" s="832">
        <v>1</v>
      </c>
      <c r="O321" s="836">
        <v>1</v>
      </c>
      <c r="P321" s="835">
        <v>263.26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7</v>
      </c>
      <c r="B322" s="832" t="s">
        <v>2907</v>
      </c>
      <c r="C322" s="832" t="s">
        <v>2911</v>
      </c>
      <c r="D322" s="833" t="s">
        <v>4442</v>
      </c>
      <c r="E322" s="834" t="s">
        <v>2940</v>
      </c>
      <c r="F322" s="832" t="s">
        <v>2908</v>
      </c>
      <c r="G322" s="832" t="s">
        <v>3153</v>
      </c>
      <c r="H322" s="832" t="s">
        <v>678</v>
      </c>
      <c r="I322" s="832" t="s">
        <v>2801</v>
      </c>
      <c r="J322" s="832" t="s">
        <v>2154</v>
      </c>
      <c r="K322" s="832" t="s">
        <v>2802</v>
      </c>
      <c r="L322" s="835">
        <v>173.12</v>
      </c>
      <c r="M322" s="835">
        <v>346.24</v>
      </c>
      <c r="N322" s="832">
        <v>2</v>
      </c>
      <c r="O322" s="836">
        <v>0.5</v>
      </c>
      <c r="P322" s="835">
        <v>346.24</v>
      </c>
      <c r="Q322" s="837">
        <v>1</v>
      </c>
      <c r="R322" s="832">
        <v>2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7</v>
      </c>
      <c r="B323" s="832" t="s">
        <v>2907</v>
      </c>
      <c r="C323" s="832" t="s">
        <v>2911</v>
      </c>
      <c r="D323" s="833" t="s">
        <v>4442</v>
      </c>
      <c r="E323" s="834" t="s">
        <v>2940</v>
      </c>
      <c r="F323" s="832" t="s">
        <v>2908</v>
      </c>
      <c r="G323" s="832" t="s">
        <v>3536</v>
      </c>
      <c r="H323" s="832" t="s">
        <v>585</v>
      </c>
      <c r="I323" s="832" t="s">
        <v>3537</v>
      </c>
      <c r="J323" s="832" t="s">
        <v>3538</v>
      </c>
      <c r="K323" s="832" t="s">
        <v>3539</v>
      </c>
      <c r="L323" s="835">
        <v>0</v>
      </c>
      <c r="M323" s="835">
        <v>0</v>
      </c>
      <c r="N323" s="832">
        <v>1</v>
      </c>
      <c r="O323" s="836">
        <v>1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7</v>
      </c>
      <c r="B324" s="832" t="s">
        <v>2907</v>
      </c>
      <c r="C324" s="832" t="s">
        <v>2911</v>
      </c>
      <c r="D324" s="833" t="s">
        <v>4442</v>
      </c>
      <c r="E324" s="834" t="s">
        <v>2940</v>
      </c>
      <c r="F324" s="832" t="s">
        <v>2908</v>
      </c>
      <c r="G324" s="832" t="s">
        <v>3251</v>
      </c>
      <c r="H324" s="832" t="s">
        <v>585</v>
      </c>
      <c r="I324" s="832" t="s">
        <v>3252</v>
      </c>
      <c r="J324" s="832" t="s">
        <v>3253</v>
      </c>
      <c r="K324" s="832" t="s">
        <v>3254</v>
      </c>
      <c r="L324" s="835">
        <v>91.78</v>
      </c>
      <c r="M324" s="835">
        <v>91.78</v>
      </c>
      <c r="N324" s="832">
        <v>1</v>
      </c>
      <c r="O324" s="836">
        <v>0.5</v>
      </c>
      <c r="P324" s="835">
        <v>91.78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5" customHeight="1" x14ac:dyDescent="0.2">
      <c r="A325" s="831">
        <v>7</v>
      </c>
      <c r="B325" s="832" t="s">
        <v>2907</v>
      </c>
      <c r="C325" s="832" t="s">
        <v>2911</v>
      </c>
      <c r="D325" s="833" t="s">
        <v>4442</v>
      </c>
      <c r="E325" s="834" t="s">
        <v>2940</v>
      </c>
      <c r="F325" s="832" t="s">
        <v>2908</v>
      </c>
      <c r="G325" s="832" t="s">
        <v>3282</v>
      </c>
      <c r="H325" s="832" t="s">
        <v>585</v>
      </c>
      <c r="I325" s="832" t="s">
        <v>3540</v>
      </c>
      <c r="J325" s="832" t="s">
        <v>3455</v>
      </c>
      <c r="K325" s="832" t="s">
        <v>3541</v>
      </c>
      <c r="L325" s="835">
        <v>31.65</v>
      </c>
      <c r="M325" s="835">
        <v>31.65</v>
      </c>
      <c r="N325" s="832">
        <v>1</v>
      </c>
      <c r="O325" s="836">
        <v>1</v>
      </c>
      <c r="P325" s="835">
        <v>31.65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7</v>
      </c>
      <c r="B326" s="832" t="s">
        <v>2907</v>
      </c>
      <c r="C326" s="832" t="s">
        <v>2911</v>
      </c>
      <c r="D326" s="833" t="s">
        <v>4442</v>
      </c>
      <c r="E326" s="834" t="s">
        <v>2940</v>
      </c>
      <c r="F326" s="832" t="s">
        <v>2908</v>
      </c>
      <c r="G326" s="832" t="s">
        <v>3542</v>
      </c>
      <c r="H326" s="832" t="s">
        <v>585</v>
      </c>
      <c r="I326" s="832" t="s">
        <v>3543</v>
      </c>
      <c r="J326" s="832" t="s">
        <v>3544</v>
      </c>
      <c r="K326" s="832" t="s">
        <v>3545</v>
      </c>
      <c r="L326" s="835">
        <v>69.59</v>
      </c>
      <c r="M326" s="835">
        <v>69.59</v>
      </c>
      <c r="N326" s="832">
        <v>1</v>
      </c>
      <c r="O326" s="836">
        <v>0.5</v>
      </c>
      <c r="P326" s="835">
        <v>69.59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7</v>
      </c>
      <c r="B327" s="832" t="s">
        <v>2907</v>
      </c>
      <c r="C327" s="832" t="s">
        <v>2911</v>
      </c>
      <c r="D327" s="833" t="s">
        <v>4442</v>
      </c>
      <c r="E327" s="834" t="s">
        <v>2940</v>
      </c>
      <c r="F327" s="832" t="s">
        <v>2908</v>
      </c>
      <c r="G327" s="832" t="s">
        <v>3111</v>
      </c>
      <c r="H327" s="832" t="s">
        <v>585</v>
      </c>
      <c r="I327" s="832" t="s">
        <v>3112</v>
      </c>
      <c r="J327" s="832" t="s">
        <v>3113</v>
      </c>
      <c r="K327" s="832" t="s">
        <v>3114</v>
      </c>
      <c r="L327" s="835">
        <v>0</v>
      </c>
      <c r="M327" s="835">
        <v>0</v>
      </c>
      <c r="N327" s="832">
        <v>1</v>
      </c>
      <c r="O327" s="836">
        <v>0.5</v>
      </c>
      <c r="P327" s="835">
        <v>0</v>
      </c>
      <c r="Q327" s="837"/>
      <c r="R327" s="832">
        <v>1</v>
      </c>
      <c r="S327" s="837">
        <v>1</v>
      </c>
      <c r="T327" s="836">
        <v>0.5</v>
      </c>
      <c r="U327" s="838">
        <v>1</v>
      </c>
    </row>
    <row r="328" spans="1:21" ht="14.45" customHeight="1" x14ac:dyDescent="0.2">
      <c r="A328" s="831">
        <v>7</v>
      </c>
      <c r="B328" s="832" t="s">
        <v>2907</v>
      </c>
      <c r="C328" s="832" t="s">
        <v>2911</v>
      </c>
      <c r="D328" s="833" t="s">
        <v>4442</v>
      </c>
      <c r="E328" s="834" t="s">
        <v>2940</v>
      </c>
      <c r="F328" s="832" t="s">
        <v>2908</v>
      </c>
      <c r="G328" s="832" t="s">
        <v>3117</v>
      </c>
      <c r="H328" s="832" t="s">
        <v>585</v>
      </c>
      <c r="I328" s="832" t="s">
        <v>3546</v>
      </c>
      <c r="J328" s="832" t="s">
        <v>3547</v>
      </c>
      <c r="K328" s="832" t="s">
        <v>3548</v>
      </c>
      <c r="L328" s="835">
        <v>115.18</v>
      </c>
      <c r="M328" s="835">
        <v>115.18</v>
      </c>
      <c r="N328" s="832">
        <v>1</v>
      </c>
      <c r="O328" s="836">
        <v>0.5</v>
      </c>
      <c r="P328" s="835">
        <v>115.18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7</v>
      </c>
      <c r="B329" s="832" t="s">
        <v>2907</v>
      </c>
      <c r="C329" s="832" t="s">
        <v>2911</v>
      </c>
      <c r="D329" s="833" t="s">
        <v>4442</v>
      </c>
      <c r="E329" s="834" t="s">
        <v>2940</v>
      </c>
      <c r="F329" s="832" t="s">
        <v>2908</v>
      </c>
      <c r="G329" s="832" t="s">
        <v>3019</v>
      </c>
      <c r="H329" s="832" t="s">
        <v>585</v>
      </c>
      <c r="I329" s="832" t="s">
        <v>3020</v>
      </c>
      <c r="J329" s="832" t="s">
        <v>747</v>
      </c>
      <c r="K329" s="832" t="s">
        <v>3021</v>
      </c>
      <c r="L329" s="835">
        <v>127.91</v>
      </c>
      <c r="M329" s="835">
        <v>127.91</v>
      </c>
      <c r="N329" s="832">
        <v>1</v>
      </c>
      <c r="O329" s="836">
        <v>0.5</v>
      </c>
      <c r="P329" s="835">
        <v>127.91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7</v>
      </c>
      <c r="B330" s="832" t="s">
        <v>2907</v>
      </c>
      <c r="C330" s="832" t="s">
        <v>2911</v>
      </c>
      <c r="D330" s="833" t="s">
        <v>4442</v>
      </c>
      <c r="E330" s="834" t="s">
        <v>2940</v>
      </c>
      <c r="F330" s="832" t="s">
        <v>2908</v>
      </c>
      <c r="G330" s="832" t="s">
        <v>3123</v>
      </c>
      <c r="H330" s="832" t="s">
        <v>585</v>
      </c>
      <c r="I330" s="832" t="s">
        <v>3124</v>
      </c>
      <c r="J330" s="832" t="s">
        <v>3125</v>
      </c>
      <c r="K330" s="832" t="s">
        <v>920</v>
      </c>
      <c r="L330" s="835">
        <v>87.67</v>
      </c>
      <c r="M330" s="835">
        <v>263.01</v>
      </c>
      <c r="N330" s="832">
        <v>3</v>
      </c>
      <c r="O330" s="836">
        <v>0.5</v>
      </c>
      <c r="P330" s="835">
        <v>263.01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7</v>
      </c>
      <c r="B331" s="832" t="s">
        <v>2907</v>
      </c>
      <c r="C331" s="832" t="s">
        <v>2911</v>
      </c>
      <c r="D331" s="833" t="s">
        <v>4442</v>
      </c>
      <c r="E331" s="834" t="s">
        <v>2940</v>
      </c>
      <c r="F331" s="832" t="s">
        <v>2908</v>
      </c>
      <c r="G331" s="832" t="s">
        <v>2974</v>
      </c>
      <c r="H331" s="832" t="s">
        <v>585</v>
      </c>
      <c r="I331" s="832" t="s">
        <v>3134</v>
      </c>
      <c r="J331" s="832" t="s">
        <v>831</v>
      </c>
      <c r="K331" s="832" t="s">
        <v>3135</v>
      </c>
      <c r="L331" s="835">
        <v>42.54</v>
      </c>
      <c r="M331" s="835">
        <v>85.08</v>
      </c>
      <c r="N331" s="832">
        <v>2</v>
      </c>
      <c r="O331" s="836">
        <v>1</v>
      </c>
      <c r="P331" s="835">
        <v>85.08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7</v>
      </c>
      <c r="B332" s="832" t="s">
        <v>2907</v>
      </c>
      <c r="C332" s="832" t="s">
        <v>2911</v>
      </c>
      <c r="D332" s="833" t="s">
        <v>4442</v>
      </c>
      <c r="E332" s="834" t="s">
        <v>2940</v>
      </c>
      <c r="F332" s="832" t="s">
        <v>2908</v>
      </c>
      <c r="G332" s="832" t="s">
        <v>3549</v>
      </c>
      <c r="H332" s="832" t="s">
        <v>585</v>
      </c>
      <c r="I332" s="832" t="s">
        <v>3550</v>
      </c>
      <c r="J332" s="832" t="s">
        <v>3551</v>
      </c>
      <c r="K332" s="832" t="s">
        <v>3552</v>
      </c>
      <c r="L332" s="835">
        <v>33.18</v>
      </c>
      <c r="M332" s="835">
        <v>33.18</v>
      </c>
      <c r="N332" s="832">
        <v>1</v>
      </c>
      <c r="O332" s="836">
        <v>1</v>
      </c>
      <c r="P332" s="835">
        <v>33.18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5" customHeight="1" x14ac:dyDescent="0.2">
      <c r="A333" s="831">
        <v>7</v>
      </c>
      <c r="B333" s="832" t="s">
        <v>2907</v>
      </c>
      <c r="C333" s="832" t="s">
        <v>2911</v>
      </c>
      <c r="D333" s="833" t="s">
        <v>4442</v>
      </c>
      <c r="E333" s="834" t="s">
        <v>2940</v>
      </c>
      <c r="F333" s="832" t="s">
        <v>2908</v>
      </c>
      <c r="G333" s="832" t="s">
        <v>3143</v>
      </c>
      <c r="H333" s="832" t="s">
        <v>585</v>
      </c>
      <c r="I333" s="832" t="s">
        <v>3553</v>
      </c>
      <c r="J333" s="832" t="s">
        <v>1527</v>
      </c>
      <c r="K333" s="832" t="s">
        <v>3554</v>
      </c>
      <c r="L333" s="835">
        <v>16.77</v>
      </c>
      <c r="M333" s="835">
        <v>16.77</v>
      </c>
      <c r="N333" s="832">
        <v>1</v>
      </c>
      <c r="O333" s="836">
        <v>0.5</v>
      </c>
      <c r="P333" s="835">
        <v>16.77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7</v>
      </c>
      <c r="B334" s="832" t="s">
        <v>2907</v>
      </c>
      <c r="C334" s="832" t="s">
        <v>2911</v>
      </c>
      <c r="D334" s="833" t="s">
        <v>4442</v>
      </c>
      <c r="E334" s="834" t="s">
        <v>2953</v>
      </c>
      <c r="F334" s="832" t="s">
        <v>2908</v>
      </c>
      <c r="G334" s="832" t="s">
        <v>3044</v>
      </c>
      <c r="H334" s="832" t="s">
        <v>678</v>
      </c>
      <c r="I334" s="832" t="s">
        <v>2516</v>
      </c>
      <c r="J334" s="832" t="s">
        <v>2517</v>
      </c>
      <c r="K334" s="832" t="s">
        <v>2518</v>
      </c>
      <c r="L334" s="835">
        <v>119.7</v>
      </c>
      <c r="M334" s="835">
        <v>239.4</v>
      </c>
      <c r="N334" s="832">
        <v>2</v>
      </c>
      <c r="O334" s="836">
        <v>1</v>
      </c>
      <c r="P334" s="835">
        <v>239.4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7</v>
      </c>
      <c r="B335" s="832" t="s">
        <v>2907</v>
      </c>
      <c r="C335" s="832" t="s">
        <v>2911</v>
      </c>
      <c r="D335" s="833" t="s">
        <v>4442</v>
      </c>
      <c r="E335" s="834" t="s">
        <v>2953</v>
      </c>
      <c r="F335" s="832" t="s">
        <v>2908</v>
      </c>
      <c r="G335" s="832" t="s">
        <v>3242</v>
      </c>
      <c r="H335" s="832" t="s">
        <v>585</v>
      </c>
      <c r="I335" s="832" t="s">
        <v>3555</v>
      </c>
      <c r="J335" s="832" t="s">
        <v>3556</v>
      </c>
      <c r="K335" s="832" t="s">
        <v>3557</v>
      </c>
      <c r="L335" s="835">
        <v>0</v>
      </c>
      <c r="M335" s="835">
        <v>0</v>
      </c>
      <c r="N335" s="832">
        <v>4</v>
      </c>
      <c r="O335" s="836">
        <v>2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7</v>
      </c>
      <c r="B336" s="832" t="s">
        <v>2907</v>
      </c>
      <c r="C336" s="832" t="s">
        <v>2911</v>
      </c>
      <c r="D336" s="833" t="s">
        <v>4442</v>
      </c>
      <c r="E336" s="834" t="s">
        <v>2946</v>
      </c>
      <c r="F336" s="832" t="s">
        <v>2908</v>
      </c>
      <c r="G336" s="832" t="s">
        <v>3228</v>
      </c>
      <c r="H336" s="832" t="s">
        <v>678</v>
      </c>
      <c r="I336" s="832" t="s">
        <v>2634</v>
      </c>
      <c r="J336" s="832" t="s">
        <v>2635</v>
      </c>
      <c r="K336" s="832" t="s">
        <v>2636</v>
      </c>
      <c r="L336" s="835">
        <v>9.4</v>
      </c>
      <c r="M336" s="835">
        <v>9.4</v>
      </c>
      <c r="N336" s="832">
        <v>1</v>
      </c>
      <c r="O336" s="836">
        <v>1</v>
      </c>
      <c r="P336" s="835">
        <v>9.4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7</v>
      </c>
      <c r="B337" s="832" t="s">
        <v>2907</v>
      </c>
      <c r="C337" s="832" t="s">
        <v>2911</v>
      </c>
      <c r="D337" s="833" t="s">
        <v>4442</v>
      </c>
      <c r="E337" s="834" t="s">
        <v>2946</v>
      </c>
      <c r="F337" s="832" t="s">
        <v>2908</v>
      </c>
      <c r="G337" s="832" t="s">
        <v>3558</v>
      </c>
      <c r="H337" s="832" t="s">
        <v>678</v>
      </c>
      <c r="I337" s="832" t="s">
        <v>2398</v>
      </c>
      <c r="J337" s="832" t="s">
        <v>891</v>
      </c>
      <c r="K337" s="832" t="s">
        <v>2399</v>
      </c>
      <c r="L337" s="835">
        <v>160.03</v>
      </c>
      <c r="M337" s="835">
        <v>160.03</v>
      </c>
      <c r="N337" s="832">
        <v>1</v>
      </c>
      <c r="O337" s="836">
        <v>1</v>
      </c>
      <c r="P337" s="835">
        <v>160.03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7</v>
      </c>
      <c r="B338" s="832" t="s">
        <v>2907</v>
      </c>
      <c r="C338" s="832" t="s">
        <v>2911</v>
      </c>
      <c r="D338" s="833" t="s">
        <v>4442</v>
      </c>
      <c r="E338" s="834" t="s">
        <v>2946</v>
      </c>
      <c r="F338" s="832" t="s">
        <v>2908</v>
      </c>
      <c r="G338" s="832" t="s">
        <v>3319</v>
      </c>
      <c r="H338" s="832" t="s">
        <v>585</v>
      </c>
      <c r="I338" s="832" t="s">
        <v>3559</v>
      </c>
      <c r="J338" s="832" t="s">
        <v>2443</v>
      </c>
      <c r="K338" s="832" t="s">
        <v>875</v>
      </c>
      <c r="L338" s="835">
        <v>46.6</v>
      </c>
      <c r="M338" s="835">
        <v>46.6</v>
      </c>
      <c r="N338" s="832">
        <v>1</v>
      </c>
      <c r="O338" s="836">
        <v>0.5</v>
      </c>
      <c r="P338" s="835">
        <v>46.6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7</v>
      </c>
      <c r="B339" s="832" t="s">
        <v>2907</v>
      </c>
      <c r="C339" s="832" t="s">
        <v>2911</v>
      </c>
      <c r="D339" s="833" t="s">
        <v>4442</v>
      </c>
      <c r="E339" s="834" t="s">
        <v>2946</v>
      </c>
      <c r="F339" s="832" t="s">
        <v>2908</v>
      </c>
      <c r="G339" s="832" t="s">
        <v>3319</v>
      </c>
      <c r="H339" s="832" t="s">
        <v>585</v>
      </c>
      <c r="I339" s="832" t="s">
        <v>3559</v>
      </c>
      <c r="J339" s="832" t="s">
        <v>2443</v>
      </c>
      <c r="K339" s="832" t="s">
        <v>875</v>
      </c>
      <c r="L339" s="835">
        <v>58.85</v>
      </c>
      <c r="M339" s="835">
        <v>58.85</v>
      </c>
      <c r="N339" s="832">
        <v>1</v>
      </c>
      <c r="O339" s="836">
        <v>0.5</v>
      </c>
      <c r="P339" s="835">
        <v>58.85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7</v>
      </c>
      <c r="B340" s="832" t="s">
        <v>2907</v>
      </c>
      <c r="C340" s="832" t="s">
        <v>2911</v>
      </c>
      <c r="D340" s="833" t="s">
        <v>4442</v>
      </c>
      <c r="E340" s="834" t="s">
        <v>2946</v>
      </c>
      <c r="F340" s="832" t="s">
        <v>2908</v>
      </c>
      <c r="G340" s="832" t="s">
        <v>3319</v>
      </c>
      <c r="H340" s="832" t="s">
        <v>585</v>
      </c>
      <c r="I340" s="832" t="s">
        <v>3560</v>
      </c>
      <c r="J340" s="832" t="s">
        <v>3561</v>
      </c>
      <c r="K340" s="832" t="s">
        <v>877</v>
      </c>
      <c r="L340" s="835">
        <v>93.18</v>
      </c>
      <c r="M340" s="835">
        <v>93.18</v>
      </c>
      <c r="N340" s="832">
        <v>1</v>
      </c>
      <c r="O340" s="836">
        <v>1</v>
      </c>
      <c r="P340" s="835">
        <v>93.18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7</v>
      </c>
      <c r="B341" s="832" t="s">
        <v>2907</v>
      </c>
      <c r="C341" s="832" t="s">
        <v>2911</v>
      </c>
      <c r="D341" s="833" t="s">
        <v>4442</v>
      </c>
      <c r="E341" s="834" t="s">
        <v>2946</v>
      </c>
      <c r="F341" s="832" t="s">
        <v>2908</v>
      </c>
      <c r="G341" s="832" t="s">
        <v>3044</v>
      </c>
      <c r="H341" s="832" t="s">
        <v>585</v>
      </c>
      <c r="I341" s="832" t="s">
        <v>3500</v>
      </c>
      <c r="J341" s="832" t="s">
        <v>3501</v>
      </c>
      <c r="K341" s="832" t="s">
        <v>2518</v>
      </c>
      <c r="L341" s="835">
        <v>119.69</v>
      </c>
      <c r="M341" s="835">
        <v>119.69</v>
      </c>
      <c r="N341" s="832">
        <v>1</v>
      </c>
      <c r="O341" s="836">
        <v>1</v>
      </c>
      <c r="P341" s="835">
        <v>119.69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7</v>
      </c>
      <c r="B342" s="832" t="s">
        <v>2907</v>
      </c>
      <c r="C342" s="832" t="s">
        <v>2911</v>
      </c>
      <c r="D342" s="833" t="s">
        <v>4442</v>
      </c>
      <c r="E342" s="834" t="s">
        <v>2946</v>
      </c>
      <c r="F342" s="832" t="s">
        <v>2908</v>
      </c>
      <c r="G342" s="832" t="s">
        <v>3005</v>
      </c>
      <c r="H342" s="832" t="s">
        <v>585</v>
      </c>
      <c r="I342" s="832" t="s">
        <v>3562</v>
      </c>
      <c r="J342" s="832" t="s">
        <v>802</v>
      </c>
      <c r="K342" s="832" t="s">
        <v>3563</v>
      </c>
      <c r="L342" s="835">
        <v>17.62</v>
      </c>
      <c r="M342" s="835">
        <v>17.62</v>
      </c>
      <c r="N342" s="832">
        <v>1</v>
      </c>
      <c r="O342" s="836">
        <v>0.5</v>
      </c>
      <c r="P342" s="835">
        <v>17.62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7</v>
      </c>
      <c r="B343" s="832" t="s">
        <v>2907</v>
      </c>
      <c r="C343" s="832" t="s">
        <v>2911</v>
      </c>
      <c r="D343" s="833" t="s">
        <v>4442</v>
      </c>
      <c r="E343" s="834" t="s">
        <v>2946</v>
      </c>
      <c r="F343" s="832" t="s">
        <v>2908</v>
      </c>
      <c r="G343" s="832" t="s">
        <v>3564</v>
      </c>
      <c r="H343" s="832" t="s">
        <v>678</v>
      </c>
      <c r="I343" s="832" t="s">
        <v>3565</v>
      </c>
      <c r="J343" s="832" t="s">
        <v>3566</v>
      </c>
      <c r="K343" s="832" t="s">
        <v>3567</v>
      </c>
      <c r="L343" s="835">
        <v>1906.97</v>
      </c>
      <c r="M343" s="835">
        <v>1906.97</v>
      </c>
      <c r="N343" s="832">
        <v>1</v>
      </c>
      <c r="O343" s="836">
        <v>1</v>
      </c>
      <c r="P343" s="835">
        <v>1906.97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7</v>
      </c>
      <c r="B344" s="832" t="s">
        <v>2907</v>
      </c>
      <c r="C344" s="832" t="s">
        <v>2911</v>
      </c>
      <c r="D344" s="833" t="s">
        <v>4442</v>
      </c>
      <c r="E344" s="834" t="s">
        <v>2946</v>
      </c>
      <c r="F344" s="832" t="s">
        <v>2908</v>
      </c>
      <c r="G344" s="832" t="s">
        <v>3564</v>
      </c>
      <c r="H344" s="832" t="s">
        <v>678</v>
      </c>
      <c r="I344" s="832" t="s">
        <v>3565</v>
      </c>
      <c r="J344" s="832" t="s">
        <v>3566</v>
      </c>
      <c r="K344" s="832" t="s">
        <v>3567</v>
      </c>
      <c r="L344" s="835">
        <v>1887.9</v>
      </c>
      <c r="M344" s="835">
        <v>1887.9</v>
      </c>
      <c r="N344" s="832">
        <v>1</v>
      </c>
      <c r="O344" s="836">
        <v>0.5</v>
      </c>
      <c r="P344" s="835">
        <v>1887.9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7</v>
      </c>
      <c r="B345" s="832" t="s">
        <v>2907</v>
      </c>
      <c r="C345" s="832" t="s">
        <v>2911</v>
      </c>
      <c r="D345" s="833" t="s">
        <v>4442</v>
      </c>
      <c r="E345" s="834" t="s">
        <v>2959</v>
      </c>
      <c r="F345" s="832" t="s">
        <v>2908</v>
      </c>
      <c r="G345" s="832" t="s">
        <v>3568</v>
      </c>
      <c r="H345" s="832" t="s">
        <v>585</v>
      </c>
      <c r="I345" s="832" t="s">
        <v>3569</v>
      </c>
      <c r="J345" s="832" t="s">
        <v>3570</v>
      </c>
      <c r="K345" s="832" t="s">
        <v>3571</v>
      </c>
      <c r="L345" s="835">
        <v>57.76</v>
      </c>
      <c r="M345" s="835">
        <v>57.76</v>
      </c>
      <c r="N345" s="832">
        <v>1</v>
      </c>
      <c r="O345" s="836">
        <v>0.5</v>
      </c>
      <c r="P345" s="835">
        <v>57.76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5" customHeight="1" x14ac:dyDescent="0.2">
      <c r="A346" s="831">
        <v>7</v>
      </c>
      <c r="B346" s="832" t="s">
        <v>2907</v>
      </c>
      <c r="C346" s="832" t="s">
        <v>2911</v>
      </c>
      <c r="D346" s="833" t="s">
        <v>4442</v>
      </c>
      <c r="E346" s="834" t="s">
        <v>2959</v>
      </c>
      <c r="F346" s="832" t="s">
        <v>2908</v>
      </c>
      <c r="G346" s="832" t="s">
        <v>3572</v>
      </c>
      <c r="H346" s="832" t="s">
        <v>585</v>
      </c>
      <c r="I346" s="832" t="s">
        <v>3573</v>
      </c>
      <c r="J346" s="832" t="s">
        <v>3574</v>
      </c>
      <c r="K346" s="832" t="s">
        <v>3575</v>
      </c>
      <c r="L346" s="835">
        <v>97.96</v>
      </c>
      <c r="M346" s="835">
        <v>97.96</v>
      </c>
      <c r="N346" s="832">
        <v>1</v>
      </c>
      <c r="O346" s="836">
        <v>0.5</v>
      </c>
      <c r="P346" s="835">
        <v>97.96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7</v>
      </c>
      <c r="B347" s="832" t="s">
        <v>2907</v>
      </c>
      <c r="C347" s="832" t="s">
        <v>2911</v>
      </c>
      <c r="D347" s="833" t="s">
        <v>4442</v>
      </c>
      <c r="E347" s="834" t="s">
        <v>2959</v>
      </c>
      <c r="F347" s="832" t="s">
        <v>2908</v>
      </c>
      <c r="G347" s="832" t="s">
        <v>2988</v>
      </c>
      <c r="H347" s="832" t="s">
        <v>585</v>
      </c>
      <c r="I347" s="832" t="s">
        <v>3576</v>
      </c>
      <c r="J347" s="832" t="s">
        <v>3046</v>
      </c>
      <c r="K347" s="832" t="s">
        <v>3577</v>
      </c>
      <c r="L347" s="835">
        <v>31.21</v>
      </c>
      <c r="M347" s="835">
        <v>62.42</v>
      </c>
      <c r="N347" s="832">
        <v>2</v>
      </c>
      <c r="O347" s="836">
        <v>0.5</v>
      </c>
      <c r="P347" s="835">
        <v>62.42</v>
      </c>
      <c r="Q347" s="837">
        <v>1</v>
      </c>
      <c r="R347" s="832">
        <v>2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7</v>
      </c>
      <c r="B348" s="832" t="s">
        <v>2907</v>
      </c>
      <c r="C348" s="832" t="s">
        <v>2911</v>
      </c>
      <c r="D348" s="833" t="s">
        <v>4442</v>
      </c>
      <c r="E348" s="834" t="s">
        <v>2959</v>
      </c>
      <c r="F348" s="832" t="s">
        <v>2908</v>
      </c>
      <c r="G348" s="832" t="s">
        <v>2988</v>
      </c>
      <c r="H348" s="832" t="s">
        <v>678</v>
      </c>
      <c r="I348" s="832" t="s">
        <v>3047</v>
      </c>
      <c r="J348" s="832" t="s">
        <v>2799</v>
      </c>
      <c r="K348" s="832" t="s">
        <v>2145</v>
      </c>
      <c r="L348" s="835">
        <v>96.04</v>
      </c>
      <c r="M348" s="835">
        <v>192.08</v>
      </c>
      <c r="N348" s="832">
        <v>2</v>
      </c>
      <c r="O348" s="836">
        <v>0.5</v>
      </c>
      <c r="P348" s="835">
        <v>192.08</v>
      </c>
      <c r="Q348" s="837">
        <v>1</v>
      </c>
      <c r="R348" s="832">
        <v>2</v>
      </c>
      <c r="S348" s="837">
        <v>1</v>
      </c>
      <c r="T348" s="836">
        <v>0.5</v>
      </c>
      <c r="U348" s="838">
        <v>1</v>
      </c>
    </row>
    <row r="349" spans="1:21" ht="14.45" customHeight="1" x14ac:dyDescent="0.2">
      <c r="A349" s="831">
        <v>7</v>
      </c>
      <c r="B349" s="832" t="s">
        <v>2907</v>
      </c>
      <c r="C349" s="832" t="s">
        <v>2911</v>
      </c>
      <c r="D349" s="833" t="s">
        <v>4442</v>
      </c>
      <c r="E349" s="834" t="s">
        <v>2959</v>
      </c>
      <c r="F349" s="832" t="s">
        <v>2908</v>
      </c>
      <c r="G349" s="832" t="s">
        <v>3578</v>
      </c>
      <c r="H349" s="832" t="s">
        <v>585</v>
      </c>
      <c r="I349" s="832" t="s">
        <v>3579</v>
      </c>
      <c r="J349" s="832" t="s">
        <v>3580</v>
      </c>
      <c r="K349" s="832" t="s">
        <v>3581</v>
      </c>
      <c r="L349" s="835">
        <v>370.51</v>
      </c>
      <c r="M349" s="835">
        <v>741.02</v>
      </c>
      <c r="N349" s="832">
        <v>2</v>
      </c>
      <c r="O349" s="836">
        <v>0.5</v>
      </c>
      <c r="P349" s="835">
        <v>741.02</v>
      </c>
      <c r="Q349" s="837">
        <v>1</v>
      </c>
      <c r="R349" s="832">
        <v>2</v>
      </c>
      <c r="S349" s="837">
        <v>1</v>
      </c>
      <c r="T349" s="836">
        <v>0.5</v>
      </c>
      <c r="U349" s="838">
        <v>1</v>
      </c>
    </row>
    <row r="350" spans="1:21" ht="14.45" customHeight="1" x14ac:dyDescent="0.2">
      <c r="A350" s="831">
        <v>7</v>
      </c>
      <c r="B350" s="832" t="s">
        <v>2907</v>
      </c>
      <c r="C350" s="832" t="s">
        <v>2911</v>
      </c>
      <c r="D350" s="833" t="s">
        <v>4442</v>
      </c>
      <c r="E350" s="834" t="s">
        <v>2959</v>
      </c>
      <c r="F350" s="832" t="s">
        <v>2908</v>
      </c>
      <c r="G350" s="832" t="s">
        <v>3578</v>
      </c>
      <c r="H350" s="832" t="s">
        <v>585</v>
      </c>
      <c r="I350" s="832" t="s">
        <v>3579</v>
      </c>
      <c r="J350" s="832" t="s">
        <v>3580</v>
      </c>
      <c r="K350" s="832" t="s">
        <v>3581</v>
      </c>
      <c r="L350" s="835">
        <v>207.32</v>
      </c>
      <c r="M350" s="835">
        <v>207.32</v>
      </c>
      <c r="N350" s="832">
        <v>1</v>
      </c>
      <c r="O350" s="836"/>
      <c r="P350" s="835">
        <v>207.32</v>
      </c>
      <c r="Q350" s="837">
        <v>1</v>
      </c>
      <c r="R350" s="832">
        <v>1</v>
      </c>
      <c r="S350" s="837">
        <v>1</v>
      </c>
      <c r="T350" s="836"/>
      <c r="U350" s="838"/>
    </row>
    <row r="351" spans="1:21" ht="14.45" customHeight="1" x14ac:dyDescent="0.2">
      <c r="A351" s="831">
        <v>7</v>
      </c>
      <c r="B351" s="832" t="s">
        <v>2907</v>
      </c>
      <c r="C351" s="832" t="s">
        <v>2911</v>
      </c>
      <c r="D351" s="833" t="s">
        <v>4442</v>
      </c>
      <c r="E351" s="834" t="s">
        <v>2959</v>
      </c>
      <c r="F351" s="832" t="s">
        <v>2908</v>
      </c>
      <c r="G351" s="832" t="s">
        <v>3088</v>
      </c>
      <c r="H351" s="832" t="s">
        <v>585</v>
      </c>
      <c r="I351" s="832" t="s">
        <v>3089</v>
      </c>
      <c r="J351" s="832" t="s">
        <v>1722</v>
      </c>
      <c r="K351" s="832" t="s">
        <v>3090</v>
      </c>
      <c r="L351" s="835">
        <v>42.14</v>
      </c>
      <c r="M351" s="835">
        <v>168.56</v>
      </c>
      <c r="N351" s="832">
        <v>4</v>
      </c>
      <c r="O351" s="836">
        <v>2.5</v>
      </c>
      <c r="P351" s="835">
        <v>84.28</v>
      </c>
      <c r="Q351" s="837">
        <v>0.5</v>
      </c>
      <c r="R351" s="832">
        <v>2</v>
      </c>
      <c r="S351" s="837">
        <v>0.5</v>
      </c>
      <c r="T351" s="836">
        <v>0.5</v>
      </c>
      <c r="U351" s="838">
        <v>0.2</v>
      </c>
    </row>
    <row r="352" spans="1:21" ht="14.45" customHeight="1" x14ac:dyDescent="0.2">
      <c r="A352" s="831">
        <v>7</v>
      </c>
      <c r="B352" s="832" t="s">
        <v>2907</v>
      </c>
      <c r="C352" s="832" t="s">
        <v>2911</v>
      </c>
      <c r="D352" s="833" t="s">
        <v>4442</v>
      </c>
      <c r="E352" s="834" t="s">
        <v>2959</v>
      </c>
      <c r="F352" s="832" t="s">
        <v>2908</v>
      </c>
      <c r="G352" s="832" t="s">
        <v>3102</v>
      </c>
      <c r="H352" s="832" t="s">
        <v>585</v>
      </c>
      <c r="I352" s="832" t="s">
        <v>3103</v>
      </c>
      <c r="J352" s="832" t="s">
        <v>3104</v>
      </c>
      <c r="K352" s="832" t="s">
        <v>3105</v>
      </c>
      <c r="L352" s="835">
        <v>132.97999999999999</v>
      </c>
      <c r="M352" s="835">
        <v>265.95999999999998</v>
      </c>
      <c r="N352" s="832">
        <v>2</v>
      </c>
      <c r="O352" s="836"/>
      <c r="P352" s="835"/>
      <c r="Q352" s="837">
        <v>0</v>
      </c>
      <c r="R352" s="832"/>
      <c r="S352" s="837">
        <v>0</v>
      </c>
      <c r="T352" s="836"/>
      <c r="U352" s="838"/>
    </row>
    <row r="353" spans="1:21" ht="14.45" customHeight="1" x14ac:dyDescent="0.2">
      <c r="A353" s="831">
        <v>7</v>
      </c>
      <c r="B353" s="832" t="s">
        <v>2907</v>
      </c>
      <c r="C353" s="832" t="s">
        <v>2911</v>
      </c>
      <c r="D353" s="833" t="s">
        <v>4442</v>
      </c>
      <c r="E353" s="834" t="s">
        <v>2959</v>
      </c>
      <c r="F353" s="832" t="s">
        <v>2908</v>
      </c>
      <c r="G353" s="832" t="s">
        <v>3111</v>
      </c>
      <c r="H353" s="832" t="s">
        <v>585</v>
      </c>
      <c r="I353" s="832" t="s">
        <v>3112</v>
      </c>
      <c r="J353" s="832" t="s">
        <v>3113</v>
      </c>
      <c r="K353" s="832" t="s">
        <v>3114</v>
      </c>
      <c r="L353" s="835">
        <v>0</v>
      </c>
      <c r="M353" s="835">
        <v>0</v>
      </c>
      <c r="N353" s="832">
        <v>1</v>
      </c>
      <c r="O353" s="836">
        <v>0.5</v>
      </c>
      <c r="P353" s="835">
        <v>0</v>
      </c>
      <c r="Q353" s="837"/>
      <c r="R353" s="832">
        <v>1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7</v>
      </c>
      <c r="B354" s="832" t="s">
        <v>2907</v>
      </c>
      <c r="C354" s="832" t="s">
        <v>2911</v>
      </c>
      <c r="D354" s="833" t="s">
        <v>4442</v>
      </c>
      <c r="E354" s="834" t="s">
        <v>2959</v>
      </c>
      <c r="F354" s="832" t="s">
        <v>2908</v>
      </c>
      <c r="G354" s="832" t="s">
        <v>2976</v>
      </c>
      <c r="H354" s="832" t="s">
        <v>585</v>
      </c>
      <c r="I354" s="832" t="s">
        <v>3582</v>
      </c>
      <c r="J354" s="832" t="s">
        <v>1762</v>
      </c>
      <c r="K354" s="832" t="s">
        <v>1763</v>
      </c>
      <c r="L354" s="835">
        <v>61.97</v>
      </c>
      <c r="M354" s="835">
        <v>61.97</v>
      </c>
      <c r="N354" s="832">
        <v>1</v>
      </c>
      <c r="O354" s="836"/>
      <c r="P354" s="835">
        <v>61.97</v>
      </c>
      <c r="Q354" s="837">
        <v>1</v>
      </c>
      <c r="R354" s="832">
        <v>1</v>
      </c>
      <c r="S354" s="837">
        <v>1</v>
      </c>
      <c r="T354" s="836"/>
      <c r="U354" s="838"/>
    </row>
    <row r="355" spans="1:21" ht="14.45" customHeight="1" x14ac:dyDescent="0.2">
      <c r="A355" s="831">
        <v>7</v>
      </c>
      <c r="B355" s="832" t="s">
        <v>2907</v>
      </c>
      <c r="C355" s="832" t="s">
        <v>2911</v>
      </c>
      <c r="D355" s="833" t="s">
        <v>4442</v>
      </c>
      <c r="E355" s="834" t="s">
        <v>2959</v>
      </c>
      <c r="F355" s="832" t="s">
        <v>2908</v>
      </c>
      <c r="G355" s="832" t="s">
        <v>3380</v>
      </c>
      <c r="H355" s="832" t="s">
        <v>585</v>
      </c>
      <c r="I355" s="832" t="s">
        <v>3583</v>
      </c>
      <c r="J355" s="832" t="s">
        <v>3584</v>
      </c>
      <c r="K355" s="832" t="s">
        <v>3585</v>
      </c>
      <c r="L355" s="835">
        <v>57.19</v>
      </c>
      <c r="M355" s="835">
        <v>114.38</v>
      </c>
      <c r="N355" s="832">
        <v>2</v>
      </c>
      <c r="O355" s="836">
        <v>0.5</v>
      </c>
      <c r="P355" s="835">
        <v>114.38</v>
      </c>
      <c r="Q355" s="837">
        <v>1</v>
      </c>
      <c r="R355" s="832">
        <v>2</v>
      </c>
      <c r="S355" s="837">
        <v>1</v>
      </c>
      <c r="T355" s="836">
        <v>0.5</v>
      </c>
      <c r="U355" s="838">
        <v>1</v>
      </c>
    </row>
    <row r="356" spans="1:21" ht="14.45" customHeight="1" x14ac:dyDescent="0.2">
      <c r="A356" s="831">
        <v>7</v>
      </c>
      <c r="B356" s="832" t="s">
        <v>2907</v>
      </c>
      <c r="C356" s="832" t="s">
        <v>2911</v>
      </c>
      <c r="D356" s="833" t="s">
        <v>4442</v>
      </c>
      <c r="E356" s="834" t="s">
        <v>2959</v>
      </c>
      <c r="F356" s="832" t="s">
        <v>2908</v>
      </c>
      <c r="G356" s="832" t="s">
        <v>3039</v>
      </c>
      <c r="H356" s="832" t="s">
        <v>585</v>
      </c>
      <c r="I356" s="832" t="s">
        <v>3040</v>
      </c>
      <c r="J356" s="832" t="s">
        <v>1232</v>
      </c>
      <c r="K356" s="832" t="s">
        <v>1233</v>
      </c>
      <c r="L356" s="835">
        <v>107.27</v>
      </c>
      <c r="M356" s="835">
        <v>1287.24</v>
      </c>
      <c r="N356" s="832">
        <v>12</v>
      </c>
      <c r="O356" s="836">
        <v>6</v>
      </c>
      <c r="P356" s="835">
        <v>1072.7</v>
      </c>
      <c r="Q356" s="837">
        <v>0.83333333333333337</v>
      </c>
      <c r="R356" s="832">
        <v>10</v>
      </c>
      <c r="S356" s="837">
        <v>0.83333333333333337</v>
      </c>
      <c r="T356" s="836">
        <v>5</v>
      </c>
      <c r="U356" s="838">
        <v>0.83333333333333337</v>
      </c>
    </row>
    <row r="357" spans="1:21" ht="14.45" customHeight="1" x14ac:dyDescent="0.2">
      <c r="A357" s="831">
        <v>7</v>
      </c>
      <c r="B357" s="832" t="s">
        <v>2907</v>
      </c>
      <c r="C357" s="832" t="s">
        <v>2911</v>
      </c>
      <c r="D357" s="833" t="s">
        <v>4442</v>
      </c>
      <c r="E357" s="834" t="s">
        <v>2924</v>
      </c>
      <c r="F357" s="832" t="s">
        <v>2908</v>
      </c>
      <c r="G357" s="832" t="s">
        <v>2962</v>
      </c>
      <c r="H357" s="832" t="s">
        <v>585</v>
      </c>
      <c r="I357" s="832" t="s">
        <v>2963</v>
      </c>
      <c r="J357" s="832" t="s">
        <v>2964</v>
      </c>
      <c r="K357" s="832" t="s">
        <v>2965</v>
      </c>
      <c r="L357" s="835">
        <v>176.32</v>
      </c>
      <c r="M357" s="835">
        <v>352.64</v>
      </c>
      <c r="N357" s="832">
        <v>2</v>
      </c>
      <c r="O357" s="836">
        <v>1.5</v>
      </c>
      <c r="P357" s="835">
        <v>352.64</v>
      </c>
      <c r="Q357" s="837">
        <v>1</v>
      </c>
      <c r="R357" s="832">
        <v>2</v>
      </c>
      <c r="S357" s="837">
        <v>1</v>
      </c>
      <c r="T357" s="836">
        <v>1.5</v>
      </c>
      <c r="U357" s="838">
        <v>1</v>
      </c>
    </row>
    <row r="358" spans="1:21" ht="14.45" customHeight="1" x14ac:dyDescent="0.2">
      <c r="A358" s="831">
        <v>7</v>
      </c>
      <c r="B358" s="832" t="s">
        <v>2907</v>
      </c>
      <c r="C358" s="832" t="s">
        <v>2911</v>
      </c>
      <c r="D358" s="833" t="s">
        <v>4442</v>
      </c>
      <c r="E358" s="834" t="s">
        <v>2924</v>
      </c>
      <c r="F358" s="832" t="s">
        <v>2908</v>
      </c>
      <c r="G358" s="832" t="s">
        <v>2966</v>
      </c>
      <c r="H358" s="832" t="s">
        <v>585</v>
      </c>
      <c r="I358" s="832" t="s">
        <v>2967</v>
      </c>
      <c r="J358" s="832" t="s">
        <v>2968</v>
      </c>
      <c r="K358" s="832" t="s">
        <v>2969</v>
      </c>
      <c r="L358" s="835">
        <v>115.18</v>
      </c>
      <c r="M358" s="835">
        <v>115.18</v>
      </c>
      <c r="N358" s="832">
        <v>1</v>
      </c>
      <c r="O358" s="836">
        <v>1</v>
      </c>
      <c r="P358" s="835">
        <v>115.18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7</v>
      </c>
      <c r="B359" s="832" t="s">
        <v>2907</v>
      </c>
      <c r="C359" s="832" t="s">
        <v>2911</v>
      </c>
      <c r="D359" s="833" t="s">
        <v>4442</v>
      </c>
      <c r="E359" s="834" t="s">
        <v>2924</v>
      </c>
      <c r="F359" s="832" t="s">
        <v>2908</v>
      </c>
      <c r="G359" s="832" t="s">
        <v>2966</v>
      </c>
      <c r="H359" s="832" t="s">
        <v>585</v>
      </c>
      <c r="I359" s="832" t="s">
        <v>2967</v>
      </c>
      <c r="J359" s="832" t="s">
        <v>2968</v>
      </c>
      <c r="K359" s="832" t="s">
        <v>2969</v>
      </c>
      <c r="L359" s="835">
        <v>205.84</v>
      </c>
      <c r="M359" s="835">
        <v>205.84</v>
      </c>
      <c r="N359" s="832">
        <v>1</v>
      </c>
      <c r="O359" s="836">
        <v>0.5</v>
      </c>
      <c r="P359" s="835">
        <v>205.84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5" customHeight="1" x14ac:dyDescent="0.2">
      <c r="A360" s="831">
        <v>7</v>
      </c>
      <c r="B360" s="832" t="s">
        <v>2907</v>
      </c>
      <c r="C360" s="832" t="s">
        <v>2911</v>
      </c>
      <c r="D360" s="833" t="s">
        <v>4442</v>
      </c>
      <c r="E360" s="834" t="s">
        <v>2957</v>
      </c>
      <c r="F360" s="832" t="s">
        <v>2908</v>
      </c>
      <c r="G360" s="832" t="s">
        <v>3586</v>
      </c>
      <c r="H360" s="832" t="s">
        <v>585</v>
      </c>
      <c r="I360" s="832" t="s">
        <v>3587</v>
      </c>
      <c r="J360" s="832" t="s">
        <v>3588</v>
      </c>
      <c r="K360" s="832" t="s">
        <v>3589</v>
      </c>
      <c r="L360" s="835">
        <v>121.07</v>
      </c>
      <c r="M360" s="835">
        <v>121.07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7</v>
      </c>
      <c r="B361" s="832" t="s">
        <v>2907</v>
      </c>
      <c r="C361" s="832" t="s">
        <v>2913</v>
      </c>
      <c r="D361" s="833" t="s">
        <v>4443</v>
      </c>
      <c r="E361" s="834" t="s">
        <v>2919</v>
      </c>
      <c r="F361" s="832" t="s">
        <v>2908</v>
      </c>
      <c r="G361" s="832" t="s">
        <v>3041</v>
      </c>
      <c r="H361" s="832" t="s">
        <v>585</v>
      </c>
      <c r="I361" s="832" t="s">
        <v>3042</v>
      </c>
      <c r="J361" s="832" t="s">
        <v>3043</v>
      </c>
      <c r="K361" s="832" t="s">
        <v>2037</v>
      </c>
      <c r="L361" s="835">
        <v>70.48</v>
      </c>
      <c r="M361" s="835">
        <v>8316.6400000000012</v>
      </c>
      <c r="N361" s="832">
        <v>118</v>
      </c>
      <c r="O361" s="836">
        <v>30.5</v>
      </c>
      <c r="P361" s="835">
        <v>3946.8800000000006</v>
      </c>
      <c r="Q361" s="837">
        <v>0.47457627118644069</v>
      </c>
      <c r="R361" s="832">
        <v>56</v>
      </c>
      <c r="S361" s="837">
        <v>0.47457627118644069</v>
      </c>
      <c r="T361" s="836">
        <v>14</v>
      </c>
      <c r="U361" s="838">
        <v>0.45901639344262296</v>
      </c>
    </row>
    <row r="362" spans="1:21" ht="14.45" customHeight="1" x14ac:dyDescent="0.2">
      <c r="A362" s="831">
        <v>7</v>
      </c>
      <c r="B362" s="832" t="s">
        <v>2907</v>
      </c>
      <c r="C362" s="832" t="s">
        <v>2913</v>
      </c>
      <c r="D362" s="833" t="s">
        <v>4443</v>
      </c>
      <c r="E362" s="834" t="s">
        <v>2919</v>
      </c>
      <c r="F362" s="832" t="s">
        <v>2908</v>
      </c>
      <c r="G362" s="832" t="s">
        <v>3228</v>
      </c>
      <c r="H362" s="832" t="s">
        <v>678</v>
      </c>
      <c r="I362" s="832" t="s">
        <v>2634</v>
      </c>
      <c r="J362" s="832" t="s">
        <v>2635</v>
      </c>
      <c r="K362" s="832" t="s">
        <v>2636</v>
      </c>
      <c r="L362" s="835">
        <v>9.4</v>
      </c>
      <c r="M362" s="835">
        <v>18.8</v>
      </c>
      <c r="N362" s="832">
        <v>2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7</v>
      </c>
      <c r="B363" s="832" t="s">
        <v>2907</v>
      </c>
      <c r="C363" s="832" t="s">
        <v>2913</v>
      </c>
      <c r="D363" s="833" t="s">
        <v>4443</v>
      </c>
      <c r="E363" s="834" t="s">
        <v>2919</v>
      </c>
      <c r="F363" s="832" t="s">
        <v>2908</v>
      </c>
      <c r="G363" s="832" t="s">
        <v>3228</v>
      </c>
      <c r="H363" s="832" t="s">
        <v>678</v>
      </c>
      <c r="I363" s="832" t="s">
        <v>2639</v>
      </c>
      <c r="J363" s="832" t="s">
        <v>2635</v>
      </c>
      <c r="K363" s="832" t="s">
        <v>2640</v>
      </c>
      <c r="L363" s="835">
        <v>4.7</v>
      </c>
      <c r="M363" s="835">
        <v>9.4</v>
      </c>
      <c r="N363" s="832">
        <v>2</v>
      </c>
      <c r="O363" s="836">
        <v>2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7</v>
      </c>
      <c r="B364" s="832" t="s">
        <v>2907</v>
      </c>
      <c r="C364" s="832" t="s">
        <v>2913</v>
      </c>
      <c r="D364" s="833" t="s">
        <v>4443</v>
      </c>
      <c r="E364" s="834" t="s">
        <v>2919</v>
      </c>
      <c r="F364" s="832" t="s">
        <v>2908</v>
      </c>
      <c r="G364" s="832" t="s">
        <v>3228</v>
      </c>
      <c r="H364" s="832" t="s">
        <v>585</v>
      </c>
      <c r="I364" s="832" t="s">
        <v>3590</v>
      </c>
      <c r="J364" s="832" t="s">
        <v>3234</v>
      </c>
      <c r="K364" s="832" t="s">
        <v>2638</v>
      </c>
      <c r="L364" s="835">
        <v>18.809999999999999</v>
      </c>
      <c r="M364" s="835">
        <v>18.809999999999999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7</v>
      </c>
      <c r="B365" s="832" t="s">
        <v>2907</v>
      </c>
      <c r="C365" s="832" t="s">
        <v>2913</v>
      </c>
      <c r="D365" s="833" t="s">
        <v>4443</v>
      </c>
      <c r="E365" s="834" t="s">
        <v>2919</v>
      </c>
      <c r="F365" s="832" t="s">
        <v>2908</v>
      </c>
      <c r="G365" s="832" t="s">
        <v>3228</v>
      </c>
      <c r="H365" s="832" t="s">
        <v>585</v>
      </c>
      <c r="I365" s="832" t="s">
        <v>3590</v>
      </c>
      <c r="J365" s="832" t="s">
        <v>3234</v>
      </c>
      <c r="K365" s="832" t="s">
        <v>2638</v>
      </c>
      <c r="L365" s="835">
        <v>46.81</v>
      </c>
      <c r="M365" s="835">
        <v>140.43</v>
      </c>
      <c r="N365" s="832">
        <v>3</v>
      </c>
      <c r="O365" s="836">
        <v>1.5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7</v>
      </c>
      <c r="B366" s="832" t="s">
        <v>2907</v>
      </c>
      <c r="C366" s="832" t="s">
        <v>2913</v>
      </c>
      <c r="D366" s="833" t="s">
        <v>4443</v>
      </c>
      <c r="E366" s="834" t="s">
        <v>2919</v>
      </c>
      <c r="F366" s="832" t="s">
        <v>2908</v>
      </c>
      <c r="G366" s="832" t="s">
        <v>3591</v>
      </c>
      <c r="H366" s="832" t="s">
        <v>585</v>
      </c>
      <c r="I366" s="832" t="s">
        <v>3592</v>
      </c>
      <c r="J366" s="832" t="s">
        <v>1817</v>
      </c>
      <c r="K366" s="832" t="s">
        <v>1818</v>
      </c>
      <c r="L366" s="835">
        <v>51.43</v>
      </c>
      <c r="M366" s="835">
        <v>1080.03</v>
      </c>
      <c r="N366" s="832">
        <v>21</v>
      </c>
      <c r="O366" s="836">
        <v>5.5</v>
      </c>
      <c r="P366" s="835">
        <v>874.31</v>
      </c>
      <c r="Q366" s="837">
        <v>0.80952380952380953</v>
      </c>
      <c r="R366" s="832">
        <v>17</v>
      </c>
      <c r="S366" s="837">
        <v>0.80952380952380953</v>
      </c>
      <c r="T366" s="836">
        <v>4.5</v>
      </c>
      <c r="U366" s="838">
        <v>0.81818181818181823</v>
      </c>
    </row>
    <row r="367" spans="1:21" ht="14.45" customHeight="1" x14ac:dyDescent="0.2">
      <c r="A367" s="831">
        <v>7</v>
      </c>
      <c r="B367" s="832" t="s">
        <v>2907</v>
      </c>
      <c r="C367" s="832" t="s">
        <v>2913</v>
      </c>
      <c r="D367" s="833" t="s">
        <v>4443</v>
      </c>
      <c r="E367" s="834" t="s">
        <v>2919</v>
      </c>
      <c r="F367" s="832" t="s">
        <v>2908</v>
      </c>
      <c r="G367" s="832" t="s">
        <v>3591</v>
      </c>
      <c r="H367" s="832" t="s">
        <v>585</v>
      </c>
      <c r="I367" s="832" t="s">
        <v>3592</v>
      </c>
      <c r="J367" s="832" t="s">
        <v>1817</v>
      </c>
      <c r="K367" s="832" t="s">
        <v>1818</v>
      </c>
      <c r="L367" s="835">
        <v>55.77</v>
      </c>
      <c r="M367" s="835">
        <v>390.39000000000004</v>
      </c>
      <c r="N367" s="832">
        <v>7</v>
      </c>
      <c r="O367" s="836">
        <v>1.5</v>
      </c>
      <c r="P367" s="835">
        <v>390.39000000000004</v>
      </c>
      <c r="Q367" s="837">
        <v>1</v>
      </c>
      <c r="R367" s="832">
        <v>7</v>
      </c>
      <c r="S367" s="837">
        <v>1</v>
      </c>
      <c r="T367" s="836">
        <v>1.5</v>
      </c>
      <c r="U367" s="838">
        <v>1</v>
      </c>
    </row>
    <row r="368" spans="1:21" ht="14.45" customHeight="1" x14ac:dyDescent="0.2">
      <c r="A368" s="831">
        <v>7</v>
      </c>
      <c r="B368" s="832" t="s">
        <v>2907</v>
      </c>
      <c r="C368" s="832" t="s">
        <v>2913</v>
      </c>
      <c r="D368" s="833" t="s">
        <v>4443</v>
      </c>
      <c r="E368" s="834" t="s">
        <v>2919</v>
      </c>
      <c r="F368" s="832" t="s">
        <v>2908</v>
      </c>
      <c r="G368" s="832" t="s">
        <v>3591</v>
      </c>
      <c r="H368" s="832" t="s">
        <v>585</v>
      </c>
      <c r="I368" s="832" t="s">
        <v>3593</v>
      </c>
      <c r="J368" s="832" t="s">
        <v>1817</v>
      </c>
      <c r="K368" s="832" t="s">
        <v>1818</v>
      </c>
      <c r="L368" s="835">
        <v>51.43</v>
      </c>
      <c r="M368" s="835">
        <v>2057.1999999999998</v>
      </c>
      <c r="N368" s="832">
        <v>40</v>
      </c>
      <c r="O368" s="836">
        <v>11</v>
      </c>
      <c r="P368" s="835">
        <v>1234.32</v>
      </c>
      <c r="Q368" s="837">
        <v>0.6</v>
      </c>
      <c r="R368" s="832">
        <v>24</v>
      </c>
      <c r="S368" s="837">
        <v>0.6</v>
      </c>
      <c r="T368" s="836">
        <v>7</v>
      </c>
      <c r="U368" s="838">
        <v>0.63636363636363635</v>
      </c>
    </row>
    <row r="369" spans="1:21" ht="14.45" customHeight="1" x14ac:dyDescent="0.2">
      <c r="A369" s="831">
        <v>7</v>
      </c>
      <c r="B369" s="832" t="s">
        <v>2907</v>
      </c>
      <c r="C369" s="832" t="s">
        <v>2913</v>
      </c>
      <c r="D369" s="833" t="s">
        <v>4443</v>
      </c>
      <c r="E369" s="834" t="s">
        <v>2919</v>
      </c>
      <c r="F369" s="832" t="s">
        <v>2908</v>
      </c>
      <c r="G369" s="832" t="s">
        <v>3594</v>
      </c>
      <c r="H369" s="832" t="s">
        <v>585</v>
      </c>
      <c r="I369" s="832" t="s">
        <v>3595</v>
      </c>
      <c r="J369" s="832" t="s">
        <v>3596</v>
      </c>
      <c r="K369" s="832" t="s">
        <v>3597</v>
      </c>
      <c r="L369" s="835">
        <v>61.58</v>
      </c>
      <c r="M369" s="835">
        <v>307.89999999999998</v>
      </c>
      <c r="N369" s="832">
        <v>5</v>
      </c>
      <c r="O369" s="836">
        <v>1</v>
      </c>
      <c r="P369" s="835">
        <v>307.89999999999998</v>
      </c>
      <c r="Q369" s="837">
        <v>1</v>
      </c>
      <c r="R369" s="832">
        <v>5</v>
      </c>
      <c r="S369" s="837">
        <v>1</v>
      </c>
      <c r="T369" s="836">
        <v>1</v>
      </c>
      <c r="U369" s="838">
        <v>1</v>
      </c>
    </row>
    <row r="370" spans="1:21" ht="14.45" customHeight="1" x14ac:dyDescent="0.2">
      <c r="A370" s="831">
        <v>7</v>
      </c>
      <c r="B370" s="832" t="s">
        <v>2907</v>
      </c>
      <c r="C370" s="832" t="s">
        <v>2913</v>
      </c>
      <c r="D370" s="833" t="s">
        <v>4443</v>
      </c>
      <c r="E370" s="834" t="s">
        <v>2919</v>
      </c>
      <c r="F370" s="832" t="s">
        <v>2908</v>
      </c>
      <c r="G370" s="832" t="s">
        <v>2979</v>
      </c>
      <c r="H370" s="832" t="s">
        <v>585</v>
      </c>
      <c r="I370" s="832" t="s">
        <v>2980</v>
      </c>
      <c r="J370" s="832" t="s">
        <v>2981</v>
      </c>
      <c r="K370" s="832" t="s">
        <v>1867</v>
      </c>
      <c r="L370" s="835">
        <v>55.95</v>
      </c>
      <c r="M370" s="835">
        <v>335.70000000000005</v>
      </c>
      <c r="N370" s="832">
        <v>6</v>
      </c>
      <c r="O370" s="836">
        <v>1</v>
      </c>
      <c r="P370" s="835">
        <v>223.8</v>
      </c>
      <c r="Q370" s="837">
        <v>0.66666666666666663</v>
      </c>
      <c r="R370" s="832">
        <v>4</v>
      </c>
      <c r="S370" s="837">
        <v>0.66666666666666663</v>
      </c>
      <c r="T370" s="836">
        <v>0.5</v>
      </c>
      <c r="U370" s="838">
        <v>0.5</v>
      </c>
    </row>
    <row r="371" spans="1:21" ht="14.45" customHeight="1" x14ac:dyDescent="0.2">
      <c r="A371" s="831">
        <v>7</v>
      </c>
      <c r="B371" s="832" t="s">
        <v>2907</v>
      </c>
      <c r="C371" s="832" t="s">
        <v>2913</v>
      </c>
      <c r="D371" s="833" t="s">
        <v>4443</v>
      </c>
      <c r="E371" s="834" t="s">
        <v>2919</v>
      </c>
      <c r="F371" s="832" t="s">
        <v>2908</v>
      </c>
      <c r="G371" s="832" t="s">
        <v>3235</v>
      </c>
      <c r="H371" s="832" t="s">
        <v>585</v>
      </c>
      <c r="I371" s="832" t="s">
        <v>3598</v>
      </c>
      <c r="J371" s="832" t="s">
        <v>3237</v>
      </c>
      <c r="K371" s="832" t="s">
        <v>3599</v>
      </c>
      <c r="L371" s="835">
        <v>0</v>
      </c>
      <c r="M371" s="835">
        <v>0</v>
      </c>
      <c r="N371" s="832">
        <v>3</v>
      </c>
      <c r="O371" s="836">
        <v>1</v>
      </c>
      <c r="P371" s="835">
        <v>0</v>
      </c>
      <c r="Q371" s="837"/>
      <c r="R371" s="832">
        <v>3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7</v>
      </c>
      <c r="B372" s="832" t="s">
        <v>2907</v>
      </c>
      <c r="C372" s="832" t="s">
        <v>2913</v>
      </c>
      <c r="D372" s="833" t="s">
        <v>4443</v>
      </c>
      <c r="E372" s="834" t="s">
        <v>2919</v>
      </c>
      <c r="F372" s="832" t="s">
        <v>2908</v>
      </c>
      <c r="G372" s="832" t="s">
        <v>3235</v>
      </c>
      <c r="H372" s="832" t="s">
        <v>585</v>
      </c>
      <c r="I372" s="832" t="s">
        <v>3600</v>
      </c>
      <c r="J372" s="832" t="s">
        <v>3237</v>
      </c>
      <c r="K372" s="832" t="s">
        <v>3601</v>
      </c>
      <c r="L372" s="835">
        <v>0</v>
      </c>
      <c r="M372" s="835">
        <v>0</v>
      </c>
      <c r="N372" s="832">
        <v>1</v>
      </c>
      <c r="O372" s="836">
        <v>1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5" customHeight="1" x14ac:dyDescent="0.2">
      <c r="A373" s="831">
        <v>7</v>
      </c>
      <c r="B373" s="832" t="s">
        <v>2907</v>
      </c>
      <c r="C373" s="832" t="s">
        <v>2913</v>
      </c>
      <c r="D373" s="833" t="s">
        <v>4443</v>
      </c>
      <c r="E373" s="834" t="s">
        <v>2919</v>
      </c>
      <c r="F373" s="832" t="s">
        <v>2908</v>
      </c>
      <c r="G373" s="832" t="s">
        <v>3602</v>
      </c>
      <c r="H373" s="832" t="s">
        <v>678</v>
      </c>
      <c r="I373" s="832" t="s">
        <v>2822</v>
      </c>
      <c r="J373" s="832" t="s">
        <v>2823</v>
      </c>
      <c r="K373" s="832" t="s">
        <v>2824</v>
      </c>
      <c r="L373" s="835">
        <v>754.04</v>
      </c>
      <c r="M373" s="835">
        <v>11310.599999999999</v>
      </c>
      <c r="N373" s="832">
        <v>15</v>
      </c>
      <c r="O373" s="836">
        <v>4</v>
      </c>
      <c r="P373" s="835">
        <v>11310.599999999999</v>
      </c>
      <c r="Q373" s="837">
        <v>1</v>
      </c>
      <c r="R373" s="832">
        <v>15</v>
      </c>
      <c r="S373" s="837">
        <v>1</v>
      </c>
      <c r="T373" s="836">
        <v>4</v>
      </c>
      <c r="U373" s="838">
        <v>1</v>
      </c>
    </row>
    <row r="374" spans="1:21" ht="14.45" customHeight="1" x14ac:dyDescent="0.2">
      <c r="A374" s="831">
        <v>7</v>
      </c>
      <c r="B374" s="832" t="s">
        <v>2907</v>
      </c>
      <c r="C374" s="832" t="s">
        <v>2913</v>
      </c>
      <c r="D374" s="833" t="s">
        <v>4443</v>
      </c>
      <c r="E374" s="834" t="s">
        <v>2919</v>
      </c>
      <c r="F374" s="832" t="s">
        <v>2908</v>
      </c>
      <c r="G374" s="832" t="s">
        <v>3602</v>
      </c>
      <c r="H374" s="832" t="s">
        <v>678</v>
      </c>
      <c r="I374" s="832" t="s">
        <v>3603</v>
      </c>
      <c r="J374" s="832" t="s">
        <v>2823</v>
      </c>
      <c r="K374" s="832" t="s">
        <v>3604</v>
      </c>
      <c r="L374" s="835">
        <v>1131.06</v>
      </c>
      <c r="M374" s="835">
        <v>62208.299999999996</v>
      </c>
      <c r="N374" s="832">
        <v>55</v>
      </c>
      <c r="O374" s="836">
        <v>10</v>
      </c>
      <c r="P374" s="835">
        <v>55421.939999999995</v>
      </c>
      <c r="Q374" s="837">
        <v>0.89090909090909087</v>
      </c>
      <c r="R374" s="832">
        <v>49</v>
      </c>
      <c r="S374" s="837">
        <v>0.89090909090909087</v>
      </c>
      <c r="T374" s="836">
        <v>9</v>
      </c>
      <c r="U374" s="838">
        <v>0.9</v>
      </c>
    </row>
    <row r="375" spans="1:21" ht="14.45" customHeight="1" x14ac:dyDescent="0.2">
      <c r="A375" s="831">
        <v>7</v>
      </c>
      <c r="B375" s="832" t="s">
        <v>2907</v>
      </c>
      <c r="C375" s="832" t="s">
        <v>2913</v>
      </c>
      <c r="D375" s="833" t="s">
        <v>4443</v>
      </c>
      <c r="E375" s="834" t="s">
        <v>2919</v>
      </c>
      <c r="F375" s="832" t="s">
        <v>2908</v>
      </c>
      <c r="G375" s="832" t="s">
        <v>3602</v>
      </c>
      <c r="H375" s="832" t="s">
        <v>678</v>
      </c>
      <c r="I375" s="832" t="s">
        <v>3605</v>
      </c>
      <c r="J375" s="832" t="s">
        <v>2823</v>
      </c>
      <c r="K375" s="832" t="s">
        <v>3606</v>
      </c>
      <c r="L375" s="835">
        <v>1508.08</v>
      </c>
      <c r="M375" s="835">
        <v>51274.719999999994</v>
      </c>
      <c r="N375" s="832">
        <v>34</v>
      </c>
      <c r="O375" s="836">
        <v>10</v>
      </c>
      <c r="P375" s="835">
        <v>40718.159999999996</v>
      </c>
      <c r="Q375" s="837">
        <v>0.79411764705882359</v>
      </c>
      <c r="R375" s="832">
        <v>27</v>
      </c>
      <c r="S375" s="837">
        <v>0.79411764705882348</v>
      </c>
      <c r="T375" s="836">
        <v>8</v>
      </c>
      <c r="U375" s="838">
        <v>0.8</v>
      </c>
    </row>
    <row r="376" spans="1:21" ht="14.45" customHeight="1" x14ac:dyDescent="0.2">
      <c r="A376" s="831">
        <v>7</v>
      </c>
      <c r="B376" s="832" t="s">
        <v>2907</v>
      </c>
      <c r="C376" s="832" t="s">
        <v>2913</v>
      </c>
      <c r="D376" s="833" t="s">
        <v>4443</v>
      </c>
      <c r="E376" s="834" t="s">
        <v>2919</v>
      </c>
      <c r="F376" s="832" t="s">
        <v>2908</v>
      </c>
      <c r="G376" s="832" t="s">
        <v>3602</v>
      </c>
      <c r="H376" s="832" t="s">
        <v>585</v>
      </c>
      <c r="I376" s="832" t="s">
        <v>3607</v>
      </c>
      <c r="J376" s="832" t="s">
        <v>3608</v>
      </c>
      <c r="K376" s="832" t="s">
        <v>3606</v>
      </c>
      <c r="L376" s="835">
        <v>1292.6500000000001</v>
      </c>
      <c r="M376" s="835">
        <v>5170.6000000000004</v>
      </c>
      <c r="N376" s="832">
        <v>4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7</v>
      </c>
      <c r="B377" s="832" t="s">
        <v>2907</v>
      </c>
      <c r="C377" s="832" t="s">
        <v>2913</v>
      </c>
      <c r="D377" s="833" t="s">
        <v>4443</v>
      </c>
      <c r="E377" s="834" t="s">
        <v>2919</v>
      </c>
      <c r="F377" s="832" t="s">
        <v>2908</v>
      </c>
      <c r="G377" s="832" t="s">
        <v>3602</v>
      </c>
      <c r="H377" s="832" t="s">
        <v>585</v>
      </c>
      <c r="I377" s="832" t="s">
        <v>3609</v>
      </c>
      <c r="J377" s="832" t="s">
        <v>3608</v>
      </c>
      <c r="K377" s="832" t="s">
        <v>2824</v>
      </c>
      <c r="L377" s="835">
        <v>646.32000000000005</v>
      </c>
      <c r="M377" s="835">
        <v>3877.92</v>
      </c>
      <c r="N377" s="832">
        <v>6</v>
      </c>
      <c r="O377" s="836">
        <v>1</v>
      </c>
      <c r="P377" s="835">
        <v>3877.92</v>
      </c>
      <c r="Q377" s="837">
        <v>1</v>
      </c>
      <c r="R377" s="832">
        <v>6</v>
      </c>
      <c r="S377" s="837">
        <v>1</v>
      </c>
      <c r="T377" s="836">
        <v>1</v>
      </c>
      <c r="U377" s="838">
        <v>1</v>
      </c>
    </row>
    <row r="378" spans="1:21" ht="14.45" customHeight="1" x14ac:dyDescent="0.2">
      <c r="A378" s="831">
        <v>7</v>
      </c>
      <c r="B378" s="832" t="s">
        <v>2907</v>
      </c>
      <c r="C378" s="832" t="s">
        <v>2913</v>
      </c>
      <c r="D378" s="833" t="s">
        <v>4443</v>
      </c>
      <c r="E378" s="834" t="s">
        <v>2919</v>
      </c>
      <c r="F378" s="832" t="s">
        <v>2908</v>
      </c>
      <c r="G378" s="832" t="s">
        <v>3602</v>
      </c>
      <c r="H378" s="832" t="s">
        <v>585</v>
      </c>
      <c r="I378" s="832" t="s">
        <v>3610</v>
      </c>
      <c r="J378" s="832" t="s">
        <v>3611</v>
      </c>
      <c r="K378" s="832" t="s">
        <v>3604</v>
      </c>
      <c r="L378" s="835">
        <v>1131.06</v>
      </c>
      <c r="M378" s="835">
        <v>6786.36</v>
      </c>
      <c r="N378" s="832">
        <v>6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7</v>
      </c>
      <c r="B379" s="832" t="s">
        <v>2907</v>
      </c>
      <c r="C379" s="832" t="s">
        <v>2913</v>
      </c>
      <c r="D379" s="833" t="s">
        <v>4443</v>
      </c>
      <c r="E379" s="834" t="s">
        <v>2919</v>
      </c>
      <c r="F379" s="832" t="s">
        <v>2908</v>
      </c>
      <c r="G379" s="832" t="s">
        <v>3602</v>
      </c>
      <c r="H379" s="832" t="s">
        <v>585</v>
      </c>
      <c r="I379" s="832" t="s">
        <v>3612</v>
      </c>
      <c r="J379" s="832" t="s">
        <v>2823</v>
      </c>
      <c r="K379" s="832" t="s">
        <v>3613</v>
      </c>
      <c r="L379" s="835">
        <v>1508.08</v>
      </c>
      <c r="M379" s="835">
        <v>9048.48</v>
      </c>
      <c r="N379" s="832">
        <v>6</v>
      </c>
      <c r="O379" s="836">
        <v>1</v>
      </c>
      <c r="P379" s="835">
        <v>9048.48</v>
      </c>
      <c r="Q379" s="837">
        <v>1</v>
      </c>
      <c r="R379" s="832">
        <v>6</v>
      </c>
      <c r="S379" s="837">
        <v>1</v>
      </c>
      <c r="T379" s="836">
        <v>1</v>
      </c>
      <c r="U379" s="838">
        <v>1</v>
      </c>
    </row>
    <row r="380" spans="1:21" ht="14.45" customHeight="1" x14ac:dyDescent="0.2">
      <c r="A380" s="831">
        <v>7</v>
      </c>
      <c r="B380" s="832" t="s">
        <v>2907</v>
      </c>
      <c r="C380" s="832" t="s">
        <v>2913</v>
      </c>
      <c r="D380" s="833" t="s">
        <v>4443</v>
      </c>
      <c r="E380" s="834" t="s">
        <v>2919</v>
      </c>
      <c r="F380" s="832" t="s">
        <v>2908</v>
      </c>
      <c r="G380" s="832" t="s">
        <v>3602</v>
      </c>
      <c r="H380" s="832" t="s">
        <v>585</v>
      </c>
      <c r="I380" s="832" t="s">
        <v>3614</v>
      </c>
      <c r="J380" s="832" t="s">
        <v>3615</v>
      </c>
      <c r="K380" s="832" t="s">
        <v>2824</v>
      </c>
      <c r="L380" s="835">
        <v>754.04</v>
      </c>
      <c r="M380" s="835">
        <v>8294.4399999999987</v>
      </c>
      <c r="N380" s="832">
        <v>11</v>
      </c>
      <c r="O380" s="836">
        <v>3</v>
      </c>
      <c r="P380" s="835">
        <v>3770.2</v>
      </c>
      <c r="Q380" s="837">
        <v>0.45454545454545459</v>
      </c>
      <c r="R380" s="832">
        <v>5</v>
      </c>
      <c r="S380" s="837">
        <v>0.45454545454545453</v>
      </c>
      <c r="T380" s="836">
        <v>2</v>
      </c>
      <c r="U380" s="838">
        <v>0.66666666666666663</v>
      </c>
    </row>
    <row r="381" spans="1:21" ht="14.45" customHeight="1" x14ac:dyDescent="0.2">
      <c r="A381" s="831">
        <v>7</v>
      </c>
      <c r="B381" s="832" t="s">
        <v>2907</v>
      </c>
      <c r="C381" s="832" t="s">
        <v>2913</v>
      </c>
      <c r="D381" s="833" t="s">
        <v>4443</v>
      </c>
      <c r="E381" s="834" t="s">
        <v>2919</v>
      </c>
      <c r="F381" s="832" t="s">
        <v>2908</v>
      </c>
      <c r="G381" s="832" t="s">
        <v>3602</v>
      </c>
      <c r="H381" s="832" t="s">
        <v>585</v>
      </c>
      <c r="I381" s="832" t="s">
        <v>3616</v>
      </c>
      <c r="J381" s="832" t="s">
        <v>3615</v>
      </c>
      <c r="K381" s="832" t="s">
        <v>3604</v>
      </c>
      <c r="L381" s="835">
        <v>1131.06</v>
      </c>
      <c r="M381" s="835">
        <v>6786.36</v>
      </c>
      <c r="N381" s="832">
        <v>6</v>
      </c>
      <c r="O381" s="836">
        <v>1</v>
      </c>
      <c r="P381" s="835">
        <v>6786.36</v>
      </c>
      <c r="Q381" s="837">
        <v>1</v>
      </c>
      <c r="R381" s="832">
        <v>6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7</v>
      </c>
      <c r="B382" s="832" t="s">
        <v>2907</v>
      </c>
      <c r="C382" s="832" t="s">
        <v>2913</v>
      </c>
      <c r="D382" s="833" t="s">
        <v>4443</v>
      </c>
      <c r="E382" s="834" t="s">
        <v>2919</v>
      </c>
      <c r="F382" s="832" t="s">
        <v>2908</v>
      </c>
      <c r="G382" s="832" t="s">
        <v>3602</v>
      </c>
      <c r="H382" s="832" t="s">
        <v>585</v>
      </c>
      <c r="I382" s="832" t="s">
        <v>3617</v>
      </c>
      <c r="J382" s="832" t="s">
        <v>3615</v>
      </c>
      <c r="K382" s="832" t="s">
        <v>2824</v>
      </c>
      <c r="L382" s="835">
        <v>754.04</v>
      </c>
      <c r="M382" s="835">
        <v>15080.8</v>
      </c>
      <c r="N382" s="832">
        <v>20</v>
      </c>
      <c r="O382" s="836">
        <v>3</v>
      </c>
      <c r="P382" s="835">
        <v>15080.8</v>
      </c>
      <c r="Q382" s="837">
        <v>1</v>
      </c>
      <c r="R382" s="832">
        <v>20</v>
      </c>
      <c r="S382" s="837">
        <v>1</v>
      </c>
      <c r="T382" s="836">
        <v>3</v>
      </c>
      <c r="U382" s="838">
        <v>1</v>
      </c>
    </row>
    <row r="383" spans="1:21" ht="14.45" customHeight="1" x14ac:dyDescent="0.2">
      <c r="A383" s="831">
        <v>7</v>
      </c>
      <c r="B383" s="832" t="s">
        <v>2907</v>
      </c>
      <c r="C383" s="832" t="s">
        <v>2913</v>
      </c>
      <c r="D383" s="833" t="s">
        <v>4443</v>
      </c>
      <c r="E383" s="834" t="s">
        <v>2919</v>
      </c>
      <c r="F383" s="832" t="s">
        <v>2908</v>
      </c>
      <c r="G383" s="832" t="s">
        <v>3048</v>
      </c>
      <c r="H383" s="832" t="s">
        <v>678</v>
      </c>
      <c r="I383" s="832" t="s">
        <v>3618</v>
      </c>
      <c r="J383" s="832" t="s">
        <v>876</v>
      </c>
      <c r="K383" s="832" t="s">
        <v>3619</v>
      </c>
      <c r="L383" s="835">
        <v>264</v>
      </c>
      <c r="M383" s="835">
        <v>528</v>
      </c>
      <c r="N383" s="832">
        <v>2</v>
      </c>
      <c r="O383" s="836">
        <v>0.5</v>
      </c>
      <c r="P383" s="835">
        <v>528</v>
      </c>
      <c r="Q383" s="837">
        <v>1</v>
      </c>
      <c r="R383" s="832">
        <v>2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7</v>
      </c>
      <c r="B384" s="832" t="s">
        <v>2907</v>
      </c>
      <c r="C384" s="832" t="s">
        <v>2913</v>
      </c>
      <c r="D384" s="833" t="s">
        <v>4443</v>
      </c>
      <c r="E384" s="834" t="s">
        <v>2919</v>
      </c>
      <c r="F384" s="832" t="s">
        <v>2908</v>
      </c>
      <c r="G384" s="832" t="s">
        <v>3048</v>
      </c>
      <c r="H384" s="832" t="s">
        <v>678</v>
      </c>
      <c r="I384" s="832" t="s">
        <v>3620</v>
      </c>
      <c r="J384" s="832" t="s">
        <v>874</v>
      </c>
      <c r="K384" s="832" t="s">
        <v>875</v>
      </c>
      <c r="L384" s="835">
        <v>65.989999999999995</v>
      </c>
      <c r="M384" s="835">
        <v>197.96999999999997</v>
      </c>
      <c r="N384" s="832">
        <v>3</v>
      </c>
      <c r="O384" s="836">
        <v>1</v>
      </c>
      <c r="P384" s="835">
        <v>197.96999999999997</v>
      </c>
      <c r="Q384" s="837">
        <v>1</v>
      </c>
      <c r="R384" s="832">
        <v>3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7</v>
      </c>
      <c r="B385" s="832" t="s">
        <v>2907</v>
      </c>
      <c r="C385" s="832" t="s">
        <v>2913</v>
      </c>
      <c r="D385" s="833" t="s">
        <v>4443</v>
      </c>
      <c r="E385" s="834" t="s">
        <v>2919</v>
      </c>
      <c r="F385" s="832" t="s">
        <v>2908</v>
      </c>
      <c r="G385" s="832" t="s">
        <v>3048</v>
      </c>
      <c r="H385" s="832" t="s">
        <v>678</v>
      </c>
      <c r="I385" s="832" t="s">
        <v>3050</v>
      </c>
      <c r="J385" s="832" t="s">
        <v>876</v>
      </c>
      <c r="K385" s="832" t="s">
        <v>877</v>
      </c>
      <c r="L385" s="835">
        <v>132</v>
      </c>
      <c r="M385" s="835">
        <v>792</v>
      </c>
      <c r="N385" s="832">
        <v>6</v>
      </c>
      <c r="O385" s="836">
        <v>1.5</v>
      </c>
      <c r="P385" s="835">
        <v>792</v>
      </c>
      <c r="Q385" s="837">
        <v>1</v>
      </c>
      <c r="R385" s="832">
        <v>6</v>
      </c>
      <c r="S385" s="837">
        <v>1</v>
      </c>
      <c r="T385" s="836">
        <v>1.5</v>
      </c>
      <c r="U385" s="838">
        <v>1</v>
      </c>
    </row>
    <row r="386" spans="1:21" ht="14.45" customHeight="1" x14ac:dyDescent="0.2">
      <c r="A386" s="831">
        <v>7</v>
      </c>
      <c r="B386" s="832" t="s">
        <v>2907</v>
      </c>
      <c r="C386" s="832" t="s">
        <v>2913</v>
      </c>
      <c r="D386" s="833" t="s">
        <v>4443</v>
      </c>
      <c r="E386" s="834" t="s">
        <v>2919</v>
      </c>
      <c r="F386" s="832" t="s">
        <v>2908</v>
      </c>
      <c r="G386" s="832" t="s">
        <v>3048</v>
      </c>
      <c r="H386" s="832" t="s">
        <v>678</v>
      </c>
      <c r="I386" s="832" t="s">
        <v>3621</v>
      </c>
      <c r="J386" s="832" t="s">
        <v>876</v>
      </c>
      <c r="K386" s="832" t="s">
        <v>3619</v>
      </c>
      <c r="L386" s="835">
        <v>264</v>
      </c>
      <c r="M386" s="835">
        <v>528</v>
      </c>
      <c r="N386" s="832">
        <v>2</v>
      </c>
      <c r="O386" s="836">
        <v>0.5</v>
      </c>
      <c r="P386" s="835">
        <v>528</v>
      </c>
      <c r="Q386" s="837">
        <v>1</v>
      </c>
      <c r="R386" s="832">
        <v>2</v>
      </c>
      <c r="S386" s="837">
        <v>1</v>
      </c>
      <c r="T386" s="836">
        <v>0.5</v>
      </c>
      <c r="U386" s="838">
        <v>1</v>
      </c>
    </row>
    <row r="387" spans="1:21" ht="14.45" customHeight="1" x14ac:dyDescent="0.2">
      <c r="A387" s="831">
        <v>7</v>
      </c>
      <c r="B387" s="832" t="s">
        <v>2907</v>
      </c>
      <c r="C387" s="832" t="s">
        <v>2913</v>
      </c>
      <c r="D387" s="833" t="s">
        <v>4443</v>
      </c>
      <c r="E387" s="834" t="s">
        <v>2919</v>
      </c>
      <c r="F387" s="832" t="s">
        <v>2908</v>
      </c>
      <c r="G387" s="832" t="s">
        <v>3048</v>
      </c>
      <c r="H387" s="832" t="s">
        <v>585</v>
      </c>
      <c r="I387" s="832" t="s">
        <v>3622</v>
      </c>
      <c r="J387" s="832" t="s">
        <v>3052</v>
      </c>
      <c r="K387" s="832" t="s">
        <v>875</v>
      </c>
      <c r="L387" s="835">
        <v>65.989999999999995</v>
      </c>
      <c r="M387" s="835">
        <v>197.96999999999997</v>
      </c>
      <c r="N387" s="832">
        <v>3</v>
      </c>
      <c r="O387" s="836">
        <v>0.5</v>
      </c>
      <c r="P387" s="835">
        <v>197.96999999999997</v>
      </c>
      <c r="Q387" s="837">
        <v>1</v>
      </c>
      <c r="R387" s="832">
        <v>3</v>
      </c>
      <c r="S387" s="837">
        <v>1</v>
      </c>
      <c r="T387" s="836">
        <v>0.5</v>
      </c>
      <c r="U387" s="838">
        <v>1</v>
      </c>
    </row>
    <row r="388" spans="1:21" ht="14.45" customHeight="1" x14ac:dyDescent="0.2">
      <c r="A388" s="831">
        <v>7</v>
      </c>
      <c r="B388" s="832" t="s">
        <v>2907</v>
      </c>
      <c r="C388" s="832" t="s">
        <v>2913</v>
      </c>
      <c r="D388" s="833" t="s">
        <v>4443</v>
      </c>
      <c r="E388" s="834" t="s">
        <v>2919</v>
      </c>
      <c r="F388" s="832" t="s">
        <v>2908</v>
      </c>
      <c r="G388" s="832" t="s">
        <v>3058</v>
      </c>
      <c r="H388" s="832" t="s">
        <v>585</v>
      </c>
      <c r="I388" s="832" t="s">
        <v>3059</v>
      </c>
      <c r="J388" s="832" t="s">
        <v>1234</v>
      </c>
      <c r="K388" s="832" t="s">
        <v>1236</v>
      </c>
      <c r="L388" s="835">
        <v>42.05</v>
      </c>
      <c r="M388" s="835">
        <v>42.05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7</v>
      </c>
      <c r="B389" s="832" t="s">
        <v>2907</v>
      </c>
      <c r="C389" s="832" t="s">
        <v>2913</v>
      </c>
      <c r="D389" s="833" t="s">
        <v>4443</v>
      </c>
      <c r="E389" s="834" t="s">
        <v>2919</v>
      </c>
      <c r="F389" s="832" t="s">
        <v>2908</v>
      </c>
      <c r="G389" s="832" t="s">
        <v>3229</v>
      </c>
      <c r="H389" s="832" t="s">
        <v>585</v>
      </c>
      <c r="I389" s="832" t="s">
        <v>3623</v>
      </c>
      <c r="J389" s="832" t="s">
        <v>3231</v>
      </c>
      <c r="K389" s="832" t="s">
        <v>3624</v>
      </c>
      <c r="L389" s="835">
        <v>140.94999999999999</v>
      </c>
      <c r="M389" s="835">
        <v>3241.85</v>
      </c>
      <c r="N389" s="832">
        <v>23</v>
      </c>
      <c r="O389" s="836">
        <v>7</v>
      </c>
      <c r="P389" s="835">
        <v>2114.25</v>
      </c>
      <c r="Q389" s="837">
        <v>0.65217391304347827</v>
      </c>
      <c r="R389" s="832">
        <v>15</v>
      </c>
      <c r="S389" s="837">
        <v>0.65217391304347827</v>
      </c>
      <c r="T389" s="836">
        <v>4</v>
      </c>
      <c r="U389" s="838">
        <v>0.5714285714285714</v>
      </c>
    </row>
    <row r="390" spans="1:21" ht="14.45" customHeight="1" x14ac:dyDescent="0.2">
      <c r="A390" s="831">
        <v>7</v>
      </c>
      <c r="B390" s="832" t="s">
        <v>2907</v>
      </c>
      <c r="C390" s="832" t="s">
        <v>2913</v>
      </c>
      <c r="D390" s="833" t="s">
        <v>4443</v>
      </c>
      <c r="E390" s="834" t="s">
        <v>2919</v>
      </c>
      <c r="F390" s="832" t="s">
        <v>2908</v>
      </c>
      <c r="G390" s="832" t="s">
        <v>3229</v>
      </c>
      <c r="H390" s="832" t="s">
        <v>585</v>
      </c>
      <c r="I390" s="832" t="s">
        <v>3623</v>
      </c>
      <c r="J390" s="832" t="s">
        <v>3231</v>
      </c>
      <c r="K390" s="832" t="s">
        <v>3624</v>
      </c>
      <c r="L390" s="835">
        <v>150.26</v>
      </c>
      <c r="M390" s="835">
        <v>450.78</v>
      </c>
      <c r="N390" s="832">
        <v>3</v>
      </c>
      <c r="O390" s="836">
        <v>1.5</v>
      </c>
      <c r="P390" s="835">
        <v>150.26</v>
      </c>
      <c r="Q390" s="837">
        <v>0.33333333333333331</v>
      </c>
      <c r="R390" s="832">
        <v>1</v>
      </c>
      <c r="S390" s="837">
        <v>0.33333333333333331</v>
      </c>
      <c r="T390" s="836">
        <v>0.5</v>
      </c>
      <c r="U390" s="838">
        <v>0.33333333333333331</v>
      </c>
    </row>
    <row r="391" spans="1:21" ht="14.45" customHeight="1" x14ac:dyDescent="0.2">
      <c r="A391" s="831">
        <v>7</v>
      </c>
      <c r="B391" s="832" t="s">
        <v>2907</v>
      </c>
      <c r="C391" s="832" t="s">
        <v>2913</v>
      </c>
      <c r="D391" s="833" t="s">
        <v>4443</v>
      </c>
      <c r="E391" s="834" t="s">
        <v>2919</v>
      </c>
      <c r="F391" s="832" t="s">
        <v>2908</v>
      </c>
      <c r="G391" s="832" t="s">
        <v>3229</v>
      </c>
      <c r="H391" s="832" t="s">
        <v>585</v>
      </c>
      <c r="I391" s="832" t="s">
        <v>3625</v>
      </c>
      <c r="J391" s="832" t="s">
        <v>3231</v>
      </c>
      <c r="K391" s="832" t="s">
        <v>3626</v>
      </c>
      <c r="L391" s="835">
        <v>211.42</v>
      </c>
      <c r="M391" s="835">
        <v>1057.0999999999999</v>
      </c>
      <c r="N391" s="832">
        <v>5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7</v>
      </c>
      <c r="B392" s="832" t="s">
        <v>2907</v>
      </c>
      <c r="C392" s="832" t="s">
        <v>2913</v>
      </c>
      <c r="D392" s="833" t="s">
        <v>4443</v>
      </c>
      <c r="E392" s="834" t="s">
        <v>2919</v>
      </c>
      <c r="F392" s="832" t="s">
        <v>2908</v>
      </c>
      <c r="G392" s="832" t="s">
        <v>3229</v>
      </c>
      <c r="H392" s="832" t="s">
        <v>585</v>
      </c>
      <c r="I392" s="832" t="s">
        <v>3230</v>
      </c>
      <c r="J392" s="832" t="s">
        <v>3231</v>
      </c>
      <c r="K392" s="832" t="s">
        <v>3232</v>
      </c>
      <c r="L392" s="835">
        <v>281.88</v>
      </c>
      <c r="M392" s="835">
        <v>3382.56</v>
      </c>
      <c r="N392" s="832">
        <v>12</v>
      </c>
      <c r="O392" s="836">
        <v>3</v>
      </c>
      <c r="P392" s="835">
        <v>1409.4</v>
      </c>
      <c r="Q392" s="837">
        <v>0.41666666666666669</v>
      </c>
      <c r="R392" s="832">
        <v>5</v>
      </c>
      <c r="S392" s="837">
        <v>0.41666666666666669</v>
      </c>
      <c r="T392" s="836">
        <v>1.5</v>
      </c>
      <c r="U392" s="838">
        <v>0.5</v>
      </c>
    </row>
    <row r="393" spans="1:21" ht="14.45" customHeight="1" x14ac:dyDescent="0.2">
      <c r="A393" s="831">
        <v>7</v>
      </c>
      <c r="B393" s="832" t="s">
        <v>2907</v>
      </c>
      <c r="C393" s="832" t="s">
        <v>2913</v>
      </c>
      <c r="D393" s="833" t="s">
        <v>4443</v>
      </c>
      <c r="E393" s="834" t="s">
        <v>2919</v>
      </c>
      <c r="F393" s="832" t="s">
        <v>2908</v>
      </c>
      <c r="G393" s="832" t="s">
        <v>2989</v>
      </c>
      <c r="H393" s="832" t="s">
        <v>585</v>
      </c>
      <c r="I393" s="832" t="s">
        <v>2990</v>
      </c>
      <c r="J393" s="832" t="s">
        <v>2991</v>
      </c>
      <c r="K393" s="832" t="s">
        <v>2992</v>
      </c>
      <c r="L393" s="835">
        <v>52.87</v>
      </c>
      <c r="M393" s="835">
        <v>105.74</v>
      </c>
      <c r="N393" s="832">
        <v>2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7</v>
      </c>
      <c r="B394" s="832" t="s">
        <v>2907</v>
      </c>
      <c r="C394" s="832" t="s">
        <v>2913</v>
      </c>
      <c r="D394" s="833" t="s">
        <v>4443</v>
      </c>
      <c r="E394" s="834" t="s">
        <v>2919</v>
      </c>
      <c r="F394" s="832" t="s">
        <v>2908</v>
      </c>
      <c r="G394" s="832" t="s">
        <v>2989</v>
      </c>
      <c r="H394" s="832" t="s">
        <v>585</v>
      </c>
      <c r="I394" s="832" t="s">
        <v>3627</v>
      </c>
      <c r="J394" s="832" t="s">
        <v>3628</v>
      </c>
      <c r="K394" s="832" t="s">
        <v>3629</v>
      </c>
      <c r="L394" s="835">
        <v>46.99</v>
      </c>
      <c r="M394" s="835">
        <v>46.99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5" customHeight="1" x14ac:dyDescent="0.2">
      <c r="A395" s="831">
        <v>7</v>
      </c>
      <c r="B395" s="832" t="s">
        <v>2907</v>
      </c>
      <c r="C395" s="832" t="s">
        <v>2913</v>
      </c>
      <c r="D395" s="833" t="s">
        <v>4443</v>
      </c>
      <c r="E395" s="834" t="s">
        <v>2919</v>
      </c>
      <c r="F395" s="832" t="s">
        <v>2908</v>
      </c>
      <c r="G395" s="832" t="s">
        <v>3630</v>
      </c>
      <c r="H395" s="832" t="s">
        <v>585</v>
      </c>
      <c r="I395" s="832" t="s">
        <v>3631</v>
      </c>
      <c r="J395" s="832" t="s">
        <v>3632</v>
      </c>
      <c r="K395" s="832" t="s">
        <v>875</v>
      </c>
      <c r="L395" s="835">
        <v>0</v>
      </c>
      <c r="M395" s="835">
        <v>0</v>
      </c>
      <c r="N395" s="832">
        <v>6</v>
      </c>
      <c r="O395" s="836">
        <v>0.5</v>
      </c>
      <c r="P395" s="835">
        <v>0</v>
      </c>
      <c r="Q395" s="837"/>
      <c r="R395" s="832">
        <v>6</v>
      </c>
      <c r="S395" s="837">
        <v>1</v>
      </c>
      <c r="T395" s="836">
        <v>0.5</v>
      </c>
      <c r="U395" s="838">
        <v>1</v>
      </c>
    </row>
    <row r="396" spans="1:21" ht="14.45" customHeight="1" x14ac:dyDescent="0.2">
      <c r="A396" s="831">
        <v>7</v>
      </c>
      <c r="B396" s="832" t="s">
        <v>2907</v>
      </c>
      <c r="C396" s="832" t="s">
        <v>2913</v>
      </c>
      <c r="D396" s="833" t="s">
        <v>4443</v>
      </c>
      <c r="E396" s="834" t="s">
        <v>2919</v>
      </c>
      <c r="F396" s="832" t="s">
        <v>2908</v>
      </c>
      <c r="G396" s="832" t="s">
        <v>3065</v>
      </c>
      <c r="H396" s="832" t="s">
        <v>585</v>
      </c>
      <c r="I396" s="832" t="s">
        <v>3066</v>
      </c>
      <c r="J396" s="832" t="s">
        <v>3067</v>
      </c>
      <c r="K396" s="832" t="s">
        <v>3068</v>
      </c>
      <c r="L396" s="835">
        <v>29.13</v>
      </c>
      <c r="M396" s="835">
        <v>466.08000000000004</v>
      </c>
      <c r="N396" s="832">
        <v>16</v>
      </c>
      <c r="O396" s="836">
        <v>5</v>
      </c>
      <c r="P396" s="835">
        <v>291.3</v>
      </c>
      <c r="Q396" s="837">
        <v>0.625</v>
      </c>
      <c r="R396" s="832">
        <v>10</v>
      </c>
      <c r="S396" s="837">
        <v>0.625</v>
      </c>
      <c r="T396" s="836">
        <v>3.5</v>
      </c>
      <c r="U396" s="838">
        <v>0.7</v>
      </c>
    </row>
    <row r="397" spans="1:21" ht="14.45" customHeight="1" x14ac:dyDescent="0.2">
      <c r="A397" s="831">
        <v>7</v>
      </c>
      <c r="B397" s="832" t="s">
        <v>2907</v>
      </c>
      <c r="C397" s="832" t="s">
        <v>2913</v>
      </c>
      <c r="D397" s="833" t="s">
        <v>4443</v>
      </c>
      <c r="E397" s="834" t="s">
        <v>2919</v>
      </c>
      <c r="F397" s="832" t="s">
        <v>2908</v>
      </c>
      <c r="G397" s="832" t="s">
        <v>3065</v>
      </c>
      <c r="H397" s="832" t="s">
        <v>585</v>
      </c>
      <c r="I397" s="832" t="s">
        <v>3066</v>
      </c>
      <c r="J397" s="832" t="s">
        <v>3067</v>
      </c>
      <c r="K397" s="832" t="s">
        <v>3068</v>
      </c>
      <c r="L397" s="835">
        <v>24.68</v>
      </c>
      <c r="M397" s="835">
        <v>1036.5599999999997</v>
      </c>
      <c r="N397" s="832">
        <v>42</v>
      </c>
      <c r="O397" s="836">
        <v>13.5</v>
      </c>
      <c r="P397" s="835">
        <v>789.75999999999976</v>
      </c>
      <c r="Q397" s="837">
        <v>0.76190476190476186</v>
      </c>
      <c r="R397" s="832">
        <v>32</v>
      </c>
      <c r="S397" s="837">
        <v>0.76190476190476186</v>
      </c>
      <c r="T397" s="836">
        <v>9.5</v>
      </c>
      <c r="U397" s="838">
        <v>0.70370370370370372</v>
      </c>
    </row>
    <row r="398" spans="1:21" ht="14.45" customHeight="1" x14ac:dyDescent="0.2">
      <c r="A398" s="831">
        <v>7</v>
      </c>
      <c r="B398" s="832" t="s">
        <v>2907</v>
      </c>
      <c r="C398" s="832" t="s">
        <v>2913</v>
      </c>
      <c r="D398" s="833" t="s">
        <v>4443</v>
      </c>
      <c r="E398" s="834" t="s">
        <v>2919</v>
      </c>
      <c r="F398" s="832" t="s">
        <v>2908</v>
      </c>
      <c r="G398" s="832" t="s">
        <v>3065</v>
      </c>
      <c r="H398" s="832" t="s">
        <v>585</v>
      </c>
      <c r="I398" s="832" t="s">
        <v>3633</v>
      </c>
      <c r="J398" s="832" t="s">
        <v>3067</v>
      </c>
      <c r="K398" s="832" t="s">
        <v>3634</v>
      </c>
      <c r="L398" s="835">
        <v>74.06</v>
      </c>
      <c r="M398" s="835">
        <v>4962.0200000000004</v>
      </c>
      <c r="N398" s="832">
        <v>67</v>
      </c>
      <c r="O398" s="836">
        <v>17</v>
      </c>
      <c r="P398" s="835">
        <v>2666.16</v>
      </c>
      <c r="Q398" s="837">
        <v>0.53731343283582078</v>
      </c>
      <c r="R398" s="832">
        <v>36</v>
      </c>
      <c r="S398" s="837">
        <v>0.53731343283582089</v>
      </c>
      <c r="T398" s="836">
        <v>10.5</v>
      </c>
      <c r="U398" s="838">
        <v>0.61764705882352944</v>
      </c>
    </row>
    <row r="399" spans="1:21" ht="14.45" customHeight="1" x14ac:dyDescent="0.2">
      <c r="A399" s="831">
        <v>7</v>
      </c>
      <c r="B399" s="832" t="s">
        <v>2907</v>
      </c>
      <c r="C399" s="832" t="s">
        <v>2913</v>
      </c>
      <c r="D399" s="833" t="s">
        <v>4443</v>
      </c>
      <c r="E399" s="834" t="s">
        <v>2919</v>
      </c>
      <c r="F399" s="832" t="s">
        <v>2908</v>
      </c>
      <c r="G399" s="832" t="s">
        <v>3065</v>
      </c>
      <c r="H399" s="832" t="s">
        <v>585</v>
      </c>
      <c r="I399" s="832" t="s">
        <v>3633</v>
      </c>
      <c r="J399" s="832" t="s">
        <v>3067</v>
      </c>
      <c r="K399" s="832" t="s">
        <v>3634</v>
      </c>
      <c r="L399" s="835">
        <v>80.319999999999993</v>
      </c>
      <c r="M399" s="835">
        <v>481.91999999999996</v>
      </c>
      <c r="N399" s="832">
        <v>6</v>
      </c>
      <c r="O399" s="836">
        <v>1</v>
      </c>
      <c r="P399" s="835">
        <v>240.95999999999998</v>
      </c>
      <c r="Q399" s="837">
        <v>0.5</v>
      </c>
      <c r="R399" s="832">
        <v>3</v>
      </c>
      <c r="S399" s="837">
        <v>0.5</v>
      </c>
      <c r="T399" s="836">
        <v>0.5</v>
      </c>
      <c r="U399" s="838">
        <v>0.5</v>
      </c>
    </row>
    <row r="400" spans="1:21" ht="14.45" customHeight="1" x14ac:dyDescent="0.2">
      <c r="A400" s="831">
        <v>7</v>
      </c>
      <c r="B400" s="832" t="s">
        <v>2907</v>
      </c>
      <c r="C400" s="832" t="s">
        <v>2913</v>
      </c>
      <c r="D400" s="833" t="s">
        <v>4443</v>
      </c>
      <c r="E400" s="834" t="s">
        <v>2919</v>
      </c>
      <c r="F400" s="832" t="s">
        <v>2908</v>
      </c>
      <c r="G400" s="832" t="s">
        <v>3635</v>
      </c>
      <c r="H400" s="832" t="s">
        <v>585</v>
      </c>
      <c r="I400" s="832" t="s">
        <v>3636</v>
      </c>
      <c r="J400" s="832" t="s">
        <v>3637</v>
      </c>
      <c r="K400" s="832" t="s">
        <v>3638</v>
      </c>
      <c r="L400" s="835">
        <v>561.76</v>
      </c>
      <c r="M400" s="835">
        <v>16852.8</v>
      </c>
      <c r="N400" s="832">
        <v>30</v>
      </c>
      <c r="O400" s="836">
        <v>8</v>
      </c>
      <c r="P400" s="835">
        <v>15167.52</v>
      </c>
      <c r="Q400" s="837">
        <v>0.9</v>
      </c>
      <c r="R400" s="832">
        <v>27</v>
      </c>
      <c r="S400" s="837">
        <v>0.9</v>
      </c>
      <c r="T400" s="836">
        <v>7.5</v>
      </c>
      <c r="U400" s="838">
        <v>0.9375</v>
      </c>
    </row>
    <row r="401" spans="1:21" ht="14.45" customHeight="1" x14ac:dyDescent="0.2">
      <c r="A401" s="831">
        <v>7</v>
      </c>
      <c r="B401" s="832" t="s">
        <v>2907</v>
      </c>
      <c r="C401" s="832" t="s">
        <v>2913</v>
      </c>
      <c r="D401" s="833" t="s">
        <v>4443</v>
      </c>
      <c r="E401" s="834" t="s">
        <v>2919</v>
      </c>
      <c r="F401" s="832" t="s">
        <v>2908</v>
      </c>
      <c r="G401" s="832" t="s">
        <v>3246</v>
      </c>
      <c r="H401" s="832" t="s">
        <v>585</v>
      </c>
      <c r="I401" s="832" t="s">
        <v>3639</v>
      </c>
      <c r="J401" s="832" t="s">
        <v>2661</v>
      </c>
      <c r="K401" s="832" t="s">
        <v>2686</v>
      </c>
      <c r="L401" s="835">
        <v>395.98</v>
      </c>
      <c r="M401" s="835">
        <v>791.96</v>
      </c>
      <c r="N401" s="832">
        <v>2</v>
      </c>
      <c r="O401" s="836">
        <v>1.5</v>
      </c>
      <c r="P401" s="835">
        <v>791.96</v>
      </c>
      <c r="Q401" s="837">
        <v>1</v>
      </c>
      <c r="R401" s="832">
        <v>2</v>
      </c>
      <c r="S401" s="837">
        <v>1</v>
      </c>
      <c r="T401" s="836">
        <v>1.5</v>
      </c>
      <c r="U401" s="838">
        <v>1</v>
      </c>
    </row>
    <row r="402" spans="1:21" ht="14.45" customHeight="1" x14ac:dyDescent="0.2">
      <c r="A402" s="831">
        <v>7</v>
      </c>
      <c r="B402" s="832" t="s">
        <v>2907</v>
      </c>
      <c r="C402" s="832" t="s">
        <v>2913</v>
      </c>
      <c r="D402" s="833" t="s">
        <v>4443</v>
      </c>
      <c r="E402" s="834" t="s">
        <v>2919</v>
      </c>
      <c r="F402" s="832" t="s">
        <v>2908</v>
      </c>
      <c r="G402" s="832" t="s">
        <v>3246</v>
      </c>
      <c r="H402" s="832" t="s">
        <v>585</v>
      </c>
      <c r="I402" s="832" t="s">
        <v>3640</v>
      </c>
      <c r="J402" s="832" t="s">
        <v>3641</v>
      </c>
      <c r="K402" s="832" t="s">
        <v>875</v>
      </c>
      <c r="L402" s="835">
        <v>132</v>
      </c>
      <c r="M402" s="835">
        <v>792</v>
      </c>
      <c r="N402" s="832">
        <v>6</v>
      </c>
      <c r="O402" s="836">
        <v>1</v>
      </c>
      <c r="P402" s="835">
        <v>792</v>
      </c>
      <c r="Q402" s="837">
        <v>1</v>
      </c>
      <c r="R402" s="832">
        <v>6</v>
      </c>
      <c r="S402" s="837">
        <v>1</v>
      </c>
      <c r="T402" s="836">
        <v>1</v>
      </c>
      <c r="U402" s="838">
        <v>1</v>
      </c>
    </row>
    <row r="403" spans="1:21" ht="14.45" customHeight="1" x14ac:dyDescent="0.2">
      <c r="A403" s="831">
        <v>7</v>
      </c>
      <c r="B403" s="832" t="s">
        <v>2907</v>
      </c>
      <c r="C403" s="832" t="s">
        <v>2913</v>
      </c>
      <c r="D403" s="833" t="s">
        <v>4443</v>
      </c>
      <c r="E403" s="834" t="s">
        <v>2919</v>
      </c>
      <c r="F403" s="832" t="s">
        <v>2908</v>
      </c>
      <c r="G403" s="832" t="s">
        <v>3246</v>
      </c>
      <c r="H403" s="832" t="s">
        <v>678</v>
      </c>
      <c r="I403" s="832" t="s">
        <v>3642</v>
      </c>
      <c r="J403" s="832" t="s">
        <v>2661</v>
      </c>
      <c r="K403" s="832" t="s">
        <v>2617</v>
      </c>
      <c r="L403" s="835">
        <v>61.59</v>
      </c>
      <c r="M403" s="835">
        <v>184.77</v>
      </c>
      <c r="N403" s="832">
        <v>3</v>
      </c>
      <c r="O403" s="836">
        <v>1</v>
      </c>
      <c r="P403" s="835">
        <v>184.77</v>
      </c>
      <c r="Q403" s="837">
        <v>1</v>
      </c>
      <c r="R403" s="832">
        <v>3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7</v>
      </c>
      <c r="B404" s="832" t="s">
        <v>2907</v>
      </c>
      <c r="C404" s="832" t="s">
        <v>2913</v>
      </c>
      <c r="D404" s="833" t="s">
        <v>4443</v>
      </c>
      <c r="E404" s="834" t="s">
        <v>2919</v>
      </c>
      <c r="F404" s="832" t="s">
        <v>2908</v>
      </c>
      <c r="G404" s="832" t="s">
        <v>3643</v>
      </c>
      <c r="H404" s="832" t="s">
        <v>678</v>
      </c>
      <c r="I404" s="832" t="s">
        <v>3644</v>
      </c>
      <c r="J404" s="832" t="s">
        <v>2587</v>
      </c>
      <c r="K404" s="832" t="s">
        <v>3645</v>
      </c>
      <c r="L404" s="835">
        <v>232.68</v>
      </c>
      <c r="M404" s="835">
        <v>232.68</v>
      </c>
      <c r="N404" s="832">
        <v>1</v>
      </c>
      <c r="O404" s="836">
        <v>1</v>
      </c>
      <c r="P404" s="835">
        <v>232.68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5" customHeight="1" x14ac:dyDescent="0.2">
      <c r="A405" s="831">
        <v>7</v>
      </c>
      <c r="B405" s="832" t="s">
        <v>2907</v>
      </c>
      <c r="C405" s="832" t="s">
        <v>2913</v>
      </c>
      <c r="D405" s="833" t="s">
        <v>4443</v>
      </c>
      <c r="E405" s="834" t="s">
        <v>2919</v>
      </c>
      <c r="F405" s="832" t="s">
        <v>2908</v>
      </c>
      <c r="G405" s="832" t="s">
        <v>3643</v>
      </c>
      <c r="H405" s="832" t="s">
        <v>678</v>
      </c>
      <c r="I405" s="832" t="s">
        <v>3646</v>
      </c>
      <c r="J405" s="832" t="s">
        <v>3647</v>
      </c>
      <c r="K405" s="832" t="s">
        <v>2818</v>
      </c>
      <c r="L405" s="835">
        <v>969.48</v>
      </c>
      <c r="M405" s="835">
        <v>5816.88</v>
      </c>
      <c r="N405" s="832">
        <v>6</v>
      </c>
      <c r="O405" s="836">
        <v>1</v>
      </c>
      <c r="P405" s="835">
        <v>5816.88</v>
      </c>
      <c r="Q405" s="837">
        <v>1</v>
      </c>
      <c r="R405" s="832">
        <v>6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7</v>
      </c>
      <c r="B406" s="832" t="s">
        <v>2907</v>
      </c>
      <c r="C406" s="832" t="s">
        <v>2913</v>
      </c>
      <c r="D406" s="833" t="s">
        <v>4443</v>
      </c>
      <c r="E406" s="834" t="s">
        <v>2919</v>
      </c>
      <c r="F406" s="832" t="s">
        <v>2908</v>
      </c>
      <c r="G406" s="832" t="s">
        <v>3643</v>
      </c>
      <c r="H406" s="832" t="s">
        <v>678</v>
      </c>
      <c r="I406" s="832" t="s">
        <v>3648</v>
      </c>
      <c r="J406" s="832" t="s">
        <v>3647</v>
      </c>
      <c r="K406" s="832" t="s">
        <v>2814</v>
      </c>
      <c r="L406" s="835">
        <v>1938.97</v>
      </c>
      <c r="M406" s="835">
        <v>50413.22</v>
      </c>
      <c r="N406" s="832">
        <v>26</v>
      </c>
      <c r="O406" s="836">
        <v>5</v>
      </c>
      <c r="P406" s="835">
        <v>50413.22</v>
      </c>
      <c r="Q406" s="837">
        <v>1</v>
      </c>
      <c r="R406" s="832">
        <v>26</v>
      </c>
      <c r="S406" s="837">
        <v>1</v>
      </c>
      <c r="T406" s="836">
        <v>5</v>
      </c>
      <c r="U406" s="838">
        <v>1</v>
      </c>
    </row>
    <row r="407" spans="1:21" ht="14.45" customHeight="1" x14ac:dyDescent="0.2">
      <c r="A407" s="831">
        <v>7</v>
      </c>
      <c r="B407" s="832" t="s">
        <v>2907</v>
      </c>
      <c r="C407" s="832" t="s">
        <v>2913</v>
      </c>
      <c r="D407" s="833" t="s">
        <v>4443</v>
      </c>
      <c r="E407" s="834" t="s">
        <v>2919</v>
      </c>
      <c r="F407" s="832" t="s">
        <v>2908</v>
      </c>
      <c r="G407" s="832" t="s">
        <v>3643</v>
      </c>
      <c r="H407" s="832" t="s">
        <v>678</v>
      </c>
      <c r="I407" s="832" t="s">
        <v>3649</v>
      </c>
      <c r="J407" s="832" t="s">
        <v>3650</v>
      </c>
      <c r="K407" s="832" t="s">
        <v>3651</v>
      </c>
      <c r="L407" s="835">
        <v>5322.08</v>
      </c>
      <c r="M407" s="835">
        <v>15966.24</v>
      </c>
      <c r="N407" s="832">
        <v>3</v>
      </c>
      <c r="O407" s="836">
        <v>2</v>
      </c>
      <c r="P407" s="835">
        <v>15966.24</v>
      </c>
      <c r="Q407" s="837">
        <v>1</v>
      </c>
      <c r="R407" s="832">
        <v>3</v>
      </c>
      <c r="S407" s="837">
        <v>1</v>
      </c>
      <c r="T407" s="836">
        <v>2</v>
      </c>
      <c r="U407" s="838">
        <v>1</v>
      </c>
    </row>
    <row r="408" spans="1:21" ht="14.45" customHeight="1" x14ac:dyDescent="0.2">
      <c r="A408" s="831">
        <v>7</v>
      </c>
      <c r="B408" s="832" t="s">
        <v>2907</v>
      </c>
      <c r="C408" s="832" t="s">
        <v>2913</v>
      </c>
      <c r="D408" s="833" t="s">
        <v>4443</v>
      </c>
      <c r="E408" s="834" t="s">
        <v>2919</v>
      </c>
      <c r="F408" s="832" t="s">
        <v>2908</v>
      </c>
      <c r="G408" s="832" t="s">
        <v>3643</v>
      </c>
      <c r="H408" s="832" t="s">
        <v>678</v>
      </c>
      <c r="I408" s="832" t="s">
        <v>3652</v>
      </c>
      <c r="J408" s="832" t="s">
        <v>2587</v>
      </c>
      <c r="K408" s="832" t="s">
        <v>3653</v>
      </c>
      <c r="L408" s="835">
        <v>1938.97</v>
      </c>
      <c r="M408" s="835">
        <v>15511.76</v>
      </c>
      <c r="N408" s="832">
        <v>8</v>
      </c>
      <c r="O408" s="836">
        <v>2</v>
      </c>
      <c r="P408" s="835">
        <v>15511.76</v>
      </c>
      <c r="Q408" s="837">
        <v>1</v>
      </c>
      <c r="R408" s="832">
        <v>8</v>
      </c>
      <c r="S408" s="837">
        <v>1</v>
      </c>
      <c r="T408" s="836">
        <v>2</v>
      </c>
      <c r="U408" s="838">
        <v>1</v>
      </c>
    </row>
    <row r="409" spans="1:21" ht="14.45" customHeight="1" x14ac:dyDescent="0.2">
      <c r="A409" s="831">
        <v>7</v>
      </c>
      <c r="B409" s="832" t="s">
        <v>2907</v>
      </c>
      <c r="C409" s="832" t="s">
        <v>2913</v>
      </c>
      <c r="D409" s="833" t="s">
        <v>4443</v>
      </c>
      <c r="E409" s="834" t="s">
        <v>2919</v>
      </c>
      <c r="F409" s="832" t="s">
        <v>2908</v>
      </c>
      <c r="G409" s="832" t="s">
        <v>3643</v>
      </c>
      <c r="H409" s="832" t="s">
        <v>678</v>
      </c>
      <c r="I409" s="832" t="s">
        <v>3654</v>
      </c>
      <c r="J409" s="832" t="s">
        <v>2587</v>
      </c>
      <c r="K409" s="832" t="s">
        <v>3655</v>
      </c>
      <c r="L409" s="835">
        <v>1454.23</v>
      </c>
      <c r="M409" s="835">
        <v>8725.380000000001</v>
      </c>
      <c r="N409" s="832">
        <v>6</v>
      </c>
      <c r="O409" s="836">
        <v>1</v>
      </c>
      <c r="P409" s="835">
        <v>8725.380000000001</v>
      </c>
      <c r="Q409" s="837">
        <v>1</v>
      </c>
      <c r="R409" s="832">
        <v>6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7</v>
      </c>
      <c r="B410" s="832" t="s">
        <v>2907</v>
      </c>
      <c r="C410" s="832" t="s">
        <v>2913</v>
      </c>
      <c r="D410" s="833" t="s">
        <v>4443</v>
      </c>
      <c r="E410" s="834" t="s">
        <v>2919</v>
      </c>
      <c r="F410" s="832" t="s">
        <v>2908</v>
      </c>
      <c r="G410" s="832" t="s">
        <v>3643</v>
      </c>
      <c r="H410" s="832" t="s">
        <v>678</v>
      </c>
      <c r="I410" s="832" t="s">
        <v>2586</v>
      </c>
      <c r="J410" s="832" t="s">
        <v>2587</v>
      </c>
      <c r="K410" s="832" t="s">
        <v>2588</v>
      </c>
      <c r="L410" s="835">
        <v>484.75</v>
      </c>
      <c r="M410" s="835">
        <v>17451</v>
      </c>
      <c r="N410" s="832">
        <v>36</v>
      </c>
      <c r="O410" s="836">
        <v>5</v>
      </c>
      <c r="P410" s="835">
        <v>13088.25</v>
      </c>
      <c r="Q410" s="837">
        <v>0.75</v>
      </c>
      <c r="R410" s="832">
        <v>27</v>
      </c>
      <c r="S410" s="837">
        <v>0.75</v>
      </c>
      <c r="T410" s="836">
        <v>4</v>
      </c>
      <c r="U410" s="838">
        <v>0.8</v>
      </c>
    </row>
    <row r="411" spans="1:21" ht="14.45" customHeight="1" x14ac:dyDescent="0.2">
      <c r="A411" s="831">
        <v>7</v>
      </c>
      <c r="B411" s="832" t="s">
        <v>2907</v>
      </c>
      <c r="C411" s="832" t="s">
        <v>2913</v>
      </c>
      <c r="D411" s="833" t="s">
        <v>4443</v>
      </c>
      <c r="E411" s="834" t="s">
        <v>2919</v>
      </c>
      <c r="F411" s="832" t="s">
        <v>2908</v>
      </c>
      <c r="G411" s="832" t="s">
        <v>3643</v>
      </c>
      <c r="H411" s="832" t="s">
        <v>678</v>
      </c>
      <c r="I411" s="832" t="s">
        <v>2819</v>
      </c>
      <c r="J411" s="832" t="s">
        <v>2587</v>
      </c>
      <c r="K411" s="832" t="s">
        <v>2820</v>
      </c>
      <c r="L411" s="835">
        <v>969.48</v>
      </c>
      <c r="M411" s="835">
        <v>5816.88</v>
      </c>
      <c r="N411" s="832">
        <v>6</v>
      </c>
      <c r="O411" s="836">
        <v>1</v>
      </c>
      <c r="P411" s="835">
        <v>5816.88</v>
      </c>
      <c r="Q411" s="837">
        <v>1</v>
      </c>
      <c r="R411" s="832">
        <v>6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7</v>
      </c>
      <c r="B412" s="832" t="s">
        <v>2907</v>
      </c>
      <c r="C412" s="832" t="s">
        <v>2913</v>
      </c>
      <c r="D412" s="833" t="s">
        <v>4443</v>
      </c>
      <c r="E412" s="834" t="s">
        <v>2919</v>
      </c>
      <c r="F412" s="832" t="s">
        <v>2908</v>
      </c>
      <c r="G412" s="832" t="s">
        <v>3643</v>
      </c>
      <c r="H412" s="832" t="s">
        <v>585</v>
      </c>
      <c r="I412" s="832" t="s">
        <v>3656</v>
      </c>
      <c r="J412" s="832" t="s">
        <v>3657</v>
      </c>
      <c r="K412" s="832" t="s">
        <v>3658</v>
      </c>
      <c r="L412" s="835">
        <v>1938.97</v>
      </c>
      <c r="M412" s="835">
        <v>58169.1</v>
      </c>
      <c r="N412" s="832">
        <v>30</v>
      </c>
      <c r="O412" s="836">
        <v>5</v>
      </c>
      <c r="P412" s="835">
        <v>58169.1</v>
      </c>
      <c r="Q412" s="837">
        <v>1</v>
      </c>
      <c r="R412" s="832">
        <v>30</v>
      </c>
      <c r="S412" s="837">
        <v>1</v>
      </c>
      <c r="T412" s="836">
        <v>5</v>
      </c>
      <c r="U412" s="838">
        <v>1</v>
      </c>
    </row>
    <row r="413" spans="1:21" ht="14.45" customHeight="1" x14ac:dyDescent="0.2">
      <c r="A413" s="831">
        <v>7</v>
      </c>
      <c r="B413" s="832" t="s">
        <v>2907</v>
      </c>
      <c r="C413" s="832" t="s">
        <v>2913</v>
      </c>
      <c r="D413" s="833" t="s">
        <v>4443</v>
      </c>
      <c r="E413" s="834" t="s">
        <v>2919</v>
      </c>
      <c r="F413" s="832" t="s">
        <v>2908</v>
      </c>
      <c r="G413" s="832" t="s">
        <v>3643</v>
      </c>
      <c r="H413" s="832" t="s">
        <v>678</v>
      </c>
      <c r="I413" s="832" t="s">
        <v>3659</v>
      </c>
      <c r="J413" s="832" t="s">
        <v>3647</v>
      </c>
      <c r="K413" s="832" t="s">
        <v>2816</v>
      </c>
      <c r="L413" s="835">
        <v>484.75</v>
      </c>
      <c r="M413" s="835">
        <v>5332.25</v>
      </c>
      <c r="N413" s="832">
        <v>11</v>
      </c>
      <c r="O413" s="836">
        <v>3</v>
      </c>
      <c r="P413" s="835">
        <v>4847.5</v>
      </c>
      <c r="Q413" s="837">
        <v>0.90909090909090906</v>
      </c>
      <c r="R413" s="832">
        <v>10</v>
      </c>
      <c r="S413" s="837">
        <v>0.90909090909090906</v>
      </c>
      <c r="T413" s="836">
        <v>2</v>
      </c>
      <c r="U413" s="838">
        <v>0.66666666666666663</v>
      </c>
    </row>
    <row r="414" spans="1:21" ht="14.45" customHeight="1" x14ac:dyDescent="0.2">
      <c r="A414" s="831">
        <v>7</v>
      </c>
      <c r="B414" s="832" t="s">
        <v>2907</v>
      </c>
      <c r="C414" s="832" t="s">
        <v>2913</v>
      </c>
      <c r="D414" s="833" t="s">
        <v>4443</v>
      </c>
      <c r="E414" s="834" t="s">
        <v>2919</v>
      </c>
      <c r="F414" s="832" t="s">
        <v>2908</v>
      </c>
      <c r="G414" s="832" t="s">
        <v>3643</v>
      </c>
      <c r="H414" s="832" t="s">
        <v>585</v>
      </c>
      <c r="I414" s="832" t="s">
        <v>3660</v>
      </c>
      <c r="J414" s="832" t="s">
        <v>3657</v>
      </c>
      <c r="K414" s="832" t="s">
        <v>3661</v>
      </c>
      <c r="L414" s="835">
        <v>969.48</v>
      </c>
      <c r="M414" s="835">
        <v>11633.76</v>
      </c>
      <c r="N414" s="832">
        <v>12</v>
      </c>
      <c r="O414" s="836">
        <v>2</v>
      </c>
      <c r="P414" s="835">
        <v>11633.76</v>
      </c>
      <c r="Q414" s="837">
        <v>1</v>
      </c>
      <c r="R414" s="832">
        <v>12</v>
      </c>
      <c r="S414" s="837">
        <v>1</v>
      </c>
      <c r="T414" s="836">
        <v>2</v>
      </c>
      <c r="U414" s="838">
        <v>1</v>
      </c>
    </row>
    <row r="415" spans="1:21" ht="14.45" customHeight="1" x14ac:dyDescent="0.2">
      <c r="A415" s="831">
        <v>7</v>
      </c>
      <c r="B415" s="832" t="s">
        <v>2907</v>
      </c>
      <c r="C415" s="832" t="s">
        <v>2913</v>
      </c>
      <c r="D415" s="833" t="s">
        <v>4443</v>
      </c>
      <c r="E415" s="834" t="s">
        <v>2919</v>
      </c>
      <c r="F415" s="832" t="s">
        <v>2908</v>
      </c>
      <c r="G415" s="832" t="s">
        <v>3643</v>
      </c>
      <c r="H415" s="832" t="s">
        <v>678</v>
      </c>
      <c r="I415" s="832" t="s">
        <v>2815</v>
      </c>
      <c r="J415" s="832" t="s">
        <v>2813</v>
      </c>
      <c r="K415" s="832" t="s">
        <v>2816</v>
      </c>
      <c r="L415" s="835">
        <v>484.75</v>
      </c>
      <c r="M415" s="835">
        <v>12118.75</v>
      </c>
      <c r="N415" s="832">
        <v>25</v>
      </c>
      <c r="O415" s="836">
        <v>6</v>
      </c>
      <c r="P415" s="835">
        <v>10179.75</v>
      </c>
      <c r="Q415" s="837">
        <v>0.84</v>
      </c>
      <c r="R415" s="832">
        <v>21</v>
      </c>
      <c r="S415" s="837">
        <v>0.84</v>
      </c>
      <c r="T415" s="836">
        <v>5</v>
      </c>
      <c r="U415" s="838">
        <v>0.83333333333333337</v>
      </c>
    </row>
    <row r="416" spans="1:21" ht="14.45" customHeight="1" x14ac:dyDescent="0.2">
      <c r="A416" s="831">
        <v>7</v>
      </c>
      <c r="B416" s="832" t="s">
        <v>2907</v>
      </c>
      <c r="C416" s="832" t="s">
        <v>2913</v>
      </c>
      <c r="D416" s="833" t="s">
        <v>4443</v>
      </c>
      <c r="E416" s="834" t="s">
        <v>2919</v>
      </c>
      <c r="F416" s="832" t="s">
        <v>2908</v>
      </c>
      <c r="G416" s="832" t="s">
        <v>3643</v>
      </c>
      <c r="H416" s="832" t="s">
        <v>678</v>
      </c>
      <c r="I416" s="832" t="s">
        <v>2817</v>
      </c>
      <c r="J416" s="832" t="s">
        <v>2813</v>
      </c>
      <c r="K416" s="832" t="s">
        <v>2818</v>
      </c>
      <c r="L416" s="835">
        <v>969.48</v>
      </c>
      <c r="M416" s="835">
        <v>20359.080000000002</v>
      </c>
      <c r="N416" s="832">
        <v>21</v>
      </c>
      <c r="O416" s="836">
        <v>5</v>
      </c>
      <c r="P416" s="835">
        <v>20359.080000000002</v>
      </c>
      <c r="Q416" s="837">
        <v>1</v>
      </c>
      <c r="R416" s="832">
        <v>21</v>
      </c>
      <c r="S416" s="837">
        <v>1</v>
      </c>
      <c r="T416" s="836">
        <v>5</v>
      </c>
      <c r="U416" s="838">
        <v>1</v>
      </c>
    </row>
    <row r="417" spans="1:21" ht="14.45" customHeight="1" x14ac:dyDescent="0.2">
      <c r="A417" s="831">
        <v>7</v>
      </c>
      <c r="B417" s="832" t="s">
        <v>2907</v>
      </c>
      <c r="C417" s="832" t="s">
        <v>2913</v>
      </c>
      <c r="D417" s="833" t="s">
        <v>4443</v>
      </c>
      <c r="E417" s="834" t="s">
        <v>2919</v>
      </c>
      <c r="F417" s="832" t="s">
        <v>2908</v>
      </c>
      <c r="G417" s="832" t="s">
        <v>3643</v>
      </c>
      <c r="H417" s="832" t="s">
        <v>678</v>
      </c>
      <c r="I417" s="832" t="s">
        <v>2812</v>
      </c>
      <c r="J417" s="832" t="s">
        <v>2813</v>
      </c>
      <c r="K417" s="832" t="s">
        <v>2814</v>
      </c>
      <c r="L417" s="835">
        <v>1938.97</v>
      </c>
      <c r="M417" s="835">
        <v>73680.86</v>
      </c>
      <c r="N417" s="832">
        <v>38</v>
      </c>
      <c r="O417" s="836">
        <v>8</v>
      </c>
      <c r="P417" s="835">
        <v>73680.86</v>
      </c>
      <c r="Q417" s="837">
        <v>1</v>
      </c>
      <c r="R417" s="832">
        <v>38</v>
      </c>
      <c r="S417" s="837">
        <v>1</v>
      </c>
      <c r="T417" s="836">
        <v>8</v>
      </c>
      <c r="U417" s="838">
        <v>1</v>
      </c>
    </row>
    <row r="418" spans="1:21" ht="14.45" customHeight="1" x14ac:dyDescent="0.2">
      <c r="A418" s="831">
        <v>7</v>
      </c>
      <c r="B418" s="832" t="s">
        <v>2907</v>
      </c>
      <c r="C418" s="832" t="s">
        <v>2913</v>
      </c>
      <c r="D418" s="833" t="s">
        <v>4443</v>
      </c>
      <c r="E418" s="834" t="s">
        <v>2919</v>
      </c>
      <c r="F418" s="832" t="s">
        <v>2908</v>
      </c>
      <c r="G418" s="832" t="s">
        <v>3643</v>
      </c>
      <c r="H418" s="832" t="s">
        <v>678</v>
      </c>
      <c r="I418" s="832" t="s">
        <v>3662</v>
      </c>
      <c r="J418" s="832" t="s">
        <v>2813</v>
      </c>
      <c r="K418" s="832" t="s">
        <v>3663</v>
      </c>
      <c r="L418" s="835">
        <v>1454.23</v>
      </c>
      <c r="M418" s="835">
        <v>8725.380000000001</v>
      </c>
      <c r="N418" s="832">
        <v>6</v>
      </c>
      <c r="O418" s="836">
        <v>1</v>
      </c>
      <c r="P418" s="835">
        <v>8725.380000000001</v>
      </c>
      <c r="Q418" s="837">
        <v>1</v>
      </c>
      <c r="R418" s="832">
        <v>6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7</v>
      </c>
      <c r="B419" s="832" t="s">
        <v>2907</v>
      </c>
      <c r="C419" s="832" t="s">
        <v>2913</v>
      </c>
      <c r="D419" s="833" t="s">
        <v>4443</v>
      </c>
      <c r="E419" s="834" t="s">
        <v>2919</v>
      </c>
      <c r="F419" s="832" t="s">
        <v>2908</v>
      </c>
      <c r="G419" s="832" t="s">
        <v>3643</v>
      </c>
      <c r="H419" s="832" t="s">
        <v>585</v>
      </c>
      <c r="I419" s="832" t="s">
        <v>3664</v>
      </c>
      <c r="J419" s="832" t="s">
        <v>3665</v>
      </c>
      <c r="K419" s="832" t="s">
        <v>3666</v>
      </c>
      <c r="L419" s="835">
        <v>1419.23</v>
      </c>
      <c r="M419" s="835">
        <v>1419.23</v>
      </c>
      <c r="N419" s="832">
        <v>1</v>
      </c>
      <c r="O419" s="836">
        <v>1</v>
      </c>
      <c r="P419" s="835">
        <v>1419.23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7</v>
      </c>
      <c r="B420" s="832" t="s">
        <v>2907</v>
      </c>
      <c r="C420" s="832" t="s">
        <v>2913</v>
      </c>
      <c r="D420" s="833" t="s">
        <v>4443</v>
      </c>
      <c r="E420" s="834" t="s">
        <v>2919</v>
      </c>
      <c r="F420" s="832" t="s">
        <v>2908</v>
      </c>
      <c r="G420" s="832" t="s">
        <v>3643</v>
      </c>
      <c r="H420" s="832" t="s">
        <v>585</v>
      </c>
      <c r="I420" s="832" t="s">
        <v>3667</v>
      </c>
      <c r="J420" s="832" t="s">
        <v>3668</v>
      </c>
      <c r="K420" s="832" t="s">
        <v>2816</v>
      </c>
      <c r="L420" s="835">
        <v>484.75</v>
      </c>
      <c r="M420" s="835">
        <v>2908.5</v>
      </c>
      <c r="N420" s="832">
        <v>6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7</v>
      </c>
      <c r="B421" s="832" t="s">
        <v>2907</v>
      </c>
      <c r="C421" s="832" t="s">
        <v>2913</v>
      </c>
      <c r="D421" s="833" t="s">
        <v>4443</v>
      </c>
      <c r="E421" s="834" t="s">
        <v>2919</v>
      </c>
      <c r="F421" s="832" t="s">
        <v>2908</v>
      </c>
      <c r="G421" s="832" t="s">
        <v>3669</v>
      </c>
      <c r="H421" s="832" t="s">
        <v>678</v>
      </c>
      <c r="I421" s="832" t="s">
        <v>2412</v>
      </c>
      <c r="J421" s="832" t="s">
        <v>1036</v>
      </c>
      <c r="K421" s="832" t="s">
        <v>2413</v>
      </c>
      <c r="L421" s="835">
        <v>85.02</v>
      </c>
      <c r="M421" s="835">
        <v>85.02</v>
      </c>
      <c r="N421" s="832">
        <v>1</v>
      </c>
      <c r="O421" s="836">
        <v>1</v>
      </c>
      <c r="P421" s="835">
        <v>85.02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7</v>
      </c>
      <c r="B422" s="832" t="s">
        <v>2907</v>
      </c>
      <c r="C422" s="832" t="s">
        <v>2913</v>
      </c>
      <c r="D422" s="833" t="s">
        <v>4443</v>
      </c>
      <c r="E422" s="834" t="s">
        <v>2919</v>
      </c>
      <c r="F422" s="832" t="s">
        <v>2908</v>
      </c>
      <c r="G422" s="832" t="s">
        <v>3344</v>
      </c>
      <c r="H422" s="832" t="s">
        <v>678</v>
      </c>
      <c r="I422" s="832" t="s">
        <v>3670</v>
      </c>
      <c r="J422" s="832" t="s">
        <v>2607</v>
      </c>
      <c r="K422" s="832" t="s">
        <v>3671</v>
      </c>
      <c r="L422" s="835">
        <v>339.47</v>
      </c>
      <c r="M422" s="835">
        <v>8486.7500000000018</v>
      </c>
      <c r="N422" s="832">
        <v>25</v>
      </c>
      <c r="O422" s="836">
        <v>5.5</v>
      </c>
      <c r="P422" s="835">
        <v>3394.7000000000003</v>
      </c>
      <c r="Q422" s="837">
        <v>0.39999999999999997</v>
      </c>
      <c r="R422" s="832">
        <v>10</v>
      </c>
      <c r="S422" s="837">
        <v>0.4</v>
      </c>
      <c r="T422" s="836">
        <v>2.5</v>
      </c>
      <c r="U422" s="838">
        <v>0.45454545454545453</v>
      </c>
    </row>
    <row r="423" spans="1:21" ht="14.45" customHeight="1" x14ac:dyDescent="0.2">
      <c r="A423" s="831">
        <v>7</v>
      </c>
      <c r="B423" s="832" t="s">
        <v>2907</v>
      </c>
      <c r="C423" s="832" t="s">
        <v>2913</v>
      </c>
      <c r="D423" s="833" t="s">
        <v>4443</v>
      </c>
      <c r="E423" s="834" t="s">
        <v>2919</v>
      </c>
      <c r="F423" s="832" t="s">
        <v>2908</v>
      </c>
      <c r="G423" s="832" t="s">
        <v>3344</v>
      </c>
      <c r="H423" s="832" t="s">
        <v>678</v>
      </c>
      <c r="I423" s="832" t="s">
        <v>2606</v>
      </c>
      <c r="J423" s="832" t="s">
        <v>2607</v>
      </c>
      <c r="K423" s="832" t="s">
        <v>2608</v>
      </c>
      <c r="L423" s="835">
        <v>113.16</v>
      </c>
      <c r="M423" s="835">
        <v>3507.96</v>
      </c>
      <c r="N423" s="832">
        <v>31</v>
      </c>
      <c r="O423" s="836">
        <v>9</v>
      </c>
      <c r="P423" s="835">
        <v>2829</v>
      </c>
      <c r="Q423" s="837">
        <v>0.80645161290322576</v>
      </c>
      <c r="R423" s="832">
        <v>25</v>
      </c>
      <c r="S423" s="837">
        <v>0.80645161290322576</v>
      </c>
      <c r="T423" s="836">
        <v>7.5</v>
      </c>
      <c r="U423" s="838">
        <v>0.83333333333333337</v>
      </c>
    </row>
    <row r="424" spans="1:21" ht="14.45" customHeight="1" x14ac:dyDescent="0.2">
      <c r="A424" s="831">
        <v>7</v>
      </c>
      <c r="B424" s="832" t="s">
        <v>2907</v>
      </c>
      <c r="C424" s="832" t="s">
        <v>2913</v>
      </c>
      <c r="D424" s="833" t="s">
        <v>4443</v>
      </c>
      <c r="E424" s="834" t="s">
        <v>2919</v>
      </c>
      <c r="F424" s="832" t="s">
        <v>2908</v>
      </c>
      <c r="G424" s="832" t="s">
        <v>3344</v>
      </c>
      <c r="H424" s="832" t="s">
        <v>678</v>
      </c>
      <c r="I424" s="832" t="s">
        <v>2609</v>
      </c>
      <c r="J424" s="832" t="s">
        <v>2607</v>
      </c>
      <c r="K424" s="832" t="s">
        <v>2610</v>
      </c>
      <c r="L424" s="835">
        <v>169.73</v>
      </c>
      <c r="M424" s="835">
        <v>509.18999999999994</v>
      </c>
      <c r="N424" s="832">
        <v>3</v>
      </c>
      <c r="O424" s="836">
        <v>1</v>
      </c>
      <c r="P424" s="835">
        <v>339.46</v>
      </c>
      <c r="Q424" s="837">
        <v>0.66666666666666674</v>
      </c>
      <c r="R424" s="832">
        <v>2</v>
      </c>
      <c r="S424" s="837">
        <v>0.66666666666666663</v>
      </c>
      <c r="T424" s="836">
        <v>0.5</v>
      </c>
      <c r="U424" s="838">
        <v>0.5</v>
      </c>
    </row>
    <row r="425" spans="1:21" ht="14.45" customHeight="1" x14ac:dyDescent="0.2">
      <c r="A425" s="831">
        <v>7</v>
      </c>
      <c r="B425" s="832" t="s">
        <v>2907</v>
      </c>
      <c r="C425" s="832" t="s">
        <v>2913</v>
      </c>
      <c r="D425" s="833" t="s">
        <v>4443</v>
      </c>
      <c r="E425" s="834" t="s">
        <v>2919</v>
      </c>
      <c r="F425" s="832" t="s">
        <v>2908</v>
      </c>
      <c r="G425" s="832" t="s">
        <v>3344</v>
      </c>
      <c r="H425" s="832" t="s">
        <v>678</v>
      </c>
      <c r="I425" s="832" t="s">
        <v>2834</v>
      </c>
      <c r="J425" s="832" t="s">
        <v>2607</v>
      </c>
      <c r="K425" s="832" t="s">
        <v>2835</v>
      </c>
      <c r="L425" s="835">
        <v>339.47</v>
      </c>
      <c r="M425" s="835">
        <v>65178.240000000034</v>
      </c>
      <c r="N425" s="832">
        <v>192</v>
      </c>
      <c r="O425" s="836">
        <v>50</v>
      </c>
      <c r="P425" s="835">
        <v>45828.450000000033</v>
      </c>
      <c r="Q425" s="837">
        <v>0.70312500000000011</v>
      </c>
      <c r="R425" s="832">
        <v>135</v>
      </c>
      <c r="S425" s="837">
        <v>0.703125</v>
      </c>
      <c r="T425" s="836">
        <v>35</v>
      </c>
      <c r="U425" s="838">
        <v>0.7</v>
      </c>
    </row>
    <row r="426" spans="1:21" ht="14.45" customHeight="1" x14ac:dyDescent="0.2">
      <c r="A426" s="831">
        <v>7</v>
      </c>
      <c r="B426" s="832" t="s">
        <v>2907</v>
      </c>
      <c r="C426" s="832" t="s">
        <v>2913</v>
      </c>
      <c r="D426" s="833" t="s">
        <v>4443</v>
      </c>
      <c r="E426" s="834" t="s">
        <v>2919</v>
      </c>
      <c r="F426" s="832" t="s">
        <v>2908</v>
      </c>
      <c r="G426" s="832" t="s">
        <v>3344</v>
      </c>
      <c r="H426" s="832" t="s">
        <v>678</v>
      </c>
      <c r="I426" s="832" t="s">
        <v>3672</v>
      </c>
      <c r="J426" s="832" t="s">
        <v>2607</v>
      </c>
      <c r="K426" s="832" t="s">
        <v>3673</v>
      </c>
      <c r="L426" s="835">
        <v>226.31</v>
      </c>
      <c r="M426" s="835">
        <v>905.24</v>
      </c>
      <c r="N426" s="832">
        <v>4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5" customHeight="1" x14ac:dyDescent="0.2">
      <c r="A427" s="831">
        <v>7</v>
      </c>
      <c r="B427" s="832" t="s">
        <v>2907</v>
      </c>
      <c r="C427" s="832" t="s">
        <v>2913</v>
      </c>
      <c r="D427" s="833" t="s">
        <v>4443</v>
      </c>
      <c r="E427" s="834" t="s">
        <v>2919</v>
      </c>
      <c r="F427" s="832" t="s">
        <v>2908</v>
      </c>
      <c r="G427" s="832" t="s">
        <v>3344</v>
      </c>
      <c r="H427" s="832" t="s">
        <v>678</v>
      </c>
      <c r="I427" s="832" t="s">
        <v>3674</v>
      </c>
      <c r="J427" s="832" t="s">
        <v>3675</v>
      </c>
      <c r="K427" s="832" t="s">
        <v>3676</v>
      </c>
      <c r="L427" s="835">
        <v>483.4</v>
      </c>
      <c r="M427" s="835">
        <v>966.8</v>
      </c>
      <c r="N427" s="832">
        <v>2</v>
      </c>
      <c r="O427" s="836">
        <v>0.5</v>
      </c>
      <c r="P427" s="835">
        <v>966.8</v>
      </c>
      <c r="Q427" s="837">
        <v>1</v>
      </c>
      <c r="R427" s="832">
        <v>2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7</v>
      </c>
      <c r="B428" s="832" t="s">
        <v>2907</v>
      </c>
      <c r="C428" s="832" t="s">
        <v>2913</v>
      </c>
      <c r="D428" s="833" t="s">
        <v>4443</v>
      </c>
      <c r="E428" s="834" t="s">
        <v>2919</v>
      </c>
      <c r="F428" s="832" t="s">
        <v>2908</v>
      </c>
      <c r="G428" s="832" t="s">
        <v>3344</v>
      </c>
      <c r="H428" s="832" t="s">
        <v>585</v>
      </c>
      <c r="I428" s="832" t="s">
        <v>3677</v>
      </c>
      <c r="J428" s="832" t="s">
        <v>3678</v>
      </c>
      <c r="K428" s="832" t="s">
        <v>2835</v>
      </c>
      <c r="L428" s="835">
        <v>848.49</v>
      </c>
      <c r="M428" s="835">
        <v>3393.96</v>
      </c>
      <c r="N428" s="832">
        <v>4</v>
      </c>
      <c r="O428" s="836">
        <v>0.5</v>
      </c>
      <c r="P428" s="835">
        <v>3393.96</v>
      </c>
      <c r="Q428" s="837">
        <v>1</v>
      </c>
      <c r="R428" s="832">
        <v>4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7</v>
      </c>
      <c r="B429" s="832" t="s">
        <v>2907</v>
      </c>
      <c r="C429" s="832" t="s">
        <v>2913</v>
      </c>
      <c r="D429" s="833" t="s">
        <v>4443</v>
      </c>
      <c r="E429" s="834" t="s">
        <v>2919</v>
      </c>
      <c r="F429" s="832" t="s">
        <v>2908</v>
      </c>
      <c r="G429" s="832" t="s">
        <v>3344</v>
      </c>
      <c r="H429" s="832" t="s">
        <v>678</v>
      </c>
      <c r="I429" s="832" t="s">
        <v>3679</v>
      </c>
      <c r="J429" s="832" t="s">
        <v>3675</v>
      </c>
      <c r="K429" s="832" t="s">
        <v>3680</v>
      </c>
      <c r="L429" s="835">
        <v>763.63</v>
      </c>
      <c r="M429" s="835">
        <v>6109.0399999999991</v>
      </c>
      <c r="N429" s="832">
        <v>8</v>
      </c>
      <c r="O429" s="836">
        <v>2</v>
      </c>
      <c r="P429" s="835">
        <v>3818.1499999999996</v>
      </c>
      <c r="Q429" s="837">
        <v>0.625</v>
      </c>
      <c r="R429" s="832">
        <v>5</v>
      </c>
      <c r="S429" s="837">
        <v>0.625</v>
      </c>
      <c r="T429" s="836">
        <v>1</v>
      </c>
      <c r="U429" s="838">
        <v>0.5</v>
      </c>
    </row>
    <row r="430" spans="1:21" ht="14.45" customHeight="1" x14ac:dyDescent="0.2">
      <c r="A430" s="831">
        <v>7</v>
      </c>
      <c r="B430" s="832" t="s">
        <v>2907</v>
      </c>
      <c r="C430" s="832" t="s">
        <v>2913</v>
      </c>
      <c r="D430" s="833" t="s">
        <v>4443</v>
      </c>
      <c r="E430" s="834" t="s">
        <v>2919</v>
      </c>
      <c r="F430" s="832" t="s">
        <v>2908</v>
      </c>
      <c r="G430" s="832" t="s">
        <v>1066</v>
      </c>
      <c r="H430" s="832" t="s">
        <v>585</v>
      </c>
      <c r="I430" s="832" t="s">
        <v>3681</v>
      </c>
      <c r="J430" s="832" t="s">
        <v>3682</v>
      </c>
      <c r="K430" s="832" t="s">
        <v>3683</v>
      </c>
      <c r="L430" s="835">
        <v>13.73</v>
      </c>
      <c r="M430" s="835">
        <v>41.19</v>
      </c>
      <c r="N430" s="832">
        <v>3</v>
      </c>
      <c r="O430" s="836">
        <v>1</v>
      </c>
      <c r="P430" s="835">
        <v>41.19</v>
      </c>
      <c r="Q430" s="837">
        <v>1</v>
      </c>
      <c r="R430" s="832">
        <v>3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7</v>
      </c>
      <c r="B431" s="832" t="s">
        <v>2907</v>
      </c>
      <c r="C431" s="832" t="s">
        <v>2913</v>
      </c>
      <c r="D431" s="833" t="s">
        <v>4443</v>
      </c>
      <c r="E431" s="834" t="s">
        <v>2919</v>
      </c>
      <c r="F431" s="832" t="s">
        <v>2908</v>
      </c>
      <c r="G431" s="832" t="s">
        <v>3684</v>
      </c>
      <c r="H431" s="832" t="s">
        <v>585</v>
      </c>
      <c r="I431" s="832" t="s">
        <v>3685</v>
      </c>
      <c r="J431" s="832" t="s">
        <v>3686</v>
      </c>
      <c r="K431" s="832" t="s">
        <v>3687</v>
      </c>
      <c r="L431" s="835">
        <v>0</v>
      </c>
      <c r="M431" s="835">
        <v>0</v>
      </c>
      <c r="N431" s="832">
        <v>1</v>
      </c>
      <c r="O431" s="836">
        <v>1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7</v>
      </c>
      <c r="B432" s="832" t="s">
        <v>2907</v>
      </c>
      <c r="C432" s="832" t="s">
        <v>2913</v>
      </c>
      <c r="D432" s="833" t="s">
        <v>4443</v>
      </c>
      <c r="E432" s="834" t="s">
        <v>2919</v>
      </c>
      <c r="F432" s="832" t="s">
        <v>2908</v>
      </c>
      <c r="G432" s="832" t="s">
        <v>3688</v>
      </c>
      <c r="H432" s="832" t="s">
        <v>585</v>
      </c>
      <c r="I432" s="832" t="s">
        <v>3689</v>
      </c>
      <c r="J432" s="832" t="s">
        <v>3690</v>
      </c>
      <c r="K432" s="832" t="s">
        <v>3691</v>
      </c>
      <c r="L432" s="835">
        <v>0</v>
      </c>
      <c r="M432" s="835">
        <v>0</v>
      </c>
      <c r="N432" s="832">
        <v>14</v>
      </c>
      <c r="O432" s="836">
        <v>7.5</v>
      </c>
      <c r="P432" s="835">
        <v>0</v>
      </c>
      <c r="Q432" s="837"/>
      <c r="R432" s="832">
        <v>7</v>
      </c>
      <c r="S432" s="837">
        <v>0.5</v>
      </c>
      <c r="T432" s="836">
        <v>4</v>
      </c>
      <c r="U432" s="838">
        <v>0.53333333333333333</v>
      </c>
    </row>
    <row r="433" spans="1:21" ht="14.45" customHeight="1" x14ac:dyDescent="0.2">
      <c r="A433" s="831">
        <v>7</v>
      </c>
      <c r="B433" s="832" t="s">
        <v>2907</v>
      </c>
      <c r="C433" s="832" t="s">
        <v>2913</v>
      </c>
      <c r="D433" s="833" t="s">
        <v>4443</v>
      </c>
      <c r="E433" s="834" t="s">
        <v>2919</v>
      </c>
      <c r="F433" s="832" t="s">
        <v>2908</v>
      </c>
      <c r="G433" s="832" t="s">
        <v>3692</v>
      </c>
      <c r="H433" s="832" t="s">
        <v>585</v>
      </c>
      <c r="I433" s="832" t="s">
        <v>3693</v>
      </c>
      <c r="J433" s="832" t="s">
        <v>3694</v>
      </c>
      <c r="K433" s="832" t="s">
        <v>3695</v>
      </c>
      <c r="L433" s="835">
        <v>509.74</v>
      </c>
      <c r="M433" s="835">
        <v>1529.22</v>
      </c>
      <c r="N433" s="832">
        <v>3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7</v>
      </c>
      <c r="B434" s="832" t="s">
        <v>2907</v>
      </c>
      <c r="C434" s="832" t="s">
        <v>2913</v>
      </c>
      <c r="D434" s="833" t="s">
        <v>4443</v>
      </c>
      <c r="E434" s="834" t="s">
        <v>2919</v>
      </c>
      <c r="F434" s="832" t="s">
        <v>2908</v>
      </c>
      <c r="G434" s="832" t="s">
        <v>3692</v>
      </c>
      <c r="H434" s="832" t="s">
        <v>585</v>
      </c>
      <c r="I434" s="832" t="s">
        <v>3696</v>
      </c>
      <c r="J434" s="832" t="s">
        <v>3694</v>
      </c>
      <c r="K434" s="832" t="s">
        <v>3697</v>
      </c>
      <c r="L434" s="835">
        <v>276.33</v>
      </c>
      <c r="M434" s="835">
        <v>828.99</v>
      </c>
      <c r="N434" s="832">
        <v>3</v>
      </c>
      <c r="O434" s="836">
        <v>1</v>
      </c>
      <c r="P434" s="835">
        <v>828.99</v>
      </c>
      <c r="Q434" s="837">
        <v>1</v>
      </c>
      <c r="R434" s="832">
        <v>3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7</v>
      </c>
      <c r="B435" s="832" t="s">
        <v>2907</v>
      </c>
      <c r="C435" s="832" t="s">
        <v>2913</v>
      </c>
      <c r="D435" s="833" t="s">
        <v>4443</v>
      </c>
      <c r="E435" s="834" t="s">
        <v>2919</v>
      </c>
      <c r="F435" s="832" t="s">
        <v>2908</v>
      </c>
      <c r="G435" s="832" t="s">
        <v>3692</v>
      </c>
      <c r="H435" s="832" t="s">
        <v>585</v>
      </c>
      <c r="I435" s="832" t="s">
        <v>3698</v>
      </c>
      <c r="J435" s="832" t="s">
        <v>3694</v>
      </c>
      <c r="K435" s="832" t="s">
        <v>3699</v>
      </c>
      <c r="L435" s="835">
        <v>1019.46</v>
      </c>
      <c r="M435" s="835">
        <v>25486.500000000004</v>
      </c>
      <c r="N435" s="832">
        <v>25</v>
      </c>
      <c r="O435" s="836">
        <v>8</v>
      </c>
      <c r="P435" s="835">
        <v>21408.660000000003</v>
      </c>
      <c r="Q435" s="837">
        <v>0.84</v>
      </c>
      <c r="R435" s="832">
        <v>21</v>
      </c>
      <c r="S435" s="837">
        <v>0.84</v>
      </c>
      <c r="T435" s="836">
        <v>7</v>
      </c>
      <c r="U435" s="838">
        <v>0.875</v>
      </c>
    </row>
    <row r="436" spans="1:21" ht="14.45" customHeight="1" x14ac:dyDescent="0.2">
      <c r="A436" s="831">
        <v>7</v>
      </c>
      <c r="B436" s="832" t="s">
        <v>2907</v>
      </c>
      <c r="C436" s="832" t="s">
        <v>2913</v>
      </c>
      <c r="D436" s="833" t="s">
        <v>4443</v>
      </c>
      <c r="E436" s="834" t="s">
        <v>2919</v>
      </c>
      <c r="F436" s="832" t="s">
        <v>2908</v>
      </c>
      <c r="G436" s="832" t="s">
        <v>3692</v>
      </c>
      <c r="H436" s="832" t="s">
        <v>585</v>
      </c>
      <c r="I436" s="832" t="s">
        <v>3700</v>
      </c>
      <c r="J436" s="832" t="s">
        <v>3694</v>
      </c>
      <c r="K436" s="832" t="s">
        <v>3701</v>
      </c>
      <c r="L436" s="835">
        <v>2863.58</v>
      </c>
      <c r="M436" s="835">
        <v>8590.74</v>
      </c>
      <c r="N436" s="832">
        <v>3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7</v>
      </c>
      <c r="B437" s="832" t="s">
        <v>2907</v>
      </c>
      <c r="C437" s="832" t="s">
        <v>2913</v>
      </c>
      <c r="D437" s="833" t="s">
        <v>4443</v>
      </c>
      <c r="E437" s="834" t="s">
        <v>2919</v>
      </c>
      <c r="F437" s="832" t="s">
        <v>2908</v>
      </c>
      <c r="G437" s="832" t="s">
        <v>3692</v>
      </c>
      <c r="H437" s="832" t="s">
        <v>585</v>
      </c>
      <c r="I437" s="832" t="s">
        <v>3702</v>
      </c>
      <c r="J437" s="832" t="s">
        <v>3694</v>
      </c>
      <c r="K437" s="832" t="s">
        <v>3703</v>
      </c>
      <c r="L437" s="835">
        <v>2038.93</v>
      </c>
      <c r="M437" s="835">
        <v>22428.23</v>
      </c>
      <c r="N437" s="832">
        <v>11</v>
      </c>
      <c r="O437" s="836">
        <v>3</v>
      </c>
      <c r="P437" s="835">
        <v>6116.79</v>
      </c>
      <c r="Q437" s="837">
        <v>0.27272727272727271</v>
      </c>
      <c r="R437" s="832">
        <v>3</v>
      </c>
      <c r="S437" s="837">
        <v>0.27272727272727271</v>
      </c>
      <c r="T437" s="836">
        <v>1</v>
      </c>
      <c r="U437" s="838">
        <v>0.33333333333333331</v>
      </c>
    </row>
    <row r="438" spans="1:21" ht="14.45" customHeight="1" x14ac:dyDescent="0.2">
      <c r="A438" s="831">
        <v>7</v>
      </c>
      <c r="B438" s="832" t="s">
        <v>2907</v>
      </c>
      <c r="C438" s="832" t="s">
        <v>2913</v>
      </c>
      <c r="D438" s="833" t="s">
        <v>4443</v>
      </c>
      <c r="E438" s="834" t="s">
        <v>2919</v>
      </c>
      <c r="F438" s="832" t="s">
        <v>2908</v>
      </c>
      <c r="G438" s="832" t="s">
        <v>3692</v>
      </c>
      <c r="H438" s="832" t="s">
        <v>585</v>
      </c>
      <c r="I438" s="832" t="s">
        <v>3704</v>
      </c>
      <c r="J438" s="832" t="s">
        <v>3694</v>
      </c>
      <c r="K438" s="832" t="s">
        <v>3705</v>
      </c>
      <c r="L438" s="835">
        <v>1431.78</v>
      </c>
      <c r="M438" s="835">
        <v>2863.56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7</v>
      </c>
      <c r="B439" s="832" t="s">
        <v>2907</v>
      </c>
      <c r="C439" s="832" t="s">
        <v>2913</v>
      </c>
      <c r="D439" s="833" t="s">
        <v>4443</v>
      </c>
      <c r="E439" s="834" t="s">
        <v>2919</v>
      </c>
      <c r="F439" s="832" t="s">
        <v>2908</v>
      </c>
      <c r="G439" s="832" t="s">
        <v>3326</v>
      </c>
      <c r="H439" s="832" t="s">
        <v>585</v>
      </c>
      <c r="I439" s="832" t="s">
        <v>3327</v>
      </c>
      <c r="J439" s="832" t="s">
        <v>3328</v>
      </c>
      <c r="K439" s="832" t="s">
        <v>3329</v>
      </c>
      <c r="L439" s="835">
        <v>159.71</v>
      </c>
      <c r="M439" s="835">
        <v>319.42</v>
      </c>
      <c r="N439" s="832">
        <v>2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7</v>
      </c>
      <c r="B440" s="832" t="s">
        <v>2907</v>
      </c>
      <c r="C440" s="832" t="s">
        <v>2913</v>
      </c>
      <c r="D440" s="833" t="s">
        <v>4443</v>
      </c>
      <c r="E440" s="834" t="s">
        <v>2919</v>
      </c>
      <c r="F440" s="832" t="s">
        <v>2908</v>
      </c>
      <c r="G440" s="832" t="s">
        <v>3251</v>
      </c>
      <c r="H440" s="832" t="s">
        <v>585</v>
      </c>
      <c r="I440" s="832" t="s">
        <v>3252</v>
      </c>
      <c r="J440" s="832" t="s">
        <v>3253</v>
      </c>
      <c r="K440" s="832" t="s">
        <v>3254</v>
      </c>
      <c r="L440" s="835">
        <v>91.78</v>
      </c>
      <c r="M440" s="835">
        <v>91.78</v>
      </c>
      <c r="N440" s="832">
        <v>1</v>
      </c>
      <c r="O440" s="836">
        <v>1</v>
      </c>
      <c r="P440" s="835">
        <v>91.78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7</v>
      </c>
      <c r="B441" s="832" t="s">
        <v>2907</v>
      </c>
      <c r="C441" s="832" t="s">
        <v>2913</v>
      </c>
      <c r="D441" s="833" t="s">
        <v>4443</v>
      </c>
      <c r="E441" s="834" t="s">
        <v>2919</v>
      </c>
      <c r="F441" s="832" t="s">
        <v>2908</v>
      </c>
      <c r="G441" s="832" t="s">
        <v>3706</v>
      </c>
      <c r="H441" s="832" t="s">
        <v>585</v>
      </c>
      <c r="I441" s="832" t="s">
        <v>3707</v>
      </c>
      <c r="J441" s="832" t="s">
        <v>942</v>
      </c>
      <c r="K441" s="832" t="s">
        <v>3708</v>
      </c>
      <c r="L441" s="835">
        <v>27.28</v>
      </c>
      <c r="M441" s="835">
        <v>54.56</v>
      </c>
      <c r="N441" s="832">
        <v>2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7</v>
      </c>
      <c r="B442" s="832" t="s">
        <v>2907</v>
      </c>
      <c r="C442" s="832" t="s">
        <v>2913</v>
      </c>
      <c r="D442" s="833" t="s">
        <v>4443</v>
      </c>
      <c r="E442" s="834" t="s">
        <v>2919</v>
      </c>
      <c r="F442" s="832" t="s">
        <v>2908</v>
      </c>
      <c r="G442" s="832" t="s">
        <v>3709</v>
      </c>
      <c r="H442" s="832" t="s">
        <v>585</v>
      </c>
      <c r="I442" s="832" t="s">
        <v>3710</v>
      </c>
      <c r="J442" s="832" t="s">
        <v>3711</v>
      </c>
      <c r="K442" s="832" t="s">
        <v>3712</v>
      </c>
      <c r="L442" s="835">
        <v>102.9</v>
      </c>
      <c r="M442" s="835">
        <v>205.8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7</v>
      </c>
      <c r="B443" s="832" t="s">
        <v>2907</v>
      </c>
      <c r="C443" s="832" t="s">
        <v>2913</v>
      </c>
      <c r="D443" s="833" t="s">
        <v>4443</v>
      </c>
      <c r="E443" s="834" t="s">
        <v>2919</v>
      </c>
      <c r="F443" s="832" t="s">
        <v>2908</v>
      </c>
      <c r="G443" s="832" t="s">
        <v>3709</v>
      </c>
      <c r="H443" s="832" t="s">
        <v>585</v>
      </c>
      <c r="I443" s="832" t="s">
        <v>3713</v>
      </c>
      <c r="J443" s="832" t="s">
        <v>3714</v>
      </c>
      <c r="K443" s="832" t="s">
        <v>3715</v>
      </c>
      <c r="L443" s="835">
        <v>74.64</v>
      </c>
      <c r="M443" s="835">
        <v>1044.96</v>
      </c>
      <c r="N443" s="832">
        <v>14</v>
      </c>
      <c r="O443" s="836">
        <v>2</v>
      </c>
      <c r="P443" s="835">
        <v>373.2</v>
      </c>
      <c r="Q443" s="837">
        <v>0.3571428571428571</v>
      </c>
      <c r="R443" s="832">
        <v>5</v>
      </c>
      <c r="S443" s="837">
        <v>0.35714285714285715</v>
      </c>
      <c r="T443" s="836">
        <v>0.5</v>
      </c>
      <c r="U443" s="838">
        <v>0.25</v>
      </c>
    </row>
    <row r="444" spans="1:21" ht="14.45" customHeight="1" x14ac:dyDescent="0.2">
      <c r="A444" s="831">
        <v>7</v>
      </c>
      <c r="B444" s="832" t="s">
        <v>2907</v>
      </c>
      <c r="C444" s="832" t="s">
        <v>2913</v>
      </c>
      <c r="D444" s="833" t="s">
        <v>4443</v>
      </c>
      <c r="E444" s="834" t="s">
        <v>2919</v>
      </c>
      <c r="F444" s="832" t="s">
        <v>2908</v>
      </c>
      <c r="G444" s="832" t="s">
        <v>3716</v>
      </c>
      <c r="H444" s="832" t="s">
        <v>585</v>
      </c>
      <c r="I444" s="832" t="s">
        <v>3717</v>
      </c>
      <c r="J444" s="832" t="s">
        <v>1382</v>
      </c>
      <c r="K444" s="832" t="s">
        <v>3718</v>
      </c>
      <c r="L444" s="835">
        <v>24.37</v>
      </c>
      <c r="M444" s="835">
        <v>121.85000000000001</v>
      </c>
      <c r="N444" s="832">
        <v>5</v>
      </c>
      <c r="O444" s="836">
        <v>3</v>
      </c>
      <c r="P444" s="835">
        <v>97.48</v>
      </c>
      <c r="Q444" s="837">
        <v>0.79999999999999993</v>
      </c>
      <c r="R444" s="832">
        <v>4</v>
      </c>
      <c r="S444" s="837">
        <v>0.8</v>
      </c>
      <c r="T444" s="836">
        <v>2</v>
      </c>
      <c r="U444" s="838">
        <v>0.66666666666666663</v>
      </c>
    </row>
    <row r="445" spans="1:21" ht="14.45" customHeight="1" x14ac:dyDescent="0.2">
      <c r="A445" s="831">
        <v>7</v>
      </c>
      <c r="B445" s="832" t="s">
        <v>2907</v>
      </c>
      <c r="C445" s="832" t="s">
        <v>2913</v>
      </c>
      <c r="D445" s="833" t="s">
        <v>4443</v>
      </c>
      <c r="E445" s="834" t="s">
        <v>2919</v>
      </c>
      <c r="F445" s="832" t="s">
        <v>2908</v>
      </c>
      <c r="G445" s="832" t="s">
        <v>3282</v>
      </c>
      <c r="H445" s="832" t="s">
        <v>585</v>
      </c>
      <c r="I445" s="832" t="s">
        <v>3283</v>
      </c>
      <c r="J445" s="832" t="s">
        <v>1821</v>
      </c>
      <c r="K445" s="832" t="s">
        <v>1815</v>
      </c>
      <c r="L445" s="835">
        <v>58.62</v>
      </c>
      <c r="M445" s="835">
        <v>58.62</v>
      </c>
      <c r="N445" s="832">
        <v>1</v>
      </c>
      <c r="O445" s="836">
        <v>0.5</v>
      </c>
      <c r="P445" s="835">
        <v>58.62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5" customHeight="1" x14ac:dyDescent="0.2">
      <c r="A446" s="831">
        <v>7</v>
      </c>
      <c r="B446" s="832" t="s">
        <v>2907</v>
      </c>
      <c r="C446" s="832" t="s">
        <v>2913</v>
      </c>
      <c r="D446" s="833" t="s">
        <v>4443</v>
      </c>
      <c r="E446" s="834" t="s">
        <v>2919</v>
      </c>
      <c r="F446" s="832" t="s">
        <v>2908</v>
      </c>
      <c r="G446" s="832" t="s">
        <v>3284</v>
      </c>
      <c r="H446" s="832" t="s">
        <v>678</v>
      </c>
      <c r="I446" s="832" t="s">
        <v>3719</v>
      </c>
      <c r="J446" s="832" t="s">
        <v>1969</v>
      </c>
      <c r="K446" s="832" t="s">
        <v>3720</v>
      </c>
      <c r="L446" s="835">
        <v>32.25</v>
      </c>
      <c r="M446" s="835">
        <v>64.5</v>
      </c>
      <c r="N446" s="832">
        <v>2</v>
      </c>
      <c r="O446" s="836">
        <v>1</v>
      </c>
      <c r="P446" s="835">
        <v>64.5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5" customHeight="1" x14ac:dyDescent="0.2">
      <c r="A447" s="831">
        <v>7</v>
      </c>
      <c r="B447" s="832" t="s">
        <v>2907</v>
      </c>
      <c r="C447" s="832" t="s">
        <v>2913</v>
      </c>
      <c r="D447" s="833" t="s">
        <v>4443</v>
      </c>
      <c r="E447" s="834" t="s">
        <v>2919</v>
      </c>
      <c r="F447" s="832" t="s">
        <v>2908</v>
      </c>
      <c r="G447" s="832" t="s">
        <v>3284</v>
      </c>
      <c r="H447" s="832" t="s">
        <v>678</v>
      </c>
      <c r="I447" s="832" t="s">
        <v>2728</v>
      </c>
      <c r="J447" s="832" t="s">
        <v>1969</v>
      </c>
      <c r="K447" s="832" t="s">
        <v>2729</v>
      </c>
      <c r="L447" s="835">
        <v>64.5</v>
      </c>
      <c r="M447" s="835">
        <v>64.5</v>
      </c>
      <c r="N447" s="832">
        <v>1</v>
      </c>
      <c r="O447" s="836">
        <v>1</v>
      </c>
      <c r="P447" s="835">
        <v>64.5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7</v>
      </c>
      <c r="B448" s="832" t="s">
        <v>2907</v>
      </c>
      <c r="C448" s="832" t="s">
        <v>2913</v>
      </c>
      <c r="D448" s="833" t="s">
        <v>4443</v>
      </c>
      <c r="E448" s="834" t="s">
        <v>2919</v>
      </c>
      <c r="F448" s="832" t="s">
        <v>2908</v>
      </c>
      <c r="G448" s="832" t="s">
        <v>3721</v>
      </c>
      <c r="H448" s="832" t="s">
        <v>585</v>
      </c>
      <c r="I448" s="832" t="s">
        <v>3722</v>
      </c>
      <c r="J448" s="832" t="s">
        <v>3723</v>
      </c>
      <c r="K448" s="832" t="s">
        <v>3724</v>
      </c>
      <c r="L448" s="835">
        <v>1561.8</v>
      </c>
      <c r="M448" s="835">
        <v>32797.799999999996</v>
      </c>
      <c r="N448" s="832">
        <v>21</v>
      </c>
      <c r="O448" s="836">
        <v>9</v>
      </c>
      <c r="P448" s="835">
        <v>23426.999999999996</v>
      </c>
      <c r="Q448" s="837">
        <v>0.7142857142857143</v>
      </c>
      <c r="R448" s="832">
        <v>15</v>
      </c>
      <c r="S448" s="837">
        <v>0.7142857142857143</v>
      </c>
      <c r="T448" s="836">
        <v>6.5</v>
      </c>
      <c r="U448" s="838">
        <v>0.72222222222222221</v>
      </c>
    </row>
    <row r="449" spans="1:21" ht="14.45" customHeight="1" x14ac:dyDescent="0.2">
      <c r="A449" s="831">
        <v>7</v>
      </c>
      <c r="B449" s="832" t="s">
        <v>2907</v>
      </c>
      <c r="C449" s="832" t="s">
        <v>2913</v>
      </c>
      <c r="D449" s="833" t="s">
        <v>4443</v>
      </c>
      <c r="E449" s="834" t="s">
        <v>2919</v>
      </c>
      <c r="F449" s="832" t="s">
        <v>2908</v>
      </c>
      <c r="G449" s="832" t="s">
        <v>3725</v>
      </c>
      <c r="H449" s="832" t="s">
        <v>678</v>
      </c>
      <c r="I449" s="832" t="s">
        <v>3726</v>
      </c>
      <c r="J449" s="832" t="s">
        <v>3727</v>
      </c>
      <c r="K449" s="832" t="s">
        <v>2784</v>
      </c>
      <c r="L449" s="835">
        <v>58.77</v>
      </c>
      <c r="M449" s="835">
        <v>58.77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7</v>
      </c>
      <c r="B450" s="832" t="s">
        <v>2907</v>
      </c>
      <c r="C450" s="832" t="s">
        <v>2913</v>
      </c>
      <c r="D450" s="833" t="s">
        <v>4443</v>
      </c>
      <c r="E450" s="834" t="s">
        <v>2919</v>
      </c>
      <c r="F450" s="832" t="s">
        <v>2908</v>
      </c>
      <c r="G450" s="832" t="s">
        <v>3728</v>
      </c>
      <c r="H450" s="832" t="s">
        <v>585</v>
      </c>
      <c r="I450" s="832" t="s">
        <v>3729</v>
      </c>
      <c r="J450" s="832" t="s">
        <v>3730</v>
      </c>
      <c r="K450" s="832" t="s">
        <v>3731</v>
      </c>
      <c r="L450" s="835">
        <v>78.319999999999993</v>
      </c>
      <c r="M450" s="835">
        <v>78.319999999999993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5" customHeight="1" x14ac:dyDescent="0.2">
      <c r="A451" s="831">
        <v>7</v>
      </c>
      <c r="B451" s="832" t="s">
        <v>2907</v>
      </c>
      <c r="C451" s="832" t="s">
        <v>2913</v>
      </c>
      <c r="D451" s="833" t="s">
        <v>4443</v>
      </c>
      <c r="E451" s="834" t="s">
        <v>2919</v>
      </c>
      <c r="F451" s="832" t="s">
        <v>2908</v>
      </c>
      <c r="G451" s="832" t="s">
        <v>3261</v>
      </c>
      <c r="H451" s="832" t="s">
        <v>585</v>
      </c>
      <c r="I451" s="832" t="s">
        <v>3262</v>
      </c>
      <c r="J451" s="832" t="s">
        <v>948</v>
      </c>
      <c r="K451" s="832" t="s">
        <v>2397</v>
      </c>
      <c r="L451" s="835">
        <v>38.56</v>
      </c>
      <c r="M451" s="835">
        <v>38.56</v>
      </c>
      <c r="N451" s="832">
        <v>1</v>
      </c>
      <c r="O451" s="836">
        <v>0.5</v>
      </c>
      <c r="P451" s="835">
        <v>38.56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5" customHeight="1" x14ac:dyDescent="0.2">
      <c r="A452" s="831">
        <v>7</v>
      </c>
      <c r="B452" s="832" t="s">
        <v>2907</v>
      </c>
      <c r="C452" s="832" t="s">
        <v>2913</v>
      </c>
      <c r="D452" s="833" t="s">
        <v>4443</v>
      </c>
      <c r="E452" s="834" t="s">
        <v>2919</v>
      </c>
      <c r="F452" s="832" t="s">
        <v>2908</v>
      </c>
      <c r="G452" s="832" t="s">
        <v>3106</v>
      </c>
      <c r="H452" s="832" t="s">
        <v>678</v>
      </c>
      <c r="I452" s="832" t="s">
        <v>2806</v>
      </c>
      <c r="J452" s="832" t="s">
        <v>2807</v>
      </c>
      <c r="K452" s="832" t="s">
        <v>2808</v>
      </c>
      <c r="L452" s="835">
        <v>70.48</v>
      </c>
      <c r="M452" s="835">
        <v>1127.68</v>
      </c>
      <c r="N452" s="832">
        <v>16</v>
      </c>
      <c r="O452" s="836">
        <v>5.5</v>
      </c>
      <c r="P452" s="835">
        <v>1127.68</v>
      </c>
      <c r="Q452" s="837">
        <v>1</v>
      </c>
      <c r="R452" s="832">
        <v>16</v>
      </c>
      <c r="S452" s="837">
        <v>1</v>
      </c>
      <c r="T452" s="836">
        <v>5.5</v>
      </c>
      <c r="U452" s="838">
        <v>1</v>
      </c>
    </row>
    <row r="453" spans="1:21" ht="14.45" customHeight="1" x14ac:dyDescent="0.2">
      <c r="A453" s="831">
        <v>7</v>
      </c>
      <c r="B453" s="832" t="s">
        <v>2907</v>
      </c>
      <c r="C453" s="832" t="s">
        <v>2913</v>
      </c>
      <c r="D453" s="833" t="s">
        <v>4443</v>
      </c>
      <c r="E453" s="834" t="s">
        <v>2919</v>
      </c>
      <c r="F453" s="832" t="s">
        <v>2908</v>
      </c>
      <c r="G453" s="832" t="s">
        <v>3106</v>
      </c>
      <c r="H453" s="832" t="s">
        <v>678</v>
      </c>
      <c r="I453" s="832" t="s">
        <v>3732</v>
      </c>
      <c r="J453" s="832" t="s">
        <v>2807</v>
      </c>
      <c r="K453" s="832" t="s">
        <v>3733</v>
      </c>
      <c r="L453" s="835">
        <v>140.96</v>
      </c>
      <c r="M453" s="835">
        <v>422.88</v>
      </c>
      <c r="N453" s="832">
        <v>3</v>
      </c>
      <c r="O453" s="836">
        <v>1</v>
      </c>
      <c r="P453" s="835">
        <v>422.88</v>
      </c>
      <c r="Q453" s="837">
        <v>1</v>
      </c>
      <c r="R453" s="832">
        <v>3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7</v>
      </c>
      <c r="B454" s="832" t="s">
        <v>2907</v>
      </c>
      <c r="C454" s="832" t="s">
        <v>2913</v>
      </c>
      <c r="D454" s="833" t="s">
        <v>4443</v>
      </c>
      <c r="E454" s="834" t="s">
        <v>2919</v>
      </c>
      <c r="F454" s="832" t="s">
        <v>2908</v>
      </c>
      <c r="G454" s="832" t="s">
        <v>3734</v>
      </c>
      <c r="H454" s="832" t="s">
        <v>585</v>
      </c>
      <c r="I454" s="832" t="s">
        <v>3735</v>
      </c>
      <c r="J454" s="832" t="s">
        <v>3736</v>
      </c>
      <c r="K454" s="832" t="s">
        <v>1818</v>
      </c>
      <c r="L454" s="835">
        <v>137.88</v>
      </c>
      <c r="M454" s="835">
        <v>137.88</v>
      </c>
      <c r="N454" s="832">
        <v>1</v>
      </c>
      <c r="O454" s="836">
        <v>0.5</v>
      </c>
      <c r="P454" s="835">
        <v>137.88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5" customHeight="1" x14ac:dyDescent="0.2">
      <c r="A455" s="831">
        <v>7</v>
      </c>
      <c r="B455" s="832" t="s">
        <v>2907</v>
      </c>
      <c r="C455" s="832" t="s">
        <v>2913</v>
      </c>
      <c r="D455" s="833" t="s">
        <v>4443</v>
      </c>
      <c r="E455" s="834" t="s">
        <v>2919</v>
      </c>
      <c r="F455" s="832" t="s">
        <v>2908</v>
      </c>
      <c r="G455" s="832" t="s">
        <v>3737</v>
      </c>
      <c r="H455" s="832" t="s">
        <v>585</v>
      </c>
      <c r="I455" s="832" t="s">
        <v>3738</v>
      </c>
      <c r="J455" s="832" t="s">
        <v>904</v>
      </c>
      <c r="K455" s="832" t="s">
        <v>3739</v>
      </c>
      <c r="L455" s="835">
        <v>53.57</v>
      </c>
      <c r="M455" s="835">
        <v>53.57</v>
      </c>
      <c r="N455" s="832">
        <v>1</v>
      </c>
      <c r="O455" s="836">
        <v>0.5</v>
      </c>
      <c r="P455" s="835">
        <v>53.57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7</v>
      </c>
      <c r="B456" s="832" t="s">
        <v>2907</v>
      </c>
      <c r="C456" s="832" t="s">
        <v>2913</v>
      </c>
      <c r="D456" s="833" t="s">
        <v>4443</v>
      </c>
      <c r="E456" s="834" t="s">
        <v>2919</v>
      </c>
      <c r="F456" s="832" t="s">
        <v>2908</v>
      </c>
      <c r="G456" s="832" t="s">
        <v>3740</v>
      </c>
      <c r="H456" s="832" t="s">
        <v>678</v>
      </c>
      <c r="I456" s="832" t="s">
        <v>2424</v>
      </c>
      <c r="J456" s="832" t="s">
        <v>1491</v>
      </c>
      <c r="K456" s="832" t="s">
        <v>762</v>
      </c>
      <c r="L456" s="835">
        <v>27.49</v>
      </c>
      <c r="M456" s="835">
        <v>54.98</v>
      </c>
      <c r="N456" s="832">
        <v>2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7</v>
      </c>
      <c r="B457" s="832" t="s">
        <v>2907</v>
      </c>
      <c r="C457" s="832" t="s">
        <v>2913</v>
      </c>
      <c r="D457" s="833" t="s">
        <v>4443</v>
      </c>
      <c r="E457" s="834" t="s">
        <v>2919</v>
      </c>
      <c r="F457" s="832" t="s">
        <v>2908</v>
      </c>
      <c r="G457" s="832" t="s">
        <v>3740</v>
      </c>
      <c r="H457" s="832" t="s">
        <v>585</v>
      </c>
      <c r="I457" s="832" t="s">
        <v>3741</v>
      </c>
      <c r="J457" s="832" t="s">
        <v>3742</v>
      </c>
      <c r="K457" s="832" t="s">
        <v>821</v>
      </c>
      <c r="L457" s="835">
        <v>234.07</v>
      </c>
      <c r="M457" s="835">
        <v>234.07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7</v>
      </c>
      <c r="B458" s="832" t="s">
        <v>2907</v>
      </c>
      <c r="C458" s="832" t="s">
        <v>2913</v>
      </c>
      <c r="D458" s="833" t="s">
        <v>4443</v>
      </c>
      <c r="E458" s="834" t="s">
        <v>2919</v>
      </c>
      <c r="F458" s="832" t="s">
        <v>2908</v>
      </c>
      <c r="G458" s="832" t="s">
        <v>3743</v>
      </c>
      <c r="H458" s="832" t="s">
        <v>678</v>
      </c>
      <c r="I458" s="832" t="s">
        <v>2666</v>
      </c>
      <c r="J458" s="832" t="s">
        <v>2667</v>
      </c>
      <c r="K458" s="832" t="s">
        <v>2668</v>
      </c>
      <c r="L458" s="835">
        <v>161.06</v>
      </c>
      <c r="M458" s="835">
        <v>966.36</v>
      </c>
      <c r="N458" s="832">
        <v>6</v>
      </c>
      <c r="O458" s="836">
        <v>2</v>
      </c>
      <c r="P458" s="835">
        <v>483.18</v>
      </c>
      <c r="Q458" s="837">
        <v>0.5</v>
      </c>
      <c r="R458" s="832">
        <v>3</v>
      </c>
      <c r="S458" s="837">
        <v>0.5</v>
      </c>
      <c r="T458" s="836">
        <v>1</v>
      </c>
      <c r="U458" s="838">
        <v>0.5</v>
      </c>
    </row>
    <row r="459" spans="1:21" ht="14.45" customHeight="1" x14ac:dyDescent="0.2">
      <c r="A459" s="831">
        <v>7</v>
      </c>
      <c r="B459" s="832" t="s">
        <v>2907</v>
      </c>
      <c r="C459" s="832" t="s">
        <v>2913</v>
      </c>
      <c r="D459" s="833" t="s">
        <v>4443</v>
      </c>
      <c r="E459" s="834" t="s">
        <v>2919</v>
      </c>
      <c r="F459" s="832" t="s">
        <v>2908</v>
      </c>
      <c r="G459" s="832" t="s">
        <v>3743</v>
      </c>
      <c r="H459" s="832" t="s">
        <v>585</v>
      </c>
      <c r="I459" s="832" t="s">
        <v>3744</v>
      </c>
      <c r="J459" s="832" t="s">
        <v>1248</v>
      </c>
      <c r="K459" s="832" t="s">
        <v>2668</v>
      </c>
      <c r="L459" s="835">
        <v>161.06</v>
      </c>
      <c r="M459" s="835">
        <v>483.18</v>
      </c>
      <c r="N459" s="832">
        <v>3</v>
      </c>
      <c r="O459" s="836">
        <v>0.5</v>
      </c>
      <c r="P459" s="835">
        <v>483.18</v>
      </c>
      <c r="Q459" s="837">
        <v>1</v>
      </c>
      <c r="R459" s="832">
        <v>3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7</v>
      </c>
      <c r="B460" s="832" t="s">
        <v>2907</v>
      </c>
      <c r="C460" s="832" t="s">
        <v>2913</v>
      </c>
      <c r="D460" s="833" t="s">
        <v>4443</v>
      </c>
      <c r="E460" s="834" t="s">
        <v>2919</v>
      </c>
      <c r="F460" s="832" t="s">
        <v>2908</v>
      </c>
      <c r="G460" s="832" t="s">
        <v>3743</v>
      </c>
      <c r="H460" s="832" t="s">
        <v>585</v>
      </c>
      <c r="I460" s="832" t="s">
        <v>2867</v>
      </c>
      <c r="J460" s="832" t="s">
        <v>2667</v>
      </c>
      <c r="K460" s="832" t="s">
        <v>2668</v>
      </c>
      <c r="L460" s="835">
        <v>161.06</v>
      </c>
      <c r="M460" s="835">
        <v>483.18</v>
      </c>
      <c r="N460" s="832">
        <v>3</v>
      </c>
      <c r="O460" s="836">
        <v>0.5</v>
      </c>
      <c r="P460" s="835">
        <v>483.18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5" customHeight="1" x14ac:dyDescent="0.2">
      <c r="A461" s="831">
        <v>7</v>
      </c>
      <c r="B461" s="832" t="s">
        <v>2907</v>
      </c>
      <c r="C461" s="832" t="s">
        <v>2913</v>
      </c>
      <c r="D461" s="833" t="s">
        <v>4443</v>
      </c>
      <c r="E461" s="834" t="s">
        <v>2919</v>
      </c>
      <c r="F461" s="832" t="s">
        <v>2908</v>
      </c>
      <c r="G461" s="832" t="s">
        <v>3745</v>
      </c>
      <c r="H461" s="832" t="s">
        <v>585</v>
      </c>
      <c r="I461" s="832" t="s">
        <v>3746</v>
      </c>
      <c r="J461" s="832" t="s">
        <v>3747</v>
      </c>
      <c r="K461" s="832" t="s">
        <v>875</v>
      </c>
      <c r="L461" s="835">
        <v>208.18</v>
      </c>
      <c r="M461" s="835">
        <v>2706.34</v>
      </c>
      <c r="N461" s="832">
        <v>13</v>
      </c>
      <c r="O461" s="836">
        <v>4</v>
      </c>
      <c r="P461" s="835">
        <v>832.72</v>
      </c>
      <c r="Q461" s="837">
        <v>0.30769230769230771</v>
      </c>
      <c r="R461" s="832">
        <v>4</v>
      </c>
      <c r="S461" s="837">
        <v>0.30769230769230771</v>
      </c>
      <c r="T461" s="836">
        <v>3</v>
      </c>
      <c r="U461" s="838">
        <v>0.75</v>
      </c>
    </row>
    <row r="462" spans="1:21" ht="14.45" customHeight="1" x14ac:dyDescent="0.2">
      <c r="A462" s="831">
        <v>7</v>
      </c>
      <c r="B462" s="832" t="s">
        <v>2907</v>
      </c>
      <c r="C462" s="832" t="s">
        <v>2913</v>
      </c>
      <c r="D462" s="833" t="s">
        <v>4443</v>
      </c>
      <c r="E462" s="834" t="s">
        <v>2919</v>
      </c>
      <c r="F462" s="832" t="s">
        <v>2908</v>
      </c>
      <c r="G462" s="832" t="s">
        <v>3745</v>
      </c>
      <c r="H462" s="832" t="s">
        <v>585</v>
      </c>
      <c r="I462" s="832" t="s">
        <v>3748</v>
      </c>
      <c r="J462" s="832" t="s">
        <v>3747</v>
      </c>
      <c r="K462" s="832" t="s">
        <v>877</v>
      </c>
      <c r="L462" s="835">
        <v>383.18</v>
      </c>
      <c r="M462" s="835">
        <v>5364.5199999999995</v>
      </c>
      <c r="N462" s="832">
        <v>14</v>
      </c>
      <c r="O462" s="836">
        <v>3</v>
      </c>
      <c r="P462" s="835">
        <v>766.36</v>
      </c>
      <c r="Q462" s="837">
        <v>0.14285714285714288</v>
      </c>
      <c r="R462" s="832">
        <v>2</v>
      </c>
      <c r="S462" s="837">
        <v>0.14285714285714285</v>
      </c>
      <c r="T462" s="836">
        <v>1</v>
      </c>
      <c r="U462" s="838">
        <v>0.33333333333333331</v>
      </c>
    </row>
    <row r="463" spans="1:21" ht="14.45" customHeight="1" x14ac:dyDescent="0.2">
      <c r="A463" s="831">
        <v>7</v>
      </c>
      <c r="B463" s="832" t="s">
        <v>2907</v>
      </c>
      <c r="C463" s="832" t="s">
        <v>2913</v>
      </c>
      <c r="D463" s="833" t="s">
        <v>4443</v>
      </c>
      <c r="E463" s="834" t="s">
        <v>2919</v>
      </c>
      <c r="F463" s="832" t="s">
        <v>2908</v>
      </c>
      <c r="G463" s="832" t="s">
        <v>3745</v>
      </c>
      <c r="H463" s="832" t="s">
        <v>585</v>
      </c>
      <c r="I463" s="832" t="s">
        <v>3749</v>
      </c>
      <c r="J463" s="832" t="s">
        <v>3750</v>
      </c>
      <c r="K463" s="832" t="s">
        <v>3751</v>
      </c>
      <c r="L463" s="835">
        <v>233.95</v>
      </c>
      <c r="M463" s="835">
        <v>2105.5499999999997</v>
      </c>
      <c r="N463" s="832">
        <v>9</v>
      </c>
      <c r="O463" s="836">
        <v>1</v>
      </c>
      <c r="P463" s="835">
        <v>2105.5499999999997</v>
      </c>
      <c r="Q463" s="837">
        <v>1</v>
      </c>
      <c r="R463" s="832">
        <v>9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7</v>
      </c>
      <c r="B464" s="832" t="s">
        <v>2907</v>
      </c>
      <c r="C464" s="832" t="s">
        <v>2913</v>
      </c>
      <c r="D464" s="833" t="s">
        <v>4443</v>
      </c>
      <c r="E464" s="834" t="s">
        <v>2919</v>
      </c>
      <c r="F464" s="832" t="s">
        <v>2908</v>
      </c>
      <c r="G464" s="832" t="s">
        <v>3752</v>
      </c>
      <c r="H464" s="832" t="s">
        <v>585</v>
      </c>
      <c r="I464" s="832" t="s">
        <v>3753</v>
      </c>
      <c r="J464" s="832" t="s">
        <v>1904</v>
      </c>
      <c r="K464" s="832" t="s">
        <v>1840</v>
      </c>
      <c r="L464" s="835">
        <v>134.47999999999999</v>
      </c>
      <c r="M464" s="835">
        <v>1210.3199999999997</v>
      </c>
      <c r="N464" s="832">
        <v>9</v>
      </c>
      <c r="O464" s="836">
        <v>4.5</v>
      </c>
      <c r="P464" s="835">
        <v>537.91999999999996</v>
      </c>
      <c r="Q464" s="837">
        <v>0.44444444444444453</v>
      </c>
      <c r="R464" s="832">
        <v>4</v>
      </c>
      <c r="S464" s="837">
        <v>0.44444444444444442</v>
      </c>
      <c r="T464" s="836">
        <v>2.5</v>
      </c>
      <c r="U464" s="838">
        <v>0.55555555555555558</v>
      </c>
    </row>
    <row r="465" spans="1:21" ht="14.45" customHeight="1" x14ac:dyDescent="0.2">
      <c r="A465" s="831">
        <v>7</v>
      </c>
      <c r="B465" s="832" t="s">
        <v>2907</v>
      </c>
      <c r="C465" s="832" t="s">
        <v>2913</v>
      </c>
      <c r="D465" s="833" t="s">
        <v>4443</v>
      </c>
      <c r="E465" s="834" t="s">
        <v>2919</v>
      </c>
      <c r="F465" s="832" t="s">
        <v>2908</v>
      </c>
      <c r="G465" s="832" t="s">
        <v>3754</v>
      </c>
      <c r="H465" s="832" t="s">
        <v>585</v>
      </c>
      <c r="I465" s="832" t="s">
        <v>3755</v>
      </c>
      <c r="J465" s="832" t="s">
        <v>3756</v>
      </c>
      <c r="K465" s="832" t="s">
        <v>3757</v>
      </c>
      <c r="L465" s="835">
        <v>113.93</v>
      </c>
      <c r="M465" s="835">
        <v>455.72</v>
      </c>
      <c r="N465" s="832">
        <v>4</v>
      </c>
      <c r="O465" s="836">
        <v>1.5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7</v>
      </c>
      <c r="B466" s="832" t="s">
        <v>2907</v>
      </c>
      <c r="C466" s="832" t="s">
        <v>2913</v>
      </c>
      <c r="D466" s="833" t="s">
        <v>4443</v>
      </c>
      <c r="E466" s="834" t="s">
        <v>2919</v>
      </c>
      <c r="F466" s="832" t="s">
        <v>2908</v>
      </c>
      <c r="G466" s="832" t="s">
        <v>3005</v>
      </c>
      <c r="H466" s="832" t="s">
        <v>585</v>
      </c>
      <c r="I466" s="832" t="s">
        <v>3115</v>
      </c>
      <c r="J466" s="832" t="s">
        <v>802</v>
      </c>
      <c r="K466" s="832" t="s">
        <v>3116</v>
      </c>
      <c r="L466" s="835">
        <v>35.25</v>
      </c>
      <c r="M466" s="835">
        <v>1022.25</v>
      </c>
      <c r="N466" s="832">
        <v>29</v>
      </c>
      <c r="O466" s="836">
        <v>14</v>
      </c>
      <c r="P466" s="835">
        <v>528.75</v>
      </c>
      <c r="Q466" s="837">
        <v>0.51724137931034486</v>
      </c>
      <c r="R466" s="832">
        <v>15</v>
      </c>
      <c r="S466" s="837">
        <v>0.51724137931034486</v>
      </c>
      <c r="T466" s="836">
        <v>7</v>
      </c>
      <c r="U466" s="838">
        <v>0.5</v>
      </c>
    </row>
    <row r="467" spans="1:21" ht="14.45" customHeight="1" x14ac:dyDescent="0.2">
      <c r="A467" s="831">
        <v>7</v>
      </c>
      <c r="B467" s="832" t="s">
        <v>2907</v>
      </c>
      <c r="C467" s="832" t="s">
        <v>2913</v>
      </c>
      <c r="D467" s="833" t="s">
        <v>4443</v>
      </c>
      <c r="E467" s="834" t="s">
        <v>2919</v>
      </c>
      <c r="F467" s="832" t="s">
        <v>2908</v>
      </c>
      <c r="G467" s="832" t="s">
        <v>3005</v>
      </c>
      <c r="H467" s="832" t="s">
        <v>585</v>
      </c>
      <c r="I467" s="832" t="s">
        <v>3006</v>
      </c>
      <c r="J467" s="832" t="s">
        <v>802</v>
      </c>
      <c r="K467" s="832" t="s">
        <v>3007</v>
      </c>
      <c r="L467" s="835">
        <v>35.25</v>
      </c>
      <c r="M467" s="835">
        <v>458.25</v>
      </c>
      <c r="N467" s="832">
        <v>13</v>
      </c>
      <c r="O467" s="836">
        <v>5.5</v>
      </c>
      <c r="P467" s="835">
        <v>211.5</v>
      </c>
      <c r="Q467" s="837">
        <v>0.46153846153846156</v>
      </c>
      <c r="R467" s="832">
        <v>6</v>
      </c>
      <c r="S467" s="837">
        <v>0.46153846153846156</v>
      </c>
      <c r="T467" s="836">
        <v>3</v>
      </c>
      <c r="U467" s="838">
        <v>0.54545454545454541</v>
      </c>
    </row>
    <row r="468" spans="1:21" ht="14.45" customHeight="1" x14ac:dyDescent="0.2">
      <c r="A468" s="831">
        <v>7</v>
      </c>
      <c r="B468" s="832" t="s">
        <v>2907</v>
      </c>
      <c r="C468" s="832" t="s">
        <v>2913</v>
      </c>
      <c r="D468" s="833" t="s">
        <v>4443</v>
      </c>
      <c r="E468" s="834" t="s">
        <v>2919</v>
      </c>
      <c r="F468" s="832" t="s">
        <v>2908</v>
      </c>
      <c r="G468" s="832" t="s">
        <v>3005</v>
      </c>
      <c r="H468" s="832" t="s">
        <v>585</v>
      </c>
      <c r="I468" s="832" t="s">
        <v>3294</v>
      </c>
      <c r="J468" s="832" t="s">
        <v>1280</v>
      </c>
      <c r="K468" s="832" t="s">
        <v>3295</v>
      </c>
      <c r="L468" s="835">
        <v>35.25</v>
      </c>
      <c r="M468" s="835">
        <v>105.75</v>
      </c>
      <c r="N468" s="832">
        <v>3</v>
      </c>
      <c r="O468" s="836">
        <v>0.5</v>
      </c>
      <c r="P468" s="835">
        <v>105.75</v>
      </c>
      <c r="Q468" s="837">
        <v>1</v>
      </c>
      <c r="R468" s="832">
        <v>3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7</v>
      </c>
      <c r="B469" s="832" t="s">
        <v>2907</v>
      </c>
      <c r="C469" s="832" t="s">
        <v>2913</v>
      </c>
      <c r="D469" s="833" t="s">
        <v>4443</v>
      </c>
      <c r="E469" s="834" t="s">
        <v>2919</v>
      </c>
      <c r="F469" s="832" t="s">
        <v>2908</v>
      </c>
      <c r="G469" s="832" t="s">
        <v>2966</v>
      </c>
      <c r="H469" s="832" t="s">
        <v>585</v>
      </c>
      <c r="I469" s="832" t="s">
        <v>3192</v>
      </c>
      <c r="J469" s="832" t="s">
        <v>1068</v>
      </c>
      <c r="K469" s="832" t="s">
        <v>3193</v>
      </c>
      <c r="L469" s="835">
        <v>103.67</v>
      </c>
      <c r="M469" s="835">
        <v>103.67</v>
      </c>
      <c r="N469" s="832">
        <v>1</v>
      </c>
      <c r="O469" s="836">
        <v>0.5</v>
      </c>
      <c r="P469" s="835">
        <v>103.67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7</v>
      </c>
      <c r="B470" s="832" t="s">
        <v>2907</v>
      </c>
      <c r="C470" s="832" t="s">
        <v>2913</v>
      </c>
      <c r="D470" s="833" t="s">
        <v>4443</v>
      </c>
      <c r="E470" s="834" t="s">
        <v>2919</v>
      </c>
      <c r="F470" s="832" t="s">
        <v>2908</v>
      </c>
      <c r="G470" s="832" t="s">
        <v>2966</v>
      </c>
      <c r="H470" s="832" t="s">
        <v>585</v>
      </c>
      <c r="I470" s="832" t="s">
        <v>2967</v>
      </c>
      <c r="J470" s="832" t="s">
        <v>2968</v>
      </c>
      <c r="K470" s="832" t="s">
        <v>2969</v>
      </c>
      <c r="L470" s="835">
        <v>115.18</v>
      </c>
      <c r="M470" s="835">
        <v>115.18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7</v>
      </c>
      <c r="B471" s="832" t="s">
        <v>2907</v>
      </c>
      <c r="C471" s="832" t="s">
        <v>2913</v>
      </c>
      <c r="D471" s="833" t="s">
        <v>4443</v>
      </c>
      <c r="E471" s="834" t="s">
        <v>2919</v>
      </c>
      <c r="F471" s="832" t="s">
        <v>2908</v>
      </c>
      <c r="G471" s="832" t="s">
        <v>2966</v>
      </c>
      <c r="H471" s="832" t="s">
        <v>585</v>
      </c>
      <c r="I471" s="832" t="s">
        <v>3172</v>
      </c>
      <c r="J471" s="832" t="s">
        <v>1068</v>
      </c>
      <c r="K471" s="832" t="s">
        <v>3173</v>
      </c>
      <c r="L471" s="835">
        <v>185.26</v>
      </c>
      <c r="M471" s="835">
        <v>185.26</v>
      </c>
      <c r="N471" s="832">
        <v>1</v>
      </c>
      <c r="O471" s="836">
        <v>0.5</v>
      </c>
      <c r="P471" s="835">
        <v>185.26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7</v>
      </c>
      <c r="B472" s="832" t="s">
        <v>2907</v>
      </c>
      <c r="C472" s="832" t="s">
        <v>2913</v>
      </c>
      <c r="D472" s="833" t="s">
        <v>4443</v>
      </c>
      <c r="E472" s="834" t="s">
        <v>2919</v>
      </c>
      <c r="F472" s="832" t="s">
        <v>2908</v>
      </c>
      <c r="G472" s="832" t="s">
        <v>3758</v>
      </c>
      <c r="H472" s="832" t="s">
        <v>585</v>
      </c>
      <c r="I472" s="832" t="s">
        <v>3759</v>
      </c>
      <c r="J472" s="832" t="s">
        <v>3760</v>
      </c>
      <c r="K472" s="832" t="s">
        <v>3761</v>
      </c>
      <c r="L472" s="835">
        <v>2038.93</v>
      </c>
      <c r="M472" s="835">
        <v>20389.3</v>
      </c>
      <c r="N472" s="832">
        <v>10</v>
      </c>
      <c r="O472" s="836">
        <v>2</v>
      </c>
      <c r="P472" s="835">
        <v>20389.3</v>
      </c>
      <c r="Q472" s="837">
        <v>1</v>
      </c>
      <c r="R472" s="832">
        <v>10</v>
      </c>
      <c r="S472" s="837">
        <v>1</v>
      </c>
      <c r="T472" s="836">
        <v>2</v>
      </c>
      <c r="U472" s="838">
        <v>1</v>
      </c>
    </row>
    <row r="473" spans="1:21" ht="14.45" customHeight="1" x14ac:dyDescent="0.2">
      <c r="A473" s="831">
        <v>7</v>
      </c>
      <c r="B473" s="832" t="s">
        <v>2907</v>
      </c>
      <c r="C473" s="832" t="s">
        <v>2913</v>
      </c>
      <c r="D473" s="833" t="s">
        <v>4443</v>
      </c>
      <c r="E473" s="834" t="s">
        <v>2919</v>
      </c>
      <c r="F473" s="832" t="s">
        <v>2908</v>
      </c>
      <c r="G473" s="832" t="s">
        <v>3758</v>
      </c>
      <c r="H473" s="832" t="s">
        <v>585</v>
      </c>
      <c r="I473" s="832" t="s">
        <v>3762</v>
      </c>
      <c r="J473" s="832" t="s">
        <v>3760</v>
      </c>
      <c r="K473" s="832" t="s">
        <v>3763</v>
      </c>
      <c r="L473" s="835">
        <v>552.64</v>
      </c>
      <c r="M473" s="835">
        <v>13816</v>
      </c>
      <c r="N473" s="832">
        <v>25</v>
      </c>
      <c r="O473" s="836">
        <v>7</v>
      </c>
      <c r="P473" s="835">
        <v>7736.96</v>
      </c>
      <c r="Q473" s="837">
        <v>0.56000000000000005</v>
      </c>
      <c r="R473" s="832">
        <v>14</v>
      </c>
      <c r="S473" s="837">
        <v>0.56000000000000005</v>
      </c>
      <c r="T473" s="836">
        <v>4</v>
      </c>
      <c r="U473" s="838">
        <v>0.5714285714285714</v>
      </c>
    </row>
    <row r="474" spans="1:21" ht="14.45" customHeight="1" x14ac:dyDescent="0.2">
      <c r="A474" s="831">
        <v>7</v>
      </c>
      <c r="B474" s="832" t="s">
        <v>2907</v>
      </c>
      <c r="C474" s="832" t="s">
        <v>2913</v>
      </c>
      <c r="D474" s="833" t="s">
        <v>4443</v>
      </c>
      <c r="E474" s="834" t="s">
        <v>2919</v>
      </c>
      <c r="F474" s="832" t="s">
        <v>2908</v>
      </c>
      <c r="G474" s="832" t="s">
        <v>3758</v>
      </c>
      <c r="H474" s="832" t="s">
        <v>585</v>
      </c>
      <c r="I474" s="832" t="s">
        <v>3764</v>
      </c>
      <c r="J474" s="832" t="s">
        <v>3760</v>
      </c>
      <c r="K474" s="832" t="s">
        <v>3765</v>
      </c>
      <c r="L474" s="835">
        <v>355.79</v>
      </c>
      <c r="M474" s="835">
        <v>2846.32</v>
      </c>
      <c r="N474" s="832">
        <v>8</v>
      </c>
      <c r="O474" s="836">
        <v>5</v>
      </c>
      <c r="P474" s="835">
        <v>711.58</v>
      </c>
      <c r="Q474" s="837">
        <v>0.25</v>
      </c>
      <c r="R474" s="832">
        <v>2</v>
      </c>
      <c r="S474" s="837">
        <v>0.25</v>
      </c>
      <c r="T474" s="836">
        <v>1</v>
      </c>
      <c r="U474" s="838">
        <v>0.2</v>
      </c>
    </row>
    <row r="475" spans="1:21" ht="14.45" customHeight="1" x14ac:dyDescent="0.2">
      <c r="A475" s="831">
        <v>7</v>
      </c>
      <c r="B475" s="832" t="s">
        <v>2907</v>
      </c>
      <c r="C475" s="832" t="s">
        <v>2913</v>
      </c>
      <c r="D475" s="833" t="s">
        <v>4443</v>
      </c>
      <c r="E475" s="834" t="s">
        <v>2919</v>
      </c>
      <c r="F475" s="832" t="s">
        <v>2908</v>
      </c>
      <c r="G475" s="832" t="s">
        <v>3758</v>
      </c>
      <c r="H475" s="832" t="s">
        <v>585</v>
      </c>
      <c r="I475" s="832" t="s">
        <v>3766</v>
      </c>
      <c r="J475" s="832" t="s">
        <v>3760</v>
      </c>
      <c r="K475" s="832" t="s">
        <v>3767</v>
      </c>
      <c r="L475" s="835">
        <v>1019.46</v>
      </c>
      <c r="M475" s="835">
        <v>14272.439999999999</v>
      </c>
      <c r="N475" s="832">
        <v>14</v>
      </c>
      <c r="O475" s="836">
        <v>5</v>
      </c>
      <c r="P475" s="835">
        <v>5097.3</v>
      </c>
      <c r="Q475" s="837">
        <v>0.35714285714285721</v>
      </c>
      <c r="R475" s="832">
        <v>5</v>
      </c>
      <c r="S475" s="837">
        <v>0.35714285714285715</v>
      </c>
      <c r="T475" s="836">
        <v>2</v>
      </c>
      <c r="U475" s="838">
        <v>0.4</v>
      </c>
    </row>
    <row r="476" spans="1:21" ht="14.45" customHeight="1" x14ac:dyDescent="0.2">
      <c r="A476" s="831">
        <v>7</v>
      </c>
      <c r="B476" s="832" t="s">
        <v>2907</v>
      </c>
      <c r="C476" s="832" t="s">
        <v>2913</v>
      </c>
      <c r="D476" s="833" t="s">
        <v>4443</v>
      </c>
      <c r="E476" s="834" t="s">
        <v>2919</v>
      </c>
      <c r="F476" s="832" t="s">
        <v>2908</v>
      </c>
      <c r="G476" s="832" t="s">
        <v>3758</v>
      </c>
      <c r="H476" s="832" t="s">
        <v>585</v>
      </c>
      <c r="I476" s="832" t="s">
        <v>3768</v>
      </c>
      <c r="J476" s="832" t="s">
        <v>3769</v>
      </c>
      <c r="K476" s="832" t="s">
        <v>3767</v>
      </c>
      <c r="L476" s="835">
        <v>1019.46</v>
      </c>
      <c r="M476" s="835">
        <v>5097.3</v>
      </c>
      <c r="N476" s="832">
        <v>5</v>
      </c>
      <c r="O476" s="836">
        <v>1</v>
      </c>
      <c r="P476" s="835">
        <v>5097.3</v>
      </c>
      <c r="Q476" s="837">
        <v>1</v>
      </c>
      <c r="R476" s="832">
        <v>5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7</v>
      </c>
      <c r="B477" s="832" t="s">
        <v>2907</v>
      </c>
      <c r="C477" s="832" t="s">
        <v>2913</v>
      </c>
      <c r="D477" s="833" t="s">
        <v>4443</v>
      </c>
      <c r="E477" s="834" t="s">
        <v>2919</v>
      </c>
      <c r="F477" s="832" t="s">
        <v>2908</v>
      </c>
      <c r="G477" s="832" t="s">
        <v>3758</v>
      </c>
      <c r="H477" s="832" t="s">
        <v>585</v>
      </c>
      <c r="I477" s="832" t="s">
        <v>3770</v>
      </c>
      <c r="J477" s="832" t="s">
        <v>3769</v>
      </c>
      <c r="K477" s="832" t="s">
        <v>3763</v>
      </c>
      <c r="L477" s="835">
        <v>552.64</v>
      </c>
      <c r="M477" s="835">
        <v>2763.2</v>
      </c>
      <c r="N477" s="832">
        <v>5</v>
      </c>
      <c r="O477" s="836">
        <v>1</v>
      </c>
      <c r="P477" s="835">
        <v>2763.2</v>
      </c>
      <c r="Q477" s="837">
        <v>1</v>
      </c>
      <c r="R477" s="832">
        <v>5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7</v>
      </c>
      <c r="B478" s="832" t="s">
        <v>2907</v>
      </c>
      <c r="C478" s="832" t="s">
        <v>2913</v>
      </c>
      <c r="D478" s="833" t="s">
        <v>4443</v>
      </c>
      <c r="E478" s="834" t="s">
        <v>2919</v>
      </c>
      <c r="F478" s="832" t="s">
        <v>2908</v>
      </c>
      <c r="G478" s="832" t="s">
        <v>3758</v>
      </c>
      <c r="H478" s="832" t="s">
        <v>678</v>
      </c>
      <c r="I478" s="832" t="s">
        <v>3771</v>
      </c>
      <c r="J478" s="832" t="s">
        <v>3772</v>
      </c>
      <c r="K478" s="832" t="s">
        <v>3761</v>
      </c>
      <c r="L478" s="835">
        <v>2038.93</v>
      </c>
      <c r="M478" s="835">
        <v>34661.81</v>
      </c>
      <c r="N478" s="832">
        <v>17</v>
      </c>
      <c r="O478" s="836">
        <v>4</v>
      </c>
      <c r="P478" s="835">
        <v>28545.02</v>
      </c>
      <c r="Q478" s="837">
        <v>0.82352941176470595</v>
      </c>
      <c r="R478" s="832">
        <v>14</v>
      </c>
      <c r="S478" s="837">
        <v>0.82352941176470584</v>
      </c>
      <c r="T478" s="836">
        <v>3</v>
      </c>
      <c r="U478" s="838">
        <v>0.75</v>
      </c>
    </row>
    <row r="479" spans="1:21" ht="14.45" customHeight="1" x14ac:dyDescent="0.2">
      <c r="A479" s="831">
        <v>7</v>
      </c>
      <c r="B479" s="832" t="s">
        <v>2907</v>
      </c>
      <c r="C479" s="832" t="s">
        <v>2913</v>
      </c>
      <c r="D479" s="833" t="s">
        <v>4443</v>
      </c>
      <c r="E479" s="834" t="s">
        <v>2919</v>
      </c>
      <c r="F479" s="832" t="s">
        <v>2908</v>
      </c>
      <c r="G479" s="832" t="s">
        <v>3758</v>
      </c>
      <c r="H479" s="832" t="s">
        <v>678</v>
      </c>
      <c r="I479" s="832" t="s">
        <v>3773</v>
      </c>
      <c r="J479" s="832" t="s">
        <v>3772</v>
      </c>
      <c r="K479" s="832" t="s">
        <v>3765</v>
      </c>
      <c r="L479" s="835">
        <v>355.79</v>
      </c>
      <c r="M479" s="835">
        <v>9250.5400000000009</v>
      </c>
      <c r="N479" s="832">
        <v>26</v>
      </c>
      <c r="O479" s="836">
        <v>11</v>
      </c>
      <c r="P479" s="835">
        <v>8183.17</v>
      </c>
      <c r="Q479" s="837">
        <v>0.88461538461538458</v>
      </c>
      <c r="R479" s="832">
        <v>23</v>
      </c>
      <c r="S479" s="837">
        <v>0.88461538461538458</v>
      </c>
      <c r="T479" s="836">
        <v>10</v>
      </c>
      <c r="U479" s="838">
        <v>0.90909090909090906</v>
      </c>
    </row>
    <row r="480" spans="1:21" ht="14.45" customHeight="1" x14ac:dyDescent="0.2">
      <c r="A480" s="831">
        <v>7</v>
      </c>
      <c r="B480" s="832" t="s">
        <v>2907</v>
      </c>
      <c r="C480" s="832" t="s">
        <v>2913</v>
      </c>
      <c r="D480" s="833" t="s">
        <v>4443</v>
      </c>
      <c r="E480" s="834" t="s">
        <v>2919</v>
      </c>
      <c r="F480" s="832" t="s">
        <v>2908</v>
      </c>
      <c r="G480" s="832" t="s">
        <v>3758</v>
      </c>
      <c r="H480" s="832" t="s">
        <v>678</v>
      </c>
      <c r="I480" s="832" t="s">
        <v>3774</v>
      </c>
      <c r="J480" s="832" t="s">
        <v>3772</v>
      </c>
      <c r="K480" s="832" t="s">
        <v>3763</v>
      </c>
      <c r="L480" s="835">
        <v>552.64</v>
      </c>
      <c r="M480" s="835">
        <v>25974.079999999998</v>
      </c>
      <c r="N480" s="832">
        <v>47</v>
      </c>
      <c r="O480" s="836">
        <v>18</v>
      </c>
      <c r="P480" s="835">
        <v>21000.32</v>
      </c>
      <c r="Q480" s="837">
        <v>0.8085106382978724</v>
      </c>
      <c r="R480" s="832">
        <v>38</v>
      </c>
      <c r="S480" s="837">
        <v>0.80851063829787229</v>
      </c>
      <c r="T480" s="836">
        <v>15</v>
      </c>
      <c r="U480" s="838">
        <v>0.83333333333333337</v>
      </c>
    </row>
    <row r="481" spans="1:21" ht="14.45" customHeight="1" x14ac:dyDescent="0.2">
      <c r="A481" s="831">
        <v>7</v>
      </c>
      <c r="B481" s="832" t="s">
        <v>2907</v>
      </c>
      <c r="C481" s="832" t="s">
        <v>2913</v>
      </c>
      <c r="D481" s="833" t="s">
        <v>4443</v>
      </c>
      <c r="E481" s="834" t="s">
        <v>2919</v>
      </c>
      <c r="F481" s="832" t="s">
        <v>2908</v>
      </c>
      <c r="G481" s="832" t="s">
        <v>3758</v>
      </c>
      <c r="H481" s="832" t="s">
        <v>678</v>
      </c>
      <c r="I481" s="832" t="s">
        <v>3775</v>
      </c>
      <c r="J481" s="832" t="s">
        <v>3772</v>
      </c>
      <c r="K481" s="832" t="s">
        <v>3767</v>
      </c>
      <c r="L481" s="835">
        <v>1019.46</v>
      </c>
      <c r="M481" s="835">
        <v>37720.020000000004</v>
      </c>
      <c r="N481" s="832">
        <v>37</v>
      </c>
      <c r="O481" s="836">
        <v>12</v>
      </c>
      <c r="P481" s="835">
        <v>37720.020000000004</v>
      </c>
      <c r="Q481" s="837">
        <v>1</v>
      </c>
      <c r="R481" s="832">
        <v>37</v>
      </c>
      <c r="S481" s="837">
        <v>1</v>
      </c>
      <c r="T481" s="836">
        <v>12</v>
      </c>
      <c r="U481" s="838">
        <v>1</v>
      </c>
    </row>
    <row r="482" spans="1:21" ht="14.45" customHeight="1" x14ac:dyDescent="0.2">
      <c r="A482" s="831">
        <v>7</v>
      </c>
      <c r="B482" s="832" t="s">
        <v>2907</v>
      </c>
      <c r="C482" s="832" t="s">
        <v>2913</v>
      </c>
      <c r="D482" s="833" t="s">
        <v>4443</v>
      </c>
      <c r="E482" s="834" t="s">
        <v>2919</v>
      </c>
      <c r="F482" s="832" t="s">
        <v>2908</v>
      </c>
      <c r="G482" s="832" t="s">
        <v>3758</v>
      </c>
      <c r="H482" s="832" t="s">
        <v>585</v>
      </c>
      <c r="I482" s="832" t="s">
        <v>3776</v>
      </c>
      <c r="J482" s="832" t="s">
        <v>3777</v>
      </c>
      <c r="K482" s="832" t="s">
        <v>3778</v>
      </c>
      <c r="L482" s="835">
        <v>276.33</v>
      </c>
      <c r="M482" s="835">
        <v>1105.32</v>
      </c>
      <c r="N482" s="832">
        <v>4</v>
      </c>
      <c r="O482" s="836">
        <v>1</v>
      </c>
      <c r="P482" s="835">
        <v>1105.32</v>
      </c>
      <c r="Q482" s="837">
        <v>1</v>
      </c>
      <c r="R482" s="832">
        <v>4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7</v>
      </c>
      <c r="B483" s="832" t="s">
        <v>2907</v>
      </c>
      <c r="C483" s="832" t="s">
        <v>2913</v>
      </c>
      <c r="D483" s="833" t="s">
        <v>4443</v>
      </c>
      <c r="E483" s="834" t="s">
        <v>2919</v>
      </c>
      <c r="F483" s="832" t="s">
        <v>2908</v>
      </c>
      <c r="G483" s="832" t="s">
        <v>3758</v>
      </c>
      <c r="H483" s="832" t="s">
        <v>585</v>
      </c>
      <c r="I483" s="832" t="s">
        <v>3779</v>
      </c>
      <c r="J483" s="832" t="s">
        <v>3780</v>
      </c>
      <c r="K483" s="832" t="s">
        <v>3781</v>
      </c>
      <c r="L483" s="835">
        <v>254.86</v>
      </c>
      <c r="M483" s="835">
        <v>509.72</v>
      </c>
      <c r="N483" s="832">
        <v>2</v>
      </c>
      <c r="O483" s="836">
        <v>2</v>
      </c>
      <c r="P483" s="835">
        <v>509.72</v>
      </c>
      <c r="Q483" s="837">
        <v>1</v>
      </c>
      <c r="R483" s="832">
        <v>2</v>
      </c>
      <c r="S483" s="837">
        <v>1</v>
      </c>
      <c r="T483" s="836">
        <v>2</v>
      </c>
      <c r="U483" s="838">
        <v>1</v>
      </c>
    </row>
    <row r="484" spans="1:21" ht="14.45" customHeight="1" x14ac:dyDescent="0.2">
      <c r="A484" s="831">
        <v>7</v>
      </c>
      <c r="B484" s="832" t="s">
        <v>2907</v>
      </c>
      <c r="C484" s="832" t="s">
        <v>2913</v>
      </c>
      <c r="D484" s="833" t="s">
        <v>4443</v>
      </c>
      <c r="E484" s="834" t="s">
        <v>2919</v>
      </c>
      <c r="F484" s="832" t="s">
        <v>2908</v>
      </c>
      <c r="G484" s="832" t="s">
        <v>3758</v>
      </c>
      <c r="H484" s="832" t="s">
        <v>585</v>
      </c>
      <c r="I484" s="832" t="s">
        <v>3782</v>
      </c>
      <c r="J484" s="832" t="s">
        <v>3780</v>
      </c>
      <c r="K484" s="832" t="s">
        <v>3783</v>
      </c>
      <c r="L484" s="835">
        <v>0</v>
      </c>
      <c r="M484" s="835">
        <v>0</v>
      </c>
      <c r="N484" s="832">
        <v>3</v>
      </c>
      <c r="O484" s="836">
        <v>2</v>
      </c>
      <c r="P484" s="835">
        <v>0</v>
      </c>
      <c r="Q484" s="837"/>
      <c r="R484" s="832">
        <v>2</v>
      </c>
      <c r="S484" s="837">
        <v>0.66666666666666663</v>
      </c>
      <c r="T484" s="836">
        <v>1</v>
      </c>
      <c r="U484" s="838">
        <v>0.5</v>
      </c>
    </row>
    <row r="485" spans="1:21" ht="14.45" customHeight="1" x14ac:dyDescent="0.2">
      <c r="A485" s="831">
        <v>7</v>
      </c>
      <c r="B485" s="832" t="s">
        <v>2907</v>
      </c>
      <c r="C485" s="832" t="s">
        <v>2913</v>
      </c>
      <c r="D485" s="833" t="s">
        <v>4443</v>
      </c>
      <c r="E485" s="834" t="s">
        <v>2919</v>
      </c>
      <c r="F485" s="832" t="s">
        <v>2908</v>
      </c>
      <c r="G485" s="832" t="s">
        <v>3117</v>
      </c>
      <c r="H485" s="832" t="s">
        <v>678</v>
      </c>
      <c r="I485" s="832" t="s">
        <v>3784</v>
      </c>
      <c r="J485" s="832" t="s">
        <v>1872</v>
      </c>
      <c r="K485" s="832" t="s">
        <v>3025</v>
      </c>
      <c r="L485" s="835">
        <v>57.6</v>
      </c>
      <c r="M485" s="835">
        <v>115.2</v>
      </c>
      <c r="N485" s="832">
        <v>2</v>
      </c>
      <c r="O485" s="836">
        <v>2</v>
      </c>
      <c r="P485" s="835">
        <v>115.2</v>
      </c>
      <c r="Q485" s="837">
        <v>1</v>
      </c>
      <c r="R485" s="832">
        <v>2</v>
      </c>
      <c r="S485" s="837">
        <v>1</v>
      </c>
      <c r="T485" s="836">
        <v>2</v>
      </c>
      <c r="U485" s="838">
        <v>1</v>
      </c>
    </row>
    <row r="486" spans="1:21" ht="14.45" customHeight="1" x14ac:dyDescent="0.2">
      <c r="A486" s="831">
        <v>7</v>
      </c>
      <c r="B486" s="832" t="s">
        <v>2907</v>
      </c>
      <c r="C486" s="832" t="s">
        <v>2913</v>
      </c>
      <c r="D486" s="833" t="s">
        <v>4443</v>
      </c>
      <c r="E486" s="834" t="s">
        <v>2919</v>
      </c>
      <c r="F486" s="832" t="s">
        <v>2908</v>
      </c>
      <c r="G486" s="832" t="s">
        <v>3117</v>
      </c>
      <c r="H486" s="832" t="s">
        <v>585</v>
      </c>
      <c r="I486" s="832" t="s">
        <v>3118</v>
      </c>
      <c r="J486" s="832" t="s">
        <v>1872</v>
      </c>
      <c r="K486" s="832" t="s">
        <v>1873</v>
      </c>
      <c r="L486" s="835">
        <v>115.18</v>
      </c>
      <c r="M486" s="835">
        <v>115.18</v>
      </c>
      <c r="N486" s="832">
        <v>1</v>
      </c>
      <c r="O486" s="836">
        <v>0.5</v>
      </c>
      <c r="P486" s="835">
        <v>115.18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5" customHeight="1" x14ac:dyDescent="0.2">
      <c r="A487" s="831">
        <v>7</v>
      </c>
      <c r="B487" s="832" t="s">
        <v>2907</v>
      </c>
      <c r="C487" s="832" t="s">
        <v>2913</v>
      </c>
      <c r="D487" s="833" t="s">
        <v>4443</v>
      </c>
      <c r="E487" s="834" t="s">
        <v>2919</v>
      </c>
      <c r="F487" s="832" t="s">
        <v>2908</v>
      </c>
      <c r="G487" s="832" t="s">
        <v>3117</v>
      </c>
      <c r="H487" s="832" t="s">
        <v>585</v>
      </c>
      <c r="I487" s="832" t="s">
        <v>3118</v>
      </c>
      <c r="J487" s="832" t="s">
        <v>1872</v>
      </c>
      <c r="K487" s="832" t="s">
        <v>1873</v>
      </c>
      <c r="L487" s="835">
        <v>205.84</v>
      </c>
      <c r="M487" s="835">
        <v>205.84</v>
      </c>
      <c r="N487" s="832">
        <v>1</v>
      </c>
      <c r="O487" s="836">
        <v>0.5</v>
      </c>
      <c r="P487" s="835">
        <v>205.84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5" customHeight="1" x14ac:dyDescent="0.2">
      <c r="A488" s="831">
        <v>7</v>
      </c>
      <c r="B488" s="832" t="s">
        <v>2907</v>
      </c>
      <c r="C488" s="832" t="s">
        <v>2913</v>
      </c>
      <c r="D488" s="833" t="s">
        <v>4443</v>
      </c>
      <c r="E488" s="834" t="s">
        <v>2919</v>
      </c>
      <c r="F488" s="832" t="s">
        <v>2908</v>
      </c>
      <c r="G488" s="832" t="s">
        <v>3785</v>
      </c>
      <c r="H488" s="832" t="s">
        <v>678</v>
      </c>
      <c r="I488" s="832" t="s">
        <v>3786</v>
      </c>
      <c r="J488" s="832" t="s">
        <v>769</v>
      </c>
      <c r="K488" s="832" t="s">
        <v>3787</v>
      </c>
      <c r="L488" s="835">
        <v>439.98</v>
      </c>
      <c r="M488" s="835">
        <v>439.98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5" customHeight="1" x14ac:dyDescent="0.2">
      <c r="A489" s="831">
        <v>7</v>
      </c>
      <c r="B489" s="832" t="s">
        <v>2907</v>
      </c>
      <c r="C489" s="832" t="s">
        <v>2913</v>
      </c>
      <c r="D489" s="833" t="s">
        <v>4443</v>
      </c>
      <c r="E489" s="834" t="s">
        <v>2919</v>
      </c>
      <c r="F489" s="832" t="s">
        <v>2908</v>
      </c>
      <c r="G489" s="832" t="s">
        <v>3019</v>
      </c>
      <c r="H489" s="832" t="s">
        <v>585</v>
      </c>
      <c r="I489" s="832" t="s">
        <v>3020</v>
      </c>
      <c r="J489" s="832" t="s">
        <v>747</v>
      </c>
      <c r="K489" s="832" t="s">
        <v>3021</v>
      </c>
      <c r="L489" s="835">
        <v>108.44</v>
      </c>
      <c r="M489" s="835">
        <v>216.88</v>
      </c>
      <c r="N489" s="832">
        <v>2</v>
      </c>
      <c r="O489" s="836">
        <v>2</v>
      </c>
      <c r="P489" s="835">
        <v>216.88</v>
      </c>
      <c r="Q489" s="837">
        <v>1</v>
      </c>
      <c r="R489" s="832">
        <v>2</v>
      </c>
      <c r="S489" s="837">
        <v>1</v>
      </c>
      <c r="T489" s="836">
        <v>2</v>
      </c>
      <c r="U489" s="838">
        <v>1</v>
      </c>
    </row>
    <row r="490" spans="1:21" ht="14.45" customHeight="1" x14ac:dyDescent="0.2">
      <c r="A490" s="831">
        <v>7</v>
      </c>
      <c r="B490" s="832" t="s">
        <v>2907</v>
      </c>
      <c r="C490" s="832" t="s">
        <v>2913</v>
      </c>
      <c r="D490" s="833" t="s">
        <v>4443</v>
      </c>
      <c r="E490" s="834" t="s">
        <v>2919</v>
      </c>
      <c r="F490" s="832" t="s">
        <v>2908</v>
      </c>
      <c r="G490" s="832" t="s">
        <v>3019</v>
      </c>
      <c r="H490" s="832" t="s">
        <v>585</v>
      </c>
      <c r="I490" s="832" t="s">
        <v>3020</v>
      </c>
      <c r="J490" s="832" t="s">
        <v>747</v>
      </c>
      <c r="K490" s="832" t="s">
        <v>3021</v>
      </c>
      <c r="L490" s="835">
        <v>127.91</v>
      </c>
      <c r="M490" s="835">
        <v>1534.92</v>
      </c>
      <c r="N490" s="832">
        <v>12</v>
      </c>
      <c r="O490" s="836">
        <v>5.5</v>
      </c>
      <c r="P490" s="835">
        <v>1279.1000000000001</v>
      </c>
      <c r="Q490" s="837">
        <v>0.83333333333333337</v>
      </c>
      <c r="R490" s="832">
        <v>10</v>
      </c>
      <c r="S490" s="837">
        <v>0.83333333333333337</v>
      </c>
      <c r="T490" s="836">
        <v>4.5</v>
      </c>
      <c r="U490" s="838">
        <v>0.81818181818181823</v>
      </c>
    </row>
    <row r="491" spans="1:21" ht="14.45" customHeight="1" x14ac:dyDescent="0.2">
      <c r="A491" s="831">
        <v>7</v>
      </c>
      <c r="B491" s="832" t="s">
        <v>2907</v>
      </c>
      <c r="C491" s="832" t="s">
        <v>2913</v>
      </c>
      <c r="D491" s="833" t="s">
        <v>4443</v>
      </c>
      <c r="E491" s="834" t="s">
        <v>2919</v>
      </c>
      <c r="F491" s="832" t="s">
        <v>2908</v>
      </c>
      <c r="G491" s="832" t="s">
        <v>3019</v>
      </c>
      <c r="H491" s="832" t="s">
        <v>585</v>
      </c>
      <c r="I491" s="832" t="s">
        <v>3788</v>
      </c>
      <c r="J491" s="832" t="s">
        <v>3789</v>
      </c>
      <c r="K491" s="832" t="s">
        <v>3790</v>
      </c>
      <c r="L491" s="835">
        <v>107.37</v>
      </c>
      <c r="M491" s="835">
        <v>429.48</v>
      </c>
      <c r="N491" s="832">
        <v>4</v>
      </c>
      <c r="O491" s="836">
        <v>0.5</v>
      </c>
      <c r="P491" s="835">
        <v>429.48</v>
      </c>
      <c r="Q491" s="837">
        <v>1</v>
      </c>
      <c r="R491" s="832">
        <v>4</v>
      </c>
      <c r="S491" s="837">
        <v>1</v>
      </c>
      <c r="T491" s="836">
        <v>0.5</v>
      </c>
      <c r="U491" s="838">
        <v>1</v>
      </c>
    </row>
    <row r="492" spans="1:21" ht="14.45" customHeight="1" x14ac:dyDescent="0.2">
      <c r="A492" s="831">
        <v>7</v>
      </c>
      <c r="B492" s="832" t="s">
        <v>2907</v>
      </c>
      <c r="C492" s="832" t="s">
        <v>2913</v>
      </c>
      <c r="D492" s="833" t="s">
        <v>4443</v>
      </c>
      <c r="E492" s="834" t="s">
        <v>2919</v>
      </c>
      <c r="F492" s="832" t="s">
        <v>2908</v>
      </c>
      <c r="G492" s="832" t="s">
        <v>3123</v>
      </c>
      <c r="H492" s="832" t="s">
        <v>585</v>
      </c>
      <c r="I492" s="832" t="s">
        <v>3791</v>
      </c>
      <c r="J492" s="832" t="s">
        <v>3125</v>
      </c>
      <c r="K492" s="832" t="s">
        <v>3792</v>
      </c>
      <c r="L492" s="835">
        <v>21.92</v>
      </c>
      <c r="M492" s="835">
        <v>87.68</v>
      </c>
      <c r="N492" s="832">
        <v>4</v>
      </c>
      <c r="O492" s="836">
        <v>1.5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7</v>
      </c>
      <c r="B493" s="832" t="s">
        <v>2907</v>
      </c>
      <c r="C493" s="832" t="s">
        <v>2913</v>
      </c>
      <c r="D493" s="833" t="s">
        <v>4443</v>
      </c>
      <c r="E493" s="834" t="s">
        <v>2919</v>
      </c>
      <c r="F493" s="832" t="s">
        <v>2908</v>
      </c>
      <c r="G493" s="832" t="s">
        <v>3793</v>
      </c>
      <c r="H493" s="832" t="s">
        <v>585</v>
      </c>
      <c r="I493" s="832" t="s">
        <v>3794</v>
      </c>
      <c r="J493" s="832" t="s">
        <v>3795</v>
      </c>
      <c r="K493" s="832" t="s">
        <v>3796</v>
      </c>
      <c r="L493" s="835">
        <v>169.29</v>
      </c>
      <c r="M493" s="835">
        <v>1015.74</v>
      </c>
      <c r="N493" s="832">
        <v>6</v>
      </c>
      <c r="O493" s="836">
        <v>1</v>
      </c>
      <c r="P493" s="835">
        <v>1015.74</v>
      </c>
      <c r="Q493" s="837">
        <v>1</v>
      </c>
      <c r="R493" s="832">
        <v>6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7</v>
      </c>
      <c r="B494" s="832" t="s">
        <v>2907</v>
      </c>
      <c r="C494" s="832" t="s">
        <v>2913</v>
      </c>
      <c r="D494" s="833" t="s">
        <v>4443</v>
      </c>
      <c r="E494" s="834" t="s">
        <v>2919</v>
      </c>
      <c r="F494" s="832" t="s">
        <v>2908</v>
      </c>
      <c r="G494" s="832" t="s">
        <v>3793</v>
      </c>
      <c r="H494" s="832" t="s">
        <v>585</v>
      </c>
      <c r="I494" s="832" t="s">
        <v>3797</v>
      </c>
      <c r="J494" s="832" t="s">
        <v>3795</v>
      </c>
      <c r="K494" s="832" t="s">
        <v>3798</v>
      </c>
      <c r="L494" s="835">
        <v>338.58</v>
      </c>
      <c r="M494" s="835">
        <v>2370.06</v>
      </c>
      <c r="N494" s="832">
        <v>7</v>
      </c>
      <c r="O494" s="836">
        <v>1.5</v>
      </c>
      <c r="P494" s="835">
        <v>2370.06</v>
      </c>
      <c r="Q494" s="837">
        <v>1</v>
      </c>
      <c r="R494" s="832">
        <v>7</v>
      </c>
      <c r="S494" s="837">
        <v>1</v>
      </c>
      <c r="T494" s="836">
        <v>1.5</v>
      </c>
      <c r="U494" s="838">
        <v>1</v>
      </c>
    </row>
    <row r="495" spans="1:21" ht="14.45" customHeight="1" x14ac:dyDescent="0.2">
      <c r="A495" s="831">
        <v>7</v>
      </c>
      <c r="B495" s="832" t="s">
        <v>2907</v>
      </c>
      <c r="C495" s="832" t="s">
        <v>2913</v>
      </c>
      <c r="D495" s="833" t="s">
        <v>4443</v>
      </c>
      <c r="E495" s="834" t="s">
        <v>2919</v>
      </c>
      <c r="F495" s="832" t="s">
        <v>2908</v>
      </c>
      <c r="G495" s="832" t="s">
        <v>3793</v>
      </c>
      <c r="H495" s="832" t="s">
        <v>585</v>
      </c>
      <c r="I495" s="832" t="s">
        <v>3799</v>
      </c>
      <c r="J495" s="832" t="s">
        <v>3795</v>
      </c>
      <c r="K495" s="832" t="s">
        <v>3800</v>
      </c>
      <c r="L495" s="835">
        <v>677.18</v>
      </c>
      <c r="M495" s="835">
        <v>2031.54</v>
      </c>
      <c r="N495" s="832">
        <v>3</v>
      </c>
      <c r="O495" s="836">
        <v>0.5</v>
      </c>
      <c r="P495" s="835">
        <v>2031.54</v>
      </c>
      <c r="Q495" s="837">
        <v>1</v>
      </c>
      <c r="R495" s="832">
        <v>3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7</v>
      </c>
      <c r="B496" s="832" t="s">
        <v>2907</v>
      </c>
      <c r="C496" s="832" t="s">
        <v>2913</v>
      </c>
      <c r="D496" s="833" t="s">
        <v>4443</v>
      </c>
      <c r="E496" s="834" t="s">
        <v>2919</v>
      </c>
      <c r="F496" s="832" t="s">
        <v>2908</v>
      </c>
      <c r="G496" s="832" t="s">
        <v>3793</v>
      </c>
      <c r="H496" s="832" t="s">
        <v>585</v>
      </c>
      <c r="I496" s="832" t="s">
        <v>3801</v>
      </c>
      <c r="J496" s="832" t="s">
        <v>3802</v>
      </c>
      <c r="K496" s="832" t="s">
        <v>3796</v>
      </c>
      <c r="L496" s="835">
        <v>169.29</v>
      </c>
      <c r="M496" s="835">
        <v>338.58</v>
      </c>
      <c r="N496" s="832">
        <v>2</v>
      </c>
      <c r="O496" s="836">
        <v>0.5</v>
      </c>
      <c r="P496" s="835">
        <v>338.58</v>
      </c>
      <c r="Q496" s="837">
        <v>1</v>
      </c>
      <c r="R496" s="832">
        <v>2</v>
      </c>
      <c r="S496" s="837">
        <v>1</v>
      </c>
      <c r="T496" s="836">
        <v>0.5</v>
      </c>
      <c r="U496" s="838">
        <v>1</v>
      </c>
    </row>
    <row r="497" spans="1:21" ht="14.45" customHeight="1" x14ac:dyDescent="0.2">
      <c r="A497" s="831">
        <v>7</v>
      </c>
      <c r="B497" s="832" t="s">
        <v>2907</v>
      </c>
      <c r="C497" s="832" t="s">
        <v>2913</v>
      </c>
      <c r="D497" s="833" t="s">
        <v>4443</v>
      </c>
      <c r="E497" s="834" t="s">
        <v>2919</v>
      </c>
      <c r="F497" s="832" t="s">
        <v>2908</v>
      </c>
      <c r="G497" s="832" t="s">
        <v>3793</v>
      </c>
      <c r="H497" s="832" t="s">
        <v>585</v>
      </c>
      <c r="I497" s="832" t="s">
        <v>3803</v>
      </c>
      <c r="J497" s="832" t="s">
        <v>1346</v>
      </c>
      <c r="K497" s="832" t="s">
        <v>3796</v>
      </c>
      <c r="L497" s="835">
        <v>169.29</v>
      </c>
      <c r="M497" s="835">
        <v>6094.44</v>
      </c>
      <c r="N497" s="832">
        <v>36</v>
      </c>
      <c r="O497" s="836">
        <v>9.5</v>
      </c>
      <c r="P497" s="835">
        <v>3385.7999999999997</v>
      </c>
      <c r="Q497" s="837">
        <v>0.55555555555555558</v>
      </c>
      <c r="R497" s="832">
        <v>20</v>
      </c>
      <c r="S497" s="837">
        <v>0.55555555555555558</v>
      </c>
      <c r="T497" s="836">
        <v>5</v>
      </c>
      <c r="U497" s="838">
        <v>0.52631578947368418</v>
      </c>
    </row>
    <row r="498" spans="1:21" ht="14.45" customHeight="1" x14ac:dyDescent="0.2">
      <c r="A498" s="831">
        <v>7</v>
      </c>
      <c r="B498" s="832" t="s">
        <v>2907</v>
      </c>
      <c r="C498" s="832" t="s">
        <v>2913</v>
      </c>
      <c r="D498" s="833" t="s">
        <v>4443</v>
      </c>
      <c r="E498" s="834" t="s">
        <v>2919</v>
      </c>
      <c r="F498" s="832" t="s">
        <v>2908</v>
      </c>
      <c r="G498" s="832" t="s">
        <v>3793</v>
      </c>
      <c r="H498" s="832" t="s">
        <v>585</v>
      </c>
      <c r="I498" s="832" t="s">
        <v>3804</v>
      </c>
      <c r="J498" s="832" t="s">
        <v>3805</v>
      </c>
      <c r="K498" s="832" t="s">
        <v>3796</v>
      </c>
      <c r="L498" s="835">
        <v>169.29</v>
      </c>
      <c r="M498" s="835">
        <v>169.29</v>
      </c>
      <c r="N498" s="832">
        <v>1</v>
      </c>
      <c r="O498" s="836">
        <v>1</v>
      </c>
      <c r="P498" s="835">
        <v>169.29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7</v>
      </c>
      <c r="B499" s="832" t="s">
        <v>2907</v>
      </c>
      <c r="C499" s="832" t="s">
        <v>2913</v>
      </c>
      <c r="D499" s="833" t="s">
        <v>4443</v>
      </c>
      <c r="E499" s="834" t="s">
        <v>2919</v>
      </c>
      <c r="F499" s="832" t="s">
        <v>2908</v>
      </c>
      <c r="G499" s="832" t="s">
        <v>3793</v>
      </c>
      <c r="H499" s="832" t="s">
        <v>585</v>
      </c>
      <c r="I499" s="832" t="s">
        <v>3806</v>
      </c>
      <c r="J499" s="832" t="s">
        <v>3805</v>
      </c>
      <c r="K499" s="832" t="s">
        <v>3798</v>
      </c>
      <c r="L499" s="835">
        <v>338.58</v>
      </c>
      <c r="M499" s="835">
        <v>6771.5999999999995</v>
      </c>
      <c r="N499" s="832">
        <v>20</v>
      </c>
      <c r="O499" s="836">
        <v>5</v>
      </c>
      <c r="P499" s="835">
        <v>6771.5999999999995</v>
      </c>
      <c r="Q499" s="837">
        <v>1</v>
      </c>
      <c r="R499" s="832">
        <v>20</v>
      </c>
      <c r="S499" s="837">
        <v>1</v>
      </c>
      <c r="T499" s="836">
        <v>5</v>
      </c>
      <c r="U499" s="838">
        <v>1</v>
      </c>
    </row>
    <row r="500" spans="1:21" ht="14.45" customHeight="1" x14ac:dyDescent="0.2">
      <c r="A500" s="831">
        <v>7</v>
      </c>
      <c r="B500" s="832" t="s">
        <v>2907</v>
      </c>
      <c r="C500" s="832" t="s">
        <v>2913</v>
      </c>
      <c r="D500" s="833" t="s">
        <v>4443</v>
      </c>
      <c r="E500" s="834" t="s">
        <v>2919</v>
      </c>
      <c r="F500" s="832" t="s">
        <v>2908</v>
      </c>
      <c r="G500" s="832" t="s">
        <v>3793</v>
      </c>
      <c r="H500" s="832" t="s">
        <v>585</v>
      </c>
      <c r="I500" s="832" t="s">
        <v>3807</v>
      </c>
      <c r="J500" s="832" t="s">
        <v>3795</v>
      </c>
      <c r="K500" s="832" t="s">
        <v>3808</v>
      </c>
      <c r="L500" s="835">
        <v>677.17</v>
      </c>
      <c r="M500" s="835">
        <v>677.17</v>
      </c>
      <c r="N500" s="832">
        <v>1</v>
      </c>
      <c r="O500" s="836">
        <v>0.5</v>
      </c>
      <c r="P500" s="835">
        <v>677.17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7</v>
      </c>
      <c r="B501" s="832" t="s">
        <v>2907</v>
      </c>
      <c r="C501" s="832" t="s">
        <v>2913</v>
      </c>
      <c r="D501" s="833" t="s">
        <v>4443</v>
      </c>
      <c r="E501" s="834" t="s">
        <v>2919</v>
      </c>
      <c r="F501" s="832" t="s">
        <v>2908</v>
      </c>
      <c r="G501" s="832" t="s">
        <v>3793</v>
      </c>
      <c r="H501" s="832" t="s">
        <v>585</v>
      </c>
      <c r="I501" s="832" t="s">
        <v>3809</v>
      </c>
      <c r="J501" s="832" t="s">
        <v>3805</v>
      </c>
      <c r="K501" s="832" t="s">
        <v>3808</v>
      </c>
      <c r="L501" s="835">
        <v>677.17</v>
      </c>
      <c r="M501" s="835">
        <v>4740.1899999999996</v>
      </c>
      <c r="N501" s="832">
        <v>7</v>
      </c>
      <c r="O501" s="836">
        <v>1</v>
      </c>
      <c r="P501" s="835">
        <v>4740.1899999999996</v>
      </c>
      <c r="Q501" s="837">
        <v>1</v>
      </c>
      <c r="R501" s="832">
        <v>7</v>
      </c>
      <c r="S501" s="837">
        <v>1</v>
      </c>
      <c r="T501" s="836">
        <v>1</v>
      </c>
      <c r="U501" s="838">
        <v>1</v>
      </c>
    </row>
    <row r="502" spans="1:21" ht="14.45" customHeight="1" x14ac:dyDescent="0.2">
      <c r="A502" s="831">
        <v>7</v>
      </c>
      <c r="B502" s="832" t="s">
        <v>2907</v>
      </c>
      <c r="C502" s="832" t="s">
        <v>2913</v>
      </c>
      <c r="D502" s="833" t="s">
        <v>4443</v>
      </c>
      <c r="E502" s="834" t="s">
        <v>2919</v>
      </c>
      <c r="F502" s="832" t="s">
        <v>2908</v>
      </c>
      <c r="G502" s="832" t="s">
        <v>3793</v>
      </c>
      <c r="H502" s="832" t="s">
        <v>585</v>
      </c>
      <c r="I502" s="832" t="s">
        <v>3810</v>
      </c>
      <c r="J502" s="832" t="s">
        <v>1346</v>
      </c>
      <c r="K502" s="832" t="s">
        <v>3798</v>
      </c>
      <c r="L502" s="835">
        <v>338.58</v>
      </c>
      <c r="M502" s="835">
        <v>17267.580000000002</v>
      </c>
      <c r="N502" s="832">
        <v>51</v>
      </c>
      <c r="O502" s="836">
        <v>9.5</v>
      </c>
      <c r="P502" s="835">
        <v>8464.5</v>
      </c>
      <c r="Q502" s="837">
        <v>0.49019607843137247</v>
      </c>
      <c r="R502" s="832">
        <v>25</v>
      </c>
      <c r="S502" s="837">
        <v>0.49019607843137253</v>
      </c>
      <c r="T502" s="836">
        <v>5</v>
      </c>
      <c r="U502" s="838">
        <v>0.52631578947368418</v>
      </c>
    </row>
    <row r="503" spans="1:21" ht="14.45" customHeight="1" x14ac:dyDescent="0.2">
      <c r="A503" s="831">
        <v>7</v>
      </c>
      <c r="B503" s="832" t="s">
        <v>2907</v>
      </c>
      <c r="C503" s="832" t="s">
        <v>2913</v>
      </c>
      <c r="D503" s="833" t="s">
        <v>4443</v>
      </c>
      <c r="E503" s="834" t="s">
        <v>2919</v>
      </c>
      <c r="F503" s="832" t="s">
        <v>2908</v>
      </c>
      <c r="G503" s="832" t="s">
        <v>3793</v>
      </c>
      <c r="H503" s="832" t="s">
        <v>678</v>
      </c>
      <c r="I503" s="832" t="s">
        <v>2612</v>
      </c>
      <c r="J503" s="832" t="s">
        <v>1346</v>
      </c>
      <c r="K503" s="832" t="s">
        <v>1347</v>
      </c>
      <c r="L503" s="835">
        <v>1286.6199999999999</v>
      </c>
      <c r="M503" s="835">
        <v>18012.68</v>
      </c>
      <c r="N503" s="832">
        <v>14</v>
      </c>
      <c r="O503" s="836">
        <v>6</v>
      </c>
      <c r="P503" s="835">
        <v>7719.7199999999993</v>
      </c>
      <c r="Q503" s="837">
        <v>0.42857142857142855</v>
      </c>
      <c r="R503" s="832">
        <v>6</v>
      </c>
      <c r="S503" s="837">
        <v>0.42857142857142855</v>
      </c>
      <c r="T503" s="836">
        <v>3</v>
      </c>
      <c r="U503" s="838">
        <v>0.5</v>
      </c>
    </row>
    <row r="504" spans="1:21" ht="14.45" customHeight="1" x14ac:dyDescent="0.2">
      <c r="A504" s="831">
        <v>7</v>
      </c>
      <c r="B504" s="832" t="s">
        <v>2907</v>
      </c>
      <c r="C504" s="832" t="s">
        <v>2913</v>
      </c>
      <c r="D504" s="833" t="s">
        <v>4443</v>
      </c>
      <c r="E504" s="834" t="s">
        <v>2919</v>
      </c>
      <c r="F504" s="832" t="s">
        <v>2908</v>
      </c>
      <c r="G504" s="832" t="s">
        <v>3793</v>
      </c>
      <c r="H504" s="832" t="s">
        <v>585</v>
      </c>
      <c r="I504" s="832" t="s">
        <v>3811</v>
      </c>
      <c r="J504" s="832" t="s">
        <v>3812</v>
      </c>
      <c r="K504" s="832" t="s">
        <v>3796</v>
      </c>
      <c r="L504" s="835">
        <v>169.29</v>
      </c>
      <c r="M504" s="835">
        <v>9480.24</v>
      </c>
      <c r="N504" s="832">
        <v>56</v>
      </c>
      <c r="O504" s="836">
        <v>13</v>
      </c>
      <c r="P504" s="835">
        <v>5586.57</v>
      </c>
      <c r="Q504" s="837">
        <v>0.5892857142857143</v>
      </c>
      <c r="R504" s="832">
        <v>33</v>
      </c>
      <c r="S504" s="837">
        <v>0.5892857142857143</v>
      </c>
      <c r="T504" s="836">
        <v>8.5</v>
      </c>
      <c r="U504" s="838">
        <v>0.65384615384615385</v>
      </c>
    </row>
    <row r="505" spans="1:21" ht="14.45" customHeight="1" x14ac:dyDescent="0.2">
      <c r="A505" s="831">
        <v>7</v>
      </c>
      <c r="B505" s="832" t="s">
        <v>2907</v>
      </c>
      <c r="C505" s="832" t="s">
        <v>2913</v>
      </c>
      <c r="D505" s="833" t="s">
        <v>4443</v>
      </c>
      <c r="E505" s="834" t="s">
        <v>2919</v>
      </c>
      <c r="F505" s="832" t="s">
        <v>2908</v>
      </c>
      <c r="G505" s="832" t="s">
        <v>3793</v>
      </c>
      <c r="H505" s="832" t="s">
        <v>678</v>
      </c>
      <c r="I505" s="832" t="s">
        <v>3813</v>
      </c>
      <c r="J505" s="832" t="s">
        <v>1346</v>
      </c>
      <c r="K505" s="832" t="s">
        <v>3808</v>
      </c>
      <c r="L505" s="835">
        <v>677.17</v>
      </c>
      <c r="M505" s="835">
        <v>9480.3799999999992</v>
      </c>
      <c r="N505" s="832">
        <v>14</v>
      </c>
      <c r="O505" s="836">
        <v>3</v>
      </c>
      <c r="P505" s="835">
        <v>7448.869999999999</v>
      </c>
      <c r="Q505" s="837">
        <v>0.7857142857142857</v>
      </c>
      <c r="R505" s="832">
        <v>11</v>
      </c>
      <c r="S505" s="837">
        <v>0.7857142857142857</v>
      </c>
      <c r="T505" s="836">
        <v>2</v>
      </c>
      <c r="U505" s="838">
        <v>0.66666666666666663</v>
      </c>
    </row>
    <row r="506" spans="1:21" ht="14.45" customHeight="1" x14ac:dyDescent="0.2">
      <c r="A506" s="831">
        <v>7</v>
      </c>
      <c r="B506" s="832" t="s">
        <v>2907</v>
      </c>
      <c r="C506" s="832" t="s">
        <v>2913</v>
      </c>
      <c r="D506" s="833" t="s">
        <v>4443</v>
      </c>
      <c r="E506" s="834" t="s">
        <v>2919</v>
      </c>
      <c r="F506" s="832" t="s">
        <v>2908</v>
      </c>
      <c r="G506" s="832" t="s">
        <v>3793</v>
      </c>
      <c r="H506" s="832" t="s">
        <v>678</v>
      </c>
      <c r="I506" s="832" t="s">
        <v>2613</v>
      </c>
      <c r="J506" s="832" t="s">
        <v>1346</v>
      </c>
      <c r="K506" s="832" t="s">
        <v>1348</v>
      </c>
      <c r="L506" s="835">
        <v>2573.2199999999998</v>
      </c>
      <c r="M506" s="835">
        <v>90062.700000000012</v>
      </c>
      <c r="N506" s="832">
        <v>35</v>
      </c>
      <c r="O506" s="836">
        <v>9</v>
      </c>
      <c r="P506" s="835">
        <v>61757.280000000013</v>
      </c>
      <c r="Q506" s="837">
        <v>0.68571428571428572</v>
      </c>
      <c r="R506" s="832">
        <v>24</v>
      </c>
      <c r="S506" s="837">
        <v>0.68571428571428572</v>
      </c>
      <c r="T506" s="836">
        <v>6.5</v>
      </c>
      <c r="U506" s="838">
        <v>0.72222222222222221</v>
      </c>
    </row>
    <row r="507" spans="1:21" ht="14.45" customHeight="1" x14ac:dyDescent="0.2">
      <c r="A507" s="831">
        <v>7</v>
      </c>
      <c r="B507" s="832" t="s">
        <v>2907</v>
      </c>
      <c r="C507" s="832" t="s">
        <v>2913</v>
      </c>
      <c r="D507" s="833" t="s">
        <v>4443</v>
      </c>
      <c r="E507" s="834" t="s">
        <v>2919</v>
      </c>
      <c r="F507" s="832" t="s">
        <v>2908</v>
      </c>
      <c r="G507" s="832" t="s">
        <v>3793</v>
      </c>
      <c r="H507" s="832" t="s">
        <v>585</v>
      </c>
      <c r="I507" s="832" t="s">
        <v>3814</v>
      </c>
      <c r="J507" s="832" t="s">
        <v>3815</v>
      </c>
      <c r="K507" s="832" t="s">
        <v>3796</v>
      </c>
      <c r="L507" s="835">
        <v>1286.19</v>
      </c>
      <c r="M507" s="835">
        <v>18006.660000000003</v>
      </c>
      <c r="N507" s="832">
        <v>14</v>
      </c>
      <c r="O507" s="836">
        <v>4</v>
      </c>
      <c r="P507" s="835">
        <v>11575.710000000001</v>
      </c>
      <c r="Q507" s="837">
        <v>0.64285714285714279</v>
      </c>
      <c r="R507" s="832">
        <v>9</v>
      </c>
      <c r="S507" s="837">
        <v>0.6428571428571429</v>
      </c>
      <c r="T507" s="836">
        <v>2.5</v>
      </c>
      <c r="U507" s="838">
        <v>0.625</v>
      </c>
    </row>
    <row r="508" spans="1:21" ht="14.45" customHeight="1" x14ac:dyDescent="0.2">
      <c r="A508" s="831">
        <v>7</v>
      </c>
      <c r="B508" s="832" t="s">
        <v>2907</v>
      </c>
      <c r="C508" s="832" t="s">
        <v>2913</v>
      </c>
      <c r="D508" s="833" t="s">
        <v>4443</v>
      </c>
      <c r="E508" s="834" t="s">
        <v>2919</v>
      </c>
      <c r="F508" s="832" t="s">
        <v>2908</v>
      </c>
      <c r="G508" s="832" t="s">
        <v>3793</v>
      </c>
      <c r="H508" s="832" t="s">
        <v>585</v>
      </c>
      <c r="I508" s="832" t="s">
        <v>3816</v>
      </c>
      <c r="J508" s="832" t="s">
        <v>3817</v>
      </c>
      <c r="K508" s="832" t="s">
        <v>3798</v>
      </c>
      <c r="L508" s="835">
        <v>1715.48</v>
      </c>
      <c r="M508" s="835">
        <v>25732.200000000004</v>
      </c>
      <c r="N508" s="832">
        <v>15</v>
      </c>
      <c r="O508" s="836">
        <v>2</v>
      </c>
      <c r="P508" s="835">
        <v>17154.800000000003</v>
      </c>
      <c r="Q508" s="837">
        <v>0.66666666666666663</v>
      </c>
      <c r="R508" s="832">
        <v>10</v>
      </c>
      <c r="S508" s="837">
        <v>0.66666666666666663</v>
      </c>
      <c r="T508" s="836">
        <v>1</v>
      </c>
      <c r="U508" s="838">
        <v>0.5</v>
      </c>
    </row>
    <row r="509" spans="1:21" ht="14.45" customHeight="1" x14ac:dyDescent="0.2">
      <c r="A509" s="831">
        <v>7</v>
      </c>
      <c r="B509" s="832" t="s">
        <v>2907</v>
      </c>
      <c r="C509" s="832" t="s">
        <v>2913</v>
      </c>
      <c r="D509" s="833" t="s">
        <v>4443</v>
      </c>
      <c r="E509" s="834" t="s">
        <v>2919</v>
      </c>
      <c r="F509" s="832" t="s">
        <v>2908</v>
      </c>
      <c r="G509" s="832" t="s">
        <v>3793</v>
      </c>
      <c r="H509" s="832" t="s">
        <v>585</v>
      </c>
      <c r="I509" s="832" t="s">
        <v>3818</v>
      </c>
      <c r="J509" s="832" t="s">
        <v>3802</v>
      </c>
      <c r="K509" s="832" t="s">
        <v>1348</v>
      </c>
      <c r="L509" s="835">
        <v>2573.2199999999998</v>
      </c>
      <c r="M509" s="835">
        <v>2573.2199999999998</v>
      </c>
      <c r="N509" s="832">
        <v>1</v>
      </c>
      <c r="O509" s="836">
        <v>0.5</v>
      </c>
      <c r="P509" s="835">
        <v>2573.2199999999998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5" customHeight="1" x14ac:dyDescent="0.2">
      <c r="A510" s="831">
        <v>7</v>
      </c>
      <c r="B510" s="832" t="s">
        <v>2907</v>
      </c>
      <c r="C510" s="832" t="s">
        <v>2913</v>
      </c>
      <c r="D510" s="833" t="s">
        <v>4443</v>
      </c>
      <c r="E510" s="834" t="s">
        <v>2919</v>
      </c>
      <c r="F510" s="832" t="s">
        <v>2908</v>
      </c>
      <c r="G510" s="832" t="s">
        <v>3022</v>
      </c>
      <c r="H510" s="832" t="s">
        <v>585</v>
      </c>
      <c r="I510" s="832" t="s">
        <v>3023</v>
      </c>
      <c r="J510" s="832" t="s">
        <v>3024</v>
      </c>
      <c r="K510" s="832" t="s">
        <v>3025</v>
      </c>
      <c r="L510" s="835">
        <v>115.18</v>
      </c>
      <c r="M510" s="835">
        <v>230.36</v>
      </c>
      <c r="N510" s="832">
        <v>2</v>
      </c>
      <c r="O510" s="836">
        <v>1</v>
      </c>
      <c r="P510" s="835">
        <v>230.36</v>
      </c>
      <c r="Q510" s="837">
        <v>1</v>
      </c>
      <c r="R510" s="832">
        <v>2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7</v>
      </c>
      <c r="B511" s="832" t="s">
        <v>2907</v>
      </c>
      <c r="C511" s="832" t="s">
        <v>2913</v>
      </c>
      <c r="D511" s="833" t="s">
        <v>4443</v>
      </c>
      <c r="E511" s="834" t="s">
        <v>2919</v>
      </c>
      <c r="F511" s="832" t="s">
        <v>2908</v>
      </c>
      <c r="G511" s="832" t="s">
        <v>3470</v>
      </c>
      <c r="H511" s="832" t="s">
        <v>678</v>
      </c>
      <c r="I511" s="832" t="s">
        <v>2589</v>
      </c>
      <c r="J511" s="832" t="s">
        <v>713</v>
      </c>
      <c r="K511" s="832" t="s">
        <v>1289</v>
      </c>
      <c r="L511" s="835">
        <v>0</v>
      </c>
      <c r="M511" s="835">
        <v>0</v>
      </c>
      <c r="N511" s="832">
        <v>89</v>
      </c>
      <c r="O511" s="836">
        <v>24.5</v>
      </c>
      <c r="P511" s="835">
        <v>0</v>
      </c>
      <c r="Q511" s="837"/>
      <c r="R511" s="832">
        <v>66</v>
      </c>
      <c r="S511" s="837">
        <v>0.7415730337078652</v>
      </c>
      <c r="T511" s="836">
        <v>16.5</v>
      </c>
      <c r="U511" s="838">
        <v>0.67346938775510201</v>
      </c>
    </row>
    <row r="512" spans="1:21" ht="14.45" customHeight="1" x14ac:dyDescent="0.2">
      <c r="A512" s="831">
        <v>7</v>
      </c>
      <c r="B512" s="832" t="s">
        <v>2907</v>
      </c>
      <c r="C512" s="832" t="s">
        <v>2913</v>
      </c>
      <c r="D512" s="833" t="s">
        <v>4443</v>
      </c>
      <c r="E512" s="834" t="s">
        <v>2919</v>
      </c>
      <c r="F512" s="832" t="s">
        <v>2908</v>
      </c>
      <c r="G512" s="832" t="s">
        <v>3470</v>
      </c>
      <c r="H512" s="832" t="s">
        <v>585</v>
      </c>
      <c r="I512" s="832" t="s">
        <v>3819</v>
      </c>
      <c r="J512" s="832" t="s">
        <v>1980</v>
      </c>
      <c r="K512" s="832" t="s">
        <v>3820</v>
      </c>
      <c r="L512" s="835">
        <v>227.69</v>
      </c>
      <c r="M512" s="835">
        <v>2276.9</v>
      </c>
      <c r="N512" s="832">
        <v>10</v>
      </c>
      <c r="O512" s="836">
        <v>6.5</v>
      </c>
      <c r="P512" s="835">
        <v>1593.8300000000002</v>
      </c>
      <c r="Q512" s="837">
        <v>0.70000000000000007</v>
      </c>
      <c r="R512" s="832">
        <v>7</v>
      </c>
      <c r="S512" s="837">
        <v>0.7</v>
      </c>
      <c r="T512" s="836">
        <v>4</v>
      </c>
      <c r="U512" s="838">
        <v>0.61538461538461542</v>
      </c>
    </row>
    <row r="513" spans="1:21" ht="14.45" customHeight="1" x14ac:dyDescent="0.2">
      <c r="A513" s="831">
        <v>7</v>
      </c>
      <c r="B513" s="832" t="s">
        <v>2907</v>
      </c>
      <c r="C513" s="832" t="s">
        <v>2913</v>
      </c>
      <c r="D513" s="833" t="s">
        <v>4443</v>
      </c>
      <c r="E513" s="834" t="s">
        <v>2919</v>
      </c>
      <c r="F513" s="832" t="s">
        <v>2908</v>
      </c>
      <c r="G513" s="832" t="s">
        <v>3470</v>
      </c>
      <c r="H513" s="832" t="s">
        <v>585</v>
      </c>
      <c r="I513" s="832" t="s">
        <v>2825</v>
      </c>
      <c r="J513" s="832" t="s">
        <v>1980</v>
      </c>
      <c r="K513" s="832" t="s">
        <v>1983</v>
      </c>
      <c r="L513" s="835">
        <v>0</v>
      </c>
      <c r="M513" s="835">
        <v>0</v>
      </c>
      <c r="N513" s="832">
        <v>4</v>
      </c>
      <c r="O513" s="836">
        <v>3</v>
      </c>
      <c r="P513" s="835">
        <v>0</v>
      </c>
      <c r="Q513" s="837"/>
      <c r="R513" s="832">
        <v>2</v>
      </c>
      <c r="S513" s="837">
        <v>0.5</v>
      </c>
      <c r="T513" s="836">
        <v>1.5</v>
      </c>
      <c r="U513" s="838">
        <v>0.5</v>
      </c>
    </row>
    <row r="514" spans="1:21" ht="14.45" customHeight="1" x14ac:dyDescent="0.2">
      <c r="A514" s="831">
        <v>7</v>
      </c>
      <c r="B514" s="832" t="s">
        <v>2907</v>
      </c>
      <c r="C514" s="832" t="s">
        <v>2913</v>
      </c>
      <c r="D514" s="833" t="s">
        <v>4443</v>
      </c>
      <c r="E514" s="834" t="s">
        <v>2919</v>
      </c>
      <c r="F514" s="832" t="s">
        <v>2908</v>
      </c>
      <c r="G514" s="832" t="s">
        <v>3470</v>
      </c>
      <c r="H514" s="832" t="s">
        <v>585</v>
      </c>
      <c r="I514" s="832" t="s">
        <v>2826</v>
      </c>
      <c r="J514" s="832" t="s">
        <v>1980</v>
      </c>
      <c r="K514" s="832" t="s">
        <v>1981</v>
      </c>
      <c r="L514" s="835">
        <v>0</v>
      </c>
      <c r="M514" s="835">
        <v>0</v>
      </c>
      <c r="N514" s="832">
        <v>1</v>
      </c>
      <c r="O514" s="836">
        <v>0.5</v>
      </c>
      <c r="P514" s="835">
        <v>0</v>
      </c>
      <c r="Q514" s="837"/>
      <c r="R514" s="832">
        <v>1</v>
      </c>
      <c r="S514" s="837">
        <v>1</v>
      </c>
      <c r="T514" s="836">
        <v>0.5</v>
      </c>
      <c r="U514" s="838">
        <v>1</v>
      </c>
    </row>
    <row r="515" spans="1:21" ht="14.45" customHeight="1" x14ac:dyDescent="0.2">
      <c r="A515" s="831">
        <v>7</v>
      </c>
      <c r="B515" s="832" t="s">
        <v>2907</v>
      </c>
      <c r="C515" s="832" t="s">
        <v>2913</v>
      </c>
      <c r="D515" s="833" t="s">
        <v>4443</v>
      </c>
      <c r="E515" s="834" t="s">
        <v>2919</v>
      </c>
      <c r="F515" s="832" t="s">
        <v>2908</v>
      </c>
      <c r="G515" s="832" t="s">
        <v>3821</v>
      </c>
      <c r="H515" s="832" t="s">
        <v>585</v>
      </c>
      <c r="I515" s="832" t="s">
        <v>3822</v>
      </c>
      <c r="J515" s="832" t="s">
        <v>3823</v>
      </c>
      <c r="K515" s="832" t="s">
        <v>3824</v>
      </c>
      <c r="L515" s="835">
        <v>409.77</v>
      </c>
      <c r="M515" s="835">
        <v>819.54</v>
      </c>
      <c r="N515" s="832">
        <v>2</v>
      </c>
      <c r="O515" s="836">
        <v>0.5</v>
      </c>
      <c r="P515" s="835">
        <v>819.54</v>
      </c>
      <c r="Q515" s="837">
        <v>1</v>
      </c>
      <c r="R515" s="832">
        <v>2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7</v>
      </c>
      <c r="B516" s="832" t="s">
        <v>2907</v>
      </c>
      <c r="C516" s="832" t="s">
        <v>2913</v>
      </c>
      <c r="D516" s="833" t="s">
        <v>4443</v>
      </c>
      <c r="E516" s="834" t="s">
        <v>2919</v>
      </c>
      <c r="F516" s="832" t="s">
        <v>2908</v>
      </c>
      <c r="G516" s="832" t="s">
        <v>3821</v>
      </c>
      <c r="H516" s="832" t="s">
        <v>585</v>
      </c>
      <c r="I516" s="832" t="s">
        <v>3825</v>
      </c>
      <c r="J516" s="832" t="s">
        <v>3823</v>
      </c>
      <c r="K516" s="832" t="s">
        <v>3826</v>
      </c>
      <c r="L516" s="835">
        <v>90.57</v>
      </c>
      <c r="M516" s="835">
        <v>181.14</v>
      </c>
      <c r="N516" s="832">
        <v>2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5" customHeight="1" x14ac:dyDescent="0.2">
      <c r="A517" s="831">
        <v>7</v>
      </c>
      <c r="B517" s="832" t="s">
        <v>2907</v>
      </c>
      <c r="C517" s="832" t="s">
        <v>2913</v>
      </c>
      <c r="D517" s="833" t="s">
        <v>4443</v>
      </c>
      <c r="E517" s="834" t="s">
        <v>2919</v>
      </c>
      <c r="F517" s="832" t="s">
        <v>2908</v>
      </c>
      <c r="G517" s="832" t="s">
        <v>3821</v>
      </c>
      <c r="H517" s="832" t="s">
        <v>585</v>
      </c>
      <c r="I517" s="832" t="s">
        <v>3827</v>
      </c>
      <c r="J517" s="832" t="s">
        <v>3828</v>
      </c>
      <c r="K517" s="832" t="s">
        <v>3829</v>
      </c>
      <c r="L517" s="835">
        <v>60.39</v>
      </c>
      <c r="M517" s="835">
        <v>60.39</v>
      </c>
      <c r="N517" s="832">
        <v>1</v>
      </c>
      <c r="O517" s="836">
        <v>1</v>
      </c>
      <c r="P517" s="835">
        <v>60.39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7</v>
      </c>
      <c r="B518" s="832" t="s">
        <v>2907</v>
      </c>
      <c r="C518" s="832" t="s">
        <v>2913</v>
      </c>
      <c r="D518" s="833" t="s">
        <v>4443</v>
      </c>
      <c r="E518" s="834" t="s">
        <v>2919</v>
      </c>
      <c r="F518" s="832" t="s">
        <v>2908</v>
      </c>
      <c r="G518" s="832" t="s">
        <v>3821</v>
      </c>
      <c r="H518" s="832" t="s">
        <v>678</v>
      </c>
      <c r="I518" s="832" t="s">
        <v>3830</v>
      </c>
      <c r="J518" s="832" t="s">
        <v>3831</v>
      </c>
      <c r="K518" s="832" t="s">
        <v>3829</v>
      </c>
      <c r="L518" s="835">
        <v>60.39</v>
      </c>
      <c r="M518" s="835">
        <v>60.39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7</v>
      </c>
      <c r="B519" s="832" t="s">
        <v>2907</v>
      </c>
      <c r="C519" s="832" t="s">
        <v>2913</v>
      </c>
      <c r="D519" s="833" t="s">
        <v>4443</v>
      </c>
      <c r="E519" s="834" t="s">
        <v>2919</v>
      </c>
      <c r="F519" s="832" t="s">
        <v>2908</v>
      </c>
      <c r="G519" s="832" t="s">
        <v>3821</v>
      </c>
      <c r="H519" s="832" t="s">
        <v>585</v>
      </c>
      <c r="I519" s="832" t="s">
        <v>3832</v>
      </c>
      <c r="J519" s="832" t="s">
        <v>3828</v>
      </c>
      <c r="K519" s="832" t="s">
        <v>3829</v>
      </c>
      <c r="L519" s="835">
        <v>60.39</v>
      </c>
      <c r="M519" s="835">
        <v>483.12</v>
      </c>
      <c r="N519" s="832">
        <v>8</v>
      </c>
      <c r="O519" s="836">
        <v>3</v>
      </c>
      <c r="P519" s="835">
        <v>362.34000000000003</v>
      </c>
      <c r="Q519" s="837">
        <v>0.75000000000000011</v>
      </c>
      <c r="R519" s="832">
        <v>6</v>
      </c>
      <c r="S519" s="837">
        <v>0.75</v>
      </c>
      <c r="T519" s="836">
        <v>2</v>
      </c>
      <c r="U519" s="838">
        <v>0.66666666666666663</v>
      </c>
    </row>
    <row r="520" spans="1:21" ht="14.45" customHeight="1" x14ac:dyDescent="0.2">
      <c r="A520" s="831">
        <v>7</v>
      </c>
      <c r="B520" s="832" t="s">
        <v>2907</v>
      </c>
      <c r="C520" s="832" t="s">
        <v>2913</v>
      </c>
      <c r="D520" s="833" t="s">
        <v>4443</v>
      </c>
      <c r="E520" s="834" t="s">
        <v>2919</v>
      </c>
      <c r="F520" s="832" t="s">
        <v>2908</v>
      </c>
      <c r="G520" s="832" t="s">
        <v>3821</v>
      </c>
      <c r="H520" s="832" t="s">
        <v>585</v>
      </c>
      <c r="I520" s="832" t="s">
        <v>3833</v>
      </c>
      <c r="J520" s="832" t="s">
        <v>3828</v>
      </c>
      <c r="K520" s="832" t="s">
        <v>3834</v>
      </c>
      <c r="L520" s="835">
        <v>40.25</v>
      </c>
      <c r="M520" s="835">
        <v>322</v>
      </c>
      <c r="N520" s="832">
        <v>8</v>
      </c>
      <c r="O520" s="836">
        <v>0.5</v>
      </c>
      <c r="P520" s="835">
        <v>322</v>
      </c>
      <c r="Q520" s="837">
        <v>1</v>
      </c>
      <c r="R520" s="832">
        <v>8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7</v>
      </c>
      <c r="B521" s="832" t="s">
        <v>2907</v>
      </c>
      <c r="C521" s="832" t="s">
        <v>2913</v>
      </c>
      <c r="D521" s="833" t="s">
        <v>4443</v>
      </c>
      <c r="E521" s="834" t="s">
        <v>2919</v>
      </c>
      <c r="F521" s="832" t="s">
        <v>2908</v>
      </c>
      <c r="G521" s="832" t="s">
        <v>3821</v>
      </c>
      <c r="H521" s="832" t="s">
        <v>585</v>
      </c>
      <c r="I521" s="832" t="s">
        <v>3835</v>
      </c>
      <c r="J521" s="832" t="s">
        <v>3836</v>
      </c>
      <c r="K521" s="832" t="s">
        <v>3220</v>
      </c>
      <c r="L521" s="835">
        <v>120.77</v>
      </c>
      <c r="M521" s="835">
        <v>724.62</v>
      </c>
      <c r="N521" s="832">
        <v>6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7</v>
      </c>
      <c r="B522" s="832" t="s">
        <v>2907</v>
      </c>
      <c r="C522" s="832" t="s">
        <v>2913</v>
      </c>
      <c r="D522" s="833" t="s">
        <v>4443</v>
      </c>
      <c r="E522" s="834" t="s">
        <v>2919</v>
      </c>
      <c r="F522" s="832" t="s">
        <v>2908</v>
      </c>
      <c r="G522" s="832" t="s">
        <v>3837</v>
      </c>
      <c r="H522" s="832" t="s">
        <v>585</v>
      </c>
      <c r="I522" s="832" t="s">
        <v>3838</v>
      </c>
      <c r="J522" s="832" t="s">
        <v>3839</v>
      </c>
      <c r="K522" s="832" t="s">
        <v>3840</v>
      </c>
      <c r="L522" s="835">
        <v>355.79</v>
      </c>
      <c r="M522" s="835">
        <v>3202.1100000000006</v>
      </c>
      <c r="N522" s="832">
        <v>9</v>
      </c>
      <c r="O522" s="836">
        <v>5</v>
      </c>
      <c r="P522" s="835">
        <v>3202.1100000000006</v>
      </c>
      <c r="Q522" s="837">
        <v>1</v>
      </c>
      <c r="R522" s="832">
        <v>9</v>
      </c>
      <c r="S522" s="837">
        <v>1</v>
      </c>
      <c r="T522" s="836">
        <v>5</v>
      </c>
      <c r="U522" s="838">
        <v>1</v>
      </c>
    </row>
    <row r="523" spans="1:21" ht="14.45" customHeight="1" x14ac:dyDescent="0.2">
      <c r="A523" s="831">
        <v>7</v>
      </c>
      <c r="B523" s="832" t="s">
        <v>2907</v>
      </c>
      <c r="C523" s="832" t="s">
        <v>2913</v>
      </c>
      <c r="D523" s="833" t="s">
        <v>4443</v>
      </c>
      <c r="E523" s="834" t="s">
        <v>2919</v>
      </c>
      <c r="F523" s="832" t="s">
        <v>2908</v>
      </c>
      <c r="G523" s="832" t="s">
        <v>3837</v>
      </c>
      <c r="H523" s="832" t="s">
        <v>585</v>
      </c>
      <c r="I523" s="832" t="s">
        <v>3841</v>
      </c>
      <c r="J523" s="832" t="s">
        <v>3839</v>
      </c>
      <c r="K523" s="832" t="s">
        <v>3842</v>
      </c>
      <c r="L523" s="835">
        <v>552.64</v>
      </c>
      <c r="M523" s="835">
        <v>5526.4</v>
      </c>
      <c r="N523" s="832">
        <v>10</v>
      </c>
      <c r="O523" s="836">
        <v>4</v>
      </c>
      <c r="P523" s="835">
        <v>5526.4</v>
      </c>
      <c r="Q523" s="837">
        <v>1</v>
      </c>
      <c r="R523" s="832">
        <v>10</v>
      </c>
      <c r="S523" s="837">
        <v>1</v>
      </c>
      <c r="T523" s="836">
        <v>4</v>
      </c>
      <c r="U523" s="838">
        <v>1</v>
      </c>
    </row>
    <row r="524" spans="1:21" ht="14.45" customHeight="1" x14ac:dyDescent="0.2">
      <c r="A524" s="831">
        <v>7</v>
      </c>
      <c r="B524" s="832" t="s">
        <v>2907</v>
      </c>
      <c r="C524" s="832" t="s">
        <v>2913</v>
      </c>
      <c r="D524" s="833" t="s">
        <v>4443</v>
      </c>
      <c r="E524" s="834" t="s">
        <v>2919</v>
      </c>
      <c r="F524" s="832" t="s">
        <v>2908</v>
      </c>
      <c r="G524" s="832" t="s">
        <v>3837</v>
      </c>
      <c r="H524" s="832" t="s">
        <v>585</v>
      </c>
      <c r="I524" s="832" t="s">
        <v>3843</v>
      </c>
      <c r="J524" s="832" t="s">
        <v>3839</v>
      </c>
      <c r="K524" s="832" t="s">
        <v>3844</v>
      </c>
      <c r="L524" s="835">
        <v>1019.46</v>
      </c>
      <c r="M524" s="835">
        <v>9175.14</v>
      </c>
      <c r="N524" s="832">
        <v>9</v>
      </c>
      <c r="O524" s="836">
        <v>5</v>
      </c>
      <c r="P524" s="835">
        <v>7136.22</v>
      </c>
      <c r="Q524" s="837">
        <v>0.7777777777777779</v>
      </c>
      <c r="R524" s="832">
        <v>7</v>
      </c>
      <c r="S524" s="837">
        <v>0.77777777777777779</v>
      </c>
      <c r="T524" s="836">
        <v>4</v>
      </c>
      <c r="U524" s="838">
        <v>0.8</v>
      </c>
    </row>
    <row r="525" spans="1:21" ht="14.45" customHeight="1" x14ac:dyDescent="0.2">
      <c r="A525" s="831">
        <v>7</v>
      </c>
      <c r="B525" s="832" t="s">
        <v>2907</v>
      </c>
      <c r="C525" s="832" t="s">
        <v>2913</v>
      </c>
      <c r="D525" s="833" t="s">
        <v>4443</v>
      </c>
      <c r="E525" s="834" t="s">
        <v>2919</v>
      </c>
      <c r="F525" s="832" t="s">
        <v>2908</v>
      </c>
      <c r="G525" s="832" t="s">
        <v>3837</v>
      </c>
      <c r="H525" s="832" t="s">
        <v>585</v>
      </c>
      <c r="I525" s="832" t="s">
        <v>3845</v>
      </c>
      <c r="J525" s="832" t="s">
        <v>3839</v>
      </c>
      <c r="K525" s="832" t="s">
        <v>3274</v>
      </c>
      <c r="L525" s="835">
        <v>764.6</v>
      </c>
      <c r="M525" s="835">
        <v>19115</v>
      </c>
      <c r="N525" s="832">
        <v>25</v>
      </c>
      <c r="O525" s="836">
        <v>9</v>
      </c>
      <c r="P525" s="835">
        <v>19115</v>
      </c>
      <c r="Q525" s="837">
        <v>1</v>
      </c>
      <c r="R525" s="832">
        <v>25</v>
      </c>
      <c r="S525" s="837">
        <v>1</v>
      </c>
      <c r="T525" s="836">
        <v>9</v>
      </c>
      <c r="U525" s="838">
        <v>1</v>
      </c>
    </row>
    <row r="526" spans="1:21" ht="14.45" customHeight="1" x14ac:dyDescent="0.2">
      <c r="A526" s="831">
        <v>7</v>
      </c>
      <c r="B526" s="832" t="s">
        <v>2907</v>
      </c>
      <c r="C526" s="832" t="s">
        <v>2913</v>
      </c>
      <c r="D526" s="833" t="s">
        <v>4443</v>
      </c>
      <c r="E526" s="834" t="s">
        <v>2919</v>
      </c>
      <c r="F526" s="832" t="s">
        <v>2908</v>
      </c>
      <c r="G526" s="832" t="s">
        <v>3837</v>
      </c>
      <c r="H526" s="832" t="s">
        <v>585</v>
      </c>
      <c r="I526" s="832" t="s">
        <v>3846</v>
      </c>
      <c r="J526" s="832" t="s">
        <v>3847</v>
      </c>
      <c r="K526" s="832" t="s">
        <v>3848</v>
      </c>
      <c r="L526" s="835">
        <v>92.11</v>
      </c>
      <c r="M526" s="835">
        <v>552.66</v>
      </c>
      <c r="N526" s="832">
        <v>6</v>
      </c>
      <c r="O526" s="836">
        <v>1</v>
      </c>
      <c r="P526" s="835">
        <v>552.66</v>
      </c>
      <c r="Q526" s="837">
        <v>1</v>
      </c>
      <c r="R526" s="832">
        <v>6</v>
      </c>
      <c r="S526" s="837">
        <v>1</v>
      </c>
      <c r="T526" s="836">
        <v>1</v>
      </c>
      <c r="U526" s="838">
        <v>1</v>
      </c>
    </row>
    <row r="527" spans="1:21" ht="14.45" customHeight="1" x14ac:dyDescent="0.2">
      <c r="A527" s="831">
        <v>7</v>
      </c>
      <c r="B527" s="832" t="s">
        <v>2907</v>
      </c>
      <c r="C527" s="832" t="s">
        <v>2913</v>
      </c>
      <c r="D527" s="833" t="s">
        <v>4443</v>
      </c>
      <c r="E527" s="834" t="s">
        <v>2919</v>
      </c>
      <c r="F527" s="832" t="s">
        <v>2908</v>
      </c>
      <c r="G527" s="832" t="s">
        <v>3837</v>
      </c>
      <c r="H527" s="832" t="s">
        <v>585</v>
      </c>
      <c r="I527" s="832" t="s">
        <v>3849</v>
      </c>
      <c r="J527" s="832" t="s">
        <v>3839</v>
      </c>
      <c r="K527" s="832" t="s">
        <v>3850</v>
      </c>
      <c r="L527" s="835">
        <v>1274.33</v>
      </c>
      <c r="M527" s="835">
        <v>5097.32</v>
      </c>
      <c r="N527" s="832">
        <v>4</v>
      </c>
      <c r="O527" s="836">
        <v>2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7</v>
      </c>
      <c r="B528" s="832" t="s">
        <v>2907</v>
      </c>
      <c r="C528" s="832" t="s">
        <v>2913</v>
      </c>
      <c r="D528" s="833" t="s">
        <v>4443</v>
      </c>
      <c r="E528" s="834" t="s">
        <v>2919</v>
      </c>
      <c r="F528" s="832" t="s">
        <v>2908</v>
      </c>
      <c r="G528" s="832" t="s">
        <v>3837</v>
      </c>
      <c r="H528" s="832" t="s">
        <v>585</v>
      </c>
      <c r="I528" s="832" t="s">
        <v>3851</v>
      </c>
      <c r="J528" s="832" t="s">
        <v>3847</v>
      </c>
      <c r="K528" s="832" t="s">
        <v>3852</v>
      </c>
      <c r="L528" s="835">
        <v>127.43</v>
      </c>
      <c r="M528" s="835">
        <v>254.86</v>
      </c>
      <c r="N528" s="832">
        <v>2</v>
      </c>
      <c r="O528" s="836">
        <v>1</v>
      </c>
      <c r="P528" s="835">
        <v>254.86</v>
      </c>
      <c r="Q528" s="837">
        <v>1</v>
      </c>
      <c r="R528" s="832">
        <v>2</v>
      </c>
      <c r="S528" s="837">
        <v>1</v>
      </c>
      <c r="T528" s="836">
        <v>1</v>
      </c>
      <c r="U528" s="838">
        <v>1</v>
      </c>
    </row>
    <row r="529" spans="1:21" ht="14.45" customHeight="1" x14ac:dyDescent="0.2">
      <c r="A529" s="831">
        <v>7</v>
      </c>
      <c r="B529" s="832" t="s">
        <v>2907</v>
      </c>
      <c r="C529" s="832" t="s">
        <v>2913</v>
      </c>
      <c r="D529" s="833" t="s">
        <v>4443</v>
      </c>
      <c r="E529" s="834" t="s">
        <v>2919</v>
      </c>
      <c r="F529" s="832" t="s">
        <v>2908</v>
      </c>
      <c r="G529" s="832" t="s">
        <v>3853</v>
      </c>
      <c r="H529" s="832" t="s">
        <v>585</v>
      </c>
      <c r="I529" s="832" t="s">
        <v>3854</v>
      </c>
      <c r="J529" s="832" t="s">
        <v>3855</v>
      </c>
      <c r="K529" s="832" t="s">
        <v>2755</v>
      </c>
      <c r="L529" s="835">
        <v>38.56</v>
      </c>
      <c r="M529" s="835">
        <v>77.12</v>
      </c>
      <c r="N529" s="832">
        <v>2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7</v>
      </c>
      <c r="B530" s="832" t="s">
        <v>2907</v>
      </c>
      <c r="C530" s="832" t="s">
        <v>2913</v>
      </c>
      <c r="D530" s="833" t="s">
        <v>4443</v>
      </c>
      <c r="E530" s="834" t="s">
        <v>2919</v>
      </c>
      <c r="F530" s="832" t="s">
        <v>2908</v>
      </c>
      <c r="G530" s="832" t="s">
        <v>3856</v>
      </c>
      <c r="H530" s="832" t="s">
        <v>585</v>
      </c>
      <c r="I530" s="832" t="s">
        <v>3857</v>
      </c>
      <c r="J530" s="832" t="s">
        <v>3858</v>
      </c>
      <c r="K530" s="832" t="s">
        <v>1836</v>
      </c>
      <c r="L530" s="835">
        <v>187.92</v>
      </c>
      <c r="M530" s="835">
        <v>751.68</v>
      </c>
      <c r="N530" s="832">
        <v>4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7</v>
      </c>
      <c r="B531" s="832" t="s">
        <v>2907</v>
      </c>
      <c r="C531" s="832" t="s">
        <v>2913</v>
      </c>
      <c r="D531" s="833" t="s">
        <v>4443</v>
      </c>
      <c r="E531" s="834" t="s">
        <v>2919</v>
      </c>
      <c r="F531" s="832" t="s">
        <v>2908</v>
      </c>
      <c r="G531" s="832" t="s">
        <v>3856</v>
      </c>
      <c r="H531" s="832" t="s">
        <v>585</v>
      </c>
      <c r="I531" s="832" t="s">
        <v>3859</v>
      </c>
      <c r="J531" s="832" t="s">
        <v>3860</v>
      </c>
      <c r="K531" s="832" t="s">
        <v>790</v>
      </c>
      <c r="L531" s="835">
        <v>140.94999999999999</v>
      </c>
      <c r="M531" s="835">
        <v>1268.55</v>
      </c>
      <c r="N531" s="832">
        <v>9</v>
      </c>
      <c r="O531" s="836">
        <v>1</v>
      </c>
      <c r="P531" s="835">
        <v>1268.55</v>
      </c>
      <c r="Q531" s="837">
        <v>1</v>
      </c>
      <c r="R531" s="832">
        <v>9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7</v>
      </c>
      <c r="B532" s="832" t="s">
        <v>2907</v>
      </c>
      <c r="C532" s="832" t="s">
        <v>2913</v>
      </c>
      <c r="D532" s="833" t="s">
        <v>4443</v>
      </c>
      <c r="E532" s="834" t="s">
        <v>2919</v>
      </c>
      <c r="F532" s="832" t="s">
        <v>2908</v>
      </c>
      <c r="G532" s="832" t="s">
        <v>3856</v>
      </c>
      <c r="H532" s="832" t="s">
        <v>585</v>
      </c>
      <c r="I532" s="832" t="s">
        <v>3859</v>
      </c>
      <c r="J532" s="832" t="s">
        <v>3860</v>
      </c>
      <c r="K532" s="832" t="s">
        <v>790</v>
      </c>
      <c r="L532" s="835">
        <v>150.26</v>
      </c>
      <c r="M532" s="835">
        <v>601.04</v>
      </c>
      <c r="N532" s="832">
        <v>4</v>
      </c>
      <c r="O532" s="836">
        <v>0.5</v>
      </c>
      <c r="P532" s="835">
        <v>601.04</v>
      </c>
      <c r="Q532" s="837">
        <v>1</v>
      </c>
      <c r="R532" s="832">
        <v>4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7</v>
      </c>
      <c r="B533" s="832" t="s">
        <v>2907</v>
      </c>
      <c r="C533" s="832" t="s">
        <v>2913</v>
      </c>
      <c r="D533" s="833" t="s">
        <v>4443</v>
      </c>
      <c r="E533" s="834" t="s">
        <v>2919</v>
      </c>
      <c r="F533" s="832" t="s">
        <v>2908</v>
      </c>
      <c r="G533" s="832" t="s">
        <v>3856</v>
      </c>
      <c r="H533" s="832" t="s">
        <v>585</v>
      </c>
      <c r="I533" s="832" t="s">
        <v>3861</v>
      </c>
      <c r="J533" s="832" t="s">
        <v>3862</v>
      </c>
      <c r="K533" s="832" t="s">
        <v>1836</v>
      </c>
      <c r="L533" s="835">
        <v>187.92</v>
      </c>
      <c r="M533" s="835">
        <v>2255.04</v>
      </c>
      <c r="N533" s="832">
        <v>12</v>
      </c>
      <c r="O533" s="836">
        <v>1</v>
      </c>
      <c r="P533" s="835">
        <v>1127.52</v>
      </c>
      <c r="Q533" s="837">
        <v>0.5</v>
      </c>
      <c r="R533" s="832">
        <v>6</v>
      </c>
      <c r="S533" s="837">
        <v>0.5</v>
      </c>
      <c r="T533" s="836">
        <v>0.5</v>
      </c>
      <c r="U533" s="838">
        <v>0.5</v>
      </c>
    </row>
    <row r="534" spans="1:21" ht="14.45" customHeight="1" x14ac:dyDescent="0.2">
      <c r="A534" s="831">
        <v>7</v>
      </c>
      <c r="B534" s="832" t="s">
        <v>2907</v>
      </c>
      <c r="C534" s="832" t="s">
        <v>2913</v>
      </c>
      <c r="D534" s="833" t="s">
        <v>4443</v>
      </c>
      <c r="E534" s="834" t="s">
        <v>2919</v>
      </c>
      <c r="F534" s="832" t="s">
        <v>2908</v>
      </c>
      <c r="G534" s="832" t="s">
        <v>3856</v>
      </c>
      <c r="H534" s="832" t="s">
        <v>585</v>
      </c>
      <c r="I534" s="832" t="s">
        <v>3861</v>
      </c>
      <c r="J534" s="832" t="s">
        <v>3862</v>
      </c>
      <c r="K534" s="832" t="s">
        <v>1836</v>
      </c>
      <c r="L534" s="835">
        <v>200.34</v>
      </c>
      <c r="M534" s="835">
        <v>801.36</v>
      </c>
      <c r="N534" s="832">
        <v>4</v>
      </c>
      <c r="O534" s="836">
        <v>1</v>
      </c>
      <c r="P534" s="835">
        <v>801.36</v>
      </c>
      <c r="Q534" s="837">
        <v>1</v>
      </c>
      <c r="R534" s="832">
        <v>4</v>
      </c>
      <c r="S534" s="837">
        <v>1</v>
      </c>
      <c r="T534" s="836">
        <v>1</v>
      </c>
      <c r="U534" s="838">
        <v>1</v>
      </c>
    </row>
    <row r="535" spans="1:21" ht="14.45" customHeight="1" x14ac:dyDescent="0.2">
      <c r="A535" s="831">
        <v>7</v>
      </c>
      <c r="B535" s="832" t="s">
        <v>2907</v>
      </c>
      <c r="C535" s="832" t="s">
        <v>2913</v>
      </c>
      <c r="D535" s="833" t="s">
        <v>4443</v>
      </c>
      <c r="E535" s="834" t="s">
        <v>2919</v>
      </c>
      <c r="F535" s="832" t="s">
        <v>2908</v>
      </c>
      <c r="G535" s="832" t="s">
        <v>3856</v>
      </c>
      <c r="H535" s="832" t="s">
        <v>585</v>
      </c>
      <c r="I535" s="832" t="s">
        <v>3863</v>
      </c>
      <c r="J535" s="832" t="s">
        <v>3864</v>
      </c>
      <c r="K535" s="832" t="s">
        <v>2766</v>
      </c>
      <c r="L535" s="835">
        <v>93.96</v>
      </c>
      <c r="M535" s="835">
        <v>1409.4</v>
      </c>
      <c r="N535" s="832">
        <v>15</v>
      </c>
      <c r="O535" s="836">
        <v>3</v>
      </c>
      <c r="P535" s="835">
        <v>1409.4</v>
      </c>
      <c r="Q535" s="837">
        <v>1</v>
      </c>
      <c r="R535" s="832">
        <v>15</v>
      </c>
      <c r="S535" s="837">
        <v>1</v>
      </c>
      <c r="T535" s="836">
        <v>3</v>
      </c>
      <c r="U535" s="838">
        <v>1</v>
      </c>
    </row>
    <row r="536" spans="1:21" ht="14.45" customHeight="1" x14ac:dyDescent="0.2">
      <c r="A536" s="831">
        <v>7</v>
      </c>
      <c r="B536" s="832" t="s">
        <v>2907</v>
      </c>
      <c r="C536" s="832" t="s">
        <v>2913</v>
      </c>
      <c r="D536" s="833" t="s">
        <v>4443</v>
      </c>
      <c r="E536" s="834" t="s">
        <v>2919</v>
      </c>
      <c r="F536" s="832" t="s">
        <v>2908</v>
      </c>
      <c r="G536" s="832" t="s">
        <v>3856</v>
      </c>
      <c r="H536" s="832" t="s">
        <v>585</v>
      </c>
      <c r="I536" s="832" t="s">
        <v>3863</v>
      </c>
      <c r="J536" s="832" t="s">
        <v>3864</v>
      </c>
      <c r="K536" s="832" t="s">
        <v>2766</v>
      </c>
      <c r="L536" s="835">
        <v>100.17</v>
      </c>
      <c r="M536" s="835">
        <v>801.36</v>
      </c>
      <c r="N536" s="832">
        <v>8</v>
      </c>
      <c r="O536" s="836">
        <v>1</v>
      </c>
      <c r="P536" s="835">
        <v>601.02</v>
      </c>
      <c r="Q536" s="837">
        <v>0.75</v>
      </c>
      <c r="R536" s="832">
        <v>6</v>
      </c>
      <c r="S536" s="837">
        <v>0.75</v>
      </c>
      <c r="T536" s="836">
        <v>0.5</v>
      </c>
      <c r="U536" s="838">
        <v>0.5</v>
      </c>
    </row>
    <row r="537" spans="1:21" ht="14.45" customHeight="1" x14ac:dyDescent="0.2">
      <c r="A537" s="831">
        <v>7</v>
      </c>
      <c r="B537" s="832" t="s">
        <v>2907</v>
      </c>
      <c r="C537" s="832" t="s">
        <v>2913</v>
      </c>
      <c r="D537" s="833" t="s">
        <v>4443</v>
      </c>
      <c r="E537" s="834" t="s">
        <v>2919</v>
      </c>
      <c r="F537" s="832" t="s">
        <v>2908</v>
      </c>
      <c r="G537" s="832" t="s">
        <v>3856</v>
      </c>
      <c r="H537" s="832" t="s">
        <v>585</v>
      </c>
      <c r="I537" s="832" t="s">
        <v>3865</v>
      </c>
      <c r="J537" s="832" t="s">
        <v>3864</v>
      </c>
      <c r="K537" s="832" t="s">
        <v>3866</v>
      </c>
      <c r="L537" s="835">
        <v>156.61000000000001</v>
      </c>
      <c r="M537" s="835">
        <v>5324.7400000000007</v>
      </c>
      <c r="N537" s="832">
        <v>34</v>
      </c>
      <c r="O537" s="836">
        <v>10</v>
      </c>
      <c r="P537" s="835">
        <v>2192.5400000000004</v>
      </c>
      <c r="Q537" s="837">
        <v>0.41176470588235298</v>
      </c>
      <c r="R537" s="832">
        <v>14</v>
      </c>
      <c r="S537" s="837">
        <v>0.41176470588235292</v>
      </c>
      <c r="T537" s="836">
        <v>3.5</v>
      </c>
      <c r="U537" s="838">
        <v>0.35</v>
      </c>
    </row>
    <row r="538" spans="1:21" ht="14.45" customHeight="1" x14ac:dyDescent="0.2">
      <c r="A538" s="831">
        <v>7</v>
      </c>
      <c r="B538" s="832" t="s">
        <v>2907</v>
      </c>
      <c r="C538" s="832" t="s">
        <v>2913</v>
      </c>
      <c r="D538" s="833" t="s">
        <v>4443</v>
      </c>
      <c r="E538" s="834" t="s">
        <v>2919</v>
      </c>
      <c r="F538" s="832" t="s">
        <v>2908</v>
      </c>
      <c r="G538" s="832" t="s">
        <v>3856</v>
      </c>
      <c r="H538" s="832" t="s">
        <v>585</v>
      </c>
      <c r="I538" s="832" t="s">
        <v>3865</v>
      </c>
      <c r="J538" s="832" t="s">
        <v>3864</v>
      </c>
      <c r="K538" s="832" t="s">
        <v>3866</v>
      </c>
      <c r="L538" s="835">
        <v>166.96</v>
      </c>
      <c r="M538" s="835">
        <v>333.92</v>
      </c>
      <c r="N538" s="832">
        <v>2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7</v>
      </c>
      <c r="B539" s="832" t="s">
        <v>2907</v>
      </c>
      <c r="C539" s="832" t="s">
        <v>2913</v>
      </c>
      <c r="D539" s="833" t="s">
        <v>4443</v>
      </c>
      <c r="E539" s="834" t="s">
        <v>2919</v>
      </c>
      <c r="F539" s="832" t="s">
        <v>2908</v>
      </c>
      <c r="G539" s="832" t="s">
        <v>3856</v>
      </c>
      <c r="H539" s="832" t="s">
        <v>585</v>
      </c>
      <c r="I539" s="832" t="s">
        <v>3867</v>
      </c>
      <c r="J539" s="832" t="s">
        <v>3868</v>
      </c>
      <c r="K539" s="832" t="s">
        <v>3869</v>
      </c>
      <c r="L539" s="835">
        <v>93.96</v>
      </c>
      <c r="M539" s="835">
        <v>1221.48</v>
      </c>
      <c r="N539" s="832">
        <v>13</v>
      </c>
      <c r="O539" s="836">
        <v>1.5</v>
      </c>
      <c r="P539" s="835">
        <v>845.64</v>
      </c>
      <c r="Q539" s="837">
        <v>0.69230769230769229</v>
      </c>
      <c r="R539" s="832">
        <v>9</v>
      </c>
      <c r="S539" s="837">
        <v>0.69230769230769229</v>
      </c>
      <c r="T539" s="836">
        <v>1</v>
      </c>
      <c r="U539" s="838">
        <v>0.66666666666666663</v>
      </c>
    </row>
    <row r="540" spans="1:21" ht="14.45" customHeight="1" x14ac:dyDescent="0.2">
      <c r="A540" s="831">
        <v>7</v>
      </c>
      <c r="B540" s="832" t="s">
        <v>2907</v>
      </c>
      <c r="C540" s="832" t="s">
        <v>2913</v>
      </c>
      <c r="D540" s="833" t="s">
        <v>4443</v>
      </c>
      <c r="E540" s="834" t="s">
        <v>2919</v>
      </c>
      <c r="F540" s="832" t="s">
        <v>2908</v>
      </c>
      <c r="G540" s="832" t="s">
        <v>3856</v>
      </c>
      <c r="H540" s="832" t="s">
        <v>585</v>
      </c>
      <c r="I540" s="832" t="s">
        <v>3870</v>
      </c>
      <c r="J540" s="832" t="s">
        <v>3871</v>
      </c>
      <c r="K540" s="832" t="s">
        <v>790</v>
      </c>
      <c r="L540" s="835">
        <v>140.94999999999999</v>
      </c>
      <c r="M540" s="835">
        <v>845.69999999999993</v>
      </c>
      <c r="N540" s="832">
        <v>6</v>
      </c>
      <c r="O540" s="836">
        <v>0.5</v>
      </c>
      <c r="P540" s="835">
        <v>845.69999999999993</v>
      </c>
      <c r="Q540" s="837">
        <v>1</v>
      </c>
      <c r="R540" s="832">
        <v>6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7</v>
      </c>
      <c r="B541" s="832" t="s">
        <v>2907</v>
      </c>
      <c r="C541" s="832" t="s">
        <v>2913</v>
      </c>
      <c r="D541" s="833" t="s">
        <v>4443</v>
      </c>
      <c r="E541" s="834" t="s">
        <v>2919</v>
      </c>
      <c r="F541" s="832" t="s">
        <v>2908</v>
      </c>
      <c r="G541" s="832" t="s">
        <v>3856</v>
      </c>
      <c r="H541" s="832" t="s">
        <v>585</v>
      </c>
      <c r="I541" s="832" t="s">
        <v>3872</v>
      </c>
      <c r="J541" s="832" t="s">
        <v>3871</v>
      </c>
      <c r="K541" s="832" t="s">
        <v>3866</v>
      </c>
      <c r="L541" s="835">
        <v>156.61000000000001</v>
      </c>
      <c r="M541" s="835">
        <v>626.44000000000005</v>
      </c>
      <c r="N541" s="832">
        <v>4</v>
      </c>
      <c r="O541" s="836">
        <v>0.5</v>
      </c>
      <c r="P541" s="835">
        <v>626.44000000000005</v>
      </c>
      <c r="Q541" s="837">
        <v>1</v>
      </c>
      <c r="R541" s="832">
        <v>4</v>
      </c>
      <c r="S541" s="837">
        <v>1</v>
      </c>
      <c r="T541" s="836">
        <v>0.5</v>
      </c>
      <c r="U541" s="838">
        <v>1</v>
      </c>
    </row>
    <row r="542" spans="1:21" ht="14.45" customHeight="1" x14ac:dyDescent="0.2">
      <c r="A542" s="831">
        <v>7</v>
      </c>
      <c r="B542" s="832" t="s">
        <v>2907</v>
      </c>
      <c r="C542" s="832" t="s">
        <v>2913</v>
      </c>
      <c r="D542" s="833" t="s">
        <v>4443</v>
      </c>
      <c r="E542" s="834" t="s">
        <v>2919</v>
      </c>
      <c r="F542" s="832" t="s">
        <v>2908</v>
      </c>
      <c r="G542" s="832" t="s">
        <v>3856</v>
      </c>
      <c r="H542" s="832" t="s">
        <v>585</v>
      </c>
      <c r="I542" s="832" t="s">
        <v>3873</v>
      </c>
      <c r="J542" s="832" t="s">
        <v>3871</v>
      </c>
      <c r="K542" s="832" t="s">
        <v>1836</v>
      </c>
      <c r="L542" s="835">
        <v>187.92</v>
      </c>
      <c r="M542" s="835">
        <v>3382.56</v>
      </c>
      <c r="N542" s="832">
        <v>18</v>
      </c>
      <c r="O542" s="836">
        <v>2</v>
      </c>
      <c r="P542" s="835">
        <v>3382.56</v>
      </c>
      <c r="Q542" s="837">
        <v>1</v>
      </c>
      <c r="R542" s="832">
        <v>18</v>
      </c>
      <c r="S542" s="837">
        <v>1</v>
      </c>
      <c r="T542" s="836">
        <v>2</v>
      </c>
      <c r="U542" s="838">
        <v>1</v>
      </c>
    </row>
    <row r="543" spans="1:21" ht="14.45" customHeight="1" x14ac:dyDescent="0.2">
      <c r="A543" s="831">
        <v>7</v>
      </c>
      <c r="B543" s="832" t="s">
        <v>2907</v>
      </c>
      <c r="C543" s="832" t="s">
        <v>2913</v>
      </c>
      <c r="D543" s="833" t="s">
        <v>4443</v>
      </c>
      <c r="E543" s="834" t="s">
        <v>2919</v>
      </c>
      <c r="F543" s="832" t="s">
        <v>2908</v>
      </c>
      <c r="G543" s="832" t="s">
        <v>3856</v>
      </c>
      <c r="H543" s="832" t="s">
        <v>585</v>
      </c>
      <c r="I543" s="832" t="s">
        <v>3873</v>
      </c>
      <c r="J543" s="832" t="s">
        <v>3871</v>
      </c>
      <c r="K543" s="832" t="s">
        <v>1836</v>
      </c>
      <c r="L543" s="835">
        <v>200.34</v>
      </c>
      <c r="M543" s="835">
        <v>400.68</v>
      </c>
      <c r="N543" s="832">
        <v>2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7</v>
      </c>
      <c r="B544" s="832" t="s">
        <v>2907</v>
      </c>
      <c r="C544" s="832" t="s">
        <v>2913</v>
      </c>
      <c r="D544" s="833" t="s">
        <v>4443</v>
      </c>
      <c r="E544" s="834" t="s">
        <v>2919</v>
      </c>
      <c r="F544" s="832" t="s">
        <v>2908</v>
      </c>
      <c r="G544" s="832" t="s">
        <v>3856</v>
      </c>
      <c r="H544" s="832" t="s">
        <v>585</v>
      </c>
      <c r="I544" s="832" t="s">
        <v>3874</v>
      </c>
      <c r="J544" s="832" t="s">
        <v>3871</v>
      </c>
      <c r="K544" s="832" t="s">
        <v>2766</v>
      </c>
      <c r="L544" s="835">
        <v>93.96</v>
      </c>
      <c r="M544" s="835">
        <v>1127.52</v>
      </c>
      <c r="N544" s="832">
        <v>12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5" customHeight="1" x14ac:dyDescent="0.2">
      <c r="A545" s="831">
        <v>7</v>
      </c>
      <c r="B545" s="832" t="s">
        <v>2907</v>
      </c>
      <c r="C545" s="832" t="s">
        <v>2913</v>
      </c>
      <c r="D545" s="833" t="s">
        <v>4443</v>
      </c>
      <c r="E545" s="834" t="s">
        <v>2919</v>
      </c>
      <c r="F545" s="832" t="s">
        <v>2908</v>
      </c>
      <c r="G545" s="832" t="s">
        <v>3875</v>
      </c>
      <c r="H545" s="832" t="s">
        <v>585</v>
      </c>
      <c r="I545" s="832" t="s">
        <v>3876</v>
      </c>
      <c r="J545" s="832" t="s">
        <v>3877</v>
      </c>
      <c r="K545" s="832" t="s">
        <v>3878</v>
      </c>
      <c r="L545" s="835">
        <v>264</v>
      </c>
      <c r="M545" s="835">
        <v>792</v>
      </c>
      <c r="N545" s="832">
        <v>3</v>
      </c>
      <c r="O545" s="836">
        <v>1</v>
      </c>
      <c r="P545" s="835">
        <v>792</v>
      </c>
      <c r="Q545" s="837">
        <v>1</v>
      </c>
      <c r="R545" s="832">
        <v>3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7</v>
      </c>
      <c r="B546" s="832" t="s">
        <v>2907</v>
      </c>
      <c r="C546" s="832" t="s">
        <v>2913</v>
      </c>
      <c r="D546" s="833" t="s">
        <v>4443</v>
      </c>
      <c r="E546" s="834" t="s">
        <v>2919</v>
      </c>
      <c r="F546" s="832" t="s">
        <v>2908</v>
      </c>
      <c r="G546" s="832" t="s">
        <v>3136</v>
      </c>
      <c r="H546" s="832" t="s">
        <v>585</v>
      </c>
      <c r="I546" s="832" t="s">
        <v>3137</v>
      </c>
      <c r="J546" s="832" t="s">
        <v>3138</v>
      </c>
      <c r="K546" s="832" t="s">
        <v>3139</v>
      </c>
      <c r="L546" s="835">
        <v>311.02</v>
      </c>
      <c r="M546" s="835">
        <v>311.02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5" customHeight="1" x14ac:dyDescent="0.2">
      <c r="A547" s="831">
        <v>7</v>
      </c>
      <c r="B547" s="832" t="s">
        <v>2907</v>
      </c>
      <c r="C547" s="832" t="s">
        <v>2913</v>
      </c>
      <c r="D547" s="833" t="s">
        <v>4443</v>
      </c>
      <c r="E547" s="834" t="s">
        <v>2919</v>
      </c>
      <c r="F547" s="832" t="s">
        <v>2908</v>
      </c>
      <c r="G547" s="832" t="s">
        <v>3136</v>
      </c>
      <c r="H547" s="832" t="s">
        <v>585</v>
      </c>
      <c r="I547" s="832" t="s">
        <v>3879</v>
      </c>
      <c r="J547" s="832" t="s">
        <v>1855</v>
      </c>
      <c r="K547" s="832" t="s">
        <v>3880</v>
      </c>
      <c r="L547" s="835">
        <v>0</v>
      </c>
      <c r="M547" s="835">
        <v>0</v>
      </c>
      <c r="N547" s="832">
        <v>2</v>
      </c>
      <c r="O547" s="836">
        <v>1</v>
      </c>
      <c r="P547" s="835">
        <v>0</v>
      </c>
      <c r="Q547" s="837"/>
      <c r="R547" s="832">
        <v>1</v>
      </c>
      <c r="S547" s="837">
        <v>0.5</v>
      </c>
      <c r="T547" s="836">
        <v>0.5</v>
      </c>
      <c r="U547" s="838">
        <v>0.5</v>
      </c>
    </row>
    <row r="548" spans="1:21" ht="14.45" customHeight="1" x14ac:dyDescent="0.2">
      <c r="A548" s="831">
        <v>7</v>
      </c>
      <c r="B548" s="832" t="s">
        <v>2907</v>
      </c>
      <c r="C548" s="832" t="s">
        <v>2913</v>
      </c>
      <c r="D548" s="833" t="s">
        <v>4443</v>
      </c>
      <c r="E548" s="834" t="s">
        <v>2919</v>
      </c>
      <c r="F548" s="832" t="s">
        <v>2908</v>
      </c>
      <c r="G548" s="832" t="s">
        <v>3881</v>
      </c>
      <c r="H548" s="832" t="s">
        <v>678</v>
      </c>
      <c r="I548" s="832" t="s">
        <v>3882</v>
      </c>
      <c r="J548" s="832" t="s">
        <v>2673</v>
      </c>
      <c r="K548" s="832" t="s">
        <v>3883</v>
      </c>
      <c r="L548" s="835">
        <v>80.53</v>
      </c>
      <c r="M548" s="835">
        <v>3543.3199999999997</v>
      </c>
      <c r="N548" s="832">
        <v>44</v>
      </c>
      <c r="O548" s="836">
        <v>11</v>
      </c>
      <c r="P548" s="835">
        <v>1852.1899999999998</v>
      </c>
      <c r="Q548" s="837">
        <v>0.52272727272727271</v>
      </c>
      <c r="R548" s="832">
        <v>23</v>
      </c>
      <c r="S548" s="837">
        <v>0.52272727272727271</v>
      </c>
      <c r="T548" s="836">
        <v>6</v>
      </c>
      <c r="U548" s="838">
        <v>0.54545454545454541</v>
      </c>
    </row>
    <row r="549" spans="1:21" ht="14.45" customHeight="1" x14ac:dyDescent="0.2">
      <c r="A549" s="831">
        <v>7</v>
      </c>
      <c r="B549" s="832" t="s">
        <v>2907</v>
      </c>
      <c r="C549" s="832" t="s">
        <v>2913</v>
      </c>
      <c r="D549" s="833" t="s">
        <v>4443</v>
      </c>
      <c r="E549" s="834" t="s">
        <v>2919</v>
      </c>
      <c r="F549" s="832" t="s">
        <v>2908</v>
      </c>
      <c r="G549" s="832" t="s">
        <v>3881</v>
      </c>
      <c r="H549" s="832" t="s">
        <v>585</v>
      </c>
      <c r="I549" s="832" t="s">
        <v>3884</v>
      </c>
      <c r="J549" s="832" t="s">
        <v>2673</v>
      </c>
      <c r="K549" s="832" t="s">
        <v>3885</v>
      </c>
      <c r="L549" s="835">
        <v>161.06</v>
      </c>
      <c r="M549" s="835">
        <v>483.18</v>
      </c>
      <c r="N549" s="832">
        <v>3</v>
      </c>
      <c r="O549" s="836">
        <v>1</v>
      </c>
      <c r="P549" s="835">
        <v>483.18</v>
      </c>
      <c r="Q549" s="837">
        <v>1</v>
      </c>
      <c r="R549" s="832">
        <v>3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7</v>
      </c>
      <c r="B550" s="832" t="s">
        <v>2907</v>
      </c>
      <c r="C550" s="832" t="s">
        <v>2913</v>
      </c>
      <c r="D550" s="833" t="s">
        <v>4443</v>
      </c>
      <c r="E550" s="834" t="s">
        <v>2919</v>
      </c>
      <c r="F550" s="832" t="s">
        <v>2908</v>
      </c>
      <c r="G550" s="832" t="s">
        <v>3881</v>
      </c>
      <c r="H550" s="832" t="s">
        <v>585</v>
      </c>
      <c r="I550" s="832" t="s">
        <v>3886</v>
      </c>
      <c r="J550" s="832" t="s">
        <v>2673</v>
      </c>
      <c r="K550" s="832" t="s">
        <v>1494</v>
      </c>
      <c r="L550" s="835">
        <v>400.17</v>
      </c>
      <c r="M550" s="835">
        <v>4001.7000000000003</v>
      </c>
      <c r="N550" s="832">
        <v>10</v>
      </c>
      <c r="O550" s="836">
        <v>5.5</v>
      </c>
      <c r="P550" s="835">
        <v>3201.36</v>
      </c>
      <c r="Q550" s="837">
        <v>0.79999999999999993</v>
      </c>
      <c r="R550" s="832">
        <v>8</v>
      </c>
      <c r="S550" s="837">
        <v>0.8</v>
      </c>
      <c r="T550" s="836">
        <v>4.5</v>
      </c>
      <c r="U550" s="838">
        <v>0.81818181818181823</v>
      </c>
    </row>
    <row r="551" spans="1:21" ht="14.45" customHeight="1" x14ac:dyDescent="0.2">
      <c r="A551" s="831">
        <v>7</v>
      </c>
      <c r="B551" s="832" t="s">
        <v>2907</v>
      </c>
      <c r="C551" s="832" t="s">
        <v>2913</v>
      </c>
      <c r="D551" s="833" t="s">
        <v>4443</v>
      </c>
      <c r="E551" s="834" t="s">
        <v>2919</v>
      </c>
      <c r="F551" s="832" t="s">
        <v>2908</v>
      </c>
      <c r="G551" s="832" t="s">
        <v>3881</v>
      </c>
      <c r="H551" s="832" t="s">
        <v>585</v>
      </c>
      <c r="I551" s="832" t="s">
        <v>3887</v>
      </c>
      <c r="J551" s="832" t="s">
        <v>2673</v>
      </c>
      <c r="K551" s="832" t="s">
        <v>3888</v>
      </c>
      <c r="L551" s="835">
        <v>533.42999999999995</v>
      </c>
      <c r="M551" s="835">
        <v>2133.7199999999998</v>
      </c>
      <c r="N551" s="832">
        <v>4</v>
      </c>
      <c r="O551" s="836">
        <v>1.5</v>
      </c>
      <c r="P551" s="835">
        <v>1600.29</v>
      </c>
      <c r="Q551" s="837">
        <v>0.75</v>
      </c>
      <c r="R551" s="832">
        <v>3</v>
      </c>
      <c r="S551" s="837">
        <v>0.75</v>
      </c>
      <c r="T551" s="836">
        <v>1</v>
      </c>
      <c r="U551" s="838">
        <v>0.66666666666666663</v>
      </c>
    </row>
    <row r="552" spans="1:21" ht="14.45" customHeight="1" x14ac:dyDescent="0.2">
      <c r="A552" s="831">
        <v>7</v>
      </c>
      <c r="B552" s="832" t="s">
        <v>2907</v>
      </c>
      <c r="C552" s="832" t="s">
        <v>2913</v>
      </c>
      <c r="D552" s="833" t="s">
        <v>4443</v>
      </c>
      <c r="E552" s="834" t="s">
        <v>2919</v>
      </c>
      <c r="F552" s="832" t="s">
        <v>2908</v>
      </c>
      <c r="G552" s="832" t="s">
        <v>3881</v>
      </c>
      <c r="H552" s="832" t="s">
        <v>678</v>
      </c>
      <c r="I552" s="832" t="s">
        <v>2672</v>
      </c>
      <c r="J552" s="832" t="s">
        <v>2673</v>
      </c>
      <c r="K552" s="832" t="s">
        <v>1494</v>
      </c>
      <c r="L552" s="835">
        <v>400.17</v>
      </c>
      <c r="M552" s="835">
        <v>1600.68</v>
      </c>
      <c r="N552" s="832">
        <v>4</v>
      </c>
      <c r="O552" s="836">
        <v>3</v>
      </c>
      <c r="P552" s="835">
        <v>400.17</v>
      </c>
      <c r="Q552" s="837">
        <v>0.25</v>
      </c>
      <c r="R552" s="832">
        <v>1</v>
      </c>
      <c r="S552" s="837">
        <v>0.25</v>
      </c>
      <c r="T552" s="836">
        <v>1</v>
      </c>
      <c r="U552" s="838">
        <v>0.33333333333333331</v>
      </c>
    </row>
    <row r="553" spans="1:21" ht="14.45" customHeight="1" x14ac:dyDescent="0.2">
      <c r="A553" s="831">
        <v>7</v>
      </c>
      <c r="B553" s="832" t="s">
        <v>2907</v>
      </c>
      <c r="C553" s="832" t="s">
        <v>2913</v>
      </c>
      <c r="D553" s="833" t="s">
        <v>4443</v>
      </c>
      <c r="E553" s="834" t="s">
        <v>2919</v>
      </c>
      <c r="F553" s="832" t="s">
        <v>2908</v>
      </c>
      <c r="G553" s="832" t="s">
        <v>3881</v>
      </c>
      <c r="H553" s="832" t="s">
        <v>678</v>
      </c>
      <c r="I553" s="832" t="s">
        <v>3889</v>
      </c>
      <c r="J553" s="832" t="s">
        <v>2673</v>
      </c>
      <c r="K553" s="832" t="s">
        <v>3883</v>
      </c>
      <c r="L553" s="835">
        <v>80.53</v>
      </c>
      <c r="M553" s="835">
        <v>80.53</v>
      </c>
      <c r="N553" s="832">
        <v>1</v>
      </c>
      <c r="O553" s="836">
        <v>0.5</v>
      </c>
      <c r="P553" s="835">
        <v>80.53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5" customHeight="1" x14ac:dyDescent="0.2">
      <c r="A554" s="831">
        <v>7</v>
      </c>
      <c r="B554" s="832" t="s">
        <v>2907</v>
      </c>
      <c r="C554" s="832" t="s">
        <v>2913</v>
      </c>
      <c r="D554" s="833" t="s">
        <v>4443</v>
      </c>
      <c r="E554" s="834" t="s">
        <v>2919</v>
      </c>
      <c r="F554" s="832" t="s">
        <v>2908</v>
      </c>
      <c r="G554" s="832" t="s">
        <v>3890</v>
      </c>
      <c r="H554" s="832" t="s">
        <v>585</v>
      </c>
      <c r="I554" s="832" t="s">
        <v>3891</v>
      </c>
      <c r="J554" s="832" t="s">
        <v>1245</v>
      </c>
      <c r="K554" s="832" t="s">
        <v>3892</v>
      </c>
      <c r="L554" s="835">
        <v>0</v>
      </c>
      <c r="M554" s="835">
        <v>0</v>
      </c>
      <c r="N554" s="832">
        <v>1</v>
      </c>
      <c r="O554" s="836">
        <v>0.5</v>
      </c>
      <c r="P554" s="835">
        <v>0</v>
      </c>
      <c r="Q554" s="837"/>
      <c r="R554" s="832">
        <v>1</v>
      </c>
      <c r="S554" s="837">
        <v>1</v>
      </c>
      <c r="T554" s="836">
        <v>0.5</v>
      </c>
      <c r="U554" s="838">
        <v>1</v>
      </c>
    </row>
    <row r="555" spans="1:21" ht="14.45" customHeight="1" x14ac:dyDescent="0.2">
      <c r="A555" s="831">
        <v>7</v>
      </c>
      <c r="B555" s="832" t="s">
        <v>2907</v>
      </c>
      <c r="C555" s="832" t="s">
        <v>2913</v>
      </c>
      <c r="D555" s="833" t="s">
        <v>4443</v>
      </c>
      <c r="E555" s="834" t="s">
        <v>2919</v>
      </c>
      <c r="F555" s="832" t="s">
        <v>2908</v>
      </c>
      <c r="G555" s="832" t="s">
        <v>3890</v>
      </c>
      <c r="H555" s="832" t="s">
        <v>585</v>
      </c>
      <c r="I555" s="832" t="s">
        <v>3893</v>
      </c>
      <c r="J555" s="832" t="s">
        <v>3894</v>
      </c>
      <c r="K555" s="832" t="s">
        <v>3895</v>
      </c>
      <c r="L555" s="835">
        <v>0</v>
      </c>
      <c r="M555" s="835">
        <v>0</v>
      </c>
      <c r="N555" s="832">
        <v>1</v>
      </c>
      <c r="O555" s="836">
        <v>1</v>
      </c>
      <c r="P555" s="835">
        <v>0</v>
      </c>
      <c r="Q555" s="837"/>
      <c r="R555" s="832">
        <v>1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7</v>
      </c>
      <c r="B556" s="832" t="s">
        <v>2907</v>
      </c>
      <c r="C556" s="832" t="s">
        <v>2913</v>
      </c>
      <c r="D556" s="833" t="s">
        <v>4443</v>
      </c>
      <c r="E556" s="834" t="s">
        <v>2919</v>
      </c>
      <c r="F556" s="832" t="s">
        <v>2908</v>
      </c>
      <c r="G556" s="832" t="s">
        <v>3030</v>
      </c>
      <c r="H556" s="832" t="s">
        <v>585</v>
      </c>
      <c r="I556" s="832" t="s">
        <v>3896</v>
      </c>
      <c r="J556" s="832" t="s">
        <v>3897</v>
      </c>
      <c r="K556" s="832" t="s">
        <v>3265</v>
      </c>
      <c r="L556" s="835">
        <v>0</v>
      </c>
      <c r="M556" s="835">
        <v>0</v>
      </c>
      <c r="N556" s="832">
        <v>1</v>
      </c>
      <c r="O556" s="836">
        <v>0.5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7</v>
      </c>
      <c r="B557" s="832" t="s">
        <v>2907</v>
      </c>
      <c r="C557" s="832" t="s">
        <v>2913</v>
      </c>
      <c r="D557" s="833" t="s">
        <v>4443</v>
      </c>
      <c r="E557" s="834" t="s">
        <v>2919</v>
      </c>
      <c r="F557" s="832" t="s">
        <v>2908</v>
      </c>
      <c r="G557" s="832" t="s">
        <v>3030</v>
      </c>
      <c r="H557" s="832" t="s">
        <v>585</v>
      </c>
      <c r="I557" s="832" t="s">
        <v>3898</v>
      </c>
      <c r="J557" s="832" t="s">
        <v>1538</v>
      </c>
      <c r="K557" s="832" t="s">
        <v>2857</v>
      </c>
      <c r="L557" s="835">
        <v>0</v>
      </c>
      <c r="M557" s="835">
        <v>0</v>
      </c>
      <c r="N557" s="832">
        <v>1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5" customHeight="1" x14ac:dyDescent="0.2">
      <c r="A558" s="831">
        <v>7</v>
      </c>
      <c r="B558" s="832" t="s">
        <v>2907</v>
      </c>
      <c r="C558" s="832" t="s">
        <v>2913</v>
      </c>
      <c r="D558" s="833" t="s">
        <v>4443</v>
      </c>
      <c r="E558" s="834" t="s">
        <v>2919</v>
      </c>
      <c r="F558" s="832" t="s">
        <v>2908</v>
      </c>
      <c r="G558" s="832" t="s">
        <v>3030</v>
      </c>
      <c r="H558" s="832" t="s">
        <v>585</v>
      </c>
      <c r="I558" s="832" t="s">
        <v>2644</v>
      </c>
      <c r="J558" s="832" t="s">
        <v>1538</v>
      </c>
      <c r="K558" s="832" t="s">
        <v>2645</v>
      </c>
      <c r="L558" s="835">
        <v>0</v>
      </c>
      <c r="M558" s="835">
        <v>0</v>
      </c>
      <c r="N558" s="832">
        <v>8</v>
      </c>
      <c r="O558" s="836">
        <v>3</v>
      </c>
      <c r="P558" s="835">
        <v>0</v>
      </c>
      <c r="Q558" s="837"/>
      <c r="R558" s="832">
        <v>8</v>
      </c>
      <c r="S558" s="837">
        <v>1</v>
      </c>
      <c r="T558" s="836">
        <v>3</v>
      </c>
      <c r="U558" s="838">
        <v>1</v>
      </c>
    </row>
    <row r="559" spans="1:21" ht="14.45" customHeight="1" x14ac:dyDescent="0.2">
      <c r="A559" s="831">
        <v>7</v>
      </c>
      <c r="B559" s="832" t="s">
        <v>2907</v>
      </c>
      <c r="C559" s="832" t="s">
        <v>2913</v>
      </c>
      <c r="D559" s="833" t="s">
        <v>4443</v>
      </c>
      <c r="E559" s="834" t="s">
        <v>2919</v>
      </c>
      <c r="F559" s="832" t="s">
        <v>2908</v>
      </c>
      <c r="G559" s="832" t="s">
        <v>3030</v>
      </c>
      <c r="H559" s="832" t="s">
        <v>678</v>
      </c>
      <c r="I559" s="832" t="s">
        <v>2646</v>
      </c>
      <c r="J559" s="832" t="s">
        <v>1538</v>
      </c>
      <c r="K559" s="832" t="s">
        <v>2645</v>
      </c>
      <c r="L559" s="835">
        <v>0</v>
      </c>
      <c r="M559" s="835">
        <v>0</v>
      </c>
      <c r="N559" s="832">
        <v>6</v>
      </c>
      <c r="O559" s="836">
        <v>3.5</v>
      </c>
      <c r="P559" s="835">
        <v>0</v>
      </c>
      <c r="Q559" s="837"/>
      <c r="R559" s="832">
        <v>6</v>
      </c>
      <c r="S559" s="837">
        <v>1</v>
      </c>
      <c r="T559" s="836">
        <v>3.5</v>
      </c>
      <c r="U559" s="838">
        <v>1</v>
      </c>
    </row>
    <row r="560" spans="1:21" ht="14.45" customHeight="1" x14ac:dyDescent="0.2">
      <c r="A560" s="831">
        <v>7</v>
      </c>
      <c r="B560" s="832" t="s">
        <v>2907</v>
      </c>
      <c r="C560" s="832" t="s">
        <v>2913</v>
      </c>
      <c r="D560" s="833" t="s">
        <v>4443</v>
      </c>
      <c r="E560" s="834" t="s">
        <v>2919</v>
      </c>
      <c r="F560" s="832" t="s">
        <v>2908</v>
      </c>
      <c r="G560" s="832" t="s">
        <v>3899</v>
      </c>
      <c r="H560" s="832" t="s">
        <v>585</v>
      </c>
      <c r="I560" s="832" t="s">
        <v>3900</v>
      </c>
      <c r="J560" s="832" t="s">
        <v>3901</v>
      </c>
      <c r="K560" s="832" t="s">
        <v>3902</v>
      </c>
      <c r="L560" s="835">
        <v>0</v>
      </c>
      <c r="M560" s="835">
        <v>0</v>
      </c>
      <c r="N560" s="832">
        <v>1</v>
      </c>
      <c r="O560" s="836">
        <v>1</v>
      </c>
      <c r="P560" s="835">
        <v>0</v>
      </c>
      <c r="Q560" s="837"/>
      <c r="R560" s="832">
        <v>1</v>
      </c>
      <c r="S560" s="837">
        <v>1</v>
      </c>
      <c r="T560" s="836">
        <v>1</v>
      </c>
      <c r="U560" s="838">
        <v>1</v>
      </c>
    </row>
    <row r="561" spans="1:21" ht="14.45" customHeight="1" x14ac:dyDescent="0.2">
      <c r="A561" s="831">
        <v>7</v>
      </c>
      <c r="B561" s="832" t="s">
        <v>2907</v>
      </c>
      <c r="C561" s="832" t="s">
        <v>2913</v>
      </c>
      <c r="D561" s="833" t="s">
        <v>4443</v>
      </c>
      <c r="E561" s="834" t="s">
        <v>2919</v>
      </c>
      <c r="F561" s="832" t="s">
        <v>2908</v>
      </c>
      <c r="G561" s="832" t="s">
        <v>3143</v>
      </c>
      <c r="H561" s="832" t="s">
        <v>585</v>
      </c>
      <c r="I561" s="832" t="s">
        <v>3903</v>
      </c>
      <c r="J561" s="832" t="s">
        <v>3145</v>
      </c>
      <c r="K561" s="832" t="s">
        <v>3904</v>
      </c>
      <c r="L561" s="835">
        <v>99.94</v>
      </c>
      <c r="M561" s="835">
        <v>1499.1</v>
      </c>
      <c r="N561" s="832">
        <v>15</v>
      </c>
      <c r="O561" s="836">
        <v>3.5</v>
      </c>
      <c r="P561" s="835">
        <v>399.76</v>
      </c>
      <c r="Q561" s="837">
        <v>0.26666666666666666</v>
      </c>
      <c r="R561" s="832">
        <v>4</v>
      </c>
      <c r="S561" s="837">
        <v>0.26666666666666666</v>
      </c>
      <c r="T561" s="836">
        <v>2</v>
      </c>
      <c r="U561" s="838">
        <v>0.5714285714285714</v>
      </c>
    </row>
    <row r="562" spans="1:21" ht="14.45" customHeight="1" x14ac:dyDescent="0.2">
      <c r="A562" s="831">
        <v>7</v>
      </c>
      <c r="B562" s="832" t="s">
        <v>2907</v>
      </c>
      <c r="C562" s="832" t="s">
        <v>2913</v>
      </c>
      <c r="D562" s="833" t="s">
        <v>4443</v>
      </c>
      <c r="E562" s="834" t="s">
        <v>2919</v>
      </c>
      <c r="F562" s="832" t="s">
        <v>2908</v>
      </c>
      <c r="G562" s="832" t="s">
        <v>3143</v>
      </c>
      <c r="H562" s="832" t="s">
        <v>585</v>
      </c>
      <c r="I562" s="832" t="s">
        <v>3144</v>
      </c>
      <c r="J562" s="832" t="s">
        <v>3145</v>
      </c>
      <c r="K562" s="832" t="s">
        <v>3146</v>
      </c>
      <c r="L562" s="835">
        <v>299.83999999999997</v>
      </c>
      <c r="M562" s="835">
        <v>31183.360000000008</v>
      </c>
      <c r="N562" s="832">
        <v>104</v>
      </c>
      <c r="O562" s="836">
        <v>31</v>
      </c>
      <c r="P562" s="835">
        <v>16491.200000000004</v>
      </c>
      <c r="Q562" s="837">
        <v>0.52884615384615385</v>
      </c>
      <c r="R562" s="832">
        <v>55</v>
      </c>
      <c r="S562" s="837">
        <v>0.52884615384615385</v>
      </c>
      <c r="T562" s="836">
        <v>16</v>
      </c>
      <c r="U562" s="838">
        <v>0.5161290322580645</v>
      </c>
    </row>
    <row r="563" spans="1:21" ht="14.45" customHeight="1" x14ac:dyDescent="0.2">
      <c r="A563" s="831">
        <v>7</v>
      </c>
      <c r="B563" s="832" t="s">
        <v>2907</v>
      </c>
      <c r="C563" s="832" t="s">
        <v>2913</v>
      </c>
      <c r="D563" s="833" t="s">
        <v>4443</v>
      </c>
      <c r="E563" s="834" t="s">
        <v>2919</v>
      </c>
      <c r="F563" s="832" t="s">
        <v>2908</v>
      </c>
      <c r="G563" s="832" t="s">
        <v>3143</v>
      </c>
      <c r="H563" s="832" t="s">
        <v>585</v>
      </c>
      <c r="I563" s="832" t="s">
        <v>3905</v>
      </c>
      <c r="J563" s="832" t="s">
        <v>3906</v>
      </c>
      <c r="K563" s="832" t="s">
        <v>3907</v>
      </c>
      <c r="L563" s="835">
        <v>50.32</v>
      </c>
      <c r="M563" s="835">
        <v>150.96</v>
      </c>
      <c r="N563" s="832">
        <v>3</v>
      </c>
      <c r="O563" s="836">
        <v>0.5</v>
      </c>
      <c r="P563" s="835">
        <v>150.96</v>
      </c>
      <c r="Q563" s="837">
        <v>1</v>
      </c>
      <c r="R563" s="832">
        <v>3</v>
      </c>
      <c r="S563" s="837">
        <v>1</v>
      </c>
      <c r="T563" s="836">
        <v>0.5</v>
      </c>
      <c r="U563" s="838">
        <v>1</v>
      </c>
    </row>
    <row r="564" spans="1:21" ht="14.45" customHeight="1" x14ac:dyDescent="0.2">
      <c r="A564" s="831">
        <v>7</v>
      </c>
      <c r="B564" s="832" t="s">
        <v>2907</v>
      </c>
      <c r="C564" s="832" t="s">
        <v>2913</v>
      </c>
      <c r="D564" s="833" t="s">
        <v>4443</v>
      </c>
      <c r="E564" s="834" t="s">
        <v>2919</v>
      </c>
      <c r="F564" s="832" t="s">
        <v>2908</v>
      </c>
      <c r="G564" s="832" t="s">
        <v>3143</v>
      </c>
      <c r="H564" s="832" t="s">
        <v>585</v>
      </c>
      <c r="I564" s="832" t="s">
        <v>3908</v>
      </c>
      <c r="J564" s="832" t="s">
        <v>3145</v>
      </c>
      <c r="K564" s="832" t="s">
        <v>3909</v>
      </c>
      <c r="L564" s="835">
        <v>150.94</v>
      </c>
      <c r="M564" s="835">
        <v>1962.2199999999998</v>
      </c>
      <c r="N564" s="832">
        <v>13</v>
      </c>
      <c r="O564" s="836">
        <v>2.5</v>
      </c>
      <c r="P564" s="835">
        <v>1056.58</v>
      </c>
      <c r="Q564" s="837">
        <v>0.53846153846153844</v>
      </c>
      <c r="R564" s="832">
        <v>7</v>
      </c>
      <c r="S564" s="837">
        <v>0.53846153846153844</v>
      </c>
      <c r="T564" s="836">
        <v>1.5</v>
      </c>
      <c r="U564" s="838">
        <v>0.6</v>
      </c>
    </row>
    <row r="565" spans="1:21" ht="14.45" customHeight="1" x14ac:dyDescent="0.2">
      <c r="A565" s="831">
        <v>7</v>
      </c>
      <c r="B565" s="832" t="s">
        <v>2907</v>
      </c>
      <c r="C565" s="832" t="s">
        <v>2913</v>
      </c>
      <c r="D565" s="833" t="s">
        <v>4443</v>
      </c>
      <c r="E565" s="834" t="s">
        <v>2919</v>
      </c>
      <c r="F565" s="832" t="s">
        <v>2908</v>
      </c>
      <c r="G565" s="832" t="s">
        <v>3143</v>
      </c>
      <c r="H565" s="832" t="s">
        <v>585</v>
      </c>
      <c r="I565" s="832" t="s">
        <v>3475</v>
      </c>
      <c r="J565" s="832" t="s">
        <v>1527</v>
      </c>
      <c r="K565" s="832" t="s">
        <v>1529</v>
      </c>
      <c r="L565" s="835">
        <v>50.32</v>
      </c>
      <c r="M565" s="835">
        <v>301.92</v>
      </c>
      <c r="N565" s="832">
        <v>6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5" customHeight="1" x14ac:dyDescent="0.2">
      <c r="A566" s="831">
        <v>7</v>
      </c>
      <c r="B566" s="832" t="s">
        <v>2907</v>
      </c>
      <c r="C566" s="832" t="s">
        <v>2913</v>
      </c>
      <c r="D566" s="833" t="s">
        <v>4443</v>
      </c>
      <c r="E566" s="834" t="s">
        <v>2919</v>
      </c>
      <c r="F566" s="832" t="s">
        <v>2908</v>
      </c>
      <c r="G566" s="832" t="s">
        <v>3143</v>
      </c>
      <c r="H566" s="832" t="s">
        <v>585</v>
      </c>
      <c r="I566" s="832" t="s">
        <v>3910</v>
      </c>
      <c r="J566" s="832" t="s">
        <v>3911</v>
      </c>
      <c r="K566" s="832" t="s">
        <v>3912</v>
      </c>
      <c r="L566" s="835">
        <v>99.94</v>
      </c>
      <c r="M566" s="835">
        <v>1499.1</v>
      </c>
      <c r="N566" s="832">
        <v>15</v>
      </c>
      <c r="O566" s="836">
        <v>2.5</v>
      </c>
      <c r="P566" s="835">
        <v>899.46</v>
      </c>
      <c r="Q566" s="837">
        <v>0.60000000000000009</v>
      </c>
      <c r="R566" s="832">
        <v>9</v>
      </c>
      <c r="S566" s="837">
        <v>0.6</v>
      </c>
      <c r="T566" s="836">
        <v>2</v>
      </c>
      <c r="U566" s="838">
        <v>0.8</v>
      </c>
    </row>
    <row r="567" spans="1:21" ht="14.45" customHeight="1" x14ac:dyDescent="0.2">
      <c r="A567" s="831">
        <v>7</v>
      </c>
      <c r="B567" s="832" t="s">
        <v>2907</v>
      </c>
      <c r="C567" s="832" t="s">
        <v>2913</v>
      </c>
      <c r="D567" s="833" t="s">
        <v>4443</v>
      </c>
      <c r="E567" s="834" t="s">
        <v>2919</v>
      </c>
      <c r="F567" s="832" t="s">
        <v>2908</v>
      </c>
      <c r="G567" s="832" t="s">
        <v>3143</v>
      </c>
      <c r="H567" s="832" t="s">
        <v>585</v>
      </c>
      <c r="I567" s="832" t="s">
        <v>3913</v>
      </c>
      <c r="J567" s="832" t="s">
        <v>3914</v>
      </c>
      <c r="K567" s="832" t="s">
        <v>3915</v>
      </c>
      <c r="L567" s="835">
        <v>50.32</v>
      </c>
      <c r="M567" s="835">
        <v>50.32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7</v>
      </c>
      <c r="B568" s="832" t="s">
        <v>2907</v>
      </c>
      <c r="C568" s="832" t="s">
        <v>2913</v>
      </c>
      <c r="D568" s="833" t="s">
        <v>4443</v>
      </c>
      <c r="E568" s="834" t="s">
        <v>2919</v>
      </c>
      <c r="F568" s="832" t="s">
        <v>2908</v>
      </c>
      <c r="G568" s="832" t="s">
        <v>3143</v>
      </c>
      <c r="H568" s="832" t="s">
        <v>585</v>
      </c>
      <c r="I568" s="832" t="s">
        <v>3405</v>
      </c>
      <c r="J568" s="832" t="s">
        <v>1527</v>
      </c>
      <c r="K568" s="832" t="s">
        <v>3406</v>
      </c>
      <c r="L568" s="835">
        <v>50.32</v>
      </c>
      <c r="M568" s="835">
        <v>5837.1200000000008</v>
      </c>
      <c r="N568" s="832">
        <v>116</v>
      </c>
      <c r="O568" s="836">
        <v>33</v>
      </c>
      <c r="P568" s="835">
        <v>4528.8</v>
      </c>
      <c r="Q568" s="837">
        <v>0.77586206896551713</v>
      </c>
      <c r="R568" s="832">
        <v>90</v>
      </c>
      <c r="S568" s="837">
        <v>0.77586206896551724</v>
      </c>
      <c r="T568" s="836">
        <v>24</v>
      </c>
      <c r="U568" s="838">
        <v>0.72727272727272729</v>
      </c>
    </row>
    <row r="569" spans="1:21" ht="14.45" customHeight="1" x14ac:dyDescent="0.2">
      <c r="A569" s="831">
        <v>7</v>
      </c>
      <c r="B569" s="832" t="s">
        <v>2907</v>
      </c>
      <c r="C569" s="832" t="s">
        <v>2913</v>
      </c>
      <c r="D569" s="833" t="s">
        <v>4443</v>
      </c>
      <c r="E569" s="834" t="s">
        <v>2919</v>
      </c>
      <c r="F569" s="832" t="s">
        <v>2908</v>
      </c>
      <c r="G569" s="832" t="s">
        <v>3143</v>
      </c>
      <c r="H569" s="832" t="s">
        <v>585</v>
      </c>
      <c r="I569" s="832" t="s">
        <v>3553</v>
      </c>
      <c r="J569" s="832" t="s">
        <v>1527</v>
      </c>
      <c r="K569" s="832" t="s">
        <v>3554</v>
      </c>
      <c r="L569" s="835">
        <v>16.77</v>
      </c>
      <c r="M569" s="835">
        <v>33.54</v>
      </c>
      <c r="N569" s="832">
        <v>2</v>
      </c>
      <c r="O569" s="836">
        <v>2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7</v>
      </c>
      <c r="B570" s="832" t="s">
        <v>2907</v>
      </c>
      <c r="C570" s="832" t="s">
        <v>2913</v>
      </c>
      <c r="D570" s="833" t="s">
        <v>4443</v>
      </c>
      <c r="E570" s="834" t="s">
        <v>2919</v>
      </c>
      <c r="F570" s="832" t="s">
        <v>2908</v>
      </c>
      <c r="G570" s="832" t="s">
        <v>3143</v>
      </c>
      <c r="H570" s="832" t="s">
        <v>585</v>
      </c>
      <c r="I570" s="832" t="s">
        <v>3916</v>
      </c>
      <c r="J570" s="832" t="s">
        <v>3906</v>
      </c>
      <c r="K570" s="832" t="s">
        <v>3917</v>
      </c>
      <c r="L570" s="835">
        <v>50.32</v>
      </c>
      <c r="M570" s="835">
        <v>251.60000000000002</v>
      </c>
      <c r="N570" s="832">
        <v>5</v>
      </c>
      <c r="O570" s="836">
        <v>2</v>
      </c>
      <c r="P570" s="835">
        <v>150.96</v>
      </c>
      <c r="Q570" s="837">
        <v>0.6</v>
      </c>
      <c r="R570" s="832">
        <v>3</v>
      </c>
      <c r="S570" s="837">
        <v>0.6</v>
      </c>
      <c r="T570" s="836">
        <v>1</v>
      </c>
      <c r="U570" s="838">
        <v>0.5</v>
      </c>
    </row>
    <row r="571" spans="1:21" ht="14.45" customHeight="1" x14ac:dyDescent="0.2">
      <c r="A571" s="831">
        <v>7</v>
      </c>
      <c r="B571" s="832" t="s">
        <v>2907</v>
      </c>
      <c r="C571" s="832" t="s">
        <v>2913</v>
      </c>
      <c r="D571" s="833" t="s">
        <v>4443</v>
      </c>
      <c r="E571" s="834" t="s">
        <v>2919</v>
      </c>
      <c r="F571" s="832" t="s">
        <v>2908</v>
      </c>
      <c r="G571" s="832" t="s">
        <v>3143</v>
      </c>
      <c r="H571" s="832" t="s">
        <v>585</v>
      </c>
      <c r="I571" s="832" t="s">
        <v>3918</v>
      </c>
      <c r="J571" s="832" t="s">
        <v>3906</v>
      </c>
      <c r="K571" s="832" t="s">
        <v>3917</v>
      </c>
      <c r="L571" s="835">
        <v>50.32</v>
      </c>
      <c r="M571" s="835">
        <v>150.96</v>
      </c>
      <c r="N571" s="832">
        <v>3</v>
      </c>
      <c r="O571" s="836">
        <v>0.5</v>
      </c>
      <c r="P571" s="835">
        <v>150.96</v>
      </c>
      <c r="Q571" s="837">
        <v>1</v>
      </c>
      <c r="R571" s="832">
        <v>3</v>
      </c>
      <c r="S571" s="837">
        <v>1</v>
      </c>
      <c r="T571" s="836">
        <v>0.5</v>
      </c>
      <c r="U571" s="838">
        <v>1</v>
      </c>
    </row>
    <row r="572" spans="1:21" ht="14.45" customHeight="1" x14ac:dyDescent="0.2">
      <c r="A572" s="831">
        <v>7</v>
      </c>
      <c r="B572" s="832" t="s">
        <v>2907</v>
      </c>
      <c r="C572" s="832" t="s">
        <v>2913</v>
      </c>
      <c r="D572" s="833" t="s">
        <v>4443</v>
      </c>
      <c r="E572" s="834" t="s">
        <v>2919</v>
      </c>
      <c r="F572" s="832" t="s">
        <v>2908</v>
      </c>
      <c r="G572" s="832" t="s">
        <v>3143</v>
      </c>
      <c r="H572" s="832" t="s">
        <v>585</v>
      </c>
      <c r="I572" s="832" t="s">
        <v>3919</v>
      </c>
      <c r="J572" s="832" t="s">
        <v>3906</v>
      </c>
      <c r="K572" s="832" t="s">
        <v>3907</v>
      </c>
      <c r="L572" s="835">
        <v>50.32</v>
      </c>
      <c r="M572" s="835">
        <v>50.32</v>
      </c>
      <c r="N572" s="832">
        <v>1</v>
      </c>
      <c r="O572" s="836">
        <v>0.5</v>
      </c>
      <c r="P572" s="835">
        <v>50.32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5" customHeight="1" x14ac:dyDescent="0.2">
      <c r="A573" s="831">
        <v>7</v>
      </c>
      <c r="B573" s="832" t="s">
        <v>2907</v>
      </c>
      <c r="C573" s="832" t="s">
        <v>2913</v>
      </c>
      <c r="D573" s="833" t="s">
        <v>4443</v>
      </c>
      <c r="E573" s="834" t="s">
        <v>2919</v>
      </c>
      <c r="F573" s="832" t="s">
        <v>2908</v>
      </c>
      <c r="G573" s="832" t="s">
        <v>3444</v>
      </c>
      <c r="H573" s="832" t="s">
        <v>585</v>
      </c>
      <c r="I573" s="832" t="s">
        <v>3920</v>
      </c>
      <c r="J573" s="832" t="s">
        <v>3921</v>
      </c>
      <c r="K573" s="832" t="s">
        <v>3922</v>
      </c>
      <c r="L573" s="835">
        <v>65.36</v>
      </c>
      <c r="M573" s="835">
        <v>849.68000000000006</v>
      </c>
      <c r="N573" s="832">
        <v>13</v>
      </c>
      <c r="O573" s="836">
        <v>2.5</v>
      </c>
      <c r="P573" s="835">
        <v>588.24</v>
      </c>
      <c r="Q573" s="837">
        <v>0.69230769230769229</v>
      </c>
      <c r="R573" s="832">
        <v>9</v>
      </c>
      <c r="S573" s="837">
        <v>0.69230769230769229</v>
      </c>
      <c r="T573" s="836">
        <v>2</v>
      </c>
      <c r="U573" s="838">
        <v>0.8</v>
      </c>
    </row>
    <row r="574" spans="1:21" ht="14.45" customHeight="1" x14ac:dyDescent="0.2">
      <c r="A574" s="831">
        <v>7</v>
      </c>
      <c r="B574" s="832" t="s">
        <v>2907</v>
      </c>
      <c r="C574" s="832" t="s">
        <v>2913</v>
      </c>
      <c r="D574" s="833" t="s">
        <v>4443</v>
      </c>
      <c r="E574" s="834" t="s">
        <v>2919</v>
      </c>
      <c r="F574" s="832" t="s">
        <v>2908</v>
      </c>
      <c r="G574" s="832" t="s">
        <v>3444</v>
      </c>
      <c r="H574" s="832" t="s">
        <v>585</v>
      </c>
      <c r="I574" s="832" t="s">
        <v>3923</v>
      </c>
      <c r="J574" s="832" t="s">
        <v>3921</v>
      </c>
      <c r="K574" s="832" t="s">
        <v>3924</v>
      </c>
      <c r="L574" s="835">
        <v>21.79</v>
      </c>
      <c r="M574" s="835">
        <v>21.79</v>
      </c>
      <c r="N574" s="832">
        <v>1</v>
      </c>
      <c r="O574" s="836">
        <v>1</v>
      </c>
      <c r="P574" s="835">
        <v>21.79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7</v>
      </c>
      <c r="B575" s="832" t="s">
        <v>2907</v>
      </c>
      <c r="C575" s="832" t="s">
        <v>2913</v>
      </c>
      <c r="D575" s="833" t="s">
        <v>4443</v>
      </c>
      <c r="E575" s="834" t="s">
        <v>2919</v>
      </c>
      <c r="F575" s="832" t="s">
        <v>2908</v>
      </c>
      <c r="G575" s="832" t="s">
        <v>3925</v>
      </c>
      <c r="H575" s="832" t="s">
        <v>585</v>
      </c>
      <c r="I575" s="832" t="s">
        <v>3926</v>
      </c>
      <c r="J575" s="832" t="s">
        <v>3927</v>
      </c>
      <c r="K575" s="832" t="s">
        <v>3928</v>
      </c>
      <c r="L575" s="835">
        <v>775.17</v>
      </c>
      <c r="M575" s="835">
        <v>12402.72</v>
      </c>
      <c r="N575" s="832">
        <v>16</v>
      </c>
      <c r="O575" s="836">
        <v>5</v>
      </c>
      <c r="P575" s="835">
        <v>12402.72</v>
      </c>
      <c r="Q575" s="837">
        <v>1</v>
      </c>
      <c r="R575" s="832">
        <v>16</v>
      </c>
      <c r="S575" s="837">
        <v>1</v>
      </c>
      <c r="T575" s="836">
        <v>5</v>
      </c>
      <c r="U575" s="838">
        <v>1</v>
      </c>
    </row>
    <row r="576" spans="1:21" ht="14.45" customHeight="1" x14ac:dyDescent="0.2">
      <c r="A576" s="831">
        <v>7</v>
      </c>
      <c r="B576" s="832" t="s">
        <v>2907</v>
      </c>
      <c r="C576" s="832" t="s">
        <v>2913</v>
      </c>
      <c r="D576" s="833" t="s">
        <v>4443</v>
      </c>
      <c r="E576" s="834" t="s">
        <v>2919</v>
      </c>
      <c r="F576" s="832" t="s">
        <v>2908</v>
      </c>
      <c r="G576" s="832" t="s">
        <v>3925</v>
      </c>
      <c r="H576" s="832" t="s">
        <v>585</v>
      </c>
      <c r="I576" s="832" t="s">
        <v>3929</v>
      </c>
      <c r="J576" s="832" t="s">
        <v>3927</v>
      </c>
      <c r="K576" s="832" t="s">
        <v>3930</v>
      </c>
      <c r="L576" s="835">
        <v>1391.97</v>
      </c>
      <c r="M576" s="835">
        <v>13919.7</v>
      </c>
      <c r="N576" s="832">
        <v>10</v>
      </c>
      <c r="O576" s="836">
        <v>4</v>
      </c>
      <c r="P576" s="835">
        <v>13919.7</v>
      </c>
      <c r="Q576" s="837">
        <v>1</v>
      </c>
      <c r="R576" s="832">
        <v>10</v>
      </c>
      <c r="S576" s="837">
        <v>1</v>
      </c>
      <c r="T576" s="836">
        <v>4</v>
      </c>
      <c r="U576" s="838">
        <v>1</v>
      </c>
    </row>
    <row r="577" spans="1:21" ht="14.45" customHeight="1" x14ac:dyDescent="0.2">
      <c r="A577" s="831">
        <v>7</v>
      </c>
      <c r="B577" s="832" t="s">
        <v>2907</v>
      </c>
      <c r="C577" s="832" t="s">
        <v>2913</v>
      </c>
      <c r="D577" s="833" t="s">
        <v>4443</v>
      </c>
      <c r="E577" s="834" t="s">
        <v>2919</v>
      </c>
      <c r="F577" s="832" t="s">
        <v>2908</v>
      </c>
      <c r="G577" s="832" t="s">
        <v>3925</v>
      </c>
      <c r="H577" s="832" t="s">
        <v>585</v>
      </c>
      <c r="I577" s="832" t="s">
        <v>3931</v>
      </c>
      <c r="J577" s="832" t="s">
        <v>3927</v>
      </c>
      <c r="K577" s="832" t="s">
        <v>3932</v>
      </c>
      <c r="L577" s="835">
        <v>2620.2600000000002</v>
      </c>
      <c r="M577" s="835">
        <v>34063.380000000005</v>
      </c>
      <c r="N577" s="832">
        <v>13</v>
      </c>
      <c r="O577" s="836">
        <v>3</v>
      </c>
      <c r="P577" s="835">
        <v>7860.7800000000007</v>
      </c>
      <c r="Q577" s="837">
        <v>0.23076923076923075</v>
      </c>
      <c r="R577" s="832">
        <v>3</v>
      </c>
      <c r="S577" s="837">
        <v>0.23076923076923078</v>
      </c>
      <c r="T577" s="836">
        <v>1</v>
      </c>
      <c r="U577" s="838">
        <v>0.33333333333333331</v>
      </c>
    </row>
    <row r="578" spans="1:21" ht="14.45" customHeight="1" x14ac:dyDescent="0.2">
      <c r="A578" s="831">
        <v>7</v>
      </c>
      <c r="B578" s="832" t="s">
        <v>2907</v>
      </c>
      <c r="C578" s="832" t="s">
        <v>2913</v>
      </c>
      <c r="D578" s="833" t="s">
        <v>4443</v>
      </c>
      <c r="E578" s="834" t="s">
        <v>2919</v>
      </c>
      <c r="F578" s="832" t="s">
        <v>2908</v>
      </c>
      <c r="G578" s="832" t="s">
        <v>3407</v>
      </c>
      <c r="H578" s="832" t="s">
        <v>585</v>
      </c>
      <c r="I578" s="832" t="s">
        <v>3408</v>
      </c>
      <c r="J578" s="832" t="s">
        <v>3409</v>
      </c>
      <c r="K578" s="832" t="s">
        <v>3410</v>
      </c>
      <c r="L578" s="835">
        <v>0</v>
      </c>
      <c r="M578" s="835">
        <v>0</v>
      </c>
      <c r="N578" s="832">
        <v>9</v>
      </c>
      <c r="O578" s="836">
        <v>2.5</v>
      </c>
      <c r="P578" s="835">
        <v>0</v>
      </c>
      <c r="Q578" s="837"/>
      <c r="R578" s="832">
        <v>5</v>
      </c>
      <c r="S578" s="837">
        <v>0.55555555555555558</v>
      </c>
      <c r="T578" s="836">
        <v>1.5</v>
      </c>
      <c r="U578" s="838">
        <v>0.6</v>
      </c>
    </row>
    <row r="579" spans="1:21" ht="14.45" customHeight="1" x14ac:dyDescent="0.2">
      <c r="A579" s="831">
        <v>7</v>
      </c>
      <c r="B579" s="832" t="s">
        <v>2907</v>
      </c>
      <c r="C579" s="832" t="s">
        <v>2913</v>
      </c>
      <c r="D579" s="833" t="s">
        <v>4443</v>
      </c>
      <c r="E579" s="834" t="s">
        <v>2919</v>
      </c>
      <c r="F579" s="832" t="s">
        <v>2908</v>
      </c>
      <c r="G579" s="832" t="s">
        <v>3039</v>
      </c>
      <c r="H579" s="832" t="s">
        <v>585</v>
      </c>
      <c r="I579" s="832" t="s">
        <v>3040</v>
      </c>
      <c r="J579" s="832" t="s">
        <v>1232</v>
      </c>
      <c r="K579" s="832" t="s">
        <v>1233</v>
      </c>
      <c r="L579" s="835">
        <v>107.27</v>
      </c>
      <c r="M579" s="835">
        <v>321.81</v>
      </c>
      <c r="N579" s="832">
        <v>3</v>
      </c>
      <c r="O579" s="836">
        <v>0.5</v>
      </c>
      <c r="P579" s="835">
        <v>321.81</v>
      </c>
      <c r="Q579" s="837">
        <v>1</v>
      </c>
      <c r="R579" s="832">
        <v>3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7</v>
      </c>
      <c r="B580" s="832" t="s">
        <v>2907</v>
      </c>
      <c r="C580" s="832" t="s">
        <v>2913</v>
      </c>
      <c r="D580" s="833" t="s">
        <v>4443</v>
      </c>
      <c r="E580" s="834" t="s">
        <v>2919</v>
      </c>
      <c r="F580" s="832" t="s">
        <v>2908</v>
      </c>
      <c r="G580" s="832" t="s">
        <v>3039</v>
      </c>
      <c r="H580" s="832" t="s">
        <v>585</v>
      </c>
      <c r="I580" s="832" t="s">
        <v>3933</v>
      </c>
      <c r="J580" s="832" t="s">
        <v>1232</v>
      </c>
      <c r="K580" s="832" t="s">
        <v>1233</v>
      </c>
      <c r="L580" s="835">
        <v>107.27</v>
      </c>
      <c r="M580" s="835">
        <v>750.89</v>
      </c>
      <c r="N580" s="832">
        <v>7</v>
      </c>
      <c r="O580" s="836">
        <v>3</v>
      </c>
      <c r="P580" s="835">
        <v>429.08</v>
      </c>
      <c r="Q580" s="837">
        <v>0.5714285714285714</v>
      </c>
      <c r="R580" s="832">
        <v>4</v>
      </c>
      <c r="S580" s="837">
        <v>0.5714285714285714</v>
      </c>
      <c r="T580" s="836">
        <v>2</v>
      </c>
      <c r="U580" s="838">
        <v>0.66666666666666663</v>
      </c>
    </row>
    <row r="581" spans="1:21" ht="14.45" customHeight="1" x14ac:dyDescent="0.2">
      <c r="A581" s="831">
        <v>7</v>
      </c>
      <c r="B581" s="832" t="s">
        <v>2907</v>
      </c>
      <c r="C581" s="832" t="s">
        <v>2913</v>
      </c>
      <c r="D581" s="833" t="s">
        <v>4443</v>
      </c>
      <c r="E581" s="834" t="s">
        <v>2919</v>
      </c>
      <c r="F581" s="832" t="s">
        <v>2908</v>
      </c>
      <c r="G581" s="832" t="s">
        <v>3934</v>
      </c>
      <c r="H581" s="832" t="s">
        <v>585</v>
      </c>
      <c r="I581" s="832" t="s">
        <v>3935</v>
      </c>
      <c r="J581" s="832" t="s">
        <v>3936</v>
      </c>
      <c r="K581" s="832" t="s">
        <v>3937</v>
      </c>
      <c r="L581" s="835">
        <v>0</v>
      </c>
      <c r="M581" s="835">
        <v>0</v>
      </c>
      <c r="N581" s="832">
        <v>2</v>
      </c>
      <c r="O581" s="836">
        <v>2</v>
      </c>
      <c r="P581" s="835">
        <v>0</v>
      </c>
      <c r="Q581" s="837"/>
      <c r="R581" s="832">
        <v>2</v>
      </c>
      <c r="S581" s="837">
        <v>1</v>
      </c>
      <c r="T581" s="836">
        <v>2</v>
      </c>
      <c r="U581" s="838">
        <v>1</v>
      </c>
    </row>
    <row r="582" spans="1:21" ht="14.45" customHeight="1" x14ac:dyDescent="0.2">
      <c r="A582" s="831">
        <v>7</v>
      </c>
      <c r="B582" s="832" t="s">
        <v>2907</v>
      </c>
      <c r="C582" s="832" t="s">
        <v>2913</v>
      </c>
      <c r="D582" s="833" t="s">
        <v>4443</v>
      </c>
      <c r="E582" s="834" t="s">
        <v>2919</v>
      </c>
      <c r="F582" s="832" t="s">
        <v>2909</v>
      </c>
      <c r="G582" s="832" t="s">
        <v>3150</v>
      </c>
      <c r="H582" s="832" t="s">
        <v>585</v>
      </c>
      <c r="I582" s="832" t="s">
        <v>3938</v>
      </c>
      <c r="J582" s="832" t="s">
        <v>3152</v>
      </c>
      <c r="K582" s="832"/>
      <c r="L582" s="835">
        <v>0</v>
      </c>
      <c r="M582" s="835">
        <v>0</v>
      </c>
      <c r="N582" s="832">
        <v>1</v>
      </c>
      <c r="O582" s="836">
        <v>1</v>
      </c>
      <c r="P582" s="835">
        <v>0</v>
      </c>
      <c r="Q582" s="837"/>
      <c r="R582" s="832">
        <v>1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7</v>
      </c>
      <c r="B583" s="832" t="s">
        <v>2907</v>
      </c>
      <c r="C583" s="832" t="s">
        <v>2913</v>
      </c>
      <c r="D583" s="833" t="s">
        <v>4443</v>
      </c>
      <c r="E583" s="834" t="s">
        <v>2922</v>
      </c>
      <c r="F583" s="832" t="s">
        <v>2908</v>
      </c>
      <c r="G583" s="832" t="s">
        <v>3721</v>
      </c>
      <c r="H583" s="832" t="s">
        <v>585</v>
      </c>
      <c r="I583" s="832" t="s">
        <v>3722</v>
      </c>
      <c r="J583" s="832" t="s">
        <v>3723</v>
      </c>
      <c r="K583" s="832" t="s">
        <v>3724</v>
      </c>
      <c r="L583" s="835">
        <v>1561.8</v>
      </c>
      <c r="M583" s="835">
        <v>1561.8</v>
      </c>
      <c r="N583" s="832">
        <v>1</v>
      </c>
      <c r="O583" s="836">
        <v>1</v>
      </c>
      <c r="P583" s="835">
        <v>1561.8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7</v>
      </c>
      <c r="B584" s="832" t="s">
        <v>2907</v>
      </c>
      <c r="C584" s="832" t="s">
        <v>2913</v>
      </c>
      <c r="D584" s="833" t="s">
        <v>4443</v>
      </c>
      <c r="E584" s="834" t="s">
        <v>2923</v>
      </c>
      <c r="F584" s="832" t="s">
        <v>2908</v>
      </c>
      <c r="G584" s="832" t="s">
        <v>3041</v>
      </c>
      <c r="H584" s="832" t="s">
        <v>585</v>
      </c>
      <c r="I584" s="832" t="s">
        <v>3939</v>
      </c>
      <c r="J584" s="832" t="s">
        <v>3043</v>
      </c>
      <c r="K584" s="832" t="s">
        <v>3096</v>
      </c>
      <c r="L584" s="835">
        <v>23.49</v>
      </c>
      <c r="M584" s="835">
        <v>70.47</v>
      </c>
      <c r="N584" s="832">
        <v>3</v>
      </c>
      <c r="O584" s="836">
        <v>1</v>
      </c>
      <c r="P584" s="835">
        <v>70.47</v>
      </c>
      <c r="Q584" s="837">
        <v>1</v>
      </c>
      <c r="R584" s="832">
        <v>3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7</v>
      </c>
      <c r="B585" s="832" t="s">
        <v>2907</v>
      </c>
      <c r="C585" s="832" t="s">
        <v>2913</v>
      </c>
      <c r="D585" s="833" t="s">
        <v>4443</v>
      </c>
      <c r="E585" s="834" t="s">
        <v>2923</v>
      </c>
      <c r="F585" s="832" t="s">
        <v>2908</v>
      </c>
      <c r="G585" s="832" t="s">
        <v>3041</v>
      </c>
      <c r="H585" s="832" t="s">
        <v>585</v>
      </c>
      <c r="I585" s="832" t="s">
        <v>3042</v>
      </c>
      <c r="J585" s="832" t="s">
        <v>3043</v>
      </c>
      <c r="K585" s="832" t="s">
        <v>2037</v>
      </c>
      <c r="L585" s="835">
        <v>70.48</v>
      </c>
      <c r="M585" s="835">
        <v>1057.2</v>
      </c>
      <c r="N585" s="832">
        <v>15</v>
      </c>
      <c r="O585" s="836">
        <v>4</v>
      </c>
      <c r="P585" s="835">
        <v>845.76</v>
      </c>
      <c r="Q585" s="837">
        <v>0.79999999999999993</v>
      </c>
      <c r="R585" s="832">
        <v>12</v>
      </c>
      <c r="S585" s="837">
        <v>0.8</v>
      </c>
      <c r="T585" s="836">
        <v>2</v>
      </c>
      <c r="U585" s="838">
        <v>0.5</v>
      </c>
    </row>
    <row r="586" spans="1:21" ht="14.45" customHeight="1" x14ac:dyDescent="0.2">
      <c r="A586" s="831">
        <v>7</v>
      </c>
      <c r="B586" s="832" t="s">
        <v>2907</v>
      </c>
      <c r="C586" s="832" t="s">
        <v>2913</v>
      </c>
      <c r="D586" s="833" t="s">
        <v>4443</v>
      </c>
      <c r="E586" s="834" t="s">
        <v>2923</v>
      </c>
      <c r="F586" s="832" t="s">
        <v>2908</v>
      </c>
      <c r="G586" s="832" t="s">
        <v>3041</v>
      </c>
      <c r="H586" s="832" t="s">
        <v>585</v>
      </c>
      <c r="I586" s="832" t="s">
        <v>3940</v>
      </c>
      <c r="J586" s="832" t="s">
        <v>3043</v>
      </c>
      <c r="K586" s="832" t="s">
        <v>3941</v>
      </c>
      <c r="L586" s="835">
        <v>0</v>
      </c>
      <c r="M586" s="835">
        <v>0</v>
      </c>
      <c r="N586" s="832">
        <v>1</v>
      </c>
      <c r="O586" s="836">
        <v>1</v>
      </c>
      <c r="P586" s="835">
        <v>0</v>
      </c>
      <c r="Q586" s="837"/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7</v>
      </c>
      <c r="B587" s="832" t="s">
        <v>2907</v>
      </c>
      <c r="C587" s="832" t="s">
        <v>2913</v>
      </c>
      <c r="D587" s="833" t="s">
        <v>4443</v>
      </c>
      <c r="E587" s="834" t="s">
        <v>2923</v>
      </c>
      <c r="F587" s="832" t="s">
        <v>2908</v>
      </c>
      <c r="G587" s="832" t="s">
        <v>3591</v>
      </c>
      <c r="H587" s="832" t="s">
        <v>585</v>
      </c>
      <c r="I587" s="832" t="s">
        <v>3592</v>
      </c>
      <c r="J587" s="832" t="s">
        <v>1817</v>
      </c>
      <c r="K587" s="832" t="s">
        <v>1818</v>
      </c>
      <c r="L587" s="835">
        <v>51.43</v>
      </c>
      <c r="M587" s="835">
        <v>308.58</v>
      </c>
      <c r="N587" s="832">
        <v>6</v>
      </c>
      <c r="O587" s="836">
        <v>2.5</v>
      </c>
      <c r="P587" s="835">
        <v>308.58</v>
      </c>
      <c r="Q587" s="837">
        <v>1</v>
      </c>
      <c r="R587" s="832">
        <v>6</v>
      </c>
      <c r="S587" s="837">
        <v>1</v>
      </c>
      <c r="T587" s="836">
        <v>2.5</v>
      </c>
      <c r="U587" s="838">
        <v>1</v>
      </c>
    </row>
    <row r="588" spans="1:21" ht="14.45" customHeight="1" x14ac:dyDescent="0.2">
      <c r="A588" s="831">
        <v>7</v>
      </c>
      <c r="B588" s="832" t="s">
        <v>2907</v>
      </c>
      <c r="C588" s="832" t="s">
        <v>2913</v>
      </c>
      <c r="D588" s="833" t="s">
        <v>4443</v>
      </c>
      <c r="E588" s="834" t="s">
        <v>2923</v>
      </c>
      <c r="F588" s="832" t="s">
        <v>2908</v>
      </c>
      <c r="G588" s="832" t="s">
        <v>3591</v>
      </c>
      <c r="H588" s="832" t="s">
        <v>585</v>
      </c>
      <c r="I588" s="832" t="s">
        <v>3592</v>
      </c>
      <c r="J588" s="832" t="s">
        <v>1817</v>
      </c>
      <c r="K588" s="832" t="s">
        <v>1818</v>
      </c>
      <c r="L588" s="835">
        <v>55.77</v>
      </c>
      <c r="M588" s="835">
        <v>111.54</v>
      </c>
      <c r="N588" s="832">
        <v>2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7</v>
      </c>
      <c r="B589" s="832" t="s">
        <v>2907</v>
      </c>
      <c r="C589" s="832" t="s">
        <v>2913</v>
      </c>
      <c r="D589" s="833" t="s">
        <v>4443</v>
      </c>
      <c r="E589" s="834" t="s">
        <v>2923</v>
      </c>
      <c r="F589" s="832" t="s">
        <v>2908</v>
      </c>
      <c r="G589" s="832" t="s">
        <v>3594</v>
      </c>
      <c r="H589" s="832" t="s">
        <v>585</v>
      </c>
      <c r="I589" s="832" t="s">
        <v>3595</v>
      </c>
      <c r="J589" s="832" t="s">
        <v>3596</v>
      </c>
      <c r="K589" s="832" t="s">
        <v>3597</v>
      </c>
      <c r="L589" s="835">
        <v>61.58</v>
      </c>
      <c r="M589" s="835">
        <v>184.74</v>
      </c>
      <c r="N589" s="832">
        <v>3</v>
      </c>
      <c r="O589" s="836">
        <v>0.5</v>
      </c>
      <c r="P589" s="835">
        <v>184.74</v>
      </c>
      <c r="Q589" s="837">
        <v>1</v>
      </c>
      <c r="R589" s="832">
        <v>3</v>
      </c>
      <c r="S589" s="837">
        <v>1</v>
      </c>
      <c r="T589" s="836">
        <v>0.5</v>
      </c>
      <c r="U589" s="838">
        <v>1</v>
      </c>
    </row>
    <row r="590" spans="1:21" ht="14.45" customHeight="1" x14ac:dyDescent="0.2">
      <c r="A590" s="831">
        <v>7</v>
      </c>
      <c r="B590" s="832" t="s">
        <v>2907</v>
      </c>
      <c r="C590" s="832" t="s">
        <v>2913</v>
      </c>
      <c r="D590" s="833" t="s">
        <v>4443</v>
      </c>
      <c r="E590" s="834" t="s">
        <v>2923</v>
      </c>
      <c r="F590" s="832" t="s">
        <v>2908</v>
      </c>
      <c r="G590" s="832" t="s">
        <v>2979</v>
      </c>
      <c r="H590" s="832" t="s">
        <v>585</v>
      </c>
      <c r="I590" s="832" t="s">
        <v>2980</v>
      </c>
      <c r="J590" s="832" t="s">
        <v>2981</v>
      </c>
      <c r="K590" s="832" t="s">
        <v>1867</v>
      </c>
      <c r="L590" s="835">
        <v>55.95</v>
      </c>
      <c r="M590" s="835">
        <v>335.70000000000005</v>
      </c>
      <c r="N590" s="832">
        <v>6</v>
      </c>
      <c r="O590" s="836">
        <v>1</v>
      </c>
      <c r="P590" s="835">
        <v>335.70000000000005</v>
      </c>
      <c r="Q590" s="837">
        <v>1</v>
      </c>
      <c r="R590" s="832">
        <v>6</v>
      </c>
      <c r="S590" s="837">
        <v>1</v>
      </c>
      <c r="T590" s="836">
        <v>1</v>
      </c>
      <c r="U590" s="838">
        <v>1</v>
      </c>
    </row>
    <row r="591" spans="1:21" ht="14.45" customHeight="1" x14ac:dyDescent="0.2">
      <c r="A591" s="831">
        <v>7</v>
      </c>
      <c r="B591" s="832" t="s">
        <v>2907</v>
      </c>
      <c r="C591" s="832" t="s">
        <v>2913</v>
      </c>
      <c r="D591" s="833" t="s">
        <v>4443</v>
      </c>
      <c r="E591" s="834" t="s">
        <v>2923</v>
      </c>
      <c r="F591" s="832" t="s">
        <v>2908</v>
      </c>
      <c r="G591" s="832" t="s">
        <v>3602</v>
      </c>
      <c r="H591" s="832" t="s">
        <v>678</v>
      </c>
      <c r="I591" s="832" t="s">
        <v>2822</v>
      </c>
      <c r="J591" s="832" t="s">
        <v>2823</v>
      </c>
      <c r="K591" s="832" t="s">
        <v>2824</v>
      </c>
      <c r="L591" s="835">
        <v>754.04</v>
      </c>
      <c r="M591" s="835">
        <v>16588.879999999997</v>
      </c>
      <c r="N591" s="832">
        <v>22</v>
      </c>
      <c r="O591" s="836">
        <v>4</v>
      </c>
      <c r="P591" s="835">
        <v>12064.64</v>
      </c>
      <c r="Q591" s="837">
        <v>0.7272727272727274</v>
      </c>
      <c r="R591" s="832">
        <v>16</v>
      </c>
      <c r="S591" s="837">
        <v>0.72727272727272729</v>
      </c>
      <c r="T591" s="836">
        <v>3</v>
      </c>
      <c r="U591" s="838">
        <v>0.75</v>
      </c>
    </row>
    <row r="592" spans="1:21" ht="14.45" customHeight="1" x14ac:dyDescent="0.2">
      <c r="A592" s="831">
        <v>7</v>
      </c>
      <c r="B592" s="832" t="s">
        <v>2907</v>
      </c>
      <c r="C592" s="832" t="s">
        <v>2913</v>
      </c>
      <c r="D592" s="833" t="s">
        <v>4443</v>
      </c>
      <c r="E592" s="834" t="s">
        <v>2923</v>
      </c>
      <c r="F592" s="832" t="s">
        <v>2908</v>
      </c>
      <c r="G592" s="832" t="s">
        <v>3602</v>
      </c>
      <c r="H592" s="832" t="s">
        <v>678</v>
      </c>
      <c r="I592" s="832" t="s">
        <v>3603</v>
      </c>
      <c r="J592" s="832" t="s">
        <v>2823</v>
      </c>
      <c r="K592" s="832" t="s">
        <v>3604</v>
      </c>
      <c r="L592" s="835">
        <v>1131.06</v>
      </c>
      <c r="M592" s="835">
        <v>68994.66</v>
      </c>
      <c r="N592" s="832">
        <v>61</v>
      </c>
      <c r="O592" s="836">
        <v>1</v>
      </c>
      <c r="P592" s="835">
        <v>68994.66</v>
      </c>
      <c r="Q592" s="837">
        <v>1</v>
      </c>
      <c r="R592" s="832">
        <v>61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7</v>
      </c>
      <c r="B593" s="832" t="s">
        <v>2907</v>
      </c>
      <c r="C593" s="832" t="s">
        <v>2913</v>
      </c>
      <c r="D593" s="833" t="s">
        <v>4443</v>
      </c>
      <c r="E593" s="834" t="s">
        <v>2923</v>
      </c>
      <c r="F593" s="832" t="s">
        <v>2908</v>
      </c>
      <c r="G593" s="832" t="s">
        <v>3602</v>
      </c>
      <c r="H593" s="832" t="s">
        <v>678</v>
      </c>
      <c r="I593" s="832" t="s">
        <v>3605</v>
      </c>
      <c r="J593" s="832" t="s">
        <v>2823</v>
      </c>
      <c r="K593" s="832" t="s">
        <v>3606</v>
      </c>
      <c r="L593" s="835">
        <v>1508.08</v>
      </c>
      <c r="M593" s="835">
        <v>16588.879999999997</v>
      </c>
      <c r="N593" s="832">
        <v>11</v>
      </c>
      <c r="O593" s="836">
        <v>2</v>
      </c>
      <c r="P593" s="835">
        <v>16588.879999999997</v>
      </c>
      <c r="Q593" s="837">
        <v>1</v>
      </c>
      <c r="R593" s="832">
        <v>11</v>
      </c>
      <c r="S593" s="837">
        <v>1</v>
      </c>
      <c r="T593" s="836">
        <v>2</v>
      </c>
      <c r="U593" s="838">
        <v>1</v>
      </c>
    </row>
    <row r="594" spans="1:21" ht="14.45" customHeight="1" x14ac:dyDescent="0.2">
      <c r="A594" s="831">
        <v>7</v>
      </c>
      <c r="B594" s="832" t="s">
        <v>2907</v>
      </c>
      <c r="C594" s="832" t="s">
        <v>2913</v>
      </c>
      <c r="D594" s="833" t="s">
        <v>4443</v>
      </c>
      <c r="E594" s="834" t="s">
        <v>2923</v>
      </c>
      <c r="F594" s="832" t="s">
        <v>2908</v>
      </c>
      <c r="G594" s="832" t="s">
        <v>3602</v>
      </c>
      <c r="H594" s="832" t="s">
        <v>585</v>
      </c>
      <c r="I594" s="832" t="s">
        <v>3616</v>
      </c>
      <c r="J594" s="832" t="s">
        <v>3615</v>
      </c>
      <c r="K594" s="832" t="s">
        <v>3604</v>
      </c>
      <c r="L594" s="835">
        <v>1131.06</v>
      </c>
      <c r="M594" s="835">
        <v>6786.36</v>
      </c>
      <c r="N594" s="832">
        <v>6</v>
      </c>
      <c r="O594" s="836">
        <v>1</v>
      </c>
      <c r="P594" s="835">
        <v>6786.36</v>
      </c>
      <c r="Q594" s="837">
        <v>1</v>
      </c>
      <c r="R594" s="832">
        <v>6</v>
      </c>
      <c r="S594" s="837">
        <v>1</v>
      </c>
      <c r="T594" s="836">
        <v>1</v>
      </c>
      <c r="U594" s="838">
        <v>1</v>
      </c>
    </row>
    <row r="595" spans="1:21" ht="14.45" customHeight="1" x14ac:dyDescent="0.2">
      <c r="A595" s="831">
        <v>7</v>
      </c>
      <c r="B595" s="832" t="s">
        <v>2907</v>
      </c>
      <c r="C595" s="832" t="s">
        <v>2913</v>
      </c>
      <c r="D595" s="833" t="s">
        <v>4443</v>
      </c>
      <c r="E595" s="834" t="s">
        <v>2923</v>
      </c>
      <c r="F595" s="832" t="s">
        <v>2908</v>
      </c>
      <c r="G595" s="832" t="s">
        <v>3602</v>
      </c>
      <c r="H595" s="832" t="s">
        <v>585</v>
      </c>
      <c r="I595" s="832" t="s">
        <v>3617</v>
      </c>
      <c r="J595" s="832" t="s">
        <v>3615</v>
      </c>
      <c r="K595" s="832" t="s">
        <v>2824</v>
      </c>
      <c r="L595" s="835">
        <v>754.04</v>
      </c>
      <c r="M595" s="835">
        <v>4524.24</v>
      </c>
      <c r="N595" s="832">
        <v>6</v>
      </c>
      <c r="O595" s="836">
        <v>1</v>
      </c>
      <c r="P595" s="835">
        <v>4524.24</v>
      </c>
      <c r="Q595" s="837">
        <v>1</v>
      </c>
      <c r="R595" s="832">
        <v>6</v>
      </c>
      <c r="S595" s="837">
        <v>1</v>
      </c>
      <c r="T595" s="836">
        <v>1</v>
      </c>
      <c r="U595" s="838">
        <v>1</v>
      </c>
    </row>
    <row r="596" spans="1:21" ht="14.45" customHeight="1" x14ac:dyDescent="0.2">
      <c r="A596" s="831">
        <v>7</v>
      </c>
      <c r="B596" s="832" t="s">
        <v>2907</v>
      </c>
      <c r="C596" s="832" t="s">
        <v>2913</v>
      </c>
      <c r="D596" s="833" t="s">
        <v>4443</v>
      </c>
      <c r="E596" s="834" t="s">
        <v>2923</v>
      </c>
      <c r="F596" s="832" t="s">
        <v>2908</v>
      </c>
      <c r="G596" s="832" t="s">
        <v>3602</v>
      </c>
      <c r="H596" s="832" t="s">
        <v>585</v>
      </c>
      <c r="I596" s="832" t="s">
        <v>3942</v>
      </c>
      <c r="J596" s="832" t="s">
        <v>3615</v>
      </c>
      <c r="K596" s="832" t="s">
        <v>3604</v>
      </c>
      <c r="L596" s="835">
        <v>1131.06</v>
      </c>
      <c r="M596" s="835">
        <v>5655.2999999999993</v>
      </c>
      <c r="N596" s="832">
        <v>5</v>
      </c>
      <c r="O596" s="836">
        <v>1</v>
      </c>
      <c r="P596" s="835">
        <v>5655.2999999999993</v>
      </c>
      <c r="Q596" s="837">
        <v>1</v>
      </c>
      <c r="R596" s="832">
        <v>5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7</v>
      </c>
      <c r="B597" s="832" t="s">
        <v>2907</v>
      </c>
      <c r="C597" s="832" t="s">
        <v>2913</v>
      </c>
      <c r="D597" s="833" t="s">
        <v>4443</v>
      </c>
      <c r="E597" s="834" t="s">
        <v>2923</v>
      </c>
      <c r="F597" s="832" t="s">
        <v>2908</v>
      </c>
      <c r="G597" s="832" t="s">
        <v>3048</v>
      </c>
      <c r="H597" s="832" t="s">
        <v>678</v>
      </c>
      <c r="I597" s="832" t="s">
        <v>3049</v>
      </c>
      <c r="J597" s="832" t="s">
        <v>876</v>
      </c>
      <c r="K597" s="832" t="s">
        <v>877</v>
      </c>
      <c r="L597" s="835">
        <v>132</v>
      </c>
      <c r="M597" s="835">
        <v>132</v>
      </c>
      <c r="N597" s="832">
        <v>1</v>
      </c>
      <c r="O597" s="836">
        <v>0.5</v>
      </c>
      <c r="P597" s="835">
        <v>132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7</v>
      </c>
      <c r="B598" s="832" t="s">
        <v>2907</v>
      </c>
      <c r="C598" s="832" t="s">
        <v>2913</v>
      </c>
      <c r="D598" s="833" t="s">
        <v>4443</v>
      </c>
      <c r="E598" s="834" t="s">
        <v>2923</v>
      </c>
      <c r="F598" s="832" t="s">
        <v>2908</v>
      </c>
      <c r="G598" s="832" t="s">
        <v>3048</v>
      </c>
      <c r="H598" s="832" t="s">
        <v>678</v>
      </c>
      <c r="I598" s="832" t="s">
        <v>3620</v>
      </c>
      <c r="J598" s="832" t="s">
        <v>874</v>
      </c>
      <c r="K598" s="832" t="s">
        <v>875</v>
      </c>
      <c r="L598" s="835">
        <v>65.989999999999995</v>
      </c>
      <c r="M598" s="835">
        <v>197.96999999999997</v>
      </c>
      <c r="N598" s="832">
        <v>3</v>
      </c>
      <c r="O598" s="836">
        <v>0.5</v>
      </c>
      <c r="P598" s="835">
        <v>197.96999999999997</v>
      </c>
      <c r="Q598" s="837">
        <v>1</v>
      </c>
      <c r="R598" s="832">
        <v>3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7</v>
      </c>
      <c r="B599" s="832" t="s">
        <v>2907</v>
      </c>
      <c r="C599" s="832" t="s">
        <v>2913</v>
      </c>
      <c r="D599" s="833" t="s">
        <v>4443</v>
      </c>
      <c r="E599" s="834" t="s">
        <v>2923</v>
      </c>
      <c r="F599" s="832" t="s">
        <v>2908</v>
      </c>
      <c r="G599" s="832" t="s">
        <v>3048</v>
      </c>
      <c r="H599" s="832" t="s">
        <v>678</v>
      </c>
      <c r="I599" s="832" t="s">
        <v>3621</v>
      </c>
      <c r="J599" s="832" t="s">
        <v>876</v>
      </c>
      <c r="K599" s="832" t="s">
        <v>3619</v>
      </c>
      <c r="L599" s="835">
        <v>264</v>
      </c>
      <c r="M599" s="835">
        <v>528</v>
      </c>
      <c r="N599" s="832">
        <v>2</v>
      </c>
      <c r="O599" s="836">
        <v>0.5</v>
      </c>
      <c r="P599" s="835">
        <v>528</v>
      </c>
      <c r="Q599" s="837">
        <v>1</v>
      </c>
      <c r="R599" s="832">
        <v>2</v>
      </c>
      <c r="S599" s="837">
        <v>1</v>
      </c>
      <c r="T599" s="836">
        <v>0.5</v>
      </c>
      <c r="U599" s="838">
        <v>1</v>
      </c>
    </row>
    <row r="600" spans="1:21" ht="14.45" customHeight="1" x14ac:dyDescent="0.2">
      <c r="A600" s="831">
        <v>7</v>
      </c>
      <c r="B600" s="832" t="s">
        <v>2907</v>
      </c>
      <c r="C600" s="832" t="s">
        <v>2913</v>
      </c>
      <c r="D600" s="833" t="s">
        <v>4443</v>
      </c>
      <c r="E600" s="834" t="s">
        <v>2923</v>
      </c>
      <c r="F600" s="832" t="s">
        <v>2908</v>
      </c>
      <c r="G600" s="832" t="s">
        <v>3048</v>
      </c>
      <c r="H600" s="832" t="s">
        <v>585</v>
      </c>
      <c r="I600" s="832" t="s">
        <v>3622</v>
      </c>
      <c r="J600" s="832" t="s">
        <v>3052</v>
      </c>
      <c r="K600" s="832" t="s">
        <v>875</v>
      </c>
      <c r="L600" s="835">
        <v>65.989999999999995</v>
      </c>
      <c r="M600" s="835">
        <v>197.96999999999997</v>
      </c>
      <c r="N600" s="832">
        <v>3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7</v>
      </c>
      <c r="B601" s="832" t="s">
        <v>2907</v>
      </c>
      <c r="C601" s="832" t="s">
        <v>2913</v>
      </c>
      <c r="D601" s="833" t="s">
        <v>4443</v>
      </c>
      <c r="E601" s="834" t="s">
        <v>2923</v>
      </c>
      <c r="F601" s="832" t="s">
        <v>2908</v>
      </c>
      <c r="G601" s="832" t="s">
        <v>3229</v>
      </c>
      <c r="H601" s="832" t="s">
        <v>585</v>
      </c>
      <c r="I601" s="832" t="s">
        <v>3623</v>
      </c>
      <c r="J601" s="832" t="s">
        <v>3231</v>
      </c>
      <c r="K601" s="832" t="s">
        <v>3624</v>
      </c>
      <c r="L601" s="835">
        <v>140.94999999999999</v>
      </c>
      <c r="M601" s="835">
        <v>986.65</v>
      </c>
      <c r="N601" s="832">
        <v>7</v>
      </c>
      <c r="O601" s="836">
        <v>3</v>
      </c>
      <c r="P601" s="835">
        <v>704.75</v>
      </c>
      <c r="Q601" s="837">
        <v>0.7142857142857143</v>
      </c>
      <c r="R601" s="832">
        <v>5</v>
      </c>
      <c r="S601" s="837">
        <v>0.7142857142857143</v>
      </c>
      <c r="T601" s="836">
        <v>1.5</v>
      </c>
      <c r="U601" s="838">
        <v>0.5</v>
      </c>
    </row>
    <row r="602" spans="1:21" ht="14.45" customHeight="1" x14ac:dyDescent="0.2">
      <c r="A602" s="831">
        <v>7</v>
      </c>
      <c r="B602" s="832" t="s">
        <v>2907</v>
      </c>
      <c r="C602" s="832" t="s">
        <v>2913</v>
      </c>
      <c r="D602" s="833" t="s">
        <v>4443</v>
      </c>
      <c r="E602" s="834" t="s">
        <v>2923</v>
      </c>
      <c r="F602" s="832" t="s">
        <v>2908</v>
      </c>
      <c r="G602" s="832" t="s">
        <v>3229</v>
      </c>
      <c r="H602" s="832" t="s">
        <v>585</v>
      </c>
      <c r="I602" s="832" t="s">
        <v>3623</v>
      </c>
      <c r="J602" s="832" t="s">
        <v>3231</v>
      </c>
      <c r="K602" s="832" t="s">
        <v>3624</v>
      </c>
      <c r="L602" s="835">
        <v>150.26</v>
      </c>
      <c r="M602" s="835">
        <v>300.52</v>
      </c>
      <c r="N602" s="832">
        <v>2</v>
      </c>
      <c r="O602" s="836">
        <v>0.5</v>
      </c>
      <c r="P602" s="835">
        <v>300.52</v>
      </c>
      <c r="Q602" s="837">
        <v>1</v>
      </c>
      <c r="R602" s="832">
        <v>2</v>
      </c>
      <c r="S602" s="837">
        <v>1</v>
      </c>
      <c r="T602" s="836">
        <v>0.5</v>
      </c>
      <c r="U602" s="838">
        <v>1</v>
      </c>
    </row>
    <row r="603" spans="1:21" ht="14.45" customHeight="1" x14ac:dyDescent="0.2">
      <c r="A603" s="831">
        <v>7</v>
      </c>
      <c r="B603" s="832" t="s">
        <v>2907</v>
      </c>
      <c r="C603" s="832" t="s">
        <v>2913</v>
      </c>
      <c r="D603" s="833" t="s">
        <v>4443</v>
      </c>
      <c r="E603" s="834" t="s">
        <v>2923</v>
      </c>
      <c r="F603" s="832" t="s">
        <v>2908</v>
      </c>
      <c r="G603" s="832" t="s">
        <v>3229</v>
      </c>
      <c r="H603" s="832" t="s">
        <v>585</v>
      </c>
      <c r="I603" s="832" t="s">
        <v>3230</v>
      </c>
      <c r="J603" s="832" t="s">
        <v>3231</v>
      </c>
      <c r="K603" s="832" t="s">
        <v>3232</v>
      </c>
      <c r="L603" s="835">
        <v>281.88</v>
      </c>
      <c r="M603" s="835">
        <v>281.88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7</v>
      </c>
      <c r="B604" s="832" t="s">
        <v>2907</v>
      </c>
      <c r="C604" s="832" t="s">
        <v>2913</v>
      </c>
      <c r="D604" s="833" t="s">
        <v>4443</v>
      </c>
      <c r="E604" s="834" t="s">
        <v>2923</v>
      </c>
      <c r="F604" s="832" t="s">
        <v>2908</v>
      </c>
      <c r="G604" s="832" t="s">
        <v>2989</v>
      </c>
      <c r="H604" s="832" t="s">
        <v>585</v>
      </c>
      <c r="I604" s="832" t="s">
        <v>2990</v>
      </c>
      <c r="J604" s="832" t="s">
        <v>2991</v>
      </c>
      <c r="K604" s="832" t="s">
        <v>2992</v>
      </c>
      <c r="L604" s="835">
        <v>52.87</v>
      </c>
      <c r="M604" s="835">
        <v>52.87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5" customHeight="1" x14ac:dyDescent="0.2">
      <c r="A605" s="831">
        <v>7</v>
      </c>
      <c r="B605" s="832" t="s">
        <v>2907</v>
      </c>
      <c r="C605" s="832" t="s">
        <v>2913</v>
      </c>
      <c r="D605" s="833" t="s">
        <v>4443</v>
      </c>
      <c r="E605" s="834" t="s">
        <v>2923</v>
      </c>
      <c r="F605" s="832" t="s">
        <v>2908</v>
      </c>
      <c r="G605" s="832" t="s">
        <v>3065</v>
      </c>
      <c r="H605" s="832" t="s">
        <v>585</v>
      </c>
      <c r="I605" s="832" t="s">
        <v>3066</v>
      </c>
      <c r="J605" s="832" t="s">
        <v>3067</v>
      </c>
      <c r="K605" s="832" t="s">
        <v>3068</v>
      </c>
      <c r="L605" s="835">
        <v>29.13</v>
      </c>
      <c r="M605" s="835">
        <v>87.39</v>
      </c>
      <c r="N605" s="832">
        <v>3</v>
      </c>
      <c r="O605" s="836">
        <v>0.5</v>
      </c>
      <c r="P605" s="835">
        <v>87.39</v>
      </c>
      <c r="Q605" s="837">
        <v>1</v>
      </c>
      <c r="R605" s="832">
        <v>3</v>
      </c>
      <c r="S605" s="837">
        <v>1</v>
      </c>
      <c r="T605" s="836">
        <v>0.5</v>
      </c>
      <c r="U605" s="838">
        <v>1</v>
      </c>
    </row>
    <row r="606" spans="1:21" ht="14.45" customHeight="1" x14ac:dyDescent="0.2">
      <c r="A606" s="831">
        <v>7</v>
      </c>
      <c r="B606" s="832" t="s">
        <v>2907</v>
      </c>
      <c r="C606" s="832" t="s">
        <v>2913</v>
      </c>
      <c r="D606" s="833" t="s">
        <v>4443</v>
      </c>
      <c r="E606" s="834" t="s">
        <v>2923</v>
      </c>
      <c r="F606" s="832" t="s">
        <v>2908</v>
      </c>
      <c r="G606" s="832" t="s">
        <v>3065</v>
      </c>
      <c r="H606" s="832" t="s">
        <v>585</v>
      </c>
      <c r="I606" s="832" t="s">
        <v>3066</v>
      </c>
      <c r="J606" s="832" t="s">
        <v>3067</v>
      </c>
      <c r="K606" s="832" t="s">
        <v>3068</v>
      </c>
      <c r="L606" s="835">
        <v>24.68</v>
      </c>
      <c r="M606" s="835">
        <v>271.48</v>
      </c>
      <c r="N606" s="832">
        <v>11</v>
      </c>
      <c r="O606" s="836">
        <v>3</v>
      </c>
      <c r="P606" s="835">
        <v>172.76</v>
      </c>
      <c r="Q606" s="837">
        <v>0.63636363636363624</v>
      </c>
      <c r="R606" s="832">
        <v>7</v>
      </c>
      <c r="S606" s="837">
        <v>0.63636363636363635</v>
      </c>
      <c r="T606" s="836">
        <v>1.5</v>
      </c>
      <c r="U606" s="838">
        <v>0.5</v>
      </c>
    </row>
    <row r="607" spans="1:21" ht="14.45" customHeight="1" x14ac:dyDescent="0.2">
      <c r="A607" s="831">
        <v>7</v>
      </c>
      <c r="B607" s="832" t="s">
        <v>2907</v>
      </c>
      <c r="C607" s="832" t="s">
        <v>2913</v>
      </c>
      <c r="D607" s="833" t="s">
        <v>4443</v>
      </c>
      <c r="E607" s="834" t="s">
        <v>2923</v>
      </c>
      <c r="F607" s="832" t="s">
        <v>2908</v>
      </c>
      <c r="G607" s="832" t="s">
        <v>3065</v>
      </c>
      <c r="H607" s="832" t="s">
        <v>585</v>
      </c>
      <c r="I607" s="832" t="s">
        <v>3633</v>
      </c>
      <c r="J607" s="832" t="s">
        <v>3067</v>
      </c>
      <c r="K607" s="832" t="s">
        <v>3634</v>
      </c>
      <c r="L607" s="835">
        <v>74.06</v>
      </c>
      <c r="M607" s="835">
        <v>444.36</v>
      </c>
      <c r="N607" s="832">
        <v>6</v>
      </c>
      <c r="O607" s="836">
        <v>1</v>
      </c>
      <c r="P607" s="835">
        <v>222.18</v>
      </c>
      <c r="Q607" s="837">
        <v>0.5</v>
      </c>
      <c r="R607" s="832">
        <v>3</v>
      </c>
      <c r="S607" s="837">
        <v>0.5</v>
      </c>
      <c r="T607" s="836">
        <v>0.5</v>
      </c>
      <c r="U607" s="838">
        <v>0.5</v>
      </c>
    </row>
    <row r="608" spans="1:21" ht="14.45" customHeight="1" x14ac:dyDescent="0.2">
      <c r="A608" s="831">
        <v>7</v>
      </c>
      <c r="B608" s="832" t="s">
        <v>2907</v>
      </c>
      <c r="C608" s="832" t="s">
        <v>2913</v>
      </c>
      <c r="D608" s="833" t="s">
        <v>4443</v>
      </c>
      <c r="E608" s="834" t="s">
        <v>2923</v>
      </c>
      <c r="F608" s="832" t="s">
        <v>2908</v>
      </c>
      <c r="G608" s="832" t="s">
        <v>3502</v>
      </c>
      <c r="H608" s="832" t="s">
        <v>585</v>
      </c>
      <c r="I608" s="832" t="s">
        <v>3503</v>
      </c>
      <c r="J608" s="832" t="s">
        <v>3504</v>
      </c>
      <c r="K608" s="832" t="s">
        <v>3505</v>
      </c>
      <c r="L608" s="835">
        <v>34.93</v>
      </c>
      <c r="M608" s="835">
        <v>69.86</v>
      </c>
      <c r="N608" s="832">
        <v>2</v>
      </c>
      <c r="O608" s="836">
        <v>0.5</v>
      </c>
      <c r="P608" s="835">
        <v>69.86</v>
      </c>
      <c r="Q608" s="837">
        <v>1</v>
      </c>
      <c r="R608" s="832">
        <v>2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7</v>
      </c>
      <c r="B609" s="832" t="s">
        <v>2907</v>
      </c>
      <c r="C609" s="832" t="s">
        <v>2913</v>
      </c>
      <c r="D609" s="833" t="s">
        <v>4443</v>
      </c>
      <c r="E609" s="834" t="s">
        <v>2923</v>
      </c>
      <c r="F609" s="832" t="s">
        <v>2908</v>
      </c>
      <c r="G609" s="832" t="s">
        <v>3635</v>
      </c>
      <c r="H609" s="832" t="s">
        <v>585</v>
      </c>
      <c r="I609" s="832" t="s">
        <v>3636</v>
      </c>
      <c r="J609" s="832" t="s">
        <v>3637</v>
      </c>
      <c r="K609" s="832" t="s">
        <v>3638</v>
      </c>
      <c r="L609" s="835">
        <v>561.76</v>
      </c>
      <c r="M609" s="835">
        <v>2247.04</v>
      </c>
      <c r="N609" s="832">
        <v>4</v>
      </c>
      <c r="O609" s="836">
        <v>1.5</v>
      </c>
      <c r="P609" s="835">
        <v>2247.04</v>
      </c>
      <c r="Q609" s="837">
        <v>1</v>
      </c>
      <c r="R609" s="832">
        <v>4</v>
      </c>
      <c r="S609" s="837">
        <v>1</v>
      </c>
      <c r="T609" s="836">
        <v>1.5</v>
      </c>
      <c r="U609" s="838">
        <v>1</v>
      </c>
    </row>
    <row r="610" spans="1:21" ht="14.45" customHeight="1" x14ac:dyDescent="0.2">
      <c r="A610" s="831">
        <v>7</v>
      </c>
      <c r="B610" s="832" t="s">
        <v>2907</v>
      </c>
      <c r="C610" s="832" t="s">
        <v>2913</v>
      </c>
      <c r="D610" s="833" t="s">
        <v>4443</v>
      </c>
      <c r="E610" s="834" t="s">
        <v>2923</v>
      </c>
      <c r="F610" s="832" t="s">
        <v>2908</v>
      </c>
      <c r="G610" s="832" t="s">
        <v>3246</v>
      </c>
      <c r="H610" s="832" t="s">
        <v>585</v>
      </c>
      <c r="I610" s="832" t="s">
        <v>3640</v>
      </c>
      <c r="J610" s="832" t="s">
        <v>3641</v>
      </c>
      <c r="K610" s="832" t="s">
        <v>875</v>
      </c>
      <c r="L610" s="835">
        <v>132</v>
      </c>
      <c r="M610" s="835">
        <v>396</v>
      </c>
      <c r="N610" s="832">
        <v>3</v>
      </c>
      <c r="O610" s="836">
        <v>0.5</v>
      </c>
      <c r="P610" s="835">
        <v>396</v>
      </c>
      <c r="Q610" s="837">
        <v>1</v>
      </c>
      <c r="R610" s="832">
        <v>3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7</v>
      </c>
      <c r="B611" s="832" t="s">
        <v>2907</v>
      </c>
      <c r="C611" s="832" t="s">
        <v>2913</v>
      </c>
      <c r="D611" s="833" t="s">
        <v>4443</v>
      </c>
      <c r="E611" s="834" t="s">
        <v>2923</v>
      </c>
      <c r="F611" s="832" t="s">
        <v>2908</v>
      </c>
      <c r="G611" s="832" t="s">
        <v>3643</v>
      </c>
      <c r="H611" s="832" t="s">
        <v>678</v>
      </c>
      <c r="I611" s="832" t="s">
        <v>3644</v>
      </c>
      <c r="J611" s="832" t="s">
        <v>2587</v>
      </c>
      <c r="K611" s="832" t="s">
        <v>3645</v>
      </c>
      <c r="L611" s="835">
        <v>232.68</v>
      </c>
      <c r="M611" s="835">
        <v>2326.8000000000002</v>
      </c>
      <c r="N611" s="832">
        <v>10</v>
      </c>
      <c r="O611" s="836">
        <v>2</v>
      </c>
      <c r="P611" s="835">
        <v>2326.8000000000002</v>
      </c>
      <c r="Q611" s="837">
        <v>1</v>
      </c>
      <c r="R611" s="832">
        <v>10</v>
      </c>
      <c r="S611" s="837">
        <v>1</v>
      </c>
      <c r="T611" s="836">
        <v>2</v>
      </c>
      <c r="U611" s="838">
        <v>1</v>
      </c>
    </row>
    <row r="612" spans="1:21" ht="14.45" customHeight="1" x14ac:dyDescent="0.2">
      <c r="A612" s="831">
        <v>7</v>
      </c>
      <c r="B612" s="832" t="s">
        <v>2907</v>
      </c>
      <c r="C612" s="832" t="s">
        <v>2913</v>
      </c>
      <c r="D612" s="833" t="s">
        <v>4443</v>
      </c>
      <c r="E612" s="834" t="s">
        <v>2923</v>
      </c>
      <c r="F612" s="832" t="s">
        <v>2908</v>
      </c>
      <c r="G612" s="832" t="s">
        <v>3643</v>
      </c>
      <c r="H612" s="832" t="s">
        <v>678</v>
      </c>
      <c r="I612" s="832" t="s">
        <v>2586</v>
      </c>
      <c r="J612" s="832" t="s">
        <v>2587</v>
      </c>
      <c r="K612" s="832" t="s">
        <v>2588</v>
      </c>
      <c r="L612" s="835">
        <v>484.75</v>
      </c>
      <c r="M612" s="835">
        <v>9210.25</v>
      </c>
      <c r="N612" s="832">
        <v>19</v>
      </c>
      <c r="O612" s="836">
        <v>4</v>
      </c>
      <c r="P612" s="835">
        <v>9210.25</v>
      </c>
      <c r="Q612" s="837">
        <v>1</v>
      </c>
      <c r="R612" s="832">
        <v>19</v>
      </c>
      <c r="S612" s="837">
        <v>1</v>
      </c>
      <c r="T612" s="836">
        <v>4</v>
      </c>
      <c r="U612" s="838">
        <v>1</v>
      </c>
    </row>
    <row r="613" spans="1:21" ht="14.45" customHeight="1" x14ac:dyDescent="0.2">
      <c r="A613" s="831">
        <v>7</v>
      </c>
      <c r="B613" s="832" t="s">
        <v>2907</v>
      </c>
      <c r="C613" s="832" t="s">
        <v>2913</v>
      </c>
      <c r="D613" s="833" t="s">
        <v>4443</v>
      </c>
      <c r="E613" s="834" t="s">
        <v>2923</v>
      </c>
      <c r="F613" s="832" t="s">
        <v>2908</v>
      </c>
      <c r="G613" s="832" t="s">
        <v>3643</v>
      </c>
      <c r="H613" s="832" t="s">
        <v>678</v>
      </c>
      <c r="I613" s="832" t="s">
        <v>2819</v>
      </c>
      <c r="J613" s="832" t="s">
        <v>2587</v>
      </c>
      <c r="K613" s="832" t="s">
        <v>2820</v>
      </c>
      <c r="L613" s="835">
        <v>969.48</v>
      </c>
      <c r="M613" s="835">
        <v>5816.88</v>
      </c>
      <c r="N613" s="832">
        <v>6</v>
      </c>
      <c r="O613" s="836">
        <v>1</v>
      </c>
      <c r="P613" s="835">
        <v>5816.88</v>
      </c>
      <c r="Q613" s="837">
        <v>1</v>
      </c>
      <c r="R613" s="832">
        <v>6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7</v>
      </c>
      <c r="B614" s="832" t="s">
        <v>2907</v>
      </c>
      <c r="C614" s="832" t="s">
        <v>2913</v>
      </c>
      <c r="D614" s="833" t="s">
        <v>4443</v>
      </c>
      <c r="E614" s="834" t="s">
        <v>2923</v>
      </c>
      <c r="F614" s="832" t="s">
        <v>2908</v>
      </c>
      <c r="G614" s="832" t="s">
        <v>3643</v>
      </c>
      <c r="H614" s="832" t="s">
        <v>585</v>
      </c>
      <c r="I614" s="832" t="s">
        <v>3656</v>
      </c>
      <c r="J614" s="832" t="s">
        <v>3657</v>
      </c>
      <c r="K614" s="832" t="s">
        <v>3658</v>
      </c>
      <c r="L614" s="835">
        <v>1938.97</v>
      </c>
      <c r="M614" s="835">
        <v>11633.82</v>
      </c>
      <c r="N614" s="832">
        <v>6</v>
      </c>
      <c r="O614" s="836">
        <v>1</v>
      </c>
      <c r="P614" s="835">
        <v>11633.82</v>
      </c>
      <c r="Q614" s="837">
        <v>1</v>
      </c>
      <c r="R614" s="832">
        <v>6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7</v>
      </c>
      <c r="B615" s="832" t="s">
        <v>2907</v>
      </c>
      <c r="C615" s="832" t="s">
        <v>2913</v>
      </c>
      <c r="D615" s="833" t="s">
        <v>4443</v>
      </c>
      <c r="E615" s="834" t="s">
        <v>2923</v>
      </c>
      <c r="F615" s="832" t="s">
        <v>2908</v>
      </c>
      <c r="G615" s="832" t="s">
        <v>3643</v>
      </c>
      <c r="H615" s="832" t="s">
        <v>585</v>
      </c>
      <c r="I615" s="832" t="s">
        <v>3943</v>
      </c>
      <c r="J615" s="832" t="s">
        <v>3657</v>
      </c>
      <c r="K615" s="832" t="s">
        <v>3944</v>
      </c>
      <c r="L615" s="835">
        <v>484.75</v>
      </c>
      <c r="M615" s="835">
        <v>5817</v>
      </c>
      <c r="N615" s="832">
        <v>12</v>
      </c>
      <c r="O615" s="836">
        <v>2</v>
      </c>
      <c r="P615" s="835">
        <v>5817</v>
      </c>
      <c r="Q615" s="837">
        <v>1</v>
      </c>
      <c r="R615" s="832">
        <v>12</v>
      </c>
      <c r="S615" s="837">
        <v>1</v>
      </c>
      <c r="T615" s="836">
        <v>2</v>
      </c>
      <c r="U615" s="838">
        <v>1</v>
      </c>
    </row>
    <row r="616" spans="1:21" ht="14.45" customHeight="1" x14ac:dyDescent="0.2">
      <c r="A616" s="831">
        <v>7</v>
      </c>
      <c r="B616" s="832" t="s">
        <v>2907</v>
      </c>
      <c r="C616" s="832" t="s">
        <v>2913</v>
      </c>
      <c r="D616" s="833" t="s">
        <v>4443</v>
      </c>
      <c r="E616" s="834" t="s">
        <v>2923</v>
      </c>
      <c r="F616" s="832" t="s">
        <v>2908</v>
      </c>
      <c r="G616" s="832" t="s">
        <v>3643</v>
      </c>
      <c r="H616" s="832" t="s">
        <v>678</v>
      </c>
      <c r="I616" s="832" t="s">
        <v>2815</v>
      </c>
      <c r="J616" s="832" t="s">
        <v>2813</v>
      </c>
      <c r="K616" s="832" t="s">
        <v>2816</v>
      </c>
      <c r="L616" s="835">
        <v>484.75</v>
      </c>
      <c r="M616" s="835">
        <v>4362.75</v>
      </c>
      <c r="N616" s="832">
        <v>9</v>
      </c>
      <c r="O616" s="836">
        <v>2</v>
      </c>
      <c r="P616" s="835">
        <v>4362.75</v>
      </c>
      <c r="Q616" s="837">
        <v>1</v>
      </c>
      <c r="R616" s="832">
        <v>9</v>
      </c>
      <c r="S616" s="837">
        <v>1</v>
      </c>
      <c r="T616" s="836">
        <v>2</v>
      </c>
      <c r="U616" s="838">
        <v>1</v>
      </c>
    </row>
    <row r="617" spans="1:21" ht="14.45" customHeight="1" x14ac:dyDescent="0.2">
      <c r="A617" s="831">
        <v>7</v>
      </c>
      <c r="B617" s="832" t="s">
        <v>2907</v>
      </c>
      <c r="C617" s="832" t="s">
        <v>2913</v>
      </c>
      <c r="D617" s="833" t="s">
        <v>4443</v>
      </c>
      <c r="E617" s="834" t="s">
        <v>2923</v>
      </c>
      <c r="F617" s="832" t="s">
        <v>2908</v>
      </c>
      <c r="G617" s="832" t="s">
        <v>3643</v>
      </c>
      <c r="H617" s="832" t="s">
        <v>678</v>
      </c>
      <c r="I617" s="832" t="s">
        <v>3945</v>
      </c>
      <c r="J617" s="832" t="s">
        <v>2813</v>
      </c>
      <c r="K617" s="832" t="s">
        <v>3946</v>
      </c>
      <c r="L617" s="835">
        <v>242.37</v>
      </c>
      <c r="M617" s="835">
        <v>1454.22</v>
      </c>
      <c r="N617" s="832">
        <v>6</v>
      </c>
      <c r="O617" s="836">
        <v>1</v>
      </c>
      <c r="P617" s="835">
        <v>1454.22</v>
      </c>
      <c r="Q617" s="837">
        <v>1</v>
      </c>
      <c r="R617" s="832">
        <v>6</v>
      </c>
      <c r="S617" s="837">
        <v>1</v>
      </c>
      <c r="T617" s="836">
        <v>1</v>
      </c>
      <c r="U617" s="838">
        <v>1</v>
      </c>
    </row>
    <row r="618" spans="1:21" ht="14.45" customHeight="1" x14ac:dyDescent="0.2">
      <c r="A618" s="831">
        <v>7</v>
      </c>
      <c r="B618" s="832" t="s">
        <v>2907</v>
      </c>
      <c r="C618" s="832" t="s">
        <v>2913</v>
      </c>
      <c r="D618" s="833" t="s">
        <v>4443</v>
      </c>
      <c r="E618" s="834" t="s">
        <v>2923</v>
      </c>
      <c r="F618" s="832" t="s">
        <v>2908</v>
      </c>
      <c r="G618" s="832" t="s">
        <v>3344</v>
      </c>
      <c r="H618" s="832" t="s">
        <v>678</v>
      </c>
      <c r="I618" s="832" t="s">
        <v>2606</v>
      </c>
      <c r="J618" s="832" t="s">
        <v>2607</v>
      </c>
      <c r="K618" s="832" t="s">
        <v>2608</v>
      </c>
      <c r="L618" s="835">
        <v>113.16</v>
      </c>
      <c r="M618" s="835">
        <v>226.32</v>
      </c>
      <c r="N618" s="832">
        <v>2</v>
      </c>
      <c r="O618" s="836">
        <v>0.5</v>
      </c>
      <c r="P618" s="835">
        <v>226.32</v>
      </c>
      <c r="Q618" s="837">
        <v>1</v>
      </c>
      <c r="R618" s="832">
        <v>2</v>
      </c>
      <c r="S618" s="837">
        <v>1</v>
      </c>
      <c r="T618" s="836">
        <v>0.5</v>
      </c>
      <c r="U618" s="838">
        <v>1</v>
      </c>
    </row>
    <row r="619" spans="1:21" ht="14.45" customHeight="1" x14ac:dyDescent="0.2">
      <c r="A619" s="831">
        <v>7</v>
      </c>
      <c r="B619" s="832" t="s">
        <v>2907</v>
      </c>
      <c r="C619" s="832" t="s">
        <v>2913</v>
      </c>
      <c r="D619" s="833" t="s">
        <v>4443</v>
      </c>
      <c r="E619" s="834" t="s">
        <v>2923</v>
      </c>
      <c r="F619" s="832" t="s">
        <v>2908</v>
      </c>
      <c r="G619" s="832" t="s">
        <v>3344</v>
      </c>
      <c r="H619" s="832" t="s">
        <v>678</v>
      </c>
      <c r="I619" s="832" t="s">
        <v>2834</v>
      </c>
      <c r="J619" s="832" t="s">
        <v>2607</v>
      </c>
      <c r="K619" s="832" t="s">
        <v>2835</v>
      </c>
      <c r="L619" s="835">
        <v>339.47</v>
      </c>
      <c r="M619" s="835">
        <v>12220.92</v>
      </c>
      <c r="N619" s="832">
        <v>36</v>
      </c>
      <c r="O619" s="836">
        <v>8</v>
      </c>
      <c r="P619" s="835">
        <v>8486.75</v>
      </c>
      <c r="Q619" s="837">
        <v>0.69444444444444442</v>
      </c>
      <c r="R619" s="832">
        <v>25</v>
      </c>
      <c r="S619" s="837">
        <v>0.69444444444444442</v>
      </c>
      <c r="T619" s="836">
        <v>4</v>
      </c>
      <c r="U619" s="838">
        <v>0.5</v>
      </c>
    </row>
    <row r="620" spans="1:21" ht="14.45" customHeight="1" x14ac:dyDescent="0.2">
      <c r="A620" s="831">
        <v>7</v>
      </c>
      <c r="B620" s="832" t="s">
        <v>2907</v>
      </c>
      <c r="C620" s="832" t="s">
        <v>2913</v>
      </c>
      <c r="D620" s="833" t="s">
        <v>4443</v>
      </c>
      <c r="E620" s="834" t="s">
        <v>2923</v>
      </c>
      <c r="F620" s="832" t="s">
        <v>2908</v>
      </c>
      <c r="G620" s="832" t="s">
        <v>3344</v>
      </c>
      <c r="H620" s="832" t="s">
        <v>678</v>
      </c>
      <c r="I620" s="832" t="s">
        <v>3672</v>
      </c>
      <c r="J620" s="832" t="s">
        <v>2607</v>
      </c>
      <c r="K620" s="832" t="s">
        <v>3673</v>
      </c>
      <c r="L620" s="835">
        <v>226.31</v>
      </c>
      <c r="M620" s="835">
        <v>1357.8600000000001</v>
      </c>
      <c r="N620" s="832">
        <v>6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7</v>
      </c>
      <c r="B621" s="832" t="s">
        <v>2907</v>
      </c>
      <c r="C621" s="832" t="s">
        <v>2913</v>
      </c>
      <c r="D621" s="833" t="s">
        <v>4443</v>
      </c>
      <c r="E621" s="834" t="s">
        <v>2923</v>
      </c>
      <c r="F621" s="832" t="s">
        <v>2908</v>
      </c>
      <c r="G621" s="832" t="s">
        <v>3344</v>
      </c>
      <c r="H621" s="832" t="s">
        <v>678</v>
      </c>
      <c r="I621" s="832" t="s">
        <v>3674</v>
      </c>
      <c r="J621" s="832" t="s">
        <v>3675</v>
      </c>
      <c r="K621" s="832" t="s">
        <v>3676</v>
      </c>
      <c r="L621" s="835">
        <v>483.4</v>
      </c>
      <c r="M621" s="835">
        <v>483.4</v>
      </c>
      <c r="N621" s="832">
        <v>1</v>
      </c>
      <c r="O621" s="836">
        <v>1</v>
      </c>
      <c r="P621" s="835">
        <v>483.4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7</v>
      </c>
      <c r="B622" s="832" t="s">
        <v>2907</v>
      </c>
      <c r="C622" s="832" t="s">
        <v>2913</v>
      </c>
      <c r="D622" s="833" t="s">
        <v>4443</v>
      </c>
      <c r="E622" s="834" t="s">
        <v>2923</v>
      </c>
      <c r="F622" s="832" t="s">
        <v>2908</v>
      </c>
      <c r="G622" s="832" t="s">
        <v>3344</v>
      </c>
      <c r="H622" s="832" t="s">
        <v>585</v>
      </c>
      <c r="I622" s="832" t="s">
        <v>3947</v>
      </c>
      <c r="J622" s="832" t="s">
        <v>3948</v>
      </c>
      <c r="K622" s="832" t="s">
        <v>3680</v>
      </c>
      <c r="L622" s="835">
        <v>763.63</v>
      </c>
      <c r="M622" s="835">
        <v>3818.15</v>
      </c>
      <c r="N622" s="832">
        <v>5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7</v>
      </c>
      <c r="B623" s="832" t="s">
        <v>2907</v>
      </c>
      <c r="C623" s="832" t="s">
        <v>2913</v>
      </c>
      <c r="D623" s="833" t="s">
        <v>4443</v>
      </c>
      <c r="E623" s="834" t="s">
        <v>2923</v>
      </c>
      <c r="F623" s="832" t="s">
        <v>2908</v>
      </c>
      <c r="G623" s="832" t="s">
        <v>3344</v>
      </c>
      <c r="H623" s="832" t="s">
        <v>678</v>
      </c>
      <c r="I623" s="832" t="s">
        <v>3679</v>
      </c>
      <c r="J623" s="832" t="s">
        <v>3675</v>
      </c>
      <c r="K623" s="832" t="s">
        <v>3680</v>
      </c>
      <c r="L623" s="835">
        <v>763.63</v>
      </c>
      <c r="M623" s="835">
        <v>5345.41</v>
      </c>
      <c r="N623" s="832">
        <v>7</v>
      </c>
      <c r="O623" s="836">
        <v>1.5</v>
      </c>
      <c r="P623" s="835">
        <v>2290.89</v>
      </c>
      <c r="Q623" s="837">
        <v>0.42857142857142855</v>
      </c>
      <c r="R623" s="832">
        <v>3</v>
      </c>
      <c r="S623" s="837">
        <v>0.42857142857142855</v>
      </c>
      <c r="T623" s="836">
        <v>0.5</v>
      </c>
      <c r="U623" s="838">
        <v>0.33333333333333331</v>
      </c>
    </row>
    <row r="624" spans="1:21" ht="14.45" customHeight="1" x14ac:dyDescent="0.2">
      <c r="A624" s="831">
        <v>7</v>
      </c>
      <c r="B624" s="832" t="s">
        <v>2907</v>
      </c>
      <c r="C624" s="832" t="s">
        <v>2913</v>
      </c>
      <c r="D624" s="833" t="s">
        <v>4443</v>
      </c>
      <c r="E624" s="834" t="s">
        <v>2923</v>
      </c>
      <c r="F624" s="832" t="s">
        <v>2908</v>
      </c>
      <c r="G624" s="832" t="s">
        <v>3688</v>
      </c>
      <c r="H624" s="832" t="s">
        <v>585</v>
      </c>
      <c r="I624" s="832" t="s">
        <v>3689</v>
      </c>
      <c r="J624" s="832" t="s">
        <v>3690</v>
      </c>
      <c r="K624" s="832" t="s">
        <v>3691</v>
      </c>
      <c r="L624" s="835">
        <v>0</v>
      </c>
      <c r="M624" s="835">
        <v>0</v>
      </c>
      <c r="N624" s="832">
        <v>2</v>
      </c>
      <c r="O624" s="836">
        <v>1</v>
      </c>
      <c r="P624" s="835">
        <v>0</v>
      </c>
      <c r="Q624" s="837"/>
      <c r="R624" s="832">
        <v>2</v>
      </c>
      <c r="S624" s="837">
        <v>1</v>
      </c>
      <c r="T624" s="836">
        <v>1</v>
      </c>
      <c r="U624" s="838">
        <v>1</v>
      </c>
    </row>
    <row r="625" spans="1:21" ht="14.45" customHeight="1" x14ac:dyDescent="0.2">
      <c r="A625" s="831">
        <v>7</v>
      </c>
      <c r="B625" s="832" t="s">
        <v>2907</v>
      </c>
      <c r="C625" s="832" t="s">
        <v>2913</v>
      </c>
      <c r="D625" s="833" t="s">
        <v>4443</v>
      </c>
      <c r="E625" s="834" t="s">
        <v>2923</v>
      </c>
      <c r="F625" s="832" t="s">
        <v>2908</v>
      </c>
      <c r="G625" s="832" t="s">
        <v>3157</v>
      </c>
      <c r="H625" s="832" t="s">
        <v>585</v>
      </c>
      <c r="I625" s="832" t="s">
        <v>3949</v>
      </c>
      <c r="J625" s="832" t="s">
        <v>3950</v>
      </c>
      <c r="K625" s="832" t="s">
        <v>3159</v>
      </c>
      <c r="L625" s="835">
        <v>79.64</v>
      </c>
      <c r="M625" s="835">
        <v>159.28</v>
      </c>
      <c r="N625" s="832">
        <v>2</v>
      </c>
      <c r="O625" s="836">
        <v>2</v>
      </c>
      <c r="P625" s="835">
        <v>159.28</v>
      </c>
      <c r="Q625" s="837">
        <v>1</v>
      </c>
      <c r="R625" s="832">
        <v>2</v>
      </c>
      <c r="S625" s="837">
        <v>1</v>
      </c>
      <c r="T625" s="836">
        <v>2</v>
      </c>
      <c r="U625" s="838">
        <v>1</v>
      </c>
    </row>
    <row r="626" spans="1:21" ht="14.45" customHeight="1" x14ac:dyDescent="0.2">
      <c r="A626" s="831">
        <v>7</v>
      </c>
      <c r="B626" s="832" t="s">
        <v>2907</v>
      </c>
      <c r="C626" s="832" t="s">
        <v>2913</v>
      </c>
      <c r="D626" s="833" t="s">
        <v>4443</v>
      </c>
      <c r="E626" s="834" t="s">
        <v>2923</v>
      </c>
      <c r="F626" s="832" t="s">
        <v>2908</v>
      </c>
      <c r="G626" s="832" t="s">
        <v>3692</v>
      </c>
      <c r="H626" s="832" t="s">
        <v>585</v>
      </c>
      <c r="I626" s="832" t="s">
        <v>3693</v>
      </c>
      <c r="J626" s="832" t="s">
        <v>3694</v>
      </c>
      <c r="K626" s="832" t="s">
        <v>3695</v>
      </c>
      <c r="L626" s="835">
        <v>509.74</v>
      </c>
      <c r="M626" s="835">
        <v>1019.48</v>
      </c>
      <c r="N626" s="832">
        <v>2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7</v>
      </c>
      <c r="B627" s="832" t="s">
        <v>2907</v>
      </c>
      <c r="C627" s="832" t="s">
        <v>2913</v>
      </c>
      <c r="D627" s="833" t="s">
        <v>4443</v>
      </c>
      <c r="E627" s="834" t="s">
        <v>2923</v>
      </c>
      <c r="F627" s="832" t="s">
        <v>2908</v>
      </c>
      <c r="G627" s="832" t="s">
        <v>3692</v>
      </c>
      <c r="H627" s="832" t="s">
        <v>585</v>
      </c>
      <c r="I627" s="832" t="s">
        <v>3951</v>
      </c>
      <c r="J627" s="832" t="s">
        <v>3694</v>
      </c>
      <c r="K627" s="832" t="s">
        <v>3952</v>
      </c>
      <c r="L627" s="835">
        <v>552.64</v>
      </c>
      <c r="M627" s="835">
        <v>3315.84</v>
      </c>
      <c r="N627" s="832">
        <v>6</v>
      </c>
      <c r="O627" s="836">
        <v>2</v>
      </c>
      <c r="P627" s="835">
        <v>1657.92</v>
      </c>
      <c r="Q627" s="837">
        <v>0.5</v>
      </c>
      <c r="R627" s="832">
        <v>3</v>
      </c>
      <c r="S627" s="837">
        <v>0.5</v>
      </c>
      <c r="T627" s="836">
        <v>1</v>
      </c>
      <c r="U627" s="838">
        <v>0.5</v>
      </c>
    </row>
    <row r="628" spans="1:21" ht="14.45" customHeight="1" x14ac:dyDescent="0.2">
      <c r="A628" s="831">
        <v>7</v>
      </c>
      <c r="B628" s="832" t="s">
        <v>2907</v>
      </c>
      <c r="C628" s="832" t="s">
        <v>2913</v>
      </c>
      <c r="D628" s="833" t="s">
        <v>4443</v>
      </c>
      <c r="E628" s="834" t="s">
        <v>2923</v>
      </c>
      <c r="F628" s="832" t="s">
        <v>2908</v>
      </c>
      <c r="G628" s="832" t="s">
        <v>3692</v>
      </c>
      <c r="H628" s="832" t="s">
        <v>585</v>
      </c>
      <c r="I628" s="832" t="s">
        <v>3698</v>
      </c>
      <c r="J628" s="832" t="s">
        <v>3694</v>
      </c>
      <c r="K628" s="832" t="s">
        <v>3699</v>
      </c>
      <c r="L628" s="835">
        <v>1019.46</v>
      </c>
      <c r="M628" s="835">
        <v>3058.38</v>
      </c>
      <c r="N628" s="832">
        <v>3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7</v>
      </c>
      <c r="B629" s="832" t="s">
        <v>2907</v>
      </c>
      <c r="C629" s="832" t="s">
        <v>2913</v>
      </c>
      <c r="D629" s="833" t="s">
        <v>4443</v>
      </c>
      <c r="E629" s="834" t="s">
        <v>2923</v>
      </c>
      <c r="F629" s="832" t="s">
        <v>2908</v>
      </c>
      <c r="G629" s="832" t="s">
        <v>3692</v>
      </c>
      <c r="H629" s="832" t="s">
        <v>585</v>
      </c>
      <c r="I629" s="832" t="s">
        <v>3702</v>
      </c>
      <c r="J629" s="832" t="s">
        <v>3694</v>
      </c>
      <c r="K629" s="832" t="s">
        <v>3703</v>
      </c>
      <c r="L629" s="835">
        <v>2038.93</v>
      </c>
      <c r="M629" s="835">
        <v>16311.439999999999</v>
      </c>
      <c r="N629" s="832">
        <v>8</v>
      </c>
      <c r="O629" s="836">
        <v>2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7</v>
      </c>
      <c r="B630" s="832" t="s">
        <v>2907</v>
      </c>
      <c r="C630" s="832" t="s">
        <v>2913</v>
      </c>
      <c r="D630" s="833" t="s">
        <v>4443</v>
      </c>
      <c r="E630" s="834" t="s">
        <v>2923</v>
      </c>
      <c r="F630" s="832" t="s">
        <v>2908</v>
      </c>
      <c r="G630" s="832" t="s">
        <v>3716</v>
      </c>
      <c r="H630" s="832" t="s">
        <v>585</v>
      </c>
      <c r="I630" s="832" t="s">
        <v>3717</v>
      </c>
      <c r="J630" s="832" t="s">
        <v>1382</v>
      </c>
      <c r="K630" s="832" t="s">
        <v>3718</v>
      </c>
      <c r="L630" s="835">
        <v>24.37</v>
      </c>
      <c r="M630" s="835">
        <v>73.11</v>
      </c>
      <c r="N630" s="832">
        <v>3</v>
      </c>
      <c r="O630" s="836">
        <v>1</v>
      </c>
      <c r="P630" s="835">
        <v>73.11</v>
      </c>
      <c r="Q630" s="837">
        <v>1</v>
      </c>
      <c r="R630" s="832">
        <v>3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7</v>
      </c>
      <c r="B631" s="832" t="s">
        <v>2907</v>
      </c>
      <c r="C631" s="832" t="s">
        <v>2913</v>
      </c>
      <c r="D631" s="833" t="s">
        <v>4443</v>
      </c>
      <c r="E631" s="834" t="s">
        <v>2923</v>
      </c>
      <c r="F631" s="832" t="s">
        <v>2908</v>
      </c>
      <c r="G631" s="832" t="s">
        <v>3716</v>
      </c>
      <c r="H631" s="832" t="s">
        <v>585</v>
      </c>
      <c r="I631" s="832" t="s">
        <v>3953</v>
      </c>
      <c r="J631" s="832" t="s">
        <v>1382</v>
      </c>
      <c r="K631" s="832" t="s">
        <v>2755</v>
      </c>
      <c r="L631" s="835">
        <v>38.590000000000003</v>
      </c>
      <c r="M631" s="835">
        <v>115.77000000000001</v>
      </c>
      <c r="N631" s="832">
        <v>3</v>
      </c>
      <c r="O631" s="836">
        <v>0.5</v>
      </c>
      <c r="P631" s="835">
        <v>115.77000000000001</v>
      </c>
      <c r="Q631" s="837">
        <v>1</v>
      </c>
      <c r="R631" s="832">
        <v>3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7</v>
      </c>
      <c r="B632" s="832" t="s">
        <v>2907</v>
      </c>
      <c r="C632" s="832" t="s">
        <v>2913</v>
      </c>
      <c r="D632" s="833" t="s">
        <v>4443</v>
      </c>
      <c r="E632" s="834" t="s">
        <v>2923</v>
      </c>
      <c r="F632" s="832" t="s">
        <v>2908</v>
      </c>
      <c r="G632" s="832" t="s">
        <v>3728</v>
      </c>
      <c r="H632" s="832" t="s">
        <v>585</v>
      </c>
      <c r="I632" s="832" t="s">
        <v>3954</v>
      </c>
      <c r="J632" s="832" t="s">
        <v>3730</v>
      </c>
      <c r="K632" s="832" t="s">
        <v>3955</v>
      </c>
      <c r="L632" s="835">
        <v>46.99</v>
      </c>
      <c r="M632" s="835">
        <v>140.97</v>
      </c>
      <c r="N632" s="832">
        <v>3</v>
      </c>
      <c r="O632" s="836">
        <v>0.5</v>
      </c>
      <c r="P632" s="835">
        <v>140.97</v>
      </c>
      <c r="Q632" s="837">
        <v>1</v>
      </c>
      <c r="R632" s="832">
        <v>3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7</v>
      </c>
      <c r="B633" s="832" t="s">
        <v>2907</v>
      </c>
      <c r="C633" s="832" t="s">
        <v>2913</v>
      </c>
      <c r="D633" s="833" t="s">
        <v>4443</v>
      </c>
      <c r="E633" s="834" t="s">
        <v>2923</v>
      </c>
      <c r="F633" s="832" t="s">
        <v>2908</v>
      </c>
      <c r="G633" s="832" t="s">
        <v>3106</v>
      </c>
      <c r="H633" s="832" t="s">
        <v>678</v>
      </c>
      <c r="I633" s="832" t="s">
        <v>2806</v>
      </c>
      <c r="J633" s="832" t="s">
        <v>2807</v>
      </c>
      <c r="K633" s="832" t="s">
        <v>2808</v>
      </c>
      <c r="L633" s="835">
        <v>70.48</v>
      </c>
      <c r="M633" s="835">
        <v>211.44</v>
      </c>
      <c r="N633" s="832">
        <v>3</v>
      </c>
      <c r="O633" s="836">
        <v>0.5</v>
      </c>
      <c r="P633" s="835">
        <v>211.44</v>
      </c>
      <c r="Q633" s="837">
        <v>1</v>
      </c>
      <c r="R633" s="832">
        <v>3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7</v>
      </c>
      <c r="B634" s="832" t="s">
        <v>2907</v>
      </c>
      <c r="C634" s="832" t="s">
        <v>2913</v>
      </c>
      <c r="D634" s="833" t="s">
        <v>4443</v>
      </c>
      <c r="E634" s="834" t="s">
        <v>2923</v>
      </c>
      <c r="F634" s="832" t="s">
        <v>2908</v>
      </c>
      <c r="G634" s="832" t="s">
        <v>3743</v>
      </c>
      <c r="H634" s="832" t="s">
        <v>678</v>
      </c>
      <c r="I634" s="832" t="s">
        <v>2666</v>
      </c>
      <c r="J634" s="832" t="s">
        <v>2667</v>
      </c>
      <c r="K634" s="832" t="s">
        <v>2668</v>
      </c>
      <c r="L634" s="835">
        <v>161.06</v>
      </c>
      <c r="M634" s="835">
        <v>483.18</v>
      </c>
      <c r="N634" s="832">
        <v>3</v>
      </c>
      <c r="O634" s="836">
        <v>0.5</v>
      </c>
      <c r="P634" s="835">
        <v>483.18</v>
      </c>
      <c r="Q634" s="837">
        <v>1</v>
      </c>
      <c r="R634" s="832">
        <v>3</v>
      </c>
      <c r="S634" s="837">
        <v>1</v>
      </c>
      <c r="T634" s="836">
        <v>0.5</v>
      </c>
      <c r="U634" s="838">
        <v>1</v>
      </c>
    </row>
    <row r="635" spans="1:21" ht="14.45" customHeight="1" x14ac:dyDescent="0.2">
      <c r="A635" s="831">
        <v>7</v>
      </c>
      <c r="B635" s="832" t="s">
        <v>2907</v>
      </c>
      <c r="C635" s="832" t="s">
        <v>2913</v>
      </c>
      <c r="D635" s="833" t="s">
        <v>4443</v>
      </c>
      <c r="E635" s="834" t="s">
        <v>2923</v>
      </c>
      <c r="F635" s="832" t="s">
        <v>2908</v>
      </c>
      <c r="G635" s="832" t="s">
        <v>3745</v>
      </c>
      <c r="H635" s="832" t="s">
        <v>585</v>
      </c>
      <c r="I635" s="832" t="s">
        <v>3746</v>
      </c>
      <c r="J635" s="832" t="s">
        <v>3747</v>
      </c>
      <c r="K635" s="832" t="s">
        <v>875</v>
      </c>
      <c r="L635" s="835">
        <v>208.18</v>
      </c>
      <c r="M635" s="835">
        <v>832.72</v>
      </c>
      <c r="N635" s="832">
        <v>4</v>
      </c>
      <c r="O635" s="836">
        <v>1</v>
      </c>
      <c r="P635" s="835">
        <v>832.72</v>
      </c>
      <c r="Q635" s="837">
        <v>1</v>
      </c>
      <c r="R635" s="832">
        <v>4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7</v>
      </c>
      <c r="B636" s="832" t="s">
        <v>2907</v>
      </c>
      <c r="C636" s="832" t="s">
        <v>2913</v>
      </c>
      <c r="D636" s="833" t="s">
        <v>4443</v>
      </c>
      <c r="E636" s="834" t="s">
        <v>2923</v>
      </c>
      <c r="F636" s="832" t="s">
        <v>2908</v>
      </c>
      <c r="G636" s="832" t="s">
        <v>3752</v>
      </c>
      <c r="H636" s="832" t="s">
        <v>585</v>
      </c>
      <c r="I636" s="832" t="s">
        <v>3753</v>
      </c>
      <c r="J636" s="832" t="s">
        <v>1904</v>
      </c>
      <c r="K636" s="832" t="s">
        <v>1840</v>
      </c>
      <c r="L636" s="835">
        <v>134.47999999999999</v>
      </c>
      <c r="M636" s="835">
        <v>941.3599999999999</v>
      </c>
      <c r="N636" s="832">
        <v>7</v>
      </c>
      <c r="O636" s="836">
        <v>2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7</v>
      </c>
      <c r="B637" s="832" t="s">
        <v>2907</v>
      </c>
      <c r="C637" s="832" t="s">
        <v>2913</v>
      </c>
      <c r="D637" s="833" t="s">
        <v>4443</v>
      </c>
      <c r="E637" s="834" t="s">
        <v>2923</v>
      </c>
      <c r="F637" s="832" t="s">
        <v>2908</v>
      </c>
      <c r="G637" s="832" t="s">
        <v>3005</v>
      </c>
      <c r="H637" s="832" t="s">
        <v>585</v>
      </c>
      <c r="I637" s="832" t="s">
        <v>3115</v>
      </c>
      <c r="J637" s="832" t="s">
        <v>802</v>
      </c>
      <c r="K637" s="832" t="s">
        <v>3116</v>
      </c>
      <c r="L637" s="835">
        <v>35.25</v>
      </c>
      <c r="M637" s="835">
        <v>35.25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7</v>
      </c>
      <c r="B638" s="832" t="s">
        <v>2907</v>
      </c>
      <c r="C638" s="832" t="s">
        <v>2913</v>
      </c>
      <c r="D638" s="833" t="s">
        <v>4443</v>
      </c>
      <c r="E638" s="834" t="s">
        <v>2923</v>
      </c>
      <c r="F638" s="832" t="s">
        <v>2908</v>
      </c>
      <c r="G638" s="832" t="s">
        <v>3005</v>
      </c>
      <c r="H638" s="832" t="s">
        <v>585</v>
      </c>
      <c r="I638" s="832" t="s">
        <v>3006</v>
      </c>
      <c r="J638" s="832" t="s">
        <v>802</v>
      </c>
      <c r="K638" s="832" t="s">
        <v>3007</v>
      </c>
      <c r="L638" s="835">
        <v>35.25</v>
      </c>
      <c r="M638" s="835">
        <v>35.25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7</v>
      </c>
      <c r="B639" s="832" t="s">
        <v>2907</v>
      </c>
      <c r="C639" s="832" t="s">
        <v>2913</v>
      </c>
      <c r="D639" s="833" t="s">
        <v>4443</v>
      </c>
      <c r="E639" s="834" t="s">
        <v>2923</v>
      </c>
      <c r="F639" s="832" t="s">
        <v>2908</v>
      </c>
      <c r="G639" s="832" t="s">
        <v>2966</v>
      </c>
      <c r="H639" s="832" t="s">
        <v>585</v>
      </c>
      <c r="I639" s="832" t="s">
        <v>3172</v>
      </c>
      <c r="J639" s="832" t="s">
        <v>1068</v>
      </c>
      <c r="K639" s="832" t="s">
        <v>3173</v>
      </c>
      <c r="L639" s="835">
        <v>185.26</v>
      </c>
      <c r="M639" s="835">
        <v>185.26</v>
      </c>
      <c r="N639" s="832">
        <v>1</v>
      </c>
      <c r="O639" s="836">
        <v>1</v>
      </c>
      <c r="P639" s="835">
        <v>185.26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7</v>
      </c>
      <c r="B640" s="832" t="s">
        <v>2907</v>
      </c>
      <c r="C640" s="832" t="s">
        <v>2913</v>
      </c>
      <c r="D640" s="833" t="s">
        <v>4443</v>
      </c>
      <c r="E640" s="834" t="s">
        <v>2923</v>
      </c>
      <c r="F640" s="832" t="s">
        <v>2908</v>
      </c>
      <c r="G640" s="832" t="s">
        <v>2966</v>
      </c>
      <c r="H640" s="832" t="s">
        <v>585</v>
      </c>
      <c r="I640" s="832" t="s">
        <v>3172</v>
      </c>
      <c r="J640" s="832" t="s">
        <v>1068</v>
      </c>
      <c r="K640" s="832" t="s">
        <v>3173</v>
      </c>
      <c r="L640" s="835">
        <v>103.67</v>
      </c>
      <c r="M640" s="835">
        <v>103.67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5" customHeight="1" x14ac:dyDescent="0.2">
      <c r="A641" s="831">
        <v>7</v>
      </c>
      <c r="B641" s="832" t="s">
        <v>2907</v>
      </c>
      <c r="C641" s="832" t="s">
        <v>2913</v>
      </c>
      <c r="D641" s="833" t="s">
        <v>4443</v>
      </c>
      <c r="E641" s="834" t="s">
        <v>2923</v>
      </c>
      <c r="F641" s="832" t="s">
        <v>2908</v>
      </c>
      <c r="G641" s="832" t="s">
        <v>2966</v>
      </c>
      <c r="H641" s="832" t="s">
        <v>585</v>
      </c>
      <c r="I641" s="832" t="s">
        <v>3956</v>
      </c>
      <c r="J641" s="832" t="s">
        <v>3957</v>
      </c>
      <c r="K641" s="832" t="s">
        <v>3958</v>
      </c>
      <c r="L641" s="835">
        <v>34.56</v>
      </c>
      <c r="M641" s="835">
        <v>103.68</v>
      </c>
      <c r="N641" s="832">
        <v>3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7</v>
      </c>
      <c r="B642" s="832" t="s">
        <v>2907</v>
      </c>
      <c r="C642" s="832" t="s">
        <v>2913</v>
      </c>
      <c r="D642" s="833" t="s">
        <v>4443</v>
      </c>
      <c r="E642" s="834" t="s">
        <v>2923</v>
      </c>
      <c r="F642" s="832" t="s">
        <v>2908</v>
      </c>
      <c r="G642" s="832" t="s">
        <v>3758</v>
      </c>
      <c r="H642" s="832" t="s">
        <v>585</v>
      </c>
      <c r="I642" s="832" t="s">
        <v>3762</v>
      </c>
      <c r="J642" s="832" t="s">
        <v>3760</v>
      </c>
      <c r="K642" s="832" t="s">
        <v>3763</v>
      </c>
      <c r="L642" s="835">
        <v>552.64</v>
      </c>
      <c r="M642" s="835">
        <v>2210.56</v>
      </c>
      <c r="N642" s="832">
        <v>4</v>
      </c>
      <c r="O642" s="836">
        <v>2</v>
      </c>
      <c r="P642" s="835">
        <v>552.64</v>
      </c>
      <c r="Q642" s="837">
        <v>0.25</v>
      </c>
      <c r="R642" s="832">
        <v>1</v>
      </c>
      <c r="S642" s="837">
        <v>0.25</v>
      </c>
      <c r="T642" s="836">
        <v>1</v>
      </c>
      <c r="U642" s="838">
        <v>0.5</v>
      </c>
    </row>
    <row r="643" spans="1:21" ht="14.45" customHeight="1" x14ac:dyDescent="0.2">
      <c r="A643" s="831">
        <v>7</v>
      </c>
      <c r="B643" s="832" t="s">
        <v>2907</v>
      </c>
      <c r="C643" s="832" t="s">
        <v>2913</v>
      </c>
      <c r="D643" s="833" t="s">
        <v>4443</v>
      </c>
      <c r="E643" s="834" t="s">
        <v>2923</v>
      </c>
      <c r="F643" s="832" t="s">
        <v>2908</v>
      </c>
      <c r="G643" s="832" t="s">
        <v>3758</v>
      </c>
      <c r="H643" s="832" t="s">
        <v>585</v>
      </c>
      <c r="I643" s="832" t="s">
        <v>3764</v>
      </c>
      <c r="J643" s="832" t="s">
        <v>3760</v>
      </c>
      <c r="K643" s="832" t="s">
        <v>3765</v>
      </c>
      <c r="L643" s="835">
        <v>355.79</v>
      </c>
      <c r="M643" s="835">
        <v>355.79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7</v>
      </c>
      <c r="B644" s="832" t="s">
        <v>2907</v>
      </c>
      <c r="C644" s="832" t="s">
        <v>2913</v>
      </c>
      <c r="D644" s="833" t="s">
        <v>4443</v>
      </c>
      <c r="E644" s="834" t="s">
        <v>2923</v>
      </c>
      <c r="F644" s="832" t="s">
        <v>2908</v>
      </c>
      <c r="G644" s="832" t="s">
        <v>3758</v>
      </c>
      <c r="H644" s="832" t="s">
        <v>585</v>
      </c>
      <c r="I644" s="832" t="s">
        <v>3766</v>
      </c>
      <c r="J644" s="832" t="s">
        <v>3760</v>
      </c>
      <c r="K644" s="832" t="s">
        <v>3767</v>
      </c>
      <c r="L644" s="835">
        <v>1019.46</v>
      </c>
      <c r="M644" s="835">
        <v>8155.68</v>
      </c>
      <c r="N644" s="832">
        <v>8</v>
      </c>
      <c r="O644" s="836">
        <v>3</v>
      </c>
      <c r="P644" s="835">
        <v>8155.68</v>
      </c>
      <c r="Q644" s="837">
        <v>1</v>
      </c>
      <c r="R644" s="832">
        <v>8</v>
      </c>
      <c r="S644" s="837">
        <v>1</v>
      </c>
      <c r="T644" s="836">
        <v>3</v>
      </c>
      <c r="U644" s="838">
        <v>1</v>
      </c>
    </row>
    <row r="645" spans="1:21" ht="14.45" customHeight="1" x14ac:dyDescent="0.2">
      <c r="A645" s="831">
        <v>7</v>
      </c>
      <c r="B645" s="832" t="s">
        <v>2907</v>
      </c>
      <c r="C645" s="832" t="s">
        <v>2913</v>
      </c>
      <c r="D645" s="833" t="s">
        <v>4443</v>
      </c>
      <c r="E645" s="834" t="s">
        <v>2923</v>
      </c>
      <c r="F645" s="832" t="s">
        <v>2908</v>
      </c>
      <c r="G645" s="832" t="s">
        <v>3758</v>
      </c>
      <c r="H645" s="832" t="s">
        <v>678</v>
      </c>
      <c r="I645" s="832" t="s">
        <v>3771</v>
      </c>
      <c r="J645" s="832" t="s">
        <v>3772</v>
      </c>
      <c r="K645" s="832" t="s">
        <v>3761</v>
      </c>
      <c r="L645" s="835">
        <v>2038.93</v>
      </c>
      <c r="M645" s="835">
        <v>24467.16</v>
      </c>
      <c r="N645" s="832">
        <v>12</v>
      </c>
      <c r="O645" s="836">
        <v>3</v>
      </c>
      <c r="P645" s="835">
        <v>24467.16</v>
      </c>
      <c r="Q645" s="837">
        <v>1</v>
      </c>
      <c r="R645" s="832">
        <v>12</v>
      </c>
      <c r="S645" s="837">
        <v>1</v>
      </c>
      <c r="T645" s="836">
        <v>3</v>
      </c>
      <c r="U645" s="838">
        <v>1</v>
      </c>
    </row>
    <row r="646" spans="1:21" ht="14.45" customHeight="1" x14ac:dyDescent="0.2">
      <c r="A646" s="831">
        <v>7</v>
      </c>
      <c r="B646" s="832" t="s">
        <v>2907</v>
      </c>
      <c r="C646" s="832" t="s">
        <v>2913</v>
      </c>
      <c r="D646" s="833" t="s">
        <v>4443</v>
      </c>
      <c r="E646" s="834" t="s">
        <v>2923</v>
      </c>
      <c r="F646" s="832" t="s">
        <v>2908</v>
      </c>
      <c r="G646" s="832" t="s">
        <v>3758</v>
      </c>
      <c r="H646" s="832" t="s">
        <v>678</v>
      </c>
      <c r="I646" s="832" t="s">
        <v>3773</v>
      </c>
      <c r="J646" s="832" t="s">
        <v>3772</v>
      </c>
      <c r="K646" s="832" t="s">
        <v>3765</v>
      </c>
      <c r="L646" s="835">
        <v>355.79</v>
      </c>
      <c r="M646" s="835">
        <v>1067.3700000000001</v>
      </c>
      <c r="N646" s="832">
        <v>3</v>
      </c>
      <c r="O646" s="836">
        <v>1</v>
      </c>
      <c r="P646" s="835">
        <v>1067.3700000000001</v>
      </c>
      <c r="Q646" s="837">
        <v>1</v>
      </c>
      <c r="R646" s="832">
        <v>3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7</v>
      </c>
      <c r="B647" s="832" t="s">
        <v>2907</v>
      </c>
      <c r="C647" s="832" t="s">
        <v>2913</v>
      </c>
      <c r="D647" s="833" t="s">
        <v>4443</v>
      </c>
      <c r="E647" s="834" t="s">
        <v>2923</v>
      </c>
      <c r="F647" s="832" t="s">
        <v>2908</v>
      </c>
      <c r="G647" s="832" t="s">
        <v>3758</v>
      </c>
      <c r="H647" s="832" t="s">
        <v>678</v>
      </c>
      <c r="I647" s="832" t="s">
        <v>3774</v>
      </c>
      <c r="J647" s="832" t="s">
        <v>3772</v>
      </c>
      <c r="K647" s="832" t="s">
        <v>3763</v>
      </c>
      <c r="L647" s="835">
        <v>552.64</v>
      </c>
      <c r="M647" s="835">
        <v>3315.8399999999997</v>
      </c>
      <c r="N647" s="832">
        <v>6</v>
      </c>
      <c r="O647" s="836">
        <v>3</v>
      </c>
      <c r="P647" s="835">
        <v>3315.8399999999997</v>
      </c>
      <c r="Q647" s="837">
        <v>1</v>
      </c>
      <c r="R647" s="832">
        <v>6</v>
      </c>
      <c r="S647" s="837">
        <v>1</v>
      </c>
      <c r="T647" s="836">
        <v>3</v>
      </c>
      <c r="U647" s="838">
        <v>1</v>
      </c>
    </row>
    <row r="648" spans="1:21" ht="14.45" customHeight="1" x14ac:dyDescent="0.2">
      <c r="A648" s="831">
        <v>7</v>
      </c>
      <c r="B648" s="832" t="s">
        <v>2907</v>
      </c>
      <c r="C648" s="832" t="s">
        <v>2913</v>
      </c>
      <c r="D648" s="833" t="s">
        <v>4443</v>
      </c>
      <c r="E648" s="834" t="s">
        <v>2923</v>
      </c>
      <c r="F648" s="832" t="s">
        <v>2908</v>
      </c>
      <c r="G648" s="832" t="s">
        <v>3758</v>
      </c>
      <c r="H648" s="832" t="s">
        <v>678</v>
      </c>
      <c r="I648" s="832" t="s">
        <v>3775</v>
      </c>
      <c r="J648" s="832" t="s">
        <v>3772</v>
      </c>
      <c r="K648" s="832" t="s">
        <v>3767</v>
      </c>
      <c r="L648" s="835">
        <v>1019.46</v>
      </c>
      <c r="M648" s="835">
        <v>17330.82</v>
      </c>
      <c r="N648" s="832">
        <v>17</v>
      </c>
      <c r="O648" s="836">
        <v>5</v>
      </c>
      <c r="P648" s="835">
        <v>12233.52</v>
      </c>
      <c r="Q648" s="837">
        <v>0.70588235294117652</v>
      </c>
      <c r="R648" s="832">
        <v>12</v>
      </c>
      <c r="S648" s="837">
        <v>0.70588235294117652</v>
      </c>
      <c r="T648" s="836">
        <v>4</v>
      </c>
      <c r="U648" s="838">
        <v>0.8</v>
      </c>
    </row>
    <row r="649" spans="1:21" ht="14.45" customHeight="1" x14ac:dyDescent="0.2">
      <c r="A649" s="831">
        <v>7</v>
      </c>
      <c r="B649" s="832" t="s">
        <v>2907</v>
      </c>
      <c r="C649" s="832" t="s">
        <v>2913</v>
      </c>
      <c r="D649" s="833" t="s">
        <v>4443</v>
      </c>
      <c r="E649" s="834" t="s">
        <v>2923</v>
      </c>
      <c r="F649" s="832" t="s">
        <v>2908</v>
      </c>
      <c r="G649" s="832" t="s">
        <v>3758</v>
      </c>
      <c r="H649" s="832" t="s">
        <v>585</v>
      </c>
      <c r="I649" s="832" t="s">
        <v>3959</v>
      </c>
      <c r="J649" s="832" t="s">
        <v>3769</v>
      </c>
      <c r="K649" s="832" t="s">
        <v>3765</v>
      </c>
      <c r="L649" s="835">
        <v>355.79</v>
      </c>
      <c r="M649" s="835">
        <v>1423.16</v>
      </c>
      <c r="N649" s="832">
        <v>4</v>
      </c>
      <c r="O649" s="836">
        <v>1</v>
      </c>
      <c r="P649" s="835">
        <v>1423.16</v>
      </c>
      <c r="Q649" s="837">
        <v>1</v>
      </c>
      <c r="R649" s="832">
        <v>4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7</v>
      </c>
      <c r="B650" s="832" t="s">
        <v>2907</v>
      </c>
      <c r="C650" s="832" t="s">
        <v>2913</v>
      </c>
      <c r="D650" s="833" t="s">
        <v>4443</v>
      </c>
      <c r="E650" s="834" t="s">
        <v>2923</v>
      </c>
      <c r="F650" s="832" t="s">
        <v>2908</v>
      </c>
      <c r="G650" s="832" t="s">
        <v>3019</v>
      </c>
      <c r="H650" s="832" t="s">
        <v>585</v>
      </c>
      <c r="I650" s="832" t="s">
        <v>3020</v>
      </c>
      <c r="J650" s="832" t="s">
        <v>747</v>
      </c>
      <c r="K650" s="832" t="s">
        <v>3021</v>
      </c>
      <c r="L650" s="835">
        <v>127.91</v>
      </c>
      <c r="M650" s="835">
        <v>1151.1899999999998</v>
      </c>
      <c r="N650" s="832">
        <v>9</v>
      </c>
      <c r="O650" s="836">
        <v>3</v>
      </c>
      <c r="P650" s="835">
        <v>895.36999999999989</v>
      </c>
      <c r="Q650" s="837">
        <v>0.77777777777777779</v>
      </c>
      <c r="R650" s="832">
        <v>7</v>
      </c>
      <c r="S650" s="837">
        <v>0.77777777777777779</v>
      </c>
      <c r="T650" s="836">
        <v>2.5</v>
      </c>
      <c r="U650" s="838">
        <v>0.83333333333333337</v>
      </c>
    </row>
    <row r="651" spans="1:21" ht="14.45" customHeight="1" x14ac:dyDescent="0.2">
      <c r="A651" s="831">
        <v>7</v>
      </c>
      <c r="B651" s="832" t="s">
        <v>2907</v>
      </c>
      <c r="C651" s="832" t="s">
        <v>2913</v>
      </c>
      <c r="D651" s="833" t="s">
        <v>4443</v>
      </c>
      <c r="E651" s="834" t="s">
        <v>2923</v>
      </c>
      <c r="F651" s="832" t="s">
        <v>2908</v>
      </c>
      <c r="G651" s="832" t="s">
        <v>3793</v>
      </c>
      <c r="H651" s="832" t="s">
        <v>585</v>
      </c>
      <c r="I651" s="832" t="s">
        <v>3797</v>
      </c>
      <c r="J651" s="832" t="s">
        <v>3795</v>
      </c>
      <c r="K651" s="832" t="s">
        <v>3798</v>
      </c>
      <c r="L651" s="835">
        <v>338.58</v>
      </c>
      <c r="M651" s="835">
        <v>677.16</v>
      </c>
      <c r="N651" s="832">
        <v>2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7</v>
      </c>
      <c r="B652" s="832" t="s">
        <v>2907</v>
      </c>
      <c r="C652" s="832" t="s">
        <v>2913</v>
      </c>
      <c r="D652" s="833" t="s">
        <v>4443</v>
      </c>
      <c r="E652" s="834" t="s">
        <v>2923</v>
      </c>
      <c r="F652" s="832" t="s">
        <v>2908</v>
      </c>
      <c r="G652" s="832" t="s">
        <v>3793</v>
      </c>
      <c r="H652" s="832" t="s">
        <v>585</v>
      </c>
      <c r="I652" s="832" t="s">
        <v>3960</v>
      </c>
      <c r="J652" s="832" t="s">
        <v>3802</v>
      </c>
      <c r="K652" s="832" t="s">
        <v>3798</v>
      </c>
      <c r="L652" s="835">
        <v>338.58</v>
      </c>
      <c r="M652" s="835">
        <v>677.16</v>
      </c>
      <c r="N652" s="832">
        <v>2</v>
      </c>
      <c r="O652" s="836">
        <v>0.5</v>
      </c>
      <c r="P652" s="835">
        <v>677.16</v>
      </c>
      <c r="Q652" s="837">
        <v>1</v>
      </c>
      <c r="R652" s="832">
        <v>2</v>
      </c>
      <c r="S652" s="837">
        <v>1</v>
      </c>
      <c r="T652" s="836">
        <v>0.5</v>
      </c>
      <c r="U652" s="838">
        <v>1</v>
      </c>
    </row>
    <row r="653" spans="1:21" ht="14.45" customHeight="1" x14ac:dyDescent="0.2">
      <c r="A653" s="831">
        <v>7</v>
      </c>
      <c r="B653" s="832" t="s">
        <v>2907</v>
      </c>
      <c r="C653" s="832" t="s">
        <v>2913</v>
      </c>
      <c r="D653" s="833" t="s">
        <v>4443</v>
      </c>
      <c r="E653" s="834" t="s">
        <v>2923</v>
      </c>
      <c r="F653" s="832" t="s">
        <v>2908</v>
      </c>
      <c r="G653" s="832" t="s">
        <v>3793</v>
      </c>
      <c r="H653" s="832" t="s">
        <v>585</v>
      </c>
      <c r="I653" s="832" t="s">
        <v>3803</v>
      </c>
      <c r="J653" s="832" t="s">
        <v>1346</v>
      </c>
      <c r="K653" s="832" t="s">
        <v>3796</v>
      </c>
      <c r="L653" s="835">
        <v>169.29</v>
      </c>
      <c r="M653" s="835">
        <v>2370.06</v>
      </c>
      <c r="N653" s="832">
        <v>14</v>
      </c>
      <c r="O653" s="836">
        <v>3</v>
      </c>
      <c r="P653" s="835">
        <v>2031.48</v>
      </c>
      <c r="Q653" s="837">
        <v>0.85714285714285721</v>
      </c>
      <c r="R653" s="832">
        <v>12</v>
      </c>
      <c r="S653" s="837">
        <v>0.8571428571428571</v>
      </c>
      <c r="T653" s="836">
        <v>2.5</v>
      </c>
      <c r="U653" s="838">
        <v>0.83333333333333337</v>
      </c>
    </row>
    <row r="654" spans="1:21" ht="14.45" customHeight="1" x14ac:dyDescent="0.2">
      <c r="A654" s="831">
        <v>7</v>
      </c>
      <c r="B654" s="832" t="s">
        <v>2907</v>
      </c>
      <c r="C654" s="832" t="s">
        <v>2913</v>
      </c>
      <c r="D654" s="833" t="s">
        <v>4443</v>
      </c>
      <c r="E654" s="834" t="s">
        <v>2923</v>
      </c>
      <c r="F654" s="832" t="s">
        <v>2908</v>
      </c>
      <c r="G654" s="832" t="s">
        <v>3793</v>
      </c>
      <c r="H654" s="832" t="s">
        <v>585</v>
      </c>
      <c r="I654" s="832" t="s">
        <v>3806</v>
      </c>
      <c r="J654" s="832" t="s">
        <v>3805</v>
      </c>
      <c r="K654" s="832" t="s">
        <v>3798</v>
      </c>
      <c r="L654" s="835">
        <v>338.58</v>
      </c>
      <c r="M654" s="835">
        <v>1354.32</v>
      </c>
      <c r="N654" s="832">
        <v>4</v>
      </c>
      <c r="O654" s="836">
        <v>1</v>
      </c>
      <c r="P654" s="835">
        <v>1354.32</v>
      </c>
      <c r="Q654" s="837">
        <v>1</v>
      </c>
      <c r="R654" s="832">
        <v>4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7</v>
      </c>
      <c r="B655" s="832" t="s">
        <v>2907</v>
      </c>
      <c r="C655" s="832" t="s">
        <v>2913</v>
      </c>
      <c r="D655" s="833" t="s">
        <v>4443</v>
      </c>
      <c r="E655" s="834" t="s">
        <v>2923</v>
      </c>
      <c r="F655" s="832" t="s">
        <v>2908</v>
      </c>
      <c r="G655" s="832" t="s">
        <v>3793</v>
      </c>
      <c r="H655" s="832" t="s">
        <v>585</v>
      </c>
      <c r="I655" s="832" t="s">
        <v>3807</v>
      </c>
      <c r="J655" s="832" t="s">
        <v>3795</v>
      </c>
      <c r="K655" s="832" t="s">
        <v>3808</v>
      </c>
      <c r="L655" s="835">
        <v>677.17</v>
      </c>
      <c r="M655" s="835">
        <v>1354.34</v>
      </c>
      <c r="N655" s="832">
        <v>2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7</v>
      </c>
      <c r="B656" s="832" t="s">
        <v>2907</v>
      </c>
      <c r="C656" s="832" t="s">
        <v>2913</v>
      </c>
      <c r="D656" s="833" t="s">
        <v>4443</v>
      </c>
      <c r="E656" s="834" t="s">
        <v>2923</v>
      </c>
      <c r="F656" s="832" t="s">
        <v>2908</v>
      </c>
      <c r="G656" s="832" t="s">
        <v>3793</v>
      </c>
      <c r="H656" s="832" t="s">
        <v>585</v>
      </c>
      <c r="I656" s="832" t="s">
        <v>3961</v>
      </c>
      <c r="J656" s="832" t="s">
        <v>3962</v>
      </c>
      <c r="K656" s="832" t="s">
        <v>3798</v>
      </c>
      <c r="L656" s="835">
        <v>338.58</v>
      </c>
      <c r="M656" s="835">
        <v>1015.74</v>
      </c>
      <c r="N656" s="832">
        <v>3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7</v>
      </c>
      <c r="B657" s="832" t="s">
        <v>2907</v>
      </c>
      <c r="C657" s="832" t="s">
        <v>2913</v>
      </c>
      <c r="D657" s="833" t="s">
        <v>4443</v>
      </c>
      <c r="E657" s="834" t="s">
        <v>2923</v>
      </c>
      <c r="F657" s="832" t="s">
        <v>2908</v>
      </c>
      <c r="G657" s="832" t="s">
        <v>3793</v>
      </c>
      <c r="H657" s="832" t="s">
        <v>585</v>
      </c>
      <c r="I657" s="832" t="s">
        <v>3810</v>
      </c>
      <c r="J657" s="832" t="s">
        <v>1346</v>
      </c>
      <c r="K657" s="832" t="s">
        <v>3798</v>
      </c>
      <c r="L657" s="835">
        <v>338.58</v>
      </c>
      <c r="M657" s="835">
        <v>4401.54</v>
      </c>
      <c r="N657" s="832">
        <v>13</v>
      </c>
      <c r="O657" s="836">
        <v>1.5</v>
      </c>
      <c r="P657" s="835">
        <v>4401.54</v>
      </c>
      <c r="Q657" s="837">
        <v>1</v>
      </c>
      <c r="R657" s="832">
        <v>13</v>
      </c>
      <c r="S657" s="837">
        <v>1</v>
      </c>
      <c r="T657" s="836">
        <v>1.5</v>
      </c>
      <c r="U657" s="838">
        <v>1</v>
      </c>
    </row>
    <row r="658" spans="1:21" ht="14.45" customHeight="1" x14ac:dyDescent="0.2">
      <c r="A658" s="831">
        <v>7</v>
      </c>
      <c r="B658" s="832" t="s">
        <v>2907</v>
      </c>
      <c r="C658" s="832" t="s">
        <v>2913</v>
      </c>
      <c r="D658" s="833" t="s">
        <v>4443</v>
      </c>
      <c r="E658" s="834" t="s">
        <v>2923</v>
      </c>
      <c r="F658" s="832" t="s">
        <v>2908</v>
      </c>
      <c r="G658" s="832" t="s">
        <v>3793</v>
      </c>
      <c r="H658" s="832" t="s">
        <v>678</v>
      </c>
      <c r="I658" s="832" t="s">
        <v>2612</v>
      </c>
      <c r="J658" s="832" t="s">
        <v>1346</v>
      </c>
      <c r="K658" s="832" t="s">
        <v>1347</v>
      </c>
      <c r="L658" s="835">
        <v>1286.6199999999999</v>
      </c>
      <c r="M658" s="835">
        <v>12866.199999999999</v>
      </c>
      <c r="N658" s="832">
        <v>10</v>
      </c>
      <c r="O658" s="836">
        <v>2.5</v>
      </c>
      <c r="P658" s="835">
        <v>10292.959999999999</v>
      </c>
      <c r="Q658" s="837">
        <v>0.8</v>
      </c>
      <c r="R658" s="832">
        <v>8</v>
      </c>
      <c r="S658" s="837">
        <v>0.8</v>
      </c>
      <c r="T658" s="836">
        <v>2</v>
      </c>
      <c r="U658" s="838">
        <v>0.8</v>
      </c>
    </row>
    <row r="659" spans="1:21" ht="14.45" customHeight="1" x14ac:dyDescent="0.2">
      <c r="A659" s="831">
        <v>7</v>
      </c>
      <c r="B659" s="832" t="s">
        <v>2907</v>
      </c>
      <c r="C659" s="832" t="s">
        <v>2913</v>
      </c>
      <c r="D659" s="833" t="s">
        <v>4443</v>
      </c>
      <c r="E659" s="834" t="s">
        <v>2923</v>
      </c>
      <c r="F659" s="832" t="s">
        <v>2908</v>
      </c>
      <c r="G659" s="832" t="s">
        <v>3793</v>
      </c>
      <c r="H659" s="832" t="s">
        <v>678</v>
      </c>
      <c r="I659" s="832" t="s">
        <v>3813</v>
      </c>
      <c r="J659" s="832" t="s">
        <v>1346</v>
      </c>
      <c r="K659" s="832" t="s">
        <v>3808</v>
      </c>
      <c r="L659" s="835">
        <v>677.17</v>
      </c>
      <c r="M659" s="835">
        <v>2708.68</v>
      </c>
      <c r="N659" s="832">
        <v>4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7</v>
      </c>
      <c r="B660" s="832" t="s">
        <v>2907</v>
      </c>
      <c r="C660" s="832" t="s">
        <v>2913</v>
      </c>
      <c r="D660" s="833" t="s">
        <v>4443</v>
      </c>
      <c r="E660" s="834" t="s">
        <v>2923</v>
      </c>
      <c r="F660" s="832" t="s">
        <v>2908</v>
      </c>
      <c r="G660" s="832" t="s">
        <v>3793</v>
      </c>
      <c r="H660" s="832" t="s">
        <v>678</v>
      </c>
      <c r="I660" s="832" t="s">
        <v>2613</v>
      </c>
      <c r="J660" s="832" t="s">
        <v>1346</v>
      </c>
      <c r="K660" s="832" t="s">
        <v>1348</v>
      </c>
      <c r="L660" s="835">
        <v>2573.2199999999998</v>
      </c>
      <c r="M660" s="835">
        <v>38598.300000000003</v>
      </c>
      <c r="N660" s="832">
        <v>15</v>
      </c>
      <c r="O660" s="836">
        <v>4.5</v>
      </c>
      <c r="P660" s="835">
        <v>33451.86</v>
      </c>
      <c r="Q660" s="837">
        <v>0.86666666666666659</v>
      </c>
      <c r="R660" s="832">
        <v>13</v>
      </c>
      <c r="S660" s="837">
        <v>0.8666666666666667</v>
      </c>
      <c r="T660" s="836">
        <v>4</v>
      </c>
      <c r="U660" s="838">
        <v>0.88888888888888884</v>
      </c>
    </row>
    <row r="661" spans="1:21" ht="14.45" customHeight="1" x14ac:dyDescent="0.2">
      <c r="A661" s="831">
        <v>7</v>
      </c>
      <c r="B661" s="832" t="s">
        <v>2907</v>
      </c>
      <c r="C661" s="832" t="s">
        <v>2913</v>
      </c>
      <c r="D661" s="833" t="s">
        <v>4443</v>
      </c>
      <c r="E661" s="834" t="s">
        <v>2923</v>
      </c>
      <c r="F661" s="832" t="s">
        <v>2908</v>
      </c>
      <c r="G661" s="832" t="s">
        <v>3793</v>
      </c>
      <c r="H661" s="832" t="s">
        <v>585</v>
      </c>
      <c r="I661" s="832" t="s">
        <v>3963</v>
      </c>
      <c r="J661" s="832" t="s">
        <v>3802</v>
      </c>
      <c r="K661" s="832" t="s">
        <v>3964</v>
      </c>
      <c r="L661" s="835">
        <v>84.65</v>
      </c>
      <c r="M661" s="835">
        <v>677.2</v>
      </c>
      <c r="N661" s="832">
        <v>8</v>
      </c>
      <c r="O661" s="836">
        <v>0.5</v>
      </c>
      <c r="P661" s="835">
        <v>677.2</v>
      </c>
      <c r="Q661" s="837">
        <v>1</v>
      </c>
      <c r="R661" s="832">
        <v>8</v>
      </c>
      <c r="S661" s="837">
        <v>1</v>
      </c>
      <c r="T661" s="836">
        <v>0.5</v>
      </c>
      <c r="U661" s="838">
        <v>1</v>
      </c>
    </row>
    <row r="662" spans="1:21" ht="14.45" customHeight="1" x14ac:dyDescent="0.2">
      <c r="A662" s="831">
        <v>7</v>
      </c>
      <c r="B662" s="832" t="s">
        <v>2907</v>
      </c>
      <c r="C662" s="832" t="s">
        <v>2913</v>
      </c>
      <c r="D662" s="833" t="s">
        <v>4443</v>
      </c>
      <c r="E662" s="834" t="s">
        <v>2923</v>
      </c>
      <c r="F662" s="832" t="s">
        <v>2908</v>
      </c>
      <c r="G662" s="832" t="s">
        <v>3793</v>
      </c>
      <c r="H662" s="832" t="s">
        <v>585</v>
      </c>
      <c r="I662" s="832" t="s">
        <v>3816</v>
      </c>
      <c r="J662" s="832" t="s">
        <v>3817</v>
      </c>
      <c r="K662" s="832" t="s">
        <v>3798</v>
      </c>
      <c r="L662" s="835">
        <v>1715.48</v>
      </c>
      <c r="M662" s="835">
        <v>6861.92</v>
      </c>
      <c r="N662" s="832">
        <v>4</v>
      </c>
      <c r="O662" s="836">
        <v>0.5</v>
      </c>
      <c r="P662" s="835">
        <v>6861.92</v>
      </c>
      <c r="Q662" s="837">
        <v>1</v>
      </c>
      <c r="R662" s="832">
        <v>4</v>
      </c>
      <c r="S662" s="837">
        <v>1</v>
      </c>
      <c r="T662" s="836">
        <v>0.5</v>
      </c>
      <c r="U662" s="838">
        <v>1</v>
      </c>
    </row>
    <row r="663" spans="1:21" ht="14.45" customHeight="1" x14ac:dyDescent="0.2">
      <c r="A663" s="831">
        <v>7</v>
      </c>
      <c r="B663" s="832" t="s">
        <v>2907</v>
      </c>
      <c r="C663" s="832" t="s">
        <v>2913</v>
      </c>
      <c r="D663" s="833" t="s">
        <v>4443</v>
      </c>
      <c r="E663" s="834" t="s">
        <v>2923</v>
      </c>
      <c r="F663" s="832" t="s">
        <v>2908</v>
      </c>
      <c r="G663" s="832" t="s">
        <v>3022</v>
      </c>
      <c r="H663" s="832" t="s">
        <v>585</v>
      </c>
      <c r="I663" s="832" t="s">
        <v>3023</v>
      </c>
      <c r="J663" s="832" t="s">
        <v>3024</v>
      </c>
      <c r="K663" s="832" t="s">
        <v>3025</v>
      </c>
      <c r="L663" s="835">
        <v>205.84</v>
      </c>
      <c r="M663" s="835">
        <v>205.84</v>
      </c>
      <c r="N663" s="832">
        <v>1</v>
      </c>
      <c r="O663" s="836">
        <v>0.5</v>
      </c>
      <c r="P663" s="835">
        <v>205.84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7</v>
      </c>
      <c r="B664" s="832" t="s">
        <v>2907</v>
      </c>
      <c r="C664" s="832" t="s">
        <v>2913</v>
      </c>
      <c r="D664" s="833" t="s">
        <v>4443</v>
      </c>
      <c r="E664" s="834" t="s">
        <v>2923</v>
      </c>
      <c r="F664" s="832" t="s">
        <v>2908</v>
      </c>
      <c r="G664" s="832" t="s">
        <v>3470</v>
      </c>
      <c r="H664" s="832" t="s">
        <v>678</v>
      </c>
      <c r="I664" s="832" t="s">
        <v>2589</v>
      </c>
      <c r="J664" s="832" t="s">
        <v>713</v>
      </c>
      <c r="K664" s="832" t="s">
        <v>1289</v>
      </c>
      <c r="L664" s="835">
        <v>0</v>
      </c>
      <c r="M664" s="835">
        <v>0</v>
      </c>
      <c r="N664" s="832">
        <v>22</v>
      </c>
      <c r="O664" s="836">
        <v>2.5</v>
      </c>
      <c r="P664" s="835">
        <v>0</v>
      </c>
      <c r="Q664" s="837"/>
      <c r="R664" s="832">
        <v>2</v>
      </c>
      <c r="S664" s="837">
        <v>9.0909090909090912E-2</v>
      </c>
      <c r="T664" s="836">
        <v>0.5</v>
      </c>
      <c r="U664" s="838">
        <v>0.2</v>
      </c>
    </row>
    <row r="665" spans="1:21" ht="14.45" customHeight="1" x14ac:dyDescent="0.2">
      <c r="A665" s="831">
        <v>7</v>
      </c>
      <c r="B665" s="832" t="s">
        <v>2907</v>
      </c>
      <c r="C665" s="832" t="s">
        <v>2913</v>
      </c>
      <c r="D665" s="833" t="s">
        <v>4443</v>
      </c>
      <c r="E665" s="834" t="s">
        <v>2923</v>
      </c>
      <c r="F665" s="832" t="s">
        <v>2908</v>
      </c>
      <c r="G665" s="832" t="s">
        <v>3821</v>
      </c>
      <c r="H665" s="832" t="s">
        <v>585</v>
      </c>
      <c r="I665" s="832" t="s">
        <v>3832</v>
      </c>
      <c r="J665" s="832" t="s">
        <v>3828</v>
      </c>
      <c r="K665" s="832" t="s">
        <v>3829</v>
      </c>
      <c r="L665" s="835">
        <v>60.39</v>
      </c>
      <c r="M665" s="835">
        <v>120.78</v>
      </c>
      <c r="N665" s="832">
        <v>2</v>
      </c>
      <c r="O665" s="836">
        <v>0.5</v>
      </c>
      <c r="P665" s="835">
        <v>120.78</v>
      </c>
      <c r="Q665" s="837">
        <v>1</v>
      </c>
      <c r="R665" s="832">
        <v>2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7</v>
      </c>
      <c r="B666" s="832" t="s">
        <v>2907</v>
      </c>
      <c r="C666" s="832" t="s">
        <v>2913</v>
      </c>
      <c r="D666" s="833" t="s">
        <v>4443</v>
      </c>
      <c r="E666" s="834" t="s">
        <v>2923</v>
      </c>
      <c r="F666" s="832" t="s">
        <v>2908</v>
      </c>
      <c r="G666" s="832" t="s">
        <v>3837</v>
      </c>
      <c r="H666" s="832" t="s">
        <v>585</v>
      </c>
      <c r="I666" s="832" t="s">
        <v>3838</v>
      </c>
      <c r="J666" s="832" t="s">
        <v>3839</v>
      </c>
      <c r="K666" s="832" t="s">
        <v>3840</v>
      </c>
      <c r="L666" s="835">
        <v>355.79</v>
      </c>
      <c r="M666" s="835">
        <v>1778.9500000000003</v>
      </c>
      <c r="N666" s="832">
        <v>5</v>
      </c>
      <c r="O666" s="836">
        <v>2</v>
      </c>
      <c r="P666" s="835">
        <v>1778.9500000000003</v>
      </c>
      <c r="Q666" s="837">
        <v>1</v>
      </c>
      <c r="R666" s="832">
        <v>5</v>
      </c>
      <c r="S666" s="837">
        <v>1</v>
      </c>
      <c r="T666" s="836">
        <v>2</v>
      </c>
      <c r="U666" s="838">
        <v>1</v>
      </c>
    </row>
    <row r="667" spans="1:21" ht="14.45" customHeight="1" x14ac:dyDescent="0.2">
      <c r="A667" s="831">
        <v>7</v>
      </c>
      <c r="B667" s="832" t="s">
        <v>2907</v>
      </c>
      <c r="C667" s="832" t="s">
        <v>2913</v>
      </c>
      <c r="D667" s="833" t="s">
        <v>4443</v>
      </c>
      <c r="E667" s="834" t="s">
        <v>2923</v>
      </c>
      <c r="F667" s="832" t="s">
        <v>2908</v>
      </c>
      <c r="G667" s="832" t="s">
        <v>3837</v>
      </c>
      <c r="H667" s="832" t="s">
        <v>585</v>
      </c>
      <c r="I667" s="832" t="s">
        <v>3841</v>
      </c>
      <c r="J667" s="832" t="s">
        <v>3839</v>
      </c>
      <c r="K667" s="832" t="s">
        <v>3842</v>
      </c>
      <c r="L667" s="835">
        <v>552.64</v>
      </c>
      <c r="M667" s="835">
        <v>2763.2</v>
      </c>
      <c r="N667" s="832">
        <v>5</v>
      </c>
      <c r="O667" s="836">
        <v>1</v>
      </c>
      <c r="P667" s="835">
        <v>2763.2</v>
      </c>
      <c r="Q667" s="837">
        <v>1</v>
      </c>
      <c r="R667" s="832">
        <v>5</v>
      </c>
      <c r="S667" s="837">
        <v>1</v>
      </c>
      <c r="T667" s="836">
        <v>1</v>
      </c>
      <c r="U667" s="838">
        <v>1</v>
      </c>
    </row>
    <row r="668" spans="1:21" ht="14.45" customHeight="1" x14ac:dyDescent="0.2">
      <c r="A668" s="831">
        <v>7</v>
      </c>
      <c r="B668" s="832" t="s">
        <v>2907</v>
      </c>
      <c r="C668" s="832" t="s">
        <v>2913</v>
      </c>
      <c r="D668" s="833" t="s">
        <v>4443</v>
      </c>
      <c r="E668" s="834" t="s">
        <v>2923</v>
      </c>
      <c r="F668" s="832" t="s">
        <v>2908</v>
      </c>
      <c r="G668" s="832" t="s">
        <v>3837</v>
      </c>
      <c r="H668" s="832" t="s">
        <v>585</v>
      </c>
      <c r="I668" s="832" t="s">
        <v>3845</v>
      </c>
      <c r="J668" s="832" t="s">
        <v>3839</v>
      </c>
      <c r="K668" s="832" t="s">
        <v>3274</v>
      </c>
      <c r="L668" s="835">
        <v>764.6</v>
      </c>
      <c r="M668" s="835">
        <v>6116.8</v>
      </c>
      <c r="N668" s="832">
        <v>8</v>
      </c>
      <c r="O668" s="836">
        <v>2</v>
      </c>
      <c r="P668" s="835">
        <v>6116.8</v>
      </c>
      <c r="Q668" s="837">
        <v>1</v>
      </c>
      <c r="R668" s="832">
        <v>8</v>
      </c>
      <c r="S668" s="837">
        <v>1</v>
      </c>
      <c r="T668" s="836">
        <v>2</v>
      </c>
      <c r="U668" s="838">
        <v>1</v>
      </c>
    </row>
    <row r="669" spans="1:21" ht="14.45" customHeight="1" x14ac:dyDescent="0.2">
      <c r="A669" s="831">
        <v>7</v>
      </c>
      <c r="B669" s="832" t="s">
        <v>2907</v>
      </c>
      <c r="C669" s="832" t="s">
        <v>2913</v>
      </c>
      <c r="D669" s="833" t="s">
        <v>4443</v>
      </c>
      <c r="E669" s="834" t="s">
        <v>2923</v>
      </c>
      <c r="F669" s="832" t="s">
        <v>2908</v>
      </c>
      <c r="G669" s="832" t="s">
        <v>3837</v>
      </c>
      <c r="H669" s="832" t="s">
        <v>585</v>
      </c>
      <c r="I669" s="832" t="s">
        <v>3846</v>
      </c>
      <c r="J669" s="832" t="s">
        <v>3847</v>
      </c>
      <c r="K669" s="832" t="s">
        <v>3848</v>
      </c>
      <c r="L669" s="835">
        <v>92.11</v>
      </c>
      <c r="M669" s="835">
        <v>460.55</v>
      </c>
      <c r="N669" s="832">
        <v>5</v>
      </c>
      <c r="O669" s="836">
        <v>1</v>
      </c>
      <c r="P669" s="835">
        <v>460.55</v>
      </c>
      <c r="Q669" s="837">
        <v>1</v>
      </c>
      <c r="R669" s="832">
        <v>5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7</v>
      </c>
      <c r="B670" s="832" t="s">
        <v>2907</v>
      </c>
      <c r="C670" s="832" t="s">
        <v>2913</v>
      </c>
      <c r="D670" s="833" t="s">
        <v>4443</v>
      </c>
      <c r="E670" s="834" t="s">
        <v>2923</v>
      </c>
      <c r="F670" s="832" t="s">
        <v>2908</v>
      </c>
      <c r="G670" s="832" t="s">
        <v>3856</v>
      </c>
      <c r="H670" s="832" t="s">
        <v>585</v>
      </c>
      <c r="I670" s="832" t="s">
        <v>3859</v>
      </c>
      <c r="J670" s="832" t="s">
        <v>3860</v>
      </c>
      <c r="K670" s="832" t="s">
        <v>790</v>
      </c>
      <c r="L670" s="835">
        <v>140.94999999999999</v>
      </c>
      <c r="M670" s="835">
        <v>845.69999999999993</v>
      </c>
      <c r="N670" s="832">
        <v>6</v>
      </c>
      <c r="O670" s="836">
        <v>0.5</v>
      </c>
      <c r="P670" s="835">
        <v>845.69999999999993</v>
      </c>
      <c r="Q670" s="837">
        <v>1</v>
      </c>
      <c r="R670" s="832">
        <v>6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7</v>
      </c>
      <c r="B671" s="832" t="s">
        <v>2907</v>
      </c>
      <c r="C671" s="832" t="s">
        <v>2913</v>
      </c>
      <c r="D671" s="833" t="s">
        <v>4443</v>
      </c>
      <c r="E671" s="834" t="s">
        <v>2923</v>
      </c>
      <c r="F671" s="832" t="s">
        <v>2908</v>
      </c>
      <c r="G671" s="832" t="s">
        <v>3856</v>
      </c>
      <c r="H671" s="832" t="s">
        <v>585</v>
      </c>
      <c r="I671" s="832" t="s">
        <v>3863</v>
      </c>
      <c r="J671" s="832" t="s">
        <v>3864</v>
      </c>
      <c r="K671" s="832" t="s">
        <v>2766</v>
      </c>
      <c r="L671" s="835">
        <v>93.96</v>
      </c>
      <c r="M671" s="835">
        <v>281.88</v>
      </c>
      <c r="N671" s="832">
        <v>3</v>
      </c>
      <c r="O671" s="836">
        <v>0.5</v>
      </c>
      <c r="P671" s="835">
        <v>281.88</v>
      </c>
      <c r="Q671" s="837">
        <v>1</v>
      </c>
      <c r="R671" s="832">
        <v>3</v>
      </c>
      <c r="S671" s="837">
        <v>1</v>
      </c>
      <c r="T671" s="836">
        <v>0.5</v>
      </c>
      <c r="U671" s="838">
        <v>1</v>
      </c>
    </row>
    <row r="672" spans="1:21" ht="14.45" customHeight="1" x14ac:dyDescent="0.2">
      <c r="A672" s="831">
        <v>7</v>
      </c>
      <c r="B672" s="832" t="s">
        <v>2907</v>
      </c>
      <c r="C672" s="832" t="s">
        <v>2913</v>
      </c>
      <c r="D672" s="833" t="s">
        <v>4443</v>
      </c>
      <c r="E672" s="834" t="s">
        <v>2923</v>
      </c>
      <c r="F672" s="832" t="s">
        <v>2908</v>
      </c>
      <c r="G672" s="832" t="s">
        <v>3856</v>
      </c>
      <c r="H672" s="832" t="s">
        <v>585</v>
      </c>
      <c r="I672" s="832" t="s">
        <v>3965</v>
      </c>
      <c r="J672" s="832" t="s">
        <v>2085</v>
      </c>
      <c r="K672" s="832" t="s">
        <v>3966</v>
      </c>
      <c r="L672" s="835">
        <v>300.68</v>
      </c>
      <c r="M672" s="835">
        <v>300.68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7</v>
      </c>
      <c r="B673" s="832" t="s">
        <v>2907</v>
      </c>
      <c r="C673" s="832" t="s">
        <v>2913</v>
      </c>
      <c r="D673" s="833" t="s">
        <v>4443</v>
      </c>
      <c r="E673" s="834" t="s">
        <v>2923</v>
      </c>
      <c r="F673" s="832" t="s">
        <v>2908</v>
      </c>
      <c r="G673" s="832" t="s">
        <v>3856</v>
      </c>
      <c r="H673" s="832" t="s">
        <v>585</v>
      </c>
      <c r="I673" s="832" t="s">
        <v>3967</v>
      </c>
      <c r="J673" s="832" t="s">
        <v>3868</v>
      </c>
      <c r="K673" s="832" t="s">
        <v>3968</v>
      </c>
      <c r="L673" s="835">
        <v>93.96</v>
      </c>
      <c r="M673" s="835">
        <v>281.88</v>
      </c>
      <c r="N673" s="832">
        <v>3</v>
      </c>
      <c r="O673" s="836">
        <v>0.5</v>
      </c>
      <c r="P673" s="835">
        <v>281.88</v>
      </c>
      <c r="Q673" s="837">
        <v>1</v>
      </c>
      <c r="R673" s="832">
        <v>3</v>
      </c>
      <c r="S673" s="837">
        <v>1</v>
      </c>
      <c r="T673" s="836">
        <v>0.5</v>
      </c>
      <c r="U673" s="838">
        <v>1</v>
      </c>
    </row>
    <row r="674" spans="1:21" ht="14.45" customHeight="1" x14ac:dyDescent="0.2">
      <c r="A674" s="831">
        <v>7</v>
      </c>
      <c r="B674" s="832" t="s">
        <v>2907</v>
      </c>
      <c r="C674" s="832" t="s">
        <v>2913</v>
      </c>
      <c r="D674" s="833" t="s">
        <v>4443</v>
      </c>
      <c r="E674" s="834" t="s">
        <v>2923</v>
      </c>
      <c r="F674" s="832" t="s">
        <v>2908</v>
      </c>
      <c r="G674" s="832" t="s">
        <v>3856</v>
      </c>
      <c r="H674" s="832" t="s">
        <v>585</v>
      </c>
      <c r="I674" s="832" t="s">
        <v>3870</v>
      </c>
      <c r="J674" s="832" t="s">
        <v>3871</v>
      </c>
      <c r="K674" s="832" t="s">
        <v>790</v>
      </c>
      <c r="L674" s="835">
        <v>150.26</v>
      </c>
      <c r="M674" s="835">
        <v>901.56</v>
      </c>
      <c r="N674" s="832">
        <v>6</v>
      </c>
      <c r="O674" s="836">
        <v>0.5</v>
      </c>
      <c r="P674" s="835">
        <v>901.56</v>
      </c>
      <c r="Q674" s="837">
        <v>1</v>
      </c>
      <c r="R674" s="832">
        <v>6</v>
      </c>
      <c r="S674" s="837">
        <v>1</v>
      </c>
      <c r="T674" s="836">
        <v>0.5</v>
      </c>
      <c r="U674" s="838">
        <v>1</v>
      </c>
    </row>
    <row r="675" spans="1:21" ht="14.45" customHeight="1" x14ac:dyDescent="0.2">
      <c r="A675" s="831">
        <v>7</v>
      </c>
      <c r="B675" s="832" t="s">
        <v>2907</v>
      </c>
      <c r="C675" s="832" t="s">
        <v>2913</v>
      </c>
      <c r="D675" s="833" t="s">
        <v>4443</v>
      </c>
      <c r="E675" s="834" t="s">
        <v>2923</v>
      </c>
      <c r="F675" s="832" t="s">
        <v>2908</v>
      </c>
      <c r="G675" s="832" t="s">
        <v>3969</v>
      </c>
      <c r="H675" s="832" t="s">
        <v>585</v>
      </c>
      <c r="I675" s="832" t="s">
        <v>3970</v>
      </c>
      <c r="J675" s="832" t="s">
        <v>3971</v>
      </c>
      <c r="K675" s="832" t="s">
        <v>3972</v>
      </c>
      <c r="L675" s="835">
        <v>166.27</v>
      </c>
      <c r="M675" s="835">
        <v>332.54</v>
      </c>
      <c r="N675" s="832">
        <v>2</v>
      </c>
      <c r="O675" s="836">
        <v>0.5</v>
      </c>
      <c r="P675" s="835">
        <v>332.54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7</v>
      </c>
      <c r="B676" s="832" t="s">
        <v>2907</v>
      </c>
      <c r="C676" s="832" t="s">
        <v>2913</v>
      </c>
      <c r="D676" s="833" t="s">
        <v>4443</v>
      </c>
      <c r="E676" s="834" t="s">
        <v>2923</v>
      </c>
      <c r="F676" s="832" t="s">
        <v>2908</v>
      </c>
      <c r="G676" s="832" t="s">
        <v>3881</v>
      </c>
      <c r="H676" s="832" t="s">
        <v>585</v>
      </c>
      <c r="I676" s="832" t="s">
        <v>3886</v>
      </c>
      <c r="J676" s="832" t="s">
        <v>2673</v>
      </c>
      <c r="K676" s="832" t="s">
        <v>1494</v>
      </c>
      <c r="L676" s="835">
        <v>400.17</v>
      </c>
      <c r="M676" s="835">
        <v>800.34</v>
      </c>
      <c r="N676" s="832">
        <v>2</v>
      </c>
      <c r="O676" s="836">
        <v>1</v>
      </c>
      <c r="P676" s="835">
        <v>800.34</v>
      </c>
      <c r="Q676" s="837">
        <v>1</v>
      </c>
      <c r="R676" s="832">
        <v>2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7</v>
      </c>
      <c r="B677" s="832" t="s">
        <v>2907</v>
      </c>
      <c r="C677" s="832" t="s">
        <v>2913</v>
      </c>
      <c r="D677" s="833" t="s">
        <v>4443</v>
      </c>
      <c r="E677" s="834" t="s">
        <v>2923</v>
      </c>
      <c r="F677" s="832" t="s">
        <v>2908</v>
      </c>
      <c r="G677" s="832" t="s">
        <v>3881</v>
      </c>
      <c r="H677" s="832" t="s">
        <v>585</v>
      </c>
      <c r="I677" s="832" t="s">
        <v>3887</v>
      </c>
      <c r="J677" s="832" t="s">
        <v>2673</v>
      </c>
      <c r="K677" s="832" t="s">
        <v>3888</v>
      </c>
      <c r="L677" s="835">
        <v>533.42999999999995</v>
      </c>
      <c r="M677" s="835">
        <v>1066.8599999999999</v>
      </c>
      <c r="N677" s="832">
        <v>2</v>
      </c>
      <c r="O677" s="836">
        <v>1</v>
      </c>
      <c r="P677" s="835">
        <v>533.42999999999995</v>
      </c>
      <c r="Q677" s="837">
        <v>0.5</v>
      </c>
      <c r="R677" s="832">
        <v>1</v>
      </c>
      <c r="S677" s="837">
        <v>0.5</v>
      </c>
      <c r="T677" s="836">
        <v>0.5</v>
      </c>
      <c r="U677" s="838">
        <v>0.5</v>
      </c>
    </row>
    <row r="678" spans="1:21" ht="14.45" customHeight="1" x14ac:dyDescent="0.2">
      <c r="A678" s="831">
        <v>7</v>
      </c>
      <c r="B678" s="832" t="s">
        <v>2907</v>
      </c>
      <c r="C678" s="832" t="s">
        <v>2913</v>
      </c>
      <c r="D678" s="833" t="s">
        <v>4443</v>
      </c>
      <c r="E678" s="834" t="s">
        <v>2923</v>
      </c>
      <c r="F678" s="832" t="s">
        <v>2908</v>
      </c>
      <c r="G678" s="832" t="s">
        <v>3881</v>
      </c>
      <c r="H678" s="832" t="s">
        <v>678</v>
      </c>
      <c r="I678" s="832" t="s">
        <v>2672</v>
      </c>
      <c r="J678" s="832" t="s">
        <v>2673</v>
      </c>
      <c r="K678" s="832" t="s">
        <v>1494</v>
      </c>
      <c r="L678" s="835">
        <v>400.17</v>
      </c>
      <c r="M678" s="835">
        <v>400.17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7</v>
      </c>
      <c r="B679" s="832" t="s">
        <v>2907</v>
      </c>
      <c r="C679" s="832" t="s">
        <v>2913</v>
      </c>
      <c r="D679" s="833" t="s">
        <v>4443</v>
      </c>
      <c r="E679" s="834" t="s">
        <v>2923</v>
      </c>
      <c r="F679" s="832" t="s">
        <v>2908</v>
      </c>
      <c r="G679" s="832" t="s">
        <v>3881</v>
      </c>
      <c r="H679" s="832" t="s">
        <v>678</v>
      </c>
      <c r="I679" s="832" t="s">
        <v>3889</v>
      </c>
      <c r="J679" s="832" t="s">
        <v>2673</v>
      </c>
      <c r="K679" s="832" t="s">
        <v>3883</v>
      </c>
      <c r="L679" s="835">
        <v>80.53</v>
      </c>
      <c r="M679" s="835">
        <v>885.83</v>
      </c>
      <c r="N679" s="832">
        <v>11</v>
      </c>
      <c r="O679" s="836">
        <v>3.5</v>
      </c>
      <c r="P679" s="835">
        <v>241.59</v>
      </c>
      <c r="Q679" s="837">
        <v>0.27272727272727271</v>
      </c>
      <c r="R679" s="832">
        <v>3</v>
      </c>
      <c r="S679" s="837">
        <v>0.27272727272727271</v>
      </c>
      <c r="T679" s="836">
        <v>0.5</v>
      </c>
      <c r="U679" s="838">
        <v>0.14285714285714285</v>
      </c>
    </row>
    <row r="680" spans="1:21" ht="14.45" customHeight="1" x14ac:dyDescent="0.2">
      <c r="A680" s="831">
        <v>7</v>
      </c>
      <c r="B680" s="832" t="s">
        <v>2907</v>
      </c>
      <c r="C680" s="832" t="s">
        <v>2913</v>
      </c>
      <c r="D680" s="833" t="s">
        <v>4443</v>
      </c>
      <c r="E680" s="834" t="s">
        <v>2923</v>
      </c>
      <c r="F680" s="832" t="s">
        <v>2908</v>
      </c>
      <c r="G680" s="832" t="s">
        <v>3030</v>
      </c>
      <c r="H680" s="832" t="s">
        <v>585</v>
      </c>
      <c r="I680" s="832" t="s">
        <v>2644</v>
      </c>
      <c r="J680" s="832" t="s">
        <v>1538</v>
      </c>
      <c r="K680" s="832" t="s">
        <v>2645</v>
      </c>
      <c r="L680" s="835">
        <v>0</v>
      </c>
      <c r="M680" s="835">
        <v>0</v>
      </c>
      <c r="N680" s="832">
        <v>4</v>
      </c>
      <c r="O680" s="836">
        <v>1</v>
      </c>
      <c r="P680" s="835">
        <v>0</v>
      </c>
      <c r="Q680" s="837"/>
      <c r="R680" s="832">
        <v>2</v>
      </c>
      <c r="S680" s="837">
        <v>0.5</v>
      </c>
      <c r="T680" s="836">
        <v>0.5</v>
      </c>
      <c r="U680" s="838">
        <v>0.5</v>
      </c>
    </row>
    <row r="681" spans="1:21" ht="14.45" customHeight="1" x14ac:dyDescent="0.2">
      <c r="A681" s="831">
        <v>7</v>
      </c>
      <c r="B681" s="832" t="s">
        <v>2907</v>
      </c>
      <c r="C681" s="832" t="s">
        <v>2913</v>
      </c>
      <c r="D681" s="833" t="s">
        <v>4443</v>
      </c>
      <c r="E681" s="834" t="s">
        <v>2923</v>
      </c>
      <c r="F681" s="832" t="s">
        <v>2908</v>
      </c>
      <c r="G681" s="832" t="s">
        <v>3030</v>
      </c>
      <c r="H681" s="832" t="s">
        <v>678</v>
      </c>
      <c r="I681" s="832" t="s">
        <v>2856</v>
      </c>
      <c r="J681" s="832" t="s">
        <v>1538</v>
      </c>
      <c r="K681" s="832" t="s">
        <v>2857</v>
      </c>
      <c r="L681" s="835">
        <v>0</v>
      </c>
      <c r="M681" s="835">
        <v>0</v>
      </c>
      <c r="N681" s="832">
        <v>1</v>
      </c>
      <c r="O681" s="836">
        <v>0.5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7</v>
      </c>
      <c r="B682" s="832" t="s">
        <v>2907</v>
      </c>
      <c r="C682" s="832" t="s">
        <v>2913</v>
      </c>
      <c r="D682" s="833" t="s">
        <v>4443</v>
      </c>
      <c r="E682" s="834" t="s">
        <v>2923</v>
      </c>
      <c r="F682" s="832" t="s">
        <v>2908</v>
      </c>
      <c r="G682" s="832" t="s">
        <v>3140</v>
      </c>
      <c r="H682" s="832" t="s">
        <v>678</v>
      </c>
      <c r="I682" s="832" t="s">
        <v>3141</v>
      </c>
      <c r="J682" s="832" t="s">
        <v>2372</v>
      </c>
      <c r="K682" s="832" t="s">
        <v>3142</v>
      </c>
      <c r="L682" s="835">
        <v>414.07</v>
      </c>
      <c r="M682" s="835">
        <v>414.07</v>
      </c>
      <c r="N682" s="832">
        <v>1</v>
      </c>
      <c r="O682" s="836">
        <v>0.5</v>
      </c>
      <c r="P682" s="835">
        <v>414.07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7</v>
      </c>
      <c r="B683" s="832" t="s">
        <v>2907</v>
      </c>
      <c r="C683" s="832" t="s">
        <v>2913</v>
      </c>
      <c r="D683" s="833" t="s">
        <v>4443</v>
      </c>
      <c r="E683" s="834" t="s">
        <v>2923</v>
      </c>
      <c r="F683" s="832" t="s">
        <v>2908</v>
      </c>
      <c r="G683" s="832" t="s">
        <v>3143</v>
      </c>
      <c r="H683" s="832" t="s">
        <v>585</v>
      </c>
      <c r="I683" s="832" t="s">
        <v>3903</v>
      </c>
      <c r="J683" s="832" t="s">
        <v>3145</v>
      </c>
      <c r="K683" s="832" t="s">
        <v>3904</v>
      </c>
      <c r="L683" s="835">
        <v>99.94</v>
      </c>
      <c r="M683" s="835">
        <v>799.52</v>
      </c>
      <c r="N683" s="832">
        <v>8</v>
      </c>
      <c r="O683" s="836">
        <v>1.5</v>
      </c>
      <c r="P683" s="835">
        <v>699.57999999999993</v>
      </c>
      <c r="Q683" s="837">
        <v>0.87499999999999989</v>
      </c>
      <c r="R683" s="832">
        <v>7</v>
      </c>
      <c r="S683" s="837">
        <v>0.875</v>
      </c>
      <c r="T683" s="836">
        <v>1</v>
      </c>
      <c r="U683" s="838">
        <v>0.66666666666666663</v>
      </c>
    </row>
    <row r="684" spans="1:21" ht="14.45" customHeight="1" x14ac:dyDescent="0.2">
      <c r="A684" s="831">
        <v>7</v>
      </c>
      <c r="B684" s="832" t="s">
        <v>2907</v>
      </c>
      <c r="C684" s="832" t="s">
        <v>2913</v>
      </c>
      <c r="D684" s="833" t="s">
        <v>4443</v>
      </c>
      <c r="E684" s="834" t="s">
        <v>2923</v>
      </c>
      <c r="F684" s="832" t="s">
        <v>2908</v>
      </c>
      <c r="G684" s="832" t="s">
        <v>3143</v>
      </c>
      <c r="H684" s="832" t="s">
        <v>585</v>
      </c>
      <c r="I684" s="832" t="s">
        <v>3144</v>
      </c>
      <c r="J684" s="832" t="s">
        <v>3145</v>
      </c>
      <c r="K684" s="832" t="s">
        <v>3146</v>
      </c>
      <c r="L684" s="835">
        <v>299.83999999999997</v>
      </c>
      <c r="M684" s="835">
        <v>6596.48</v>
      </c>
      <c r="N684" s="832">
        <v>22</v>
      </c>
      <c r="O684" s="836">
        <v>8.5</v>
      </c>
      <c r="P684" s="835">
        <v>3298.24</v>
      </c>
      <c r="Q684" s="837">
        <v>0.5</v>
      </c>
      <c r="R684" s="832">
        <v>11</v>
      </c>
      <c r="S684" s="837">
        <v>0.5</v>
      </c>
      <c r="T684" s="836">
        <v>4</v>
      </c>
      <c r="U684" s="838">
        <v>0.47058823529411764</v>
      </c>
    </row>
    <row r="685" spans="1:21" ht="14.45" customHeight="1" x14ac:dyDescent="0.2">
      <c r="A685" s="831">
        <v>7</v>
      </c>
      <c r="B685" s="832" t="s">
        <v>2907</v>
      </c>
      <c r="C685" s="832" t="s">
        <v>2913</v>
      </c>
      <c r="D685" s="833" t="s">
        <v>4443</v>
      </c>
      <c r="E685" s="834" t="s">
        <v>2923</v>
      </c>
      <c r="F685" s="832" t="s">
        <v>2908</v>
      </c>
      <c r="G685" s="832" t="s">
        <v>3143</v>
      </c>
      <c r="H685" s="832" t="s">
        <v>585</v>
      </c>
      <c r="I685" s="832" t="s">
        <v>3905</v>
      </c>
      <c r="J685" s="832" t="s">
        <v>3906</v>
      </c>
      <c r="K685" s="832" t="s">
        <v>3907</v>
      </c>
      <c r="L685" s="835">
        <v>50.32</v>
      </c>
      <c r="M685" s="835">
        <v>150.96</v>
      </c>
      <c r="N685" s="832">
        <v>3</v>
      </c>
      <c r="O685" s="836">
        <v>0.5</v>
      </c>
      <c r="P685" s="835">
        <v>150.96</v>
      </c>
      <c r="Q685" s="837">
        <v>1</v>
      </c>
      <c r="R685" s="832">
        <v>3</v>
      </c>
      <c r="S685" s="837">
        <v>1</v>
      </c>
      <c r="T685" s="836">
        <v>0.5</v>
      </c>
      <c r="U685" s="838">
        <v>1</v>
      </c>
    </row>
    <row r="686" spans="1:21" ht="14.45" customHeight="1" x14ac:dyDescent="0.2">
      <c r="A686" s="831">
        <v>7</v>
      </c>
      <c r="B686" s="832" t="s">
        <v>2907</v>
      </c>
      <c r="C686" s="832" t="s">
        <v>2913</v>
      </c>
      <c r="D686" s="833" t="s">
        <v>4443</v>
      </c>
      <c r="E686" s="834" t="s">
        <v>2923</v>
      </c>
      <c r="F686" s="832" t="s">
        <v>2908</v>
      </c>
      <c r="G686" s="832" t="s">
        <v>3143</v>
      </c>
      <c r="H686" s="832" t="s">
        <v>585</v>
      </c>
      <c r="I686" s="832" t="s">
        <v>3475</v>
      </c>
      <c r="J686" s="832" t="s">
        <v>1527</v>
      </c>
      <c r="K686" s="832" t="s">
        <v>1529</v>
      </c>
      <c r="L686" s="835">
        <v>50.32</v>
      </c>
      <c r="M686" s="835">
        <v>402.56</v>
      </c>
      <c r="N686" s="832">
        <v>8</v>
      </c>
      <c r="O686" s="836">
        <v>2</v>
      </c>
      <c r="P686" s="835">
        <v>402.56</v>
      </c>
      <c r="Q686" s="837">
        <v>1</v>
      </c>
      <c r="R686" s="832">
        <v>8</v>
      </c>
      <c r="S686" s="837">
        <v>1</v>
      </c>
      <c r="T686" s="836">
        <v>2</v>
      </c>
      <c r="U686" s="838">
        <v>1</v>
      </c>
    </row>
    <row r="687" spans="1:21" ht="14.45" customHeight="1" x14ac:dyDescent="0.2">
      <c r="A687" s="831">
        <v>7</v>
      </c>
      <c r="B687" s="832" t="s">
        <v>2907</v>
      </c>
      <c r="C687" s="832" t="s">
        <v>2913</v>
      </c>
      <c r="D687" s="833" t="s">
        <v>4443</v>
      </c>
      <c r="E687" s="834" t="s">
        <v>2923</v>
      </c>
      <c r="F687" s="832" t="s">
        <v>2908</v>
      </c>
      <c r="G687" s="832" t="s">
        <v>3143</v>
      </c>
      <c r="H687" s="832" t="s">
        <v>585</v>
      </c>
      <c r="I687" s="832" t="s">
        <v>3910</v>
      </c>
      <c r="J687" s="832" t="s">
        <v>3911</v>
      </c>
      <c r="K687" s="832" t="s">
        <v>3912</v>
      </c>
      <c r="L687" s="835">
        <v>99.94</v>
      </c>
      <c r="M687" s="835">
        <v>399.76</v>
      </c>
      <c r="N687" s="832">
        <v>4</v>
      </c>
      <c r="O687" s="836">
        <v>1</v>
      </c>
      <c r="P687" s="835">
        <v>299.82</v>
      </c>
      <c r="Q687" s="837">
        <v>0.75</v>
      </c>
      <c r="R687" s="832">
        <v>3</v>
      </c>
      <c r="S687" s="837">
        <v>0.75</v>
      </c>
      <c r="T687" s="836">
        <v>0.5</v>
      </c>
      <c r="U687" s="838">
        <v>0.5</v>
      </c>
    </row>
    <row r="688" spans="1:21" ht="14.45" customHeight="1" x14ac:dyDescent="0.2">
      <c r="A688" s="831">
        <v>7</v>
      </c>
      <c r="B688" s="832" t="s">
        <v>2907</v>
      </c>
      <c r="C688" s="832" t="s">
        <v>2913</v>
      </c>
      <c r="D688" s="833" t="s">
        <v>4443</v>
      </c>
      <c r="E688" s="834" t="s">
        <v>2923</v>
      </c>
      <c r="F688" s="832" t="s">
        <v>2908</v>
      </c>
      <c r="G688" s="832" t="s">
        <v>3143</v>
      </c>
      <c r="H688" s="832" t="s">
        <v>585</v>
      </c>
      <c r="I688" s="832" t="s">
        <v>3405</v>
      </c>
      <c r="J688" s="832" t="s">
        <v>1527</v>
      </c>
      <c r="K688" s="832" t="s">
        <v>3406</v>
      </c>
      <c r="L688" s="835">
        <v>50.32</v>
      </c>
      <c r="M688" s="835">
        <v>855.44</v>
      </c>
      <c r="N688" s="832">
        <v>17</v>
      </c>
      <c r="O688" s="836">
        <v>6.5</v>
      </c>
      <c r="P688" s="835">
        <v>402.56</v>
      </c>
      <c r="Q688" s="837">
        <v>0.47058823529411764</v>
      </c>
      <c r="R688" s="832">
        <v>8</v>
      </c>
      <c r="S688" s="837">
        <v>0.47058823529411764</v>
      </c>
      <c r="T688" s="836">
        <v>3.5</v>
      </c>
      <c r="U688" s="838">
        <v>0.53846153846153844</v>
      </c>
    </row>
    <row r="689" spans="1:21" ht="14.45" customHeight="1" x14ac:dyDescent="0.2">
      <c r="A689" s="831">
        <v>7</v>
      </c>
      <c r="B689" s="832" t="s">
        <v>2907</v>
      </c>
      <c r="C689" s="832" t="s">
        <v>2913</v>
      </c>
      <c r="D689" s="833" t="s">
        <v>4443</v>
      </c>
      <c r="E689" s="834" t="s">
        <v>2923</v>
      </c>
      <c r="F689" s="832" t="s">
        <v>2908</v>
      </c>
      <c r="G689" s="832" t="s">
        <v>3143</v>
      </c>
      <c r="H689" s="832" t="s">
        <v>585</v>
      </c>
      <c r="I689" s="832" t="s">
        <v>3916</v>
      </c>
      <c r="J689" s="832" t="s">
        <v>3906</v>
      </c>
      <c r="K689" s="832" t="s">
        <v>3917</v>
      </c>
      <c r="L689" s="835">
        <v>50.32</v>
      </c>
      <c r="M689" s="835">
        <v>301.92</v>
      </c>
      <c r="N689" s="832">
        <v>6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7</v>
      </c>
      <c r="B690" s="832" t="s">
        <v>2907</v>
      </c>
      <c r="C690" s="832" t="s">
        <v>2913</v>
      </c>
      <c r="D690" s="833" t="s">
        <v>4443</v>
      </c>
      <c r="E690" s="834" t="s">
        <v>2923</v>
      </c>
      <c r="F690" s="832" t="s">
        <v>2908</v>
      </c>
      <c r="G690" s="832" t="s">
        <v>3444</v>
      </c>
      <c r="H690" s="832" t="s">
        <v>585</v>
      </c>
      <c r="I690" s="832" t="s">
        <v>3920</v>
      </c>
      <c r="J690" s="832" t="s">
        <v>3921</v>
      </c>
      <c r="K690" s="832" t="s">
        <v>3922</v>
      </c>
      <c r="L690" s="835">
        <v>65.36</v>
      </c>
      <c r="M690" s="835">
        <v>457.52</v>
      </c>
      <c r="N690" s="832">
        <v>7</v>
      </c>
      <c r="O690" s="836">
        <v>1.5</v>
      </c>
      <c r="P690" s="835">
        <v>457.52</v>
      </c>
      <c r="Q690" s="837">
        <v>1</v>
      </c>
      <c r="R690" s="832">
        <v>7</v>
      </c>
      <c r="S690" s="837">
        <v>1</v>
      </c>
      <c r="T690" s="836">
        <v>1.5</v>
      </c>
      <c r="U690" s="838">
        <v>1</v>
      </c>
    </row>
    <row r="691" spans="1:21" ht="14.45" customHeight="1" x14ac:dyDescent="0.2">
      <c r="A691" s="831">
        <v>7</v>
      </c>
      <c r="B691" s="832" t="s">
        <v>2907</v>
      </c>
      <c r="C691" s="832" t="s">
        <v>2913</v>
      </c>
      <c r="D691" s="833" t="s">
        <v>4443</v>
      </c>
      <c r="E691" s="834" t="s">
        <v>2923</v>
      </c>
      <c r="F691" s="832" t="s">
        <v>2908</v>
      </c>
      <c r="G691" s="832" t="s">
        <v>3925</v>
      </c>
      <c r="H691" s="832" t="s">
        <v>585</v>
      </c>
      <c r="I691" s="832" t="s">
        <v>3931</v>
      </c>
      <c r="J691" s="832" t="s">
        <v>3927</v>
      </c>
      <c r="K691" s="832" t="s">
        <v>3932</v>
      </c>
      <c r="L691" s="835">
        <v>2620.2600000000002</v>
      </c>
      <c r="M691" s="835">
        <v>2620.2600000000002</v>
      </c>
      <c r="N691" s="832">
        <v>1</v>
      </c>
      <c r="O691" s="836">
        <v>1</v>
      </c>
      <c r="P691" s="835">
        <v>2620.2600000000002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7</v>
      </c>
      <c r="B692" s="832" t="s">
        <v>2907</v>
      </c>
      <c r="C692" s="832" t="s">
        <v>2913</v>
      </c>
      <c r="D692" s="833" t="s">
        <v>4443</v>
      </c>
      <c r="E692" s="834" t="s">
        <v>2923</v>
      </c>
      <c r="F692" s="832" t="s">
        <v>2908</v>
      </c>
      <c r="G692" s="832" t="s">
        <v>3039</v>
      </c>
      <c r="H692" s="832" t="s">
        <v>585</v>
      </c>
      <c r="I692" s="832" t="s">
        <v>3040</v>
      </c>
      <c r="J692" s="832" t="s">
        <v>1232</v>
      </c>
      <c r="K692" s="832" t="s">
        <v>1233</v>
      </c>
      <c r="L692" s="835">
        <v>107.27</v>
      </c>
      <c r="M692" s="835">
        <v>965.43000000000006</v>
      </c>
      <c r="N692" s="832">
        <v>9</v>
      </c>
      <c r="O692" s="836">
        <v>2</v>
      </c>
      <c r="P692" s="835">
        <v>643.62</v>
      </c>
      <c r="Q692" s="837">
        <v>0.66666666666666663</v>
      </c>
      <c r="R692" s="832">
        <v>6</v>
      </c>
      <c r="S692" s="837">
        <v>0.66666666666666663</v>
      </c>
      <c r="T692" s="836">
        <v>1.5</v>
      </c>
      <c r="U692" s="838">
        <v>0.75</v>
      </c>
    </row>
    <row r="693" spans="1:21" ht="14.45" customHeight="1" x14ac:dyDescent="0.2">
      <c r="A693" s="831">
        <v>7</v>
      </c>
      <c r="B693" s="832" t="s">
        <v>2907</v>
      </c>
      <c r="C693" s="832" t="s">
        <v>2913</v>
      </c>
      <c r="D693" s="833" t="s">
        <v>4443</v>
      </c>
      <c r="E693" s="834" t="s">
        <v>2923</v>
      </c>
      <c r="F693" s="832" t="s">
        <v>2908</v>
      </c>
      <c r="G693" s="832" t="s">
        <v>3934</v>
      </c>
      <c r="H693" s="832" t="s">
        <v>585</v>
      </c>
      <c r="I693" s="832" t="s">
        <v>3935</v>
      </c>
      <c r="J693" s="832" t="s">
        <v>3936</v>
      </c>
      <c r="K693" s="832" t="s">
        <v>3937</v>
      </c>
      <c r="L693" s="835">
        <v>0</v>
      </c>
      <c r="M693" s="835">
        <v>0</v>
      </c>
      <c r="N693" s="832">
        <v>1</v>
      </c>
      <c r="O693" s="836">
        <v>1</v>
      </c>
      <c r="P693" s="835">
        <v>0</v>
      </c>
      <c r="Q693" s="837"/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7</v>
      </c>
      <c r="B694" s="832" t="s">
        <v>2907</v>
      </c>
      <c r="C694" s="832" t="s">
        <v>2913</v>
      </c>
      <c r="D694" s="833" t="s">
        <v>4443</v>
      </c>
      <c r="E694" s="834" t="s">
        <v>2923</v>
      </c>
      <c r="F694" s="832" t="s">
        <v>2908</v>
      </c>
      <c r="G694" s="832" t="s">
        <v>3973</v>
      </c>
      <c r="H694" s="832" t="s">
        <v>585</v>
      </c>
      <c r="I694" s="832" t="s">
        <v>3974</v>
      </c>
      <c r="J694" s="832" t="s">
        <v>3975</v>
      </c>
      <c r="K694" s="832" t="s">
        <v>3976</v>
      </c>
      <c r="L694" s="835">
        <v>1933.92</v>
      </c>
      <c r="M694" s="835">
        <v>1933.92</v>
      </c>
      <c r="N694" s="832">
        <v>1</v>
      </c>
      <c r="O694" s="836">
        <v>1</v>
      </c>
      <c r="P694" s="835">
        <v>1933.92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7</v>
      </c>
      <c r="B695" s="832" t="s">
        <v>2907</v>
      </c>
      <c r="C695" s="832" t="s">
        <v>2913</v>
      </c>
      <c r="D695" s="833" t="s">
        <v>4443</v>
      </c>
      <c r="E695" s="834" t="s">
        <v>2926</v>
      </c>
      <c r="F695" s="832" t="s">
        <v>2908</v>
      </c>
      <c r="G695" s="832" t="s">
        <v>3977</v>
      </c>
      <c r="H695" s="832" t="s">
        <v>678</v>
      </c>
      <c r="I695" s="832" t="s">
        <v>3978</v>
      </c>
      <c r="J695" s="832" t="s">
        <v>3979</v>
      </c>
      <c r="K695" s="832" t="s">
        <v>3980</v>
      </c>
      <c r="L695" s="835">
        <v>161.93</v>
      </c>
      <c r="M695" s="835">
        <v>161.93</v>
      </c>
      <c r="N695" s="832">
        <v>1</v>
      </c>
      <c r="O695" s="836">
        <v>0.5</v>
      </c>
      <c r="P695" s="835">
        <v>161.93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5" customHeight="1" x14ac:dyDescent="0.2">
      <c r="A696" s="831">
        <v>7</v>
      </c>
      <c r="B696" s="832" t="s">
        <v>2907</v>
      </c>
      <c r="C696" s="832" t="s">
        <v>2913</v>
      </c>
      <c r="D696" s="833" t="s">
        <v>4443</v>
      </c>
      <c r="E696" s="834" t="s">
        <v>2926</v>
      </c>
      <c r="F696" s="832" t="s">
        <v>2908</v>
      </c>
      <c r="G696" s="832" t="s">
        <v>3981</v>
      </c>
      <c r="H696" s="832" t="s">
        <v>678</v>
      </c>
      <c r="I696" s="832" t="s">
        <v>3982</v>
      </c>
      <c r="J696" s="832" t="s">
        <v>2779</v>
      </c>
      <c r="K696" s="832" t="s">
        <v>3532</v>
      </c>
      <c r="L696" s="835">
        <v>93.27</v>
      </c>
      <c r="M696" s="835">
        <v>186.54</v>
      </c>
      <c r="N696" s="832">
        <v>2</v>
      </c>
      <c r="O696" s="836">
        <v>2</v>
      </c>
      <c r="P696" s="835">
        <v>186.54</v>
      </c>
      <c r="Q696" s="837">
        <v>1</v>
      </c>
      <c r="R696" s="832">
        <v>2</v>
      </c>
      <c r="S696" s="837">
        <v>1</v>
      </c>
      <c r="T696" s="836">
        <v>2</v>
      </c>
      <c r="U696" s="838">
        <v>1</v>
      </c>
    </row>
    <row r="697" spans="1:21" ht="14.45" customHeight="1" x14ac:dyDescent="0.2">
      <c r="A697" s="831">
        <v>7</v>
      </c>
      <c r="B697" s="832" t="s">
        <v>2907</v>
      </c>
      <c r="C697" s="832" t="s">
        <v>2913</v>
      </c>
      <c r="D697" s="833" t="s">
        <v>4443</v>
      </c>
      <c r="E697" s="834" t="s">
        <v>2926</v>
      </c>
      <c r="F697" s="832" t="s">
        <v>2908</v>
      </c>
      <c r="G697" s="832" t="s">
        <v>3319</v>
      </c>
      <c r="H697" s="832" t="s">
        <v>585</v>
      </c>
      <c r="I697" s="832" t="s">
        <v>3983</v>
      </c>
      <c r="J697" s="832" t="s">
        <v>3984</v>
      </c>
      <c r="K697" s="832" t="s">
        <v>2686</v>
      </c>
      <c r="L697" s="835">
        <v>139.77000000000001</v>
      </c>
      <c r="M697" s="835">
        <v>139.77000000000001</v>
      </c>
      <c r="N697" s="832">
        <v>1</v>
      </c>
      <c r="O697" s="836">
        <v>1</v>
      </c>
      <c r="P697" s="835">
        <v>139.77000000000001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5" customHeight="1" x14ac:dyDescent="0.2">
      <c r="A698" s="831">
        <v>7</v>
      </c>
      <c r="B698" s="832" t="s">
        <v>2907</v>
      </c>
      <c r="C698" s="832" t="s">
        <v>2913</v>
      </c>
      <c r="D698" s="833" t="s">
        <v>4443</v>
      </c>
      <c r="E698" s="834" t="s">
        <v>2926</v>
      </c>
      <c r="F698" s="832" t="s">
        <v>2908</v>
      </c>
      <c r="G698" s="832" t="s">
        <v>3471</v>
      </c>
      <c r="H698" s="832" t="s">
        <v>585</v>
      </c>
      <c r="I698" s="832" t="s">
        <v>3985</v>
      </c>
      <c r="J698" s="832" t="s">
        <v>3473</v>
      </c>
      <c r="K698" s="832" t="s">
        <v>3986</v>
      </c>
      <c r="L698" s="835">
        <v>86.02</v>
      </c>
      <c r="M698" s="835">
        <v>172.04</v>
      </c>
      <c r="N698" s="832">
        <v>2</v>
      </c>
      <c r="O698" s="836">
        <v>1</v>
      </c>
      <c r="P698" s="835">
        <v>172.04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5" customHeight="1" x14ac:dyDescent="0.2">
      <c r="A699" s="831">
        <v>7</v>
      </c>
      <c r="B699" s="832" t="s">
        <v>2907</v>
      </c>
      <c r="C699" s="832" t="s">
        <v>2913</v>
      </c>
      <c r="D699" s="833" t="s">
        <v>4443</v>
      </c>
      <c r="E699" s="834" t="s">
        <v>2926</v>
      </c>
      <c r="F699" s="832" t="s">
        <v>2908</v>
      </c>
      <c r="G699" s="832" t="s">
        <v>3572</v>
      </c>
      <c r="H699" s="832" t="s">
        <v>585</v>
      </c>
      <c r="I699" s="832" t="s">
        <v>3573</v>
      </c>
      <c r="J699" s="832" t="s">
        <v>3574</v>
      </c>
      <c r="K699" s="832" t="s">
        <v>3575</v>
      </c>
      <c r="L699" s="835">
        <v>97.96</v>
      </c>
      <c r="M699" s="835">
        <v>97.96</v>
      </c>
      <c r="N699" s="832">
        <v>1</v>
      </c>
      <c r="O699" s="836">
        <v>1</v>
      </c>
      <c r="P699" s="835">
        <v>97.96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7</v>
      </c>
      <c r="B700" s="832" t="s">
        <v>2907</v>
      </c>
      <c r="C700" s="832" t="s">
        <v>2913</v>
      </c>
      <c r="D700" s="833" t="s">
        <v>4443</v>
      </c>
      <c r="E700" s="834" t="s">
        <v>2926</v>
      </c>
      <c r="F700" s="832" t="s">
        <v>2908</v>
      </c>
      <c r="G700" s="832" t="s">
        <v>2984</v>
      </c>
      <c r="H700" s="832" t="s">
        <v>585</v>
      </c>
      <c r="I700" s="832" t="s">
        <v>3987</v>
      </c>
      <c r="J700" s="832" t="s">
        <v>2431</v>
      </c>
      <c r="K700" s="832" t="s">
        <v>3988</v>
      </c>
      <c r="L700" s="835">
        <v>17.559999999999999</v>
      </c>
      <c r="M700" s="835">
        <v>17.559999999999999</v>
      </c>
      <c r="N700" s="832">
        <v>1</v>
      </c>
      <c r="O700" s="836">
        <v>0.5</v>
      </c>
      <c r="P700" s="835">
        <v>17.559999999999999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7</v>
      </c>
      <c r="B701" s="832" t="s">
        <v>2907</v>
      </c>
      <c r="C701" s="832" t="s">
        <v>2913</v>
      </c>
      <c r="D701" s="833" t="s">
        <v>4443</v>
      </c>
      <c r="E701" s="834" t="s">
        <v>2926</v>
      </c>
      <c r="F701" s="832" t="s">
        <v>2908</v>
      </c>
      <c r="G701" s="832" t="s">
        <v>3989</v>
      </c>
      <c r="H701" s="832" t="s">
        <v>585</v>
      </c>
      <c r="I701" s="832" t="s">
        <v>3990</v>
      </c>
      <c r="J701" s="832" t="s">
        <v>3991</v>
      </c>
      <c r="K701" s="832" t="s">
        <v>2145</v>
      </c>
      <c r="L701" s="835">
        <v>170.52</v>
      </c>
      <c r="M701" s="835">
        <v>341.04</v>
      </c>
      <c r="N701" s="832">
        <v>2</v>
      </c>
      <c r="O701" s="836">
        <v>1</v>
      </c>
      <c r="P701" s="835">
        <v>341.04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7</v>
      </c>
      <c r="B702" s="832" t="s">
        <v>2907</v>
      </c>
      <c r="C702" s="832" t="s">
        <v>2913</v>
      </c>
      <c r="D702" s="833" t="s">
        <v>4443</v>
      </c>
      <c r="E702" s="834" t="s">
        <v>2926</v>
      </c>
      <c r="F702" s="832" t="s">
        <v>2908</v>
      </c>
      <c r="G702" s="832" t="s">
        <v>2988</v>
      </c>
      <c r="H702" s="832" t="s">
        <v>678</v>
      </c>
      <c r="I702" s="832" t="s">
        <v>3047</v>
      </c>
      <c r="J702" s="832" t="s">
        <v>2799</v>
      </c>
      <c r="K702" s="832" t="s">
        <v>2145</v>
      </c>
      <c r="L702" s="835">
        <v>170.52</v>
      </c>
      <c r="M702" s="835">
        <v>341.04</v>
      </c>
      <c r="N702" s="832">
        <v>2</v>
      </c>
      <c r="O702" s="836">
        <v>1</v>
      </c>
      <c r="P702" s="835">
        <v>341.04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7</v>
      </c>
      <c r="B703" s="832" t="s">
        <v>2907</v>
      </c>
      <c r="C703" s="832" t="s">
        <v>2913</v>
      </c>
      <c r="D703" s="833" t="s">
        <v>4443</v>
      </c>
      <c r="E703" s="834" t="s">
        <v>2926</v>
      </c>
      <c r="F703" s="832" t="s">
        <v>2908</v>
      </c>
      <c r="G703" s="832" t="s">
        <v>3208</v>
      </c>
      <c r="H703" s="832" t="s">
        <v>678</v>
      </c>
      <c r="I703" s="832" t="s">
        <v>3992</v>
      </c>
      <c r="J703" s="832" t="s">
        <v>3361</v>
      </c>
      <c r="K703" s="832" t="s">
        <v>2965</v>
      </c>
      <c r="L703" s="835">
        <v>176.32</v>
      </c>
      <c r="M703" s="835">
        <v>352.64</v>
      </c>
      <c r="N703" s="832">
        <v>2</v>
      </c>
      <c r="O703" s="836">
        <v>1.5</v>
      </c>
      <c r="P703" s="835">
        <v>352.64</v>
      </c>
      <c r="Q703" s="837">
        <v>1</v>
      </c>
      <c r="R703" s="832">
        <v>2</v>
      </c>
      <c r="S703" s="837">
        <v>1</v>
      </c>
      <c r="T703" s="836">
        <v>1.5</v>
      </c>
      <c r="U703" s="838">
        <v>1</v>
      </c>
    </row>
    <row r="704" spans="1:21" ht="14.45" customHeight="1" x14ac:dyDescent="0.2">
      <c r="A704" s="831">
        <v>7</v>
      </c>
      <c r="B704" s="832" t="s">
        <v>2907</v>
      </c>
      <c r="C704" s="832" t="s">
        <v>2913</v>
      </c>
      <c r="D704" s="833" t="s">
        <v>4443</v>
      </c>
      <c r="E704" s="834" t="s">
        <v>2926</v>
      </c>
      <c r="F704" s="832" t="s">
        <v>2908</v>
      </c>
      <c r="G704" s="832" t="s">
        <v>3083</v>
      </c>
      <c r="H704" s="832" t="s">
        <v>585</v>
      </c>
      <c r="I704" s="832" t="s">
        <v>3087</v>
      </c>
      <c r="J704" s="832" t="s">
        <v>3085</v>
      </c>
      <c r="K704" s="832" t="s">
        <v>3086</v>
      </c>
      <c r="L704" s="835">
        <v>0</v>
      </c>
      <c r="M704" s="835">
        <v>0</v>
      </c>
      <c r="N704" s="832">
        <v>1</v>
      </c>
      <c r="O704" s="836">
        <v>1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7</v>
      </c>
      <c r="B705" s="832" t="s">
        <v>2907</v>
      </c>
      <c r="C705" s="832" t="s">
        <v>2913</v>
      </c>
      <c r="D705" s="833" t="s">
        <v>4443</v>
      </c>
      <c r="E705" s="834" t="s">
        <v>2926</v>
      </c>
      <c r="F705" s="832" t="s">
        <v>2908</v>
      </c>
      <c r="G705" s="832" t="s">
        <v>3083</v>
      </c>
      <c r="H705" s="832" t="s">
        <v>585</v>
      </c>
      <c r="I705" s="832" t="s">
        <v>3993</v>
      </c>
      <c r="J705" s="832" t="s">
        <v>3994</v>
      </c>
      <c r="K705" s="832" t="s">
        <v>3086</v>
      </c>
      <c r="L705" s="835">
        <v>0</v>
      </c>
      <c r="M705" s="835">
        <v>0</v>
      </c>
      <c r="N705" s="832">
        <v>1</v>
      </c>
      <c r="O705" s="836">
        <v>1</v>
      </c>
      <c r="P705" s="835">
        <v>0</v>
      </c>
      <c r="Q705" s="837"/>
      <c r="R705" s="832">
        <v>1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7</v>
      </c>
      <c r="B706" s="832" t="s">
        <v>2907</v>
      </c>
      <c r="C706" s="832" t="s">
        <v>2913</v>
      </c>
      <c r="D706" s="833" t="s">
        <v>4443</v>
      </c>
      <c r="E706" s="834" t="s">
        <v>2926</v>
      </c>
      <c r="F706" s="832" t="s">
        <v>2908</v>
      </c>
      <c r="G706" s="832" t="s">
        <v>3160</v>
      </c>
      <c r="H706" s="832" t="s">
        <v>585</v>
      </c>
      <c r="I706" s="832" t="s">
        <v>3995</v>
      </c>
      <c r="J706" s="832" t="s">
        <v>3996</v>
      </c>
      <c r="K706" s="832" t="s">
        <v>3997</v>
      </c>
      <c r="L706" s="835">
        <v>0</v>
      </c>
      <c r="M706" s="835">
        <v>0</v>
      </c>
      <c r="N706" s="832">
        <v>2</v>
      </c>
      <c r="O706" s="836">
        <v>2</v>
      </c>
      <c r="P706" s="835">
        <v>0</v>
      </c>
      <c r="Q706" s="837"/>
      <c r="R706" s="832">
        <v>2</v>
      </c>
      <c r="S706" s="837">
        <v>1</v>
      </c>
      <c r="T706" s="836">
        <v>2</v>
      </c>
      <c r="U706" s="838">
        <v>1</v>
      </c>
    </row>
    <row r="707" spans="1:21" ht="14.45" customHeight="1" x14ac:dyDescent="0.2">
      <c r="A707" s="831">
        <v>7</v>
      </c>
      <c r="B707" s="832" t="s">
        <v>2907</v>
      </c>
      <c r="C707" s="832" t="s">
        <v>2913</v>
      </c>
      <c r="D707" s="833" t="s">
        <v>4443</v>
      </c>
      <c r="E707" s="834" t="s">
        <v>2926</v>
      </c>
      <c r="F707" s="832" t="s">
        <v>2908</v>
      </c>
      <c r="G707" s="832" t="s">
        <v>3282</v>
      </c>
      <c r="H707" s="832" t="s">
        <v>585</v>
      </c>
      <c r="I707" s="832" t="s">
        <v>3998</v>
      </c>
      <c r="J707" s="832" t="s">
        <v>3999</v>
      </c>
      <c r="K707" s="832" t="s">
        <v>4000</v>
      </c>
      <c r="L707" s="835">
        <v>52.75</v>
      </c>
      <c r="M707" s="835">
        <v>52.75</v>
      </c>
      <c r="N707" s="832">
        <v>1</v>
      </c>
      <c r="O707" s="836">
        <v>0.5</v>
      </c>
      <c r="P707" s="835">
        <v>52.75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7</v>
      </c>
      <c r="B708" s="832" t="s">
        <v>2907</v>
      </c>
      <c r="C708" s="832" t="s">
        <v>2913</v>
      </c>
      <c r="D708" s="833" t="s">
        <v>4443</v>
      </c>
      <c r="E708" s="834" t="s">
        <v>2926</v>
      </c>
      <c r="F708" s="832" t="s">
        <v>2908</v>
      </c>
      <c r="G708" s="832" t="s">
        <v>4001</v>
      </c>
      <c r="H708" s="832" t="s">
        <v>585</v>
      </c>
      <c r="I708" s="832" t="s">
        <v>4002</v>
      </c>
      <c r="J708" s="832" t="s">
        <v>2060</v>
      </c>
      <c r="K708" s="832" t="s">
        <v>4003</v>
      </c>
      <c r="L708" s="835">
        <v>86.43</v>
      </c>
      <c r="M708" s="835">
        <v>86.43</v>
      </c>
      <c r="N708" s="832">
        <v>1</v>
      </c>
      <c r="O708" s="836">
        <v>1</v>
      </c>
      <c r="P708" s="835">
        <v>86.43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7</v>
      </c>
      <c r="B709" s="832" t="s">
        <v>2907</v>
      </c>
      <c r="C709" s="832" t="s">
        <v>2913</v>
      </c>
      <c r="D709" s="833" t="s">
        <v>4443</v>
      </c>
      <c r="E709" s="834" t="s">
        <v>2926</v>
      </c>
      <c r="F709" s="832" t="s">
        <v>2908</v>
      </c>
      <c r="G709" s="832" t="s">
        <v>4001</v>
      </c>
      <c r="H709" s="832" t="s">
        <v>678</v>
      </c>
      <c r="I709" s="832" t="s">
        <v>2734</v>
      </c>
      <c r="J709" s="832" t="s">
        <v>2735</v>
      </c>
      <c r="K709" s="832" t="s">
        <v>2062</v>
      </c>
      <c r="L709" s="835">
        <v>86.43</v>
      </c>
      <c r="M709" s="835">
        <v>86.43</v>
      </c>
      <c r="N709" s="832">
        <v>1</v>
      </c>
      <c r="O709" s="836">
        <v>0.5</v>
      </c>
      <c r="P709" s="835">
        <v>86.43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5" customHeight="1" x14ac:dyDescent="0.2">
      <c r="A710" s="831">
        <v>7</v>
      </c>
      <c r="B710" s="832" t="s">
        <v>2907</v>
      </c>
      <c r="C710" s="832" t="s">
        <v>2913</v>
      </c>
      <c r="D710" s="833" t="s">
        <v>4443</v>
      </c>
      <c r="E710" s="834" t="s">
        <v>2926</v>
      </c>
      <c r="F710" s="832" t="s">
        <v>2908</v>
      </c>
      <c r="G710" s="832" t="s">
        <v>3290</v>
      </c>
      <c r="H710" s="832" t="s">
        <v>585</v>
      </c>
      <c r="I710" s="832" t="s">
        <v>3399</v>
      </c>
      <c r="J710" s="832" t="s">
        <v>1721</v>
      </c>
      <c r="K710" s="832" t="s">
        <v>3400</v>
      </c>
      <c r="L710" s="835">
        <v>34.19</v>
      </c>
      <c r="M710" s="835">
        <v>68.38</v>
      </c>
      <c r="N710" s="832">
        <v>2</v>
      </c>
      <c r="O710" s="836">
        <v>1</v>
      </c>
      <c r="P710" s="835">
        <v>68.38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7</v>
      </c>
      <c r="B711" s="832" t="s">
        <v>2907</v>
      </c>
      <c r="C711" s="832" t="s">
        <v>2913</v>
      </c>
      <c r="D711" s="833" t="s">
        <v>4443</v>
      </c>
      <c r="E711" s="834" t="s">
        <v>2926</v>
      </c>
      <c r="F711" s="832" t="s">
        <v>2908</v>
      </c>
      <c r="G711" s="832" t="s">
        <v>3290</v>
      </c>
      <c r="H711" s="832" t="s">
        <v>585</v>
      </c>
      <c r="I711" s="832" t="s">
        <v>3371</v>
      </c>
      <c r="J711" s="832" t="s">
        <v>1721</v>
      </c>
      <c r="K711" s="832" t="s">
        <v>3372</v>
      </c>
      <c r="L711" s="835">
        <v>34.19</v>
      </c>
      <c r="M711" s="835">
        <v>68.38</v>
      </c>
      <c r="N711" s="832">
        <v>2</v>
      </c>
      <c r="O711" s="836">
        <v>1</v>
      </c>
      <c r="P711" s="835">
        <v>68.38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7</v>
      </c>
      <c r="B712" s="832" t="s">
        <v>2907</v>
      </c>
      <c r="C712" s="832" t="s">
        <v>2913</v>
      </c>
      <c r="D712" s="833" t="s">
        <v>4443</v>
      </c>
      <c r="E712" s="834" t="s">
        <v>2926</v>
      </c>
      <c r="F712" s="832" t="s">
        <v>2908</v>
      </c>
      <c r="G712" s="832" t="s">
        <v>4004</v>
      </c>
      <c r="H712" s="832" t="s">
        <v>585</v>
      </c>
      <c r="I712" s="832" t="s">
        <v>4005</v>
      </c>
      <c r="J712" s="832" t="s">
        <v>4006</v>
      </c>
      <c r="K712" s="832" t="s">
        <v>4007</v>
      </c>
      <c r="L712" s="835">
        <v>463.19</v>
      </c>
      <c r="M712" s="835">
        <v>463.19</v>
      </c>
      <c r="N712" s="832">
        <v>1</v>
      </c>
      <c r="O712" s="836">
        <v>0.5</v>
      </c>
      <c r="P712" s="835">
        <v>463.19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7</v>
      </c>
      <c r="B713" s="832" t="s">
        <v>2907</v>
      </c>
      <c r="C713" s="832" t="s">
        <v>2913</v>
      </c>
      <c r="D713" s="833" t="s">
        <v>4443</v>
      </c>
      <c r="E713" s="834" t="s">
        <v>2926</v>
      </c>
      <c r="F713" s="832" t="s">
        <v>2908</v>
      </c>
      <c r="G713" s="832" t="s">
        <v>4008</v>
      </c>
      <c r="H713" s="832" t="s">
        <v>585</v>
      </c>
      <c r="I713" s="832" t="s">
        <v>4009</v>
      </c>
      <c r="J713" s="832" t="s">
        <v>1320</v>
      </c>
      <c r="K713" s="832" t="s">
        <v>4010</v>
      </c>
      <c r="L713" s="835">
        <v>0</v>
      </c>
      <c r="M713" s="835">
        <v>0</v>
      </c>
      <c r="N713" s="832">
        <v>1</v>
      </c>
      <c r="O713" s="836">
        <v>0.5</v>
      </c>
      <c r="P713" s="835">
        <v>0</v>
      </c>
      <c r="Q713" s="837"/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7</v>
      </c>
      <c r="B714" s="832" t="s">
        <v>2907</v>
      </c>
      <c r="C714" s="832" t="s">
        <v>2913</v>
      </c>
      <c r="D714" s="833" t="s">
        <v>4443</v>
      </c>
      <c r="E714" s="834" t="s">
        <v>2926</v>
      </c>
      <c r="F714" s="832" t="s">
        <v>2908</v>
      </c>
      <c r="G714" s="832" t="s">
        <v>3300</v>
      </c>
      <c r="H714" s="832" t="s">
        <v>585</v>
      </c>
      <c r="I714" s="832" t="s">
        <v>4011</v>
      </c>
      <c r="J714" s="832" t="s">
        <v>4012</v>
      </c>
      <c r="K714" s="832" t="s">
        <v>2686</v>
      </c>
      <c r="L714" s="835">
        <v>279.52999999999997</v>
      </c>
      <c r="M714" s="835">
        <v>279.52999999999997</v>
      </c>
      <c r="N714" s="832">
        <v>1</v>
      </c>
      <c r="O714" s="836">
        <v>0.5</v>
      </c>
      <c r="P714" s="835">
        <v>279.52999999999997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5" customHeight="1" x14ac:dyDescent="0.2">
      <c r="A715" s="831">
        <v>7</v>
      </c>
      <c r="B715" s="832" t="s">
        <v>2907</v>
      </c>
      <c r="C715" s="832" t="s">
        <v>2913</v>
      </c>
      <c r="D715" s="833" t="s">
        <v>4443</v>
      </c>
      <c r="E715" s="834" t="s">
        <v>2926</v>
      </c>
      <c r="F715" s="832" t="s">
        <v>2908</v>
      </c>
      <c r="G715" s="832" t="s">
        <v>3470</v>
      </c>
      <c r="H715" s="832" t="s">
        <v>678</v>
      </c>
      <c r="I715" s="832" t="s">
        <v>2589</v>
      </c>
      <c r="J715" s="832" t="s">
        <v>713</v>
      </c>
      <c r="K715" s="832" t="s">
        <v>1289</v>
      </c>
      <c r="L715" s="835">
        <v>0</v>
      </c>
      <c r="M715" s="835">
        <v>0</v>
      </c>
      <c r="N715" s="832">
        <v>2</v>
      </c>
      <c r="O715" s="836">
        <v>0.5</v>
      </c>
      <c r="P715" s="835">
        <v>0</v>
      </c>
      <c r="Q715" s="837"/>
      <c r="R715" s="832">
        <v>2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7</v>
      </c>
      <c r="B716" s="832" t="s">
        <v>2907</v>
      </c>
      <c r="C716" s="832" t="s">
        <v>2913</v>
      </c>
      <c r="D716" s="833" t="s">
        <v>4443</v>
      </c>
      <c r="E716" s="834" t="s">
        <v>2926</v>
      </c>
      <c r="F716" s="832" t="s">
        <v>2908</v>
      </c>
      <c r="G716" s="832" t="s">
        <v>3147</v>
      </c>
      <c r="H716" s="832" t="s">
        <v>678</v>
      </c>
      <c r="I716" s="832" t="s">
        <v>2487</v>
      </c>
      <c r="J716" s="832" t="s">
        <v>1669</v>
      </c>
      <c r="K716" s="832" t="s">
        <v>2488</v>
      </c>
      <c r="L716" s="835">
        <v>154.36000000000001</v>
      </c>
      <c r="M716" s="835">
        <v>308.72000000000003</v>
      </c>
      <c r="N716" s="832">
        <v>2</v>
      </c>
      <c r="O716" s="836">
        <v>0.5</v>
      </c>
      <c r="P716" s="835">
        <v>308.72000000000003</v>
      </c>
      <c r="Q716" s="837">
        <v>1</v>
      </c>
      <c r="R716" s="832">
        <v>2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7</v>
      </c>
      <c r="B717" s="832" t="s">
        <v>2907</v>
      </c>
      <c r="C717" s="832" t="s">
        <v>2913</v>
      </c>
      <c r="D717" s="833" t="s">
        <v>4443</v>
      </c>
      <c r="E717" s="834" t="s">
        <v>2928</v>
      </c>
      <c r="F717" s="832" t="s">
        <v>2908</v>
      </c>
      <c r="G717" s="832" t="s">
        <v>3041</v>
      </c>
      <c r="H717" s="832" t="s">
        <v>585</v>
      </c>
      <c r="I717" s="832" t="s">
        <v>3042</v>
      </c>
      <c r="J717" s="832" t="s">
        <v>3043</v>
      </c>
      <c r="K717" s="832" t="s">
        <v>2037</v>
      </c>
      <c r="L717" s="835">
        <v>70.48</v>
      </c>
      <c r="M717" s="835">
        <v>352.4</v>
      </c>
      <c r="N717" s="832">
        <v>5</v>
      </c>
      <c r="O717" s="836">
        <v>1</v>
      </c>
      <c r="P717" s="835">
        <v>352.4</v>
      </c>
      <c r="Q717" s="837">
        <v>1</v>
      </c>
      <c r="R717" s="832">
        <v>5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7</v>
      </c>
      <c r="B718" s="832" t="s">
        <v>2907</v>
      </c>
      <c r="C718" s="832" t="s">
        <v>2913</v>
      </c>
      <c r="D718" s="833" t="s">
        <v>4443</v>
      </c>
      <c r="E718" s="834" t="s">
        <v>2928</v>
      </c>
      <c r="F718" s="832" t="s">
        <v>2908</v>
      </c>
      <c r="G718" s="832" t="s">
        <v>3228</v>
      </c>
      <c r="H718" s="832" t="s">
        <v>678</v>
      </c>
      <c r="I718" s="832" t="s">
        <v>2634</v>
      </c>
      <c r="J718" s="832" t="s">
        <v>2635</v>
      </c>
      <c r="K718" s="832" t="s">
        <v>2636</v>
      </c>
      <c r="L718" s="835">
        <v>9.4</v>
      </c>
      <c r="M718" s="835">
        <v>18.8</v>
      </c>
      <c r="N718" s="832">
        <v>2</v>
      </c>
      <c r="O718" s="836">
        <v>1</v>
      </c>
      <c r="P718" s="835">
        <v>18.8</v>
      </c>
      <c r="Q718" s="837">
        <v>1</v>
      </c>
      <c r="R718" s="832">
        <v>2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7</v>
      </c>
      <c r="B719" s="832" t="s">
        <v>2907</v>
      </c>
      <c r="C719" s="832" t="s">
        <v>2913</v>
      </c>
      <c r="D719" s="833" t="s">
        <v>4443</v>
      </c>
      <c r="E719" s="834" t="s">
        <v>2928</v>
      </c>
      <c r="F719" s="832" t="s">
        <v>2908</v>
      </c>
      <c r="G719" s="832" t="s">
        <v>3591</v>
      </c>
      <c r="H719" s="832" t="s">
        <v>585</v>
      </c>
      <c r="I719" s="832" t="s">
        <v>3592</v>
      </c>
      <c r="J719" s="832" t="s">
        <v>1817</v>
      </c>
      <c r="K719" s="832" t="s">
        <v>1818</v>
      </c>
      <c r="L719" s="835">
        <v>51.43</v>
      </c>
      <c r="M719" s="835">
        <v>102.86</v>
      </c>
      <c r="N719" s="832">
        <v>2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7</v>
      </c>
      <c r="B720" s="832" t="s">
        <v>2907</v>
      </c>
      <c r="C720" s="832" t="s">
        <v>2913</v>
      </c>
      <c r="D720" s="833" t="s">
        <v>4443</v>
      </c>
      <c r="E720" s="834" t="s">
        <v>2928</v>
      </c>
      <c r="F720" s="832" t="s">
        <v>2908</v>
      </c>
      <c r="G720" s="832" t="s">
        <v>3048</v>
      </c>
      <c r="H720" s="832" t="s">
        <v>678</v>
      </c>
      <c r="I720" s="832" t="s">
        <v>3050</v>
      </c>
      <c r="J720" s="832" t="s">
        <v>876</v>
      </c>
      <c r="K720" s="832" t="s">
        <v>877</v>
      </c>
      <c r="L720" s="835">
        <v>132</v>
      </c>
      <c r="M720" s="835">
        <v>396</v>
      </c>
      <c r="N720" s="832">
        <v>3</v>
      </c>
      <c r="O720" s="836">
        <v>0.5</v>
      </c>
      <c r="P720" s="835">
        <v>396</v>
      </c>
      <c r="Q720" s="837">
        <v>1</v>
      </c>
      <c r="R720" s="832">
        <v>3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7</v>
      </c>
      <c r="B721" s="832" t="s">
        <v>2907</v>
      </c>
      <c r="C721" s="832" t="s">
        <v>2913</v>
      </c>
      <c r="D721" s="833" t="s">
        <v>4443</v>
      </c>
      <c r="E721" s="834" t="s">
        <v>2928</v>
      </c>
      <c r="F721" s="832" t="s">
        <v>2908</v>
      </c>
      <c r="G721" s="832" t="s">
        <v>2989</v>
      </c>
      <c r="H721" s="832" t="s">
        <v>585</v>
      </c>
      <c r="I721" s="832" t="s">
        <v>2990</v>
      </c>
      <c r="J721" s="832" t="s">
        <v>2991</v>
      </c>
      <c r="K721" s="832" t="s">
        <v>2992</v>
      </c>
      <c r="L721" s="835">
        <v>52.87</v>
      </c>
      <c r="M721" s="835">
        <v>105.74</v>
      </c>
      <c r="N721" s="832">
        <v>2</v>
      </c>
      <c r="O721" s="836">
        <v>0.5</v>
      </c>
      <c r="P721" s="835">
        <v>105.74</v>
      </c>
      <c r="Q721" s="837">
        <v>1</v>
      </c>
      <c r="R721" s="832">
        <v>2</v>
      </c>
      <c r="S721" s="837">
        <v>1</v>
      </c>
      <c r="T721" s="836">
        <v>0.5</v>
      </c>
      <c r="U721" s="838">
        <v>1</v>
      </c>
    </row>
    <row r="722" spans="1:21" ht="14.45" customHeight="1" x14ac:dyDescent="0.2">
      <c r="A722" s="831">
        <v>7</v>
      </c>
      <c r="B722" s="832" t="s">
        <v>2907</v>
      </c>
      <c r="C722" s="832" t="s">
        <v>2913</v>
      </c>
      <c r="D722" s="833" t="s">
        <v>4443</v>
      </c>
      <c r="E722" s="834" t="s">
        <v>2928</v>
      </c>
      <c r="F722" s="832" t="s">
        <v>2908</v>
      </c>
      <c r="G722" s="832" t="s">
        <v>2989</v>
      </c>
      <c r="H722" s="832" t="s">
        <v>585</v>
      </c>
      <c r="I722" s="832" t="s">
        <v>4013</v>
      </c>
      <c r="J722" s="832" t="s">
        <v>4014</v>
      </c>
      <c r="K722" s="832" t="s">
        <v>4015</v>
      </c>
      <c r="L722" s="835">
        <v>78.86</v>
      </c>
      <c r="M722" s="835">
        <v>157.72</v>
      </c>
      <c r="N722" s="832">
        <v>2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7</v>
      </c>
      <c r="B723" s="832" t="s">
        <v>2907</v>
      </c>
      <c r="C723" s="832" t="s">
        <v>2913</v>
      </c>
      <c r="D723" s="833" t="s">
        <v>4443</v>
      </c>
      <c r="E723" s="834" t="s">
        <v>2928</v>
      </c>
      <c r="F723" s="832" t="s">
        <v>2908</v>
      </c>
      <c r="G723" s="832" t="s">
        <v>3635</v>
      </c>
      <c r="H723" s="832" t="s">
        <v>585</v>
      </c>
      <c r="I723" s="832" t="s">
        <v>3636</v>
      </c>
      <c r="J723" s="832" t="s">
        <v>3637</v>
      </c>
      <c r="K723" s="832" t="s">
        <v>3638</v>
      </c>
      <c r="L723" s="835">
        <v>561.76</v>
      </c>
      <c r="M723" s="835">
        <v>1685.28</v>
      </c>
      <c r="N723" s="832">
        <v>3</v>
      </c>
      <c r="O723" s="836">
        <v>1</v>
      </c>
      <c r="P723" s="835">
        <v>1685.28</v>
      </c>
      <c r="Q723" s="837">
        <v>1</v>
      </c>
      <c r="R723" s="832">
        <v>3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7</v>
      </c>
      <c r="B724" s="832" t="s">
        <v>2907</v>
      </c>
      <c r="C724" s="832" t="s">
        <v>2913</v>
      </c>
      <c r="D724" s="833" t="s">
        <v>4443</v>
      </c>
      <c r="E724" s="834" t="s">
        <v>2928</v>
      </c>
      <c r="F724" s="832" t="s">
        <v>2908</v>
      </c>
      <c r="G724" s="832" t="s">
        <v>3643</v>
      </c>
      <c r="H724" s="832" t="s">
        <v>678</v>
      </c>
      <c r="I724" s="832" t="s">
        <v>4016</v>
      </c>
      <c r="J724" s="832" t="s">
        <v>3647</v>
      </c>
      <c r="K724" s="832" t="s">
        <v>3663</v>
      </c>
      <c r="L724" s="835">
        <v>1454.23</v>
      </c>
      <c r="M724" s="835">
        <v>8725.380000000001</v>
      </c>
      <c r="N724" s="832">
        <v>6</v>
      </c>
      <c r="O724" s="836"/>
      <c r="P724" s="835">
        <v>8725.380000000001</v>
      </c>
      <c r="Q724" s="837">
        <v>1</v>
      </c>
      <c r="R724" s="832">
        <v>6</v>
      </c>
      <c r="S724" s="837">
        <v>1</v>
      </c>
      <c r="T724" s="836"/>
      <c r="U724" s="838"/>
    </row>
    <row r="725" spans="1:21" ht="14.45" customHeight="1" x14ac:dyDescent="0.2">
      <c r="A725" s="831">
        <v>7</v>
      </c>
      <c r="B725" s="832" t="s">
        <v>2907</v>
      </c>
      <c r="C725" s="832" t="s">
        <v>2913</v>
      </c>
      <c r="D725" s="833" t="s">
        <v>4443</v>
      </c>
      <c r="E725" s="834" t="s">
        <v>2928</v>
      </c>
      <c r="F725" s="832" t="s">
        <v>2908</v>
      </c>
      <c r="G725" s="832" t="s">
        <v>3643</v>
      </c>
      <c r="H725" s="832" t="s">
        <v>678</v>
      </c>
      <c r="I725" s="832" t="s">
        <v>2817</v>
      </c>
      <c r="J725" s="832" t="s">
        <v>2813</v>
      </c>
      <c r="K725" s="832" t="s">
        <v>2818</v>
      </c>
      <c r="L725" s="835">
        <v>969.48</v>
      </c>
      <c r="M725" s="835">
        <v>5816.88</v>
      </c>
      <c r="N725" s="832">
        <v>6</v>
      </c>
      <c r="O725" s="836">
        <v>2</v>
      </c>
      <c r="P725" s="835">
        <v>5816.88</v>
      </c>
      <c r="Q725" s="837">
        <v>1</v>
      </c>
      <c r="R725" s="832">
        <v>6</v>
      </c>
      <c r="S725" s="837">
        <v>1</v>
      </c>
      <c r="T725" s="836">
        <v>2</v>
      </c>
      <c r="U725" s="838">
        <v>1</v>
      </c>
    </row>
    <row r="726" spans="1:21" ht="14.45" customHeight="1" x14ac:dyDescent="0.2">
      <c r="A726" s="831">
        <v>7</v>
      </c>
      <c r="B726" s="832" t="s">
        <v>2907</v>
      </c>
      <c r="C726" s="832" t="s">
        <v>2913</v>
      </c>
      <c r="D726" s="833" t="s">
        <v>4443</v>
      </c>
      <c r="E726" s="834" t="s">
        <v>2928</v>
      </c>
      <c r="F726" s="832" t="s">
        <v>2908</v>
      </c>
      <c r="G726" s="832" t="s">
        <v>3643</v>
      </c>
      <c r="H726" s="832" t="s">
        <v>678</v>
      </c>
      <c r="I726" s="832" t="s">
        <v>2812</v>
      </c>
      <c r="J726" s="832" t="s">
        <v>2813</v>
      </c>
      <c r="K726" s="832" t="s">
        <v>2814</v>
      </c>
      <c r="L726" s="835">
        <v>1938.97</v>
      </c>
      <c r="M726" s="835">
        <v>3877.94</v>
      </c>
      <c r="N726" s="832">
        <v>2</v>
      </c>
      <c r="O726" s="836">
        <v>1</v>
      </c>
      <c r="P726" s="835">
        <v>3877.94</v>
      </c>
      <c r="Q726" s="837">
        <v>1</v>
      </c>
      <c r="R726" s="832">
        <v>2</v>
      </c>
      <c r="S726" s="837">
        <v>1</v>
      </c>
      <c r="T726" s="836">
        <v>1</v>
      </c>
      <c r="U726" s="838">
        <v>1</v>
      </c>
    </row>
    <row r="727" spans="1:21" ht="14.45" customHeight="1" x14ac:dyDescent="0.2">
      <c r="A727" s="831">
        <v>7</v>
      </c>
      <c r="B727" s="832" t="s">
        <v>2907</v>
      </c>
      <c r="C727" s="832" t="s">
        <v>2913</v>
      </c>
      <c r="D727" s="833" t="s">
        <v>4443</v>
      </c>
      <c r="E727" s="834" t="s">
        <v>2928</v>
      </c>
      <c r="F727" s="832" t="s">
        <v>2908</v>
      </c>
      <c r="G727" s="832" t="s">
        <v>3344</v>
      </c>
      <c r="H727" s="832" t="s">
        <v>678</v>
      </c>
      <c r="I727" s="832" t="s">
        <v>3670</v>
      </c>
      <c r="J727" s="832" t="s">
        <v>2607</v>
      </c>
      <c r="K727" s="832" t="s">
        <v>3671</v>
      </c>
      <c r="L727" s="835">
        <v>339.47</v>
      </c>
      <c r="M727" s="835">
        <v>678.94</v>
      </c>
      <c r="N727" s="832">
        <v>2</v>
      </c>
      <c r="O727" s="836">
        <v>0.5</v>
      </c>
      <c r="P727" s="835">
        <v>678.94</v>
      </c>
      <c r="Q727" s="837">
        <v>1</v>
      </c>
      <c r="R727" s="832">
        <v>2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7</v>
      </c>
      <c r="B728" s="832" t="s">
        <v>2907</v>
      </c>
      <c r="C728" s="832" t="s">
        <v>2913</v>
      </c>
      <c r="D728" s="833" t="s">
        <v>4443</v>
      </c>
      <c r="E728" s="834" t="s">
        <v>2928</v>
      </c>
      <c r="F728" s="832" t="s">
        <v>2908</v>
      </c>
      <c r="G728" s="832" t="s">
        <v>3344</v>
      </c>
      <c r="H728" s="832" t="s">
        <v>678</v>
      </c>
      <c r="I728" s="832" t="s">
        <v>2606</v>
      </c>
      <c r="J728" s="832" t="s">
        <v>2607</v>
      </c>
      <c r="K728" s="832" t="s">
        <v>2608</v>
      </c>
      <c r="L728" s="835">
        <v>113.16</v>
      </c>
      <c r="M728" s="835">
        <v>565.79999999999995</v>
      </c>
      <c r="N728" s="832">
        <v>5</v>
      </c>
      <c r="O728" s="836">
        <v>1</v>
      </c>
      <c r="P728" s="835">
        <v>565.79999999999995</v>
      </c>
      <c r="Q728" s="837">
        <v>1</v>
      </c>
      <c r="R728" s="832">
        <v>5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7</v>
      </c>
      <c r="B729" s="832" t="s">
        <v>2907</v>
      </c>
      <c r="C729" s="832" t="s">
        <v>2913</v>
      </c>
      <c r="D729" s="833" t="s">
        <v>4443</v>
      </c>
      <c r="E729" s="834" t="s">
        <v>2928</v>
      </c>
      <c r="F729" s="832" t="s">
        <v>2908</v>
      </c>
      <c r="G729" s="832" t="s">
        <v>3344</v>
      </c>
      <c r="H729" s="832" t="s">
        <v>678</v>
      </c>
      <c r="I729" s="832" t="s">
        <v>2834</v>
      </c>
      <c r="J729" s="832" t="s">
        <v>2607</v>
      </c>
      <c r="K729" s="832" t="s">
        <v>2835</v>
      </c>
      <c r="L729" s="835">
        <v>339.47</v>
      </c>
      <c r="M729" s="835">
        <v>1357.88</v>
      </c>
      <c r="N729" s="832">
        <v>4</v>
      </c>
      <c r="O729" s="836">
        <v>1</v>
      </c>
      <c r="P729" s="835">
        <v>1357.88</v>
      </c>
      <c r="Q729" s="837">
        <v>1</v>
      </c>
      <c r="R729" s="832">
        <v>4</v>
      </c>
      <c r="S729" s="837">
        <v>1</v>
      </c>
      <c r="T729" s="836">
        <v>1</v>
      </c>
      <c r="U729" s="838">
        <v>1</v>
      </c>
    </row>
    <row r="730" spans="1:21" ht="14.45" customHeight="1" x14ac:dyDescent="0.2">
      <c r="A730" s="831">
        <v>7</v>
      </c>
      <c r="B730" s="832" t="s">
        <v>2907</v>
      </c>
      <c r="C730" s="832" t="s">
        <v>2913</v>
      </c>
      <c r="D730" s="833" t="s">
        <v>4443</v>
      </c>
      <c r="E730" s="834" t="s">
        <v>2928</v>
      </c>
      <c r="F730" s="832" t="s">
        <v>2908</v>
      </c>
      <c r="G730" s="832" t="s">
        <v>3692</v>
      </c>
      <c r="H730" s="832" t="s">
        <v>585</v>
      </c>
      <c r="I730" s="832" t="s">
        <v>3698</v>
      </c>
      <c r="J730" s="832" t="s">
        <v>3694</v>
      </c>
      <c r="K730" s="832" t="s">
        <v>3699</v>
      </c>
      <c r="L730" s="835">
        <v>1019.46</v>
      </c>
      <c r="M730" s="835">
        <v>1019.46</v>
      </c>
      <c r="N730" s="832">
        <v>1</v>
      </c>
      <c r="O730" s="836"/>
      <c r="P730" s="835">
        <v>1019.46</v>
      </c>
      <c r="Q730" s="837">
        <v>1</v>
      </c>
      <c r="R730" s="832">
        <v>1</v>
      </c>
      <c r="S730" s="837">
        <v>1</v>
      </c>
      <c r="T730" s="836"/>
      <c r="U730" s="838"/>
    </row>
    <row r="731" spans="1:21" ht="14.45" customHeight="1" x14ac:dyDescent="0.2">
      <c r="A731" s="831">
        <v>7</v>
      </c>
      <c r="B731" s="832" t="s">
        <v>2907</v>
      </c>
      <c r="C731" s="832" t="s">
        <v>2913</v>
      </c>
      <c r="D731" s="833" t="s">
        <v>4443</v>
      </c>
      <c r="E731" s="834" t="s">
        <v>2928</v>
      </c>
      <c r="F731" s="832" t="s">
        <v>2908</v>
      </c>
      <c r="G731" s="832" t="s">
        <v>3692</v>
      </c>
      <c r="H731" s="832" t="s">
        <v>585</v>
      </c>
      <c r="I731" s="832" t="s">
        <v>3702</v>
      </c>
      <c r="J731" s="832" t="s">
        <v>3694</v>
      </c>
      <c r="K731" s="832" t="s">
        <v>3703</v>
      </c>
      <c r="L731" s="835">
        <v>2038.93</v>
      </c>
      <c r="M731" s="835">
        <v>6116.79</v>
      </c>
      <c r="N731" s="832">
        <v>3</v>
      </c>
      <c r="O731" s="836"/>
      <c r="P731" s="835">
        <v>6116.79</v>
      </c>
      <c r="Q731" s="837">
        <v>1</v>
      </c>
      <c r="R731" s="832">
        <v>3</v>
      </c>
      <c r="S731" s="837">
        <v>1</v>
      </c>
      <c r="T731" s="836"/>
      <c r="U731" s="838"/>
    </row>
    <row r="732" spans="1:21" ht="14.45" customHeight="1" x14ac:dyDescent="0.2">
      <c r="A732" s="831">
        <v>7</v>
      </c>
      <c r="B732" s="832" t="s">
        <v>2907</v>
      </c>
      <c r="C732" s="832" t="s">
        <v>2913</v>
      </c>
      <c r="D732" s="833" t="s">
        <v>4443</v>
      </c>
      <c r="E732" s="834" t="s">
        <v>2928</v>
      </c>
      <c r="F732" s="832" t="s">
        <v>2908</v>
      </c>
      <c r="G732" s="832" t="s">
        <v>3758</v>
      </c>
      <c r="H732" s="832" t="s">
        <v>678</v>
      </c>
      <c r="I732" s="832" t="s">
        <v>3771</v>
      </c>
      <c r="J732" s="832" t="s">
        <v>3772</v>
      </c>
      <c r="K732" s="832" t="s">
        <v>3761</v>
      </c>
      <c r="L732" s="835">
        <v>2038.93</v>
      </c>
      <c r="M732" s="835">
        <v>8155.72</v>
      </c>
      <c r="N732" s="832">
        <v>4</v>
      </c>
      <c r="O732" s="836">
        <v>1</v>
      </c>
      <c r="P732" s="835">
        <v>8155.72</v>
      </c>
      <c r="Q732" s="837">
        <v>1</v>
      </c>
      <c r="R732" s="832">
        <v>4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7</v>
      </c>
      <c r="B733" s="832" t="s">
        <v>2907</v>
      </c>
      <c r="C733" s="832" t="s">
        <v>2913</v>
      </c>
      <c r="D733" s="833" t="s">
        <v>4443</v>
      </c>
      <c r="E733" s="834" t="s">
        <v>2928</v>
      </c>
      <c r="F733" s="832" t="s">
        <v>2908</v>
      </c>
      <c r="G733" s="832" t="s">
        <v>3758</v>
      </c>
      <c r="H733" s="832" t="s">
        <v>678</v>
      </c>
      <c r="I733" s="832" t="s">
        <v>3773</v>
      </c>
      <c r="J733" s="832" t="s">
        <v>3772</v>
      </c>
      <c r="K733" s="832" t="s">
        <v>3765</v>
      </c>
      <c r="L733" s="835">
        <v>355.79</v>
      </c>
      <c r="M733" s="835">
        <v>1067.3700000000001</v>
      </c>
      <c r="N733" s="832">
        <v>3</v>
      </c>
      <c r="O733" s="836">
        <v>1</v>
      </c>
      <c r="P733" s="835">
        <v>1067.3700000000001</v>
      </c>
      <c r="Q733" s="837">
        <v>1</v>
      </c>
      <c r="R733" s="832">
        <v>3</v>
      </c>
      <c r="S733" s="837">
        <v>1</v>
      </c>
      <c r="T733" s="836">
        <v>1</v>
      </c>
      <c r="U733" s="838">
        <v>1</v>
      </c>
    </row>
    <row r="734" spans="1:21" ht="14.45" customHeight="1" x14ac:dyDescent="0.2">
      <c r="A734" s="831">
        <v>7</v>
      </c>
      <c r="B734" s="832" t="s">
        <v>2907</v>
      </c>
      <c r="C734" s="832" t="s">
        <v>2913</v>
      </c>
      <c r="D734" s="833" t="s">
        <v>4443</v>
      </c>
      <c r="E734" s="834" t="s">
        <v>2928</v>
      </c>
      <c r="F734" s="832" t="s">
        <v>2908</v>
      </c>
      <c r="G734" s="832" t="s">
        <v>3758</v>
      </c>
      <c r="H734" s="832" t="s">
        <v>585</v>
      </c>
      <c r="I734" s="832" t="s">
        <v>4017</v>
      </c>
      <c r="J734" s="832" t="s">
        <v>3780</v>
      </c>
      <c r="K734" s="832" t="s">
        <v>4018</v>
      </c>
      <c r="L734" s="835">
        <v>88.95</v>
      </c>
      <c r="M734" s="835">
        <v>266.85000000000002</v>
      </c>
      <c r="N734" s="832">
        <v>3</v>
      </c>
      <c r="O734" s="836">
        <v>3</v>
      </c>
      <c r="P734" s="835">
        <v>266.85000000000002</v>
      </c>
      <c r="Q734" s="837">
        <v>1</v>
      </c>
      <c r="R734" s="832">
        <v>3</v>
      </c>
      <c r="S734" s="837">
        <v>1</v>
      </c>
      <c r="T734" s="836">
        <v>3</v>
      </c>
      <c r="U734" s="838">
        <v>1</v>
      </c>
    </row>
    <row r="735" spans="1:21" ht="14.45" customHeight="1" x14ac:dyDescent="0.2">
      <c r="A735" s="831">
        <v>7</v>
      </c>
      <c r="B735" s="832" t="s">
        <v>2907</v>
      </c>
      <c r="C735" s="832" t="s">
        <v>2913</v>
      </c>
      <c r="D735" s="833" t="s">
        <v>4443</v>
      </c>
      <c r="E735" s="834" t="s">
        <v>2928</v>
      </c>
      <c r="F735" s="832" t="s">
        <v>2908</v>
      </c>
      <c r="G735" s="832" t="s">
        <v>3758</v>
      </c>
      <c r="H735" s="832" t="s">
        <v>585</v>
      </c>
      <c r="I735" s="832" t="s">
        <v>3779</v>
      </c>
      <c r="J735" s="832" t="s">
        <v>3780</v>
      </c>
      <c r="K735" s="832" t="s">
        <v>3781</v>
      </c>
      <c r="L735" s="835">
        <v>254.86</v>
      </c>
      <c r="M735" s="835">
        <v>509.72</v>
      </c>
      <c r="N735" s="832">
        <v>2</v>
      </c>
      <c r="O735" s="836">
        <v>1</v>
      </c>
      <c r="P735" s="835">
        <v>509.72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7</v>
      </c>
      <c r="B736" s="832" t="s">
        <v>2907</v>
      </c>
      <c r="C736" s="832" t="s">
        <v>2913</v>
      </c>
      <c r="D736" s="833" t="s">
        <v>4443</v>
      </c>
      <c r="E736" s="834" t="s">
        <v>2928</v>
      </c>
      <c r="F736" s="832" t="s">
        <v>2908</v>
      </c>
      <c r="G736" s="832" t="s">
        <v>3019</v>
      </c>
      <c r="H736" s="832" t="s">
        <v>585</v>
      </c>
      <c r="I736" s="832" t="s">
        <v>3020</v>
      </c>
      <c r="J736" s="832" t="s">
        <v>747</v>
      </c>
      <c r="K736" s="832" t="s">
        <v>3021</v>
      </c>
      <c r="L736" s="835">
        <v>127.91</v>
      </c>
      <c r="M736" s="835">
        <v>767.46</v>
      </c>
      <c r="N736" s="832">
        <v>6</v>
      </c>
      <c r="O736" s="836">
        <v>1</v>
      </c>
      <c r="P736" s="835">
        <v>767.46</v>
      </c>
      <c r="Q736" s="837">
        <v>1</v>
      </c>
      <c r="R736" s="832">
        <v>6</v>
      </c>
      <c r="S736" s="837">
        <v>1</v>
      </c>
      <c r="T736" s="836">
        <v>1</v>
      </c>
      <c r="U736" s="838">
        <v>1</v>
      </c>
    </row>
    <row r="737" spans="1:21" ht="14.45" customHeight="1" x14ac:dyDescent="0.2">
      <c r="A737" s="831">
        <v>7</v>
      </c>
      <c r="B737" s="832" t="s">
        <v>2907</v>
      </c>
      <c r="C737" s="832" t="s">
        <v>2913</v>
      </c>
      <c r="D737" s="833" t="s">
        <v>4443</v>
      </c>
      <c r="E737" s="834" t="s">
        <v>2928</v>
      </c>
      <c r="F737" s="832" t="s">
        <v>2908</v>
      </c>
      <c r="G737" s="832" t="s">
        <v>3793</v>
      </c>
      <c r="H737" s="832" t="s">
        <v>678</v>
      </c>
      <c r="I737" s="832" t="s">
        <v>2612</v>
      </c>
      <c r="J737" s="832" t="s">
        <v>1346</v>
      </c>
      <c r="K737" s="832" t="s">
        <v>1347</v>
      </c>
      <c r="L737" s="835">
        <v>1286.6199999999999</v>
      </c>
      <c r="M737" s="835">
        <v>2573.2399999999998</v>
      </c>
      <c r="N737" s="832">
        <v>2</v>
      </c>
      <c r="O737" s="836">
        <v>1</v>
      </c>
      <c r="P737" s="835">
        <v>1286.6199999999999</v>
      </c>
      <c r="Q737" s="837">
        <v>0.5</v>
      </c>
      <c r="R737" s="832">
        <v>1</v>
      </c>
      <c r="S737" s="837">
        <v>0.5</v>
      </c>
      <c r="T737" s="836">
        <v>0.5</v>
      </c>
      <c r="U737" s="838">
        <v>0.5</v>
      </c>
    </row>
    <row r="738" spans="1:21" ht="14.45" customHeight="1" x14ac:dyDescent="0.2">
      <c r="A738" s="831">
        <v>7</v>
      </c>
      <c r="B738" s="832" t="s">
        <v>2907</v>
      </c>
      <c r="C738" s="832" t="s">
        <v>2913</v>
      </c>
      <c r="D738" s="833" t="s">
        <v>4443</v>
      </c>
      <c r="E738" s="834" t="s">
        <v>2928</v>
      </c>
      <c r="F738" s="832" t="s">
        <v>2908</v>
      </c>
      <c r="G738" s="832" t="s">
        <v>3793</v>
      </c>
      <c r="H738" s="832" t="s">
        <v>678</v>
      </c>
      <c r="I738" s="832" t="s">
        <v>2613</v>
      </c>
      <c r="J738" s="832" t="s">
        <v>1346</v>
      </c>
      <c r="K738" s="832" t="s">
        <v>1348</v>
      </c>
      <c r="L738" s="835">
        <v>2573.2199999999998</v>
      </c>
      <c r="M738" s="835">
        <v>12866.099999999999</v>
      </c>
      <c r="N738" s="832">
        <v>5</v>
      </c>
      <c r="O738" s="836">
        <v>2</v>
      </c>
      <c r="P738" s="835">
        <v>7719.66</v>
      </c>
      <c r="Q738" s="837">
        <v>0.60000000000000009</v>
      </c>
      <c r="R738" s="832">
        <v>3</v>
      </c>
      <c r="S738" s="837">
        <v>0.6</v>
      </c>
      <c r="T738" s="836">
        <v>1.5</v>
      </c>
      <c r="U738" s="838">
        <v>0.75</v>
      </c>
    </row>
    <row r="739" spans="1:21" ht="14.45" customHeight="1" x14ac:dyDescent="0.2">
      <c r="A739" s="831">
        <v>7</v>
      </c>
      <c r="B739" s="832" t="s">
        <v>2907</v>
      </c>
      <c r="C739" s="832" t="s">
        <v>2913</v>
      </c>
      <c r="D739" s="833" t="s">
        <v>4443</v>
      </c>
      <c r="E739" s="834" t="s">
        <v>2928</v>
      </c>
      <c r="F739" s="832" t="s">
        <v>2908</v>
      </c>
      <c r="G739" s="832" t="s">
        <v>3470</v>
      </c>
      <c r="H739" s="832" t="s">
        <v>678</v>
      </c>
      <c r="I739" s="832" t="s">
        <v>2589</v>
      </c>
      <c r="J739" s="832" t="s">
        <v>713</v>
      </c>
      <c r="K739" s="832" t="s">
        <v>1289</v>
      </c>
      <c r="L739" s="835">
        <v>0</v>
      </c>
      <c r="M739" s="835">
        <v>0</v>
      </c>
      <c r="N739" s="832">
        <v>9</v>
      </c>
      <c r="O739" s="836">
        <v>0.5</v>
      </c>
      <c r="P739" s="835">
        <v>0</v>
      </c>
      <c r="Q739" s="837"/>
      <c r="R739" s="832">
        <v>9</v>
      </c>
      <c r="S739" s="837">
        <v>1</v>
      </c>
      <c r="T739" s="836">
        <v>0.5</v>
      </c>
      <c r="U739" s="838">
        <v>1</v>
      </c>
    </row>
    <row r="740" spans="1:21" ht="14.45" customHeight="1" x14ac:dyDescent="0.2">
      <c r="A740" s="831">
        <v>7</v>
      </c>
      <c r="B740" s="832" t="s">
        <v>2907</v>
      </c>
      <c r="C740" s="832" t="s">
        <v>2913</v>
      </c>
      <c r="D740" s="833" t="s">
        <v>4443</v>
      </c>
      <c r="E740" s="834" t="s">
        <v>2928</v>
      </c>
      <c r="F740" s="832" t="s">
        <v>2908</v>
      </c>
      <c r="G740" s="832" t="s">
        <v>3837</v>
      </c>
      <c r="H740" s="832" t="s">
        <v>585</v>
      </c>
      <c r="I740" s="832" t="s">
        <v>3841</v>
      </c>
      <c r="J740" s="832" t="s">
        <v>3839</v>
      </c>
      <c r="K740" s="832" t="s">
        <v>3842</v>
      </c>
      <c r="L740" s="835">
        <v>552.64</v>
      </c>
      <c r="M740" s="835">
        <v>2210.56</v>
      </c>
      <c r="N740" s="832">
        <v>4</v>
      </c>
      <c r="O740" s="836">
        <v>2</v>
      </c>
      <c r="P740" s="835">
        <v>2210.56</v>
      </c>
      <c r="Q740" s="837">
        <v>1</v>
      </c>
      <c r="R740" s="832">
        <v>4</v>
      </c>
      <c r="S740" s="837">
        <v>1</v>
      </c>
      <c r="T740" s="836">
        <v>2</v>
      </c>
      <c r="U740" s="838">
        <v>1</v>
      </c>
    </row>
    <row r="741" spans="1:21" ht="14.45" customHeight="1" x14ac:dyDescent="0.2">
      <c r="A741" s="831">
        <v>7</v>
      </c>
      <c r="B741" s="832" t="s">
        <v>2907</v>
      </c>
      <c r="C741" s="832" t="s">
        <v>2913</v>
      </c>
      <c r="D741" s="833" t="s">
        <v>4443</v>
      </c>
      <c r="E741" s="834" t="s">
        <v>2928</v>
      </c>
      <c r="F741" s="832" t="s">
        <v>2908</v>
      </c>
      <c r="G741" s="832" t="s">
        <v>3837</v>
      </c>
      <c r="H741" s="832" t="s">
        <v>585</v>
      </c>
      <c r="I741" s="832" t="s">
        <v>3851</v>
      </c>
      <c r="J741" s="832" t="s">
        <v>3847</v>
      </c>
      <c r="K741" s="832" t="s">
        <v>3852</v>
      </c>
      <c r="L741" s="835">
        <v>127.43</v>
      </c>
      <c r="M741" s="835">
        <v>382.29</v>
      </c>
      <c r="N741" s="832">
        <v>3</v>
      </c>
      <c r="O741" s="836"/>
      <c r="P741" s="835">
        <v>382.29</v>
      </c>
      <c r="Q741" s="837">
        <v>1</v>
      </c>
      <c r="R741" s="832">
        <v>3</v>
      </c>
      <c r="S741" s="837">
        <v>1</v>
      </c>
      <c r="T741" s="836"/>
      <c r="U741" s="838"/>
    </row>
    <row r="742" spans="1:21" ht="14.45" customHeight="1" x14ac:dyDescent="0.2">
      <c r="A742" s="831">
        <v>7</v>
      </c>
      <c r="B742" s="832" t="s">
        <v>2907</v>
      </c>
      <c r="C742" s="832" t="s">
        <v>2913</v>
      </c>
      <c r="D742" s="833" t="s">
        <v>4443</v>
      </c>
      <c r="E742" s="834" t="s">
        <v>2928</v>
      </c>
      <c r="F742" s="832" t="s">
        <v>2908</v>
      </c>
      <c r="G742" s="832" t="s">
        <v>3856</v>
      </c>
      <c r="H742" s="832" t="s">
        <v>585</v>
      </c>
      <c r="I742" s="832" t="s">
        <v>3859</v>
      </c>
      <c r="J742" s="832" t="s">
        <v>3860</v>
      </c>
      <c r="K742" s="832" t="s">
        <v>790</v>
      </c>
      <c r="L742" s="835">
        <v>140.94999999999999</v>
      </c>
      <c r="M742" s="835">
        <v>563.79999999999995</v>
      </c>
      <c r="N742" s="832">
        <v>4</v>
      </c>
      <c r="O742" s="836">
        <v>1.5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7</v>
      </c>
      <c r="B743" s="832" t="s">
        <v>2907</v>
      </c>
      <c r="C743" s="832" t="s">
        <v>2913</v>
      </c>
      <c r="D743" s="833" t="s">
        <v>4443</v>
      </c>
      <c r="E743" s="834" t="s">
        <v>2928</v>
      </c>
      <c r="F743" s="832" t="s">
        <v>2908</v>
      </c>
      <c r="G743" s="832" t="s">
        <v>3856</v>
      </c>
      <c r="H743" s="832" t="s">
        <v>585</v>
      </c>
      <c r="I743" s="832" t="s">
        <v>3870</v>
      </c>
      <c r="J743" s="832" t="s">
        <v>3871</v>
      </c>
      <c r="K743" s="832" t="s">
        <v>790</v>
      </c>
      <c r="L743" s="835">
        <v>140.94999999999999</v>
      </c>
      <c r="M743" s="835">
        <v>563.79999999999995</v>
      </c>
      <c r="N743" s="832">
        <v>4</v>
      </c>
      <c r="O743" s="836">
        <v>0.5</v>
      </c>
      <c r="P743" s="835">
        <v>563.79999999999995</v>
      </c>
      <c r="Q743" s="837">
        <v>1</v>
      </c>
      <c r="R743" s="832">
        <v>4</v>
      </c>
      <c r="S743" s="837">
        <v>1</v>
      </c>
      <c r="T743" s="836">
        <v>0.5</v>
      </c>
      <c r="U743" s="838">
        <v>1</v>
      </c>
    </row>
    <row r="744" spans="1:21" ht="14.45" customHeight="1" x14ac:dyDescent="0.2">
      <c r="A744" s="831">
        <v>7</v>
      </c>
      <c r="B744" s="832" t="s">
        <v>2907</v>
      </c>
      <c r="C744" s="832" t="s">
        <v>2913</v>
      </c>
      <c r="D744" s="833" t="s">
        <v>4443</v>
      </c>
      <c r="E744" s="834" t="s">
        <v>2928</v>
      </c>
      <c r="F744" s="832" t="s">
        <v>2908</v>
      </c>
      <c r="G744" s="832" t="s">
        <v>3881</v>
      </c>
      <c r="H744" s="832" t="s">
        <v>678</v>
      </c>
      <c r="I744" s="832" t="s">
        <v>4019</v>
      </c>
      <c r="J744" s="832" t="s">
        <v>2673</v>
      </c>
      <c r="K744" s="832" t="s">
        <v>3885</v>
      </c>
      <c r="L744" s="835">
        <v>161.06</v>
      </c>
      <c r="M744" s="835">
        <v>322.12</v>
      </c>
      <c r="N744" s="832">
        <v>2</v>
      </c>
      <c r="O744" s="836">
        <v>0.5</v>
      </c>
      <c r="P744" s="835">
        <v>322.12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7</v>
      </c>
      <c r="B745" s="832" t="s">
        <v>2907</v>
      </c>
      <c r="C745" s="832" t="s">
        <v>2913</v>
      </c>
      <c r="D745" s="833" t="s">
        <v>4443</v>
      </c>
      <c r="E745" s="834" t="s">
        <v>2928</v>
      </c>
      <c r="F745" s="832" t="s">
        <v>2908</v>
      </c>
      <c r="G745" s="832" t="s">
        <v>3143</v>
      </c>
      <c r="H745" s="832" t="s">
        <v>585</v>
      </c>
      <c r="I745" s="832" t="s">
        <v>3903</v>
      </c>
      <c r="J745" s="832" t="s">
        <v>3145</v>
      </c>
      <c r="K745" s="832" t="s">
        <v>3904</v>
      </c>
      <c r="L745" s="835">
        <v>99.94</v>
      </c>
      <c r="M745" s="835">
        <v>899.46</v>
      </c>
      <c r="N745" s="832">
        <v>9</v>
      </c>
      <c r="O745" s="836">
        <v>1.5</v>
      </c>
      <c r="P745" s="835">
        <v>899.46</v>
      </c>
      <c r="Q745" s="837">
        <v>1</v>
      </c>
      <c r="R745" s="832">
        <v>9</v>
      </c>
      <c r="S745" s="837">
        <v>1</v>
      </c>
      <c r="T745" s="836">
        <v>1.5</v>
      </c>
      <c r="U745" s="838">
        <v>1</v>
      </c>
    </row>
    <row r="746" spans="1:21" ht="14.45" customHeight="1" x14ac:dyDescent="0.2">
      <c r="A746" s="831">
        <v>7</v>
      </c>
      <c r="B746" s="832" t="s">
        <v>2907</v>
      </c>
      <c r="C746" s="832" t="s">
        <v>2913</v>
      </c>
      <c r="D746" s="833" t="s">
        <v>4443</v>
      </c>
      <c r="E746" s="834" t="s">
        <v>2928</v>
      </c>
      <c r="F746" s="832" t="s">
        <v>2908</v>
      </c>
      <c r="G746" s="832" t="s">
        <v>3143</v>
      </c>
      <c r="H746" s="832" t="s">
        <v>585</v>
      </c>
      <c r="I746" s="832" t="s">
        <v>3910</v>
      </c>
      <c r="J746" s="832" t="s">
        <v>3911</v>
      </c>
      <c r="K746" s="832" t="s">
        <v>3912</v>
      </c>
      <c r="L746" s="835">
        <v>99.94</v>
      </c>
      <c r="M746" s="835">
        <v>899.46</v>
      </c>
      <c r="N746" s="832">
        <v>9</v>
      </c>
      <c r="O746" s="836">
        <v>1</v>
      </c>
      <c r="P746" s="835">
        <v>899.46</v>
      </c>
      <c r="Q746" s="837">
        <v>1</v>
      </c>
      <c r="R746" s="832">
        <v>9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7</v>
      </c>
      <c r="B747" s="832" t="s">
        <v>2907</v>
      </c>
      <c r="C747" s="832" t="s">
        <v>2913</v>
      </c>
      <c r="D747" s="833" t="s">
        <v>4443</v>
      </c>
      <c r="E747" s="834" t="s">
        <v>2928</v>
      </c>
      <c r="F747" s="832" t="s">
        <v>2908</v>
      </c>
      <c r="G747" s="832" t="s">
        <v>3143</v>
      </c>
      <c r="H747" s="832" t="s">
        <v>585</v>
      </c>
      <c r="I747" s="832" t="s">
        <v>3405</v>
      </c>
      <c r="J747" s="832" t="s">
        <v>1527</v>
      </c>
      <c r="K747" s="832" t="s">
        <v>3406</v>
      </c>
      <c r="L747" s="835">
        <v>50.32</v>
      </c>
      <c r="M747" s="835">
        <v>704.48</v>
      </c>
      <c r="N747" s="832">
        <v>14</v>
      </c>
      <c r="O747" s="836">
        <v>2</v>
      </c>
      <c r="P747" s="835">
        <v>352.24</v>
      </c>
      <c r="Q747" s="837">
        <v>0.5</v>
      </c>
      <c r="R747" s="832">
        <v>7</v>
      </c>
      <c r="S747" s="837">
        <v>0.5</v>
      </c>
      <c r="T747" s="836">
        <v>1</v>
      </c>
      <c r="U747" s="838">
        <v>0.5</v>
      </c>
    </row>
    <row r="748" spans="1:21" ht="14.45" customHeight="1" x14ac:dyDescent="0.2">
      <c r="A748" s="831">
        <v>7</v>
      </c>
      <c r="B748" s="832" t="s">
        <v>2907</v>
      </c>
      <c r="C748" s="832" t="s">
        <v>2913</v>
      </c>
      <c r="D748" s="833" t="s">
        <v>4443</v>
      </c>
      <c r="E748" s="834" t="s">
        <v>2928</v>
      </c>
      <c r="F748" s="832" t="s">
        <v>2908</v>
      </c>
      <c r="G748" s="832" t="s">
        <v>3925</v>
      </c>
      <c r="H748" s="832" t="s">
        <v>585</v>
      </c>
      <c r="I748" s="832" t="s">
        <v>3926</v>
      </c>
      <c r="J748" s="832" t="s">
        <v>3927</v>
      </c>
      <c r="K748" s="832" t="s">
        <v>3928</v>
      </c>
      <c r="L748" s="835">
        <v>775.17</v>
      </c>
      <c r="M748" s="835">
        <v>775.17</v>
      </c>
      <c r="N748" s="832">
        <v>1</v>
      </c>
      <c r="O748" s="836">
        <v>1</v>
      </c>
      <c r="P748" s="835">
        <v>775.17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7</v>
      </c>
      <c r="B749" s="832" t="s">
        <v>2907</v>
      </c>
      <c r="C749" s="832" t="s">
        <v>2913</v>
      </c>
      <c r="D749" s="833" t="s">
        <v>4443</v>
      </c>
      <c r="E749" s="834" t="s">
        <v>2928</v>
      </c>
      <c r="F749" s="832" t="s">
        <v>2908</v>
      </c>
      <c r="G749" s="832" t="s">
        <v>3039</v>
      </c>
      <c r="H749" s="832" t="s">
        <v>585</v>
      </c>
      <c r="I749" s="832" t="s">
        <v>3040</v>
      </c>
      <c r="J749" s="832" t="s">
        <v>1232</v>
      </c>
      <c r="K749" s="832" t="s">
        <v>1233</v>
      </c>
      <c r="L749" s="835">
        <v>107.27</v>
      </c>
      <c r="M749" s="835">
        <v>107.27</v>
      </c>
      <c r="N749" s="832">
        <v>1</v>
      </c>
      <c r="O749" s="836">
        <v>0.5</v>
      </c>
      <c r="P749" s="835">
        <v>107.27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5" customHeight="1" x14ac:dyDescent="0.2">
      <c r="A750" s="831">
        <v>7</v>
      </c>
      <c r="B750" s="832" t="s">
        <v>2907</v>
      </c>
      <c r="C750" s="832" t="s">
        <v>2913</v>
      </c>
      <c r="D750" s="833" t="s">
        <v>4443</v>
      </c>
      <c r="E750" s="834" t="s">
        <v>2929</v>
      </c>
      <c r="F750" s="832" t="s">
        <v>2908</v>
      </c>
      <c r="G750" s="832" t="s">
        <v>2966</v>
      </c>
      <c r="H750" s="832" t="s">
        <v>585</v>
      </c>
      <c r="I750" s="832" t="s">
        <v>3192</v>
      </c>
      <c r="J750" s="832" t="s">
        <v>1068</v>
      </c>
      <c r="K750" s="832" t="s">
        <v>3193</v>
      </c>
      <c r="L750" s="835">
        <v>103.67</v>
      </c>
      <c r="M750" s="835">
        <v>103.67</v>
      </c>
      <c r="N750" s="832">
        <v>1</v>
      </c>
      <c r="O750" s="836">
        <v>1</v>
      </c>
      <c r="P750" s="835">
        <v>103.67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5" customHeight="1" x14ac:dyDescent="0.2">
      <c r="A751" s="831">
        <v>7</v>
      </c>
      <c r="B751" s="832" t="s">
        <v>2907</v>
      </c>
      <c r="C751" s="832" t="s">
        <v>2913</v>
      </c>
      <c r="D751" s="833" t="s">
        <v>4443</v>
      </c>
      <c r="E751" s="834" t="s">
        <v>2930</v>
      </c>
      <c r="F751" s="832" t="s">
        <v>2908</v>
      </c>
      <c r="G751" s="832" t="s">
        <v>3041</v>
      </c>
      <c r="H751" s="832" t="s">
        <v>585</v>
      </c>
      <c r="I751" s="832" t="s">
        <v>3042</v>
      </c>
      <c r="J751" s="832" t="s">
        <v>3043</v>
      </c>
      <c r="K751" s="832" t="s">
        <v>2037</v>
      </c>
      <c r="L751" s="835">
        <v>70.48</v>
      </c>
      <c r="M751" s="835">
        <v>2184.88</v>
      </c>
      <c r="N751" s="832">
        <v>31</v>
      </c>
      <c r="O751" s="836">
        <v>8</v>
      </c>
      <c r="P751" s="835">
        <v>1057.2</v>
      </c>
      <c r="Q751" s="837">
        <v>0.4838709677419355</v>
      </c>
      <c r="R751" s="832">
        <v>15</v>
      </c>
      <c r="S751" s="837">
        <v>0.4838709677419355</v>
      </c>
      <c r="T751" s="836">
        <v>5</v>
      </c>
      <c r="U751" s="838">
        <v>0.625</v>
      </c>
    </row>
    <row r="752" spans="1:21" ht="14.45" customHeight="1" x14ac:dyDescent="0.2">
      <c r="A752" s="831">
        <v>7</v>
      </c>
      <c r="B752" s="832" t="s">
        <v>2907</v>
      </c>
      <c r="C752" s="832" t="s">
        <v>2913</v>
      </c>
      <c r="D752" s="833" t="s">
        <v>4443</v>
      </c>
      <c r="E752" s="834" t="s">
        <v>2930</v>
      </c>
      <c r="F752" s="832" t="s">
        <v>2908</v>
      </c>
      <c r="G752" s="832" t="s">
        <v>3228</v>
      </c>
      <c r="H752" s="832" t="s">
        <v>678</v>
      </c>
      <c r="I752" s="832" t="s">
        <v>2634</v>
      </c>
      <c r="J752" s="832" t="s">
        <v>2635</v>
      </c>
      <c r="K752" s="832" t="s">
        <v>2636</v>
      </c>
      <c r="L752" s="835">
        <v>9.4</v>
      </c>
      <c r="M752" s="835">
        <v>18.8</v>
      </c>
      <c r="N752" s="832">
        <v>2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5" customHeight="1" x14ac:dyDescent="0.2">
      <c r="A753" s="831">
        <v>7</v>
      </c>
      <c r="B753" s="832" t="s">
        <v>2907</v>
      </c>
      <c r="C753" s="832" t="s">
        <v>2913</v>
      </c>
      <c r="D753" s="833" t="s">
        <v>4443</v>
      </c>
      <c r="E753" s="834" t="s">
        <v>2930</v>
      </c>
      <c r="F753" s="832" t="s">
        <v>2908</v>
      </c>
      <c r="G753" s="832" t="s">
        <v>3228</v>
      </c>
      <c r="H753" s="832" t="s">
        <v>678</v>
      </c>
      <c r="I753" s="832" t="s">
        <v>2639</v>
      </c>
      <c r="J753" s="832" t="s">
        <v>2635</v>
      </c>
      <c r="K753" s="832" t="s">
        <v>2640</v>
      </c>
      <c r="L753" s="835">
        <v>4.7</v>
      </c>
      <c r="M753" s="835">
        <v>14.100000000000001</v>
      </c>
      <c r="N753" s="832">
        <v>3</v>
      </c>
      <c r="O753" s="836">
        <v>0.5</v>
      </c>
      <c r="P753" s="835">
        <v>14.100000000000001</v>
      </c>
      <c r="Q753" s="837">
        <v>1</v>
      </c>
      <c r="R753" s="832">
        <v>3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7</v>
      </c>
      <c r="B754" s="832" t="s">
        <v>2907</v>
      </c>
      <c r="C754" s="832" t="s">
        <v>2913</v>
      </c>
      <c r="D754" s="833" t="s">
        <v>4443</v>
      </c>
      <c r="E754" s="834" t="s">
        <v>2930</v>
      </c>
      <c r="F754" s="832" t="s">
        <v>2908</v>
      </c>
      <c r="G754" s="832" t="s">
        <v>3228</v>
      </c>
      <c r="H754" s="832" t="s">
        <v>678</v>
      </c>
      <c r="I754" s="832" t="s">
        <v>2639</v>
      </c>
      <c r="J754" s="832" t="s">
        <v>2635</v>
      </c>
      <c r="K754" s="832" t="s">
        <v>2640</v>
      </c>
      <c r="L754" s="835">
        <v>11.71</v>
      </c>
      <c r="M754" s="835">
        <v>11.71</v>
      </c>
      <c r="N754" s="832">
        <v>1</v>
      </c>
      <c r="O754" s="836">
        <v>0.5</v>
      </c>
      <c r="P754" s="835">
        <v>11.71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7</v>
      </c>
      <c r="B755" s="832" t="s">
        <v>2907</v>
      </c>
      <c r="C755" s="832" t="s">
        <v>2913</v>
      </c>
      <c r="D755" s="833" t="s">
        <v>4443</v>
      </c>
      <c r="E755" s="834" t="s">
        <v>2930</v>
      </c>
      <c r="F755" s="832" t="s">
        <v>2908</v>
      </c>
      <c r="G755" s="832" t="s">
        <v>4020</v>
      </c>
      <c r="H755" s="832" t="s">
        <v>585</v>
      </c>
      <c r="I755" s="832" t="s">
        <v>4021</v>
      </c>
      <c r="J755" s="832" t="s">
        <v>703</v>
      </c>
      <c r="K755" s="832" t="s">
        <v>4022</v>
      </c>
      <c r="L755" s="835">
        <v>0</v>
      </c>
      <c r="M755" s="835">
        <v>0</v>
      </c>
      <c r="N755" s="832">
        <v>2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7</v>
      </c>
      <c r="B756" s="832" t="s">
        <v>2907</v>
      </c>
      <c r="C756" s="832" t="s">
        <v>2913</v>
      </c>
      <c r="D756" s="833" t="s">
        <v>4443</v>
      </c>
      <c r="E756" s="834" t="s">
        <v>2930</v>
      </c>
      <c r="F756" s="832" t="s">
        <v>2908</v>
      </c>
      <c r="G756" s="832" t="s">
        <v>3591</v>
      </c>
      <c r="H756" s="832" t="s">
        <v>585</v>
      </c>
      <c r="I756" s="832" t="s">
        <v>3592</v>
      </c>
      <c r="J756" s="832" t="s">
        <v>1817</v>
      </c>
      <c r="K756" s="832" t="s">
        <v>1818</v>
      </c>
      <c r="L756" s="835">
        <v>51.43</v>
      </c>
      <c r="M756" s="835">
        <v>565.73</v>
      </c>
      <c r="N756" s="832">
        <v>11</v>
      </c>
      <c r="O756" s="836">
        <v>3</v>
      </c>
      <c r="P756" s="835">
        <v>360.01</v>
      </c>
      <c r="Q756" s="837">
        <v>0.63636363636363635</v>
      </c>
      <c r="R756" s="832">
        <v>7</v>
      </c>
      <c r="S756" s="837">
        <v>0.63636363636363635</v>
      </c>
      <c r="T756" s="836">
        <v>2</v>
      </c>
      <c r="U756" s="838">
        <v>0.66666666666666663</v>
      </c>
    </row>
    <row r="757" spans="1:21" ht="14.45" customHeight="1" x14ac:dyDescent="0.2">
      <c r="A757" s="831">
        <v>7</v>
      </c>
      <c r="B757" s="832" t="s">
        <v>2907</v>
      </c>
      <c r="C757" s="832" t="s">
        <v>2913</v>
      </c>
      <c r="D757" s="833" t="s">
        <v>4443</v>
      </c>
      <c r="E757" s="834" t="s">
        <v>2930</v>
      </c>
      <c r="F757" s="832" t="s">
        <v>2908</v>
      </c>
      <c r="G757" s="832" t="s">
        <v>3591</v>
      </c>
      <c r="H757" s="832" t="s">
        <v>585</v>
      </c>
      <c r="I757" s="832" t="s">
        <v>3592</v>
      </c>
      <c r="J757" s="832" t="s">
        <v>1817</v>
      </c>
      <c r="K757" s="832" t="s">
        <v>1818</v>
      </c>
      <c r="L757" s="835">
        <v>55.77</v>
      </c>
      <c r="M757" s="835">
        <v>446.16</v>
      </c>
      <c r="N757" s="832">
        <v>8</v>
      </c>
      <c r="O757" s="836">
        <v>2.5</v>
      </c>
      <c r="P757" s="835">
        <v>278.85000000000002</v>
      </c>
      <c r="Q757" s="837">
        <v>0.625</v>
      </c>
      <c r="R757" s="832">
        <v>5</v>
      </c>
      <c r="S757" s="837">
        <v>0.625</v>
      </c>
      <c r="T757" s="836">
        <v>1.5</v>
      </c>
      <c r="U757" s="838">
        <v>0.6</v>
      </c>
    </row>
    <row r="758" spans="1:21" ht="14.45" customHeight="1" x14ac:dyDescent="0.2">
      <c r="A758" s="831">
        <v>7</v>
      </c>
      <c r="B758" s="832" t="s">
        <v>2907</v>
      </c>
      <c r="C758" s="832" t="s">
        <v>2913</v>
      </c>
      <c r="D758" s="833" t="s">
        <v>4443</v>
      </c>
      <c r="E758" s="834" t="s">
        <v>2930</v>
      </c>
      <c r="F758" s="832" t="s">
        <v>2908</v>
      </c>
      <c r="G758" s="832" t="s">
        <v>3591</v>
      </c>
      <c r="H758" s="832" t="s">
        <v>585</v>
      </c>
      <c r="I758" s="832" t="s">
        <v>3593</v>
      </c>
      <c r="J758" s="832" t="s">
        <v>1817</v>
      </c>
      <c r="K758" s="832" t="s">
        <v>1818</v>
      </c>
      <c r="L758" s="835">
        <v>51.43</v>
      </c>
      <c r="M758" s="835">
        <v>102.86</v>
      </c>
      <c r="N758" s="832">
        <v>2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7</v>
      </c>
      <c r="B759" s="832" t="s">
        <v>2907</v>
      </c>
      <c r="C759" s="832" t="s">
        <v>2913</v>
      </c>
      <c r="D759" s="833" t="s">
        <v>4443</v>
      </c>
      <c r="E759" s="834" t="s">
        <v>2930</v>
      </c>
      <c r="F759" s="832" t="s">
        <v>2908</v>
      </c>
      <c r="G759" s="832" t="s">
        <v>2979</v>
      </c>
      <c r="H759" s="832" t="s">
        <v>585</v>
      </c>
      <c r="I759" s="832" t="s">
        <v>2980</v>
      </c>
      <c r="J759" s="832" t="s">
        <v>2981</v>
      </c>
      <c r="K759" s="832" t="s">
        <v>1867</v>
      </c>
      <c r="L759" s="835">
        <v>55.95</v>
      </c>
      <c r="M759" s="835">
        <v>279.75</v>
      </c>
      <c r="N759" s="832">
        <v>5</v>
      </c>
      <c r="O759" s="836">
        <v>1.5</v>
      </c>
      <c r="P759" s="835">
        <v>279.75</v>
      </c>
      <c r="Q759" s="837">
        <v>1</v>
      </c>
      <c r="R759" s="832">
        <v>5</v>
      </c>
      <c r="S759" s="837">
        <v>1</v>
      </c>
      <c r="T759" s="836">
        <v>1.5</v>
      </c>
      <c r="U759" s="838">
        <v>1</v>
      </c>
    </row>
    <row r="760" spans="1:21" ht="14.45" customHeight="1" x14ac:dyDescent="0.2">
      <c r="A760" s="831">
        <v>7</v>
      </c>
      <c r="B760" s="832" t="s">
        <v>2907</v>
      </c>
      <c r="C760" s="832" t="s">
        <v>2913</v>
      </c>
      <c r="D760" s="833" t="s">
        <v>4443</v>
      </c>
      <c r="E760" s="834" t="s">
        <v>2930</v>
      </c>
      <c r="F760" s="832" t="s">
        <v>2908</v>
      </c>
      <c r="G760" s="832" t="s">
        <v>3602</v>
      </c>
      <c r="H760" s="832" t="s">
        <v>678</v>
      </c>
      <c r="I760" s="832" t="s">
        <v>2822</v>
      </c>
      <c r="J760" s="832" t="s">
        <v>2823</v>
      </c>
      <c r="K760" s="832" t="s">
        <v>2824</v>
      </c>
      <c r="L760" s="835">
        <v>754.04</v>
      </c>
      <c r="M760" s="835">
        <v>61077.24</v>
      </c>
      <c r="N760" s="832">
        <v>81</v>
      </c>
      <c r="O760" s="836">
        <v>22.5</v>
      </c>
      <c r="P760" s="835">
        <v>56553</v>
      </c>
      <c r="Q760" s="837">
        <v>0.92592592592592593</v>
      </c>
      <c r="R760" s="832">
        <v>75</v>
      </c>
      <c r="S760" s="837">
        <v>0.92592592592592593</v>
      </c>
      <c r="T760" s="836">
        <v>21.5</v>
      </c>
      <c r="U760" s="838">
        <v>0.9555555555555556</v>
      </c>
    </row>
    <row r="761" spans="1:21" ht="14.45" customHeight="1" x14ac:dyDescent="0.2">
      <c r="A761" s="831">
        <v>7</v>
      </c>
      <c r="B761" s="832" t="s">
        <v>2907</v>
      </c>
      <c r="C761" s="832" t="s">
        <v>2913</v>
      </c>
      <c r="D761" s="833" t="s">
        <v>4443</v>
      </c>
      <c r="E761" s="834" t="s">
        <v>2930</v>
      </c>
      <c r="F761" s="832" t="s">
        <v>2908</v>
      </c>
      <c r="G761" s="832" t="s">
        <v>3602</v>
      </c>
      <c r="H761" s="832" t="s">
        <v>678</v>
      </c>
      <c r="I761" s="832" t="s">
        <v>3603</v>
      </c>
      <c r="J761" s="832" t="s">
        <v>2823</v>
      </c>
      <c r="K761" s="832" t="s">
        <v>3604</v>
      </c>
      <c r="L761" s="835">
        <v>1131.06</v>
      </c>
      <c r="M761" s="835">
        <v>85960.559999999983</v>
      </c>
      <c r="N761" s="832">
        <v>76</v>
      </c>
      <c r="O761" s="836">
        <v>15</v>
      </c>
      <c r="P761" s="835">
        <v>82567.37999999999</v>
      </c>
      <c r="Q761" s="837">
        <v>0.96052631578947378</v>
      </c>
      <c r="R761" s="832">
        <v>73</v>
      </c>
      <c r="S761" s="837">
        <v>0.96052631578947367</v>
      </c>
      <c r="T761" s="836">
        <v>14</v>
      </c>
      <c r="U761" s="838">
        <v>0.93333333333333335</v>
      </c>
    </row>
    <row r="762" spans="1:21" ht="14.45" customHeight="1" x14ac:dyDescent="0.2">
      <c r="A762" s="831">
        <v>7</v>
      </c>
      <c r="B762" s="832" t="s">
        <v>2907</v>
      </c>
      <c r="C762" s="832" t="s">
        <v>2913</v>
      </c>
      <c r="D762" s="833" t="s">
        <v>4443</v>
      </c>
      <c r="E762" s="834" t="s">
        <v>2930</v>
      </c>
      <c r="F762" s="832" t="s">
        <v>2908</v>
      </c>
      <c r="G762" s="832" t="s">
        <v>3602</v>
      </c>
      <c r="H762" s="832" t="s">
        <v>678</v>
      </c>
      <c r="I762" s="832" t="s">
        <v>3605</v>
      </c>
      <c r="J762" s="832" t="s">
        <v>2823</v>
      </c>
      <c r="K762" s="832" t="s">
        <v>3606</v>
      </c>
      <c r="L762" s="835">
        <v>1508.08</v>
      </c>
      <c r="M762" s="835">
        <v>72387.839999999997</v>
      </c>
      <c r="N762" s="832">
        <v>48</v>
      </c>
      <c r="O762" s="836">
        <v>8</v>
      </c>
      <c r="P762" s="835">
        <v>45242.399999999994</v>
      </c>
      <c r="Q762" s="837">
        <v>0.625</v>
      </c>
      <c r="R762" s="832">
        <v>30</v>
      </c>
      <c r="S762" s="837">
        <v>0.625</v>
      </c>
      <c r="T762" s="836">
        <v>5</v>
      </c>
      <c r="U762" s="838">
        <v>0.625</v>
      </c>
    </row>
    <row r="763" spans="1:21" ht="14.45" customHeight="1" x14ac:dyDescent="0.2">
      <c r="A763" s="831">
        <v>7</v>
      </c>
      <c r="B763" s="832" t="s">
        <v>2907</v>
      </c>
      <c r="C763" s="832" t="s">
        <v>2913</v>
      </c>
      <c r="D763" s="833" t="s">
        <v>4443</v>
      </c>
      <c r="E763" s="834" t="s">
        <v>2930</v>
      </c>
      <c r="F763" s="832" t="s">
        <v>2908</v>
      </c>
      <c r="G763" s="832" t="s">
        <v>3602</v>
      </c>
      <c r="H763" s="832" t="s">
        <v>585</v>
      </c>
      <c r="I763" s="832" t="s">
        <v>3612</v>
      </c>
      <c r="J763" s="832" t="s">
        <v>2823</v>
      </c>
      <c r="K763" s="832" t="s">
        <v>3613</v>
      </c>
      <c r="L763" s="835">
        <v>1508.08</v>
      </c>
      <c r="M763" s="835">
        <v>6032.32</v>
      </c>
      <c r="N763" s="832">
        <v>4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7</v>
      </c>
      <c r="B764" s="832" t="s">
        <v>2907</v>
      </c>
      <c r="C764" s="832" t="s">
        <v>2913</v>
      </c>
      <c r="D764" s="833" t="s">
        <v>4443</v>
      </c>
      <c r="E764" s="834" t="s">
        <v>2930</v>
      </c>
      <c r="F764" s="832" t="s">
        <v>2908</v>
      </c>
      <c r="G764" s="832" t="s">
        <v>3602</v>
      </c>
      <c r="H764" s="832" t="s">
        <v>585</v>
      </c>
      <c r="I764" s="832" t="s">
        <v>3614</v>
      </c>
      <c r="J764" s="832" t="s">
        <v>3615</v>
      </c>
      <c r="K764" s="832" t="s">
        <v>2824</v>
      </c>
      <c r="L764" s="835">
        <v>754.04</v>
      </c>
      <c r="M764" s="835">
        <v>9048.48</v>
      </c>
      <c r="N764" s="832">
        <v>12</v>
      </c>
      <c r="O764" s="836">
        <v>2</v>
      </c>
      <c r="P764" s="835">
        <v>9048.48</v>
      </c>
      <c r="Q764" s="837">
        <v>1</v>
      </c>
      <c r="R764" s="832">
        <v>12</v>
      </c>
      <c r="S764" s="837">
        <v>1</v>
      </c>
      <c r="T764" s="836">
        <v>2</v>
      </c>
      <c r="U764" s="838">
        <v>1</v>
      </c>
    </row>
    <row r="765" spans="1:21" ht="14.45" customHeight="1" x14ac:dyDescent="0.2">
      <c r="A765" s="831">
        <v>7</v>
      </c>
      <c r="B765" s="832" t="s">
        <v>2907</v>
      </c>
      <c r="C765" s="832" t="s">
        <v>2913</v>
      </c>
      <c r="D765" s="833" t="s">
        <v>4443</v>
      </c>
      <c r="E765" s="834" t="s">
        <v>2930</v>
      </c>
      <c r="F765" s="832" t="s">
        <v>2908</v>
      </c>
      <c r="G765" s="832" t="s">
        <v>3602</v>
      </c>
      <c r="H765" s="832" t="s">
        <v>585</v>
      </c>
      <c r="I765" s="832" t="s">
        <v>4023</v>
      </c>
      <c r="J765" s="832" t="s">
        <v>2823</v>
      </c>
      <c r="K765" s="832" t="s">
        <v>4024</v>
      </c>
      <c r="L765" s="835">
        <v>3016.17</v>
      </c>
      <c r="M765" s="835">
        <v>18097.02</v>
      </c>
      <c r="N765" s="832">
        <v>6</v>
      </c>
      <c r="O765" s="836">
        <v>1</v>
      </c>
      <c r="P765" s="835">
        <v>18097.02</v>
      </c>
      <c r="Q765" s="837">
        <v>1</v>
      </c>
      <c r="R765" s="832">
        <v>6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7</v>
      </c>
      <c r="B766" s="832" t="s">
        <v>2907</v>
      </c>
      <c r="C766" s="832" t="s">
        <v>2913</v>
      </c>
      <c r="D766" s="833" t="s">
        <v>4443</v>
      </c>
      <c r="E766" s="834" t="s">
        <v>2930</v>
      </c>
      <c r="F766" s="832" t="s">
        <v>2908</v>
      </c>
      <c r="G766" s="832" t="s">
        <v>3602</v>
      </c>
      <c r="H766" s="832" t="s">
        <v>585</v>
      </c>
      <c r="I766" s="832" t="s">
        <v>3617</v>
      </c>
      <c r="J766" s="832" t="s">
        <v>3615</v>
      </c>
      <c r="K766" s="832" t="s">
        <v>2824</v>
      </c>
      <c r="L766" s="835">
        <v>754.04</v>
      </c>
      <c r="M766" s="835">
        <v>9048.48</v>
      </c>
      <c r="N766" s="832">
        <v>12</v>
      </c>
      <c r="O766" s="836">
        <v>2</v>
      </c>
      <c r="P766" s="835">
        <v>9048.48</v>
      </c>
      <c r="Q766" s="837">
        <v>1</v>
      </c>
      <c r="R766" s="832">
        <v>12</v>
      </c>
      <c r="S766" s="837">
        <v>1</v>
      </c>
      <c r="T766" s="836">
        <v>2</v>
      </c>
      <c r="U766" s="838">
        <v>1</v>
      </c>
    </row>
    <row r="767" spans="1:21" ht="14.45" customHeight="1" x14ac:dyDescent="0.2">
      <c r="A767" s="831">
        <v>7</v>
      </c>
      <c r="B767" s="832" t="s">
        <v>2907</v>
      </c>
      <c r="C767" s="832" t="s">
        <v>2913</v>
      </c>
      <c r="D767" s="833" t="s">
        <v>4443</v>
      </c>
      <c r="E767" s="834" t="s">
        <v>2930</v>
      </c>
      <c r="F767" s="832" t="s">
        <v>2908</v>
      </c>
      <c r="G767" s="832" t="s">
        <v>3602</v>
      </c>
      <c r="H767" s="832" t="s">
        <v>585</v>
      </c>
      <c r="I767" s="832" t="s">
        <v>3942</v>
      </c>
      <c r="J767" s="832" t="s">
        <v>3615</v>
      </c>
      <c r="K767" s="832" t="s">
        <v>3604</v>
      </c>
      <c r="L767" s="835">
        <v>1131.06</v>
      </c>
      <c r="M767" s="835">
        <v>6786.36</v>
      </c>
      <c r="N767" s="832">
        <v>6</v>
      </c>
      <c r="O767" s="836">
        <v>1</v>
      </c>
      <c r="P767" s="835">
        <v>6786.36</v>
      </c>
      <c r="Q767" s="837">
        <v>1</v>
      </c>
      <c r="R767" s="832">
        <v>6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7</v>
      </c>
      <c r="B768" s="832" t="s">
        <v>2907</v>
      </c>
      <c r="C768" s="832" t="s">
        <v>2913</v>
      </c>
      <c r="D768" s="833" t="s">
        <v>4443</v>
      </c>
      <c r="E768" s="834" t="s">
        <v>2930</v>
      </c>
      <c r="F768" s="832" t="s">
        <v>2908</v>
      </c>
      <c r="G768" s="832" t="s">
        <v>4025</v>
      </c>
      <c r="H768" s="832" t="s">
        <v>585</v>
      </c>
      <c r="I768" s="832" t="s">
        <v>4026</v>
      </c>
      <c r="J768" s="832" t="s">
        <v>4027</v>
      </c>
      <c r="K768" s="832" t="s">
        <v>4028</v>
      </c>
      <c r="L768" s="835">
        <v>220.75</v>
      </c>
      <c r="M768" s="835">
        <v>441.5</v>
      </c>
      <c r="N768" s="832">
        <v>2</v>
      </c>
      <c r="O768" s="836">
        <v>0.5</v>
      </c>
      <c r="P768" s="835">
        <v>441.5</v>
      </c>
      <c r="Q768" s="837">
        <v>1</v>
      </c>
      <c r="R768" s="832">
        <v>2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7</v>
      </c>
      <c r="B769" s="832" t="s">
        <v>2907</v>
      </c>
      <c r="C769" s="832" t="s">
        <v>2913</v>
      </c>
      <c r="D769" s="833" t="s">
        <v>4443</v>
      </c>
      <c r="E769" s="834" t="s">
        <v>2930</v>
      </c>
      <c r="F769" s="832" t="s">
        <v>2908</v>
      </c>
      <c r="G769" s="832" t="s">
        <v>3048</v>
      </c>
      <c r="H769" s="832" t="s">
        <v>678</v>
      </c>
      <c r="I769" s="832" t="s">
        <v>3049</v>
      </c>
      <c r="J769" s="832" t="s">
        <v>876</v>
      </c>
      <c r="K769" s="832" t="s">
        <v>877</v>
      </c>
      <c r="L769" s="835">
        <v>132</v>
      </c>
      <c r="M769" s="835">
        <v>396</v>
      </c>
      <c r="N769" s="832">
        <v>3</v>
      </c>
      <c r="O769" s="836">
        <v>1</v>
      </c>
      <c r="P769" s="835">
        <v>396</v>
      </c>
      <c r="Q769" s="837">
        <v>1</v>
      </c>
      <c r="R769" s="832">
        <v>3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7</v>
      </c>
      <c r="B770" s="832" t="s">
        <v>2907</v>
      </c>
      <c r="C770" s="832" t="s">
        <v>2913</v>
      </c>
      <c r="D770" s="833" t="s">
        <v>4443</v>
      </c>
      <c r="E770" s="834" t="s">
        <v>2930</v>
      </c>
      <c r="F770" s="832" t="s">
        <v>2908</v>
      </c>
      <c r="G770" s="832" t="s">
        <v>3048</v>
      </c>
      <c r="H770" s="832" t="s">
        <v>678</v>
      </c>
      <c r="I770" s="832" t="s">
        <v>3620</v>
      </c>
      <c r="J770" s="832" t="s">
        <v>874</v>
      </c>
      <c r="K770" s="832" t="s">
        <v>875</v>
      </c>
      <c r="L770" s="835">
        <v>65.989999999999995</v>
      </c>
      <c r="M770" s="835">
        <v>9634.5399999999972</v>
      </c>
      <c r="N770" s="832">
        <v>146</v>
      </c>
      <c r="O770" s="836">
        <v>36</v>
      </c>
      <c r="P770" s="835">
        <v>8182.7599999999975</v>
      </c>
      <c r="Q770" s="837">
        <v>0.84931506849315064</v>
      </c>
      <c r="R770" s="832">
        <v>124</v>
      </c>
      <c r="S770" s="837">
        <v>0.84931506849315064</v>
      </c>
      <c r="T770" s="836">
        <v>30</v>
      </c>
      <c r="U770" s="838">
        <v>0.83333333333333337</v>
      </c>
    </row>
    <row r="771" spans="1:21" ht="14.45" customHeight="1" x14ac:dyDescent="0.2">
      <c r="A771" s="831">
        <v>7</v>
      </c>
      <c r="B771" s="832" t="s">
        <v>2907</v>
      </c>
      <c r="C771" s="832" t="s">
        <v>2913</v>
      </c>
      <c r="D771" s="833" t="s">
        <v>4443</v>
      </c>
      <c r="E771" s="834" t="s">
        <v>2930</v>
      </c>
      <c r="F771" s="832" t="s">
        <v>2908</v>
      </c>
      <c r="G771" s="832" t="s">
        <v>3048</v>
      </c>
      <c r="H771" s="832" t="s">
        <v>678</v>
      </c>
      <c r="I771" s="832" t="s">
        <v>3050</v>
      </c>
      <c r="J771" s="832" t="s">
        <v>876</v>
      </c>
      <c r="K771" s="832" t="s">
        <v>877</v>
      </c>
      <c r="L771" s="835">
        <v>132</v>
      </c>
      <c r="M771" s="835">
        <v>3300</v>
      </c>
      <c r="N771" s="832">
        <v>25</v>
      </c>
      <c r="O771" s="836">
        <v>5.5</v>
      </c>
      <c r="P771" s="835">
        <v>2904</v>
      </c>
      <c r="Q771" s="837">
        <v>0.88</v>
      </c>
      <c r="R771" s="832">
        <v>22</v>
      </c>
      <c r="S771" s="837">
        <v>0.88</v>
      </c>
      <c r="T771" s="836">
        <v>5</v>
      </c>
      <c r="U771" s="838">
        <v>0.90909090909090906</v>
      </c>
    </row>
    <row r="772" spans="1:21" ht="14.45" customHeight="1" x14ac:dyDescent="0.2">
      <c r="A772" s="831">
        <v>7</v>
      </c>
      <c r="B772" s="832" t="s">
        <v>2907</v>
      </c>
      <c r="C772" s="832" t="s">
        <v>2913</v>
      </c>
      <c r="D772" s="833" t="s">
        <v>4443</v>
      </c>
      <c r="E772" s="834" t="s">
        <v>2930</v>
      </c>
      <c r="F772" s="832" t="s">
        <v>2908</v>
      </c>
      <c r="G772" s="832" t="s">
        <v>3048</v>
      </c>
      <c r="H772" s="832" t="s">
        <v>585</v>
      </c>
      <c r="I772" s="832" t="s">
        <v>3622</v>
      </c>
      <c r="J772" s="832" t="s">
        <v>3052</v>
      </c>
      <c r="K772" s="832" t="s">
        <v>875</v>
      </c>
      <c r="L772" s="835">
        <v>65.989999999999995</v>
      </c>
      <c r="M772" s="835">
        <v>2177.67</v>
      </c>
      <c r="N772" s="832">
        <v>33</v>
      </c>
      <c r="O772" s="836">
        <v>7.5</v>
      </c>
      <c r="P772" s="835">
        <v>1913.71</v>
      </c>
      <c r="Q772" s="837">
        <v>0.87878787878787878</v>
      </c>
      <c r="R772" s="832">
        <v>29</v>
      </c>
      <c r="S772" s="837">
        <v>0.87878787878787878</v>
      </c>
      <c r="T772" s="836">
        <v>6.5</v>
      </c>
      <c r="U772" s="838">
        <v>0.8666666666666667</v>
      </c>
    </row>
    <row r="773" spans="1:21" ht="14.45" customHeight="1" x14ac:dyDescent="0.2">
      <c r="A773" s="831">
        <v>7</v>
      </c>
      <c r="B773" s="832" t="s">
        <v>2907</v>
      </c>
      <c r="C773" s="832" t="s">
        <v>2913</v>
      </c>
      <c r="D773" s="833" t="s">
        <v>4443</v>
      </c>
      <c r="E773" s="834" t="s">
        <v>2930</v>
      </c>
      <c r="F773" s="832" t="s">
        <v>2908</v>
      </c>
      <c r="G773" s="832" t="s">
        <v>3048</v>
      </c>
      <c r="H773" s="832" t="s">
        <v>585</v>
      </c>
      <c r="I773" s="832" t="s">
        <v>3051</v>
      </c>
      <c r="J773" s="832" t="s">
        <v>3052</v>
      </c>
      <c r="K773" s="832" t="s">
        <v>877</v>
      </c>
      <c r="L773" s="835">
        <v>132</v>
      </c>
      <c r="M773" s="835">
        <v>1188</v>
      </c>
      <c r="N773" s="832">
        <v>9</v>
      </c>
      <c r="O773" s="836">
        <v>2</v>
      </c>
      <c r="P773" s="835">
        <v>1188</v>
      </c>
      <c r="Q773" s="837">
        <v>1</v>
      </c>
      <c r="R773" s="832">
        <v>9</v>
      </c>
      <c r="S773" s="837">
        <v>1</v>
      </c>
      <c r="T773" s="836">
        <v>2</v>
      </c>
      <c r="U773" s="838">
        <v>1</v>
      </c>
    </row>
    <row r="774" spans="1:21" ht="14.45" customHeight="1" x14ac:dyDescent="0.2">
      <c r="A774" s="831">
        <v>7</v>
      </c>
      <c r="B774" s="832" t="s">
        <v>2907</v>
      </c>
      <c r="C774" s="832" t="s">
        <v>2913</v>
      </c>
      <c r="D774" s="833" t="s">
        <v>4443</v>
      </c>
      <c r="E774" s="834" t="s">
        <v>2930</v>
      </c>
      <c r="F774" s="832" t="s">
        <v>2908</v>
      </c>
      <c r="G774" s="832" t="s">
        <v>3229</v>
      </c>
      <c r="H774" s="832" t="s">
        <v>585</v>
      </c>
      <c r="I774" s="832" t="s">
        <v>3623</v>
      </c>
      <c r="J774" s="832" t="s">
        <v>3231</v>
      </c>
      <c r="K774" s="832" t="s">
        <v>3624</v>
      </c>
      <c r="L774" s="835">
        <v>150.26</v>
      </c>
      <c r="M774" s="835">
        <v>150.26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7</v>
      </c>
      <c r="B775" s="832" t="s">
        <v>2907</v>
      </c>
      <c r="C775" s="832" t="s">
        <v>2913</v>
      </c>
      <c r="D775" s="833" t="s">
        <v>4443</v>
      </c>
      <c r="E775" s="834" t="s">
        <v>2930</v>
      </c>
      <c r="F775" s="832" t="s">
        <v>2908</v>
      </c>
      <c r="G775" s="832" t="s">
        <v>3229</v>
      </c>
      <c r="H775" s="832" t="s">
        <v>585</v>
      </c>
      <c r="I775" s="832" t="s">
        <v>3230</v>
      </c>
      <c r="J775" s="832" t="s">
        <v>3231</v>
      </c>
      <c r="K775" s="832" t="s">
        <v>3232</v>
      </c>
      <c r="L775" s="835">
        <v>281.88</v>
      </c>
      <c r="M775" s="835">
        <v>563.76</v>
      </c>
      <c r="N775" s="832">
        <v>2</v>
      </c>
      <c r="O775" s="836">
        <v>0.5</v>
      </c>
      <c r="P775" s="835">
        <v>563.76</v>
      </c>
      <c r="Q775" s="837">
        <v>1</v>
      </c>
      <c r="R775" s="832">
        <v>2</v>
      </c>
      <c r="S775" s="837">
        <v>1</v>
      </c>
      <c r="T775" s="836">
        <v>0.5</v>
      </c>
      <c r="U775" s="838">
        <v>1</v>
      </c>
    </row>
    <row r="776" spans="1:21" ht="14.45" customHeight="1" x14ac:dyDescent="0.2">
      <c r="A776" s="831">
        <v>7</v>
      </c>
      <c r="B776" s="832" t="s">
        <v>2907</v>
      </c>
      <c r="C776" s="832" t="s">
        <v>2913</v>
      </c>
      <c r="D776" s="833" t="s">
        <v>4443</v>
      </c>
      <c r="E776" s="834" t="s">
        <v>2930</v>
      </c>
      <c r="F776" s="832" t="s">
        <v>2908</v>
      </c>
      <c r="G776" s="832" t="s">
        <v>2989</v>
      </c>
      <c r="H776" s="832" t="s">
        <v>585</v>
      </c>
      <c r="I776" s="832" t="s">
        <v>4029</v>
      </c>
      <c r="J776" s="832" t="s">
        <v>4030</v>
      </c>
      <c r="K776" s="832" t="s">
        <v>4031</v>
      </c>
      <c r="L776" s="835">
        <v>58.74</v>
      </c>
      <c r="M776" s="835">
        <v>58.74</v>
      </c>
      <c r="N776" s="832">
        <v>1</v>
      </c>
      <c r="O776" s="836">
        <v>0.5</v>
      </c>
      <c r="P776" s="835">
        <v>58.74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5" customHeight="1" x14ac:dyDescent="0.2">
      <c r="A777" s="831">
        <v>7</v>
      </c>
      <c r="B777" s="832" t="s">
        <v>2907</v>
      </c>
      <c r="C777" s="832" t="s">
        <v>2913</v>
      </c>
      <c r="D777" s="833" t="s">
        <v>4443</v>
      </c>
      <c r="E777" s="834" t="s">
        <v>2930</v>
      </c>
      <c r="F777" s="832" t="s">
        <v>2908</v>
      </c>
      <c r="G777" s="832" t="s">
        <v>3065</v>
      </c>
      <c r="H777" s="832" t="s">
        <v>585</v>
      </c>
      <c r="I777" s="832" t="s">
        <v>3066</v>
      </c>
      <c r="J777" s="832" t="s">
        <v>3067</v>
      </c>
      <c r="K777" s="832" t="s">
        <v>3068</v>
      </c>
      <c r="L777" s="835">
        <v>29.13</v>
      </c>
      <c r="M777" s="835">
        <v>2009.9700000000012</v>
      </c>
      <c r="N777" s="832">
        <v>69</v>
      </c>
      <c r="O777" s="836">
        <v>15.5</v>
      </c>
      <c r="P777" s="835">
        <v>1747.8000000000011</v>
      </c>
      <c r="Q777" s="837">
        <v>0.86956521739130443</v>
      </c>
      <c r="R777" s="832">
        <v>60</v>
      </c>
      <c r="S777" s="837">
        <v>0.86956521739130432</v>
      </c>
      <c r="T777" s="836">
        <v>13.5</v>
      </c>
      <c r="U777" s="838">
        <v>0.87096774193548387</v>
      </c>
    </row>
    <row r="778" spans="1:21" ht="14.45" customHeight="1" x14ac:dyDescent="0.2">
      <c r="A778" s="831">
        <v>7</v>
      </c>
      <c r="B778" s="832" t="s">
        <v>2907</v>
      </c>
      <c r="C778" s="832" t="s">
        <v>2913</v>
      </c>
      <c r="D778" s="833" t="s">
        <v>4443</v>
      </c>
      <c r="E778" s="834" t="s">
        <v>2930</v>
      </c>
      <c r="F778" s="832" t="s">
        <v>2908</v>
      </c>
      <c r="G778" s="832" t="s">
        <v>3065</v>
      </c>
      <c r="H778" s="832" t="s">
        <v>585</v>
      </c>
      <c r="I778" s="832" t="s">
        <v>3066</v>
      </c>
      <c r="J778" s="832" t="s">
        <v>3067</v>
      </c>
      <c r="K778" s="832" t="s">
        <v>3068</v>
      </c>
      <c r="L778" s="835">
        <v>24.68</v>
      </c>
      <c r="M778" s="835">
        <v>2862.8799999999992</v>
      </c>
      <c r="N778" s="832">
        <v>116</v>
      </c>
      <c r="O778" s="836">
        <v>28</v>
      </c>
      <c r="P778" s="835">
        <v>2122.4799999999991</v>
      </c>
      <c r="Q778" s="837">
        <v>0.74137931034482751</v>
      </c>
      <c r="R778" s="832">
        <v>86</v>
      </c>
      <c r="S778" s="837">
        <v>0.74137931034482762</v>
      </c>
      <c r="T778" s="836">
        <v>19</v>
      </c>
      <c r="U778" s="838">
        <v>0.6785714285714286</v>
      </c>
    </row>
    <row r="779" spans="1:21" ht="14.45" customHeight="1" x14ac:dyDescent="0.2">
      <c r="A779" s="831">
        <v>7</v>
      </c>
      <c r="B779" s="832" t="s">
        <v>2907</v>
      </c>
      <c r="C779" s="832" t="s">
        <v>2913</v>
      </c>
      <c r="D779" s="833" t="s">
        <v>4443</v>
      </c>
      <c r="E779" s="834" t="s">
        <v>2930</v>
      </c>
      <c r="F779" s="832" t="s">
        <v>2908</v>
      </c>
      <c r="G779" s="832" t="s">
        <v>3065</v>
      </c>
      <c r="H779" s="832" t="s">
        <v>585</v>
      </c>
      <c r="I779" s="832" t="s">
        <v>3633</v>
      </c>
      <c r="J779" s="832" t="s">
        <v>3067</v>
      </c>
      <c r="K779" s="832" t="s">
        <v>3634</v>
      </c>
      <c r="L779" s="835">
        <v>74.06</v>
      </c>
      <c r="M779" s="835">
        <v>962.78</v>
      </c>
      <c r="N779" s="832">
        <v>13</v>
      </c>
      <c r="O779" s="836">
        <v>4</v>
      </c>
      <c r="P779" s="835">
        <v>962.78</v>
      </c>
      <c r="Q779" s="837">
        <v>1</v>
      </c>
      <c r="R779" s="832">
        <v>13</v>
      </c>
      <c r="S779" s="837">
        <v>1</v>
      </c>
      <c r="T779" s="836">
        <v>4</v>
      </c>
      <c r="U779" s="838">
        <v>1</v>
      </c>
    </row>
    <row r="780" spans="1:21" ht="14.45" customHeight="1" x14ac:dyDescent="0.2">
      <c r="A780" s="831">
        <v>7</v>
      </c>
      <c r="B780" s="832" t="s">
        <v>2907</v>
      </c>
      <c r="C780" s="832" t="s">
        <v>2913</v>
      </c>
      <c r="D780" s="833" t="s">
        <v>4443</v>
      </c>
      <c r="E780" s="834" t="s">
        <v>2930</v>
      </c>
      <c r="F780" s="832" t="s">
        <v>2908</v>
      </c>
      <c r="G780" s="832" t="s">
        <v>3065</v>
      </c>
      <c r="H780" s="832" t="s">
        <v>585</v>
      </c>
      <c r="I780" s="832" t="s">
        <v>3633</v>
      </c>
      <c r="J780" s="832" t="s">
        <v>3067</v>
      </c>
      <c r="K780" s="832" t="s">
        <v>3634</v>
      </c>
      <c r="L780" s="835">
        <v>80.319999999999993</v>
      </c>
      <c r="M780" s="835">
        <v>481.91999999999996</v>
      </c>
      <c r="N780" s="832">
        <v>6</v>
      </c>
      <c r="O780" s="836">
        <v>1</v>
      </c>
      <c r="P780" s="835">
        <v>240.95999999999998</v>
      </c>
      <c r="Q780" s="837">
        <v>0.5</v>
      </c>
      <c r="R780" s="832">
        <v>3</v>
      </c>
      <c r="S780" s="837">
        <v>0.5</v>
      </c>
      <c r="T780" s="836">
        <v>0.5</v>
      </c>
      <c r="U780" s="838">
        <v>0.5</v>
      </c>
    </row>
    <row r="781" spans="1:21" ht="14.45" customHeight="1" x14ac:dyDescent="0.2">
      <c r="A781" s="831">
        <v>7</v>
      </c>
      <c r="B781" s="832" t="s">
        <v>2907</v>
      </c>
      <c r="C781" s="832" t="s">
        <v>2913</v>
      </c>
      <c r="D781" s="833" t="s">
        <v>4443</v>
      </c>
      <c r="E781" s="834" t="s">
        <v>2930</v>
      </c>
      <c r="F781" s="832" t="s">
        <v>2908</v>
      </c>
      <c r="G781" s="832" t="s">
        <v>3635</v>
      </c>
      <c r="H781" s="832" t="s">
        <v>585</v>
      </c>
      <c r="I781" s="832" t="s">
        <v>3636</v>
      </c>
      <c r="J781" s="832" t="s">
        <v>3637</v>
      </c>
      <c r="K781" s="832" t="s">
        <v>3638</v>
      </c>
      <c r="L781" s="835">
        <v>561.76</v>
      </c>
      <c r="M781" s="835">
        <v>41008.479999999996</v>
      </c>
      <c r="N781" s="832">
        <v>73</v>
      </c>
      <c r="O781" s="836">
        <v>15</v>
      </c>
      <c r="P781" s="835">
        <v>23032.16</v>
      </c>
      <c r="Q781" s="837">
        <v>0.56164383561643838</v>
      </c>
      <c r="R781" s="832">
        <v>41</v>
      </c>
      <c r="S781" s="837">
        <v>0.56164383561643838</v>
      </c>
      <c r="T781" s="836">
        <v>9.5</v>
      </c>
      <c r="U781" s="838">
        <v>0.6333333333333333</v>
      </c>
    </row>
    <row r="782" spans="1:21" ht="14.45" customHeight="1" x14ac:dyDescent="0.2">
      <c r="A782" s="831">
        <v>7</v>
      </c>
      <c r="B782" s="832" t="s">
        <v>2907</v>
      </c>
      <c r="C782" s="832" t="s">
        <v>2913</v>
      </c>
      <c r="D782" s="833" t="s">
        <v>4443</v>
      </c>
      <c r="E782" s="834" t="s">
        <v>2930</v>
      </c>
      <c r="F782" s="832" t="s">
        <v>2908</v>
      </c>
      <c r="G782" s="832" t="s">
        <v>3246</v>
      </c>
      <c r="H782" s="832" t="s">
        <v>678</v>
      </c>
      <c r="I782" s="832" t="s">
        <v>2862</v>
      </c>
      <c r="J782" s="832" t="s">
        <v>2661</v>
      </c>
      <c r="K782" s="832" t="s">
        <v>2619</v>
      </c>
      <c r="L782" s="835">
        <v>123.2</v>
      </c>
      <c r="M782" s="835">
        <v>369.6</v>
      </c>
      <c r="N782" s="832">
        <v>3</v>
      </c>
      <c r="O782" s="836">
        <v>0.5</v>
      </c>
      <c r="P782" s="835">
        <v>369.6</v>
      </c>
      <c r="Q782" s="837">
        <v>1</v>
      </c>
      <c r="R782" s="832">
        <v>3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7</v>
      </c>
      <c r="B783" s="832" t="s">
        <v>2907</v>
      </c>
      <c r="C783" s="832" t="s">
        <v>2913</v>
      </c>
      <c r="D783" s="833" t="s">
        <v>4443</v>
      </c>
      <c r="E783" s="834" t="s">
        <v>2930</v>
      </c>
      <c r="F783" s="832" t="s">
        <v>2908</v>
      </c>
      <c r="G783" s="832" t="s">
        <v>3246</v>
      </c>
      <c r="H783" s="832" t="s">
        <v>585</v>
      </c>
      <c r="I783" s="832" t="s">
        <v>3640</v>
      </c>
      <c r="J783" s="832" t="s">
        <v>3641</v>
      </c>
      <c r="K783" s="832" t="s">
        <v>875</v>
      </c>
      <c r="L783" s="835">
        <v>132</v>
      </c>
      <c r="M783" s="835">
        <v>396</v>
      </c>
      <c r="N783" s="832">
        <v>3</v>
      </c>
      <c r="O783" s="836">
        <v>0.5</v>
      </c>
      <c r="P783" s="835">
        <v>396</v>
      </c>
      <c r="Q783" s="837">
        <v>1</v>
      </c>
      <c r="R783" s="832">
        <v>3</v>
      </c>
      <c r="S783" s="837">
        <v>1</v>
      </c>
      <c r="T783" s="836">
        <v>0.5</v>
      </c>
      <c r="U783" s="838">
        <v>1</v>
      </c>
    </row>
    <row r="784" spans="1:21" ht="14.45" customHeight="1" x14ac:dyDescent="0.2">
      <c r="A784" s="831">
        <v>7</v>
      </c>
      <c r="B784" s="832" t="s">
        <v>2907</v>
      </c>
      <c r="C784" s="832" t="s">
        <v>2913</v>
      </c>
      <c r="D784" s="833" t="s">
        <v>4443</v>
      </c>
      <c r="E784" s="834" t="s">
        <v>2930</v>
      </c>
      <c r="F784" s="832" t="s">
        <v>2908</v>
      </c>
      <c r="G784" s="832" t="s">
        <v>3643</v>
      </c>
      <c r="H784" s="832" t="s">
        <v>678</v>
      </c>
      <c r="I784" s="832" t="s">
        <v>3644</v>
      </c>
      <c r="J784" s="832" t="s">
        <v>2587</v>
      </c>
      <c r="K784" s="832" t="s">
        <v>3645</v>
      </c>
      <c r="L784" s="835">
        <v>232.68</v>
      </c>
      <c r="M784" s="835">
        <v>9772.56</v>
      </c>
      <c r="N784" s="832">
        <v>42</v>
      </c>
      <c r="O784" s="836">
        <v>7</v>
      </c>
      <c r="P784" s="835">
        <v>6980.4</v>
      </c>
      <c r="Q784" s="837">
        <v>0.7142857142857143</v>
      </c>
      <c r="R784" s="832">
        <v>30</v>
      </c>
      <c r="S784" s="837">
        <v>0.7142857142857143</v>
      </c>
      <c r="T784" s="836">
        <v>5</v>
      </c>
      <c r="U784" s="838">
        <v>0.7142857142857143</v>
      </c>
    </row>
    <row r="785" spans="1:21" ht="14.45" customHeight="1" x14ac:dyDescent="0.2">
      <c r="A785" s="831">
        <v>7</v>
      </c>
      <c r="B785" s="832" t="s">
        <v>2907</v>
      </c>
      <c r="C785" s="832" t="s">
        <v>2913</v>
      </c>
      <c r="D785" s="833" t="s">
        <v>4443</v>
      </c>
      <c r="E785" s="834" t="s">
        <v>2930</v>
      </c>
      <c r="F785" s="832" t="s">
        <v>2908</v>
      </c>
      <c r="G785" s="832" t="s">
        <v>3643</v>
      </c>
      <c r="H785" s="832" t="s">
        <v>678</v>
      </c>
      <c r="I785" s="832" t="s">
        <v>3646</v>
      </c>
      <c r="J785" s="832" t="s">
        <v>3647</v>
      </c>
      <c r="K785" s="832" t="s">
        <v>2818</v>
      </c>
      <c r="L785" s="835">
        <v>969.48</v>
      </c>
      <c r="M785" s="835">
        <v>3877.92</v>
      </c>
      <c r="N785" s="832">
        <v>4</v>
      </c>
      <c r="O785" s="836">
        <v>2</v>
      </c>
      <c r="P785" s="835">
        <v>3877.92</v>
      </c>
      <c r="Q785" s="837">
        <v>1</v>
      </c>
      <c r="R785" s="832">
        <v>4</v>
      </c>
      <c r="S785" s="837">
        <v>1</v>
      </c>
      <c r="T785" s="836">
        <v>2</v>
      </c>
      <c r="U785" s="838">
        <v>1</v>
      </c>
    </row>
    <row r="786" spans="1:21" ht="14.45" customHeight="1" x14ac:dyDescent="0.2">
      <c r="A786" s="831">
        <v>7</v>
      </c>
      <c r="B786" s="832" t="s">
        <v>2907</v>
      </c>
      <c r="C786" s="832" t="s">
        <v>2913</v>
      </c>
      <c r="D786" s="833" t="s">
        <v>4443</v>
      </c>
      <c r="E786" s="834" t="s">
        <v>2930</v>
      </c>
      <c r="F786" s="832" t="s">
        <v>2908</v>
      </c>
      <c r="G786" s="832" t="s">
        <v>3643</v>
      </c>
      <c r="H786" s="832" t="s">
        <v>678</v>
      </c>
      <c r="I786" s="832" t="s">
        <v>3648</v>
      </c>
      <c r="J786" s="832" t="s">
        <v>3647</v>
      </c>
      <c r="K786" s="832" t="s">
        <v>2814</v>
      </c>
      <c r="L786" s="835">
        <v>1938.97</v>
      </c>
      <c r="M786" s="835">
        <v>23267.64</v>
      </c>
      <c r="N786" s="832">
        <v>12</v>
      </c>
      <c r="O786" s="836">
        <v>2</v>
      </c>
      <c r="P786" s="835">
        <v>11633.82</v>
      </c>
      <c r="Q786" s="837">
        <v>0.5</v>
      </c>
      <c r="R786" s="832">
        <v>6</v>
      </c>
      <c r="S786" s="837">
        <v>0.5</v>
      </c>
      <c r="T786" s="836">
        <v>1</v>
      </c>
      <c r="U786" s="838">
        <v>0.5</v>
      </c>
    </row>
    <row r="787" spans="1:21" ht="14.45" customHeight="1" x14ac:dyDescent="0.2">
      <c r="A787" s="831">
        <v>7</v>
      </c>
      <c r="B787" s="832" t="s">
        <v>2907</v>
      </c>
      <c r="C787" s="832" t="s">
        <v>2913</v>
      </c>
      <c r="D787" s="833" t="s">
        <v>4443</v>
      </c>
      <c r="E787" s="834" t="s">
        <v>2930</v>
      </c>
      <c r="F787" s="832" t="s">
        <v>2908</v>
      </c>
      <c r="G787" s="832" t="s">
        <v>3643</v>
      </c>
      <c r="H787" s="832" t="s">
        <v>678</v>
      </c>
      <c r="I787" s="832" t="s">
        <v>3652</v>
      </c>
      <c r="J787" s="832" t="s">
        <v>2587</v>
      </c>
      <c r="K787" s="832" t="s">
        <v>3653</v>
      </c>
      <c r="L787" s="835">
        <v>1938.97</v>
      </c>
      <c r="M787" s="835">
        <v>114399.22999999998</v>
      </c>
      <c r="N787" s="832">
        <v>59</v>
      </c>
      <c r="O787" s="836">
        <v>10</v>
      </c>
      <c r="P787" s="835">
        <v>114399.22999999998</v>
      </c>
      <c r="Q787" s="837">
        <v>1</v>
      </c>
      <c r="R787" s="832">
        <v>59</v>
      </c>
      <c r="S787" s="837">
        <v>1</v>
      </c>
      <c r="T787" s="836">
        <v>10</v>
      </c>
      <c r="U787" s="838">
        <v>1</v>
      </c>
    </row>
    <row r="788" spans="1:21" ht="14.45" customHeight="1" x14ac:dyDescent="0.2">
      <c r="A788" s="831">
        <v>7</v>
      </c>
      <c r="B788" s="832" t="s">
        <v>2907</v>
      </c>
      <c r="C788" s="832" t="s">
        <v>2913</v>
      </c>
      <c r="D788" s="833" t="s">
        <v>4443</v>
      </c>
      <c r="E788" s="834" t="s">
        <v>2930</v>
      </c>
      <c r="F788" s="832" t="s">
        <v>2908</v>
      </c>
      <c r="G788" s="832" t="s">
        <v>3643</v>
      </c>
      <c r="H788" s="832" t="s">
        <v>678</v>
      </c>
      <c r="I788" s="832" t="s">
        <v>3654</v>
      </c>
      <c r="J788" s="832" t="s">
        <v>2587</v>
      </c>
      <c r="K788" s="832" t="s">
        <v>3655</v>
      </c>
      <c r="L788" s="835">
        <v>1454.23</v>
      </c>
      <c r="M788" s="835">
        <v>18904.990000000002</v>
      </c>
      <c r="N788" s="832">
        <v>13</v>
      </c>
      <c r="O788" s="836">
        <v>1.5</v>
      </c>
      <c r="P788" s="835">
        <v>10179.61</v>
      </c>
      <c r="Q788" s="837">
        <v>0.53846153846153844</v>
      </c>
      <c r="R788" s="832">
        <v>7</v>
      </c>
      <c r="S788" s="837">
        <v>0.53846153846153844</v>
      </c>
      <c r="T788" s="836">
        <v>1</v>
      </c>
      <c r="U788" s="838">
        <v>0.66666666666666663</v>
      </c>
    </row>
    <row r="789" spans="1:21" ht="14.45" customHeight="1" x14ac:dyDescent="0.2">
      <c r="A789" s="831">
        <v>7</v>
      </c>
      <c r="B789" s="832" t="s">
        <v>2907</v>
      </c>
      <c r="C789" s="832" t="s">
        <v>2913</v>
      </c>
      <c r="D789" s="833" t="s">
        <v>4443</v>
      </c>
      <c r="E789" s="834" t="s">
        <v>2930</v>
      </c>
      <c r="F789" s="832" t="s">
        <v>2908</v>
      </c>
      <c r="G789" s="832" t="s">
        <v>3643</v>
      </c>
      <c r="H789" s="832" t="s">
        <v>678</v>
      </c>
      <c r="I789" s="832" t="s">
        <v>2586</v>
      </c>
      <c r="J789" s="832" t="s">
        <v>2587</v>
      </c>
      <c r="K789" s="832" t="s">
        <v>2588</v>
      </c>
      <c r="L789" s="835">
        <v>484.75</v>
      </c>
      <c r="M789" s="835">
        <v>27630.75</v>
      </c>
      <c r="N789" s="832">
        <v>57</v>
      </c>
      <c r="O789" s="836">
        <v>11</v>
      </c>
      <c r="P789" s="835">
        <v>23752.75</v>
      </c>
      <c r="Q789" s="837">
        <v>0.85964912280701755</v>
      </c>
      <c r="R789" s="832">
        <v>49</v>
      </c>
      <c r="S789" s="837">
        <v>0.85964912280701755</v>
      </c>
      <c r="T789" s="836">
        <v>9</v>
      </c>
      <c r="U789" s="838">
        <v>0.81818181818181823</v>
      </c>
    </row>
    <row r="790" spans="1:21" ht="14.45" customHeight="1" x14ac:dyDescent="0.2">
      <c r="A790" s="831">
        <v>7</v>
      </c>
      <c r="B790" s="832" t="s">
        <v>2907</v>
      </c>
      <c r="C790" s="832" t="s">
        <v>2913</v>
      </c>
      <c r="D790" s="833" t="s">
        <v>4443</v>
      </c>
      <c r="E790" s="834" t="s">
        <v>2930</v>
      </c>
      <c r="F790" s="832" t="s">
        <v>2908</v>
      </c>
      <c r="G790" s="832" t="s">
        <v>3643</v>
      </c>
      <c r="H790" s="832" t="s">
        <v>678</v>
      </c>
      <c r="I790" s="832" t="s">
        <v>2819</v>
      </c>
      <c r="J790" s="832" t="s">
        <v>2587</v>
      </c>
      <c r="K790" s="832" t="s">
        <v>2820</v>
      </c>
      <c r="L790" s="835">
        <v>969.48</v>
      </c>
      <c r="M790" s="835">
        <v>13572.720000000001</v>
      </c>
      <c r="N790" s="832">
        <v>14</v>
      </c>
      <c r="O790" s="836">
        <v>3</v>
      </c>
      <c r="P790" s="835">
        <v>11633.76</v>
      </c>
      <c r="Q790" s="837">
        <v>0.8571428571428571</v>
      </c>
      <c r="R790" s="832">
        <v>12</v>
      </c>
      <c r="S790" s="837">
        <v>0.8571428571428571</v>
      </c>
      <c r="T790" s="836">
        <v>2</v>
      </c>
      <c r="U790" s="838">
        <v>0.66666666666666663</v>
      </c>
    </row>
    <row r="791" spans="1:21" ht="14.45" customHeight="1" x14ac:dyDescent="0.2">
      <c r="A791" s="831">
        <v>7</v>
      </c>
      <c r="B791" s="832" t="s">
        <v>2907</v>
      </c>
      <c r="C791" s="832" t="s">
        <v>2913</v>
      </c>
      <c r="D791" s="833" t="s">
        <v>4443</v>
      </c>
      <c r="E791" s="834" t="s">
        <v>2930</v>
      </c>
      <c r="F791" s="832" t="s">
        <v>2908</v>
      </c>
      <c r="G791" s="832" t="s">
        <v>3643</v>
      </c>
      <c r="H791" s="832" t="s">
        <v>678</v>
      </c>
      <c r="I791" s="832" t="s">
        <v>3659</v>
      </c>
      <c r="J791" s="832" t="s">
        <v>3647</v>
      </c>
      <c r="K791" s="832" t="s">
        <v>2816</v>
      </c>
      <c r="L791" s="835">
        <v>484.75</v>
      </c>
      <c r="M791" s="835">
        <v>9210.25</v>
      </c>
      <c r="N791" s="832">
        <v>19</v>
      </c>
      <c r="O791" s="836">
        <v>4</v>
      </c>
      <c r="P791" s="835">
        <v>9210.25</v>
      </c>
      <c r="Q791" s="837">
        <v>1</v>
      </c>
      <c r="R791" s="832">
        <v>19</v>
      </c>
      <c r="S791" s="837">
        <v>1</v>
      </c>
      <c r="T791" s="836">
        <v>4</v>
      </c>
      <c r="U791" s="838">
        <v>1</v>
      </c>
    </row>
    <row r="792" spans="1:21" ht="14.45" customHeight="1" x14ac:dyDescent="0.2">
      <c r="A792" s="831">
        <v>7</v>
      </c>
      <c r="B792" s="832" t="s">
        <v>2907</v>
      </c>
      <c r="C792" s="832" t="s">
        <v>2913</v>
      </c>
      <c r="D792" s="833" t="s">
        <v>4443</v>
      </c>
      <c r="E792" s="834" t="s">
        <v>2930</v>
      </c>
      <c r="F792" s="832" t="s">
        <v>2908</v>
      </c>
      <c r="G792" s="832" t="s">
        <v>3643</v>
      </c>
      <c r="H792" s="832" t="s">
        <v>678</v>
      </c>
      <c r="I792" s="832" t="s">
        <v>2815</v>
      </c>
      <c r="J792" s="832" t="s">
        <v>2813</v>
      </c>
      <c r="K792" s="832" t="s">
        <v>2816</v>
      </c>
      <c r="L792" s="835">
        <v>484.75</v>
      </c>
      <c r="M792" s="835">
        <v>17935.75</v>
      </c>
      <c r="N792" s="832">
        <v>37</v>
      </c>
      <c r="O792" s="836">
        <v>7</v>
      </c>
      <c r="P792" s="835">
        <v>17935.75</v>
      </c>
      <c r="Q792" s="837">
        <v>1</v>
      </c>
      <c r="R792" s="832">
        <v>37</v>
      </c>
      <c r="S792" s="837">
        <v>1</v>
      </c>
      <c r="T792" s="836">
        <v>7</v>
      </c>
      <c r="U792" s="838">
        <v>1</v>
      </c>
    </row>
    <row r="793" spans="1:21" ht="14.45" customHeight="1" x14ac:dyDescent="0.2">
      <c r="A793" s="831">
        <v>7</v>
      </c>
      <c r="B793" s="832" t="s">
        <v>2907</v>
      </c>
      <c r="C793" s="832" t="s">
        <v>2913</v>
      </c>
      <c r="D793" s="833" t="s">
        <v>4443</v>
      </c>
      <c r="E793" s="834" t="s">
        <v>2930</v>
      </c>
      <c r="F793" s="832" t="s">
        <v>2908</v>
      </c>
      <c r="G793" s="832" t="s">
        <v>3643</v>
      </c>
      <c r="H793" s="832" t="s">
        <v>678</v>
      </c>
      <c r="I793" s="832" t="s">
        <v>2817</v>
      </c>
      <c r="J793" s="832" t="s">
        <v>2813</v>
      </c>
      <c r="K793" s="832" t="s">
        <v>2818</v>
      </c>
      <c r="L793" s="835">
        <v>969.48</v>
      </c>
      <c r="M793" s="835">
        <v>11633.76</v>
      </c>
      <c r="N793" s="832">
        <v>12</v>
      </c>
      <c r="O793" s="836">
        <v>2</v>
      </c>
      <c r="P793" s="835">
        <v>11633.76</v>
      </c>
      <c r="Q793" s="837">
        <v>1</v>
      </c>
      <c r="R793" s="832">
        <v>12</v>
      </c>
      <c r="S793" s="837">
        <v>1</v>
      </c>
      <c r="T793" s="836">
        <v>2</v>
      </c>
      <c r="U793" s="838">
        <v>1</v>
      </c>
    </row>
    <row r="794" spans="1:21" ht="14.45" customHeight="1" x14ac:dyDescent="0.2">
      <c r="A794" s="831">
        <v>7</v>
      </c>
      <c r="B794" s="832" t="s">
        <v>2907</v>
      </c>
      <c r="C794" s="832" t="s">
        <v>2913</v>
      </c>
      <c r="D794" s="833" t="s">
        <v>4443</v>
      </c>
      <c r="E794" s="834" t="s">
        <v>2930</v>
      </c>
      <c r="F794" s="832" t="s">
        <v>2908</v>
      </c>
      <c r="G794" s="832" t="s">
        <v>3643</v>
      </c>
      <c r="H794" s="832" t="s">
        <v>678</v>
      </c>
      <c r="I794" s="832" t="s">
        <v>2812</v>
      </c>
      <c r="J794" s="832" t="s">
        <v>2813</v>
      </c>
      <c r="K794" s="832" t="s">
        <v>2814</v>
      </c>
      <c r="L794" s="835">
        <v>1938.97</v>
      </c>
      <c r="M794" s="835">
        <v>3877.94</v>
      </c>
      <c r="N794" s="832">
        <v>2</v>
      </c>
      <c r="O794" s="836">
        <v>1</v>
      </c>
      <c r="P794" s="835">
        <v>3877.94</v>
      </c>
      <c r="Q794" s="837">
        <v>1</v>
      </c>
      <c r="R794" s="832">
        <v>2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7</v>
      </c>
      <c r="B795" s="832" t="s">
        <v>2907</v>
      </c>
      <c r="C795" s="832" t="s">
        <v>2913</v>
      </c>
      <c r="D795" s="833" t="s">
        <v>4443</v>
      </c>
      <c r="E795" s="834" t="s">
        <v>2930</v>
      </c>
      <c r="F795" s="832" t="s">
        <v>2908</v>
      </c>
      <c r="G795" s="832" t="s">
        <v>3643</v>
      </c>
      <c r="H795" s="832" t="s">
        <v>585</v>
      </c>
      <c r="I795" s="832" t="s">
        <v>3667</v>
      </c>
      <c r="J795" s="832" t="s">
        <v>3668</v>
      </c>
      <c r="K795" s="832" t="s">
        <v>2816</v>
      </c>
      <c r="L795" s="835">
        <v>484.75</v>
      </c>
      <c r="M795" s="835">
        <v>2908.5</v>
      </c>
      <c r="N795" s="832">
        <v>6</v>
      </c>
      <c r="O795" s="836">
        <v>1</v>
      </c>
      <c r="P795" s="835">
        <v>2908.5</v>
      </c>
      <c r="Q795" s="837">
        <v>1</v>
      </c>
      <c r="R795" s="832">
        <v>6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7</v>
      </c>
      <c r="B796" s="832" t="s">
        <v>2907</v>
      </c>
      <c r="C796" s="832" t="s">
        <v>2913</v>
      </c>
      <c r="D796" s="833" t="s">
        <v>4443</v>
      </c>
      <c r="E796" s="834" t="s">
        <v>2930</v>
      </c>
      <c r="F796" s="832" t="s">
        <v>2908</v>
      </c>
      <c r="G796" s="832" t="s">
        <v>3344</v>
      </c>
      <c r="H796" s="832" t="s">
        <v>585</v>
      </c>
      <c r="I796" s="832" t="s">
        <v>4032</v>
      </c>
      <c r="J796" s="832" t="s">
        <v>3948</v>
      </c>
      <c r="K796" s="832" t="s">
        <v>2835</v>
      </c>
      <c r="L796" s="835">
        <v>339.47</v>
      </c>
      <c r="M796" s="835">
        <v>339.47</v>
      </c>
      <c r="N796" s="832">
        <v>1</v>
      </c>
      <c r="O796" s="836">
        <v>0.5</v>
      </c>
      <c r="P796" s="835">
        <v>339.47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7</v>
      </c>
      <c r="B797" s="832" t="s">
        <v>2907</v>
      </c>
      <c r="C797" s="832" t="s">
        <v>2913</v>
      </c>
      <c r="D797" s="833" t="s">
        <v>4443</v>
      </c>
      <c r="E797" s="834" t="s">
        <v>2930</v>
      </c>
      <c r="F797" s="832" t="s">
        <v>2908</v>
      </c>
      <c r="G797" s="832" t="s">
        <v>3344</v>
      </c>
      <c r="H797" s="832" t="s">
        <v>585</v>
      </c>
      <c r="I797" s="832" t="s">
        <v>4033</v>
      </c>
      <c r="J797" s="832" t="s">
        <v>4034</v>
      </c>
      <c r="K797" s="832" t="s">
        <v>2835</v>
      </c>
      <c r="L797" s="835">
        <v>339.47</v>
      </c>
      <c r="M797" s="835">
        <v>339.47</v>
      </c>
      <c r="N797" s="832">
        <v>1</v>
      </c>
      <c r="O797" s="836">
        <v>0.5</v>
      </c>
      <c r="P797" s="835">
        <v>339.47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5" customHeight="1" x14ac:dyDescent="0.2">
      <c r="A798" s="831">
        <v>7</v>
      </c>
      <c r="B798" s="832" t="s">
        <v>2907</v>
      </c>
      <c r="C798" s="832" t="s">
        <v>2913</v>
      </c>
      <c r="D798" s="833" t="s">
        <v>4443</v>
      </c>
      <c r="E798" s="834" t="s">
        <v>2930</v>
      </c>
      <c r="F798" s="832" t="s">
        <v>2908</v>
      </c>
      <c r="G798" s="832" t="s">
        <v>3344</v>
      </c>
      <c r="H798" s="832" t="s">
        <v>678</v>
      </c>
      <c r="I798" s="832" t="s">
        <v>3670</v>
      </c>
      <c r="J798" s="832" t="s">
        <v>2607</v>
      </c>
      <c r="K798" s="832" t="s">
        <v>3671</v>
      </c>
      <c r="L798" s="835">
        <v>339.47</v>
      </c>
      <c r="M798" s="835">
        <v>1018.4100000000001</v>
      </c>
      <c r="N798" s="832">
        <v>3</v>
      </c>
      <c r="O798" s="836">
        <v>1.5</v>
      </c>
      <c r="P798" s="835">
        <v>339.47</v>
      </c>
      <c r="Q798" s="837">
        <v>0.33333333333333331</v>
      </c>
      <c r="R798" s="832">
        <v>1</v>
      </c>
      <c r="S798" s="837">
        <v>0.33333333333333331</v>
      </c>
      <c r="T798" s="836">
        <v>0.5</v>
      </c>
      <c r="U798" s="838">
        <v>0.33333333333333331</v>
      </c>
    </row>
    <row r="799" spans="1:21" ht="14.45" customHeight="1" x14ac:dyDescent="0.2">
      <c r="A799" s="831">
        <v>7</v>
      </c>
      <c r="B799" s="832" t="s">
        <v>2907</v>
      </c>
      <c r="C799" s="832" t="s">
        <v>2913</v>
      </c>
      <c r="D799" s="833" t="s">
        <v>4443</v>
      </c>
      <c r="E799" s="834" t="s">
        <v>2930</v>
      </c>
      <c r="F799" s="832" t="s">
        <v>2908</v>
      </c>
      <c r="G799" s="832" t="s">
        <v>3344</v>
      </c>
      <c r="H799" s="832" t="s">
        <v>678</v>
      </c>
      <c r="I799" s="832" t="s">
        <v>2606</v>
      </c>
      <c r="J799" s="832" t="s">
        <v>2607</v>
      </c>
      <c r="K799" s="832" t="s">
        <v>2608</v>
      </c>
      <c r="L799" s="835">
        <v>113.16</v>
      </c>
      <c r="M799" s="835">
        <v>678.95999999999992</v>
      </c>
      <c r="N799" s="832">
        <v>6</v>
      </c>
      <c r="O799" s="836">
        <v>3.5</v>
      </c>
      <c r="P799" s="835">
        <v>565.79999999999995</v>
      </c>
      <c r="Q799" s="837">
        <v>0.83333333333333337</v>
      </c>
      <c r="R799" s="832">
        <v>5</v>
      </c>
      <c r="S799" s="837">
        <v>0.83333333333333337</v>
      </c>
      <c r="T799" s="836">
        <v>3</v>
      </c>
      <c r="U799" s="838">
        <v>0.8571428571428571</v>
      </c>
    </row>
    <row r="800" spans="1:21" ht="14.45" customHeight="1" x14ac:dyDescent="0.2">
      <c r="A800" s="831">
        <v>7</v>
      </c>
      <c r="B800" s="832" t="s">
        <v>2907</v>
      </c>
      <c r="C800" s="832" t="s">
        <v>2913</v>
      </c>
      <c r="D800" s="833" t="s">
        <v>4443</v>
      </c>
      <c r="E800" s="834" t="s">
        <v>2930</v>
      </c>
      <c r="F800" s="832" t="s">
        <v>2908</v>
      </c>
      <c r="G800" s="832" t="s">
        <v>3344</v>
      </c>
      <c r="H800" s="832" t="s">
        <v>678</v>
      </c>
      <c r="I800" s="832" t="s">
        <v>2834</v>
      </c>
      <c r="J800" s="832" t="s">
        <v>2607</v>
      </c>
      <c r="K800" s="832" t="s">
        <v>2835</v>
      </c>
      <c r="L800" s="835">
        <v>339.47</v>
      </c>
      <c r="M800" s="835">
        <v>57370.430000000008</v>
      </c>
      <c r="N800" s="832">
        <v>169</v>
      </c>
      <c r="O800" s="836">
        <v>43</v>
      </c>
      <c r="P800" s="835">
        <v>35644.350000000006</v>
      </c>
      <c r="Q800" s="837">
        <v>0.62130177514792906</v>
      </c>
      <c r="R800" s="832">
        <v>105</v>
      </c>
      <c r="S800" s="837">
        <v>0.62130177514792895</v>
      </c>
      <c r="T800" s="836">
        <v>28.5</v>
      </c>
      <c r="U800" s="838">
        <v>0.66279069767441856</v>
      </c>
    </row>
    <row r="801" spans="1:21" ht="14.45" customHeight="1" x14ac:dyDescent="0.2">
      <c r="A801" s="831">
        <v>7</v>
      </c>
      <c r="B801" s="832" t="s">
        <v>2907</v>
      </c>
      <c r="C801" s="832" t="s">
        <v>2913</v>
      </c>
      <c r="D801" s="833" t="s">
        <v>4443</v>
      </c>
      <c r="E801" s="834" t="s">
        <v>2930</v>
      </c>
      <c r="F801" s="832" t="s">
        <v>2908</v>
      </c>
      <c r="G801" s="832" t="s">
        <v>3344</v>
      </c>
      <c r="H801" s="832" t="s">
        <v>585</v>
      </c>
      <c r="I801" s="832" t="s">
        <v>3947</v>
      </c>
      <c r="J801" s="832" t="s">
        <v>3948</v>
      </c>
      <c r="K801" s="832" t="s">
        <v>3680</v>
      </c>
      <c r="L801" s="835">
        <v>763.63</v>
      </c>
      <c r="M801" s="835">
        <v>4581.78</v>
      </c>
      <c r="N801" s="832">
        <v>6</v>
      </c>
      <c r="O801" s="836">
        <v>2</v>
      </c>
      <c r="P801" s="835">
        <v>763.63</v>
      </c>
      <c r="Q801" s="837">
        <v>0.16666666666666669</v>
      </c>
      <c r="R801" s="832">
        <v>1</v>
      </c>
      <c r="S801" s="837">
        <v>0.16666666666666666</v>
      </c>
      <c r="T801" s="836">
        <v>1</v>
      </c>
      <c r="U801" s="838">
        <v>0.5</v>
      </c>
    </row>
    <row r="802" spans="1:21" ht="14.45" customHeight="1" x14ac:dyDescent="0.2">
      <c r="A802" s="831">
        <v>7</v>
      </c>
      <c r="B802" s="832" t="s">
        <v>2907</v>
      </c>
      <c r="C802" s="832" t="s">
        <v>2913</v>
      </c>
      <c r="D802" s="833" t="s">
        <v>4443</v>
      </c>
      <c r="E802" s="834" t="s">
        <v>2930</v>
      </c>
      <c r="F802" s="832" t="s">
        <v>2908</v>
      </c>
      <c r="G802" s="832" t="s">
        <v>3344</v>
      </c>
      <c r="H802" s="832" t="s">
        <v>585</v>
      </c>
      <c r="I802" s="832" t="s">
        <v>4035</v>
      </c>
      <c r="J802" s="832" t="s">
        <v>4036</v>
      </c>
      <c r="K802" s="832" t="s">
        <v>2835</v>
      </c>
      <c r="L802" s="835">
        <v>339.47</v>
      </c>
      <c r="M802" s="835">
        <v>678.94</v>
      </c>
      <c r="N802" s="832">
        <v>2</v>
      </c>
      <c r="O802" s="836">
        <v>1</v>
      </c>
      <c r="P802" s="835">
        <v>678.94</v>
      </c>
      <c r="Q802" s="837">
        <v>1</v>
      </c>
      <c r="R802" s="832">
        <v>2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7</v>
      </c>
      <c r="B803" s="832" t="s">
        <v>2907</v>
      </c>
      <c r="C803" s="832" t="s">
        <v>2913</v>
      </c>
      <c r="D803" s="833" t="s">
        <v>4443</v>
      </c>
      <c r="E803" s="834" t="s">
        <v>2930</v>
      </c>
      <c r="F803" s="832" t="s">
        <v>2908</v>
      </c>
      <c r="G803" s="832" t="s">
        <v>3344</v>
      </c>
      <c r="H803" s="832" t="s">
        <v>678</v>
      </c>
      <c r="I803" s="832" t="s">
        <v>3679</v>
      </c>
      <c r="J803" s="832" t="s">
        <v>3675</v>
      </c>
      <c r="K803" s="832" t="s">
        <v>3680</v>
      </c>
      <c r="L803" s="835">
        <v>763.63</v>
      </c>
      <c r="M803" s="835">
        <v>1527.26</v>
      </c>
      <c r="N803" s="832">
        <v>2</v>
      </c>
      <c r="O803" s="836">
        <v>0.5</v>
      </c>
      <c r="P803" s="835">
        <v>1527.26</v>
      </c>
      <c r="Q803" s="837">
        <v>1</v>
      </c>
      <c r="R803" s="832">
        <v>2</v>
      </c>
      <c r="S803" s="837">
        <v>1</v>
      </c>
      <c r="T803" s="836">
        <v>0.5</v>
      </c>
      <c r="U803" s="838">
        <v>1</v>
      </c>
    </row>
    <row r="804" spans="1:21" ht="14.45" customHeight="1" x14ac:dyDescent="0.2">
      <c r="A804" s="831">
        <v>7</v>
      </c>
      <c r="B804" s="832" t="s">
        <v>2907</v>
      </c>
      <c r="C804" s="832" t="s">
        <v>2913</v>
      </c>
      <c r="D804" s="833" t="s">
        <v>4443</v>
      </c>
      <c r="E804" s="834" t="s">
        <v>2930</v>
      </c>
      <c r="F804" s="832" t="s">
        <v>2908</v>
      </c>
      <c r="G804" s="832" t="s">
        <v>3344</v>
      </c>
      <c r="H804" s="832" t="s">
        <v>585</v>
      </c>
      <c r="I804" s="832" t="s">
        <v>4037</v>
      </c>
      <c r="J804" s="832" t="s">
        <v>4036</v>
      </c>
      <c r="K804" s="832" t="s">
        <v>2608</v>
      </c>
      <c r="L804" s="835">
        <v>113.16</v>
      </c>
      <c r="M804" s="835">
        <v>226.32</v>
      </c>
      <c r="N804" s="832">
        <v>2</v>
      </c>
      <c r="O804" s="836">
        <v>1</v>
      </c>
      <c r="P804" s="835">
        <v>226.32</v>
      </c>
      <c r="Q804" s="837">
        <v>1</v>
      </c>
      <c r="R804" s="832">
        <v>2</v>
      </c>
      <c r="S804" s="837">
        <v>1</v>
      </c>
      <c r="T804" s="836">
        <v>1</v>
      </c>
      <c r="U804" s="838">
        <v>1</v>
      </c>
    </row>
    <row r="805" spans="1:21" ht="14.45" customHeight="1" x14ac:dyDescent="0.2">
      <c r="A805" s="831">
        <v>7</v>
      </c>
      <c r="B805" s="832" t="s">
        <v>2907</v>
      </c>
      <c r="C805" s="832" t="s">
        <v>2913</v>
      </c>
      <c r="D805" s="833" t="s">
        <v>4443</v>
      </c>
      <c r="E805" s="834" t="s">
        <v>2930</v>
      </c>
      <c r="F805" s="832" t="s">
        <v>2908</v>
      </c>
      <c r="G805" s="832" t="s">
        <v>3344</v>
      </c>
      <c r="H805" s="832" t="s">
        <v>585</v>
      </c>
      <c r="I805" s="832" t="s">
        <v>4038</v>
      </c>
      <c r="J805" s="832" t="s">
        <v>4034</v>
      </c>
      <c r="K805" s="832" t="s">
        <v>2608</v>
      </c>
      <c r="L805" s="835">
        <v>113.16</v>
      </c>
      <c r="M805" s="835">
        <v>226.32</v>
      </c>
      <c r="N805" s="832">
        <v>2</v>
      </c>
      <c r="O805" s="836">
        <v>1</v>
      </c>
      <c r="P805" s="835">
        <v>226.32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5" customHeight="1" x14ac:dyDescent="0.2">
      <c r="A806" s="831">
        <v>7</v>
      </c>
      <c r="B806" s="832" t="s">
        <v>2907</v>
      </c>
      <c r="C806" s="832" t="s">
        <v>2913</v>
      </c>
      <c r="D806" s="833" t="s">
        <v>4443</v>
      </c>
      <c r="E806" s="834" t="s">
        <v>2930</v>
      </c>
      <c r="F806" s="832" t="s">
        <v>2908</v>
      </c>
      <c r="G806" s="832" t="s">
        <v>3344</v>
      </c>
      <c r="H806" s="832" t="s">
        <v>585</v>
      </c>
      <c r="I806" s="832" t="s">
        <v>4039</v>
      </c>
      <c r="J806" s="832" t="s">
        <v>2607</v>
      </c>
      <c r="K806" s="832" t="s">
        <v>2835</v>
      </c>
      <c r="L806" s="835">
        <v>339.47</v>
      </c>
      <c r="M806" s="835">
        <v>1697.3500000000001</v>
      </c>
      <c r="N806" s="832">
        <v>5</v>
      </c>
      <c r="O806" s="836">
        <v>0.5</v>
      </c>
      <c r="P806" s="835">
        <v>1697.3500000000001</v>
      </c>
      <c r="Q806" s="837">
        <v>1</v>
      </c>
      <c r="R806" s="832">
        <v>5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7</v>
      </c>
      <c r="B807" s="832" t="s">
        <v>2907</v>
      </c>
      <c r="C807" s="832" t="s">
        <v>2913</v>
      </c>
      <c r="D807" s="833" t="s">
        <v>4443</v>
      </c>
      <c r="E807" s="834" t="s">
        <v>2930</v>
      </c>
      <c r="F807" s="832" t="s">
        <v>2908</v>
      </c>
      <c r="G807" s="832" t="s">
        <v>1066</v>
      </c>
      <c r="H807" s="832" t="s">
        <v>585</v>
      </c>
      <c r="I807" s="832" t="s">
        <v>3681</v>
      </c>
      <c r="J807" s="832" t="s">
        <v>3682</v>
      </c>
      <c r="K807" s="832" t="s">
        <v>3683</v>
      </c>
      <c r="L807" s="835">
        <v>13.73</v>
      </c>
      <c r="M807" s="835">
        <v>27.46</v>
      </c>
      <c r="N807" s="832">
        <v>2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7</v>
      </c>
      <c r="B808" s="832" t="s">
        <v>2907</v>
      </c>
      <c r="C808" s="832" t="s">
        <v>2913</v>
      </c>
      <c r="D808" s="833" t="s">
        <v>4443</v>
      </c>
      <c r="E808" s="834" t="s">
        <v>2930</v>
      </c>
      <c r="F808" s="832" t="s">
        <v>2908</v>
      </c>
      <c r="G808" s="832" t="s">
        <v>3688</v>
      </c>
      <c r="H808" s="832" t="s">
        <v>585</v>
      </c>
      <c r="I808" s="832" t="s">
        <v>3689</v>
      </c>
      <c r="J808" s="832" t="s">
        <v>3690</v>
      </c>
      <c r="K808" s="832" t="s">
        <v>3691</v>
      </c>
      <c r="L808" s="835">
        <v>0</v>
      </c>
      <c r="M808" s="835">
        <v>0</v>
      </c>
      <c r="N808" s="832">
        <v>2</v>
      </c>
      <c r="O808" s="836">
        <v>0.5</v>
      </c>
      <c r="P808" s="835">
        <v>0</v>
      </c>
      <c r="Q808" s="837"/>
      <c r="R808" s="832">
        <v>2</v>
      </c>
      <c r="S808" s="837">
        <v>1</v>
      </c>
      <c r="T808" s="836">
        <v>0.5</v>
      </c>
      <c r="U808" s="838">
        <v>1</v>
      </c>
    </row>
    <row r="809" spans="1:21" ht="14.45" customHeight="1" x14ac:dyDescent="0.2">
      <c r="A809" s="831">
        <v>7</v>
      </c>
      <c r="B809" s="832" t="s">
        <v>2907</v>
      </c>
      <c r="C809" s="832" t="s">
        <v>2913</v>
      </c>
      <c r="D809" s="833" t="s">
        <v>4443</v>
      </c>
      <c r="E809" s="834" t="s">
        <v>2930</v>
      </c>
      <c r="F809" s="832" t="s">
        <v>2908</v>
      </c>
      <c r="G809" s="832" t="s">
        <v>3157</v>
      </c>
      <c r="H809" s="832" t="s">
        <v>585</v>
      </c>
      <c r="I809" s="832" t="s">
        <v>3949</v>
      </c>
      <c r="J809" s="832" t="s">
        <v>3950</v>
      </c>
      <c r="K809" s="832" t="s">
        <v>3159</v>
      </c>
      <c r="L809" s="835">
        <v>79.64</v>
      </c>
      <c r="M809" s="835">
        <v>238.92000000000002</v>
      </c>
      <c r="N809" s="832">
        <v>3</v>
      </c>
      <c r="O809" s="836">
        <v>2</v>
      </c>
      <c r="P809" s="835">
        <v>238.92000000000002</v>
      </c>
      <c r="Q809" s="837">
        <v>1</v>
      </c>
      <c r="R809" s="832">
        <v>3</v>
      </c>
      <c r="S809" s="837">
        <v>1</v>
      </c>
      <c r="T809" s="836">
        <v>2</v>
      </c>
      <c r="U809" s="838">
        <v>1</v>
      </c>
    </row>
    <row r="810" spans="1:21" ht="14.45" customHeight="1" x14ac:dyDescent="0.2">
      <c r="A810" s="831">
        <v>7</v>
      </c>
      <c r="B810" s="832" t="s">
        <v>2907</v>
      </c>
      <c r="C810" s="832" t="s">
        <v>2913</v>
      </c>
      <c r="D810" s="833" t="s">
        <v>4443</v>
      </c>
      <c r="E810" s="834" t="s">
        <v>2930</v>
      </c>
      <c r="F810" s="832" t="s">
        <v>2908</v>
      </c>
      <c r="G810" s="832" t="s">
        <v>3692</v>
      </c>
      <c r="H810" s="832" t="s">
        <v>585</v>
      </c>
      <c r="I810" s="832" t="s">
        <v>3951</v>
      </c>
      <c r="J810" s="832" t="s">
        <v>3694</v>
      </c>
      <c r="K810" s="832" t="s">
        <v>3952</v>
      </c>
      <c r="L810" s="835">
        <v>552.64</v>
      </c>
      <c r="M810" s="835">
        <v>16579.2</v>
      </c>
      <c r="N810" s="832">
        <v>30</v>
      </c>
      <c r="O810" s="836">
        <v>8</v>
      </c>
      <c r="P810" s="835">
        <v>16579.2</v>
      </c>
      <c r="Q810" s="837">
        <v>1</v>
      </c>
      <c r="R810" s="832">
        <v>30</v>
      </c>
      <c r="S810" s="837">
        <v>1</v>
      </c>
      <c r="T810" s="836">
        <v>8</v>
      </c>
      <c r="U810" s="838">
        <v>1</v>
      </c>
    </row>
    <row r="811" spans="1:21" ht="14.45" customHeight="1" x14ac:dyDescent="0.2">
      <c r="A811" s="831">
        <v>7</v>
      </c>
      <c r="B811" s="832" t="s">
        <v>2907</v>
      </c>
      <c r="C811" s="832" t="s">
        <v>2913</v>
      </c>
      <c r="D811" s="833" t="s">
        <v>4443</v>
      </c>
      <c r="E811" s="834" t="s">
        <v>2930</v>
      </c>
      <c r="F811" s="832" t="s">
        <v>2908</v>
      </c>
      <c r="G811" s="832" t="s">
        <v>3692</v>
      </c>
      <c r="H811" s="832" t="s">
        <v>585</v>
      </c>
      <c r="I811" s="832" t="s">
        <v>3698</v>
      </c>
      <c r="J811" s="832" t="s">
        <v>3694</v>
      </c>
      <c r="K811" s="832" t="s">
        <v>3699</v>
      </c>
      <c r="L811" s="835">
        <v>1019.46</v>
      </c>
      <c r="M811" s="835">
        <v>24467.039999999997</v>
      </c>
      <c r="N811" s="832">
        <v>24</v>
      </c>
      <c r="O811" s="836">
        <v>5</v>
      </c>
      <c r="P811" s="835">
        <v>24467.039999999997</v>
      </c>
      <c r="Q811" s="837">
        <v>1</v>
      </c>
      <c r="R811" s="832">
        <v>24</v>
      </c>
      <c r="S811" s="837">
        <v>1</v>
      </c>
      <c r="T811" s="836">
        <v>5</v>
      </c>
      <c r="U811" s="838">
        <v>1</v>
      </c>
    </row>
    <row r="812" spans="1:21" ht="14.45" customHeight="1" x14ac:dyDescent="0.2">
      <c r="A812" s="831">
        <v>7</v>
      </c>
      <c r="B812" s="832" t="s">
        <v>2907</v>
      </c>
      <c r="C812" s="832" t="s">
        <v>2913</v>
      </c>
      <c r="D812" s="833" t="s">
        <v>4443</v>
      </c>
      <c r="E812" s="834" t="s">
        <v>2930</v>
      </c>
      <c r="F812" s="832" t="s">
        <v>2908</v>
      </c>
      <c r="G812" s="832" t="s">
        <v>3692</v>
      </c>
      <c r="H812" s="832" t="s">
        <v>585</v>
      </c>
      <c r="I812" s="832" t="s">
        <v>3702</v>
      </c>
      <c r="J812" s="832" t="s">
        <v>3694</v>
      </c>
      <c r="K812" s="832" t="s">
        <v>3703</v>
      </c>
      <c r="L812" s="835">
        <v>2038.93</v>
      </c>
      <c r="M812" s="835">
        <v>10194.65</v>
      </c>
      <c r="N812" s="832">
        <v>5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7</v>
      </c>
      <c r="B813" s="832" t="s">
        <v>2907</v>
      </c>
      <c r="C813" s="832" t="s">
        <v>2913</v>
      </c>
      <c r="D813" s="833" t="s">
        <v>4443</v>
      </c>
      <c r="E813" s="834" t="s">
        <v>2930</v>
      </c>
      <c r="F813" s="832" t="s">
        <v>2908</v>
      </c>
      <c r="G813" s="832" t="s">
        <v>3692</v>
      </c>
      <c r="H813" s="832" t="s">
        <v>585</v>
      </c>
      <c r="I813" s="832" t="s">
        <v>4040</v>
      </c>
      <c r="J813" s="832" t="s">
        <v>3694</v>
      </c>
      <c r="K813" s="832" t="s">
        <v>4041</v>
      </c>
      <c r="L813" s="835">
        <v>177.89</v>
      </c>
      <c r="M813" s="835">
        <v>1067.3399999999999</v>
      </c>
      <c r="N813" s="832">
        <v>6</v>
      </c>
      <c r="O813" s="836">
        <v>1</v>
      </c>
      <c r="P813" s="835">
        <v>1067.3399999999999</v>
      </c>
      <c r="Q813" s="837">
        <v>1</v>
      </c>
      <c r="R813" s="832">
        <v>6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7</v>
      </c>
      <c r="B814" s="832" t="s">
        <v>2907</v>
      </c>
      <c r="C814" s="832" t="s">
        <v>2913</v>
      </c>
      <c r="D814" s="833" t="s">
        <v>4443</v>
      </c>
      <c r="E814" s="834" t="s">
        <v>2930</v>
      </c>
      <c r="F814" s="832" t="s">
        <v>2908</v>
      </c>
      <c r="G814" s="832" t="s">
        <v>3709</v>
      </c>
      <c r="H814" s="832" t="s">
        <v>585</v>
      </c>
      <c r="I814" s="832" t="s">
        <v>4042</v>
      </c>
      <c r="J814" s="832" t="s">
        <v>4043</v>
      </c>
      <c r="K814" s="832" t="s">
        <v>4044</v>
      </c>
      <c r="L814" s="835">
        <v>68.599999999999994</v>
      </c>
      <c r="M814" s="835">
        <v>548.79999999999995</v>
      </c>
      <c r="N814" s="832">
        <v>8</v>
      </c>
      <c r="O814" s="836">
        <v>1</v>
      </c>
      <c r="P814" s="835">
        <v>548.79999999999995</v>
      </c>
      <c r="Q814" s="837">
        <v>1</v>
      </c>
      <c r="R814" s="832">
        <v>8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7</v>
      </c>
      <c r="B815" s="832" t="s">
        <v>2907</v>
      </c>
      <c r="C815" s="832" t="s">
        <v>2913</v>
      </c>
      <c r="D815" s="833" t="s">
        <v>4443</v>
      </c>
      <c r="E815" s="834" t="s">
        <v>2930</v>
      </c>
      <c r="F815" s="832" t="s">
        <v>2908</v>
      </c>
      <c r="G815" s="832" t="s">
        <v>3093</v>
      </c>
      <c r="H815" s="832" t="s">
        <v>585</v>
      </c>
      <c r="I815" s="832" t="s">
        <v>4045</v>
      </c>
      <c r="J815" s="832" t="s">
        <v>4046</v>
      </c>
      <c r="K815" s="832" t="s">
        <v>4047</v>
      </c>
      <c r="L815" s="835">
        <v>76.180000000000007</v>
      </c>
      <c r="M815" s="835">
        <v>152.36000000000001</v>
      </c>
      <c r="N815" s="832">
        <v>2</v>
      </c>
      <c r="O815" s="836">
        <v>1.5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7</v>
      </c>
      <c r="B816" s="832" t="s">
        <v>2907</v>
      </c>
      <c r="C816" s="832" t="s">
        <v>2913</v>
      </c>
      <c r="D816" s="833" t="s">
        <v>4443</v>
      </c>
      <c r="E816" s="834" t="s">
        <v>2930</v>
      </c>
      <c r="F816" s="832" t="s">
        <v>2908</v>
      </c>
      <c r="G816" s="832" t="s">
        <v>3093</v>
      </c>
      <c r="H816" s="832" t="s">
        <v>585</v>
      </c>
      <c r="I816" s="832" t="s">
        <v>3094</v>
      </c>
      <c r="J816" s="832" t="s">
        <v>3095</v>
      </c>
      <c r="K816" s="832" t="s">
        <v>3096</v>
      </c>
      <c r="L816" s="835">
        <v>31.33</v>
      </c>
      <c r="M816" s="835">
        <v>93.99</v>
      </c>
      <c r="N816" s="832">
        <v>3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7</v>
      </c>
      <c r="B817" s="832" t="s">
        <v>2907</v>
      </c>
      <c r="C817" s="832" t="s">
        <v>2913</v>
      </c>
      <c r="D817" s="833" t="s">
        <v>4443</v>
      </c>
      <c r="E817" s="834" t="s">
        <v>2930</v>
      </c>
      <c r="F817" s="832" t="s">
        <v>2908</v>
      </c>
      <c r="G817" s="832" t="s">
        <v>3093</v>
      </c>
      <c r="H817" s="832" t="s">
        <v>585</v>
      </c>
      <c r="I817" s="832" t="s">
        <v>4048</v>
      </c>
      <c r="J817" s="832" t="s">
        <v>4049</v>
      </c>
      <c r="K817" s="832" t="s">
        <v>4050</v>
      </c>
      <c r="L817" s="835">
        <v>46.99</v>
      </c>
      <c r="M817" s="835">
        <v>140.97</v>
      </c>
      <c r="N817" s="832">
        <v>3</v>
      </c>
      <c r="O817" s="836">
        <v>0.5</v>
      </c>
      <c r="P817" s="835">
        <v>140.97</v>
      </c>
      <c r="Q817" s="837">
        <v>1</v>
      </c>
      <c r="R817" s="832">
        <v>3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7</v>
      </c>
      <c r="B818" s="832" t="s">
        <v>2907</v>
      </c>
      <c r="C818" s="832" t="s">
        <v>2913</v>
      </c>
      <c r="D818" s="833" t="s">
        <v>4443</v>
      </c>
      <c r="E818" s="834" t="s">
        <v>2930</v>
      </c>
      <c r="F818" s="832" t="s">
        <v>2908</v>
      </c>
      <c r="G818" s="832" t="s">
        <v>3716</v>
      </c>
      <c r="H818" s="832" t="s">
        <v>585</v>
      </c>
      <c r="I818" s="832" t="s">
        <v>3953</v>
      </c>
      <c r="J818" s="832" t="s">
        <v>1382</v>
      </c>
      <c r="K818" s="832" t="s">
        <v>2755</v>
      </c>
      <c r="L818" s="835">
        <v>38.590000000000003</v>
      </c>
      <c r="M818" s="835">
        <v>115.77000000000001</v>
      </c>
      <c r="N818" s="832">
        <v>3</v>
      </c>
      <c r="O818" s="836">
        <v>0.5</v>
      </c>
      <c r="P818" s="835">
        <v>115.77000000000001</v>
      </c>
      <c r="Q818" s="837">
        <v>1</v>
      </c>
      <c r="R818" s="832">
        <v>3</v>
      </c>
      <c r="S818" s="837">
        <v>1</v>
      </c>
      <c r="T818" s="836">
        <v>0.5</v>
      </c>
      <c r="U818" s="838">
        <v>1</v>
      </c>
    </row>
    <row r="819" spans="1:21" ht="14.45" customHeight="1" x14ac:dyDescent="0.2">
      <c r="A819" s="831">
        <v>7</v>
      </c>
      <c r="B819" s="832" t="s">
        <v>2907</v>
      </c>
      <c r="C819" s="832" t="s">
        <v>2913</v>
      </c>
      <c r="D819" s="833" t="s">
        <v>4443</v>
      </c>
      <c r="E819" s="834" t="s">
        <v>2930</v>
      </c>
      <c r="F819" s="832" t="s">
        <v>2908</v>
      </c>
      <c r="G819" s="832" t="s">
        <v>3721</v>
      </c>
      <c r="H819" s="832" t="s">
        <v>585</v>
      </c>
      <c r="I819" s="832" t="s">
        <v>3722</v>
      </c>
      <c r="J819" s="832" t="s">
        <v>3723</v>
      </c>
      <c r="K819" s="832" t="s">
        <v>3724</v>
      </c>
      <c r="L819" s="835">
        <v>1561.8</v>
      </c>
      <c r="M819" s="835">
        <v>3123.6</v>
      </c>
      <c r="N819" s="832">
        <v>2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5" customHeight="1" x14ac:dyDescent="0.2">
      <c r="A820" s="831">
        <v>7</v>
      </c>
      <c r="B820" s="832" t="s">
        <v>2907</v>
      </c>
      <c r="C820" s="832" t="s">
        <v>2913</v>
      </c>
      <c r="D820" s="833" t="s">
        <v>4443</v>
      </c>
      <c r="E820" s="834" t="s">
        <v>2930</v>
      </c>
      <c r="F820" s="832" t="s">
        <v>2908</v>
      </c>
      <c r="G820" s="832" t="s">
        <v>3728</v>
      </c>
      <c r="H820" s="832" t="s">
        <v>585</v>
      </c>
      <c r="I820" s="832" t="s">
        <v>3954</v>
      </c>
      <c r="J820" s="832" t="s">
        <v>3730</v>
      </c>
      <c r="K820" s="832" t="s">
        <v>3955</v>
      </c>
      <c r="L820" s="835">
        <v>46.99</v>
      </c>
      <c r="M820" s="835">
        <v>140.97</v>
      </c>
      <c r="N820" s="832">
        <v>3</v>
      </c>
      <c r="O820" s="836">
        <v>0.5</v>
      </c>
      <c r="P820" s="835">
        <v>140.97</v>
      </c>
      <c r="Q820" s="837">
        <v>1</v>
      </c>
      <c r="R820" s="832">
        <v>3</v>
      </c>
      <c r="S820" s="837">
        <v>1</v>
      </c>
      <c r="T820" s="836">
        <v>0.5</v>
      </c>
      <c r="U820" s="838">
        <v>1</v>
      </c>
    </row>
    <row r="821" spans="1:21" ht="14.45" customHeight="1" x14ac:dyDescent="0.2">
      <c r="A821" s="831">
        <v>7</v>
      </c>
      <c r="B821" s="832" t="s">
        <v>2907</v>
      </c>
      <c r="C821" s="832" t="s">
        <v>2913</v>
      </c>
      <c r="D821" s="833" t="s">
        <v>4443</v>
      </c>
      <c r="E821" s="834" t="s">
        <v>2930</v>
      </c>
      <c r="F821" s="832" t="s">
        <v>2908</v>
      </c>
      <c r="G821" s="832" t="s">
        <v>3106</v>
      </c>
      <c r="H821" s="832" t="s">
        <v>678</v>
      </c>
      <c r="I821" s="832" t="s">
        <v>2806</v>
      </c>
      <c r="J821" s="832" t="s">
        <v>2807</v>
      </c>
      <c r="K821" s="832" t="s">
        <v>2808</v>
      </c>
      <c r="L821" s="835">
        <v>70.48</v>
      </c>
      <c r="M821" s="835">
        <v>70.48</v>
      </c>
      <c r="N821" s="832">
        <v>1</v>
      </c>
      <c r="O821" s="836">
        <v>1</v>
      </c>
      <c r="P821" s="835">
        <v>70.48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7</v>
      </c>
      <c r="B822" s="832" t="s">
        <v>2907</v>
      </c>
      <c r="C822" s="832" t="s">
        <v>2913</v>
      </c>
      <c r="D822" s="833" t="s">
        <v>4443</v>
      </c>
      <c r="E822" s="834" t="s">
        <v>2930</v>
      </c>
      <c r="F822" s="832" t="s">
        <v>2908</v>
      </c>
      <c r="G822" s="832" t="s">
        <v>3737</v>
      </c>
      <c r="H822" s="832" t="s">
        <v>585</v>
      </c>
      <c r="I822" s="832" t="s">
        <v>3738</v>
      </c>
      <c r="J822" s="832" t="s">
        <v>904</v>
      </c>
      <c r="K822" s="832" t="s">
        <v>3739</v>
      </c>
      <c r="L822" s="835">
        <v>53.57</v>
      </c>
      <c r="M822" s="835">
        <v>107.14</v>
      </c>
      <c r="N822" s="832">
        <v>2</v>
      </c>
      <c r="O822" s="836">
        <v>0.5</v>
      </c>
      <c r="P822" s="835">
        <v>107.14</v>
      </c>
      <c r="Q822" s="837">
        <v>1</v>
      </c>
      <c r="R822" s="832">
        <v>2</v>
      </c>
      <c r="S822" s="837">
        <v>1</v>
      </c>
      <c r="T822" s="836">
        <v>0.5</v>
      </c>
      <c r="U822" s="838">
        <v>1</v>
      </c>
    </row>
    <row r="823" spans="1:21" ht="14.45" customHeight="1" x14ac:dyDescent="0.2">
      <c r="A823" s="831">
        <v>7</v>
      </c>
      <c r="B823" s="832" t="s">
        <v>2907</v>
      </c>
      <c r="C823" s="832" t="s">
        <v>2913</v>
      </c>
      <c r="D823" s="833" t="s">
        <v>4443</v>
      </c>
      <c r="E823" s="834" t="s">
        <v>2930</v>
      </c>
      <c r="F823" s="832" t="s">
        <v>2908</v>
      </c>
      <c r="G823" s="832" t="s">
        <v>3743</v>
      </c>
      <c r="H823" s="832" t="s">
        <v>585</v>
      </c>
      <c r="I823" s="832" t="s">
        <v>4051</v>
      </c>
      <c r="J823" s="832" t="s">
        <v>4052</v>
      </c>
      <c r="K823" s="832" t="s">
        <v>4053</v>
      </c>
      <c r="L823" s="835">
        <v>80.53</v>
      </c>
      <c r="M823" s="835">
        <v>724.77</v>
      </c>
      <c r="N823" s="832">
        <v>9</v>
      </c>
      <c r="O823" s="836">
        <v>2</v>
      </c>
      <c r="P823" s="835">
        <v>724.77</v>
      </c>
      <c r="Q823" s="837">
        <v>1</v>
      </c>
      <c r="R823" s="832">
        <v>9</v>
      </c>
      <c r="S823" s="837">
        <v>1</v>
      </c>
      <c r="T823" s="836">
        <v>2</v>
      </c>
      <c r="U823" s="838">
        <v>1</v>
      </c>
    </row>
    <row r="824" spans="1:21" ht="14.45" customHeight="1" x14ac:dyDescent="0.2">
      <c r="A824" s="831">
        <v>7</v>
      </c>
      <c r="B824" s="832" t="s">
        <v>2907</v>
      </c>
      <c r="C824" s="832" t="s">
        <v>2913</v>
      </c>
      <c r="D824" s="833" t="s">
        <v>4443</v>
      </c>
      <c r="E824" s="834" t="s">
        <v>2930</v>
      </c>
      <c r="F824" s="832" t="s">
        <v>2908</v>
      </c>
      <c r="G824" s="832" t="s">
        <v>3745</v>
      </c>
      <c r="H824" s="832" t="s">
        <v>585</v>
      </c>
      <c r="I824" s="832" t="s">
        <v>4054</v>
      </c>
      <c r="J824" s="832" t="s">
        <v>3750</v>
      </c>
      <c r="K824" s="832" t="s">
        <v>4055</v>
      </c>
      <c r="L824" s="835">
        <v>127</v>
      </c>
      <c r="M824" s="835">
        <v>2286</v>
      </c>
      <c r="N824" s="832">
        <v>18</v>
      </c>
      <c r="O824" s="836">
        <v>2</v>
      </c>
      <c r="P824" s="835">
        <v>2286</v>
      </c>
      <c r="Q824" s="837">
        <v>1</v>
      </c>
      <c r="R824" s="832">
        <v>18</v>
      </c>
      <c r="S824" s="837">
        <v>1</v>
      </c>
      <c r="T824" s="836">
        <v>2</v>
      </c>
      <c r="U824" s="838">
        <v>1</v>
      </c>
    </row>
    <row r="825" spans="1:21" ht="14.45" customHeight="1" x14ac:dyDescent="0.2">
      <c r="A825" s="831">
        <v>7</v>
      </c>
      <c r="B825" s="832" t="s">
        <v>2907</v>
      </c>
      <c r="C825" s="832" t="s">
        <v>2913</v>
      </c>
      <c r="D825" s="833" t="s">
        <v>4443</v>
      </c>
      <c r="E825" s="834" t="s">
        <v>2930</v>
      </c>
      <c r="F825" s="832" t="s">
        <v>2908</v>
      </c>
      <c r="G825" s="832" t="s">
        <v>3745</v>
      </c>
      <c r="H825" s="832" t="s">
        <v>585</v>
      </c>
      <c r="I825" s="832" t="s">
        <v>4056</v>
      </c>
      <c r="J825" s="832" t="s">
        <v>3750</v>
      </c>
      <c r="K825" s="832" t="s">
        <v>2766</v>
      </c>
      <c r="L825" s="835">
        <v>389.92</v>
      </c>
      <c r="M825" s="835">
        <v>7018.5599999999995</v>
      </c>
      <c r="N825" s="832">
        <v>18</v>
      </c>
      <c r="O825" s="836">
        <v>3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7</v>
      </c>
      <c r="B826" s="832" t="s">
        <v>2907</v>
      </c>
      <c r="C826" s="832" t="s">
        <v>2913</v>
      </c>
      <c r="D826" s="833" t="s">
        <v>4443</v>
      </c>
      <c r="E826" s="834" t="s">
        <v>2930</v>
      </c>
      <c r="F826" s="832" t="s">
        <v>2908</v>
      </c>
      <c r="G826" s="832" t="s">
        <v>3745</v>
      </c>
      <c r="H826" s="832" t="s">
        <v>585</v>
      </c>
      <c r="I826" s="832" t="s">
        <v>4057</v>
      </c>
      <c r="J826" s="832" t="s">
        <v>3750</v>
      </c>
      <c r="K826" s="832" t="s">
        <v>1836</v>
      </c>
      <c r="L826" s="835">
        <v>701.65</v>
      </c>
      <c r="M826" s="835">
        <v>29469.3</v>
      </c>
      <c r="N826" s="832">
        <v>42</v>
      </c>
      <c r="O826" s="836">
        <v>5</v>
      </c>
      <c r="P826" s="835">
        <v>10524.75</v>
      </c>
      <c r="Q826" s="837">
        <v>0.35714285714285715</v>
      </c>
      <c r="R826" s="832">
        <v>15</v>
      </c>
      <c r="S826" s="837">
        <v>0.35714285714285715</v>
      </c>
      <c r="T826" s="836">
        <v>2</v>
      </c>
      <c r="U826" s="838">
        <v>0.4</v>
      </c>
    </row>
    <row r="827" spans="1:21" ht="14.45" customHeight="1" x14ac:dyDescent="0.2">
      <c r="A827" s="831">
        <v>7</v>
      </c>
      <c r="B827" s="832" t="s">
        <v>2907</v>
      </c>
      <c r="C827" s="832" t="s">
        <v>2913</v>
      </c>
      <c r="D827" s="833" t="s">
        <v>4443</v>
      </c>
      <c r="E827" s="834" t="s">
        <v>2930</v>
      </c>
      <c r="F827" s="832" t="s">
        <v>2908</v>
      </c>
      <c r="G827" s="832" t="s">
        <v>3745</v>
      </c>
      <c r="H827" s="832" t="s">
        <v>585</v>
      </c>
      <c r="I827" s="832" t="s">
        <v>3746</v>
      </c>
      <c r="J827" s="832" t="s">
        <v>3747</v>
      </c>
      <c r="K827" s="832" t="s">
        <v>875</v>
      </c>
      <c r="L827" s="835">
        <v>208.18</v>
      </c>
      <c r="M827" s="835">
        <v>1457.26</v>
      </c>
      <c r="N827" s="832">
        <v>7</v>
      </c>
      <c r="O827" s="836">
        <v>3</v>
      </c>
      <c r="P827" s="835">
        <v>1457.26</v>
      </c>
      <c r="Q827" s="837">
        <v>1</v>
      </c>
      <c r="R827" s="832">
        <v>7</v>
      </c>
      <c r="S827" s="837">
        <v>1</v>
      </c>
      <c r="T827" s="836">
        <v>3</v>
      </c>
      <c r="U827" s="838">
        <v>1</v>
      </c>
    </row>
    <row r="828" spans="1:21" ht="14.45" customHeight="1" x14ac:dyDescent="0.2">
      <c r="A828" s="831">
        <v>7</v>
      </c>
      <c r="B828" s="832" t="s">
        <v>2907</v>
      </c>
      <c r="C828" s="832" t="s">
        <v>2913</v>
      </c>
      <c r="D828" s="833" t="s">
        <v>4443</v>
      </c>
      <c r="E828" s="834" t="s">
        <v>2930</v>
      </c>
      <c r="F828" s="832" t="s">
        <v>2908</v>
      </c>
      <c r="G828" s="832" t="s">
        <v>3745</v>
      </c>
      <c r="H828" s="832" t="s">
        <v>585</v>
      </c>
      <c r="I828" s="832" t="s">
        <v>3748</v>
      </c>
      <c r="J828" s="832" t="s">
        <v>3747</v>
      </c>
      <c r="K828" s="832" t="s">
        <v>877</v>
      </c>
      <c r="L828" s="835">
        <v>383.18</v>
      </c>
      <c r="M828" s="835">
        <v>3448.62</v>
      </c>
      <c r="N828" s="832">
        <v>9</v>
      </c>
      <c r="O828" s="836">
        <v>4</v>
      </c>
      <c r="P828" s="835">
        <v>1149.54</v>
      </c>
      <c r="Q828" s="837">
        <v>0.33333333333333331</v>
      </c>
      <c r="R828" s="832">
        <v>3</v>
      </c>
      <c r="S828" s="837">
        <v>0.33333333333333331</v>
      </c>
      <c r="T828" s="836">
        <v>1</v>
      </c>
      <c r="U828" s="838">
        <v>0.25</v>
      </c>
    </row>
    <row r="829" spans="1:21" ht="14.45" customHeight="1" x14ac:dyDescent="0.2">
      <c r="A829" s="831">
        <v>7</v>
      </c>
      <c r="B829" s="832" t="s">
        <v>2907</v>
      </c>
      <c r="C829" s="832" t="s">
        <v>2913</v>
      </c>
      <c r="D829" s="833" t="s">
        <v>4443</v>
      </c>
      <c r="E829" s="834" t="s">
        <v>2930</v>
      </c>
      <c r="F829" s="832" t="s">
        <v>2908</v>
      </c>
      <c r="G829" s="832" t="s">
        <v>3745</v>
      </c>
      <c r="H829" s="832" t="s">
        <v>585</v>
      </c>
      <c r="I829" s="832" t="s">
        <v>3749</v>
      </c>
      <c r="J829" s="832" t="s">
        <v>3750</v>
      </c>
      <c r="K829" s="832" t="s">
        <v>3751</v>
      </c>
      <c r="L829" s="835">
        <v>233.95</v>
      </c>
      <c r="M829" s="835">
        <v>6316.65</v>
      </c>
      <c r="N829" s="832">
        <v>27</v>
      </c>
      <c r="O829" s="836">
        <v>5</v>
      </c>
      <c r="P829" s="835">
        <v>4211.0999999999995</v>
      </c>
      <c r="Q829" s="837">
        <v>0.66666666666666663</v>
      </c>
      <c r="R829" s="832">
        <v>18</v>
      </c>
      <c r="S829" s="837">
        <v>0.66666666666666663</v>
      </c>
      <c r="T829" s="836">
        <v>2</v>
      </c>
      <c r="U829" s="838">
        <v>0.4</v>
      </c>
    </row>
    <row r="830" spans="1:21" ht="14.45" customHeight="1" x14ac:dyDescent="0.2">
      <c r="A830" s="831">
        <v>7</v>
      </c>
      <c r="B830" s="832" t="s">
        <v>2907</v>
      </c>
      <c r="C830" s="832" t="s">
        <v>2913</v>
      </c>
      <c r="D830" s="833" t="s">
        <v>4443</v>
      </c>
      <c r="E830" s="834" t="s">
        <v>2930</v>
      </c>
      <c r="F830" s="832" t="s">
        <v>2908</v>
      </c>
      <c r="G830" s="832" t="s">
        <v>3745</v>
      </c>
      <c r="H830" s="832" t="s">
        <v>585</v>
      </c>
      <c r="I830" s="832" t="s">
        <v>4058</v>
      </c>
      <c r="J830" s="832" t="s">
        <v>1256</v>
      </c>
      <c r="K830" s="832" t="s">
        <v>4059</v>
      </c>
      <c r="L830" s="835">
        <v>60.1</v>
      </c>
      <c r="M830" s="835">
        <v>180.3</v>
      </c>
      <c r="N830" s="832">
        <v>3</v>
      </c>
      <c r="O830" s="836">
        <v>1</v>
      </c>
      <c r="P830" s="835">
        <v>180.3</v>
      </c>
      <c r="Q830" s="837">
        <v>1</v>
      </c>
      <c r="R830" s="832">
        <v>3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7</v>
      </c>
      <c r="B831" s="832" t="s">
        <v>2907</v>
      </c>
      <c r="C831" s="832" t="s">
        <v>2913</v>
      </c>
      <c r="D831" s="833" t="s">
        <v>4443</v>
      </c>
      <c r="E831" s="834" t="s">
        <v>2930</v>
      </c>
      <c r="F831" s="832" t="s">
        <v>2908</v>
      </c>
      <c r="G831" s="832" t="s">
        <v>3754</v>
      </c>
      <c r="H831" s="832" t="s">
        <v>585</v>
      </c>
      <c r="I831" s="832" t="s">
        <v>3755</v>
      </c>
      <c r="J831" s="832" t="s">
        <v>3756</v>
      </c>
      <c r="K831" s="832" t="s">
        <v>3757</v>
      </c>
      <c r="L831" s="835">
        <v>113.93</v>
      </c>
      <c r="M831" s="835">
        <v>1253.23</v>
      </c>
      <c r="N831" s="832">
        <v>11</v>
      </c>
      <c r="O831" s="836">
        <v>2</v>
      </c>
      <c r="P831" s="835">
        <v>1253.23</v>
      </c>
      <c r="Q831" s="837">
        <v>1</v>
      </c>
      <c r="R831" s="832">
        <v>11</v>
      </c>
      <c r="S831" s="837">
        <v>1</v>
      </c>
      <c r="T831" s="836">
        <v>2</v>
      </c>
      <c r="U831" s="838">
        <v>1</v>
      </c>
    </row>
    <row r="832" spans="1:21" ht="14.45" customHeight="1" x14ac:dyDescent="0.2">
      <c r="A832" s="831">
        <v>7</v>
      </c>
      <c r="B832" s="832" t="s">
        <v>2907</v>
      </c>
      <c r="C832" s="832" t="s">
        <v>2913</v>
      </c>
      <c r="D832" s="833" t="s">
        <v>4443</v>
      </c>
      <c r="E832" s="834" t="s">
        <v>2930</v>
      </c>
      <c r="F832" s="832" t="s">
        <v>2908</v>
      </c>
      <c r="G832" s="832" t="s">
        <v>3005</v>
      </c>
      <c r="H832" s="832" t="s">
        <v>585</v>
      </c>
      <c r="I832" s="832" t="s">
        <v>3115</v>
      </c>
      <c r="J832" s="832" t="s">
        <v>802</v>
      </c>
      <c r="K832" s="832" t="s">
        <v>3116</v>
      </c>
      <c r="L832" s="835">
        <v>35.25</v>
      </c>
      <c r="M832" s="835">
        <v>493.5</v>
      </c>
      <c r="N832" s="832">
        <v>14</v>
      </c>
      <c r="O832" s="836">
        <v>4.5</v>
      </c>
      <c r="P832" s="835">
        <v>493.5</v>
      </c>
      <c r="Q832" s="837">
        <v>1</v>
      </c>
      <c r="R832" s="832">
        <v>14</v>
      </c>
      <c r="S832" s="837">
        <v>1</v>
      </c>
      <c r="T832" s="836">
        <v>4.5</v>
      </c>
      <c r="U832" s="838">
        <v>1</v>
      </c>
    </row>
    <row r="833" spans="1:21" ht="14.45" customHeight="1" x14ac:dyDescent="0.2">
      <c r="A833" s="831">
        <v>7</v>
      </c>
      <c r="B833" s="832" t="s">
        <v>2907</v>
      </c>
      <c r="C833" s="832" t="s">
        <v>2913</v>
      </c>
      <c r="D833" s="833" t="s">
        <v>4443</v>
      </c>
      <c r="E833" s="834" t="s">
        <v>2930</v>
      </c>
      <c r="F833" s="832" t="s">
        <v>2908</v>
      </c>
      <c r="G833" s="832" t="s">
        <v>3005</v>
      </c>
      <c r="H833" s="832" t="s">
        <v>585</v>
      </c>
      <c r="I833" s="832" t="s">
        <v>3006</v>
      </c>
      <c r="J833" s="832" t="s">
        <v>802</v>
      </c>
      <c r="K833" s="832" t="s">
        <v>3007</v>
      </c>
      <c r="L833" s="835">
        <v>35.25</v>
      </c>
      <c r="M833" s="835">
        <v>211.5</v>
      </c>
      <c r="N833" s="832">
        <v>6</v>
      </c>
      <c r="O833" s="836">
        <v>3</v>
      </c>
      <c r="P833" s="835">
        <v>105.75</v>
      </c>
      <c r="Q833" s="837">
        <v>0.5</v>
      </c>
      <c r="R833" s="832">
        <v>3</v>
      </c>
      <c r="S833" s="837">
        <v>0.5</v>
      </c>
      <c r="T833" s="836">
        <v>1.5</v>
      </c>
      <c r="U833" s="838">
        <v>0.5</v>
      </c>
    </row>
    <row r="834" spans="1:21" ht="14.45" customHeight="1" x14ac:dyDescent="0.2">
      <c r="A834" s="831">
        <v>7</v>
      </c>
      <c r="B834" s="832" t="s">
        <v>2907</v>
      </c>
      <c r="C834" s="832" t="s">
        <v>2913</v>
      </c>
      <c r="D834" s="833" t="s">
        <v>4443</v>
      </c>
      <c r="E834" s="834" t="s">
        <v>2930</v>
      </c>
      <c r="F834" s="832" t="s">
        <v>2908</v>
      </c>
      <c r="G834" s="832" t="s">
        <v>3005</v>
      </c>
      <c r="H834" s="832" t="s">
        <v>585</v>
      </c>
      <c r="I834" s="832" t="s">
        <v>3294</v>
      </c>
      <c r="J834" s="832" t="s">
        <v>1280</v>
      </c>
      <c r="K834" s="832" t="s">
        <v>3295</v>
      </c>
      <c r="L834" s="835">
        <v>35.25</v>
      </c>
      <c r="M834" s="835">
        <v>35.25</v>
      </c>
      <c r="N834" s="832">
        <v>1</v>
      </c>
      <c r="O834" s="836">
        <v>1</v>
      </c>
      <c r="P834" s="835">
        <v>35.25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7</v>
      </c>
      <c r="B835" s="832" t="s">
        <v>2907</v>
      </c>
      <c r="C835" s="832" t="s">
        <v>2913</v>
      </c>
      <c r="D835" s="833" t="s">
        <v>4443</v>
      </c>
      <c r="E835" s="834" t="s">
        <v>2930</v>
      </c>
      <c r="F835" s="832" t="s">
        <v>2908</v>
      </c>
      <c r="G835" s="832" t="s">
        <v>3005</v>
      </c>
      <c r="H835" s="832" t="s">
        <v>585</v>
      </c>
      <c r="I835" s="832" t="s">
        <v>4060</v>
      </c>
      <c r="J835" s="832" t="s">
        <v>802</v>
      </c>
      <c r="K835" s="832" t="s">
        <v>3295</v>
      </c>
      <c r="L835" s="835">
        <v>35.25</v>
      </c>
      <c r="M835" s="835">
        <v>70.5</v>
      </c>
      <c r="N835" s="832">
        <v>2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7</v>
      </c>
      <c r="B836" s="832" t="s">
        <v>2907</v>
      </c>
      <c r="C836" s="832" t="s">
        <v>2913</v>
      </c>
      <c r="D836" s="833" t="s">
        <v>4443</v>
      </c>
      <c r="E836" s="834" t="s">
        <v>2930</v>
      </c>
      <c r="F836" s="832" t="s">
        <v>2908</v>
      </c>
      <c r="G836" s="832" t="s">
        <v>2966</v>
      </c>
      <c r="H836" s="832" t="s">
        <v>585</v>
      </c>
      <c r="I836" s="832" t="s">
        <v>3172</v>
      </c>
      <c r="J836" s="832" t="s">
        <v>1068</v>
      </c>
      <c r="K836" s="832" t="s">
        <v>3173</v>
      </c>
      <c r="L836" s="835">
        <v>185.26</v>
      </c>
      <c r="M836" s="835">
        <v>370.52</v>
      </c>
      <c r="N836" s="832">
        <v>2</v>
      </c>
      <c r="O836" s="836">
        <v>1</v>
      </c>
      <c r="P836" s="835">
        <v>370.52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7</v>
      </c>
      <c r="B837" s="832" t="s">
        <v>2907</v>
      </c>
      <c r="C837" s="832" t="s">
        <v>2913</v>
      </c>
      <c r="D837" s="833" t="s">
        <v>4443</v>
      </c>
      <c r="E837" s="834" t="s">
        <v>2930</v>
      </c>
      <c r="F837" s="832" t="s">
        <v>2908</v>
      </c>
      <c r="G837" s="832" t="s">
        <v>2966</v>
      </c>
      <c r="H837" s="832" t="s">
        <v>585</v>
      </c>
      <c r="I837" s="832" t="s">
        <v>3172</v>
      </c>
      <c r="J837" s="832" t="s">
        <v>1068</v>
      </c>
      <c r="K837" s="832" t="s">
        <v>3173</v>
      </c>
      <c r="L837" s="835">
        <v>103.67</v>
      </c>
      <c r="M837" s="835">
        <v>414.68</v>
      </c>
      <c r="N837" s="832">
        <v>4</v>
      </c>
      <c r="O837" s="836">
        <v>2</v>
      </c>
      <c r="P837" s="835">
        <v>311.01</v>
      </c>
      <c r="Q837" s="837">
        <v>0.75</v>
      </c>
      <c r="R837" s="832">
        <v>3</v>
      </c>
      <c r="S837" s="837">
        <v>0.75</v>
      </c>
      <c r="T837" s="836">
        <v>1</v>
      </c>
      <c r="U837" s="838">
        <v>0.5</v>
      </c>
    </row>
    <row r="838" spans="1:21" ht="14.45" customHeight="1" x14ac:dyDescent="0.2">
      <c r="A838" s="831">
        <v>7</v>
      </c>
      <c r="B838" s="832" t="s">
        <v>2907</v>
      </c>
      <c r="C838" s="832" t="s">
        <v>2913</v>
      </c>
      <c r="D838" s="833" t="s">
        <v>4443</v>
      </c>
      <c r="E838" s="834" t="s">
        <v>2930</v>
      </c>
      <c r="F838" s="832" t="s">
        <v>2908</v>
      </c>
      <c r="G838" s="832" t="s">
        <v>3758</v>
      </c>
      <c r="H838" s="832" t="s">
        <v>585</v>
      </c>
      <c r="I838" s="832" t="s">
        <v>3759</v>
      </c>
      <c r="J838" s="832" t="s">
        <v>3760</v>
      </c>
      <c r="K838" s="832" t="s">
        <v>3761</v>
      </c>
      <c r="L838" s="835">
        <v>2038.93</v>
      </c>
      <c r="M838" s="835">
        <v>46895.39</v>
      </c>
      <c r="N838" s="832">
        <v>23</v>
      </c>
      <c r="O838" s="836">
        <v>5</v>
      </c>
      <c r="P838" s="835">
        <v>26506.089999999997</v>
      </c>
      <c r="Q838" s="837">
        <v>0.56521739130434778</v>
      </c>
      <c r="R838" s="832">
        <v>13</v>
      </c>
      <c r="S838" s="837">
        <v>0.56521739130434778</v>
      </c>
      <c r="T838" s="836">
        <v>3</v>
      </c>
      <c r="U838" s="838">
        <v>0.6</v>
      </c>
    </row>
    <row r="839" spans="1:21" ht="14.45" customHeight="1" x14ac:dyDescent="0.2">
      <c r="A839" s="831">
        <v>7</v>
      </c>
      <c r="B839" s="832" t="s">
        <v>2907</v>
      </c>
      <c r="C839" s="832" t="s">
        <v>2913</v>
      </c>
      <c r="D839" s="833" t="s">
        <v>4443</v>
      </c>
      <c r="E839" s="834" t="s">
        <v>2930</v>
      </c>
      <c r="F839" s="832" t="s">
        <v>2908</v>
      </c>
      <c r="G839" s="832" t="s">
        <v>3758</v>
      </c>
      <c r="H839" s="832" t="s">
        <v>585</v>
      </c>
      <c r="I839" s="832" t="s">
        <v>3766</v>
      </c>
      <c r="J839" s="832" t="s">
        <v>3760</v>
      </c>
      <c r="K839" s="832" t="s">
        <v>3767</v>
      </c>
      <c r="L839" s="835">
        <v>1019.46</v>
      </c>
      <c r="M839" s="835">
        <v>15291.900000000001</v>
      </c>
      <c r="N839" s="832">
        <v>15</v>
      </c>
      <c r="O839" s="836">
        <v>3</v>
      </c>
      <c r="P839" s="835">
        <v>10194.6</v>
      </c>
      <c r="Q839" s="837">
        <v>0.66666666666666663</v>
      </c>
      <c r="R839" s="832">
        <v>10</v>
      </c>
      <c r="S839" s="837">
        <v>0.66666666666666663</v>
      </c>
      <c r="T839" s="836">
        <v>2</v>
      </c>
      <c r="U839" s="838">
        <v>0.66666666666666663</v>
      </c>
    </row>
    <row r="840" spans="1:21" ht="14.45" customHeight="1" x14ac:dyDescent="0.2">
      <c r="A840" s="831">
        <v>7</v>
      </c>
      <c r="B840" s="832" t="s">
        <v>2907</v>
      </c>
      <c r="C840" s="832" t="s">
        <v>2913</v>
      </c>
      <c r="D840" s="833" t="s">
        <v>4443</v>
      </c>
      <c r="E840" s="834" t="s">
        <v>2930</v>
      </c>
      <c r="F840" s="832" t="s">
        <v>2908</v>
      </c>
      <c r="G840" s="832" t="s">
        <v>3758</v>
      </c>
      <c r="H840" s="832" t="s">
        <v>585</v>
      </c>
      <c r="I840" s="832" t="s">
        <v>3768</v>
      </c>
      <c r="J840" s="832" t="s">
        <v>3769</v>
      </c>
      <c r="K840" s="832" t="s">
        <v>3767</v>
      </c>
      <c r="L840" s="835">
        <v>1019.46</v>
      </c>
      <c r="M840" s="835">
        <v>2038.92</v>
      </c>
      <c r="N840" s="832">
        <v>2</v>
      </c>
      <c r="O840" s="836">
        <v>1</v>
      </c>
      <c r="P840" s="835">
        <v>2038.92</v>
      </c>
      <c r="Q840" s="837">
        <v>1</v>
      </c>
      <c r="R840" s="832">
        <v>2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7</v>
      </c>
      <c r="B841" s="832" t="s">
        <v>2907</v>
      </c>
      <c r="C841" s="832" t="s">
        <v>2913</v>
      </c>
      <c r="D841" s="833" t="s">
        <v>4443</v>
      </c>
      <c r="E841" s="834" t="s">
        <v>2930</v>
      </c>
      <c r="F841" s="832" t="s">
        <v>2908</v>
      </c>
      <c r="G841" s="832" t="s">
        <v>3758</v>
      </c>
      <c r="H841" s="832" t="s">
        <v>678</v>
      </c>
      <c r="I841" s="832" t="s">
        <v>3771</v>
      </c>
      <c r="J841" s="832" t="s">
        <v>3772</v>
      </c>
      <c r="K841" s="832" t="s">
        <v>3761</v>
      </c>
      <c r="L841" s="835">
        <v>2038.93</v>
      </c>
      <c r="M841" s="835">
        <v>116219.00999999997</v>
      </c>
      <c r="N841" s="832">
        <v>57</v>
      </c>
      <c r="O841" s="836">
        <v>14</v>
      </c>
      <c r="P841" s="835">
        <v>116219.00999999997</v>
      </c>
      <c r="Q841" s="837">
        <v>1</v>
      </c>
      <c r="R841" s="832">
        <v>57</v>
      </c>
      <c r="S841" s="837">
        <v>1</v>
      </c>
      <c r="T841" s="836">
        <v>14</v>
      </c>
      <c r="U841" s="838">
        <v>1</v>
      </c>
    </row>
    <row r="842" spans="1:21" ht="14.45" customHeight="1" x14ac:dyDescent="0.2">
      <c r="A842" s="831">
        <v>7</v>
      </c>
      <c r="B842" s="832" t="s">
        <v>2907</v>
      </c>
      <c r="C842" s="832" t="s">
        <v>2913</v>
      </c>
      <c r="D842" s="833" t="s">
        <v>4443</v>
      </c>
      <c r="E842" s="834" t="s">
        <v>2930</v>
      </c>
      <c r="F842" s="832" t="s">
        <v>2908</v>
      </c>
      <c r="G842" s="832" t="s">
        <v>3758</v>
      </c>
      <c r="H842" s="832" t="s">
        <v>678</v>
      </c>
      <c r="I842" s="832" t="s">
        <v>3773</v>
      </c>
      <c r="J842" s="832" t="s">
        <v>3772</v>
      </c>
      <c r="K842" s="832" t="s">
        <v>3765</v>
      </c>
      <c r="L842" s="835">
        <v>355.79</v>
      </c>
      <c r="M842" s="835">
        <v>12452.650000000001</v>
      </c>
      <c r="N842" s="832">
        <v>35</v>
      </c>
      <c r="O842" s="836">
        <v>12</v>
      </c>
      <c r="P842" s="835">
        <v>9606.3300000000017</v>
      </c>
      <c r="Q842" s="837">
        <v>0.77142857142857146</v>
      </c>
      <c r="R842" s="832">
        <v>27</v>
      </c>
      <c r="S842" s="837">
        <v>0.77142857142857146</v>
      </c>
      <c r="T842" s="836">
        <v>10</v>
      </c>
      <c r="U842" s="838">
        <v>0.83333333333333337</v>
      </c>
    </row>
    <row r="843" spans="1:21" ht="14.45" customHeight="1" x14ac:dyDescent="0.2">
      <c r="A843" s="831">
        <v>7</v>
      </c>
      <c r="B843" s="832" t="s">
        <v>2907</v>
      </c>
      <c r="C843" s="832" t="s">
        <v>2913</v>
      </c>
      <c r="D843" s="833" t="s">
        <v>4443</v>
      </c>
      <c r="E843" s="834" t="s">
        <v>2930</v>
      </c>
      <c r="F843" s="832" t="s">
        <v>2908</v>
      </c>
      <c r="G843" s="832" t="s">
        <v>3758</v>
      </c>
      <c r="H843" s="832" t="s">
        <v>678</v>
      </c>
      <c r="I843" s="832" t="s">
        <v>3774</v>
      </c>
      <c r="J843" s="832" t="s">
        <v>3772</v>
      </c>
      <c r="K843" s="832" t="s">
        <v>3763</v>
      </c>
      <c r="L843" s="835">
        <v>552.64</v>
      </c>
      <c r="M843" s="835">
        <v>58579.839999999982</v>
      </c>
      <c r="N843" s="832">
        <v>106</v>
      </c>
      <c r="O843" s="836">
        <v>28</v>
      </c>
      <c r="P843" s="835">
        <v>53606.07999999998</v>
      </c>
      <c r="Q843" s="837">
        <v>0.91509433962264142</v>
      </c>
      <c r="R843" s="832">
        <v>97</v>
      </c>
      <c r="S843" s="837">
        <v>0.91509433962264153</v>
      </c>
      <c r="T843" s="836">
        <v>25</v>
      </c>
      <c r="U843" s="838">
        <v>0.8928571428571429</v>
      </c>
    </row>
    <row r="844" spans="1:21" ht="14.45" customHeight="1" x14ac:dyDescent="0.2">
      <c r="A844" s="831">
        <v>7</v>
      </c>
      <c r="B844" s="832" t="s">
        <v>2907</v>
      </c>
      <c r="C844" s="832" t="s">
        <v>2913</v>
      </c>
      <c r="D844" s="833" t="s">
        <v>4443</v>
      </c>
      <c r="E844" s="834" t="s">
        <v>2930</v>
      </c>
      <c r="F844" s="832" t="s">
        <v>2908</v>
      </c>
      <c r="G844" s="832" t="s">
        <v>3758</v>
      </c>
      <c r="H844" s="832" t="s">
        <v>678</v>
      </c>
      <c r="I844" s="832" t="s">
        <v>3775</v>
      </c>
      <c r="J844" s="832" t="s">
        <v>3772</v>
      </c>
      <c r="K844" s="832" t="s">
        <v>3767</v>
      </c>
      <c r="L844" s="835">
        <v>1019.46</v>
      </c>
      <c r="M844" s="835">
        <v>119276.82000000004</v>
      </c>
      <c r="N844" s="832">
        <v>117</v>
      </c>
      <c r="O844" s="836">
        <v>30</v>
      </c>
      <c r="P844" s="835">
        <v>103984.92000000003</v>
      </c>
      <c r="Q844" s="837">
        <v>0.87179487179487181</v>
      </c>
      <c r="R844" s="832">
        <v>102</v>
      </c>
      <c r="S844" s="837">
        <v>0.87179487179487181</v>
      </c>
      <c r="T844" s="836">
        <v>26</v>
      </c>
      <c r="U844" s="838">
        <v>0.8666666666666667</v>
      </c>
    </row>
    <row r="845" spans="1:21" ht="14.45" customHeight="1" x14ac:dyDescent="0.2">
      <c r="A845" s="831">
        <v>7</v>
      </c>
      <c r="B845" s="832" t="s">
        <v>2907</v>
      </c>
      <c r="C845" s="832" t="s">
        <v>2913</v>
      </c>
      <c r="D845" s="833" t="s">
        <v>4443</v>
      </c>
      <c r="E845" s="834" t="s">
        <v>2930</v>
      </c>
      <c r="F845" s="832" t="s">
        <v>2908</v>
      </c>
      <c r="G845" s="832" t="s">
        <v>3758</v>
      </c>
      <c r="H845" s="832" t="s">
        <v>585</v>
      </c>
      <c r="I845" s="832" t="s">
        <v>3959</v>
      </c>
      <c r="J845" s="832" t="s">
        <v>3769</v>
      </c>
      <c r="K845" s="832" t="s">
        <v>3765</v>
      </c>
      <c r="L845" s="835">
        <v>355.79</v>
      </c>
      <c r="M845" s="835">
        <v>1067.3700000000001</v>
      </c>
      <c r="N845" s="832">
        <v>3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7</v>
      </c>
      <c r="B846" s="832" t="s">
        <v>2907</v>
      </c>
      <c r="C846" s="832" t="s">
        <v>2913</v>
      </c>
      <c r="D846" s="833" t="s">
        <v>4443</v>
      </c>
      <c r="E846" s="834" t="s">
        <v>2930</v>
      </c>
      <c r="F846" s="832" t="s">
        <v>2908</v>
      </c>
      <c r="G846" s="832" t="s">
        <v>3117</v>
      </c>
      <c r="H846" s="832" t="s">
        <v>678</v>
      </c>
      <c r="I846" s="832" t="s">
        <v>3784</v>
      </c>
      <c r="J846" s="832" t="s">
        <v>1872</v>
      </c>
      <c r="K846" s="832" t="s">
        <v>3025</v>
      </c>
      <c r="L846" s="835">
        <v>57.6</v>
      </c>
      <c r="M846" s="835">
        <v>57.6</v>
      </c>
      <c r="N846" s="832">
        <v>1</v>
      </c>
      <c r="O846" s="836"/>
      <c r="P846" s="835">
        <v>57.6</v>
      </c>
      <c r="Q846" s="837">
        <v>1</v>
      </c>
      <c r="R846" s="832">
        <v>1</v>
      </c>
      <c r="S846" s="837">
        <v>1</v>
      </c>
      <c r="T846" s="836"/>
      <c r="U846" s="838"/>
    </row>
    <row r="847" spans="1:21" ht="14.45" customHeight="1" x14ac:dyDescent="0.2">
      <c r="A847" s="831">
        <v>7</v>
      </c>
      <c r="B847" s="832" t="s">
        <v>2907</v>
      </c>
      <c r="C847" s="832" t="s">
        <v>2913</v>
      </c>
      <c r="D847" s="833" t="s">
        <v>4443</v>
      </c>
      <c r="E847" s="834" t="s">
        <v>2930</v>
      </c>
      <c r="F847" s="832" t="s">
        <v>2908</v>
      </c>
      <c r="G847" s="832" t="s">
        <v>3019</v>
      </c>
      <c r="H847" s="832" t="s">
        <v>585</v>
      </c>
      <c r="I847" s="832" t="s">
        <v>3020</v>
      </c>
      <c r="J847" s="832" t="s">
        <v>747</v>
      </c>
      <c r="K847" s="832" t="s">
        <v>3021</v>
      </c>
      <c r="L847" s="835">
        <v>108.44</v>
      </c>
      <c r="M847" s="835">
        <v>542.20000000000005</v>
      </c>
      <c r="N847" s="832">
        <v>5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5" customHeight="1" x14ac:dyDescent="0.2">
      <c r="A848" s="831">
        <v>7</v>
      </c>
      <c r="B848" s="832" t="s">
        <v>2907</v>
      </c>
      <c r="C848" s="832" t="s">
        <v>2913</v>
      </c>
      <c r="D848" s="833" t="s">
        <v>4443</v>
      </c>
      <c r="E848" s="834" t="s">
        <v>2930</v>
      </c>
      <c r="F848" s="832" t="s">
        <v>2908</v>
      </c>
      <c r="G848" s="832" t="s">
        <v>3019</v>
      </c>
      <c r="H848" s="832" t="s">
        <v>585</v>
      </c>
      <c r="I848" s="832" t="s">
        <v>3020</v>
      </c>
      <c r="J848" s="832" t="s">
        <v>747</v>
      </c>
      <c r="K848" s="832" t="s">
        <v>3021</v>
      </c>
      <c r="L848" s="835">
        <v>127.91</v>
      </c>
      <c r="M848" s="835">
        <v>5244.31</v>
      </c>
      <c r="N848" s="832">
        <v>41</v>
      </c>
      <c r="O848" s="836">
        <v>6</v>
      </c>
      <c r="P848" s="835">
        <v>3837.3</v>
      </c>
      <c r="Q848" s="837">
        <v>0.73170731707317072</v>
      </c>
      <c r="R848" s="832">
        <v>30</v>
      </c>
      <c r="S848" s="837">
        <v>0.73170731707317072</v>
      </c>
      <c r="T848" s="836">
        <v>4</v>
      </c>
      <c r="U848" s="838">
        <v>0.66666666666666663</v>
      </c>
    </row>
    <row r="849" spans="1:21" ht="14.45" customHeight="1" x14ac:dyDescent="0.2">
      <c r="A849" s="831">
        <v>7</v>
      </c>
      <c r="B849" s="832" t="s">
        <v>2907</v>
      </c>
      <c r="C849" s="832" t="s">
        <v>2913</v>
      </c>
      <c r="D849" s="833" t="s">
        <v>4443</v>
      </c>
      <c r="E849" s="834" t="s">
        <v>2930</v>
      </c>
      <c r="F849" s="832" t="s">
        <v>2908</v>
      </c>
      <c r="G849" s="832" t="s">
        <v>3019</v>
      </c>
      <c r="H849" s="832" t="s">
        <v>585</v>
      </c>
      <c r="I849" s="832" t="s">
        <v>3788</v>
      </c>
      <c r="J849" s="832" t="s">
        <v>3789</v>
      </c>
      <c r="K849" s="832" t="s">
        <v>3790</v>
      </c>
      <c r="L849" s="835">
        <v>42.09</v>
      </c>
      <c r="M849" s="835">
        <v>126.27000000000001</v>
      </c>
      <c r="N849" s="832">
        <v>3</v>
      </c>
      <c r="O849" s="836">
        <v>1</v>
      </c>
      <c r="P849" s="835">
        <v>126.27000000000001</v>
      </c>
      <c r="Q849" s="837">
        <v>1</v>
      </c>
      <c r="R849" s="832">
        <v>3</v>
      </c>
      <c r="S849" s="837">
        <v>1</v>
      </c>
      <c r="T849" s="836">
        <v>1</v>
      </c>
      <c r="U849" s="838">
        <v>1</v>
      </c>
    </row>
    <row r="850" spans="1:21" ht="14.45" customHeight="1" x14ac:dyDescent="0.2">
      <c r="A850" s="831">
        <v>7</v>
      </c>
      <c r="B850" s="832" t="s">
        <v>2907</v>
      </c>
      <c r="C850" s="832" t="s">
        <v>2913</v>
      </c>
      <c r="D850" s="833" t="s">
        <v>4443</v>
      </c>
      <c r="E850" s="834" t="s">
        <v>2930</v>
      </c>
      <c r="F850" s="832" t="s">
        <v>2908</v>
      </c>
      <c r="G850" s="832" t="s">
        <v>3123</v>
      </c>
      <c r="H850" s="832" t="s">
        <v>585</v>
      </c>
      <c r="I850" s="832" t="s">
        <v>3124</v>
      </c>
      <c r="J850" s="832" t="s">
        <v>3125</v>
      </c>
      <c r="K850" s="832" t="s">
        <v>920</v>
      </c>
      <c r="L850" s="835">
        <v>87.67</v>
      </c>
      <c r="M850" s="835">
        <v>175.34</v>
      </c>
      <c r="N850" s="832">
        <v>2</v>
      </c>
      <c r="O850" s="836">
        <v>1</v>
      </c>
      <c r="P850" s="835">
        <v>175.34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5" customHeight="1" x14ac:dyDescent="0.2">
      <c r="A851" s="831">
        <v>7</v>
      </c>
      <c r="B851" s="832" t="s">
        <v>2907</v>
      </c>
      <c r="C851" s="832" t="s">
        <v>2913</v>
      </c>
      <c r="D851" s="833" t="s">
        <v>4443</v>
      </c>
      <c r="E851" s="834" t="s">
        <v>2930</v>
      </c>
      <c r="F851" s="832" t="s">
        <v>2908</v>
      </c>
      <c r="G851" s="832" t="s">
        <v>3793</v>
      </c>
      <c r="H851" s="832" t="s">
        <v>585</v>
      </c>
      <c r="I851" s="832" t="s">
        <v>3794</v>
      </c>
      <c r="J851" s="832" t="s">
        <v>3795</v>
      </c>
      <c r="K851" s="832" t="s">
        <v>3796</v>
      </c>
      <c r="L851" s="835">
        <v>169.29</v>
      </c>
      <c r="M851" s="835">
        <v>2200.77</v>
      </c>
      <c r="N851" s="832">
        <v>13</v>
      </c>
      <c r="O851" s="836">
        <v>2.5</v>
      </c>
      <c r="P851" s="835">
        <v>1692.9</v>
      </c>
      <c r="Q851" s="837">
        <v>0.76923076923076927</v>
      </c>
      <c r="R851" s="832">
        <v>10</v>
      </c>
      <c r="S851" s="837">
        <v>0.76923076923076927</v>
      </c>
      <c r="T851" s="836">
        <v>2</v>
      </c>
      <c r="U851" s="838">
        <v>0.8</v>
      </c>
    </row>
    <row r="852" spans="1:21" ht="14.45" customHeight="1" x14ac:dyDescent="0.2">
      <c r="A852" s="831">
        <v>7</v>
      </c>
      <c r="B852" s="832" t="s">
        <v>2907</v>
      </c>
      <c r="C852" s="832" t="s">
        <v>2913</v>
      </c>
      <c r="D852" s="833" t="s">
        <v>4443</v>
      </c>
      <c r="E852" s="834" t="s">
        <v>2930</v>
      </c>
      <c r="F852" s="832" t="s">
        <v>2908</v>
      </c>
      <c r="G852" s="832" t="s">
        <v>3793</v>
      </c>
      <c r="H852" s="832" t="s">
        <v>585</v>
      </c>
      <c r="I852" s="832" t="s">
        <v>3797</v>
      </c>
      <c r="J852" s="832" t="s">
        <v>3795</v>
      </c>
      <c r="K852" s="832" t="s">
        <v>3798</v>
      </c>
      <c r="L852" s="835">
        <v>338.58</v>
      </c>
      <c r="M852" s="835">
        <v>10157.4</v>
      </c>
      <c r="N852" s="832">
        <v>30</v>
      </c>
      <c r="O852" s="836">
        <v>4.5</v>
      </c>
      <c r="P852" s="835">
        <v>8125.92</v>
      </c>
      <c r="Q852" s="837">
        <v>0.8</v>
      </c>
      <c r="R852" s="832">
        <v>24</v>
      </c>
      <c r="S852" s="837">
        <v>0.8</v>
      </c>
      <c r="T852" s="836">
        <v>3.5</v>
      </c>
      <c r="U852" s="838">
        <v>0.77777777777777779</v>
      </c>
    </row>
    <row r="853" spans="1:21" ht="14.45" customHeight="1" x14ac:dyDescent="0.2">
      <c r="A853" s="831">
        <v>7</v>
      </c>
      <c r="B853" s="832" t="s">
        <v>2907</v>
      </c>
      <c r="C853" s="832" t="s">
        <v>2913</v>
      </c>
      <c r="D853" s="833" t="s">
        <v>4443</v>
      </c>
      <c r="E853" s="834" t="s">
        <v>2930</v>
      </c>
      <c r="F853" s="832" t="s">
        <v>2908</v>
      </c>
      <c r="G853" s="832" t="s">
        <v>3793</v>
      </c>
      <c r="H853" s="832" t="s">
        <v>585</v>
      </c>
      <c r="I853" s="832" t="s">
        <v>3801</v>
      </c>
      <c r="J853" s="832" t="s">
        <v>3802</v>
      </c>
      <c r="K853" s="832" t="s">
        <v>3796</v>
      </c>
      <c r="L853" s="835">
        <v>169.29</v>
      </c>
      <c r="M853" s="835">
        <v>338.58</v>
      </c>
      <c r="N853" s="832">
        <v>2</v>
      </c>
      <c r="O853" s="836">
        <v>0.5</v>
      </c>
      <c r="P853" s="835">
        <v>338.58</v>
      </c>
      <c r="Q853" s="837">
        <v>1</v>
      </c>
      <c r="R853" s="832">
        <v>2</v>
      </c>
      <c r="S853" s="837">
        <v>1</v>
      </c>
      <c r="T853" s="836">
        <v>0.5</v>
      </c>
      <c r="U853" s="838">
        <v>1</v>
      </c>
    </row>
    <row r="854" spans="1:21" ht="14.45" customHeight="1" x14ac:dyDescent="0.2">
      <c r="A854" s="831">
        <v>7</v>
      </c>
      <c r="B854" s="832" t="s">
        <v>2907</v>
      </c>
      <c r="C854" s="832" t="s">
        <v>2913</v>
      </c>
      <c r="D854" s="833" t="s">
        <v>4443</v>
      </c>
      <c r="E854" s="834" t="s">
        <v>2930</v>
      </c>
      <c r="F854" s="832" t="s">
        <v>2908</v>
      </c>
      <c r="G854" s="832" t="s">
        <v>3793</v>
      </c>
      <c r="H854" s="832" t="s">
        <v>585</v>
      </c>
      <c r="I854" s="832" t="s">
        <v>3803</v>
      </c>
      <c r="J854" s="832" t="s">
        <v>1346</v>
      </c>
      <c r="K854" s="832" t="s">
        <v>3796</v>
      </c>
      <c r="L854" s="835">
        <v>169.29</v>
      </c>
      <c r="M854" s="835">
        <v>6433.0199999999995</v>
      </c>
      <c r="N854" s="832">
        <v>38</v>
      </c>
      <c r="O854" s="836">
        <v>9.5</v>
      </c>
      <c r="P854" s="835">
        <v>3724.3799999999997</v>
      </c>
      <c r="Q854" s="837">
        <v>0.57894736842105265</v>
      </c>
      <c r="R854" s="832">
        <v>22</v>
      </c>
      <c r="S854" s="837">
        <v>0.57894736842105265</v>
      </c>
      <c r="T854" s="836">
        <v>6</v>
      </c>
      <c r="U854" s="838">
        <v>0.63157894736842102</v>
      </c>
    </row>
    <row r="855" spans="1:21" ht="14.45" customHeight="1" x14ac:dyDescent="0.2">
      <c r="A855" s="831">
        <v>7</v>
      </c>
      <c r="B855" s="832" t="s">
        <v>2907</v>
      </c>
      <c r="C855" s="832" t="s">
        <v>2913</v>
      </c>
      <c r="D855" s="833" t="s">
        <v>4443</v>
      </c>
      <c r="E855" s="834" t="s">
        <v>2930</v>
      </c>
      <c r="F855" s="832" t="s">
        <v>2908</v>
      </c>
      <c r="G855" s="832" t="s">
        <v>3793</v>
      </c>
      <c r="H855" s="832" t="s">
        <v>585</v>
      </c>
      <c r="I855" s="832" t="s">
        <v>3804</v>
      </c>
      <c r="J855" s="832" t="s">
        <v>3805</v>
      </c>
      <c r="K855" s="832" t="s">
        <v>3796</v>
      </c>
      <c r="L855" s="835">
        <v>169.29</v>
      </c>
      <c r="M855" s="835">
        <v>846.45</v>
      </c>
      <c r="N855" s="832">
        <v>5</v>
      </c>
      <c r="O855" s="836">
        <v>1</v>
      </c>
      <c r="P855" s="835">
        <v>846.45</v>
      </c>
      <c r="Q855" s="837">
        <v>1</v>
      </c>
      <c r="R855" s="832">
        <v>5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7</v>
      </c>
      <c r="B856" s="832" t="s">
        <v>2907</v>
      </c>
      <c r="C856" s="832" t="s">
        <v>2913</v>
      </c>
      <c r="D856" s="833" t="s">
        <v>4443</v>
      </c>
      <c r="E856" s="834" t="s">
        <v>2930</v>
      </c>
      <c r="F856" s="832" t="s">
        <v>2908</v>
      </c>
      <c r="G856" s="832" t="s">
        <v>3793</v>
      </c>
      <c r="H856" s="832" t="s">
        <v>585</v>
      </c>
      <c r="I856" s="832" t="s">
        <v>3806</v>
      </c>
      <c r="J856" s="832" t="s">
        <v>3805</v>
      </c>
      <c r="K856" s="832" t="s">
        <v>3798</v>
      </c>
      <c r="L856" s="835">
        <v>338.58</v>
      </c>
      <c r="M856" s="835">
        <v>3724.38</v>
      </c>
      <c r="N856" s="832">
        <v>11</v>
      </c>
      <c r="O856" s="836">
        <v>2</v>
      </c>
      <c r="P856" s="835">
        <v>3724.38</v>
      </c>
      <c r="Q856" s="837">
        <v>1</v>
      </c>
      <c r="R856" s="832">
        <v>11</v>
      </c>
      <c r="S856" s="837">
        <v>1</v>
      </c>
      <c r="T856" s="836">
        <v>2</v>
      </c>
      <c r="U856" s="838">
        <v>1</v>
      </c>
    </row>
    <row r="857" spans="1:21" ht="14.45" customHeight="1" x14ac:dyDescent="0.2">
      <c r="A857" s="831">
        <v>7</v>
      </c>
      <c r="B857" s="832" t="s">
        <v>2907</v>
      </c>
      <c r="C857" s="832" t="s">
        <v>2913</v>
      </c>
      <c r="D857" s="833" t="s">
        <v>4443</v>
      </c>
      <c r="E857" s="834" t="s">
        <v>2930</v>
      </c>
      <c r="F857" s="832" t="s">
        <v>2908</v>
      </c>
      <c r="G857" s="832" t="s">
        <v>3793</v>
      </c>
      <c r="H857" s="832" t="s">
        <v>585</v>
      </c>
      <c r="I857" s="832" t="s">
        <v>3810</v>
      </c>
      <c r="J857" s="832" t="s">
        <v>1346</v>
      </c>
      <c r="K857" s="832" t="s">
        <v>3798</v>
      </c>
      <c r="L857" s="835">
        <v>338.58</v>
      </c>
      <c r="M857" s="835">
        <v>27424.980000000003</v>
      </c>
      <c r="N857" s="832">
        <v>81</v>
      </c>
      <c r="O857" s="836">
        <v>16</v>
      </c>
      <c r="P857" s="835">
        <v>17944.740000000002</v>
      </c>
      <c r="Q857" s="837">
        <v>0.65432098765432101</v>
      </c>
      <c r="R857" s="832">
        <v>53</v>
      </c>
      <c r="S857" s="837">
        <v>0.65432098765432101</v>
      </c>
      <c r="T857" s="836">
        <v>12.5</v>
      </c>
      <c r="U857" s="838">
        <v>0.78125</v>
      </c>
    </row>
    <row r="858" spans="1:21" ht="14.45" customHeight="1" x14ac:dyDescent="0.2">
      <c r="A858" s="831">
        <v>7</v>
      </c>
      <c r="B858" s="832" t="s">
        <v>2907</v>
      </c>
      <c r="C858" s="832" t="s">
        <v>2913</v>
      </c>
      <c r="D858" s="833" t="s">
        <v>4443</v>
      </c>
      <c r="E858" s="834" t="s">
        <v>2930</v>
      </c>
      <c r="F858" s="832" t="s">
        <v>2908</v>
      </c>
      <c r="G858" s="832" t="s">
        <v>3793</v>
      </c>
      <c r="H858" s="832" t="s">
        <v>678</v>
      </c>
      <c r="I858" s="832" t="s">
        <v>2612</v>
      </c>
      <c r="J858" s="832" t="s">
        <v>1346</v>
      </c>
      <c r="K858" s="832" t="s">
        <v>1347</v>
      </c>
      <c r="L858" s="835">
        <v>1286.6199999999999</v>
      </c>
      <c r="M858" s="835">
        <v>12866.199999999999</v>
      </c>
      <c r="N858" s="832">
        <v>10</v>
      </c>
      <c r="O858" s="836">
        <v>3</v>
      </c>
      <c r="P858" s="835">
        <v>7719.7199999999993</v>
      </c>
      <c r="Q858" s="837">
        <v>0.6</v>
      </c>
      <c r="R858" s="832">
        <v>6</v>
      </c>
      <c r="S858" s="837">
        <v>0.6</v>
      </c>
      <c r="T858" s="836">
        <v>2</v>
      </c>
      <c r="U858" s="838">
        <v>0.66666666666666663</v>
      </c>
    </row>
    <row r="859" spans="1:21" ht="14.45" customHeight="1" x14ac:dyDescent="0.2">
      <c r="A859" s="831">
        <v>7</v>
      </c>
      <c r="B859" s="832" t="s">
        <v>2907</v>
      </c>
      <c r="C859" s="832" t="s">
        <v>2913</v>
      </c>
      <c r="D859" s="833" t="s">
        <v>4443</v>
      </c>
      <c r="E859" s="834" t="s">
        <v>2930</v>
      </c>
      <c r="F859" s="832" t="s">
        <v>2908</v>
      </c>
      <c r="G859" s="832" t="s">
        <v>3793</v>
      </c>
      <c r="H859" s="832" t="s">
        <v>585</v>
      </c>
      <c r="I859" s="832" t="s">
        <v>3811</v>
      </c>
      <c r="J859" s="832" t="s">
        <v>3812</v>
      </c>
      <c r="K859" s="832" t="s">
        <v>3796</v>
      </c>
      <c r="L859" s="835">
        <v>169.29</v>
      </c>
      <c r="M859" s="835">
        <v>338.58</v>
      </c>
      <c r="N859" s="832">
        <v>2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7</v>
      </c>
      <c r="B860" s="832" t="s">
        <v>2907</v>
      </c>
      <c r="C860" s="832" t="s">
        <v>2913</v>
      </c>
      <c r="D860" s="833" t="s">
        <v>4443</v>
      </c>
      <c r="E860" s="834" t="s">
        <v>2930</v>
      </c>
      <c r="F860" s="832" t="s">
        <v>2908</v>
      </c>
      <c r="G860" s="832" t="s">
        <v>3793</v>
      </c>
      <c r="H860" s="832" t="s">
        <v>678</v>
      </c>
      <c r="I860" s="832" t="s">
        <v>3813</v>
      </c>
      <c r="J860" s="832" t="s">
        <v>1346</v>
      </c>
      <c r="K860" s="832" t="s">
        <v>3808</v>
      </c>
      <c r="L860" s="835">
        <v>677.17</v>
      </c>
      <c r="M860" s="835">
        <v>2031.5099999999998</v>
      </c>
      <c r="N860" s="832">
        <v>3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7</v>
      </c>
      <c r="B861" s="832" t="s">
        <v>2907</v>
      </c>
      <c r="C861" s="832" t="s">
        <v>2913</v>
      </c>
      <c r="D861" s="833" t="s">
        <v>4443</v>
      </c>
      <c r="E861" s="834" t="s">
        <v>2930</v>
      </c>
      <c r="F861" s="832" t="s">
        <v>2908</v>
      </c>
      <c r="G861" s="832" t="s">
        <v>3793</v>
      </c>
      <c r="H861" s="832" t="s">
        <v>678</v>
      </c>
      <c r="I861" s="832" t="s">
        <v>2613</v>
      </c>
      <c r="J861" s="832" t="s">
        <v>1346</v>
      </c>
      <c r="K861" s="832" t="s">
        <v>1348</v>
      </c>
      <c r="L861" s="835">
        <v>2573.2199999999998</v>
      </c>
      <c r="M861" s="835">
        <v>79769.819999999992</v>
      </c>
      <c r="N861" s="832">
        <v>31</v>
      </c>
      <c r="O861" s="836">
        <v>9.5</v>
      </c>
      <c r="P861" s="835">
        <v>48891.179999999993</v>
      </c>
      <c r="Q861" s="837">
        <v>0.61290322580645162</v>
      </c>
      <c r="R861" s="832">
        <v>19</v>
      </c>
      <c r="S861" s="837">
        <v>0.61290322580645162</v>
      </c>
      <c r="T861" s="836">
        <v>6</v>
      </c>
      <c r="U861" s="838">
        <v>0.63157894736842102</v>
      </c>
    </row>
    <row r="862" spans="1:21" ht="14.45" customHeight="1" x14ac:dyDescent="0.2">
      <c r="A862" s="831">
        <v>7</v>
      </c>
      <c r="B862" s="832" t="s">
        <v>2907</v>
      </c>
      <c r="C862" s="832" t="s">
        <v>2913</v>
      </c>
      <c r="D862" s="833" t="s">
        <v>4443</v>
      </c>
      <c r="E862" s="834" t="s">
        <v>2930</v>
      </c>
      <c r="F862" s="832" t="s">
        <v>2908</v>
      </c>
      <c r="G862" s="832" t="s">
        <v>3793</v>
      </c>
      <c r="H862" s="832" t="s">
        <v>585</v>
      </c>
      <c r="I862" s="832" t="s">
        <v>4061</v>
      </c>
      <c r="J862" s="832" t="s">
        <v>4062</v>
      </c>
      <c r="K862" s="832" t="s">
        <v>3796</v>
      </c>
      <c r="L862" s="835">
        <v>1286.19</v>
      </c>
      <c r="M862" s="835">
        <v>1286.19</v>
      </c>
      <c r="N862" s="832">
        <v>1</v>
      </c>
      <c r="O862" s="836">
        <v>0.5</v>
      </c>
      <c r="P862" s="835">
        <v>1286.19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7</v>
      </c>
      <c r="B863" s="832" t="s">
        <v>2907</v>
      </c>
      <c r="C863" s="832" t="s">
        <v>2913</v>
      </c>
      <c r="D863" s="833" t="s">
        <v>4443</v>
      </c>
      <c r="E863" s="834" t="s">
        <v>2930</v>
      </c>
      <c r="F863" s="832" t="s">
        <v>2908</v>
      </c>
      <c r="G863" s="832" t="s">
        <v>3793</v>
      </c>
      <c r="H863" s="832" t="s">
        <v>585</v>
      </c>
      <c r="I863" s="832" t="s">
        <v>4063</v>
      </c>
      <c r="J863" s="832" t="s">
        <v>4062</v>
      </c>
      <c r="K863" s="832" t="s">
        <v>3798</v>
      </c>
      <c r="L863" s="835">
        <v>1715.48</v>
      </c>
      <c r="M863" s="835">
        <v>3430.96</v>
      </c>
      <c r="N863" s="832">
        <v>2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7</v>
      </c>
      <c r="B864" s="832" t="s">
        <v>2907</v>
      </c>
      <c r="C864" s="832" t="s">
        <v>2913</v>
      </c>
      <c r="D864" s="833" t="s">
        <v>4443</v>
      </c>
      <c r="E864" s="834" t="s">
        <v>2930</v>
      </c>
      <c r="F864" s="832" t="s">
        <v>2908</v>
      </c>
      <c r="G864" s="832" t="s">
        <v>3793</v>
      </c>
      <c r="H864" s="832" t="s">
        <v>585</v>
      </c>
      <c r="I864" s="832" t="s">
        <v>4064</v>
      </c>
      <c r="J864" s="832" t="s">
        <v>3812</v>
      </c>
      <c r="K864" s="832" t="s">
        <v>3808</v>
      </c>
      <c r="L864" s="835">
        <v>677.17</v>
      </c>
      <c r="M864" s="835">
        <v>2031.5099999999998</v>
      </c>
      <c r="N864" s="832">
        <v>3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7</v>
      </c>
      <c r="B865" s="832" t="s">
        <v>2907</v>
      </c>
      <c r="C865" s="832" t="s">
        <v>2913</v>
      </c>
      <c r="D865" s="833" t="s">
        <v>4443</v>
      </c>
      <c r="E865" s="834" t="s">
        <v>2930</v>
      </c>
      <c r="F865" s="832" t="s">
        <v>2908</v>
      </c>
      <c r="G865" s="832" t="s">
        <v>3470</v>
      </c>
      <c r="H865" s="832" t="s">
        <v>678</v>
      </c>
      <c r="I865" s="832" t="s">
        <v>2589</v>
      </c>
      <c r="J865" s="832" t="s">
        <v>713</v>
      </c>
      <c r="K865" s="832" t="s">
        <v>1289</v>
      </c>
      <c r="L865" s="835">
        <v>0</v>
      </c>
      <c r="M865" s="835">
        <v>0</v>
      </c>
      <c r="N865" s="832">
        <v>51</v>
      </c>
      <c r="O865" s="836">
        <v>12.5</v>
      </c>
      <c r="P865" s="835">
        <v>0</v>
      </c>
      <c r="Q865" s="837"/>
      <c r="R865" s="832">
        <v>40</v>
      </c>
      <c r="S865" s="837">
        <v>0.78431372549019607</v>
      </c>
      <c r="T865" s="836">
        <v>8.5</v>
      </c>
      <c r="U865" s="838">
        <v>0.68</v>
      </c>
    </row>
    <row r="866" spans="1:21" ht="14.45" customHeight="1" x14ac:dyDescent="0.2">
      <c r="A866" s="831">
        <v>7</v>
      </c>
      <c r="B866" s="832" t="s">
        <v>2907</v>
      </c>
      <c r="C866" s="832" t="s">
        <v>2913</v>
      </c>
      <c r="D866" s="833" t="s">
        <v>4443</v>
      </c>
      <c r="E866" s="834" t="s">
        <v>2930</v>
      </c>
      <c r="F866" s="832" t="s">
        <v>2908</v>
      </c>
      <c r="G866" s="832" t="s">
        <v>3470</v>
      </c>
      <c r="H866" s="832" t="s">
        <v>585</v>
      </c>
      <c r="I866" s="832" t="s">
        <v>3819</v>
      </c>
      <c r="J866" s="832" t="s">
        <v>1980</v>
      </c>
      <c r="K866" s="832" t="s">
        <v>3820</v>
      </c>
      <c r="L866" s="835">
        <v>227.69</v>
      </c>
      <c r="M866" s="835">
        <v>455.38</v>
      </c>
      <c r="N866" s="832">
        <v>2</v>
      </c>
      <c r="O866" s="836">
        <v>0.5</v>
      </c>
      <c r="P866" s="835">
        <v>455.38</v>
      </c>
      <c r="Q866" s="837">
        <v>1</v>
      </c>
      <c r="R866" s="832">
        <v>2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7</v>
      </c>
      <c r="B867" s="832" t="s">
        <v>2907</v>
      </c>
      <c r="C867" s="832" t="s">
        <v>2913</v>
      </c>
      <c r="D867" s="833" t="s">
        <v>4443</v>
      </c>
      <c r="E867" s="834" t="s">
        <v>2930</v>
      </c>
      <c r="F867" s="832" t="s">
        <v>2908</v>
      </c>
      <c r="G867" s="832" t="s">
        <v>3470</v>
      </c>
      <c r="H867" s="832" t="s">
        <v>585</v>
      </c>
      <c r="I867" s="832" t="s">
        <v>2825</v>
      </c>
      <c r="J867" s="832" t="s">
        <v>1980</v>
      </c>
      <c r="K867" s="832" t="s">
        <v>1983</v>
      </c>
      <c r="L867" s="835">
        <v>0</v>
      </c>
      <c r="M867" s="835">
        <v>0</v>
      </c>
      <c r="N867" s="832">
        <v>3</v>
      </c>
      <c r="O867" s="836">
        <v>0.5</v>
      </c>
      <c r="P867" s="835"/>
      <c r="Q867" s="837"/>
      <c r="R867" s="832"/>
      <c r="S867" s="837">
        <v>0</v>
      </c>
      <c r="T867" s="836"/>
      <c r="U867" s="838">
        <v>0</v>
      </c>
    </row>
    <row r="868" spans="1:21" ht="14.45" customHeight="1" x14ac:dyDescent="0.2">
      <c r="A868" s="831">
        <v>7</v>
      </c>
      <c r="B868" s="832" t="s">
        <v>2907</v>
      </c>
      <c r="C868" s="832" t="s">
        <v>2913</v>
      </c>
      <c r="D868" s="833" t="s">
        <v>4443</v>
      </c>
      <c r="E868" s="834" t="s">
        <v>2930</v>
      </c>
      <c r="F868" s="832" t="s">
        <v>2908</v>
      </c>
      <c r="G868" s="832" t="s">
        <v>3821</v>
      </c>
      <c r="H868" s="832" t="s">
        <v>585</v>
      </c>
      <c r="I868" s="832" t="s">
        <v>3832</v>
      </c>
      <c r="J868" s="832" t="s">
        <v>3828</v>
      </c>
      <c r="K868" s="832" t="s">
        <v>3829</v>
      </c>
      <c r="L868" s="835">
        <v>60.39</v>
      </c>
      <c r="M868" s="835">
        <v>120.78</v>
      </c>
      <c r="N868" s="832">
        <v>2</v>
      </c>
      <c r="O868" s="836">
        <v>1</v>
      </c>
      <c r="P868" s="835">
        <v>120.78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5" customHeight="1" x14ac:dyDescent="0.2">
      <c r="A869" s="831">
        <v>7</v>
      </c>
      <c r="B869" s="832" t="s">
        <v>2907</v>
      </c>
      <c r="C869" s="832" t="s">
        <v>2913</v>
      </c>
      <c r="D869" s="833" t="s">
        <v>4443</v>
      </c>
      <c r="E869" s="834" t="s">
        <v>2930</v>
      </c>
      <c r="F869" s="832" t="s">
        <v>2908</v>
      </c>
      <c r="G869" s="832" t="s">
        <v>3837</v>
      </c>
      <c r="H869" s="832" t="s">
        <v>585</v>
      </c>
      <c r="I869" s="832" t="s">
        <v>3838</v>
      </c>
      <c r="J869" s="832" t="s">
        <v>3839</v>
      </c>
      <c r="K869" s="832" t="s">
        <v>3840</v>
      </c>
      <c r="L869" s="835">
        <v>355.79</v>
      </c>
      <c r="M869" s="835">
        <v>4269.4800000000005</v>
      </c>
      <c r="N869" s="832">
        <v>12</v>
      </c>
      <c r="O869" s="836">
        <v>4</v>
      </c>
      <c r="P869" s="835">
        <v>2134.7400000000002</v>
      </c>
      <c r="Q869" s="837">
        <v>0.5</v>
      </c>
      <c r="R869" s="832">
        <v>6</v>
      </c>
      <c r="S869" s="837">
        <v>0.5</v>
      </c>
      <c r="T869" s="836">
        <v>2</v>
      </c>
      <c r="U869" s="838">
        <v>0.5</v>
      </c>
    </row>
    <row r="870" spans="1:21" ht="14.45" customHeight="1" x14ac:dyDescent="0.2">
      <c r="A870" s="831">
        <v>7</v>
      </c>
      <c r="B870" s="832" t="s">
        <v>2907</v>
      </c>
      <c r="C870" s="832" t="s">
        <v>2913</v>
      </c>
      <c r="D870" s="833" t="s">
        <v>4443</v>
      </c>
      <c r="E870" s="834" t="s">
        <v>2930</v>
      </c>
      <c r="F870" s="832" t="s">
        <v>2908</v>
      </c>
      <c r="G870" s="832" t="s">
        <v>3837</v>
      </c>
      <c r="H870" s="832" t="s">
        <v>585</v>
      </c>
      <c r="I870" s="832" t="s">
        <v>3841</v>
      </c>
      <c r="J870" s="832" t="s">
        <v>3839</v>
      </c>
      <c r="K870" s="832" t="s">
        <v>3842</v>
      </c>
      <c r="L870" s="835">
        <v>552.64</v>
      </c>
      <c r="M870" s="835">
        <v>4973.76</v>
      </c>
      <c r="N870" s="832">
        <v>9</v>
      </c>
      <c r="O870" s="836">
        <v>3</v>
      </c>
      <c r="P870" s="835">
        <v>4973.76</v>
      </c>
      <c r="Q870" s="837">
        <v>1</v>
      </c>
      <c r="R870" s="832">
        <v>9</v>
      </c>
      <c r="S870" s="837">
        <v>1</v>
      </c>
      <c r="T870" s="836">
        <v>3</v>
      </c>
      <c r="U870" s="838">
        <v>1</v>
      </c>
    </row>
    <row r="871" spans="1:21" ht="14.45" customHeight="1" x14ac:dyDescent="0.2">
      <c r="A871" s="831">
        <v>7</v>
      </c>
      <c r="B871" s="832" t="s">
        <v>2907</v>
      </c>
      <c r="C871" s="832" t="s">
        <v>2913</v>
      </c>
      <c r="D871" s="833" t="s">
        <v>4443</v>
      </c>
      <c r="E871" s="834" t="s">
        <v>2930</v>
      </c>
      <c r="F871" s="832" t="s">
        <v>2908</v>
      </c>
      <c r="G871" s="832" t="s">
        <v>3837</v>
      </c>
      <c r="H871" s="832" t="s">
        <v>585</v>
      </c>
      <c r="I871" s="832" t="s">
        <v>3843</v>
      </c>
      <c r="J871" s="832" t="s">
        <v>3839</v>
      </c>
      <c r="K871" s="832" t="s">
        <v>3844</v>
      </c>
      <c r="L871" s="835">
        <v>1019.46</v>
      </c>
      <c r="M871" s="835">
        <v>12233.52</v>
      </c>
      <c r="N871" s="832">
        <v>12</v>
      </c>
      <c r="O871" s="836">
        <v>5</v>
      </c>
      <c r="P871" s="835">
        <v>12233.52</v>
      </c>
      <c r="Q871" s="837">
        <v>1</v>
      </c>
      <c r="R871" s="832">
        <v>12</v>
      </c>
      <c r="S871" s="837">
        <v>1</v>
      </c>
      <c r="T871" s="836">
        <v>5</v>
      </c>
      <c r="U871" s="838">
        <v>1</v>
      </c>
    </row>
    <row r="872" spans="1:21" ht="14.45" customHeight="1" x14ac:dyDescent="0.2">
      <c r="A872" s="831">
        <v>7</v>
      </c>
      <c r="B872" s="832" t="s">
        <v>2907</v>
      </c>
      <c r="C872" s="832" t="s">
        <v>2913</v>
      </c>
      <c r="D872" s="833" t="s">
        <v>4443</v>
      </c>
      <c r="E872" s="834" t="s">
        <v>2930</v>
      </c>
      <c r="F872" s="832" t="s">
        <v>2908</v>
      </c>
      <c r="G872" s="832" t="s">
        <v>3837</v>
      </c>
      <c r="H872" s="832" t="s">
        <v>585</v>
      </c>
      <c r="I872" s="832" t="s">
        <v>3845</v>
      </c>
      <c r="J872" s="832" t="s">
        <v>3839</v>
      </c>
      <c r="K872" s="832" t="s">
        <v>3274</v>
      </c>
      <c r="L872" s="835">
        <v>764.6</v>
      </c>
      <c r="M872" s="835">
        <v>9939.7999999999993</v>
      </c>
      <c r="N872" s="832">
        <v>13</v>
      </c>
      <c r="O872" s="836">
        <v>4</v>
      </c>
      <c r="P872" s="835">
        <v>9939.7999999999993</v>
      </c>
      <c r="Q872" s="837">
        <v>1</v>
      </c>
      <c r="R872" s="832">
        <v>13</v>
      </c>
      <c r="S872" s="837">
        <v>1</v>
      </c>
      <c r="T872" s="836">
        <v>4</v>
      </c>
      <c r="U872" s="838">
        <v>1</v>
      </c>
    </row>
    <row r="873" spans="1:21" ht="14.45" customHeight="1" x14ac:dyDescent="0.2">
      <c r="A873" s="831">
        <v>7</v>
      </c>
      <c r="B873" s="832" t="s">
        <v>2907</v>
      </c>
      <c r="C873" s="832" t="s">
        <v>2913</v>
      </c>
      <c r="D873" s="833" t="s">
        <v>4443</v>
      </c>
      <c r="E873" s="834" t="s">
        <v>2930</v>
      </c>
      <c r="F873" s="832" t="s">
        <v>2908</v>
      </c>
      <c r="G873" s="832" t="s">
        <v>3837</v>
      </c>
      <c r="H873" s="832" t="s">
        <v>585</v>
      </c>
      <c r="I873" s="832" t="s">
        <v>3849</v>
      </c>
      <c r="J873" s="832" t="s">
        <v>3839</v>
      </c>
      <c r="K873" s="832" t="s">
        <v>3850</v>
      </c>
      <c r="L873" s="835">
        <v>1274.33</v>
      </c>
      <c r="M873" s="835">
        <v>3822.99</v>
      </c>
      <c r="N873" s="832">
        <v>3</v>
      </c>
      <c r="O873" s="836">
        <v>1</v>
      </c>
      <c r="P873" s="835">
        <v>3822.99</v>
      </c>
      <c r="Q873" s="837">
        <v>1</v>
      </c>
      <c r="R873" s="832">
        <v>3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7</v>
      </c>
      <c r="B874" s="832" t="s">
        <v>2907</v>
      </c>
      <c r="C874" s="832" t="s">
        <v>2913</v>
      </c>
      <c r="D874" s="833" t="s">
        <v>4443</v>
      </c>
      <c r="E874" s="834" t="s">
        <v>2930</v>
      </c>
      <c r="F874" s="832" t="s">
        <v>2908</v>
      </c>
      <c r="G874" s="832" t="s">
        <v>4065</v>
      </c>
      <c r="H874" s="832" t="s">
        <v>585</v>
      </c>
      <c r="I874" s="832" t="s">
        <v>4066</v>
      </c>
      <c r="J874" s="832" t="s">
        <v>1466</v>
      </c>
      <c r="K874" s="832" t="s">
        <v>2763</v>
      </c>
      <c r="L874" s="835">
        <v>122.73</v>
      </c>
      <c r="M874" s="835">
        <v>122.73</v>
      </c>
      <c r="N874" s="832">
        <v>1</v>
      </c>
      <c r="O874" s="836">
        <v>1</v>
      </c>
      <c r="P874" s="835">
        <v>122.73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7</v>
      </c>
      <c r="B875" s="832" t="s">
        <v>2907</v>
      </c>
      <c r="C875" s="832" t="s">
        <v>2913</v>
      </c>
      <c r="D875" s="833" t="s">
        <v>4443</v>
      </c>
      <c r="E875" s="834" t="s">
        <v>2930</v>
      </c>
      <c r="F875" s="832" t="s">
        <v>2908</v>
      </c>
      <c r="G875" s="832" t="s">
        <v>3856</v>
      </c>
      <c r="H875" s="832" t="s">
        <v>585</v>
      </c>
      <c r="I875" s="832" t="s">
        <v>3859</v>
      </c>
      <c r="J875" s="832" t="s">
        <v>3860</v>
      </c>
      <c r="K875" s="832" t="s">
        <v>790</v>
      </c>
      <c r="L875" s="835">
        <v>140.94999999999999</v>
      </c>
      <c r="M875" s="835">
        <v>5778.95</v>
      </c>
      <c r="N875" s="832">
        <v>41</v>
      </c>
      <c r="O875" s="836">
        <v>3.5</v>
      </c>
      <c r="P875" s="835">
        <v>5074.2</v>
      </c>
      <c r="Q875" s="837">
        <v>0.87804878048780488</v>
      </c>
      <c r="R875" s="832">
        <v>36</v>
      </c>
      <c r="S875" s="837">
        <v>0.87804878048780488</v>
      </c>
      <c r="T875" s="836">
        <v>2.5</v>
      </c>
      <c r="U875" s="838">
        <v>0.7142857142857143</v>
      </c>
    </row>
    <row r="876" spans="1:21" ht="14.45" customHeight="1" x14ac:dyDescent="0.2">
      <c r="A876" s="831">
        <v>7</v>
      </c>
      <c r="B876" s="832" t="s">
        <v>2907</v>
      </c>
      <c r="C876" s="832" t="s">
        <v>2913</v>
      </c>
      <c r="D876" s="833" t="s">
        <v>4443</v>
      </c>
      <c r="E876" s="834" t="s">
        <v>2930</v>
      </c>
      <c r="F876" s="832" t="s">
        <v>2908</v>
      </c>
      <c r="G876" s="832" t="s">
        <v>3856</v>
      </c>
      <c r="H876" s="832" t="s">
        <v>585</v>
      </c>
      <c r="I876" s="832" t="s">
        <v>3859</v>
      </c>
      <c r="J876" s="832" t="s">
        <v>3860</v>
      </c>
      <c r="K876" s="832" t="s">
        <v>790</v>
      </c>
      <c r="L876" s="835">
        <v>150.26</v>
      </c>
      <c r="M876" s="835">
        <v>2253.8999999999996</v>
      </c>
      <c r="N876" s="832">
        <v>15</v>
      </c>
      <c r="O876" s="836">
        <v>1.5</v>
      </c>
      <c r="P876" s="835">
        <v>2253.8999999999996</v>
      </c>
      <c r="Q876" s="837">
        <v>1</v>
      </c>
      <c r="R876" s="832">
        <v>15</v>
      </c>
      <c r="S876" s="837">
        <v>1</v>
      </c>
      <c r="T876" s="836">
        <v>1.5</v>
      </c>
      <c r="U876" s="838">
        <v>1</v>
      </c>
    </row>
    <row r="877" spans="1:21" ht="14.45" customHeight="1" x14ac:dyDescent="0.2">
      <c r="A877" s="831">
        <v>7</v>
      </c>
      <c r="B877" s="832" t="s">
        <v>2907</v>
      </c>
      <c r="C877" s="832" t="s">
        <v>2913</v>
      </c>
      <c r="D877" s="833" t="s">
        <v>4443</v>
      </c>
      <c r="E877" s="834" t="s">
        <v>2930</v>
      </c>
      <c r="F877" s="832" t="s">
        <v>2908</v>
      </c>
      <c r="G877" s="832" t="s">
        <v>3856</v>
      </c>
      <c r="H877" s="832" t="s">
        <v>585</v>
      </c>
      <c r="I877" s="832" t="s">
        <v>3861</v>
      </c>
      <c r="J877" s="832" t="s">
        <v>3862</v>
      </c>
      <c r="K877" s="832" t="s">
        <v>1836</v>
      </c>
      <c r="L877" s="835">
        <v>187.92</v>
      </c>
      <c r="M877" s="835">
        <v>3194.64</v>
      </c>
      <c r="N877" s="832">
        <v>17</v>
      </c>
      <c r="O877" s="836">
        <v>2.5</v>
      </c>
      <c r="P877" s="835">
        <v>2067.12</v>
      </c>
      <c r="Q877" s="837">
        <v>0.6470588235294118</v>
      </c>
      <c r="R877" s="832">
        <v>11</v>
      </c>
      <c r="S877" s="837">
        <v>0.6470588235294118</v>
      </c>
      <c r="T877" s="836">
        <v>2</v>
      </c>
      <c r="U877" s="838">
        <v>0.8</v>
      </c>
    </row>
    <row r="878" spans="1:21" ht="14.45" customHeight="1" x14ac:dyDescent="0.2">
      <c r="A878" s="831">
        <v>7</v>
      </c>
      <c r="B878" s="832" t="s">
        <v>2907</v>
      </c>
      <c r="C878" s="832" t="s">
        <v>2913</v>
      </c>
      <c r="D878" s="833" t="s">
        <v>4443</v>
      </c>
      <c r="E878" s="834" t="s">
        <v>2930</v>
      </c>
      <c r="F878" s="832" t="s">
        <v>2908</v>
      </c>
      <c r="G878" s="832" t="s">
        <v>3856</v>
      </c>
      <c r="H878" s="832" t="s">
        <v>585</v>
      </c>
      <c r="I878" s="832" t="s">
        <v>3863</v>
      </c>
      <c r="J878" s="832" t="s">
        <v>3864</v>
      </c>
      <c r="K878" s="832" t="s">
        <v>2766</v>
      </c>
      <c r="L878" s="835">
        <v>93.96</v>
      </c>
      <c r="M878" s="835">
        <v>939.59999999999991</v>
      </c>
      <c r="N878" s="832">
        <v>10</v>
      </c>
      <c r="O878" s="836">
        <v>1</v>
      </c>
      <c r="P878" s="835">
        <v>563.76</v>
      </c>
      <c r="Q878" s="837">
        <v>0.60000000000000009</v>
      </c>
      <c r="R878" s="832">
        <v>6</v>
      </c>
      <c r="S878" s="837">
        <v>0.6</v>
      </c>
      <c r="T878" s="836">
        <v>0.5</v>
      </c>
      <c r="U878" s="838">
        <v>0.5</v>
      </c>
    </row>
    <row r="879" spans="1:21" ht="14.45" customHeight="1" x14ac:dyDescent="0.2">
      <c r="A879" s="831">
        <v>7</v>
      </c>
      <c r="B879" s="832" t="s">
        <v>2907</v>
      </c>
      <c r="C879" s="832" t="s">
        <v>2913</v>
      </c>
      <c r="D879" s="833" t="s">
        <v>4443</v>
      </c>
      <c r="E879" s="834" t="s">
        <v>2930</v>
      </c>
      <c r="F879" s="832" t="s">
        <v>2908</v>
      </c>
      <c r="G879" s="832" t="s">
        <v>3856</v>
      </c>
      <c r="H879" s="832" t="s">
        <v>585</v>
      </c>
      <c r="I879" s="832" t="s">
        <v>3865</v>
      </c>
      <c r="J879" s="832" t="s">
        <v>3864</v>
      </c>
      <c r="K879" s="832" t="s">
        <v>3866</v>
      </c>
      <c r="L879" s="835">
        <v>156.61000000000001</v>
      </c>
      <c r="M879" s="835">
        <v>939.66000000000008</v>
      </c>
      <c r="N879" s="832">
        <v>6</v>
      </c>
      <c r="O879" s="836">
        <v>1.5</v>
      </c>
      <c r="P879" s="835">
        <v>313.22000000000003</v>
      </c>
      <c r="Q879" s="837">
        <v>0.33333333333333331</v>
      </c>
      <c r="R879" s="832">
        <v>2</v>
      </c>
      <c r="S879" s="837">
        <v>0.33333333333333331</v>
      </c>
      <c r="T879" s="836">
        <v>1</v>
      </c>
      <c r="U879" s="838">
        <v>0.66666666666666663</v>
      </c>
    </row>
    <row r="880" spans="1:21" ht="14.45" customHeight="1" x14ac:dyDescent="0.2">
      <c r="A880" s="831">
        <v>7</v>
      </c>
      <c r="B880" s="832" t="s">
        <v>2907</v>
      </c>
      <c r="C880" s="832" t="s">
        <v>2913</v>
      </c>
      <c r="D880" s="833" t="s">
        <v>4443</v>
      </c>
      <c r="E880" s="834" t="s">
        <v>2930</v>
      </c>
      <c r="F880" s="832" t="s">
        <v>2908</v>
      </c>
      <c r="G880" s="832" t="s">
        <v>3856</v>
      </c>
      <c r="H880" s="832" t="s">
        <v>585</v>
      </c>
      <c r="I880" s="832" t="s">
        <v>4067</v>
      </c>
      <c r="J880" s="832" t="s">
        <v>4068</v>
      </c>
      <c r="K880" s="832" t="s">
        <v>4069</v>
      </c>
      <c r="L880" s="835">
        <v>300.68</v>
      </c>
      <c r="M880" s="835">
        <v>902.04</v>
      </c>
      <c r="N880" s="832">
        <v>3</v>
      </c>
      <c r="O880" s="836">
        <v>0.5</v>
      </c>
      <c r="P880" s="835">
        <v>902.04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5" customHeight="1" x14ac:dyDescent="0.2">
      <c r="A881" s="831">
        <v>7</v>
      </c>
      <c r="B881" s="832" t="s">
        <v>2907</v>
      </c>
      <c r="C881" s="832" t="s">
        <v>2913</v>
      </c>
      <c r="D881" s="833" t="s">
        <v>4443</v>
      </c>
      <c r="E881" s="834" t="s">
        <v>2930</v>
      </c>
      <c r="F881" s="832" t="s">
        <v>2908</v>
      </c>
      <c r="G881" s="832" t="s">
        <v>3856</v>
      </c>
      <c r="H881" s="832" t="s">
        <v>585</v>
      </c>
      <c r="I881" s="832" t="s">
        <v>3867</v>
      </c>
      <c r="J881" s="832" t="s">
        <v>3868</v>
      </c>
      <c r="K881" s="832" t="s">
        <v>3869</v>
      </c>
      <c r="L881" s="835">
        <v>93.96</v>
      </c>
      <c r="M881" s="835">
        <v>281.88</v>
      </c>
      <c r="N881" s="832">
        <v>3</v>
      </c>
      <c r="O881" s="836">
        <v>0.5</v>
      </c>
      <c r="P881" s="835">
        <v>281.88</v>
      </c>
      <c r="Q881" s="837">
        <v>1</v>
      </c>
      <c r="R881" s="832">
        <v>3</v>
      </c>
      <c r="S881" s="837">
        <v>1</v>
      </c>
      <c r="T881" s="836">
        <v>0.5</v>
      </c>
      <c r="U881" s="838">
        <v>1</v>
      </c>
    </row>
    <row r="882" spans="1:21" ht="14.45" customHeight="1" x14ac:dyDescent="0.2">
      <c r="A882" s="831">
        <v>7</v>
      </c>
      <c r="B882" s="832" t="s">
        <v>2907</v>
      </c>
      <c r="C882" s="832" t="s">
        <v>2913</v>
      </c>
      <c r="D882" s="833" t="s">
        <v>4443</v>
      </c>
      <c r="E882" s="834" t="s">
        <v>2930</v>
      </c>
      <c r="F882" s="832" t="s">
        <v>2908</v>
      </c>
      <c r="G882" s="832" t="s">
        <v>3856</v>
      </c>
      <c r="H882" s="832" t="s">
        <v>585</v>
      </c>
      <c r="I882" s="832" t="s">
        <v>4070</v>
      </c>
      <c r="J882" s="832" t="s">
        <v>4071</v>
      </c>
      <c r="K882" s="832" t="s">
        <v>3866</v>
      </c>
      <c r="L882" s="835">
        <v>156.61000000000001</v>
      </c>
      <c r="M882" s="835">
        <v>313.22000000000003</v>
      </c>
      <c r="N882" s="832">
        <v>2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7</v>
      </c>
      <c r="B883" s="832" t="s">
        <v>2907</v>
      </c>
      <c r="C883" s="832" t="s">
        <v>2913</v>
      </c>
      <c r="D883" s="833" t="s">
        <v>4443</v>
      </c>
      <c r="E883" s="834" t="s">
        <v>2930</v>
      </c>
      <c r="F883" s="832" t="s">
        <v>2908</v>
      </c>
      <c r="G883" s="832" t="s">
        <v>3856</v>
      </c>
      <c r="H883" s="832" t="s">
        <v>585</v>
      </c>
      <c r="I883" s="832" t="s">
        <v>3965</v>
      </c>
      <c r="J883" s="832" t="s">
        <v>2085</v>
      </c>
      <c r="K883" s="832" t="s">
        <v>3966</v>
      </c>
      <c r="L883" s="835">
        <v>320.55</v>
      </c>
      <c r="M883" s="835">
        <v>320.55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5" customHeight="1" x14ac:dyDescent="0.2">
      <c r="A884" s="831">
        <v>7</v>
      </c>
      <c r="B884" s="832" t="s">
        <v>2907</v>
      </c>
      <c r="C884" s="832" t="s">
        <v>2913</v>
      </c>
      <c r="D884" s="833" t="s">
        <v>4443</v>
      </c>
      <c r="E884" s="834" t="s">
        <v>2930</v>
      </c>
      <c r="F884" s="832" t="s">
        <v>2908</v>
      </c>
      <c r="G884" s="832" t="s">
        <v>3856</v>
      </c>
      <c r="H884" s="832" t="s">
        <v>585</v>
      </c>
      <c r="I884" s="832" t="s">
        <v>4072</v>
      </c>
      <c r="J884" s="832" t="s">
        <v>4073</v>
      </c>
      <c r="K884" s="832" t="s">
        <v>4074</v>
      </c>
      <c r="L884" s="835">
        <v>400.68</v>
      </c>
      <c r="M884" s="835">
        <v>2003.4</v>
      </c>
      <c r="N884" s="832">
        <v>5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7</v>
      </c>
      <c r="B885" s="832" t="s">
        <v>2907</v>
      </c>
      <c r="C885" s="832" t="s">
        <v>2913</v>
      </c>
      <c r="D885" s="833" t="s">
        <v>4443</v>
      </c>
      <c r="E885" s="834" t="s">
        <v>2930</v>
      </c>
      <c r="F885" s="832" t="s">
        <v>2908</v>
      </c>
      <c r="G885" s="832" t="s">
        <v>3856</v>
      </c>
      <c r="H885" s="832" t="s">
        <v>585</v>
      </c>
      <c r="I885" s="832" t="s">
        <v>3870</v>
      </c>
      <c r="J885" s="832" t="s">
        <v>3871</v>
      </c>
      <c r="K885" s="832" t="s">
        <v>790</v>
      </c>
      <c r="L885" s="835">
        <v>140.94999999999999</v>
      </c>
      <c r="M885" s="835">
        <v>140.94999999999999</v>
      </c>
      <c r="N885" s="832">
        <v>1</v>
      </c>
      <c r="O885" s="836">
        <v>0.5</v>
      </c>
      <c r="P885" s="835">
        <v>140.94999999999999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7</v>
      </c>
      <c r="B886" s="832" t="s">
        <v>2907</v>
      </c>
      <c r="C886" s="832" t="s">
        <v>2913</v>
      </c>
      <c r="D886" s="833" t="s">
        <v>4443</v>
      </c>
      <c r="E886" s="834" t="s">
        <v>2930</v>
      </c>
      <c r="F886" s="832" t="s">
        <v>2908</v>
      </c>
      <c r="G886" s="832" t="s">
        <v>3856</v>
      </c>
      <c r="H886" s="832" t="s">
        <v>585</v>
      </c>
      <c r="I886" s="832" t="s">
        <v>3870</v>
      </c>
      <c r="J886" s="832" t="s">
        <v>3871</v>
      </c>
      <c r="K886" s="832" t="s">
        <v>790</v>
      </c>
      <c r="L886" s="835">
        <v>150.26</v>
      </c>
      <c r="M886" s="835">
        <v>901.56</v>
      </c>
      <c r="N886" s="832">
        <v>6</v>
      </c>
      <c r="O886" s="836">
        <v>0.5</v>
      </c>
      <c r="P886" s="835">
        <v>901.56</v>
      </c>
      <c r="Q886" s="837">
        <v>1</v>
      </c>
      <c r="R886" s="832">
        <v>6</v>
      </c>
      <c r="S886" s="837">
        <v>1</v>
      </c>
      <c r="T886" s="836">
        <v>0.5</v>
      </c>
      <c r="U886" s="838">
        <v>1</v>
      </c>
    </row>
    <row r="887" spans="1:21" ht="14.45" customHeight="1" x14ac:dyDescent="0.2">
      <c r="A887" s="831">
        <v>7</v>
      </c>
      <c r="B887" s="832" t="s">
        <v>2907</v>
      </c>
      <c r="C887" s="832" t="s">
        <v>2913</v>
      </c>
      <c r="D887" s="833" t="s">
        <v>4443</v>
      </c>
      <c r="E887" s="834" t="s">
        <v>2930</v>
      </c>
      <c r="F887" s="832" t="s">
        <v>2908</v>
      </c>
      <c r="G887" s="832" t="s">
        <v>3856</v>
      </c>
      <c r="H887" s="832" t="s">
        <v>585</v>
      </c>
      <c r="I887" s="832" t="s">
        <v>3873</v>
      </c>
      <c r="J887" s="832" t="s">
        <v>3871</v>
      </c>
      <c r="K887" s="832" t="s">
        <v>1836</v>
      </c>
      <c r="L887" s="835">
        <v>187.92</v>
      </c>
      <c r="M887" s="835">
        <v>939.59999999999991</v>
      </c>
      <c r="N887" s="832">
        <v>5</v>
      </c>
      <c r="O887" s="836">
        <v>0.5</v>
      </c>
      <c r="P887" s="835">
        <v>939.59999999999991</v>
      </c>
      <c r="Q887" s="837">
        <v>1</v>
      </c>
      <c r="R887" s="832">
        <v>5</v>
      </c>
      <c r="S887" s="837">
        <v>1</v>
      </c>
      <c r="T887" s="836">
        <v>0.5</v>
      </c>
      <c r="U887" s="838">
        <v>1</v>
      </c>
    </row>
    <row r="888" spans="1:21" ht="14.45" customHeight="1" x14ac:dyDescent="0.2">
      <c r="A888" s="831">
        <v>7</v>
      </c>
      <c r="B888" s="832" t="s">
        <v>2907</v>
      </c>
      <c r="C888" s="832" t="s">
        <v>2913</v>
      </c>
      <c r="D888" s="833" t="s">
        <v>4443</v>
      </c>
      <c r="E888" s="834" t="s">
        <v>2930</v>
      </c>
      <c r="F888" s="832" t="s">
        <v>2908</v>
      </c>
      <c r="G888" s="832" t="s">
        <v>3856</v>
      </c>
      <c r="H888" s="832" t="s">
        <v>585</v>
      </c>
      <c r="I888" s="832" t="s">
        <v>3874</v>
      </c>
      <c r="J888" s="832" t="s">
        <v>3871</v>
      </c>
      <c r="K888" s="832" t="s">
        <v>2766</v>
      </c>
      <c r="L888" s="835">
        <v>93.96</v>
      </c>
      <c r="M888" s="835">
        <v>563.76</v>
      </c>
      <c r="N888" s="832">
        <v>6</v>
      </c>
      <c r="O888" s="836">
        <v>0.5</v>
      </c>
      <c r="P888" s="835">
        <v>563.76</v>
      </c>
      <c r="Q888" s="837">
        <v>1</v>
      </c>
      <c r="R888" s="832">
        <v>6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7</v>
      </c>
      <c r="B889" s="832" t="s">
        <v>2907</v>
      </c>
      <c r="C889" s="832" t="s">
        <v>2913</v>
      </c>
      <c r="D889" s="833" t="s">
        <v>4443</v>
      </c>
      <c r="E889" s="834" t="s">
        <v>2930</v>
      </c>
      <c r="F889" s="832" t="s">
        <v>2908</v>
      </c>
      <c r="G889" s="832" t="s">
        <v>3856</v>
      </c>
      <c r="H889" s="832" t="s">
        <v>585</v>
      </c>
      <c r="I889" s="832" t="s">
        <v>3874</v>
      </c>
      <c r="J889" s="832" t="s">
        <v>3871</v>
      </c>
      <c r="K889" s="832" t="s">
        <v>2766</v>
      </c>
      <c r="L889" s="835">
        <v>100.17</v>
      </c>
      <c r="M889" s="835">
        <v>601.02</v>
      </c>
      <c r="N889" s="832">
        <v>6</v>
      </c>
      <c r="O889" s="836">
        <v>0.5</v>
      </c>
      <c r="P889" s="835">
        <v>601.02</v>
      </c>
      <c r="Q889" s="837">
        <v>1</v>
      </c>
      <c r="R889" s="832">
        <v>6</v>
      </c>
      <c r="S889" s="837">
        <v>1</v>
      </c>
      <c r="T889" s="836">
        <v>0.5</v>
      </c>
      <c r="U889" s="838">
        <v>1</v>
      </c>
    </row>
    <row r="890" spans="1:21" ht="14.45" customHeight="1" x14ac:dyDescent="0.2">
      <c r="A890" s="831">
        <v>7</v>
      </c>
      <c r="B890" s="832" t="s">
        <v>2907</v>
      </c>
      <c r="C890" s="832" t="s">
        <v>2913</v>
      </c>
      <c r="D890" s="833" t="s">
        <v>4443</v>
      </c>
      <c r="E890" s="834" t="s">
        <v>2930</v>
      </c>
      <c r="F890" s="832" t="s">
        <v>2908</v>
      </c>
      <c r="G890" s="832" t="s">
        <v>3875</v>
      </c>
      <c r="H890" s="832" t="s">
        <v>585</v>
      </c>
      <c r="I890" s="832" t="s">
        <v>3876</v>
      </c>
      <c r="J890" s="832" t="s">
        <v>3877</v>
      </c>
      <c r="K890" s="832" t="s">
        <v>3878</v>
      </c>
      <c r="L890" s="835">
        <v>264</v>
      </c>
      <c r="M890" s="835">
        <v>792</v>
      </c>
      <c r="N890" s="832">
        <v>3</v>
      </c>
      <c r="O890" s="836">
        <v>2.5</v>
      </c>
      <c r="P890" s="835">
        <v>528</v>
      </c>
      <c r="Q890" s="837">
        <v>0.66666666666666663</v>
      </c>
      <c r="R890" s="832">
        <v>2</v>
      </c>
      <c r="S890" s="837">
        <v>0.66666666666666663</v>
      </c>
      <c r="T890" s="836">
        <v>1.5</v>
      </c>
      <c r="U890" s="838">
        <v>0.6</v>
      </c>
    </row>
    <row r="891" spans="1:21" ht="14.45" customHeight="1" x14ac:dyDescent="0.2">
      <c r="A891" s="831">
        <v>7</v>
      </c>
      <c r="B891" s="832" t="s">
        <v>2907</v>
      </c>
      <c r="C891" s="832" t="s">
        <v>2913</v>
      </c>
      <c r="D891" s="833" t="s">
        <v>4443</v>
      </c>
      <c r="E891" s="834" t="s">
        <v>2930</v>
      </c>
      <c r="F891" s="832" t="s">
        <v>2908</v>
      </c>
      <c r="G891" s="832" t="s">
        <v>3881</v>
      </c>
      <c r="H891" s="832" t="s">
        <v>678</v>
      </c>
      <c r="I891" s="832" t="s">
        <v>3882</v>
      </c>
      <c r="J891" s="832" t="s">
        <v>2673</v>
      </c>
      <c r="K891" s="832" t="s">
        <v>3883</v>
      </c>
      <c r="L891" s="835">
        <v>80.53</v>
      </c>
      <c r="M891" s="835">
        <v>483.18</v>
      </c>
      <c r="N891" s="832">
        <v>6</v>
      </c>
      <c r="O891" s="836">
        <v>2</v>
      </c>
      <c r="P891" s="835">
        <v>322.12</v>
      </c>
      <c r="Q891" s="837">
        <v>0.66666666666666663</v>
      </c>
      <c r="R891" s="832">
        <v>4</v>
      </c>
      <c r="S891" s="837">
        <v>0.66666666666666663</v>
      </c>
      <c r="T891" s="836">
        <v>1.5</v>
      </c>
      <c r="U891" s="838">
        <v>0.75</v>
      </c>
    </row>
    <row r="892" spans="1:21" ht="14.45" customHeight="1" x14ac:dyDescent="0.2">
      <c r="A892" s="831">
        <v>7</v>
      </c>
      <c r="B892" s="832" t="s">
        <v>2907</v>
      </c>
      <c r="C892" s="832" t="s">
        <v>2913</v>
      </c>
      <c r="D892" s="833" t="s">
        <v>4443</v>
      </c>
      <c r="E892" s="834" t="s">
        <v>2930</v>
      </c>
      <c r="F892" s="832" t="s">
        <v>2908</v>
      </c>
      <c r="G892" s="832" t="s">
        <v>3881</v>
      </c>
      <c r="H892" s="832" t="s">
        <v>585</v>
      </c>
      <c r="I892" s="832" t="s">
        <v>3887</v>
      </c>
      <c r="J892" s="832" t="s">
        <v>2673</v>
      </c>
      <c r="K892" s="832" t="s">
        <v>3888</v>
      </c>
      <c r="L892" s="835">
        <v>533.42999999999995</v>
      </c>
      <c r="M892" s="835">
        <v>533.42999999999995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7</v>
      </c>
      <c r="B893" s="832" t="s">
        <v>2907</v>
      </c>
      <c r="C893" s="832" t="s">
        <v>2913</v>
      </c>
      <c r="D893" s="833" t="s">
        <v>4443</v>
      </c>
      <c r="E893" s="834" t="s">
        <v>2930</v>
      </c>
      <c r="F893" s="832" t="s">
        <v>2908</v>
      </c>
      <c r="G893" s="832" t="s">
        <v>3881</v>
      </c>
      <c r="H893" s="832" t="s">
        <v>678</v>
      </c>
      <c r="I893" s="832" t="s">
        <v>4075</v>
      </c>
      <c r="J893" s="832" t="s">
        <v>2673</v>
      </c>
      <c r="K893" s="832" t="s">
        <v>3888</v>
      </c>
      <c r="L893" s="835">
        <v>533.42999999999995</v>
      </c>
      <c r="M893" s="835">
        <v>533.42999999999995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7</v>
      </c>
      <c r="B894" s="832" t="s">
        <v>2907</v>
      </c>
      <c r="C894" s="832" t="s">
        <v>2913</v>
      </c>
      <c r="D894" s="833" t="s">
        <v>4443</v>
      </c>
      <c r="E894" s="834" t="s">
        <v>2930</v>
      </c>
      <c r="F894" s="832" t="s">
        <v>2908</v>
      </c>
      <c r="G894" s="832" t="s">
        <v>3881</v>
      </c>
      <c r="H894" s="832" t="s">
        <v>678</v>
      </c>
      <c r="I894" s="832" t="s">
        <v>3889</v>
      </c>
      <c r="J894" s="832" t="s">
        <v>2673</v>
      </c>
      <c r="K894" s="832" t="s">
        <v>3883</v>
      </c>
      <c r="L894" s="835">
        <v>80.53</v>
      </c>
      <c r="M894" s="835">
        <v>483.18</v>
      </c>
      <c r="N894" s="832">
        <v>6</v>
      </c>
      <c r="O894" s="836">
        <v>1.5</v>
      </c>
      <c r="P894" s="835">
        <v>483.18</v>
      </c>
      <c r="Q894" s="837">
        <v>1</v>
      </c>
      <c r="R894" s="832">
        <v>6</v>
      </c>
      <c r="S894" s="837">
        <v>1</v>
      </c>
      <c r="T894" s="836">
        <v>1.5</v>
      </c>
      <c r="U894" s="838">
        <v>1</v>
      </c>
    </row>
    <row r="895" spans="1:21" ht="14.45" customHeight="1" x14ac:dyDescent="0.2">
      <c r="A895" s="831">
        <v>7</v>
      </c>
      <c r="B895" s="832" t="s">
        <v>2907</v>
      </c>
      <c r="C895" s="832" t="s">
        <v>2913</v>
      </c>
      <c r="D895" s="833" t="s">
        <v>4443</v>
      </c>
      <c r="E895" s="834" t="s">
        <v>2930</v>
      </c>
      <c r="F895" s="832" t="s">
        <v>2908</v>
      </c>
      <c r="G895" s="832" t="s">
        <v>3030</v>
      </c>
      <c r="H895" s="832" t="s">
        <v>585</v>
      </c>
      <c r="I895" s="832" t="s">
        <v>2644</v>
      </c>
      <c r="J895" s="832" t="s">
        <v>1538</v>
      </c>
      <c r="K895" s="832" t="s">
        <v>2645</v>
      </c>
      <c r="L895" s="835">
        <v>0</v>
      </c>
      <c r="M895" s="835">
        <v>0</v>
      </c>
      <c r="N895" s="832">
        <v>9</v>
      </c>
      <c r="O895" s="836">
        <v>3</v>
      </c>
      <c r="P895" s="835">
        <v>0</v>
      </c>
      <c r="Q895" s="837"/>
      <c r="R895" s="832">
        <v>7</v>
      </c>
      <c r="S895" s="837">
        <v>0.77777777777777779</v>
      </c>
      <c r="T895" s="836">
        <v>2.5</v>
      </c>
      <c r="U895" s="838">
        <v>0.83333333333333337</v>
      </c>
    </row>
    <row r="896" spans="1:21" ht="14.45" customHeight="1" x14ac:dyDescent="0.2">
      <c r="A896" s="831">
        <v>7</v>
      </c>
      <c r="B896" s="832" t="s">
        <v>2907</v>
      </c>
      <c r="C896" s="832" t="s">
        <v>2913</v>
      </c>
      <c r="D896" s="833" t="s">
        <v>4443</v>
      </c>
      <c r="E896" s="834" t="s">
        <v>2930</v>
      </c>
      <c r="F896" s="832" t="s">
        <v>2908</v>
      </c>
      <c r="G896" s="832" t="s">
        <v>3030</v>
      </c>
      <c r="H896" s="832" t="s">
        <v>585</v>
      </c>
      <c r="I896" s="832" t="s">
        <v>3263</v>
      </c>
      <c r="J896" s="832" t="s">
        <v>3264</v>
      </c>
      <c r="K896" s="832" t="s">
        <v>3265</v>
      </c>
      <c r="L896" s="835">
        <v>0</v>
      </c>
      <c r="M896" s="835">
        <v>0</v>
      </c>
      <c r="N896" s="832">
        <v>1</v>
      </c>
      <c r="O896" s="836">
        <v>0.5</v>
      </c>
      <c r="P896" s="835">
        <v>0</v>
      </c>
      <c r="Q896" s="837"/>
      <c r="R896" s="832">
        <v>1</v>
      </c>
      <c r="S896" s="837">
        <v>1</v>
      </c>
      <c r="T896" s="836">
        <v>0.5</v>
      </c>
      <c r="U896" s="838">
        <v>1</v>
      </c>
    </row>
    <row r="897" spans="1:21" ht="14.45" customHeight="1" x14ac:dyDescent="0.2">
      <c r="A897" s="831">
        <v>7</v>
      </c>
      <c r="B897" s="832" t="s">
        <v>2907</v>
      </c>
      <c r="C897" s="832" t="s">
        <v>2913</v>
      </c>
      <c r="D897" s="833" t="s">
        <v>4443</v>
      </c>
      <c r="E897" s="834" t="s">
        <v>2930</v>
      </c>
      <c r="F897" s="832" t="s">
        <v>2908</v>
      </c>
      <c r="G897" s="832" t="s">
        <v>3030</v>
      </c>
      <c r="H897" s="832" t="s">
        <v>678</v>
      </c>
      <c r="I897" s="832" t="s">
        <v>2646</v>
      </c>
      <c r="J897" s="832" t="s">
        <v>1538</v>
      </c>
      <c r="K897" s="832" t="s">
        <v>2645</v>
      </c>
      <c r="L897" s="835">
        <v>0</v>
      </c>
      <c r="M897" s="835">
        <v>0</v>
      </c>
      <c r="N897" s="832">
        <v>11</v>
      </c>
      <c r="O897" s="836">
        <v>5.5</v>
      </c>
      <c r="P897" s="835">
        <v>0</v>
      </c>
      <c r="Q897" s="837"/>
      <c r="R897" s="832">
        <v>10</v>
      </c>
      <c r="S897" s="837">
        <v>0.90909090909090906</v>
      </c>
      <c r="T897" s="836">
        <v>4.5</v>
      </c>
      <c r="U897" s="838">
        <v>0.81818181818181823</v>
      </c>
    </row>
    <row r="898" spans="1:21" ht="14.45" customHeight="1" x14ac:dyDescent="0.2">
      <c r="A898" s="831">
        <v>7</v>
      </c>
      <c r="B898" s="832" t="s">
        <v>2907</v>
      </c>
      <c r="C898" s="832" t="s">
        <v>2913</v>
      </c>
      <c r="D898" s="833" t="s">
        <v>4443</v>
      </c>
      <c r="E898" s="834" t="s">
        <v>2930</v>
      </c>
      <c r="F898" s="832" t="s">
        <v>2908</v>
      </c>
      <c r="G898" s="832" t="s">
        <v>3143</v>
      </c>
      <c r="H898" s="832" t="s">
        <v>585</v>
      </c>
      <c r="I898" s="832" t="s">
        <v>3903</v>
      </c>
      <c r="J898" s="832" t="s">
        <v>3145</v>
      </c>
      <c r="K898" s="832" t="s">
        <v>3904</v>
      </c>
      <c r="L898" s="835">
        <v>99.94</v>
      </c>
      <c r="M898" s="835">
        <v>99.94</v>
      </c>
      <c r="N898" s="832">
        <v>1</v>
      </c>
      <c r="O898" s="836">
        <v>1</v>
      </c>
      <c r="P898" s="835">
        <v>99.94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7</v>
      </c>
      <c r="B899" s="832" t="s">
        <v>2907</v>
      </c>
      <c r="C899" s="832" t="s">
        <v>2913</v>
      </c>
      <c r="D899" s="833" t="s">
        <v>4443</v>
      </c>
      <c r="E899" s="834" t="s">
        <v>2930</v>
      </c>
      <c r="F899" s="832" t="s">
        <v>2908</v>
      </c>
      <c r="G899" s="832" t="s">
        <v>3143</v>
      </c>
      <c r="H899" s="832" t="s">
        <v>585</v>
      </c>
      <c r="I899" s="832" t="s">
        <v>3144</v>
      </c>
      <c r="J899" s="832" t="s">
        <v>3145</v>
      </c>
      <c r="K899" s="832" t="s">
        <v>3146</v>
      </c>
      <c r="L899" s="835">
        <v>299.83999999999997</v>
      </c>
      <c r="M899" s="835">
        <v>85154.55999999991</v>
      </c>
      <c r="N899" s="832">
        <v>284</v>
      </c>
      <c r="O899" s="836">
        <v>104.5</v>
      </c>
      <c r="P899" s="835">
        <v>63566.079999999907</v>
      </c>
      <c r="Q899" s="837">
        <v>0.74647887323943629</v>
      </c>
      <c r="R899" s="832">
        <v>212</v>
      </c>
      <c r="S899" s="837">
        <v>0.74647887323943662</v>
      </c>
      <c r="T899" s="836">
        <v>80</v>
      </c>
      <c r="U899" s="838">
        <v>0.76555023923444976</v>
      </c>
    </row>
    <row r="900" spans="1:21" ht="14.45" customHeight="1" x14ac:dyDescent="0.2">
      <c r="A900" s="831">
        <v>7</v>
      </c>
      <c r="B900" s="832" t="s">
        <v>2907</v>
      </c>
      <c r="C900" s="832" t="s">
        <v>2913</v>
      </c>
      <c r="D900" s="833" t="s">
        <v>4443</v>
      </c>
      <c r="E900" s="834" t="s">
        <v>2930</v>
      </c>
      <c r="F900" s="832" t="s">
        <v>2908</v>
      </c>
      <c r="G900" s="832" t="s">
        <v>3143</v>
      </c>
      <c r="H900" s="832" t="s">
        <v>585</v>
      </c>
      <c r="I900" s="832" t="s">
        <v>3475</v>
      </c>
      <c r="J900" s="832" t="s">
        <v>1527</v>
      </c>
      <c r="K900" s="832" t="s">
        <v>1529</v>
      </c>
      <c r="L900" s="835">
        <v>50.32</v>
      </c>
      <c r="M900" s="835">
        <v>100.64</v>
      </c>
      <c r="N900" s="832">
        <v>2</v>
      </c>
      <c r="O900" s="836">
        <v>1</v>
      </c>
      <c r="P900" s="835">
        <v>100.64</v>
      </c>
      <c r="Q900" s="837">
        <v>1</v>
      </c>
      <c r="R900" s="832">
        <v>2</v>
      </c>
      <c r="S900" s="837">
        <v>1</v>
      </c>
      <c r="T900" s="836">
        <v>1</v>
      </c>
      <c r="U900" s="838">
        <v>1</v>
      </c>
    </row>
    <row r="901" spans="1:21" ht="14.45" customHeight="1" x14ac:dyDescent="0.2">
      <c r="A901" s="831">
        <v>7</v>
      </c>
      <c r="B901" s="832" t="s">
        <v>2907</v>
      </c>
      <c r="C901" s="832" t="s">
        <v>2913</v>
      </c>
      <c r="D901" s="833" t="s">
        <v>4443</v>
      </c>
      <c r="E901" s="834" t="s">
        <v>2930</v>
      </c>
      <c r="F901" s="832" t="s">
        <v>2908</v>
      </c>
      <c r="G901" s="832" t="s">
        <v>3143</v>
      </c>
      <c r="H901" s="832" t="s">
        <v>585</v>
      </c>
      <c r="I901" s="832" t="s">
        <v>3910</v>
      </c>
      <c r="J901" s="832" t="s">
        <v>3911</v>
      </c>
      <c r="K901" s="832" t="s">
        <v>3912</v>
      </c>
      <c r="L901" s="835">
        <v>99.94</v>
      </c>
      <c r="M901" s="835">
        <v>499.7</v>
      </c>
      <c r="N901" s="832">
        <v>5</v>
      </c>
      <c r="O901" s="836">
        <v>3</v>
      </c>
      <c r="P901" s="835">
        <v>499.7</v>
      </c>
      <c r="Q901" s="837">
        <v>1</v>
      </c>
      <c r="R901" s="832">
        <v>5</v>
      </c>
      <c r="S901" s="837">
        <v>1</v>
      </c>
      <c r="T901" s="836">
        <v>3</v>
      </c>
      <c r="U901" s="838">
        <v>1</v>
      </c>
    </row>
    <row r="902" spans="1:21" ht="14.45" customHeight="1" x14ac:dyDescent="0.2">
      <c r="A902" s="831">
        <v>7</v>
      </c>
      <c r="B902" s="832" t="s">
        <v>2907</v>
      </c>
      <c r="C902" s="832" t="s">
        <v>2913</v>
      </c>
      <c r="D902" s="833" t="s">
        <v>4443</v>
      </c>
      <c r="E902" s="834" t="s">
        <v>2930</v>
      </c>
      <c r="F902" s="832" t="s">
        <v>2908</v>
      </c>
      <c r="G902" s="832" t="s">
        <v>3143</v>
      </c>
      <c r="H902" s="832" t="s">
        <v>585</v>
      </c>
      <c r="I902" s="832" t="s">
        <v>3405</v>
      </c>
      <c r="J902" s="832" t="s">
        <v>1527</v>
      </c>
      <c r="K902" s="832" t="s">
        <v>3406</v>
      </c>
      <c r="L902" s="835">
        <v>50.32</v>
      </c>
      <c r="M902" s="835">
        <v>1107.04</v>
      </c>
      <c r="N902" s="832">
        <v>22</v>
      </c>
      <c r="O902" s="836">
        <v>5.5</v>
      </c>
      <c r="P902" s="835">
        <v>352.24</v>
      </c>
      <c r="Q902" s="837">
        <v>0.31818181818181818</v>
      </c>
      <c r="R902" s="832">
        <v>7</v>
      </c>
      <c r="S902" s="837">
        <v>0.31818181818181818</v>
      </c>
      <c r="T902" s="836">
        <v>3</v>
      </c>
      <c r="U902" s="838">
        <v>0.54545454545454541</v>
      </c>
    </row>
    <row r="903" spans="1:21" ht="14.45" customHeight="1" x14ac:dyDescent="0.2">
      <c r="A903" s="831">
        <v>7</v>
      </c>
      <c r="B903" s="832" t="s">
        <v>2907</v>
      </c>
      <c r="C903" s="832" t="s">
        <v>2913</v>
      </c>
      <c r="D903" s="833" t="s">
        <v>4443</v>
      </c>
      <c r="E903" s="834" t="s">
        <v>2930</v>
      </c>
      <c r="F903" s="832" t="s">
        <v>2908</v>
      </c>
      <c r="G903" s="832" t="s">
        <v>3444</v>
      </c>
      <c r="H903" s="832" t="s">
        <v>585</v>
      </c>
      <c r="I903" s="832" t="s">
        <v>3920</v>
      </c>
      <c r="J903" s="832" t="s">
        <v>3921</v>
      </c>
      <c r="K903" s="832" t="s">
        <v>3922</v>
      </c>
      <c r="L903" s="835">
        <v>65.36</v>
      </c>
      <c r="M903" s="835">
        <v>1241.8400000000001</v>
      </c>
      <c r="N903" s="832">
        <v>19</v>
      </c>
      <c r="O903" s="836">
        <v>3</v>
      </c>
      <c r="P903" s="835">
        <v>1241.8400000000001</v>
      </c>
      <c r="Q903" s="837">
        <v>1</v>
      </c>
      <c r="R903" s="832">
        <v>19</v>
      </c>
      <c r="S903" s="837">
        <v>1</v>
      </c>
      <c r="T903" s="836">
        <v>3</v>
      </c>
      <c r="U903" s="838">
        <v>1</v>
      </c>
    </row>
    <row r="904" spans="1:21" ht="14.45" customHeight="1" x14ac:dyDescent="0.2">
      <c r="A904" s="831">
        <v>7</v>
      </c>
      <c r="B904" s="832" t="s">
        <v>2907</v>
      </c>
      <c r="C904" s="832" t="s">
        <v>2913</v>
      </c>
      <c r="D904" s="833" t="s">
        <v>4443</v>
      </c>
      <c r="E904" s="834" t="s">
        <v>2930</v>
      </c>
      <c r="F904" s="832" t="s">
        <v>2908</v>
      </c>
      <c r="G904" s="832" t="s">
        <v>3925</v>
      </c>
      <c r="H904" s="832" t="s">
        <v>585</v>
      </c>
      <c r="I904" s="832" t="s">
        <v>3926</v>
      </c>
      <c r="J904" s="832" t="s">
        <v>3927</v>
      </c>
      <c r="K904" s="832" t="s">
        <v>3928</v>
      </c>
      <c r="L904" s="835">
        <v>775.17</v>
      </c>
      <c r="M904" s="835">
        <v>26355.78</v>
      </c>
      <c r="N904" s="832">
        <v>34</v>
      </c>
      <c r="O904" s="836">
        <v>11</v>
      </c>
      <c r="P904" s="835">
        <v>9302.0399999999991</v>
      </c>
      <c r="Q904" s="837">
        <v>0.3529411764705882</v>
      </c>
      <c r="R904" s="832">
        <v>12</v>
      </c>
      <c r="S904" s="837">
        <v>0.35294117647058826</v>
      </c>
      <c r="T904" s="836">
        <v>4</v>
      </c>
      <c r="U904" s="838">
        <v>0.36363636363636365</v>
      </c>
    </row>
    <row r="905" spans="1:21" ht="14.45" customHeight="1" x14ac:dyDescent="0.2">
      <c r="A905" s="831">
        <v>7</v>
      </c>
      <c r="B905" s="832" t="s">
        <v>2907</v>
      </c>
      <c r="C905" s="832" t="s">
        <v>2913</v>
      </c>
      <c r="D905" s="833" t="s">
        <v>4443</v>
      </c>
      <c r="E905" s="834" t="s">
        <v>2930</v>
      </c>
      <c r="F905" s="832" t="s">
        <v>2908</v>
      </c>
      <c r="G905" s="832" t="s">
        <v>3925</v>
      </c>
      <c r="H905" s="832" t="s">
        <v>585</v>
      </c>
      <c r="I905" s="832" t="s">
        <v>3929</v>
      </c>
      <c r="J905" s="832" t="s">
        <v>3927</v>
      </c>
      <c r="K905" s="832" t="s">
        <v>3930</v>
      </c>
      <c r="L905" s="835">
        <v>1391.97</v>
      </c>
      <c r="M905" s="835">
        <v>68206.530000000013</v>
      </c>
      <c r="N905" s="832">
        <v>49</v>
      </c>
      <c r="O905" s="836">
        <v>15</v>
      </c>
      <c r="P905" s="835">
        <v>48718.950000000012</v>
      </c>
      <c r="Q905" s="837">
        <v>0.7142857142857143</v>
      </c>
      <c r="R905" s="832">
        <v>35</v>
      </c>
      <c r="S905" s="837">
        <v>0.7142857142857143</v>
      </c>
      <c r="T905" s="836">
        <v>10</v>
      </c>
      <c r="U905" s="838">
        <v>0.66666666666666663</v>
      </c>
    </row>
    <row r="906" spans="1:21" ht="14.45" customHeight="1" x14ac:dyDescent="0.2">
      <c r="A906" s="831">
        <v>7</v>
      </c>
      <c r="B906" s="832" t="s">
        <v>2907</v>
      </c>
      <c r="C906" s="832" t="s">
        <v>2913</v>
      </c>
      <c r="D906" s="833" t="s">
        <v>4443</v>
      </c>
      <c r="E906" s="834" t="s">
        <v>2930</v>
      </c>
      <c r="F906" s="832" t="s">
        <v>2908</v>
      </c>
      <c r="G906" s="832" t="s">
        <v>3925</v>
      </c>
      <c r="H906" s="832" t="s">
        <v>585</v>
      </c>
      <c r="I906" s="832" t="s">
        <v>3931</v>
      </c>
      <c r="J906" s="832" t="s">
        <v>3927</v>
      </c>
      <c r="K906" s="832" t="s">
        <v>3932</v>
      </c>
      <c r="L906" s="835">
        <v>2620.2600000000002</v>
      </c>
      <c r="M906" s="835">
        <v>55025.460000000006</v>
      </c>
      <c r="N906" s="832">
        <v>21</v>
      </c>
      <c r="O906" s="836">
        <v>6</v>
      </c>
      <c r="P906" s="835">
        <v>7860.7800000000007</v>
      </c>
      <c r="Q906" s="837">
        <v>0.14285714285714285</v>
      </c>
      <c r="R906" s="832">
        <v>3</v>
      </c>
      <c r="S906" s="837">
        <v>0.14285714285714285</v>
      </c>
      <c r="T906" s="836">
        <v>1</v>
      </c>
      <c r="U906" s="838">
        <v>0.16666666666666666</v>
      </c>
    </row>
    <row r="907" spans="1:21" ht="14.45" customHeight="1" x14ac:dyDescent="0.2">
      <c r="A907" s="831">
        <v>7</v>
      </c>
      <c r="B907" s="832" t="s">
        <v>2907</v>
      </c>
      <c r="C907" s="832" t="s">
        <v>2913</v>
      </c>
      <c r="D907" s="833" t="s">
        <v>4443</v>
      </c>
      <c r="E907" s="834" t="s">
        <v>2930</v>
      </c>
      <c r="F907" s="832" t="s">
        <v>2908</v>
      </c>
      <c r="G907" s="832" t="s">
        <v>3039</v>
      </c>
      <c r="H907" s="832" t="s">
        <v>585</v>
      </c>
      <c r="I907" s="832" t="s">
        <v>3040</v>
      </c>
      <c r="J907" s="832" t="s">
        <v>1232</v>
      </c>
      <c r="K907" s="832" t="s">
        <v>1233</v>
      </c>
      <c r="L907" s="835">
        <v>107.27</v>
      </c>
      <c r="M907" s="835">
        <v>643.62</v>
      </c>
      <c r="N907" s="832">
        <v>6</v>
      </c>
      <c r="O907" s="836">
        <v>2.5</v>
      </c>
      <c r="P907" s="835">
        <v>429.08</v>
      </c>
      <c r="Q907" s="837">
        <v>0.66666666666666663</v>
      </c>
      <c r="R907" s="832">
        <v>4</v>
      </c>
      <c r="S907" s="837">
        <v>0.66666666666666663</v>
      </c>
      <c r="T907" s="836">
        <v>1.5</v>
      </c>
      <c r="U907" s="838">
        <v>0.6</v>
      </c>
    </row>
    <row r="908" spans="1:21" ht="14.45" customHeight="1" x14ac:dyDescent="0.2">
      <c r="A908" s="831">
        <v>7</v>
      </c>
      <c r="B908" s="832" t="s">
        <v>2907</v>
      </c>
      <c r="C908" s="832" t="s">
        <v>2913</v>
      </c>
      <c r="D908" s="833" t="s">
        <v>4443</v>
      </c>
      <c r="E908" s="834" t="s">
        <v>2933</v>
      </c>
      <c r="F908" s="832" t="s">
        <v>2908</v>
      </c>
      <c r="G908" s="832" t="s">
        <v>3041</v>
      </c>
      <c r="H908" s="832" t="s">
        <v>585</v>
      </c>
      <c r="I908" s="832" t="s">
        <v>3042</v>
      </c>
      <c r="J908" s="832" t="s">
        <v>3043</v>
      </c>
      <c r="K908" s="832" t="s">
        <v>2037</v>
      </c>
      <c r="L908" s="835">
        <v>70.48</v>
      </c>
      <c r="M908" s="835">
        <v>7893.76</v>
      </c>
      <c r="N908" s="832">
        <v>112</v>
      </c>
      <c r="O908" s="836">
        <v>38</v>
      </c>
      <c r="P908" s="835">
        <v>4581.2</v>
      </c>
      <c r="Q908" s="837">
        <v>0.58035714285714279</v>
      </c>
      <c r="R908" s="832">
        <v>65</v>
      </c>
      <c r="S908" s="837">
        <v>0.5803571428571429</v>
      </c>
      <c r="T908" s="836">
        <v>22.5</v>
      </c>
      <c r="U908" s="838">
        <v>0.59210526315789469</v>
      </c>
    </row>
    <row r="909" spans="1:21" ht="14.45" customHeight="1" x14ac:dyDescent="0.2">
      <c r="A909" s="831">
        <v>7</v>
      </c>
      <c r="B909" s="832" t="s">
        <v>2907</v>
      </c>
      <c r="C909" s="832" t="s">
        <v>2913</v>
      </c>
      <c r="D909" s="833" t="s">
        <v>4443</v>
      </c>
      <c r="E909" s="834" t="s">
        <v>2933</v>
      </c>
      <c r="F909" s="832" t="s">
        <v>2908</v>
      </c>
      <c r="G909" s="832" t="s">
        <v>3041</v>
      </c>
      <c r="H909" s="832" t="s">
        <v>585</v>
      </c>
      <c r="I909" s="832" t="s">
        <v>3940</v>
      </c>
      <c r="J909" s="832" t="s">
        <v>3043</v>
      </c>
      <c r="K909" s="832" t="s">
        <v>3941</v>
      </c>
      <c r="L909" s="835">
        <v>0</v>
      </c>
      <c r="M909" s="835">
        <v>0</v>
      </c>
      <c r="N909" s="832">
        <v>1</v>
      </c>
      <c r="O909" s="836">
        <v>1</v>
      </c>
      <c r="P909" s="835">
        <v>0</v>
      </c>
      <c r="Q909" s="837"/>
      <c r="R909" s="832">
        <v>1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7</v>
      </c>
      <c r="B910" s="832" t="s">
        <v>2907</v>
      </c>
      <c r="C910" s="832" t="s">
        <v>2913</v>
      </c>
      <c r="D910" s="833" t="s">
        <v>4443</v>
      </c>
      <c r="E910" s="834" t="s">
        <v>2933</v>
      </c>
      <c r="F910" s="832" t="s">
        <v>2908</v>
      </c>
      <c r="G910" s="832" t="s">
        <v>3228</v>
      </c>
      <c r="H910" s="832" t="s">
        <v>678</v>
      </c>
      <c r="I910" s="832" t="s">
        <v>2634</v>
      </c>
      <c r="J910" s="832" t="s">
        <v>2635</v>
      </c>
      <c r="K910" s="832" t="s">
        <v>2636</v>
      </c>
      <c r="L910" s="835">
        <v>23.4</v>
      </c>
      <c r="M910" s="835">
        <v>70.199999999999989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7</v>
      </c>
      <c r="B911" s="832" t="s">
        <v>2907</v>
      </c>
      <c r="C911" s="832" t="s">
        <v>2913</v>
      </c>
      <c r="D911" s="833" t="s">
        <v>4443</v>
      </c>
      <c r="E911" s="834" t="s">
        <v>2933</v>
      </c>
      <c r="F911" s="832" t="s">
        <v>2908</v>
      </c>
      <c r="G911" s="832" t="s">
        <v>3228</v>
      </c>
      <c r="H911" s="832" t="s">
        <v>678</v>
      </c>
      <c r="I911" s="832" t="s">
        <v>2634</v>
      </c>
      <c r="J911" s="832" t="s">
        <v>2635</v>
      </c>
      <c r="K911" s="832" t="s">
        <v>2636</v>
      </c>
      <c r="L911" s="835">
        <v>9.4</v>
      </c>
      <c r="M911" s="835">
        <v>18.8</v>
      </c>
      <c r="N911" s="832">
        <v>2</v>
      </c>
      <c r="O911" s="836">
        <v>1</v>
      </c>
      <c r="P911" s="835">
        <v>18.8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5" customHeight="1" x14ac:dyDescent="0.2">
      <c r="A912" s="831">
        <v>7</v>
      </c>
      <c r="B912" s="832" t="s">
        <v>2907</v>
      </c>
      <c r="C912" s="832" t="s">
        <v>2913</v>
      </c>
      <c r="D912" s="833" t="s">
        <v>4443</v>
      </c>
      <c r="E912" s="834" t="s">
        <v>2933</v>
      </c>
      <c r="F912" s="832" t="s">
        <v>2908</v>
      </c>
      <c r="G912" s="832" t="s">
        <v>3591</v>
      </c>
      <c r="H912" s="832" t="s">
        <v>585</v>
      </c>
      <c r="I912" s="832" t="s">
        <v>3592</v>
      </c>
      <c r="J912" s="832" t="s">
        <v>1817</v>
      </c>
      <c r="K912" s="832" t="s">
        <v>1818</v>
      </c>
      <c r="L912" s="835">
        <v>51.43</v>
      </c>
      <c r="M912" s="835">
        <v>565.73</v>
      </c>
      <c r="N912" s="832">
        <v>11</v>
      </c>
      <c r="O912" s="836">
        <v>3</v>
      </c>
      <c r="P912" s="835">
        <v>462.87</v>
      </c>
      <c r="Q912" s="837">
        <v>0.81818181818181812</v>
      </c>
      <c r="R912" s="832">
        <v>9</v>
      </c>
      <c r="S912" s="837">
        <v>0.81818181818181823</v>
      </c>
      <c r="T912" s="836">
        <v>2</v>
      </c>
      <c r="U912" s="838">
        <v>0.66666666666666663</v>
      </c>
    </row>
    <row r="913" spans="1:21" ht="14.45" customHeight="1" x14ac:dyDescent="0.2">
      <c r="A913" s="831">
        <v>7</v>
      </c>
      <c r="B913" s="832" t="s">
        <v>2907</v>
      </c>
      <c r="C913" s="832" t="s">
        <v>2913</v>
      </c>
      <c r="D913" s="833" t="s">
        <v>4443</v>
      </c>
      <c r="E913" s="834" t="s">
        <v>2933</v>
      </c>
      <c r="F913" s="832" t="s">
        <v>2908</v>
      </c>
      <c r="G913" s="832" t="s">
        <v>3591</v>
      </c>
      <c r="H913" s="832" t="s">
        <v>585</v>
      </c>
      <c r="I913" s="832" t="s">
        <v>3592</v>
      </c>
      <c r="J913" s="832" t="s">
        <v>1817</v>
      </c>
      <c r="K913" s="832" t="s">
        <v>1818</v>
      </c>
      <c r="L913" s="835">
        <v>55.77</v>
      </c>
      <c r="M913" s="835">
        <v>557.70000000000005</v>
      </c>
      <c r="N913" s="832">
        <v>10</v>
      </c>
      <c r="O913" s="836">
        <v>3.5</v>
      </c>
      <c r="P913" s="835">
        <v>446.16</v>
      </c>
      <c r="Q913" s="837">
        <v>0.79999999999999993</v>
      </c>
      <c r="R913" s="832">
        <v>8</v>
      </c>
      <c r="S913" s="837">
        <v>0.8</v>
      </c>
      <c r="T913" s="836">
        <v>3</v>
      </c>
      <c r="U913" s="838">
        <v>0.8571428571428571</v>
      </c>
    </row>
    <row r="914" spans="1:21" ht="14.45" customHeight="1" x14ac:dyDescent="0.2">
      <c r="A914" s="831">
        <v>7</v>
      </c>
      <c r="B914" s="832" t="s">
        <v>2907</v>
      </c>
      <c r="C914" s="832" t="s">
        <v>2913</v>
      </c>
      <c r="D914" s="833" t="s">
        <v>4443</v>
      </c>
      <c r="E914" s="834" t="s">
        <v>2933</v>
      </c>
      <c r="F914" s="832" t="s">
        <v>2908</v>
      </c>
      <c r="G914" s="832" t="s">
        <v>3591</v>
      </c>
      <c r="H914" s="832" t="s">
        <v>585</v>
      </c>
      <c r="I914" s="832" t="s">
        <v>3593</v>
      </c>
      <c r="J914" s="832" t="s">
        <v>1817</v>
      </c>
      <c r="K914" s="832" t="s">
        <v>1818</v>
      </c>
      <c r="L914" s="835">
        <v>51.43</v>
      </c>
      <c r="M914" s="835">
        <v>1388.61</v>
      </c>
      <c r="N914" s="832">
        <v>27</v>
      </c>
      <c r="O914" s="836">
        <v>6.5</v>
      </c>
      <c r="P914" s="835">
        <v>874.31</v>
      </c>
      <c r="Q914" s="837">
        <v>0.62962962962962965</v>
      </c>
      <c r="R914" s="832">
        <v>17</v>
      </c>
      <c r="S914" s="837">
        <v>0.62962962962962965</v>
      </c>
      <c r="T914" s="836">
        <v>3.5</v>
      </c>
      <c r="U914" s="838">
        <v>0.53846153846153844</v>
      </c>
    </row>
    <row r="915" spans="1:21" ht="14.45" customHeight="1" x14ac:dyDescent="0.2">
      <c r="A915" s="831">
        <v>7</v>
      </c>
      <c r="B915" s="832" t="s">
        <v>2907</v>
      </c>
      <c r="C915" s="832" t="s">
        <v>2913</v>
      </c>
      <c r="D915" s="833" t="s">
        <v>4443</v>
      </c>
      <c r="E915" s="834" t="s">
        <v>2933</v>
      </c>
      <c r="F915" s="832" t="s">
        <v>2908</v>
      </c>
      <c r="G915" s="832" t="s">
        <v>3591</v>
      </c>
      <c r="H915" s="832" t="s">
        <v>585</v>
      </c>
      <c r="I915" s="832" t="s">
        <v>3593</v>
      </c>
      <c r="J915" s="832" t="s">
        <v>1817</v>
      </c>
      <c r="K915" s="832" t="s">
        <v>1818</v>
      </c>
      <c r="L915" s="835">
        <v>55.77</v>
      </c>
      <c r="M915" s="835">
        <v>111.54</v>
      </c>
      <c r="N915" s="832">
        <v>2</v>
      </c>
      <c r="O915" s="836">
        <v>0.5</v>
      </c>
      <c r="P915" s="835">
        <v>111.54</v>
      </c>
      <c r="Q915" s="837">
        <v>1</v>
      </c>
      <c r="R915" s="832">
        <v>2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7</v>
      </c>
      <c r="B916" s="832" t="s">
        <v>2907</v>
      </c>
      <c r="C916" s="832" t="s">
        <v>2913</v>
      </c>
      <c r="D916" s="833" t="s">
        <v>4443</v>
      </c>
      <c r="E916" s="834" t="s">
        <v>2933</v>
      </c>
      <c r="F916" s="832" t="s">
        <v>2908</v>
      </c>
      <c r="G916" s="832" t="s">
        <v>3981</v>
      </c>
      <c r="H916" s="832" t="s">
        <v>678</v>
      </c>
      <c r="I916" s="832" t="s">
        <v>2778</v>
      </c>
      <c r="J916" s="832" t="s">
        <v>2779</v>
      </c>
      <c r="K916" s="832" t="s">
        <v>2780</v>
      </c>
      <c r="L916" s="835">
        <v>186.55</v>
      </c>
      <c r="M916" s="835">
        <v>186.55</v>
      </c>
      <c r="N916" s="832">
        <v>1</v>
      </c>
      <c r="O916" s="836">
        <v>0.5</v>
      </c>
      <c r="P916" s="835">
        <v>186.55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5" customHeight="1" x14ac:dyDescent="0.2">
      <c r="A917" s="831">
        <v>7</v>
      </c>
      <c r="B917" s="832" t="s">
        <v>2907</v>
      </c>
      <c r="C917" s="832" t="s">
        <v>2913</v>
      </c>
      <c r="D917" s="833" t="s">
        <v>4443</v>
      </c>
      <c r="E917" s="834" t="s">
        <v>2933</v>
      </c>
      <c r="F917" s="832" t="s">
        <v>2908</v>
      </c>
      <c r="G917" s="832" t="s">
        <v>3981</v>
      </c>
      <c r="H917" s="832" t="s">
        <v>678</v>
      </c>
      <c r="I917" s="832" t="s">
        <v>2781</v>
      </c>
      <c r="J917" s="832" t="s">
        <v>2779</v>
      </c>
      <c r="K917" s="832" t="s">
        <v>2782</v>
      </c>
      <c r="L917" s="835">
        <v>31.09</v>
      </c>
      <c r="M917" s="835">
        <v>31.09</v>
      </c>
      <c r="N917" s="832">
        <v>1</v>
      </c>
      <c r="O917" s="836">
        <v>1</v>
      </c>
      <c r="P917" s="835">
        <v>31.09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5" customHeight="1" x14ac:dyDescent="0.2">
      <c r="A918" s="831">
        <v>7</v>
      </c>
      <c r="B918" s="832" t="s">
        <v>2907</v>
      </c>
      <c r="C918" s="832" t="s">
        <v>2913</v>
      </c>
      <c r="D918" s="833" t="s">
        <v>4443</v>
      </c>
      <c r="E918" s="834" t="s">
        <v>2933</v>
      </c>
      <c r="F918" s="832" t="s">
        <v>2908</v>
      </c>
      <c r="G918" s="832" t="s">
        <v>3594</v>
      </c>
      <c r="H918" s="832" t="s">
        <v>585</v>
      </c>
      <c r="I918" s="832" t="s">
        <v>3595</v>
      </c>
      <c r="J918" s="832" t="s">
        <v>3596</v>
      </c>
      <c r="K918" s="832" t="s">
        <v>3597</v>
      </c>
      <c r="L918" s="835">
        <v>92.54</v>
      </c>
      <c r="M918" s="835">
        <v>277.62</v>
      </c>
      <c r="N918" s="832">
        <v>3</v>
      </c>
      <c r="O918" s="836">
        <v>0.5</v>
      </c>
      <c r="P918" s="835">
        <v>277.62</v>
      </c>
      <c r="Q918" s="837">
        <v>1</v>
      </c>
      <c r="R918" s="832">
        <v>3</v>
      </c>
      <c r="S918" s="837">
        <v>1</v>
      </c>
      <c r="T918" s="836">
        <v>0.5</v>
      </c>
      <c r="U918" s="838">
        <v>1</v>
      </c>
    </row>
    <row r="919" spans="1:21" ht="14.45" customHeight="1" x14ac:dyDescent="0.2">
      <c r="A919" s="831">
        <v>7</v>
      </c>
      <c r="B919" s="832" t="s">
        <v>2907</v>
      </c>
      <c r="C919" s="832" t="s">
        <v>2913</v>
      </c>
      <c r="D919" s="833" t="s">
        <v>4443</v>
      </c>
      <c r="E919" s="834" t="s">
        <v>2933</v>
      </c>
      <c r="F919" s="832" t="s">
        <v>2908</v>
      </c>
      <c r="G919" s="832" t="s">
        <v>2979</v>
      </c>
      <c r="H919" s="832" t="s">
        <v>585</v>
      </c>
      <c r="I919" s="832" t="s">
        <v>2982</v>
      </c>
      <c r="J919" s="832" t="s">
        <v>2981</v>
      </c>
      <c r="K919" s="832" t="s">
        <v>2983</v>
      </c>
      <c r="L919" s="835">
        <v>128.55000000000001</v>
      </c>
      <c r="M919" s="835">
        <v>257.10000000000002</v>
      </c>
      <c r="N919" s="832">
        <v>2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7</v>
      </c>
      <c r="B920" s="832" t="s">
        <v>2907</v>
      </c>
      <c r="C920" s="832" t="s">
        <v>2913</v>
      </c>
      <c r="D920" s="833" t="s">
        <v>4443</v>
      </c>
      <c r="E920" s="834" t="s">
        <v>2933</v>
      </c>
      <c r="F920" s="832" t="s">
        <v>2908</v>
      </c>
      <c r="G920" s="832" t="s">
        <v>3572</v>
      </c>
      <c r="H920" s="832" t="s">
        <v>585</v>
      </c>
      <c r="I920" s="832" t="s">
        <v>3573</v>
      </c>
      <c r="J920" s="832" t="s">
        <v>3574</v>
      </c>
      <c r="K920" s="832" t="s">
        <v>3575</v>
      </c>
      <c r="L920" s="835">
        <v>97.96</v>
      </c>
      <c r="M920" s="835">
        <v>97.96</v>
      </c>
      <c r="N920" s="832">
        <v>1</v>
      </c>
      <c r="O920" s="836">
        <v>0.5</v>
      </c>
      <c r="P920" s="835">
        <v>97.96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5" customHeight="1" x14ac:dyDescent="0.2">
      <c r="A921" s="831">
        <v>7</v>
      </c>
      <c r="B921" s="832" t="s">
        <v>2907</v>
      </c>
      <c r="C921" s="832" t="s">
        <v>2913</v>
      </c>
      <c r="D921" s="833" t="s">
        <v>4443</v>
      </c>
      <c r="E921" s="834" t="s">
        <v>2933</v>
      </c>
      <c r="F921" s="832" t="s">
        <v>2908</v>
      </c>
      <c r="G921" s="832" t="s">
        <v>3235</v>
      </c>
      <c r="H921" s="832" t="s">
        <v>585</v>
      </c>
      <c r="I921" s="832" t="s">
        <v>3598</v>
      </c>
      <c r="J921" s="832" t="s">
        <v>3237</v>
      </c>
      <c r="K921" s="832" t="s">
        <v>3599</v>
      </c>
      <c r="L921" s="835">
        <v>0</v>
      </c>
      <c r="M921" s="835">
        <v>0</v>
      </c>
      <c r="N921" s="832">
        <v>9</v>
      </c>
      <c r="O921" s="836">
        <v>2.5</v>
      </c>
      <c r="P921" s="835">
        <v>0</v>
      </c>
      <c r="Q921" s="837"/>
      <c r="R921" s="832">
        <v>4</v>
      </c>
      <c r="S921" s="837">
        <v>0.44444444444444442</v>
      </c>
      <c r="T921" s="836">
        <v>1.5</v>
      </c>
      <c r="U921" s="838">
        <v>0.6</v>
      </c>
    </row>
    <row r="922" spans="1:21" ht="14.45" customHeight="1" x14ac:dyDescent="0.2">
      <c r="A922" s="831">
        <v>7</v>
      </c>
      <c r="B922" s="832" t="s">
        <v>2907</v>
      </c>
      <c r="C922" s="832" t="s">
        <v>2913</v>
      </c>
      <c r="D922" s="833" t="s">
        <v>4443</v>
      </c>
      <c r="E922" s="834" t="s">
        <v>2933</v>
      </c>
      <c r="F922" s="832" t="s">
        <v>2908</v>
      </c>
      <c r="G922" s="832" t="s">
        <v>3235</v>
      </c>
      <c r="H922" s="832" t="s">
        <v>585</v>
      </c>
      <c r="I922" s="832" t="s">
        <v>3236</v>
      </c>
      <c r="J922" s="832" t="s">
        <v>3237</v>
      </c>
      <c r="K922" s="832" t="s">
        <v>1210</v>
      </c>
      <c r="L922" s="835">
        <v>0</v>
      </c>
      <c r="M922" s="835">
        <v>0</v>
      </c>
      <c r="N922" s="832">
        <v>1</v>
      </c>
      <c r="O922" s="836">
        <v>0.5</v>
      </c>
      <c r="P922" s="835"/>
      <c r="Q922" s="837"/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7</v>
      </c>
      <c r="B923" s="832" t="s">
        <v>2907</v>
      </c>
      <c r="C923" s="832" t="s">
        <v>2913</v>
      </c>
      <c r="D923" s="833" t="s">
        <v>4443</v>
      </c>
      <c r="E923" s="834" t="s">
        <v>2933</v>
      </c>
      <c r="F923" s="832" t="s">
        <v>2908</v>
      </c>
      <c r="G923" s="832" t="s">
        <v>3235</v>
      </c>
      <c r="H923" s="832" t="s">
        <v>585</v>
      </c>
      <c r="I923" s="832" t="s">
        <v>4076</v>
      </c>
      <c r="J923" s="832" t="s">
        <v>3237</v>
      </c>
      <c r="K923" s="832" t="s">
        <v>3601</v>
      </c>
      <c r="L923" s="835">
        <v>0</v>
      </c>
      <c r="M923" s="835">
        <v>0</v>
      </c>
      <c r="N923" s="832">
        <v>1</v>
      </c>
      <c r="O923" s="836">
        <v>1</v>
      </c>
      <c r="P923" s="835">
        <v>0</v>
      </c>
      <c r="Q923" s="837"/>
      <c r="R923" s="832">
        <v>1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7</v>
      </c>
      <c r="B924" s="832" t="s">
        <v>2907</v>
      </c>
      <c r="C924" s="832" t="s">
        <v>2913</v>
      </c>
      <c r="D924" s="833" t="s">
        <v>4443</v>
      </c>
      <c r="E924" s="834" t="s">
        <v>2933</v>
      </c>
      <c r="F924" s="832" t="s">
        <v>2908</v>
      </c>
      <c r="G924" s="832" t="s">
        <v>3602</v>
      </c>
      <c r="H924" s="832" t="s">
        <v>678</v>
      </c>
      <c r="I924" s="832" t="s">
        <v>2822</v>
      </c>
      <c r="J924" s="832" t="s">
        <v>2823</v>
      </c>
      <c r="K924" s="832" t="s">
        <v>2824</v>
      </c>
      <c r="L924" s="835">
        <v>754.04</v>
      </c>
      <c r="M924" s="835">
        <v>35439.879999999997</v>
      </c>
      <c r="N924" s="832">
        <v>47</v>
      </c>
      <c r="O924" s="836">
        <v>9</v>
      </c>
      <c r="P924" s="835">
        <v>30915.64</v>
      </c>
      <c r="Q924" s="837">
        <v>0.87234042553191493</v>
      </c>
      <c r="R924" s="832">
        <v>41</v>
      </c>
      <c r="S924" s="837">
        <v>0.87234042553191493</v>
      </c>
      <c r="T924" s="836">
        <v>8</v>
      </c>
      <c r="U924" s="838">
        <v>0.88888888888888884</v>
      </c>
    </row>
    <row r="925" spans="1:21" ht="14.45" customHeight="1" x14ac:dyDescent="0.2">
      <c r="A925" s="831">
        <v>7</v>
      </c>
      <c r="B925" s="832" t="s">
        <v>2907</v>
      </c>
      <c r="C925" s="832" t="s">
        <v>2913</v>
      </c>
      <c r="D925" s="833" t="s">
        <v>4443</v>
      </c>
      <c r="E925" s="834" t="s">
        <v>2933</v>
      </c>
      <c r="F925" s="832" t="s">
        <v>2908</v>
      </c>
      <c r="G925" s="832" t="s">
        <v>3602</v>
      </c>
      <c r="H925" s="832" t="s">
        <v>678</v>
      </c>
      <c r="I925" s="832" t="s">
        <v>3603</v>
      </c>
      <c r="J925" s="832" t="s">
        <v>2823</v>
      </c>
      <c r="K925" s="832" t="s">
        <v>3604</v>
      </c>
      <c r="L925" s="835">
        <v>1131.06</v>
      </c>
      <c r="M925" s="835">
        <v>39587.1</v>
      </c>
      <c r="N925" s="832">
        <v>35</v>
      </c>
      <c r="O925" s="836">
        <v>7</v>
      </c>
      <c r="P925" s="835">
        <v>26014.379999999997</v>
      </c>
      <c r="Q925" s="837">
        <v>0.65714285714285714</v>
      </c>
      <c r="R925" s="832">
        <v>23</v>
      </c>
      <c r="S925" s="837">
        <v>0.65714285714285714</v>
      </c>
      <c r="T925" s="836">
        <v>5</v>
      </c>
      <c r="U925" s="838">
        <v>0.7142857142857143</v>
      </c>
    </row>
    <row r="926" spans="1:21" ht="14.45" customHeight="1" x14ac:dyDescent="0.2">
      <c r="A926" s="831">
        <v>7</v>
      </c>
      <c r="B926" s="832" t="s">
        <v>2907</v>
      </c>
      <c r="C926" s="832" t="s">
        <v>2913</v>
      </c>
      <c r="D926" s="833" t="s">
        <v>4443</v>
      </c>
      <c r="E926" s="834" t="s">
        <v>2933</v>
      </c>
      <c r="F926" s="832" t="s">
        <v>2908</v>
      </c>
      <c r="G926" s="832" t="s">
        <v>3602</v>
      </c>
      <c r="H926" s="832" t="s">
        <v>678</v>
      </c>
      <c r="I926" s="832" t="s">
        <v>3605</v>
      </c>
      <c r="J926" s="832" t="s">
        <v>2823</v>
      </c>
      <c r="K926" s="832" t="s">
        <v>3606</v>
      </c>
      <c r="L926" s="835">
        <v>1508.08</v>
      </c>
      <c r="M926" s="835">
        <v>72387.839999999982</v>
      </c>
      <c r="N926" s="832">
        <v>48</v>
      </c>
      <c r="O926" s="836">
        <v>8</v>
      </c>
      <c r="P926" s="835">
        <v>63339.359999999986</v>
      </c>
      <c r="Q926" s="837">
        <v>0.875</v>
      </c>
      <c r="R926" s="832">
        <v>42</v>
      </c>
      <c r="S926" s="837">
        <v>0.875</v>
      </c>
      <c r="T926" s="836">
        <v>7</v>
      </c>
      <c r="U926" s="838">
        <v>0.875</v>
      </c>
    </row>
    <row r="927" spans="1:21" ht="14.45" customHeight="1" x14ac:dyDescent="0.2">
      <c r="A927" s="831">
        <v>7</v>
      </c>
      <c r="B927" s="832" t="s">
        <v>2907</v>
      </c>
      <c r="C927" s="832" t="s">
        <v>2913</v>
      </c>
      <c r="D927" s="833" t="s">
        <v>4443</v>
      </c>
      <c r="E927" s="834" t="s">
        <v>2933</v>
      </c>
      <c r="F927" s="832" t="s">
        <v>2908</v>
      </c>
      <c r="G927" s="832" t="s">
        <v>3602</v>
      </c>
      <c r="H927" s="832" t="s">
        <v>585</v>
      </c>
      <c r="I927" s="832" t="s">
        <v>3609</v>
      </c>
      <c r="J927" s="832" t="s">
        <v>3608</v>
      </c>
      <c r="K927" s="832" t="s">
        <v>2824</v>
      </c>
      <c r="L927" s="835">
        <v>646.32000000000005</v>
      </c>
      <c r="M927" s="835">
        <v>11633.76</v>
      </c>
      <c r="N927" s="832">
        <v>18</v>
      </c>
      <c r="O927" s="836">
        <v>3</v>
      </c>
      <c r="P927" s="835">
        <v>3877.92</v>
      </c>
      <c r="Q927" s="837">
        <v>0.33333333333333331</v>
      </c>
      <c r="R927" s="832">
        <v>6</v>
      </c>
      <c r="S927" s="837">
        <v>0.33333333333333331</v>
      </c>
      <c r="T927" s="836">
        <v>1</v>
      </c>
      <c r="U927" s="838">
        <v>0.33333333333333331</v>
      </c>
    </row>
    <row r="928" spans="1:21" ht="14.45" customHeight="1" x14ac:dyDescent="0.2">
      <c r="A928" s="831">
        <v>7</v>
      </c>
      <c r="B928" s="832" t="s">
        <v>2907</v>
      </c>
      <c r="C928" s="832" t="s">
        <v>2913</v>
      </c>
      <c r="D928" s="833" t="s">
        <v>4443</v>
      </c>
      <c r="E928" s="834" t="s">
        <v>2933</v>
      </c>
      <c r="F928" s="832" t="s">
        <v>2908</v>
      </c>
      <c r="G928" s="832" t="s">
        <v>3602</v>
      </c>
      <c r="H928" s="832" t="s">
        <v>585</v>
      </c>
      <c r="I928" s="832" t="s">
        <v>3616</v>
      </c>
      <c r="J928" s="832" t="s">
        <v>3615</v>
      </c>
      <c r="K928" s="832" t="s">
        <v>3604</v>
      </c>
      <c r="L928" s="835">
        <v>1131.06</v>
      </c>
      <c r="M928" s="835">
        <v>1131.06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7</v>
      </c>
      <c r="B929" s="832" t="s">
        <v>2907</v>
      </c>
      <c r="C929" s="832" t="s">
        <v>2913</v>
      </c>
      <c r="D929" s="833" t="s">
        <v>4443</v>
      </c>
      <c r="E929" s="834" t="s">
        <v>2933</v>
      </c>
      <c r="F929" s="832" t="s">
        <v>2908</v>
      </c>
      <c r="G929" s="832" t="s">
        <v>3602</v>
      </c>
      <c r="H929" s="832" t="s">
        <v>585</v>
      </c>
      <c r="I929" s="832" t="s">
        <v>3617</v>
      </c>
      <c r="J929" s="832" t="s">
        <v>3615</v>
      </c>
      <c r="K929" s="832" t="s">
        <v>2824</v>
      </c>
      <c r="L929" s="835">
        <v>754.04</v>
      </c>
      <c r="M929" s="835">
        <v>11310.599999999999</v>
      </c>
      <c r="N929" s="832">
        <v>15</v>
      </c>
      <c r="O929" s="836">
        <v>2</v>
      </c>
      <c r="P929" s="835">
        <v>11310.599999999999</v>
      </c>
      <c r="Q929" s="837">
        <v>1</v>
      </c>
      <c r="R929" s="832">
        <v>15</v>
      </c>
      <c r="S929" s="837">
        <v>1</v>
      </c>
      <c r="T929" s="836">
        <v>2</v>
      </c>
      <c r="U929" s="838">
        <v>1</v>
      </c>
    </row>
    <row r="930" spans="1:21" ht="14.45" customHeight="1" x14ac:dyDescent="0.2">
      <c r="A930" s="831">
        <v>7</v>
      </c>
      <c r="B930" s="832" t="s">
        <v>2907</v>
      </c>
      <c r="C930" s="832" t="s">
        <v>2913</v>
      </c>
      <c r="D930" s="833" t="s">
        <v>4443</v>
      </c>
      <c r="E930" s="834" t="s">
        <v>2933</v>
      </c>
      <c r="F930" s="832" t="s">
        <v>2908</v>
      </c>
      <c r="G930" s="832" t="s">
        <v>3419</v>
      </c>
      <c r="H930" s="832" t="s">
        <v>678</v>
      </c>
      <c r="I930" s="832" t="s">
        <v>2685</v>
      </c>
      <c r="J930" s="832" t="s">
        <v>1532</v>
      </c>
      <c r="K930" s="832" t="s">
        <v>2686</v>
      </c>
      <c r="L930" s="835">
        <v>176.32</v>
      </c>
      <c r="M930" s="835">
        <v>1057.92</v>
      </c>
      <c r="N930" s="832">
        <v>6</v>
      </c>
      <c r="O930" s="836">
        <v>3.5</v>
      </c>
      <c r="P930" s="835">
        <v>352.64</v>
      </c>
      <c r="Q930" s="837">
        <v>0.33333333333333331</v>
      </c>
      <c r="R930" s="832">
        <v>2</v>
      </c>
      <c r="S930" s="837">
        <v>0.33333333333333331</v>
      </c>
      <c r="T930" s="836">
        <v>1.5</v>
      </c>
      <c r="U930" s="838">
        <v>0.42857142857142855</v>
      </c>
    </row>
    <row r="931" spans="1:21" ht="14.45" customHeight="1" x14ac:dyDescent="0.2">
      <c r="A931" s="831">
        <v>7</v>
      </c>
      <c r="B931" s="832" t="s">
        <v>2907</v>
      </c>
      <c r="C931" s="832" t="s">
        <v>2913</v>
      </c>
      <c r="D931" s="833" t="s">
        <v>4443</v>
      </c>
      <c r="E931" s="834" t="s">
        <v>2933</v>
      </c>
      <c r="F931" s="832" t="s">
        <v>2908</v>
      </c>
      <c r="G931" s="832" t="s">
        <v>4077</v>
      </c>
      <c r="H931" s="832" t="s">
        <v>585</v>
      </c>
      <c r="I931" s="832" t="s">
        <v>4078</v>
      </c>
      <c r="J931" s="832" t="s">
        <v>4079</v>
      </c>
      <c r="K931" s="832" t="s">
        <v>2145</v>
      </c>
      <c r="L931" s="835">
        <v>78.33</v>
      </c>
      <c r="M931" s="835">
        <v>156.66</v>
      </c>
      <c r="N931" s="832">
        <v>2</v>
      </c>
      <c r="O931" s="836">
        <v>1</v>
      </c>
      <c r="P931" s="835">
        <v>156.66</v>
      </c>
      <c r="Q931" s="837">
        <v>1</v>
      </c>
      <c r="R931" s="832">
        <v>2</v>
      </c>
      <c r="S931" s="837">
        <v>1</v>
      </c>
      <c r="T931" s="836">
        <v>1</v>
      </c>
      <c r="U931" s="838">
        <v>1</v>
      </c>
    </row>
    <row r="932" spans="1:21" ht="14.45" customHeight="1" x14ac:dyDescent="0.2">
      <c r="A932" s="831">
        <v>7</v>
      </c>
      <c r="B932" s="832" t="s">
        <v>2907</v>
      </c>
      <c r="C932" s="832" t="s">
        <v>2913</v>
      </c>
      <c r="D932" s="833" t="s">
        <v>4443</v>
      </c>
      <c r="E932" s="834" t="s">
        <v>2933</v>
      </c>
      <c r="F932" s="832" t="s">
        <v>2908</v>
      </c>
      <c r="G932" s="832" t="s">
        <v>3048</v>
      </c>
      <c r="H932" s="832" t="s">
        <v>678</v>
      </c>
      <c r="I932" s="832" t="s">
        <v>3618</v>
      </c>
      <c r="J932" s="832" t="s">
        <v>876</v>
      </c>
      <c r="K932" s="832" t="s">
        <v>3619</v>
      </c>
      <c r="L932" s="835">
        <v>264</v>
      </c>
      <c r="M932" s="835">
        <v>264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7</v>
      </c>
      <c r="B933" s="832" t="s">
        <v>2907</v>
      </c>
      <c r="C933" s="832" t="s">
        <v>2913</v>
      </c>
      <c r="D933" s="833" t="s">
        <v>4443</v>
      </c>
      <c r="E933" s="834" t="s">
        <v>2933</v>
      </c>
      <c r="F933" s="832" t="s">
        <v>2908</v>
      </c>
      <c r="G933" s="832" t="s">
        <v>3048</v>
      </c>
      <c r="H933" s="832" t="s">
        <v>678</v>
      </c>
      <c r="I933" s="832" t="s">
        <v>3620</v>
      </c>
      <c r="J933" s="832" t="s">
        <v>874</v>
      </c>
      <c r="K933" s="832" t="s">
        <v>875</v>
      </c>
      <c r="L933" s="835">
        <v>65.989999999999995</v>
      </c>
      <c r="M933" s="835">
        <v>1187.82</v>
      </c>
      <c r="N933" s="832">
        <v>18</v>
      </c>
      <c r="O933" s="836">
        <v>3.5</v>
      </c>
      <c r="P933" s="835">
        <v>989.84999999999991</v>
      </c>
      <c r="Q933" s="837">
        <v>0.83333333333333326</v>
      </c>
      <c r="R933" s="832">
        <v>15</v>
      </c>
      <c r="S933" s="837">
        <v>0.83333333333333337</v>
      </c>
      <c r="T933" s="836">
        <v>3</v>
      </c>
      <c r="U933" s="838">
        <v>0.8571428571428571</v>
      </c>
    </row>
    <row r="934" spans="1:21" ht="14.45" customHeight="1" x14ac:dyDescent="0.2">
      <c r="A934" s="831">
        <v>7</v>
      </c>
      <c r="B934" s="832" t="s">
        <v>2907</v>
      </c>
      <c r="C934" s="832" t="s">
        <v>2913</v>
      </c>
      <c r="D934" s="833" t="s">
        <v>4443</v>
      </c>
      <c r="E934" s="834" t="s">
        <v>2933</v>
      </c>
      <c r="F934" s="832" t="s">
        <v>2908</v>
      </c>
      <c r="G934" s="832" t="s">
        <v>3048</v>
      </c>
      <c r="H934" s="832" t="s">
        <v>678</v>
      </c>
      <c r="I934" s="832" t="s">
        <v>3050</v>
      </c>
      <c r="J934" s="832" t="s">
        <v>876</v>
      </c>
      <c r="K934" s="832" t="s">
        <v>877</v>
      </c>
      <c r="L934" s="835">
        <v>132</v>
      </c>
      <c r="M934" s="835">
        <v>396</v>
      </c>
      <c r="N934" s="832">
        <v>3</v>
      </c>
      <c r="O934" s="836">
        <v>0.5</v>
      </c>
      <c r="P934" s="835">
        <v>396</v>
      </c>
      <c r="Q934" s="837">
        <v>1</v>
      </c>
      <c r="R934" s="832">
        <v>3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7</v>
      </c>
      <c r="B935" s="832" t="s">
        <v>2907</v>
      </c>
      <c r="C935" s="832" t="s">
        <v>2913</v>
      </c>
      <c r="D935" s="833" t="s">
        <v>4443</v>
      </c>
      <c r="E935" s="834" t="s">
        <v>2933</v>
      </c>
      <c r="F935" s="832" t="s">
        <v>2908</v>
      </c>
      <c r="G935" s="832" t="s">
        <v>3048</v>
      </c>
      <c r="H935" s="832" t="s">
        <v>585</v>
      </c>
      <c r="I935" s="832" t="s">
        <v>3622</v>
      </c>
      <c r="J935" s="832" t="s">
        <v>3052</v>
      </c>
      <c r="K935" s="832" t="s">
        <v>875</v>
      </c>
      <c r="L935" s="835">
        <v>65.989999999999995</v>
      </c>
      <c r="M935" s="835">
        <v>1187.82</v>
      </c>
      <c r="N935" s="832">
        <v>18</v>
      </c>
      <c r="O935" s="836">
        <v>3</v>
      </c>
      <c r="P935" s="835">
        <v>989.84999999999991</v>
      </c>
      <c r="Q935" s="837">
        <v>0.83333333333333326</v>
      </c>
      <c r="R935" s="832">
        <v>15</v>
      </c>
      <c r="S935" s="837">
        <v>0.83333333333333337</v>
      </c>
      <c r="T935" s="836">
        <v>2.5</v>
      </c>
      <c r="U935" s="838">
        <v>0.83333333333333337</v>
      </c>
    </row>
    <row r="936" spans="1:21" ht="14.45" customHeight="1" x14ac:dyDescent="0.2">
      <c r="A936" s="831">
        <v>7</v>
      </c>
      <c r="B936" s="832" t="s">
        <v>2907</v>
      </c>
      <c r="C936" s="832" t="s">
        <v>2913</v>
      </c>
      <c r="D936" s="833" t="s">
        <v>4443</v>
      </c>
      <c r="E936" s="834" t="s">
        <v>2933</v>
      </c>
      <c r="F936" s="832" t="s">
        <v>2908</v>
      </c>
      <c r="G936" s="832" t="s">
        <v>3208</v>
      </c>
      <c r="H936" s="832" t="s">
        <v>585</v>
      </c>
      <c r="I936" s="832" t="s">
        <v>4080</v>
      </c>
      <c r="J936" s="832" t="s">
        <v>3210</v>
      </c>
      <c r="K936" s="832" t="s">
        <v>4081</v>
      </c>
      <c r="L936" s="835">
        <v>23.51</v>
      </c>
      <c r="M936" s="835">
        <v>117.55000000000001</v>
      </c>
      <c r="N936" s="832">
        <v>5</v>
      </c>
      <c r="O936" s="836">
        <v>2</v>
      </c>
      <c r="P936" s="835">
        <v>70.53</v>
      </c>
      <c r="Q936" s="837">
        <v>0.6</v>
      </c>
      <c r="R936" s="832">
        <v>3</v>
      </c>
      <c r="S936" s="837">
        <v>0.6</v>
      </c>
      <c r="T936" s="836">
        <v>1</v>
      </c>
      <c r="U936" s="838">
        <v>0.5</v>
      </c>
    </row>
    <row r="937" spans="1:21" ht="14.45" customHeight="1" x14ac:dyDescent="0.2">
      <c r="A937" s="831">
        <v>7</v>
      </c>
      <c r="B937" s="832" t="s">
        <v>2907</v>
      </c>
      <c r="C937" s="832" t="s">
        <v>2913</v>
      </c>
      <c r="D937" s="833" t="s">
        <v>4443</v>
      </c>
      <c r="E937" s="834" t="s">
        <v>2933</v>
      </c>
      <c r="F937" s="832" t="s">
        <v>2908</v>
      </c>
      <c r="G937" s="832" t="s">
        <v>3053</v>
      </c>
      <c r="H937" s="832" t="s">
        <v>585</v>
      </c>
      <c r="I937" s="832" t="s">
        <v>4082</v>
      </c>
      <c r="J937" s="832" t="s">
        <v>1920</v>
      </c>
      <c r="K937" s="832" t="s">
        <v>4083</v>
      </c>
      <c r="L937" s="835">
        <v>516</v>
      </c>
      <c r="M937" s="835">
        <v>7224</v>
      </c>
      <c r="N937" s="832">
        <v>14</v>
      </c>
      <c r="O937" s="836">
        <v>4</v>
      </c>
      <c r="P937" s="835">
        <v>5676</v>
      </c>
      <c r="Q937" s="837">
        <v>0.7857142857142857</v>
      </c>
      <c r="R937" s="832">
        <v>11</v>
      </c>
      <c r="S937" s="837">
        <v>0.7857142857142857</v>
      </c>
      <c r="T937" s="836">
        <v>3</v>
      </c>
      <c r="U937" s="838">
        <v>0.75</v>
      </c>
    </row>
    <row r="938" spans="1:21" ht="14.45" customHeight="1" x14ac:dyDescent="0.2">
      <c r="A938" s="831">
        <v>7</v>
      </c>
      <c r="B938" s="832" t="s">
        <v>2907</v>
      </c>
      <c r="C938" s="832" t="s">
        <v>2913</v>
      </c>
      <c r="D938" s="833" t="s">
        <v>4443</v>
      </c>
      <c r="E938" s="834" t="s">
        <v>2933</v>
      </c>
      <c r="F938" s="832" t="s">
        <v>2908</v>
      </c>
      <c r="G938" s="832" t="s">
        <v>3053</v>
      </c>
      <c r="H938" s="832" t="s">
        <v>585</v>
      </c>
      <c r="I938" s="832" t="s">
        <v>4084</v>
      </c>
      <c r="J938" s="832" t="s">
        <v>1920</v>
      </c>
      <c r="K938" s="832" t="s">
        <v>4085</v>
      </c>
      <c r="L938" s="835">
        <v>1719.99</v>
      </c>
      <c r="M938" s="835">
        <v>5159.97</v>
      </c>
      <c r="N938" s="832">
        <v>3</v>
      </c>
      <c r="O938" s="836">
        <v>2</v>
      </c>
      <c r="P938" s="835">
        <v>1719.99</v>
      </c>
      <c r="Q938" s="837">
        <v>0.33333333333333331</v>
      </c>
      <c r="R938" s="832">
        <v>1</v>
      </c>
      <c r="S938" s="837">
        <v>0.33333333333333331</v>
      </c>
      <c r="T938" s="836">
        <v>0.5</v>
      </c>
      <c r="U938" s="838">
        <v>0.25</v>
      </c>
    </row>
    <row r="939" spans="1:21" ht="14.45" customHeight="1" x14ac:dyDescent="0.2">
      <c r="A939" s="831">
        <v>7</v>
      </c>
      <c r="B939" s="832" t="s">
        <v>2907</v>
      </c>
      <c r="C939" s="832" t="s">
        <v>2913</v>
      </c>
      <c r="D939" s="833" t="s">
        <v>4443</v>
      </c>
      <c r="E939" s="834" t="s">
        <v>2933</v>
      </c>
      <c r="F939" s="832" t="s">
        <v>2908</v>
      </c>
      <c r="G939" s="832" t="s">
        <v>3053</v>
      </c>
      <c r="H939" s="832" t="s">
        <v>585</v>
      </c>
      <c r="I939" s="832" t="s">
        <v>3057</v>
      </c>
      <c r="J939" s="832" t="s">
        <v>1310</v>
      </c>
      <c r="K939" s="832" t="s">
        <v>1311</v>
      </c>
      <c r="L939" s="835">
        <v>147.85</v>
      </c>
      <c r="M939" s="835">
        <v>147.85</v>
      </c>
      <c r="N939" s="832">
        <v>1</v>
      </c>
      <c r="O939" s="836">
        <v>0.5</v>
      </c>
      <c r="P939" s="835">
        <v>147.85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5" customHeight="1" x14ac:dyDescent="0.2">
      <c r="A940" s="831">
        <v>7</v>
      </c>
      <c r="B940" s="832" t="s">
        <v>2907</v>
      </c>
      <c r="C940" s="832" t="s">
        <v>2913</v>
      </c>
      <c r="D940" s="833" t="s">
        <v>4443</v>
      </c>
      <c r="E940" s="834" t="s">
        <v>2933</v>
      </c>
      <c r="F940" s="832" t="s">
        <v>2908</v>
      </c>
      <c r="G940" s="832" t="s">
        <v>3053</v>
      </c>
      <c r="H940" s="832" t="s">
        <v>585</v>
      </c>
      <c r="I940" s="832" t="s">
        <v>4086</v>
      </c>
      <c r="J940" s="832" t="s">
        <v>1310</v>
      </c>
      <c r="K940" s="832" t="s">
        <v>1311</v>
      </c>
      <c r="L940" s="835">
        <v>147.85</v>
      </c>
      <c r="M940" s="835">
        <v>295.7</v>
      </c>
      <c r="N940" s="832">
        <v>2</v>
      </c>
      <c r="O940" s="836">
        <v>2</v>
      </c>
      <c r="P940" s="835">
        <v>147.85</v>
      </c>
      <c r="Q940" s="837">
        <v>0.5</v>
      </c>
      <c r="R940" s="832">
        <v>1</v>
      </c>
      <c r="S940" s="837">
        <v>0.5</v>
      </c>
      <c r="T940" s="836">
        <v>1</v>
      </c>
      <c r="U940" s="838">
        <v>0.5</v>
      </c>
    </row>
    <row r="941" spans="1:21" ht="14.45" customHeight="1" x14ac:dyDescent="0.2">
      <c r="A941" s="831">
        <v>7</v>
      </c>
      <c r="B941" s="832" t="s">
        <v>2907</v>
      </c>
      <c r="C941" s="832" t="s">
        <v>2913</v>
      </c>
      <c r="D941" s="833" t="s">
        <v>4443</v>
      </c>
      <c r="E941" s="834" t="s">
        <v>2933</v>
      </c>
      <c r="F941" s="832" t="s">
        <v>2908</v>
      </c>
      <c r="G941" s="832" t="s">
        <v>4087</v>
      </c>
      <c r="H941" s="832" t="s">
        <v>585</v>
      </c>
      <c r="I941" s="832" t="s">
        <v>4088</v>
      </c>
      <c r="J941" s="832" t="s">
        <v>925</v>
      </c>
      <c r="K941" s="832" t="s">
        <v>4089</v>
      </c>
      <c r="L941" s="835">
        <v>93.61</v>
      </c>
      <c r="M941" s="835">
        <v>187.22</v>
      </c>
      <c r="N941" s="832">
        <v>2</v>
      </c>
      <c r="O941" s="836">
        <v>1</v>
      </c>
      <c r="P941" s="835">
        <v>187.22</v>
      </c>
      <c r="Q941" s="837">
        <v>1</v>
      </c>
      <c r="R941" s="832">
        <v>2</v>
      </c>
      <c r="S941" s="837">
        <v>1</v>
      </c>
      <c r="T941" s="836">
        <v>1</v>
      </c>
      <c r="U941" s="838">
        <v>1</v>
      </c>
    </row>
    <row r="942" spans="1:21" ht="14.45" customHeight="1" x14ac:dyDescent="0.2">
      <c r="A942" s="831">
        <v>7</v>
      </c>
      <c r="B942" s="832" t="s">
        <v>2907</v>
      </c>
      <c r="C942" s="832" t="s">
        <v>2913</v>
      </c>
      <c r="D942" s="833" t="s">
        <v>4443</v>
      </c>
      <c r="E942" s="834" t="s">
        <v>2933</v>
      </c>
      <c r="F942" s="832" t="s">
        <v>2908</v>
      </c>
      <c r="G942" s="832" t="s">
        <v>3229</v>
      </c>
      <c r="H942" s="832" t="s">
        <v>585</v>
      </c>
      <c r="I942" s="832" t="s">
        <v>3623</v>
      </c>
      <c r="J942" s="832" t="s">
        <v>3231</v>
      </c>
      <c r="K942" s="832" t="s">
        <v>3624</v>
      </c>
      <c r="L942" s="835">
        <v>140.94999999999999</v>
      </c>
      <c r="M942" s="835">
        <v>1268.55</v>
      </c>
      <c r="N942" s="832">
        <v>9</v>
      </c>
      <c r="O942" s="836">
        <v>2.5</v>
      </c>
      <c r="P942" s="835">
        <v>422.84999999999997</v>
      </c>
      <c r="Q942" s="837">
        <v>0.33333333333333331</v>
      </c>
      <c r="R942" s="832">
        <v>3</v>
      </c>
      <c r="S942" s="837">
        <v>0.33333333333333331</v>
      </c>
      <c r="T942" s="836">
        <v>0.5</v>
      </c>
      <c r="U942" s="838">
        <v>0.2</v>
      </c>
    </row>
    <row r="943" spans="1:21" ht="14.45" customHeight="1" x14ac:dyDescent="0.2">
      <c r="A943" s="831">
        <v>7</v>
      </c>
      <c r="B943" s="832" t="s">
        <v>2907</v>
      </c>
      <c r="C943" s="832" t="s">
        <v>2913</v>
      </c>
      <c r="D943" s="833" t="s">
        <v>4443</v>
      </c>
      <c r="E943" s="834" t="s">
        <v>2933</v>
      </c>
      <c r="F943" s="832" t="s">
        <v>2908</v>
      </c>
      <c r="G943" s="832" t="s">
        <v>3229</v>
      </c>
      <c r="H943" s="832" t="s">
        <v>585</v>
      </c>
      <c r="I943" s="832" t="s">
        <v>3625</v>
      </c>
      <c r="J943" s="832" t="s">
        <v>3231</v>
      </c>
      <c r="K943" s="832" t="s">
        <v>3626</v>
      </c>
      <c r="L943" s="835">
        <v>211.42</v>
      </c>
      <c r="M943" s="835">
        <v>4439.82</v>
      </c>
      <c r="N943" s="832">
        <v>21</v>
      </c>
      <c r="O943" s="836">
        <v>4.5</v>
      </c>
      <c r="P943" s="835">
        <v>2748.46</v>
      </c>
      <c r="Q943" s="837">
        <v>0.61904761904761907</v>
      </c>
      <c r="R943" s="832">
        <v>13</v>
      </c>
      <c r="S943" s="837">
        <v>0.61904761904761907</v>
      </c>
      <c r="T943" s="836">
        <v>2.5</v>
      </c>
      <c r="U943" s="838">
        <v>0.55555555555555558</v>
      </c>
    </row>
    <row r="944" spans="1:21" ht="14.45" customHeight="1" x14ac:dyDescent="0.2">
      <c r="A944" s="831">
        <v>7</v>
      </c>
      <c r="B944" s="832" t="s">
        <v>2907</v>
      </c>
      <c r="C944" s="832" t="s">
        <v>2913</v>
      </c>
      <c r="D944" s="833" t="s">
        <v>4443</v>
      </c>
      <c r="E944" s="834" t="s">
        <v>2933</v>
      </c>
      <c r="F944" s="832" t="s">
        <v>2908</v>
      </c>
      <c r="G944" s="832" t="s">
        <v>2989</v>
      </c>
      <c r="H944" s="832" t="s">
        <v>585</v>
      </c>
      <c r="I944" s="832" t="s">
        <v>4090</v>
      </c>
      <c r="J944" s="832" t="s">
        <v>1884</v>
      </c>
      <c r="K944" s="832" t="s">
        <v>1840</v>
      </c>
      <c r="L944" s="835">
        <v>234.94</v>
      </c>
      <c r="M944" s="835">
        <v>234.94</v>
      </c>
      <c r="N944" s="832">
        <v>1</v>
      </c>
      <c r="O944" s="836">
        <v>0.5</v>
      </c>
      <c r="P944" s="835">
        <v>234.94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7</v>
      </c>
      <c r="B945" s="832" t="s">
        <v>2907</v>
      </c>
      <c r="C945" s="832" t="s">
        <v>2913</v>
      </c>
      <c r="D945" s="833" t="s">
        <v>4443</v>
      </c>
      <c r="E945" s="834" t="s">
        <v>2933</v>
      </c>
      <c r="F945" s="832" t="s">
        <v>2908</v>
      </c>
      <c r="G945" s="832" t="s">
        <v>4091</v>
      </c>
      <c r="H945" s="832" t="s">
        <v>585</v>
      </c>
      <c r="I945" s="832" t="s">
        <v>4092</v>
      </c>
      <c r="J945" s="832" t="s">
        <v>1402</v>
      </c>
      <c r="K945" s="832" t="s">
        <v>4093</v>
      </c>
      <c r="L945" s="835">
        <v>0</v>
      </c>
      <c r="M945" s="835">
        <v>0</v>
      </c>
      <c r="N945" s="832">
        <v>1</v>
      </c>
      <c r="O945" s="836">
        <v>1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7</v>
      </c>
      <c r="B946" s="832" t="s">
        <v>2907</v>
      </c>
      <c r="C946" s="832" t="s">
        <v>2913</v>
      </c>
      <c r="D946" s="833" t="s">
        <v>4443</v>
      </c>
      <c r="E946" s="834" t="s">
        <v>2933</v>
      </c>
      <c r="F946" s="832" t="s">
        <v>2908</v>
      </c>
      <c r="G946" s="832" t="s">
        <v>3630</v>
      </c>
      <c r="H946" s="832" t="s">
        <v>585</v>
      </c>
      <c r="I946" s="832" t="s">
        <v>3631</v>
      </c>
      <c r="J946" s="832" t="s">
        <v>3632</v>
      </c>
      <c r="K946" s="832" t="s">
        <v>875</v>
      </c>
      <c r="L946" s="835">
        <v>0</v>
      </c>
      <c r="M946" s="835">
        <v>0</v>
      </c>
      <c r="N946" s="832">
        <v>9</v>
      </c>
      <c r="O946" s="836">
        <v>1</v>
      </c>
      <c r="P946" s="835">
        <v>0</v>
      </c>
      <c r="Q946" s="837"/>
      <c r="R946" s="832">
        <v>9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7</v>
      </c>
      <c r="B947" s="832" t="s">
        <v>2907</v>
      </c>
      <c r="C947" s="832" t="s">
        <v>2913</v>
      </c>
      <c r="D947" s="833" t="s">
        <v>4443</v>
      </c>
      <c r="E947" s="834" t="s">
        <v>2933</v>
      </c>
      <c r="F947" s="832" t="s">
        <v>2908</v>
      </c>
      <c r="G947" s="832" t="s">
        <v>3065</v>
      </c>
      <c r="H947" s="832" t="s">
        <v>585</v>
      </c>
      <c r="I947" s="832" t="s">
        <v>3066</v>
      </c>
      <c r="J947" s="832" t="s">
        <v>3067</v>
      </c>
      <c r="K947" s="832" t="s">
        <v>3068</v>
      </c>
      <c r="L947" s="835">
        <v>29.13</v>
      </c>
      <c r="M947" s="835">
        <v>320.43</v>
      </c>
      <c r="N947" s="832">
        <v>11</v>
      </c>
      <c r="O947" s="836">
        <v>3</v>
      </c>
      <c r="P947" s="835">
        <v>233.04000000000002</v>
      </c>
      <c r="Q947" s="837">
        <v>0.72727272727272729</v>
      </c>
      <c r="R947" s="832">
        <v>8</v>
      </c>
      <c r="S947" s="837">
        <v>0.72727272727272729</v>
      </c>
      <c r="T947" s="836">
        <v>2.5</v>
      </c>
      <c r="U947" s="838">
        <v>0.83333333333333337</v>
      </c>
    </row>
    <row r="948" spans="1:21" ht="14.45" customHeight="1" x14ac:dyDescent="0.2">
      <c r="A948" s="831">
        <v>7</v>
      </c>
      <c r="B948" s="832" t="s">
        <v>2907</v>
      </c>
      <c r="C948" s="832" t="s">
        <v>2913</v>
      </c>
      <c r="D948" s="833" t="s">
        <v>4443</v>
      </c>
      <c r="E948" s="834" t="s">
        <v>2933</v>
      </c>
      <c r="F948" s="832" t="s">
        <v>2908</v>
      </c>
      <c r="G948" s="832" t="s">
        <v>3065</v>
      </c>
      <c r="H948" s="832" t="s">
        <v>585</v>
      </c>
      <c r="I948" s="832" t="s">
        <v>3066</v>
      </c>
      <c r="J948" s="832" t="s">
        <v>3067</v>
      </c>
      <c r="K948" s="832" t="s">
        <v>3068</v>
      </c>
      <c r="L948" s="835">
        <v>24.68</v>
      </c>
      <c r="M948" s="835">
        <v>296.15999999999997</v>
      </c>
      <c r="N948" s="832">
        <v>12</v>
      </c>
      <c r="O948" s="836">
        <v>2</v>
      </c>
      <c r="P948" s="835">
        <v>148.07999999999998</v>
      </c>
      <c r="Q948" s="837">
        <v>0.5</v>
      </c>
      <c r="R948" s="832">
        <v>6</v>
      </c>
      <c r="S948" s="837">
        <v>0.5</v>
      </c>
      <c r="T948" s="836">
        <v>1</v>
      </c>
      <c r="U948" s="838">
        <v>0.5</v>
      </c>
    </row>
    <row r="949" spans="1:21" ht="14.45" customHeight="1" x14ac:dyDescent="0.2">
      <c r="A949" s="831">
        <v>7</v>
      </c>
      <c r="B949" s="832" t="s">
        <v>2907</v>
      </c>
      <c r="C949" s="832" t="s">
        <v>2913</v>
      </c>
      <c r="D949" s="833" t="s">
        <v>4443</v>
      </c>
      <c r="E949" s="834" t="s">
        <v>2933</v>
      </c>
      <c r="F949" s="832" t="s">
        <v>2908</v>
      </c>
      <c r="G949" s="832" t="s">
        <v>3065</v>
      </c>
      <c r="H949" s="832" t="s">
        <v>585</v>
      </c>
      <c r="I949" s="832" t="s">
        <v>3633</v>
      </c>
      <c r="J949" s="832" t="s">
        <v>3067</v>
      </c>
      <c r="K949" s="832" t="s">
        <v>3634</v>
      </c>
      <c r="L949" s="835">
        <v>74.06</v>
      </c>
      <c r="M949" s="835">
        <v>1184.96</v>
      </c>
      <c r="N949" s="832">
        <v>16</v>
      </c>
      <c r="O949" s="836">
        <v>5</v>
      </c>
      <c r="P949" s="835">
        <v>518.42000000000007</v>
      </c>
      <c r="Q949" s="837">
        <v>0.43750000000000006</v>
      </c>
      <c r="R949" s="832">
        <v>7</v>
      </c>
      <c r="S949" s="837">
        <v>0.4375</v>
      </c>
      <c r="T949" s="836">
        <v>1.5</v>
      </c>
      <c r="U949" s="838">
        <v>0.3</v>
      </c>
    </row>
    <row r="950" spans="1:21" ht="14.45" customHeight="1" x14ac:dyDescent="0.2">
      <c r="A950" s="831">
        <v>7</v>
      </c>
      <c r="B950" s="832" t="s">
        <v>2907</v>
      </c>
      <c r="C950" s="832" t="s">
        <v>2913</v>
      </c>
      <c r="D950" s="833" t="s">
        <v>4443</v>
      </c>
      <c r="E950" s="834" t="s">
        <v>2933</v>
      </c>
      <c r="F950" s="832" t="s">
        <v>2908</v>
      </c>
      <c r="G950" s="832" t="s">
        <v>3065</v>
      </c>
      <c r="H950" s="832" t="s">
        <v>585</v>
      </c>
      <c r="I950" s="832" t="s">
        <v>3633</v>
      </c>
      <c r="J950" s="832" t="s">
        <v>3067</v>
      </c>
      <c r="K950" s="832" t="s">
        <v>3634</v>
      </c>
      <c r="L950" s="835">
        <v>80.319999999999993</v>
      </c>
      <c r="M950" s="835">
        <v>1204.8</v>
      </c>
      <c r="N950" s="832">
        <v>15</v>
      </c>
      <c r="O950" s="836">
        <v>3.5</v>
      </c>
      <c r="P950" s="835">
        <v>642.55999999999995</v>
      </c>
      <c r="Q950" s="837">
        <v>0.53333333333333333</v>
      </c>
      <c r="R950" s="832">
        <v>8</v>
      </c>
      <c r="S950" s="837">
        <v>0.53333333333333333</v>
      </c>
      <c r="T950" s="836">
        <v>2</v>
      </c>
      <c r="U950" s="838">
        <v>0.5714285714285714</v>
      </c>
    </row>
    <row r="951" spans="1:21" ht="14.45" customHeight="1" x14ac:dyDescent="0.2">
      <c r="A951" s="831">
        <v>7</v>
      </c>
      <c r="B951" s="832" t="s">
        <v>2907</v>
      </c>
      <c r="C951" s="832" t="s">
        <v>2913</v>
      </c>
      <c r="D951" s="833" t="s">
        <v>4443</v>
      </c>
      <c r="E951" s="834" t="s">
        <v>2933</v>
      </c>
      <c r="F951" s="832" t="s">
        <v>2908</v>
      </c>
      <c r="G951" s="832" t="s">
        <v>3502</v>
      </c>
      <c r="H951" s="832" t="s">
        <v>585</v>
      </c>
      <c r="I951" s="832" t="s">
        <v>3503</v>
      </c>
      <c r="J951" s="832" t="s">
        <v>3504</v>
      </c>
      <c r="K951" s="832" t="s">
        <v>3505</v>
      </c>
      <c r="L951" s="835">
        <v>34.93</v>
      </c>
      <c r="M951" s="835">
        <v>69.86</v>
      </c>
      <c r="N951" s="832">
        <v>2</v>
      </c>
      <c r="O951" s="836">
        <v>1</v>
      </c>
      <c r="P951" s="835">
        <v>69.86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5" customHeight="1" x14ac:dyDescent="0.2">
      <c r="A952" s="831">
        <v>7</v>
      </c>
      <c r="B952" s="832" t="s">
        <v>2907</v>
      </c>
      <c r="C952" s="832" t="s">
        <v>2913</v>
      </c>
      <c r="D952" s="833" t="s">
        <v>4443</v>
      </c>
      <c r="E952" s="834" t="s">
        <v>2933</v>
      </c>
      <c r="F952" s="832" t="s">
        <v>2908</v>
      </c>
      <c r="G952" s="832" t="s">
        <v>3635</v>
      </c>
      <c r="H952" s="832" t="s">
        <v>585</v>
      </c>
      <c r="I952" s="832" t="s">
        <v>3636</v>
      </c>
      <c r="J952" s="832" t="s">
        <v>3637</v>
      </c>
      <c r="K952" s="832" t="s">
        <v>3638</v>
      </c>
      <c r="L952" s="835">
        <v>561.76</v>
      </c>
      <c r="M952" s="835">
        <v>10673.44</v>
      </c>
      <c r="N952" s="832">
        <v>19</v>
      </c>
      <c r="O952" s="836">
        <v>5</v>
      </c>
      <c r="P952" s="835">
        <v>10673.44</v>
      </c>
      <c r="Q952" s="837">
        <v>1</v>
      </c>
      <c r="R952" s="832">
        <v>19</v>
      </c>
      <c r="S952" s="837">
        <v>1</v>
      </c>
      <c r="T952" s="836">
        <v>5</v>
      </c>
      <c r="U952" s="838">
        <v>1</v>
      </c>
    </row>
    <row r="953" spans="1:21" ht="14.45" customHeight="1" x14ac:dyDescent="0.2">
      <c r="A953" s="831">
        <v>7</v>
      </c>
      <c r="B953" s="832" t="s">
        <v>2907</v>
      </c>
      <c r="C953" s="832" t="s">
        <v>2913</v>
      </c>
      <c r="D953" s="833" t="s">
        <v>4443</v>
      </c>
      <c r="E953" s="834" t="s">
        <v>2933</v>
      </c>
      <c r="F953" s="832" t="s">
        <v>2908</v>
      </c>
      <c r="G953" s="832" t="s">
        <v>4094</v>
      </c>
      <c r="H953" s="832" t="s">
        <v>585</v>
      </c>
      <c r="I953" s="832" t="s">
        <v>4095</v>
      </c>
      <c r="J953" s="832" t="s">
        <v>4096</v>
      </c>
      <c r="K953" s="832" t="s">
        <v>4097</v>
      </c>
      <c r="L953" s="835">
        <v>20.13</v>
      </c>
      <c r="M953" s="835">
        <v>20.13</v>
      </c>
      <c r="N953" s="832">
        <v>1</v>
      </c>
      <c r="O953" s="836">
        <v>0.5</v>
      </c>
      <c r="P953" s="835">
        <v>20.13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5" customHeight="1" x14ac:dyDescent="0.2">
      <c r="A954" s="831">
        <v>7</v>
      </c>
      <c r="B954" s="832" t="s">
        <v>2907</v>
      </c>
      <c r="C954" s="832" t="s">
        <v>2913</v>
      </c>
      <c r="D954" s="833" t="s">
        <v>4443</v>
      </c>
      <c r="E954" s="834" t="s">
        <v>2933</v>
      </c>
      <c r="F954" s="832" t="s">
        <v>2908</v>
      </c>
      <c r="G954" s="832" t="s">
        <v>3461</v>
      </c>
      <c r="H954" s="832" t="s">
        <v>585</v>
      </c>
      <c r="I954" s="832" t="s">
        <v>4098</v>
      </c>
      <c r="J954" s="832" t="s">
        <v>3463</v>
      </c>
      <c r="K954" s="832" t="s">
        <v>4099</v>
      </c>
      <c r="L954" s="835">
        <v>368.16</v>
      </c>
      <c r="M954" s="835">
        <v>368.16</v>
      </c>
      <c r="N954" s="832">
        <v>1</v>
      </c>
      <c r="O954" s="836">
        <v>0.5</v>
      </c>
      <c r="P954" s="835">
        <v>368.16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7</v>
      </c>
      <c r="B955" s="832" t="s">
        <v>2907</v>
      </c>
      <c r="C955" s="832" t="s">
        <v>2913</v>
      </c>
      <c r="D955" s="833" t="s">
        <v>4443</v>
      </c>
      <c r="E955" s="834" t="s">
        <v>2933</v>
      </c>
      <c r="F955" s="832" t="s">
        <v>2908</v>
      </c>
      <c r="G955" s="832" t="s">
        <v>3643</v>
      </c>
      <c r="H955" s="832" t="s">
        <v>678</v>
      </c>
      <c r="I955" s="832" t="s">
        <v>3644</v>
      </c>
      <c r="J955" s="832" t="s">
        <v>2587</v>
      </c>
      <c r="K955" s="832" t="s">
        <v>3645</v>
      </c>
      <c r="L955" s="835">
        <v>232.68</v>
      </c>
      <c r="M955" s="835">
        <v>5584.32</v>
      </c>
      <c r="N955" s="832">
        <v>24</v>
      </c>
      <c r="O955" s="836">
        <v>4</v>
      </c>
      <c r="P955" s="835">
        <v>5584.32</v>
      </c>
      <c r="Q955" s="837">
        <v>1</v>
      </c>
      <c r="R955" s="832">
        <v>24</v>
      </c>
      <c r="S955" s="837">
        <v>1</v>
      </c>
      <c r="T955" s="836">
        <v>4</v>
      </c>
      <c r="U955" s="838">
        <v>1</v>
      </c>
    </row>
    <row r="956" spans="1:21" ht="14.45" customHeight="1" x14ac:dyDescent="0.2">
      <c r="A956" s="831">
        <v>7</v>
      </c>
      <c r="B956" s="832" t="s">
        <v>2907</v>
      </c>
      <c r="C956" s="832" t="s">
        <v>2913</v>
      </c>
      <c r="D956" s="833" t="s">
        <v>4443</v>
      </c>
      <c r="E956" s="834" t="s">
        <v>2933</v>
      </c>
      <c r="F956" s="832" t="s">
        <v>2908</v>
      </c>
      <c r="G956" s="832" t="s">
        <v>3643</v>
      </c>
      <c r="H956" s="832" t="s">
        <v>678</v>
      </c>
      <c r="I956" s="832" t="s">
        <v>3646</v>
      </c>
      <c r="J956" s="832" t="s">
        <v>3647</v>
      </c>
      <c r="K956" s="832" t="s">
        <v>2818</v>
      </c>
      <c r="L956" s="835">
        <v>969.48</v>
      </c>
      <c r="M956" s="835">
        <v>5816.88</v>
      </c>
      <c r="N956" s="832">
        <v>6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7</v>
      </c>
      <c r="B957" s="832" t="s">
        <v>2907</v>
      </c>
      <c r="C957" s="832" t="s">
        <v>2913</v>
      </c>
      <c r="D957" s="833" t="s">
        <v>4443</v>
      </c>
      <c r="E957" s="834" t="s">
        <v>2933</v>
      </c>
      <c r="F957" s="832" t="s">
        <v>2908</v>
      </c>
      <c r="G957" s="832" t="s">
        <v>3643</v>
      </c>
      <c r="H957" s="832" t="s">
        <v>678</v>
      </c>
      <c r="I957" s="832" t="s">
        <v>3648</v>
      </c>
      <c r="J957" s="832" t="s">
        <v>3647</v>
      </c>
      <c r="K957" s="832" t="s">
        <v>2814</v>
      </c>
      <c r="L957" s="835">
        <v>1938.97</v>
      </c>
      <c r="M957" s="835">
        <v>38779.4</v>
      </c>
      <c r="N957" s="832">
        <v>20</v>
      </c>
      <c r="O957" s="836">
        <v>4</v>
      </c>
      <c r="P957" s="835">
        <v>38779.4</v>
      </c>
      <c r="Q957" s="837">
        <v>1</v>
      </c>
      <c r="R957" s="832">
        <v>20</v>
      </c>
      <c r="S957" s="837">
        <v>1</v>
      </c>
      <c r="T957" s="836">
        <v>4</v>
      </c>
      <c r="U957" s="838">
        <v>1</v>
      </c>
    </row>
    <row r="958" spans="1:21" ht="14.45" customHeight="1" x14ac:dyDescent="0.2">
      <c r="A958" s="831">
        <v>7</v>
      </c>
      <c r="B958" s="832" t="s">
        <v>2907</v>
      </c>
      <c r="C958" s="832" t="s">
        <v>2913</v>
      </c>
      <c r="D958" s="833" t="s">
        <v>4443</v>
      </c>
      <c r="E958" s="834" t="s">
        <v>2933</v>
      </c>
      <c r="F958" s="832" t="s">
        <v>2908</v>
      </c>
      <c r="G958" s="832" t="s">
        <v>3643</v>
      </c>
      <c r="H958" s="832" t="s">
        <v>678</v>
      </c>
      <c r="I958" s="832" t="s">
        <v>3649</v>
      </c>
      <c r="J958" s="832" t="s">
        <v>3650</v>
      </c>
      <c r="K958" s="832" t="s">
        <v>3651</v>
      </c>
      <c r="L958" s="835">
        <v>5322.08</v>
      </c>
      <c r="M958" s="835">
        <v>37254.559999999998</v>
      </c>
      <c r="N958" s="832">
        <v>7</v>
      </c>
      <c r="O958" s="836">
        <v>6</v>
      </c>
      <c r="P958" s="835">
        <v>26610.400000000001</v>
      </c>
      <c r="Q958" s="837">
        <v>0.71428571428571441</v>
      </c>
      <c r="R958" s="832">
        <v>5</v>
      </c>
      <c r="S958" s="837">
        <v>0.7142857142857143</v>
      </c>
      <c r="T958" s="836">
        <v>5</v>
      </c>
      <c r="U958" s="838">
        <v>0.83333333333333337</v>
      </c>
    </row>
    <row r="959" spans="1:21" ht="14.45" customHeight="1" x14ac:dyDescent="0.2">
      <c r="A959" s="831">
        <v>7</v>
      </c>
      <c r="B959" s="832" t="s">
        <v>2907</v>
      </c>
      <c r="C959" s="832" t="s">
        <v>2913</v>
      </c>
      <c r="D959" s="833" t="s">
        <v>4443</v>
      </c>
      <c r="E959" s="834" t="s">
        <v>2933</v>
      </c>
      <c r="F959" s="832" t="s">
        <v>2908</v>
      </c>
      <c r="G959" s="832" t="s">
        <v>3643</v>
      </c>
      <c r="H959" s="832" t="s">
        <v>678</v>
      </c>
      <c r="I959" s="832" t="s">
        <v>4100</v>
      </c>
      <c r="J959" s="832" t="s">
        <v>3650</v>
      </c>
      <c r="K959" s="832" t="s">
        <v>4101</v>
      </c>
      <c r="L959" s="835">
        <v>5322.08</v>
      </c>
      <c r="M959" s="835">
        <v>58542.880000000005</v>
      </c>
      <c r="N959" s="832">
        <v>11</v>
      </c>
      <c r="O959" s="836">
        <v>4</v>
      </c>
      <c r="P959" s="835">
        <v>47898.720000000001</v>
      </c>
      <c r="Q959" s="837">
        <v>0.81818181818181812</v>
      </c>
      <c r="R959" s="832">
        <v>9</v>
      </c>
      <c r="S959" s="837">
        <v>0.81818181818181823</v>
      </c>
      <c r="T959" s="836">
        <v>3</v>
      </c>
      <c r="U959" s="838">
        <v>0.75</v>
      </c>
    </row>
    <row r="960" spans="1:21" ht="14.45" customHeight="1" x14ac:dyDescent="0.2">
      <c r="A960" s="831">
        <v>7</v>
      </c>
      <c r="B960" s="832" t="s">
        <v>2907</v>
      </c>
      <c r="C960" s="832" t="s">
        <v>2913</v>
      </c>
      <c r="D960" s="833" t="s">
        <v>4443</v>
      </c>
      <c r="E960" s="834" t="s">
        <v>2933</v>
      </c>
      <c r="F960" s="832" t="s">
        <v>2908</v>
      </c>
      <c r="G960" s="832" t="s">
        <v>3643</v>
      </c>
      <c r="H960" s="832" t="s">
        <v>678</v>
      </c>
      <c r="I960" s="832" t="s">
        <v>3652</v>
      </c>
      <c r="J960" s="832" t="s">
        <v>2587</v>
      </c>
      <c r="K960" s="832" t="s">
        <v>3653</v>
      </c>
      <c r="L960" s="835">
        <v>1938.97</v>
      </c>
      <c r="M960" s="835">
        <v>34901.46</v>
      </c>
      <c r="N960" s="832">
        <v>18</v>
      </c>
      <c r="O960" s="836">
        <v>3</v>
      </c>
      <c r="P960" s="835">
        <v>23267.64</v>
      </c>
      <c r="Q960" s="837">
        <v>0.66666666666666663</v>
      </c>
      <c r="R960" s="832">
        <v>12</v>
      </c>
      <c r="S960" s="837">
        <v>0.66666666666666663</v>
      </c>
      <c r="T960" s="836">
        <v>2</v>
      </c>
      <c r="U960" s="838">
        <v>0.66666666666666663</v>
      </c>
    </row>
    <row r="961" spans="1:21" ht="14.45" customHeight="1" x14ac:dyDescent="0.2">
      <c r="A961" s="831">
        <v>7</v>
      </c>
      <c r="B961" s="832" t="s">
        <v>2907</v>
      </c>
      <c r="C961" s="832" t="s">
        <v>2913</v>
      </c>
      <c r="D961" s="833" t="s">
        <v>4443</v>
      </c>
      <c r="E961" s="834" t="s">
        <v>2933</v>
      </c>
      <c r="F961" s="832" t="s">
        <v>2908</v>
      </c>
      <c r="G961" s="832" t="s">
        <v>3643</v>
      </c>
      <c r="H961" s="832" t="s">
        <v>678</v>
      </c>
      <c r="I961" s="832" t="s">
        <v>3654</v>
      </c>
      <c r="J961" s="832" t="s">
        <v>2587</v>
      </c>
      <c r="K961" s="832" t="s">
        <v>3655</v>
      </c>
      <c r="L961" s="835">
        <v>1454.23</v>
      </c>
      <c r="M961" s="835">
        <v>17450.760000000002</v>
      </c>
      <c r="N961" s="832">
        <v>12</v>
      </c>
      <c r="O961" s="836">
        <v>2</v>
      </c>
      <c r="P961" s="835">
        <v>17450.760000000002</v>
      </c>
      <c r="Q961" s="837">
        <v>1</v>
      </c>
      <c r="R961" s="832">
        <v>12</v>
      </c>
      <c r="S961" s="837">
        <v>1</v>
      </c>
      <c r="T961" s="836">
        <v>2</v>
      </c>
      <c r="U961" s="838">
        <v>1</v>
      </c>
    </row>
    <row r="962" spans="1:21" ht="14.45" customHeight="1" x14ac:dyDescent="0.2">
      <c r="A962" s="831">
        <v>7</v>
      </c>
      <c r="B962" s="832" t="s">
        <v>2907</v>
      </c>
      <c r="C962" s="832" t="s">
        <v>2913</v>
      </c>
      <c r="D962" s="833" t="s">
        <v>4443</v>
      </c>
      <c r="E962" s="834" t="s">
        <v>2933</v>
      </c>
      <c r="F962" s="832" t="s">
        <v>2908</v>
      </c>
      <c r="G962" s="832" t="s">
        <v>3643</v>
      </c>
      <c r="H962" s="832" t="s">
        <v>678</v>
      </c>
      <c r="I962" s="832" t="s">
        <v>2586</v>
      </c>
      <c r="J962" s="832" t="s">
        <v>2587</v>
      </c>
      <c r="K962" s="832" t="s">
        <v>2588</v>
      </c>
      <c r="L962" s="835">
        <v>484.75</v>
      </c>
      <c r="M962" s="835">
        <v>12603.5</v>
      </c>
      <c r="N962" s="832">
        <v>26</v>
      </c>
      <c r="O962" s="836">
        <v>5</v>
      </c>
      <c r="P962" s="835">
        <v>9695</v>
      </c>
      <c r="Q962" s="837">
        <v>0.76923076923076927</v>
      </c>
      <c r="R962" s="832">
        <v>20</v>
      </c>
      <c r="S962" s="837">
        <v>0.76923076923076927</v>
      </c>
      <c r="T962" s="836">
        <v>4</v>
      </c>
      <c r="U962" s="838">
        <v>0.8</v>
      </c>
    </row>
    <row r="963" spans="1:21" ht="14.45" customHeight="1" x14ac:dyDescent="0.2">
      <c r="A963" s="831">
        <v>7</v>
      </c>
      <c r="B963" s="832" t="s">
        <v>2907</v>
      </c>
      <c r="C963" s="832" t="s">
        <v>2913</v>
      </c>
      <c r="D963" s="833" t="s">
        <v>4443</v>
      </c>
      <c r="E963" s="834" t="s">
        <v>2933</v>
      </c>
      <c r="F963" s="832" t="s">
        <v>2908</v>
      </c>
      <c r="G963" s="832" t="s">
        <v>3643</v>
      </c>
      <c r="H963" s="832" t="s">
        <v>678</v>
      </c>
      <c r="I963" s="832" t="s">
        <v>2819</v>
      </c>
      <c r="J963" s="832" t="s">
        <v>2587</v>
      </c>
      <c r="K963" s="832" t="s">
        <v>2820</v>
      </c>
      <c r="L963" s="835">
        <v>969.48</v>
      </c>
      <c r="M963" s="835">
        <v>34901.279999999999</v>
      </c>
      <c r="N963" s="832">
        <v>36</v>
      </c>
      <c r="O963" s="836">
        <v>6</v>
      </c>
      <c r="P963" s="835">
        <v>34901.279999999999</v>
      </c>
      <c r="Q963" s="837">
        <v>1</v>
      </c>
      <c r="R963" s="832">
        <v>36</v>
      </c>
      <c r="S963" s="837">
        <v>1</v>
      </c>
      <c r="T963" s="836">
        <v>6</v>
      </c>
      <c r="U963" s="838">
        <v>1</v>
      </c>
    </row>
    <row r="964" spans="1:21" ht="14.45" customHeight="1" x14ac:dyDescent="0.2">
      <c r="A964" s="831">
        <v>7</v>
      </c>
      <c r="B964" s="832" t="s">
        <v>2907</v>
      </c>
      <c r="C964" s="832" t="s">
        <v>2913</v>
      </c>
      <c r="D964" s="833" t="s">
        <v>4443</v>
      </c>
      <c r="E964" s="834" t="s">
        <v>2933</v>
      </c>
      <c r="F964" s="832" t="s">
        <v>2908</v>
      </c>
      <c r="G964" s="832" t="s">
        <v>3643</v>
      </c>
      <c r="H964" s="832" t="s">
        <v>585</v>
      </c>
      <c r="I964" s="832" t="s">
        <v>3656</v>
      </c>
      <c r="J964" s="832" t="s">
        <v>3657</v>
      </c>
      <c r="K964" s="832" t="s">
        <v>3658</v>
      </c>
      <c r="L964" s="835">
        <v>1938.97</v>
      </c>
      <c r="M964" s="835">
        <v>19389.7</v>
      </c>
      <c r="N964" s="832">
        <v>10</v>
      </c>
      <c r="O964" s="836">
        <v>2</v>
      </c>
      <c r="P964" s="835">
        <v>11633.82</v>
      </c>
      <c r="Q964" s="837">
        <v>0.6</v>
      </c>
      <c r="R964" s="832">
        <v>6</v>
      </c>
      <c r="S964" s="837">
        <v>0.6</v>
      </c>
      <c r="T964" s="836">
        <v>1</v>
      </c>
      <c r="U964" s="838">
        <v>0.5</v>
      </c>
    </row>
    <row r="965" spans="1:21" ht="14.45" customHeight="1" x14ac:dyDescent="0.2">
      <c r="A965" s="831">
        <v>7</v>
      </c>
      <c r="B965" s="832" t="s">
        <v>2907</v>
      </c>
      <c r="C965" s="832" t="s">
        <v>2913</v>
      </c>
      <c r="D965" s="833" t="s">
        <v>4443</v>
      </c>
      <c r="E965" s="834" t="s">
        <v>2933</v>
      </c>
      <c r="F965" s="832" t="s">
        <v>2908</v>
      </c>
      <c r="G965" s="832" t="s">
        <v>3643</v>
      </c>
      <c r="H965" s="832" t="s">
        <v>678</v>
      </c>
      <c r="I965" s="832" t="s">
        <v>3659</v>
      </c>
      <c r="J965" s="832" t="s">
        <v>3647</v>
      </c>
      <c r="K965" s="832" t="s">
        <v>2816</v>
      </c>
      <c r="L965" s="835">
        <v>484.75</v>
      </c>
      <c r="M965" s="835">
        <v>14542.5</v>
      </c>
      <c r="N965" s="832">
        <v>30</v>
      </c>
      <c r="O965" s="836">
        <v>4</v>
      </c>
      <c r="P965" s="835">
        <v>14542.5</v>
      </c>
      <c r="Q965" s="837">
        <v>1</v>
      </c>
      <c r="R965" s="832">
        <v>30</v>
      </c>
      <c r="S965" s="837">
        <v>1</v>
      </c>
      <c r="T965" s="836">
        <v>4</v>
      </c>
      <c r="U965" s="838">
        <v>1</v>
      </c>
    </row>
    <row r="966" spans="1:21" ht="14.45" customHeight="1" x14ac:dyDescent="0.2">
      <c r="A966" s="831">
        <v>7</v>
      </c>
      <c r="B966" s="832" t="s">
        <v>2907</v>
      </c>
      <c r="C966" s="832" t="s">
        <v>2913</v>
      </c>
      <c r="D966" s="833" t="s">
        <v>4443</v>
      </c>
      <c r="E966" s="834" t="s">
        <v>2933</v>
      </c>
      <c r="F966" s="832" t="s">
        <v>2908</v>
      </c>
      <c r="G966" s="832" t="s">
        <v>3643</v>
      </c>
      <c r="H966" s="832" t="s">
        <v>585</v>
      </c>
      <c r="I966" s="832" t="s">
        <v>3943</v>
      </c>
      <c r="J966" s="832" t="s">
        <v>3657</v>
      </c>
      <c r="K966" s="832" t="s">
        <v>3944</v>
      </c>
      <c r="L966" s="835">
        <v>484.75</v>
      </c>
      <c r="M966" s="835">
        <v>2908.5</v>
      </c>
      <c r="N966" s="832">
        <v>6</v>
      </c>
      <c r="O966" s="836">
        <v>1</v>
      </c>
      <c r="P966" s="835">
        <v>2908.5</v>
      </c>
      <c r="Q966" s="837">
        <v>1</v>
      </c>
      <c r="R966" s="832">
        <v>6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7</v>
      </c>
      <c r="B967" s="832" t="s">
        <v>2907</v>
      </c>
      <c r="C967" s="832" t="s">
        <v>2913</v>
      </c>
      <c r="D967" s="833" t="s">
        <v>4443</v>
      </c>
      <c r="E967" s="834" t="s">
        <v>2933</v>
      </c>
      <c r="F967" s="832" t="s">
        <v>2908</v>
      </c>
      <c r="G967" s="832" t="s">
        <v>3643</v>
      </c>
      <c r="H967" s="832" t="s">
        <v>585</v>
      </c>
      <c r="I967" s="832" t="s">
        <v>3660</v>
      </c>
      <c r="J967" s="832" t="s">
        <v>3657</v>
      </c>
      <c r="K967" s="832" t="s">
        <v>3661</v>
      </c>
      <c r="L967" s="835">
        <v>969.48</v>
      </c>
      <c r="M967" s="835">
        <v>30053.879999999997</v>
      </c>
      <c r="N967" s="832">
        <v>31</v>
      </c>
      <c r="O967" s="836">
        <v>6</v>
      </c>
      <c r="P967" s="835">
        <v>11633.76</v>
      </c>
      <c r="Q967" s="837">
        <v>0.38709677419354843</v>
      </c>
      <c r="R967" s="832">
        <v>12</v>
      </c>
      <c r="S967" s="837">
        <v>0.38709677419354838</v>
      </c>
      <c r="T967" s="836">
        <v>2</v>
      </c>
      <c r="U967" s="838">
        <v>0.33333333333333331</v>
      </c>
    </row>
    <row r="968" spans="1:21" ht="14.45" customHeight="1" x14ac:dyDescent="0.2">
      <c r="A968" s="831">
        <v>7</v>
      </c>
      <c r="B968" s="832" t="s">
        <v>2907</v>
      </c>
      <c r="C968" s="832" t="s">
        <v>2913</v>
      </c>
      <c r="D968" s="833" t="s">
        <v>4443</v>
      </c>
      <c r="E968" s="834" t="s">
        <v>2933</v>
      </c>
      <c r="F968" s="832" t="s">
        <v>2908</v>
      </c>
      <c r="G968" s="832" t="s">
        <v>3643</v>
      </c>
      <c r="H968" s="832" t="s">
        <v>678</v>
      </c>
      <c r="I968" s="832" t="s">
        <v>2815</v>
      </c>
      <c r="J968" s="832" t="s">
        <v>2813</v>
      </c>
      <c r="K968" s="832" t="s">
        <v>2816</v>
      </c>
      <c r="L968" s="835">
        <v>484.75</v>
      </c>
      <c r="M968" s="835">
        <v>35871.5</v>
      </c>
      <c r="N968" s="832">
        <v>74</v>
      </c>
      <c r="O968" s="836">
        <v>20</v>
      </c>
      <c r="P968" s="835">
        <v>30054.5</v>
      </c>
      <c r="Q968" s="837">
        <v>0.83783783783783783</v>
      </c>
      <c r="R968" s="832">
        <v>62</v>
      </c>
      <c r="S968" s="837">
        <v>0.83783783783783783</v>
      </c>
      <c r="T968" s="836">
        <v>17</v>
      </c>
      <c r="U968" s="838">
        <v>0.85</v>
      </c>
    </row>
    <row r="969" spans="1:21" ht="14.45" customHeight="1" x14ac:dyDescent="0.2">
      <c r="A969" s="831">
        <v>7</v>
      </c>
      <c r="B969" s="832" t="s">
        <v>2907</v>
      </c>
      <c r="C969" s="832" t="s">
        <v>2913</v>
      </c>
      <c r="D969" s="833" t="s">
        <v>4443</v>
      </c>
      <c r="E969" s="834" t="s">
        <v>2933</v>
      </c>
      <c r="F969" s="832" t="s">
        <v>2908</v>
      </c>
      <c r="G969" s="832" t="s">
        <v>3643</v>
      </c>
      <c r="H969" s="832" t="s">
        <v>678</v>
      </c>
      <c r="I969" s="832" t="s">
        <v>2817</v>
      </c>
      <c r="J969" s="832" t="s">
        <v>2813</v>
      </c>
      <c r="K969" s="832" t="s">
        <v>2818</v>
      </c>
      <c r="L969" s="835">
        <v>969.48</v>
      </c>
      <c r="M969" s="835">
        <v>47504.52</v>
      </c>
      <c r="N969" s="832">
        <v>49</v>
      </c>
      <c r="O969" s="836">
        <v>11</v>
      </c>
      <c r="P969" s="835">
        <v>34901.279999999999</v>
      </c>
      <c r="Q969" s="837">
        <v>0.73469387755102045</v>
      </c>
      <c r="R969" s="832">
        <v>36</v>
      </c>
      <c r="S969" s="837">
        <v>0.73469387755102045</v>
      </c>
      <c r="T969" s="836">
        <v>6</v>
      </c>
      <c r="U969" s="838">
        <v>0.54545454545454541</v>
      </c>
    </row>
    <row r="970" spans="1:21" ht="14.45" customHeight="1" x14ac:dyDescent="0.2">
      <c r="A970" s="831">
        <v>7</v>
      </c>
      <c r="B970" s="832" t="s">
        <v>2907</v>
      </c>
      <c r="C970" s="832" t="s">
        <v>2913</v>
      </c>
      <c r="D970" s="833" t="s">
        <v>4443</v>
      </c>
      <c r="E970" s="834" t="s">
        <v>2933</v>
      </c>
      <c r="F970" s="832" t="s">
        <v>2908</v>
      </c>
      <c r="G970" s="832" t="s">
        <v>3643</v>
      </c>
      <c r="H970" s="832" t="s">
        <v>678</v>
      </c>
      <c r="I970" s="832" t="s">
        <v>2812</v>
      </c>
      <c r="J970" s="832" t="s">
        <v>2813</v>
      </c>
      <c r="K970" s="832" t="s">
        <v>2814</v>
      </c>
      <c r="L970" s="835">
        <v>1938.97</v>
      </c>
      <c r="M970" s="835">
        <v>149300.69000000003</v>
      </c>
      <c r="N970" s="832">
        <v>77</v>
      </c>
      <c r="O970" s="836">
        <v>18</v>
      </c>
      <c r="P970" s="835">
        <v>147361.72000000003</v>
      </c>
      <c r="Q970" s="837">
        <v>0.98701298701298701</v>
      </c>
      <c r="R970" s="832">
        <v>76</v>
      </c>
      <c r="S970" s="837">
        <v>0.98701298701298701</v>
      </c>
      <c r="T970" s="836">
        <v>17</v>
      </c>
      <c r="U970" s="838">
        <v>0.94444444444444442</v>
      </c>
    </row>
    <row r="971" spans="1:21" ht="14.45" customHeight="1" x14ac:dyDescent="0.2">
      <c r="A971" s="831">
        <v>7</v>
      </c>
      <c r="B971" s="832" t="s">
        <v>2907</v>
      </c>
      <c r="C971" s="832" t="s">
        <v>2913</v>
      </c>
      <c r="D971" s="833" t="s">
        <v>4443</v>
      </c>
      <c r="E971" s="834" t="s">
        <v>2933</v>
      </c>
      <c r="F971" s="832" t="s">
        <v>2908</v>
      </c>
      <c r="G971" s="832" t="s">
        <v>3643</v>
      </c>
      <c r="H971" s="832" t="s">
        <v>678</v>
      </c>
      <c r="I971" s="832" t="s">
        <v>3945</v>
      </c>
      <c r="J971" s="832" t="s">
        <v>2813</v>
      </c>
      <c r="K971" s="832" t="s">
        <v>3946</v>
      </c>
      <c r="L971" s="835">
        <v>242.37</v>
      </c>
      <c r="M971" s="835">
        <v>5332.14</v>
      </c>
      <c r="N971" s="832">
        <v>22</v>
      </c>
      <c r="O971" s="836">
        <v>5</v>
      </c>
      <c r="P971" s="835">
        <v>3877.92</v>
      </c>
      <c r="Q971" s="837">
        <v>0.72727272727272729</v>
      </c>
      <c r="R971" s="832">
        <v>16</v>
      </c>
      <c r="S971" s="837">
        <v>0.72727272727272729</v>
      </c>
      <c r="T971" s="836">
        <v>4</v>
      </c>
      <c r="U971" s="838">
        <v>0.8</v>
      </c>
    </row>
    <row r="972" spans="1:21" ht="14.45" customHeight="1" x14ac:dyDescent="0.2">
      <c r="A972" s="831">
        <v>7</v>
      </c>
      <c r="B972" s="832" t="s">
        <v>2907</v>
      </c>
      <c r="C972" s="832" t="s">
        <v>2913</v>
      </c>
      <c r="D972" s="833" t="s">
        <v>4443</v>
      </c>
      <c r="E972" s="834" t="s">
        <v>2933</v>
      </c>
      <c r="F972" s="832" t="s">
        <v>2908</v>
      </c>
      <c r="G972" s="832" t="s">
        <v>3643</v>
      </c>
      <c r="H972" s="832" t="s">
        <v>678</v>
      </c>
      <c r="I972" s="832" t="s">
        <v>3662</v>
      </c>
      <c r="J972" s="832" t="s">
        <v>2813</v>
      </c>
      <c r="K972" s="832" t="s">
        <v>3663</v>
      </c>
      <c r="L972" s="835">
        <v>1454.23</v>
      </c>
      <c r="M972" s="835">
        <v>53806.51</v>
      </c>
      <c r="N972" s="832">
        <v>37</v>
      </c>
      <c r="O972" s="836">
        <v>8</v>
      </c>
      <c r="P972" s="835">
        <v>50898.05</v>
      </c>
      <c r="Q972" s="837">
        <v>0.94594594594594594</v>
      </c>
      <c r="R972" s="832">
        <v>35</v>
      </c>
      <c r="S972" s="837">
        <v>0.94594594594594594</v>
      </c>
      <c r="T972" s="836">
        <v>7</v>
      </c>
      <c r="U972" s="838">
        <v>0.875</v>
      </c>
    </row>
    <row r="973" spans="1:21" ht="14.45" customHeight="1" x14ac:dyDescent="0.2">
      <c r="A973" s="831">
        <v>7</v>
      </c>
      <c r="B973" s="832" t="s">
        <v>2907</v>
      </c>
      <c r="C973" s="832" t="s">
        <v>2913</v>
      </c>
      <c r="D973" s="833" t="s">
        <v>4443</v>
      </c>
      <c r="E973" s="834" t="s">
        <v>2933</v>
      </c>
      <c r="F973" s="832" t="s">
        <v>2908</v>
      </c>
      <c r="G973" s="832" t="s">
        <v>3344</v>
      </c>
      <c r="H973" s="832" t="s">
        <v>585</v>
      </c>
      <c r="I973" s="832" t="s">
        <v>4032</v>
      </c>
      <c r="J973" s="832" t="s">
        <v>3948</v>
      </c>
      <c r="K973" s="832" t="s">
        <v>2835</v>
      </c>
      <c r="L973" s="835">
        <v>339.47</v>
      </c>
      <c r="M973" s="835">
        <v>1697.3500000000001</v>
      </c>
      <c r="N973" s="832">
        <v>5</v>
      </c>
      <c r="O973" s="836">
        <v>1</v>
      </c>
      <c r="P973" s="835">
        <v>1357.88</v>
      </c>
      <c r="Q973" s="837">
        <v>0.8</v>
      </c>
      <c r="R973" s="832">
        <v>4</v>
      </c>
      <c r="S973" s="837">
        <v>0.8</v>
      </c>
      <c r="T973" s="836">
        <v>0.5</v>
      </c>
      <c r="U973" s="838">
        <v>0.5</v>
      </c>
    </row>
    <row r="974" spans="1:21" ht="14.45" customHeight="1" x14ac:dyDescent="0.2">
      <c r="A974" s="831">
        <v>7</v>
      </c>
      <c r="B974" s="832" t="s">
        <v>2907</v>
      </c>
      <c r="C974" s="832" t="s">
        <v>2913</v>
      </c>
      <c r="D974" s="833" t="s">
        <v>4443</v>
      </c>
      <c r="E974" s="834" t="s">
        <v>2933</v>
      </c>
      <c r="F974" s="832" t="s">
        <v>2908</v>
      </c>
      <c r="G974" s="832" t="s">
        <v>3344</v>
      </c>
      <c r="H974" s="832" t="s">
        <v>585</v>
      </c>
      <c r="I974" s="832" t="s">
        <v>4033</v>
      </c>
      <c r="J974" s="832" t="s">
        <v>4034</v>
      </c>
      <c r="K974" s="832" t="s">
        <v>2835</v>
      </c>
      <c r="L974" s="835">
        <v>339.47</v>
      </c>
      <c r="M974" s="835">
        <v>2376.29</v>
      </c>
      <c r="N974" s="832">
        <v>7</v>
      </c>
      <c r="O974" s="836">
        <v>1.5</v>
      </c>
      <c r="P974" s="835">
        <v>2376.29</v>
      </c>
      <c r="Q974" s="837">
        <v>1</v>
      </c>
      <c r="R974" s="832">
        <v>7</v>
      </c>
      <c r="S974" s="837">
        <v>1</v>
      </c>
      <c r="T974" s="836">
        <v>1.5</v>
      </c>
      <c r="U974" s="838">
        <v>1</v>
      </c>
    </row>
    <row r="975" spans="1:21" ht="14.45" customHeight="1" x14ac:dyDescent="0.2">
      <c r="A975" s="831">
        <v>7</v>
      </c>
      <c r="B975" s="832" t="s">
        <v>2907</v>
      </c>
      <c r="C975" s="832" t="s">
        <v>2913</v>
      </c>
      <c r="D975" s="833" t="s">
        <v>4443</v>
      </c>
      <c r="E975" s="834" t="s">
        <v>2933</v>
      </c>
      <c r="F975" s="832" t="s">
        <v>2908</v>
      </c>
      <c r="G975" s="832" t="s">
        <v>3344</v>
      </c>
      <c r="H975" s="832" t="s">
        <v>678</v>
      </c>
      <c r="I975" s="832" t="s">
        <v>3670</v>
      </c>
      <c r="J975" s="832" t="s">
        <v>2607</v>
      </c>
      <c r="K975" s="832" t="s">
        <v>3671</v>
      </c>
      <c r="L975" s="835">
        <v>339.47</v>
      </c>
      <c r="M975" s="835">
        <v>2715.76</v>
      </c>
      <c r="N975" s="832">
        <v>8</v>
      </c>
      <c r="O975" s="836">
        <v>1.5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7</v>
      </c>
      <c r="B976" s="832" t="s">
        <v>2907</v>
      </c>
      <c r="C976" s="832" t="s">
        <v>2913</v>
      </c>
      <c r="D976" s="833" t="s">
        <v>4443</v>
      </c>
      <c r="E976" s="834" t="s">
        <v>2933</v>
      </c>
      <c r="F976" s="832" t="s">
        <v>2908</v>
      </c>
      <c r="G976" s="832" t="s">
        <v>3344</v>
      </c>
      <c r="H976" s="832" t="s">
        <v>585</v>
      </c>
      <c r="I976" s="832" t="s">
        <v>4102</v>
      </c>
      <c r="J976" s="832" t="s">
        <v>2607</v>
      </c>
      <c r="K976" s="832" t="s">
        <v>4103</v>
      </c>
      <c r="L976" s="835">
        <v>22.64</v>
      </c>
      <c r="M976" s="835">
        <v>22.64</v>
      </c>
      <c r="N976" s="832">
        <v>1</v>
      </c>
      <c r="O976" s="836">
        <v>1</v>
      </c>
      <c r="P976" s="835">
        <v>22.64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7</v>
      </c>
      <c r="B977" s="832" t="s">
        <v>2907</v>
      </c>
      <c r="C977" s="832" t="s">
        <v>2913</v>
      </c>
      <c r="D977" s="833" t="s">
        <v>4443</v>
      </c>
      <c r="E977" s="834" t="s">
        <v>2933</v>
      </c>
      <c r="F977" s="832" t="s">
        <v>2908</v>
      </c>
      <c r="G977" s="832" t="s">
        <v>3344</v>
      </c>
      <c r="H977" s="832" t="s">
        <v>678</v>
      </c>
      <c r="I977" s="832" t="s">
        <v>2606</v>
      </c>
      <c r="J977" s="832" t="s">
        <v>2607</v>
      </c>
      <c r="K977" s="832" t="s">
        <v>2608</v>
      </c>
      <c r="L977" s="835">
        <v>113.16</v>
      </c>
      <c r="M977" s="835">
        <v>2829</v>
      </c>
      <c r="N977" s="832">
        <v>25</v>
      </c>
      <c r="O977" s="836">
        <v>8.5</v>
      </c>
      <c r="P977" s="835">
        <v>1018.4399999999999</v>
      </c>
      <c r="Q977" s="837">
        <v>0.36</v>
      </c>
      <c r="R977" s="832">
        <v>9</v>
      </c>
      <c r="S977" s="837">
        <v>0.36</v>
      </c>
      <c r="T977" s="836">
        <v>3.5</v>
      </c>
      <c r="U977" s="838">
        <v>0.41176470588235292</v>
      </c>
    </row>
    <row r="978" spans="1:21" ht="14.45" customHeight="1" x14ac:dyDescent="0.2">
      <c r="A978" s="831">
        <v>7</v>
      </c>
      <c r="B978" s="832" t="s">
        <v>2907</v>
      </c>
      <c r="C978" s="832" t="s">
        <v>2913</v>
      </c>
      <c r="D978" s="833" t="s">
        <v>4443</v>
      </c>
      <c r="E978" s="834" t="s">
        <v>2933</v>
      </c>
      <c r="F978" s="832" t="s">
        <v>2908</v>
      </c>
      <c r="G978" s="832" t="s">
        <v>3344</v>
      </c>
      <c r="H978" s="832" t="s">
        <v>678</v>
      </c>
      <c r="I978" s="832" t="s">
        <v>2834</v>
      </c>
      <c r="J978" s="832" t="s">
        <v>2607</v>
      </c>
      <c r="K978" s="832" t="s">
        <v>2835</v>
      </c>
      <c r="L978" s="835">
        <v>339.47</v>
      </c>
      <c r="M978" s="835">
        <v>69591.35000000002</v>
      </c>
      <c r="N978" s="832">
        <v>205</v>
      </c>
      <c r="O978" s="836">
        <v>46.5</v>
      </c>
      <c r="P978" s="835">
        <v>47186.330000000016</v>
      </c>
      <c r="Q978" s="837">
        <v>0.67804878048780493</v>
      </c>
      <c r="R978" s="832">
        <v>139</v>
      </c>
      <c r="S978" s="837">
        <v>0.67804878048780493</v>
      </c>
      <c r="T978" s="836">
        <v>30.5</v>
      </c>
      <c r="U978" s="838">
        <v>0.65591397849462363</v>
      </c>
    </row>
    <row r="979" spans="1:21" ht="14.45" customHeight="1" x14ac:dyDescent="0.2">
      <c r="A979" s="831">
        <v>7</v>
      </c>
      <c r="B979" s="832" t="s">
        <v>2907</v>
      </c>
      <c r="C979" s="832" t="s">
        <v>2913</v>
      </c>
      <c r="D979" s="833" t="s">
        <v>4443</v>
      </c>
      <c r="E979" s="834" t="s">
        <v>2933</v>
      </c>
      <c r="F979" s="832" t="s">
        <v>2908</v>
      </c>
      <c r="G979" s="832" t="s">
        <v>3344</v>
      </c>
      <c r="H979" s="832" t="s">
        <v>678</v>
      </c>
      <c r="I979" s="832" t="s">
        <v>3672</v>
      </c>
      <c r="J979" s="832" t="s">
        <v>2607</v>
      </c>
      <c r="K979" s="832" t="s">
        <v>3673</v>
      </c>
      <c r="L979" s="835">
        <v>226.31</v>
      </c>
      <c r="M979" s="835">
        <v>2942.0299999999997</v>
      </c>
      <c r="N979" s="832">
        <v>13</v>
      </c>
      <c r="O979" s="836">
        <v>1.5</v>
      </c>
      <c r="P979" s="835">
        <v>2942.0299999999997</v>
      </c>
      <c r="Q979" s="837">
        <v>1</v>
      </c>
      <c r="R979" s="832">
        <v>13</v>
      </c>
      <c r="S979" s="837">
        <v>1</v>
      </c>
      <c r="T979" s="836">
        <v>1.5</v>
      </c>
      <c r="U979" s="838">
        <v>1</v>
      </c>
    </row>
    <row r="980" spans="1:21" ht="14.45" customHeight="1" x14ac:dyDescent="0.2">
      <c r="A980" s="831">
        <v>7</v>
      </c>
      <c r="B980" s="832" t="s">
        <v>2907</v>
      </c>
      <c r="C980" s="832" t="s">
        <v>2913</v>
      </c>
      <c r="D980" s="833" t="s">
        <v>4443</v>
      </c>
      <c r="E980" s="834" t="s">
        <v>2933</v>
      </c>
      <c r="F980" s="832" t="s">
        <v>2908</v>
      </c>
      <c r="G980" s="832" t="s">
        <v>3344</v>
      </c>
      <c r="H980" s="832" t="s">
        <v>585</v>
      </c>
      <c r="I980" s="832" t="s">
        <v>4035</v>
      </c>
      <c r="J980" s="832" t="s">
        <v>4036</v>
      </c>
      <c r="K980" s="832" t="s">
        <v>2835</v>
      </c>
      <c r="L980" s="835">
        <v>339.47</v>
      </c>
      <c r="M980" s="835">
        <v>1018.4100000000001</v>
      </c>
      <c r="N980" s="832">
        <v>3</v>
      </c>
      <c r="O980" s="836">
        <v>1</v>
      </c>
      <c r="P980" s="835">
        <v>1018.4100000000001</v>
      </c>
      <c r="Q980" s="837">
        <v>1</v>
      </c>
      <c r="R980" s="832">
        <v>3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7</v>
      </c>
      <c r="B981" s="832" t="s">
        <v>2907</v>
      </c>
      <c r="C981" s="832" t="s">
        <v>2913</v>
      </c>
      <c r="D981" s="833" t="s">
        <v>4443</v>
      </c>
      <c r="E981" s="834" t="s">
        <v>2933</v>
      </c>
      <c r="F981" s="832" t="s">
        <v>2908</v>
      </c>
      <c r="G981" s="832" t="s">
        <v>3344</v>
      </c>
      <c r="H981" s="832" t="s">
        <v>678</v>
      </c>
      <c r="I981" s="832" t="s">
        <v>3679</v>
      </c>
      <c r="J981" s="832" t="s">
        <v>3675</v>
      </c>
      <c r="K981" s="832" t="s">
        <v>3680</v>
      </c>
      <c r="L981" s="835">
        <v>763.63</v>
      </c>
      <c r="M981" s="835">
        <v>9163.56</v>
      </c>
      <c r="N981" s="832">
        <v>12</v>
      </c>
      <c r="O981" s="836">
        <v>2</v>
      </c>
      <c r="P981" s="835">
        <v>9163.56</v>
      </c>
      <c r="Q981" s="837">
        <v>1</v>
      </c>
      <c r="R981" s="832">
        <v>12</v>
      </c>
      <c r="S981" s="837">
        <v>1</v>
      </c>
      <c r="T981" s="836">
        <v>2</v>
      </c>
      <c r="U981" s="838">
        <v>1</v>
      </c>
    </row>
    <row r="982" spans="1:21" ht="14.45" customHeight="1" x14ac:dyDescent="0.2">
      <c r="A982" s="831">
        <v>7</v>
      </c>
      <c r="B982" s="832" t="s">
        <v>2907</v>
      </c>
      <c r="C982" s="832" t="s">
        <v>2913</v>
      </c>
      <c r="D982" s="833" t="s">
        <v>4443</v>
      </c>
      <c r="E982" s="834" t="s">
        <v>2933</v>
      </c>
      <c r="F982" s="832" t="s">
        <v>2908</v>
      </c>
      <c r="G982" s="832" t="s">
        <v>3344</v>
      </c>
      <c r="H982" s="832" t="s">
        <v>585</v>
      </c>
      <c r="I982" s="832" t="s">
        <v>4104</v>
      </c>
      <c r="J982" s="832" t="s">
        <v>3948</v>
      </c>
      <c r="K982" s="832" t="s">
        <v>4105</v>
      </c>
      <c r="L982" s="835">
        <v>339.47</v>
      </c>
      <c r="M982" s="835">
        <v>1697.3500000000001</v>
      </c>
      <c r="N982" s="832">
        <v>5</v>
      </c>
      <c r="O982" s="836">
        <v>1</v>
      </c>
      <c r="P982" s="835">
        <v>1697.3500000000001</v>
      </c>
      <c r="Q982" s="837">
        <v>1</v>
      </c>
      <c r="R982" s="832">
        <v>5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7</v>
      </c>
      <c r="B983" s="832" t="s">
        <v>2907</v>
      </c>
      <c r="C983" s="832" t="s">
        <v>2913</v>
      </c>
      <c r="D983" s="833" t="s">
        <v>4443</v>
      </c>
      <c r="E983" s="834" t="s">
        <v>2933</v>
      </c>
      <c r="F983" s="832" t="s">
        <v>2908</v>
      </c>
      <c r="G983" s="832" t="s">
        <v>1066</v>
      </c>
      <c r="H983" s="832" t="s">
        <v>585</v>
      </c>
      <c r="I983" s="832" t="s">
        <v>3681</v>
      </c>
      <c r="J983" s="832" t="s">
        <v>3682</v>
      </c>
      <c r="K983" s="832" t="s">
        <v>3683</v>
      </c>
      <c r="L983" s="835">
        <v>13.73</v>
      </c>
      <c r="M983" s="835">
        <v>68.650000000000006</v>
      </c>
      <c r="N983" s="832">
        <v>5</v>
      </c>
      <c r="O983" s="836">
        <v>2</v>
      </c>
      <c r="P983" s="835">
        <v>13.73</v>
      </c>
      <c r="Q983" s="837">
        <v>0.19999999999999998</v>
      </c>
      <c r="R983" s="832">
        <v>1</v>
      </c>
      <c r="S983" s="837">
        <v>0.2</v>
      </c>
      <c r="T983" s="836">
        <v>0.5</v>
      </c>
      <c r="U983" s="838">
        <v>0.25</v>
      </c>
    </row>
    <row r="984" spans="1:21" ht="14.45" customHeight="1" x14ac:dyDescent="0.2">
      <c r="A984" s="831">
        <v>7</v>
      </c>
      <c r="B984" s="832" t="s">
        <v>2907</v>
      </c>
      <c r="C984" s="832" t="s">
        <v>2913</v>
      </c>
      <c r="D984" s="833" t="s">
        <v>4443</v>
      </c>
      <c r="E984" s="834" t="s">
        <v>2933</v>
      </c>
      <c r="F984" s="832" t="s">
        <v>2908</v>
      </c>
      <c r="G984" s="832" t="s">
        <v>3688</v>
      </c>
      <c r="H984" s="832" t="s">
        <v>585</v>
      </c>
      <c r="I984" s="832" t="s">
        <v>3689</v>
      </c>
      <c r="J984" s="832" t="s">
        <v>3690</v>
      </c>
      <c r="K984" s="832" t="s">
        <v>3691</v>
      </c>
      <c r="L984" s="835">
        <v>0</v>
      </c>
      <c r="M984" s="835">
        <v>0</v>
      </c>
      <c r="N984" s="832">
        <v>4</v>
      </c>
      <c r="O984" s="836">
        <v>2</v>
      </c>
      <c r="P984" s="835">
        <v>0</v>
      </c>
      <c r="Q984" s="837"/>
      <c r="R984" s="832">
        <v>2</v>
      </c>
      <c r="S984" s="837">
        <v>0.5</v>
      </c>
      <c r="T984" s="836">
        <v>1</v>
      </c>
      <c r="U984" s="838">
        <v>0.5</v>
      </c>
    </row>
    <row r="985" spans="1:21" ht="14.45" customHeight="1" x14ac:dyDescent="0.2">
      <c r="A985" s="831">
        <v>7</v>
      </c>
      <c r="B985" s="832" t="s">
        <v>2907</v>
      </c>
      <c r="C985" s="832" t="s">
        <v>2913</v>
      </c>
      <c r="D985" s="833" t="s">
        <v>4443</v>
      </c>
      <c r="E985" s="834" t="s">
        <v>2933</v>
      </c>
      <c r="F985" s="832" t="s">
        <v>2908</v>
      </c>
      <c r="G985" s="832" t="s">
        <v>3073</v>
      </c>
      <c r="H985" s="832" t="s">
        <v>585</v>
      </c>
      <c r="I985" s="832" t="s">
        <v>3510</v>
      </c>
      <c r="J985" s="832" t="s">
        <v>1332</v>
      </c>
      <c r="K985" s="832" t="s">
        <v>1333</v>
      </c>
      <c r="L985" s="835">
        <v>0</v>
      </c>
      <c r="M985" s="835">
        <v>0</v>
      </c>
      <c r="N985" s="832">
        <v>1</v>
      </c>
      <c r="O985" s="836">
        <v>0.5</v>
      </c>
      <c r="P985" s="835">
        <v>0</v>
      </c>
      <c r="Q985" s="837"/>
      <c r="R985" s="832">
        <v>1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7</v>
      </c>
      <c r="B986" s="832" t="s">
        <v>2907</v>
      </c>
      <c r="C986" s="832" t="s">
        <v>2913</v>
      </c>
      <c r="D986" s="833" t="s">
        <v>4443</v>
      </c>
      <c r="E986" s="834" t="s">
        <v>2933</v>
      </c>
      <c r="F986" s="832" t="s">
        <v>2908</v>
      </c>
      <c r="G986" s="832" t="s">
        <v>3157</v>
      </c>
      <c r="H986" s="832" t="s">
        <v>585</v>
      </c>
      <c r="I986" s="832" t="s">
        <v>4106</v>
      </c>
      <c r="J986" s="832" t="s">
        <v>3950</v>
      </c>
      <c r="K986" s="832" t="s">
        <v>3159</v>
      </c>
      <c r="L986" s="835">
        <v>79.64</v>
      </c>
      <c r="M986" s="835">
        <v>318.56</v>
      </c>
      <c r="N986" s="832">
        <v>4</v>
      </c>
      <c r="O986" s="836">
        <v>3.5</v>
      </c>
      <c r="P986" s="835">
        <v>238.92000000000002</v>
      </c>
      <c r="Q986" s="837">
        <v>0.75</v>
      </c>
      <c r="R986" s="832">
        <v>3</v>
      </c>
      <c r="S986" s="837">
        <v>0.75</v>
      </c>
      <c r="T986" s="836">
        <v>2.5</v>
      </c>
      <c r="U986" s="838">
        <v>0.7142857142857143</v>
      </c>
    </row>
    <row r="987" spans="1:21" ht="14.45" customHeight="1" x14ac:dyDescent="0.2">
      <c r="A987" s="831">
        <v>7</v>
      </c>
      <c r="B987" s="832" t="s">
        <v>2907</v>
      </c>
      <c r="C987" s="832" t="s">
        <v>2913</v>
      </c>
      <c r="D987" s="833" t="s">
        <v>4443</v>
      </c>
      <c r="E987" s="834" t="s">
        <v>2933</v>
      </c>
      <c r="F987" s="832" t="s">
        <v>2908</v>
      </c>
      <c r="G987" s="832" t="s">
        <v>3692</v>
      </c>
      <c r="H987" s="832" t="s">
        <v>585</v>
      </c>
      <c r="I987" s="832" t="s">
        <v>3951</v>
      </c>
      <c r="J987" s="832" t="s">
        <v>3694</v>
      </c>
      <c r="K987" s="832" t="s">
        <v>3952</v>
      </c>
      <c r="L987" s="835">
        <v>552.64</v>
      </c>
      <c r="M987" s="835">
        <v>1105.28</v>
      </c>
      <c r="N987" s="832">
        <v>2</v>
      </c>
      <c r="O987" s="836">
        <v>2</v>
      </c>
      <c r="P987" s="835">
        <v>1105.28</v>
      </c>
      <c r="Q987" s="837">
        <v>1</v>
      </c>
      <c r="R987" s="832">
        <v>2</v>
      </c>
      <c r="S987" s="837">
        <v>1</v>
      </c>
      <c r="T987" s="836">
        <v>2</v>
      </c>
      <c r="U987" s="838">
        <v>1</v>
      </c>
    </row>
    <row r="988" spans="1:21" ht="14.45" customHeight="1" x14ac:dyDescent="0.2">
      <c r="A988" s="831">
        <v>7</v>
      </c>
      <c r="B988" s="832" t="s">
        <v>2907</v>
      </c>
      <c r="C988" s="832" t="s">
        <v>2913</v>
      </c>
      <c r="D988" s="833" t="s">
        <v>4443</v>
      </c>
      <c r="E988" s="834" t="s">
        <v>2933</v>
      </c>
      <c r="F988" s="832" t="s">
        <v>2908</v>
      </c>
      <c r="G988" s="832" t="s">
        <v>3692</v>
      </c>
      <c r="H988" s="832" t="s">
        <v>585</v>
      </c>
      <c r="I988" s="832" t="s">
        <v>3696</v>
      </c>
      <c r="J988" s="832" t="s">
        <v>3694</v>
      </c>
      <c r="K988" s="832" t="s">
        <v>3697</v>
      </c>
      <c r="L988" s="835">
        <v>276.33</v>
      </c>
      <c r="M988" s="835">
        <v>828.99</v>
      </c>
      <c r="N988" s="832">
        <v>3</v>
      </c>
      <c r="O988" s="836">
        <v>1</v>
      </c>
      <c r="P988" s="835">
        <v>828.99</v>
      </c>
      <c r="Q988" s="837">
        <v>1</v>
      </c>
      <c r="R988" s="832">
        <v>3</v>
      </c>
      <c r="S988" s="837">
        <v>1</v>
      </c>
      <c r="T988" s="836">
        <v>1</v>
      </c>
      <c r="U988" s="838">
        <v>1</v>
      </c>
    </row>
    <row r="989" spans="1:21" ht="14.45" customHeight="1" x14ac:dyDescent="0.2">
      <c r="A989" s="831">
        <v>7</v>
      </c>
      <c r="B989" s="832" t="s">
        <v>2907</v>
      </c>
      <c r="C989" s="832" t="s">
        <v>2913</v>
      </c>
      <c r="D989" s="833" t="s">
        <v>4443</v>
      </c>
      <c r="E989" s="834" t="s">
        <v>2933</v>
      </c>
      <c r="F989" s="832" t="s">
        <v>2908</v>
      </c>
      <c r="G989" s="832" t="s">
        <v>3692</v>
      </c>
      <c r="H989" s="832" t="s">
        <v>585</v>
      </c>
      <c r="I989" s="832" t="s">
        <v>3698</v>
      </c>
      <c r="J989" s="832" t="s">
        <v>3694</v>
      </c>
      <c r="K989" s="832" t="s">
        <v>3699</v>
      </c>
      <c r="L989" s="835">
        <v>1019.46</v>
      </c>
      <c r="M989" s="835">
        <v>16311.36</v>
      </c>
      <c r="N989" s="832">
        <v>16</v>
      </c>
      <c r="O989" s="836">
        <v>4</v>
      </c>
      <c r="P989" s="835">
        <v>8155.68</v>
      </c>
      <c r="Q989" s="837">
        <v>0.5</v>
      </c>
      <c r="R989" s="832">
        <v>8</v>
      </c>
      <c r="S989" s="837">
        <v>0.5</v>
      </c>
      <c r="T989" s="836">
        <v>2</v>
      </c>
      <c r="U989" s="838">
        <v>0.5</v>
      </c>
    </row>
    <row r="990" spans="1:21" ht="14.45" customHeight="1" x14ac:dyDescent="0.2">
      <c r="A990" s="831">
        <v>7</v>
      </c>
      <c r="B990" s="832" t="s">
        <v>2907</v>
      </c>
      <c r="C990" s="832" t="s">
        <v>2913</v>
      </c>
      <c r="D990" s="833" t="s">
        <v>4443</v>
      </c>
      <c r="E990" s="834" t="s">
        <v>2933</v>
      </c>
      <c r="F990" s="832" t="s">
        <v>2908</v>
      </c>
      <c r="G990" s="832" t="s">
        <v>3692</v>
      </c>
      <c r="H990" s="832" t="s">
        <v>585</v>
      </c>
      <c r="I990" s="832" t="s">
        <v>3700</v>
      </c>
      <c r="J990" s="832" t="s">
        <v>3694</v>
      </c>
      <c r="K990" s="832" t="s">
        <v>3701</v>
      </c>
      <c r="L990" s="835">
        <v>2863.58</v>
      </c>
      <c r="M990" s="835">
        <v>8590.74</v>
      </c>
      <c r="N990" s="832">
        <v>3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7</v>
      </c>
      <c r="B991" s="832" t="s">
        <v>2907</v>
      </c>
      <c r="C991" s="832" t="s">
        <v>2913</v>
      </c>
      <c r="D991" s="833" t="s">
        <v>4443</v>
      </c>
      <c r="E991" s="834" t="s">
        <v>2933</v>
      </c>
      <c r="F991" s="832" t="s">
        <v>2908</v>
      </c>
      <c r="G991" s="832" t="s">
        <v>3692</v>
      </c>
      <c r="H991" s="832" t="s">
        <v>585</v>
      </c>
      <c r="I991" s="832" t="s">
        <v>3702</v>
      </c>
      <c r="J991" s="832" t="s">
        <v>3694</v>
      </c>
      <c r="K991" s="832" t="s">
        <v>3703</v>
      </c>
      <c r="L991" s="835">
        <v>2038.93</v>
      </c>
      <c r="M991" s="835">
        <v>12233.58</v>
      </c>
      <c r="N991" s="832">
        <v>6</v>
      </c>
      <c r="O991" s="836">
        <v>2</v>
      </c>
      <c r="P991" s="835">
        <v>6116.79</v>
      </c>
      <c r="Q991" s="837">
        <v>0.5</v>
      </c>
      <c r="R991" s="832">
        <v>3</v>
      </c>
      <c r="S991" s="837">
        <v>0.5</v>
      </c>
      <c r="T991" s="836">
        <v>1</v>
      </c>
      <c r="U991" s="838">
        <v>0.5</v>
      </c>
    </row>
    <row r="992" spans="1:21" ht="14.45" customHeight="1" x14ac:dyDescent="0.2">
      <c r="A992" s="831">
        <v>7</v>
      </c>
      <c r="B992" s="832" t="s">
        <v>2907</v>
      </c>
      <c r="C992" s="832" t="s">
        <v>2913</v>
      </c>
      <c r="D992" s="833" t="s">
        <v>4443</v>
      </c>
      <c r="E992" s="834" t="s">
        <v>2933</v>
      </c>
      <c r="F992" s="832" t="s">
        <v>2908</v>
      </c>
      <c r="G992" s="832" t="s">
        <v>3692</v>
      </c>
      <c r="H992" s="832" t="s">
        <v>585</v>
      </c>
      <c r="I992" s="832" t="s">
        <v>4107</v>
      </c>
      <c r="J992" s="832" t="s">
        <v>3694</v>
      </c>
      <c r="K992" s="832" t="s">
        <v>4108</v>
      </c>
      <c r="L992" s="835">
        <v>355.79</v>
      </c>
      <c r="M992" s="835">
        <v>355.79</v>
      </c>
      <c r="N992" s="832">
        <v>1</v>
      </c>
      <c r="O992" s="836">
        <v>1</v>
      </c>
      <c r="P992" s="835">
        <v>355.79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7</v>
      </c>
      <c r="B993" s="832" t="s">
        <v>2907</v>
      </c>
      <c r="C993" s="832" t="s">
        <v>2913</v>
      </c>
      <c r="D993" s="833" t="s">
        <v>4443</v>
      </c>
      <c r="E993" s="834" t="s">
        <v>2933</v>
      </c>
      <c r="F993" s="832" t="s">
        <v>2908</v>
      </c>
      <c r="G993" s="832" t="s">
        <v>3692</v>
      </c>
      <c r="H993" s="832" t="s">
        <v>585</v>
      </c>
      <c r="I993" s="832" t="s">
        <v>4040</v>
      </c>
      <c r="J993" s="832" t="s">
        <v>3694</v>
      </c>
      <c r="K993" s="832" t="s">
        <v>4041</v>
      </c>
      <c r="L993" s="835">
        <v>177.89</v>
      </c>
      <c r="M993" s="835">
        <v>533.66999999999996</v>
      </c>
      <c r="N993" s="832">
        <v>3</v>
      </c>
      <c r="O993" s="836">
        <v>1</v>
      </c>
      <c r="P993" s="835">
        <v>533.66999999999996</v>
      </c>
      <c r="Q993" s="837">
        <v>1</v>
      </c>
      <c r="R993" s="832">
        <v>3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7</v>
      </c>
      <c r="B994" s="832" t="s">
        <v>2907</v>
      </c>
      <c r="C994" s="832" t="s">
        <v>2913</v>
      </c>
      <c r="D994" s="833" t="s">
        <v>4443</v>
      </c>
      <c r="E994" s="834" t="s">
        <v>2933</v>
      </c>
      <c r="F994" s="832" t="s">
        <v>2908</v>
      </c>
      <c r="G994" s="832" t="s">
        <v>3251</v>
      </c>
      <c r="H994" s="832" t="s">
        <v>585</v>
      </c>
      <c r="I994" s="832" t="s">
        <v>4109</v>
      </c>
      <c r="J994" s="832" t="s">
        <v>3253</v>
      </c>
      <c r="K994" s="832" t="s">
        <v>4110</v>
      </c>
      <c r="L994" s="835">
        <v>45.89</v>
      </c>
      <c r="M994" s="835">
        <v>367.12</v>
      </c>
      <c r="N994" s="832">
        <v>8</v>
      </c>
      <c r="O994" s="836">
        <v>3</v>
      </c>
      <c r="P994" s="835">
        <v>91.78</v>
      </c>
      <c r="Q994" s="837">
        <v>0.25</v>
      </c>
      <c r="R994" s="832">
        <v>2</v>
      </c>
      <c r="S994" s="837">
        <v>0.25</v>
      </c>
      <c r="T994" s="836">
        <v>1</v>
      </c>
      <c r="U994" s="838">
        <v>0.33333333333333331</v>
      </c>
    </row>
    <row r="995" spans="1:21" ht="14.45" customHeight="1" x14ac:dyDescent="0.2">
      <c r="A995" s="831">
        <v>7</v>
      </c>
      <c r="B995" s="832" t="s">
        <v>2907</v>
      </c>
      <c r="C995" s="832" t="s">
        <v>2913</v>
      </c>
      <c r="D995" s="833" t="s">
        <v>4443</v>
      </c>
      <c r="E995" s="834" t="s">
        <v>2933</v>
      </c>
      <c r="F995" s="832" t="s">
        <v>2908</v>
      </c>
      <c r="G995" s="832" t="s">
        <v>3251</v>
      </c>
      <c r="H995" s="832" t="s">
        <v>585</v>
      </c>
      <c r="I995" s="832" t="s">
        <v>3252</v>
      </c>
      <c r="J995" s="832" t="s">
        <v>3253</v>
      </c>
      <c r="K995" s="832" t="s">
        <v>3254</v>
      </c>
      <c r="L995" s="835">
        <v>91.78</v>
      </c>
      <c r="M995" s="835">
        <v>458.90000000000003</v>
      </c>
      <c r="N995" s="832">
        <v>5</v>
      </c>
      <c r="O995" s="836">
        <v>1</v>
      </c>
      <c r="P995" s="835">
        <v>183.56</v>
      </c>
      <c r="Q995" s="837">
        <v>0.39999999999999997</v>
      </c>
      <c r="R995" s="832">
        <v>2</v>
      </c>
      <c r="S995" s="837">
        <v>0.4</v>
      </c>
      <c r="T995" s="836">
        <v>0.5</v>
      </c>
      <c r="U995" s="838">
        <v>0.5</v>
      </c>
    </row>
    <row r="996" spans="1:21" ht="14.45" customHeight="1" x14ac:dyDescent="0.2">
      <c r="A996" s="831">
        <v>7</v>
      </c>
      <c r="B996" s="832" t="s">
        <v>2907</v>
      </c>
      <c r="C996" s="832" t="s">
        <v>2913</v>
      </c>
      <c r="D996" s="833" t="s">
        <v>4443</v>
      </c>
      <c r="E996" s="834" t="s">
        <v>2933</v>
      </c>
      <c r="F996" s="832" t="s">
        <v>2908</v>
      </c>
      <c r="G996" s="832" t="s">
        <v>3088</v>
      </c>
      <c r="H996" s="832" t="s">
        <v>585</v>
      </c>
      <c r="I996" s="832" t="s">
        <v>3091</v>
      </c>
      <c r="J996" s="832" t="s">
        <v>1746</v>
      </c>
      <c r="K996" s="832" t="s">
        <v>3092</v>
      </c>
      <c r="L996" s="835">
        <v>89.91</v>
      </c>
      <c r="M996" s="835">
        <v>359.64</v>
      </c>
      <c r="N996" s="832">
        <v>4</v>
      </c>
      <c r="O996" s="836">
        <v>1.5</v>
      </c>
      <c r="P996" s="835">
        <v>359.64</v>
      </c>
      <c r="Q996" s="837">
        <v>1</v>
      </c>
      <c r="R996" s="832">
        <v>4</v>
      </c>
      <c r="S996" s="837">
        <v>1</v>
      </c>
      <c r="T996" s="836">
        <v>1.5</v>
      </c>
      <c r="U996" s="838">
        <v>1</v>
      </c>
    </row>
    <row r="997" spans="1:21" ht="14.45" customHeight="1" x14ac:dyDescent="0.2">
      <c r="A997" s="831">
        <v>7</v>
      </c>
      <c r="B997" s="832" t="s">
        <v>2907</v>
      </c>
      <c r="C997" s="832" t="s">
        <v>2913</v>
      </c>
      <c r="D997" s="833" t="s">
        <v>4443</v>
      </c>
      <c r="E997" s="834" t="s">
        <v>2933</v>
      </c>
      <c r="F997" s="832" t="s">
        <v>2908</v>
      </c>
      <c r="G997" s="832" t="s">
        <v>3709</v>
      </c>
      <c r="H997" s="832" t="s">
        <v>585</v>
      </c>
      <c r="I997" s="832" t="s">
        <v>3710</v>
      </c>
      <c r="J997" s="832" t="s">
        <v>3711</v>
      </c>
      <c r="K997" s="832" t="s">
        <v>3712</v>
      </c>
      <c r="L997" s="835">
        <v>102.9</v>
      </c>
      <c r="M997" s="835">
        <v>926.09999999999991</v>
      </c>
      <c r="N997" s="832">
        <v>9</v>
      </c>
      <c r="O997" s="836">
        <v>2.5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7</v>
      </c>
      <c r="B998" s="832" t="s">
        <v>2907</v>
      </c>
      <c r="C998" s="832" t="s">
        <v>2913</v>
      </c>
      <c r="D998" s="833" t="s">
        <v>4443</v>
      </c>
      <c r="E998" s="834" t="s">
        <v>2933</v>
      </c>
      <c r="F998" s="832" t="s">
        <v>2908</v>
      </c>
      <c r="G998" s="832" t="s">
        <v>3709</v>
      </c>
      <c r="H998" s="832" t="s">
        <v>585</v>
      </c>
      <c r="I998" s="832" t="s">
        <v>3713</v>
      </c>
      <c r="J998" s="832" t="s">
        <v>3714</v>
      </c>
      <c r="K998" s="832" t="s">
        <v>3715</v>
      </c>
      <c r="L998" s="835">
        <v>74.64</v>
      </c>
      <c r="M998" s="835">
        <v>373.2</v>
      </c>
      <c r="N998" s="832">
        <v>5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7</v>
      </c>
      <c r="B999" s="832" t="s">
        <v>2907</v>
      </c>
      <c r="C999" s="832" t="s">
        <v>2913</v>
      </c>
      <c r="D999" s="833" t="s">
        <v>4443</v>
      </c>
      <c r="E999" s="834" t="s">
        <v>2933</v>
      </c>
      <c r="F999" s="832" t="s">
        <v>2908</v>
      </c>
      <c r="G999" s="832" t="s">
        <v>4111</v>
      </c>
      <c r="H999" s="832" t="s">
        <v>678</v>
      </c>
      <c r="I999" s="832" t="s">
        <v>4112</v>
      </c>
      <c r="J999" s="832" t="s">
        <v>4113</v>
      </c>
      <c r="K999" s="832" t="s">
        <v>4114</v>
      </c>
      <c r="L999" s="835">
        <v>68.19</v>
      </c>
      <c r="M999" s="835">
        <v>272.76</v>
      </c>
      <c r="N999" s="832">
        <v>4</v>
      </c>
      <c r="O999" s="836">
        <v>1</v>
      </c>
      <c r="P999" s="835">
        <v>272.76</v>
      </c>
      <c r="Q999" s="837">
        <v>1</v>
      </c>
      <c r="R999" s="832">
        <v>4</v>
      </c>
      <c r="S999" s="837">
        <v>1</v>
      </c>
      <c r="T999" s="836">
        <v>1</v>
      </c>
      <c r="U999" s="838">
        <v>1</v>
      </c>
    </row>
    <row r="1000" spans="1:21" ht="14.45" customHeight="1" x14ac:dyDescent="0.2">
      <c r="A1000" s="831">
        <v>7</v>
      </c>
      <c r="B1000" s="832" t="s">
        <v>2907</v>
      </c>
      <c r="C1000" s="832" t="s">
        <v>2913</v>
      </c>
      <c r="D1000" s="833" t="s">
        <v>4443</v>
      </c>
      <c r="E1000" s="834" t="s">
        <v>2933</v>
      </c>
      <c r="F1000" s="832" t="s">
        <v>2908</v>
      </c>
      <c r="G1000" s="832" t="s">
        <v>3716</v>
      </c>
      <c r="H1000" s="832" t="s">
        <v>585</v>
      </c>
      <c r="I1000" s="832" t="s">
        <v>3717</v>
      </c>
      <c r="J1000" s="832" t="s">
        <v>1382</v>
      </c>
      <c r="K1000" s="832" t="s">
        <v>3718</v>
      </c>
      <c r="L1000" s="835">
        <v>24.37</v>
      </c>
      <c r="M1000" s="835">
        <v>316.81</v>
      </c>
      <c r="N1000" s="832">
        <v>13</v>
      </c>
      <c r="O1000" s="836">
        <v>2.5</v>
      </c>
      <c r="P1000" s="835">
        <v>146.22</v>
      </c>
      <c r="Q1000" s="837">
        <v>0.46153846153846151</v>
      </c>
      <c r="R1000" s="832">
        <v>6</v>
      </c>
      <c r="S1000" s="837">
        <v>0.46153846153846156</v>
      </c>
      <c r="T1000" s="836">
        <v>1.5</v>
      </c>
      <c r="U1000" s="838">
        <v>0.6</v>
      </c>
    </row>
    <row r="1001" spans="1:21" ht="14.45" customHeight="1" x14ac:dyDescent="0.2">
      <c r="A1001" s="831">
        <v>7</v>
      </c>
      <c r="B1001" s="832" t="s">
        <v>2907</v>
      </c>
      <c r="C1001" s="832" t="s">
        <v>2913</v>
      </c>
      <c r="D1001" s="833" t="s">
        <v>4443</v>
      </c>
      <c r="E1001" s="834" t="s">
        <v>2933</v>
      </c>
      <c r="F1001" s="832" t="s">
        <v>2908</v>
      </c>
      <c r="G1001" s="832" t="s">
        <v>3716</v>
      </c>
      <c r="H1001" s="832" t="s">
        <v>585</v>
      </c>
      <c r="I1001" s="832" t="s">
        <v>3953</v>
      </c>
      <c r="J1001" s="832" t="s">
        <v>1382</v>
      </c>
      <c r="K1001" s="832" t="s">
        <v>2755</v>
      </c>
      <c r="L1001" s="835">
        <v>38.590000000000003</v>
      </c>
      <c r="M1001" s="835">
        <v>733.21</v>
      </c>
      <c r="N1001" s="832">
        <v>19</v>
      </c>
      <c r="O1001" s="836">
        <v>2</v>
      </c>
      <c r="P1001" s="835">
        <v>270.13</v>
      </c>
      <c r="Q1001" s="837">
        <v>0.36842105263157893</v>
      </c>
      <c r="R1001" s="832">
        <v>7</v>
      </c>
      <c r="S1001" s="837">
        <v>0.36842105263157893</v>
      </c>
      <c r="T1001" s="836">
        <v>1</v>
      </c>
      <c r="U1001" s="838">
        <v>0.5</v>
      </c>
    </row>
    <row r="1002" spans="1:21" ht="14.45" customHeight="1" x14ac:dyDescent="0.2">
      <c r="A1002" s="831">
        <v>7</v>
      </c>
      <c r="B1002" s="832" t="s">
        <v>2907</v>
      </c>
      <c r="C1002" s="832" t="s">
        <v>2913</v>
      </c>
      <c r="D1002" s="833" t="s">
        <v>4443</v>
      </c>
      <c r="E1002" s="834" t="s">
        <v>2933</v>
      </c>
      <c r="F1002" s="832" t="s">
        <v>2908</v>
      </c>
      <c r="G1002" s="832" t="s">
        <v>4115</v>
      </c>
      <c r="H1002" s="832" t="s">
        <v>585</v>
      </c>
      <c r="I1002" s="832" t="s">
        <v>4116</v>
      </c>
      <c r="J1002" s="832" t="s">
        <v>1870</v>
      </c>
      <c r="K1002" s="832" t="s">
        <v>4117</v>
      </c>
      <c r="L1002" s="835">
        <v>73.989999999999995</v>
      </c>
      <c r="M1002" s="835">
        <v>591.91999999999996</v>
      </c>
      <c r="N1002" s="832">
        <v>8</v>
      </c>
      <c r="O1002" s="836">
        <v>0.5</v>
      </c>
      <c r="P1002" s="835">
        <v>591.91999999999996</v>
      </c>
      <c r="Q1002" s="837">
        <v>1</v>
      </c>
      <c r="R1002" s="832">
        <v>8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7</v>
      </c>
      <c r="B1003" s="832" t="s">
        <v>2907</v>
      </c>
      <c r="C1003" s="832" t="s">
        <v>2913</v>
      </c>
      <c r="D1003" s="833" t="s">
        <v>4443</v>
      </c>
      <c r="E1003" s="834" t="s">
        <v>2933</v>
      </c>
      <c r="F1003" s="832" t="s">
        <v>2908</v>
      </c>
      <c r="G1003" s="832" t="s">
        <v>3282</v>
      </c>
      <c r="H1003" s="832" t="s">
        <v>585</v>
      </c>
      <c r="I1003" s="832" t="s">
        <v>4118</v>
      </c>
      <c r="J1003" s="832" t="s">
        <v>1821</v>
      </c>
      <c r="K1003" s="832" t="s">
        <v>4119</v>
      </c>
      <c r="L1003" s="835">
        <v>10.55</v>
      </c>
      <c r="M1003" s="835">
        <v>10.55</v>
      </c>
      <c r="N1003" s="832">
        <v>1</v>
      </c>
      <c r="O1003" s="836">
        <v>1</v>
      </c>
      <c r="P1003" s="835">
        <v>10.55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5" customHeight="1" x14ac:dyDescent="0.2">
      <c r="A1004" s="831">
        <v>7</v>
      </c>
      <c r="B1004" s="832" t="s">
        <v>2907</v>
      </c>
      <c r="C1004" s="832" t="s">
        <v>2913</v>
      </c>
      <c r="D1004" s="833" t="s">
        <v>4443</v>
      </c>
      <c r="E1004" s="834" t="s">
        <v>2933</v>
      </c>
      <c r="F1004" s="832" t="s">
        <v>2908</v>
      </c>
      <c r="G1004" s="832" t="s">
        <v>4120</v>
      </c>
      <c r="H1004" s="832" t="s">
        <v>678</v>
      </c>
      <c r="I1004" s="832" t="s">
        <v>4121</v>
      </c>
      <c r="J1004" s="832" t="s">
        <v>4122</v>
      </c>
      <c r="K1004" s="832" t="s">
        <v>4123</v>
      </c>
      <c r="L1004" s="835">
        <v>221.44</v>
      </c>
      <c r="M1004" s="835">
        <v>442.88</v>
      </c>
      <c r="N1004" s="832">
        <v>2</v>
      </c>
      <c r="O1004" s="836">
        <v>0.5</v>
      </c>
      <c r="P1004" s="835">
        <v>442.88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7</v>
      </c>
      <c r="B1005" s="832" t="s">
        <v>2907</v>
      </c>
      <c r="C1005" s="832" t="s">
        <v>2913</v>
      </c>
      <c r="D1005" s="833" t="s">
        <v>4443</v>
      </c>
      <c r="E1005" s="834" t="s">
        <v>2933</v>
      </c>
      <c r="F1005" s="832" t="s">
        <v>2908</v>
      </c>
      <c r="G1005" s="832" t="s">
        <v>4124</v>
      </c>
      <c r="H1005" s="832" t="s">
        <v>678</v>
      </c>
      <c r="I1005" s="832" t="s">
        <v>4125</v>
      </c>
      <c r="J1005" s="832" t="s">
        <v>4126</v>
      </c>
      <c r="K1005" s="832" t="s">
        <v>4127</v>
      </c>
      <c r="L1005" s="835">
        <v>103.64</v>
      </c>
      <c r="M1005" s="835">
        <v>103.64</v>
      </c>
      <c r="N1005" s="832">
        <v>1</v>
      </c>
      <c r="O1005" s="836">
        <v>1</v>
      </c>
      <c r="P1005" s="835">
        <v>103.64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5" customHeight="1" x14ac:dyDescent="0.2">
      <c r="A1006" s="831">
        <v>7</v>
      </c>
      <c r="B1006" s="832" t="s">
        <v>2907</v>
      </c>
      <c r="C1006" s="832" t="s">
        <v>2913</v>
      </c>
      <c r="D1006" s="833" t="s">
        <v>4443</v>
      </c>
      <c r="E1006" s="834" t="s">
        <v>2933</v>
      </c>
      <c r="F1006" s="832" t="s">
        <v>2908</v>
      </c>
      <c r="G1006" s="832" t="s">
        <v>3721</v>
      </c>
      <c r="H1006" s="832" t="s">
        <v>585</v>
      </c>
      <c r="I1006" s="832" t="s">
        <v>3722</v>
      </c>
      <c r="J1006" s="832" t="s">
        <v>3723</v>
      </c>
      <c r="K1006" s="832" t="s">
        <v>3724</v>
      </c>
      <c r="L1006" s="835">
        <v>1561.8</v>
      </c>
      <c r="M1006" s="835">
        <v>15618</v>
      </c>
      <c r="N1006" s="832">
        <v>10</v>
      </c>
      <c r="O1006" s="836">
        <v>1</v>
      </c>
      <c r="P1006" s="835">
        <v>15618</v>
      </c>
      <c r="Q1006" s="837">
        <v>1</v>
      </c>
      <c r="R1006" s="832">
        <v>10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7</v>
      </c>
      <c r="B1007" s="832" t="s">
        <v>2907</v>
      </c>
      <c r="C1007" s="832" t="s">
        <v>2913</v>
      </c>
      <c r="D1007" s="833" t="s">
        <v>4443</v>
      </c>
      <c r="E1007" s="834" t="s">
        <v>2933</v>
      </c>
      <c r="F1007" s="832" t="s">
        <v>2908</v>
      </c>
      <c r="G1007" s="832" t="s">
        <v>3728</v>
      </c>
      <c r="H1007" s="832" t="s">
        <v>585</v>
      </c>
      <c r="I1007" s="832" t="s">
        <v>3954</v>
      </c>
      <c r="J1007" s="832" t="s">
        <v>3730</v>
      </c>
      <c r="K1007" s="832" t="s">
        <v>3955</v>
      </c>
      <c r="L1007" s="835">
        <v>46.99</v>
      </c>
      <c r="M1007" s="835">
        <v>140.97</v>
      </c>
      <c r="N1007" s="832">
        <v>3</v>
      </c>
      <c r="O1007" s="836">
        <v>0.5</v>
      </c>
      <c r="P1007" s="835">
        <v>140.97</v>
      </c>
      <c r="Q1007" s="837">
        <v>1</v>
      </c>
      <c r="R1007" s="832">
        <v>3</v>
      </c>
      <c r="S1007" s="837">
        <v>1</v>
      </c>
      <c r="T1007" s="836">
        <v>0.5</v>
      </c>
      <c r="U1007" s="838">
        <v>1</v>
      </c>
    </row>
    <row r="1008" spans="1:21" ht="14.45" customHeight="1" x14ac:dyDescent="0.2">
      <c r="A1008" s="831">
        <v>7</v>
      </c>
      <c r="B1008" s="832" t="s">
        <v>2907</v>
      </c>
      <c r="C1008" s="832" t="s">
        <v>2913</v>
      </c>
      <c r="D1008" s="833" t="s">
        <v>4443</v>
      </c>
      <c r="E1008" s="834" t="s">
        <v>2933</v>
      </c>
      <c r="F1008" s="832" t="s">
        <v>2908</v>
      </c>
      <c r="G1008" s="832" t="s">
        <v>3330</v>
      </c>
      <c r="H1008" s="832" t="s">
        <v>585</v>
      </c>
      <c r="I1008" s="832" t="s">
        <v>4128</v>
      </c>
      <c r="J1008" s="832" t="s">
        <v>1918</v>
      </c>
      <c r="K1008" s="832" t="s">
        <v>1919</v>
      </c>
      <c r="L1008" s="835">
        <v>0</v>
      </c>
      <c r="M1008" s="835">
        <v>0</v>
      </c>
      <c r="N1008" s="832">
        <v>1</v>
      </c>
      <c r="O1008" s="836">
        <v>1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7</v>
      </c>
      <c r="B1009" s="832" t="s">
        <v>2907</v>
      </c>
      <c r="C1009" s="832" t="s">
        <v>2913</v>
      </c>
      <c r="D1009" s="833" t="s">
        <v>4443</v>
      </c>
      <c r="E1009" s="834" t="s">
        <v>2933</v>
      </c>
      <c r="F1009" s="832" t="s">
        <v>2908</v>
      </c>
      <c r="G1009" s="832" t="s">
        <v>3261</v>
      </c>
      <c r="H1009" s="832" t="s">
        <v>585</v>
      </c>
      <c r="I1009" s="832" t="s">
        <v>3262</v>
      </c>
      <c r="J1009" s="832" t="s">
        <v>948</v>
      </c>
      <c r="K1009" s="832" t="s">
        <v>2397</v>
      </c>
      <c r="L1009" s="835">
        <v>38.56</v>
      </c>
      <c r="M1009" s="835">
        <v>38.56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7</v>
      </c>
      <c r="B1010" s="832" t="s">
        <v>2907</v>
      </c>
      <c r="C1010" s="832" t="s">
        <v>2913</v>
      </c>
      <c r="D1010" s="833" t="s">
        <v>4443</v>
      </c>
      <c r="E1010" s="834" t="s">
        <v>2933</v>
      </c>
      <c r="F1010" s="832" t="s">
        <v>2908</v>
      </c>
      <c r="G1010" s="832" t="s">
        <v>3166</v>
      </c>
      <c r="H1010" s="832" t="s">
        <v>585</v>
      </c>
      <c r="I1010" s="832" t="s">
        <v>4129</v>
      </c>
      <c r="J1010" s="832" t="s">
        <v>4130</v>
      </c>
      <c r="K1010" s="832" t="s">
        <v>4131</v>
      </c>
      <c r="L1010" s="835">
        <v>140.44</v>
      </c>
      <c r="M1010" s="835">
        <v>140.44</v>
      </c>
      <c r="N1010" s="832">
        <v>1</v>
      </c>
      <c r="O1010" s="836">
        <v>1</v>
      </c>
      <c r="P1010" s="835">
        <v>140.44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7</v>
      </c>
      <c r="B1011" s="832" t="s">
        <v>2907</v>
      </c>
      <c r="C1011" s="832" t="s">
        <v>2913</v>
      </c>
      <c r="D1011" s="833" t="s">
        <v>4443</v>
      </c>
      <c r="E1011" s="834" t="s">
        <v>2933</v>
      </c>
      <c r="F1011" s="832" t="s">
        <v>2908</v>
      </c>
      <c r="G1011" s="832" t="s">
        <v>3106</v>
      </c>
      <c r="H1011" s="832" t="s">
        <v>678</v>
      </c>
      <c r="I1011" s="832" t="s">
        <v>2806</v>
      </c>
      <c r="J1011" s="832" t="s">
        <v>2807</v>
      </c>
      <c r="K1011" s="832" t="s">
        <v>2808</v>
      </c>
      <c r="L1011" s="835">
        <v>70.48</v>
      </c>
      <c r="M1011" s="835">
        <v>986.72</v>
      </c>
      <c r="N1011" s="832">
        <v>14</v>
      </c>
      <c r="O1011" s="836">
        <v>4.5</v>
      </c>
      <c r="P1011" s="835">
        <v>775.28000000000009</v>
      </c>
      <c r="Q1011" s="837">
        <v>0.78571428571428581</v>
      </c>
      <c r="R1011" s="832">
        <v>11</v>
      </c>
      <c r="S1011" s="837">
        <v>0.7857142857142857</v>
      </c>
      <c r="T1011" s="836">
        <v>4</v>
      </c>
      <c r="U1011" s="838">
        <v>0.88888888888888884</v>
      </c>
    </row>
    <row r="1012" spans="1:21" ht="14.45" customHeight="1" x14ac:dyDescent="0.2">
      <c r="A1012" s="831">
        <v>7</v>
      </c>
      <c r="B1012" s="832" t="s">
        <v>2907</v>
      </c>
      <c r="C1012" s="832" t="s">
        <v>2913</v>
      </c>
      <c r="D1012" s="833" t="s">
        <v>4443</v>
      </c>
      <c r="E1012" s="834" t="s">
        <v>2933</v>
      </c>
      <c r="F1012" s="832" t="s">
        <v>2908</v>
      </c>
      <c r="G1012" s="832" t="s">
        <v>3106</v>
      </c>
      <c r="H1012" s="832" t="s">
        <v>678</v>
      </c>
      <c r="I1012" s="832" t="s">
        <v>3732</v>
      </c>
      <c r="J1012" s="832" t="s">
        <v>2807</v>
      </c>
      <c r="K1012" s="832" t="s">
        <v>3733</v>
      </c>
      <c r="L1012" s="835">
        <v>140.96</v>
      </c>
      <c r="M1012" s="835">
        <v>704.8</v>
      </c>
      <c r="N1012" s="832">
        <v>5</v>
      </c>
      <c r="O1012" s="836">
        <v>2.5</v>
      </c>
      <c r="P1012" s="835">
        <v>422.88</v>
      </c>
      <c r="Q1012" s="837">
        <v>0.6</v>
      </c>
      <c r="R1012" s="832">
        <v>3</v>
      </c>
      <c r="S1012" s="837">
        <v>0.6</v>
      </c>
      <c r="T1012" s="836">
        <v>1.5</v>
      </c>
      <c r="U1012" s="838">
        <v>0.6</v>
      </c>
    </row>
    <row r="1013" spans="1:21" ht="14.45" customHeight="1" x14ac:dyDescent="0.2">
      <c r="A1013" s="831">
        <v>7</v>
      </c>
      <c r="B1013" s="832" t="s">
        <v>2907</v>
      </c>
      <c r="C1013" s="832" t="s">
        <v>2913</v>
      </c>
      <c r="D1013" s="833" t="s">
        <v>4443</v>
      </c>
      <c r="E1013" s="834" t="s">
        <v>2933</v>
      </c>
      <c r="F1013" s="832" t="s">
        <v>2908</v>
      </c>
      <c r="G1013" s="832" t="s">
        <v>4132</v>
      </c>
      <c r="H1013" s="832" t="s">
        <v>678</v>
      </c>
      <c r="I1013" s="832" t="s">
        <v>4133</v>
      </c>
      <c r="J1013" s="832" t="s">
        <v>4134</v>
      </c>
      <c r="K1013" s="832" t="s">
        <v>4135</v>
      </c>
      <c r="L1013" s="835">
        <v>32.869999999999997</v>
      </c>
      <c r="M1013" s="835">
        <v>98.609999999999985</v>
      </c>
      <c r="N1013" s="832">
        <v>3</v>
      </c>
      <c r="O1013" s="836">
        <v>0.5</v>
      </c>
      <c r="P1013" s="835">
        <v>98.609999999999985</v>
      </c>
      <c r="Q1013" s="837">
        <v>1</v>
      </c>
      <c r="R1013" s="832">
        <v>3</v>
      </c>
      <c r="S1013" s="837">
        <v>1</v>
      </c>
      <c r="T1013" s="836">
        <v>0.5</v>
      </c>
      <c r="U1013" s="838">
        <v>1</v>
      </c>
    </row>
    <row r="1014" spans="1:21" ht="14.45" customHeight="1" x14ac:dyDescent="0.2">
      <c r="A1014" s="831">
        <v>7</v>
      </c>
      <c r="B1014" s="832" t="s">
        <v>2907</v>
      </c>
      <c r="C1014" s="832" t="s">
        <v>2913</v>
      </c>
      <c r="D1014" s="833" t="s">
        <v>4443</v>
      </c>
      <c r="E1014" s="834" t="s">
        <v>2933</v>
      </c>
      <c r="F1014" s="832" t="s">
        <v>2908</v>
      </c>
      <c r="G1014" s="832" t="s">
        <v>4132</v>
      </c>
      <c r="H1014" s="832" t="s">
        <v>585</v>
      </c>
      <c r="I1014" s="832" t="s">
        <v>4136</v>
      </c>
      <c r="J1014" s="832" t="s">
        <v>4137</v>
      </c>
      <c r="K1014" s="832" t="s">
        <v>4083</v>
      </c>
      <c r="L1014" s="835">
        <v>32.869999999999997</v>
      </c>
      <c r="M1014" s="835">
        <v>98.609999999999985</v>
      </c>
      <c r="N1014" s="832">
        <v>3</v>
      </c>
      <c r="O1014" s="836">
        <v>0.5</v>
      </c>
      <c r="P1014" s="835">
        <v>98.609999999999985</v>
      </c>
      <c r="Q1014" s="837">
        <v>1</v>
      </c>
      <c r="R1014" s="832">
        <v>3</v>
      </c>
      <c r="S1014" s="837">
        <v>1</v>
      </c>
      <c r="T1014" s="836">
        <v>0.5</v>
      </c>
      <c r="U1014" s="838">
        <v>1</v>
      </c>
    </row>
    <row r="1015" spans="1:21" ht="14.45" customHeight="1" x14ac:dyDescent="0.2">
      <c r="A1015" s="831">
        <v>7</v>
      </c>
      <c r="B1015" s="832" t="s">
        <v>2907</v>
      </c>
      <c r="C1015" s="832" t="s">
        <v>2913</v>
      </c>
      <c r="D1015" s="833" t="s">
        <v>4443</v>
      </c>
      <c r="E1015" s="834" t="s">
        <v>2933</v>
      </c>
      <c r="F1015" s="832" t="s">
        <v>2908</v>
      </c>
      <c r="G1015" s="832" t="s">
        <v>3737</v>
      </c>
      <c r="H1015" s="832" t="s">
        <v>585</v>
      </c>
      <c r="I1015" s="832" t="s">
        <v>3738</v>
      </c>
      <c r="J1015" s="832" t="s">
        <v>904</v>
      </c>
      <c r="K1015" s="832" t="s">
        <v>3739</v>
      </c>
      <c r="L1015" s="835">
        <v>53.57</v>
      </c>
      <c r="M1015" s="835">
        <v>749.98000000000013</v>
      </c>
      <c r="N1015" s="832">
        <v>14</v>
      </c>
      <c r="O1015" s="836">
        <v>4.5</v>
      </c>
      <c r="P1015" s="835">
        <v>589.2700000000001</v>
      </c>
      <c r="Q1015" s="837">
        <v>0.7857142857142857</v>
      </c>
      <c r="R1015" s="832">
        <v>11</v>
      </c>
      <c r="S1015" s="837">
        <v>0.7857142857142857</v>
      </c>
      <c r="T1015" s="836">
        <v>4</v>
      </c>
      <c r="U1015" s="838">
        <v>0.88888888888888884</v>
      </c>
    </row>
    <row r="1016" spans="1:21" ht="14.45" customHeight="1" x14ac:dyDescent="0.2">
      <c r="A1016" s="831">
        <v>7</v>
      </c>
      <c r="B1016" s="832" t="s">
        <v>2907</v>
      </c>
      <c r="C1016" s="832" t="s">
        <v>2913</v>
      </c>
      <c r="D1016" s="833" t="s">
        <v>4443</v>
      </c>
      <c r="E1016" s="834" t="s">
        <v>2933</v>
      </c>
      <c r="F1016" s="832" t="s">
        <v>2908</v>
      </c>
      <c r="G1016" s="832" t="s">
        <v>3743</v>
      </c>
      <c r="H1016" s="832" t="s">
        <v>585</v>
      </c>
      <c r="I1016" s="832" t="s">
        <v>3744</v>
      </c>
      <c r="J1016" s="832" t="s">
        <v>1248</v>
      </c>
      <c r="K1016" s="832" t="s">
        <v>2668</v>
      </c>
      <c r="L1016" s="835">
        <v>161.06</v>
      </c>
      <c r="M1016" s="835">
        <v>483.18</v>
      </c>
      <c r="N1016" s="832">
        <v>3</v>
      </c>
      <c r="O1016" s="836">
        <v>0.5</v>
      </c>
      <c r="P1016" s="835">
        <v>483.18</v>
      </c>
      <c r="Q1016" s="837">
        <v>1</v>
      </c>
      <c r="R1016" s="832">
        <v>3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7</v>
      </c>
      <c r="B1017" s="832" t="s">
        <v>2907</v>
      </c>
      <c r="C1017" s="832" t="s">
        <v>2913</v>
      </c>
      <c r="D1017" s="833" t="s">
        <v>4443</v>
      </c>
      <c r="E1017" s="834" t="s">
        <v>2933</v>
      </c>
      <c r="F1017" s="832" t="s">
        <v>2908</v>
      </c>
      <c r="G1017" s="832" t="s">
        <v>3745</v>
      </c>
      <c r="H1017" s="832" t="s">
        <v>585</v>
      </c>
      <c r="I1017" s="832" t="s">
        <v>4054</v>
      </c>
      <c r="J1017" s="832" t="s">
        <v>3750</v>
      </c>
      <c r="K1017" s="832" t="s">
        <v>4055</v>
      </c>
      <c r="L1017" s="835">
        <v>127</v>
      </c>
      <c r="M1017" s="835">
        <v>1143</v>
      </c>
      <c r="N1017" s="832">
        <v>9</v>
      </c>
      <c r="O1017" s="836">
        <v>1</v>
      </c>
      <c r="P1017" s="835">
        <v>1143</v>
      </c>
      <c r="Q1017" s="837">
        <v>1</v>
      </c>
      <c r="R1017" s="832">
        <v>9</v>
      </c>
      <c r="S1017" s="837">
        <v>1</v>
      </c>
      <c r="T1017" s="836">
        <v>1</v>
      </c>
      <c r="U1017" s="838">
        <v>1</v>
      </c>
    </row>
    <row r="1018" spans="1:21" ht="14.45" customHeight="1" x14ac:dyDescent="0.2">
      <c r="A1018" s="831">
        <v>7</v>
      </c>
      <c r="B1018" s="832" t="s">
        <v>2907</v>
      </c>
      <c r="C1018" s="832" t="s">
        <v>2913</v>
      </c>
      <c r="D1018" s="833" t="s">
        <v>4443</v>
      </c>
      <c r="E1018" s="834" t="s">
        <v>2933</v>
      </c>
      <c r="F1018" s="832" t="s">
        <v>2908</v>
      </c>
      <c r="G1018" s="832" t="s">
        <v>3745</v>
      </c>
      <c r="H1018" s="832" t="s">
        <v>585</v>
      </c>
      <c r="I1018" s="832" t="s">
        <v>3746</v>
      </c>
      <c r="J1018" s="832" t="s">
        <v>3747</v>
      </c>
      <c r="K1018" s="832" t="s">
        <v>875</v>
      </c>
      <c r="L1018" s="835">
        <v>208.18</v>
      </c>
      <c r="M1018" s="835">
        <v>2081.7999999999997</v>
      </c>
      <c r="N1018" s="832">
        <v>10</v>
      </c>
      <c r="O1018" s="836">
        <v>5</v>
      </c>
      <c r="P1018" s="835">
        <v>2081.7999999999997</v>
      </c>
      <c r="Q1018" s="837">
        <v>1</v>
      </c>
      <c r="R1018" s="832">
        <v>10</v>
      </c>
      <c r="S1018" s="837">
        <v>1</v>
      </c>
      <c r="T1018" s="836">
        <v>5</v>
      </c>
      <c r="U1018" s="838">
        <v>1</v>
      </c>
    </row>
    <row r="1019" spans="1:21" ht="14.45" customHeight="1" x14ac:dyDescent="0.2">
      <c r="A1019" s="831">
        <v>7</v>
      </c>
      <c r="B1019" s="832" t="s">
        <v>2907</v>
      </c>
      <c r="C1019" s="832" t="s">
        <v>2913</v>
      </c>
      <c r="D1019" s="833" t="s">
        <v>4443</v>
      </c>
      <c r="E1019" s="834" t="s">
        <v>2933</v>
      </c>
      <c r="F1019" s="832" t="s">
        <v>2908</v>
      </c>
      <c r="G1019" s="832" t="s">
        <v>3745</v>
      </c>
      <c r="H1019" s="832" t="s">
        <v>585</v>
      </c>
      <c r="I1019" s="832" t="s">
        <v>3749</v>
      </c>
      <c r="J1019" s="832" t="s">
        <v>3750</v>
      </c>
      <c r="K1019" s="832" t="s">
        <v>3751</v>
      </c>
      <c r="L1019" s="835">
        <v>233.95</v>
      </c>
      <c r="M1019" s="835">
        <v>2807.3999999999996</v>
      </c>
      <c r="N1019" s="832">
        <v>12</v>
      </c>
      <c r="O1019" s="836">
        <v>2</v>
      </c>
      <c r="P1019" s="835">
        <v>2807.3999999999996</v>
      </c>
      <c r="Q1019" s="837">
        <v>1</v>
      </c>
      <c r="R1019" s="832">
        <v>12</v>
      </c>
      <c r="S1019" s="837">
        <v>1</v>
      </c>
      <c r="T1019" s="836">
        <v>2</v>
      </c>
      <c r="U1019" s="838">
        <v>1</v>
      </c>
    </row>
    <row r="1020" spans="1:21" ht="14.45" customHeight="1" x14ac:dyDescent="0.2">
      <c r="A1020" s="831">
        <v>7</v>
      </c>
      <c r="B1020" s="832" t="s">
        <v>2907</v>
      </c>
      <c r="C1020" s="832" t="s">
        <v>2913</v>
      </c>
      <c r="D1020" s="833" t="s">
        <v>4443</v>
      </c>
      <c r="E1020" s="834" t="s">
        <v>2933</v>
      </c>
      <c r="F1020" s="832" t="s">
        <v>2908</v>
      </c>
      <c r="G1020" s="832" t="s">
        <v>3745</v>
      </c>
      <c r="H1020" s="832" t="s">
        <v>585</v>
      </c>
      <c r="I1020" s="832" t="s">
        <v>4058</v>
      </c>
      <c r="J1020" s="832" t="s">
        <v>1256</v>
      </c>
      <c r="K1020" s="832" t="s">
        <v>4059</v>
      </c>
      <c r="L1020" s="835">
        <v>60.1</v>
      </c>
      <c r="M1020" s="835">
        <v>721.2</v>
      </c>
      <c r="N1020" s="832">
        <v>12</v>
      </c>
      <c r="O1020" s="836">
        <v>4</v>
      </c>
      <c r="P1020" s="835">
        <v>420.70000000000005</v>
      </c>
      <c r="Q1020" s="837">
        <v>0.58333333333333337</v>
      </c>
      <c r="R1020" s="832">
        <v>7</v>
      </c>
      <c r="S1020" s="837">
        <v>0.58333333333333337</v>
      </c>
      <c r="T1020" s="836">
        <v>2</v>
      </c>
      <c r="U1020" s="838">
        <v>0.5</v>
      </c>
    </row>
    <row r="1021" spans="1:21" ht="14.45" customHeight="1" x14ac:dyDescent="0.2">
      <c r="A1021" s="831">
        <v>7</v>
      </c>
      <c r="B1021" s="832" t="s">
        <v>2907</v>
      </c>
      <c r="C1021" s="832" t="s">
        <v>2913</v>
      </c>
      <c r="D1021" s="833" t="s">
        <v>4443</v>
      </c>
      <c r="E1021" s="834" t="s">
        <v>2933</v>
      </c>
      <c r="F1021" s="832" t="s">
        <v>2908</v>
      </c>
      <c r="G1021" s="832" t="s">
        <v>3107</v>
      </c>
      <c r="H1021" s="832" t="s">
        <v>678</v>
      </c>
      <c r="I1021" s="832" t="s">
        <v>4138</v>
      </c>
      <c r="J1021" s="832" t="s">
        <v>3109</v>
      </c>
      <c r="K1021" s="832" t="s">
        <v>4139</v>
      </c>
      <c r="L1021" s="835">
        <v>368.16</v>
      </c>
      <c r="M1021" s="835">
        <v>1104.48</v>
      </c>
      <c r="N1021" s="832">
        <v>3</v>
      </c>
      <c r="O1021" s="836">
        <v>1.5</v>
      </c>
      <c r="P1021" s="835">
        <v>1104.48</v>
      </c>
      <c r="Q1021" s="837">
        <v>1</v>
      </c>
      <c r="R1021" s="832">
        <v>3</v>
      </c>
      <c r="S1021" s="837">
        <v>1</v>
      </c>
      <c r="T1021" s="836">
        <v>1.5</v>
      </c>
      <c r="U1021" s="838">
        <v>1</v>
      </c>
    </row>
    <row r="1022" spans="1:21" ht="14.45" customHeight="1" x14ac:dyDescent="0.2">
      <c r="A1022" s="831">
        <v>7</v>
      </c>
      <c r="B1022" s="832" t="s">
        <v>2907</v>
      </c>
      <c r="C1022" s="832" t="s">
        <v>2913</v>
      </c>
      <c r="D1022" s="833" t="s">
        <v>4443</v>
      </c>
      <c r="E1022" s="834" t="s">
        <v>2933</v>
      </c>
      <c r="F1022" s="832" t="s">
        <v>2908</v>
      </c>
      <c r="G1022" s="832" t="s">
        <v>3107</v>
      </c>
      <c r="H1022" s="832" t="s">
        <v>678</v>
      </c>
      <c r="I1022" s="832" t="s">
        <v>4140</v>
      </c>
      <c r="J1022" s="832" t="s">
        <v>3109</v>
      </c>
      <c r="K1022" s="832" t="s">
        <v>4141</v>
      </c>
      <c r="L1022" s="835">
        <v>1154.68</v>
      </c>
      <c r="M1022" s="835">
        <v>5773.4000000000005</v>
      </c>
      <c r="N1022" s="832">
        <v>5</v>
      </c>
      <c r="O1022" s="836">
        <v>1.5</v>
      </c>
      <c r="P1022" s="835">
        <v>5773.4000000000005</v>
      </c>
      <c r="Q1022" s="837">
        <v>1</v>
      </c>
      <c r="R1022" s="832">
        <v>5</v>
      </c>
      <c r="S1022" s="837">
        <v>1</v>
      </c>
      <c r="T1022" s="836">
        <v>1.5</v>
      </c>
      <c r="U1022" s="838">
        <v>1</v>
      </c>
    </row>
    <row r="1023" spans="1:21" ht="14.45" customHeight="1" x14ac:dyDescent="0.2">
      <c r="A1023" s="831">
        <v>7</v>
      </c>
      <c r="B1023" s="832" t="s">
        <v>2907</v>
      </c>
      <c r="C1023" s="832" t="s">
        <v>2913</v>
      </c>
      <c r="D1023" s="833" t="s">
        <v>4443</v>
      </c>
      <c r="E1023" s="834" t="s">
        <v>2933</v>
      </c>
      <c r="F1023" s="832" t="s">
        <v>2908</v>
      </c>
      <c r="G1023" s="832" t="s">
        <v>3752</v>
      </c>
      <c r="H1023" s="832" t="s">
        <v>585</v>
      </c>
      <c r="I1023" s="832" t="s">
        <v>3753</v>
      </c>
      <c r="J1023" s="832" t="s">
        <v>1904</v>
      </c>
      <c r="K1023" s="832" t="s">
        <v>1840</v>
      </c>
      <c r="L1023" s="835">
        <v>134.47999999999999</v>
      </c>
      <c r="M1023" s="835">
        <v>672.4</v>
      </c>
      <c r="N1023" s="832">
        <v>5</v>
      </c>
      <c r="O1023" s="836">
        <v>2</v>
      </c>
      <c r="P1023" s="835">
        <v>134.47999999999999</v>
      </c>
      <c r="Q1023" s="837">
        <v>0.19999999999999998</v>
      </c>
      <c r="R1023" s="832">
        <v>1</v>
      </c>
      <c r="S1023" s="837">
        <v>0.2</v>
      </c>
      <c r="T1023" s="836">
        <v>0.5</v>
      </c>
      <c r="U1023" s="838">
        <v>0.25</v>
      </c>
    </row>
    <row r="1024" spans="1:21" ht="14.45" customHeight="1" x14ac:dyDescent="0.2">
      <c r="A1024" s="831">
        <v>7</v>
      </c>
      <c r="B1024" s="832" t="s">
        <v>2907</v>
      </c>
      <c r="C1024" s="832" t="s">
        <v>2913</v>
      </c>
      <c r="D1024" s="833" t="s">
        <v>4443</v>
      </c>
      <c r="E1024" s="834" t="s">
        <v>2933</v>
      </c>
      <c r="F1024" s="832" t="s">
        <v>2908</v>
      </c>
      <c r="G1024" s="832" t="s">
        <v>3754</v>
      </c>
      <c r="H1024" s="832" t="s">
        <v>585</v>
      </c>
      <c r="I1024" s="832" t="s">
        <v>3755</v>
      </c>
      <c r="J1024" s="832" t="s">
        <v>3756</v>
      </c>
      <c r="K1024" s="832" t="s">
        <v>3757</v>
      </c>
      <c r="L1024" s="835">
        <v>113.93</v>
      </c>
      <c r="M1024" s="835">
        <v>455.72</v>
      </c>
      <c r="N1024" s="832">
        <v>4</v>
      </c>
      <c r="O1024" s="836">
        <v>3</v>
      </c>
      <c r="P1024" s="835">
        <v>341.79</v>
      </c>
      <c r="Q1024" s="837">
        <v>0.75</v>
      </c>
      <c r="R1024" s="832">
        <v>3</v>
      </c>
      <c r="S1024" s="837">
        <v>0.75</v>
      </c>
      <c r="T1024" s="836">
        <v>2</v>
      </c>
      <c r="U1024" s="838">
        <v>0.66666666666666663</v>
      </c>
    </row>
    <row r="1025" spans="1:21" ht="14.45" customHeight="1" x14ac:dyDescent="0.2">
      <c r="A1025" s="831">
        <v>7</v>
      </c>
      <c r="B1025" s="832" t="s">
        <v>2907</v>
      </c>
      <c r="C1025" s="832" t="s">
        <v>2913</v>
      </c>
      <c r="D1025" s="833" t="s">
        <v>4443</v>
      </c>
      <c r="E1025" s="834" t="s">
        <v>2933</v>
      </c>
      <c r="F1025" s="832" t="s">
        <v>2908</v>
      </c>
      <c r="G1025" s="832" t="s">
        <v>3111</v>
      </c>
      <c r="H1025" s="832" t="s">
        <v>585</v>
      </c>
      <c r="I1025" s="832" t="s">
        <v>3112</v>
      </c>
      <c r="J1025" s="832" t="s">
        <v>3113</v>
      </c>
      <c r="K1025" s="832" t="s">
        <v>3114</v>
      </c>
      <c r="L1025" s="835">
        <v>0</v>
      </c>
      <c r="M1025" s="835">
        <v>0</v>
      </c>
      <c r="N1025" s="832">
        <v>2</v>
      </c>
      <c r="O1025" s="836">
        <v>0.5</v>
      </c>
      <c r="P1025" s="835">
        <v>0</v>
      </c>
      <c r="Q1025" s="837"/>
      <c r="R1025" s="832">
        <v>2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7</v>
      </c>
      <c r="B1026" s="832" t="s">
        <v>2907</v>
      </c>
      <c r="C1026" s="832" t="s">
        <v>2913</v>
      </c>
      <c r="D1026" s="833" t="s">
        <v>4443</v>
      </c>
      <c r="E1026" s="834" t="s">
        <v>2933</v>
      </c>
      <c r="F1026" s="832" t="s">
        <v>2908</v>
      </c>
      <c r="G1026" s="832" t="s">
        <v>3005</v>
      </c>
      <c r="H1026" s="832" t="s">
        <v>585</v>
      </c>
      <c r="I1026" s="832" t="s">
        <v>3115</v>
      </c>
      <c r="J1026" s="832" t="s">
        <v>802</v>
      </c>
      <c r="K1026" s="832" t="s">
        <v>3116</v>
      </c>
      <c r="L1026" s="835">
        <v>35.25</v>
      </c>
      <c r="M1026" s="835">
        <v>387.75</v>
      </c>
      <c r="N1026" s="832">
        <v>11</v>
      </c>
      <c r="O1026" s="836">
        <v>5.5</v>
      </c>
      <c r="P1026" s="835">
        <v>352.5</v>
      </c>
      <c r="Q1026" s="837">
        <v>0.90909090909090906</v>
      </c>
      <c r="R1026" s="832">
        <v>10</v>
      </c>
      <c r="S1026" s="837">
        <v>0.90909090909090906</v>
      </c>
      <c r="T1026" s="836">
        <v>4.5</v>
      </c>
      <c r="U1026" s="838">
        <v>0.81818181818181823</v>
      </c>
    </row>
    <row r="1027" spans="1:21" ht="14.45" customHeight="1" x14ac:dyDescent="0.2">
      <c r="A1027" s="831">
        <v>7</v>
      </c>
      <c r="B1027" s="832" t="s">
        <v>2907</v>
      </c>
      <c r="C1027" s="832" t="s">
        <v>2913</v>
      </c>
      <c r="D1027" s="833" t="s">
        <v>4443</v>
      </c>
      <c r="E1027" s="834" t="s">
        <v>2933</v>
      </c>
      <c r="F1027" s="832" t="s">
        <v>2908</v>
      </c>
      <c r="G1027" s="832" t="s">
        <v>3005</v>
      </c>
      <c r="H1027" s="832" t="s">
        <v>585</v>
      </c>
      <c r="I1027" s="832" t="s">
        <v>3006</v>
      </c>
      <c r="J1027" s="832" t="s">
        <v>802</v>
      </c>
      <c r="K1027" s="832" t="s">
        <v>3007</v>
      </c>
      <c r="L1027" s="835">
        <v>35.25</v>
      </c>
      <c r="M1027" s="835">
        <v>105.75</v>
      </c>
      <c r="N1027" s="832">
        <v>3</v>
      </c>
      <c r="O1027" s="836">
        <v>1</v>
      </c>
      <c r="P1027" s="835">
        <v>105.75</v>
      </c>
      <c r="Q1027" s="837">
        <v>1</v>
      </c>
      <c r="R1027" s="832">
        <v>3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7</v>
      </c>
      <c r="B1028" s="832" t="s">
        <v>2907</v>
      </c>
      <c r="C1028" s="832" t="s">
        <v>2913</v>
      </c>
      <c r="D1028" s="833" t="s">
        <v>4443</v>
      </c>
      <c r="E1028" s="834" t="s">
        <v>2933</v>
      </c>
      <c r="F1028" s="832" t="s">
        <v>2908</v>
      </c>
      <c r="G1028" s="832" t="s">
        <v>3005</v>
      </c>
      <c r="H1028" s="832" t="s">
        <v>585</v>
      </c>
      <c r="I1028" s="832" t="s">
        <v>4060</v>
      </c>
      <c r="J1028" s="832" t="s">
        <v>802</v>
      </c>
      <c r="K1028" s="832" t="s">
        <v>3295</v>
      </c>
      <c r="L1028" s="835">
        <v>35.25</v>
      </c>
      <c r="M1028" s="835">
        <v>70.5</v>
      </c>
      <c r="N1028" s="832">
        <v>2</v>
      </c>
      <c r="O1028" s="836">
        <v>1</v>
      </c>
      <c r="P1028" s="835">
        <v>70.5</v>
      </c>
      <c r="Q1028" s="837">
        <v>1</v>
      </c>
      <c r="R1028" s="832">
        <v>2</v>
      </c>
      <c r="S1028" s="837">
        <v>1</v>
      </c>
      <c r="T1028" s="836">
        <v>1</v>
      </c>
      <c r="U1028" s="838">
        <v>1</v>
      </c>
    </row>
    <row r="1029" spans="1:21" ht="14.45" customHeight="1" x14ac:dyDescent="0.2">
      <c r="A1029" s="831">
        <v>7</v>
      </c>
      <c r="B1029" s="832" t="s">
        <v>2907</v>
      </c>
      <c r="C1029" s="832" t="s">
        <v>2913</v>
      </c>
      <c r="D1029" s="833" t="s">
        <v>4443</v>
      </c>
      <c r="E1029" s="834" t="s">
        <v>2933</v>
      </c>
      <c r="F1029" s="832" t="s">
        <v>2908</v>
      </c>
      <c r="G1029" s="832" t="s">
        <v>4142</v>
      </c>
      <c r="H1029" s="832" t="s">
        <v>585</v>
      </c>
      <c r="I1029" s="832" t="s">
        <v>4143</v>
      </c>
      <c r="J1029" s="832" t="s">
        <v>4144</v>
      </c>
      <c r="K1029" s="832" t="s">
        <v>4145</v>
      </c>
      <c r="L1029" s="835">
        <v>75.739999999999995</v>
      </c>
      <c r="M1029" s="835">
        <v>75.739999999999995</v>
      </c>
      <c r="N1029" s="832">
        <v>1</v>
      </c>
      <c r="O1029" s="836">
        <v>0.5</v>
      </c>
      <c r="P1029" s="835">
        <v>75.739999999999995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5" customHeight="1" x14ac:dyDescent="0.2">
      <c r="A1030" s="831">
        <v>7</v>
      </c>
      <c r="B1030" s="832" t="s">
        <v>2907</v>
      </c>
      <c r="C1030" s="832" t="s">
        <v>2913</v>
      </c>
      <c r="D1030" s="833" t="s">
        <v>4443</v>
      </c>
      <c r="E1030" s="834" t="s">
        <v>2933</v>
      </c>
      <c r="F1030" s="832" t="s">
        <v>2908</v>
      </c>
      <c r="G1030" s="832" t="s">
        <v>2966</v>
      </c>
      <c r="H1030" s="832" t="s">
        <v>585</v>
      </c>
      <c r="I1030" s="832" t="s">
        <v>3192</v>
      </c>
      <c r="J1030" s="832" t="s">
        <v>1068</v>
      </c>
      <c r="K1030" s="832" t="s">
        <v>3193</v>
      </c>
      <c r="L1030" s="835">
        <v>103.67</v>
      </c>
      <c r="M1030" s="835">
        <v>518.35</v>
      </c>
      <c r="N1030" s="832">
        <v>5</v>
      </c>
      <c r="O1030" s="836">
        <v>4</v>
      </c>
      <c r="P1030" s="835">
        <v>414.68</v>
      </c>
      <c r="Q1030" s="837">
        <v>0.79999999999999993</v>
      </c>
      <c r="R1030" s="832">
        <v>4</v>
      </c>
      <c r="S1030" s="837">
        <v>0.8</v>
      </c>
      <c r="T1030" s="836">
        <v>3.5</v>
      </c>
      <c r="U1030" s="838">
        <v>0.875</v>
      </c>
    </row>
    <row r="1031" spans="1:21" ht="14.45" customHeight="1" x14ac:dyDescent="0.2">
      <c r="A1031" s="831">
        <v>7</v>
      </c>
      <c r="B1031" s="832" t="s">
        <v>2907</v>
      </c>
      <c r="C1031" s="832" t="s">
        <v>2913</v>
      </c>
      <c r="D1031" s="833" t="s">
        <v>4443</v>
      </c>
      <c r="E1031" s="834" t="s">
        <v>2933</v>
      </c>
      <c r="F1031" s="832" t="s">
        <v>2908</v>
      </c>
      <c r="G1031" s="832" t="s">
        <v>2966</v>
      </c>
      <c r="H1031" s="832" t="s">
        <v>585</v>
      </c>
      <c r="I1031" s="832" t="s">
        <v>3172</v>
      </c>
      <c r="J1031" s="832" t="s">
        <v>1068</v>
      </c>
      <c r="K1031" s="832" t="s">
        <v>3173</v>
      </c>
      <c r="L1031" s="835">
        <v>103.67</v>
      </c>
      <c r="M1031" s="835">
        <v>518.35</v>
      </c>
      <c r="N1031" s="832">
        <v>5</v>
      </c>
      <c r="O1031" s="836">
        <v>3.5</v>
      </c>
      <c r="P1031" s="835">
        <v>414.68</v>
      </c>
      <c r="Q1031" s="837">
        <v>0.79999999999999993</v>
      </c>
      <c r="R1031" s="832">
        <v>4</v>
      </c>
      <c r="S1031" s="837">
        <v>0.8</v>
      </c>
      <c r="T1031" s="836">
        <v>2.5</v>
      </c>
      <c r="U1031" s="838">
        <v>0.7142857142857143</v>
      </c>
    </row>
    <row r="1032" spans="1:21" ht="14.45" customHeight="1" x14ac:dyDescent="0.2">
      <c r="A1032" s="831">
        <v>7</v>
      </c>
      <c r="B1032" s="832" t="s">
        <v>2907</v>
      </c>
      <c r="C1032" s="832" t="s">
        <v>2913</v>
      </c>
      <c r="D1032" s="833" t="s">
        <v>4443</v>
      </c>
      <c r="E1032" s="834" t="s">
        <v>2933</v>
      </c>
      <c r="F1032" s="832" t="s">
        <v>2908</v>
      </c>
      <c r="G1032" s="832" t="s">
        <v>2966</v>
      </c>
      <c r="H1032" s="832" t="s">
        <v>585</v>
      </c>
      <c r="I1032" s="832" t="s">
        <v>4146</v>
      </c>
      <c r="J1032" s="832" t="s">
        <v>3957</v>
      </c>
      <c r="K1032" s="832" t="s">
        <v>2969</v>
      </c>
      <c r="L1032" s="835">
        <v>115.18</v>
      </c>
      <c r="M1032" s="835">
        <v>115.18</v>
      </c>
      <c r="N1032" s="832">
        <v>1</v>
      </c>
      <c r="O1032" s="836">
        <v>0.5</v>
      </c>
      <c r="P1032" s="835">
        <v>115.18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7</v>
      </c>
      <c r="B1033" s="832" t="s">
        <v>2907</v>
      </c>
      <c r="C1033" s="832" t="s">
        <v>2913</v>
      </c>
      <c r="D1033" s="833" t="s">
        <v>4443</v>
      </c>
      <c r="E1033" s="834" t="s">
        <v>2933</v>
      </c>
      <c r="F1033" s="832" t="s">
        <v>2908</v>
      </c>
      <c r="G1033" s="832" t="s">
        <v>2966</v>
      </c>
      <c r="H1033" s="832" t="s">
        <v>585</v>
      </c>
      <c r="I1033" s="832" t="s">
        <v>4147</v>
      </c>
      <c r="J1033" s="832" t="s">
        <v>1068</v>
      </c>
      <c r="K1033" s="832" t="s">
        <v>3173</v>
      </c>
      <c r="L1033" s="835">
        <v>103.67</v>
      </c>
      <c r="M1033" s="835">
        <v>103.67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7</v>
      </c>
      <c r="B1034" s="832" t="s">
        <v>2907</v>
      </c>
      <c r="C1034" s="832" t="s">
        <v>2913</v>
      </c>
      <c r="D1034" s="833" t="s">
        <v>4443</v>
      </c>
      <c r="E1034" s="834" t="s">
        <v>2933</v>
      </c>
      <c r="F1034" s="832" t="s">
        <v>2908</v>
      </c>
      <c r="G1034" s="832" t="s">
        <v>3758</v>
      </c>
      <c r="H1034" s="832" t="s">
        <v>585</v>
      </c>
      <c r="I1034" s="832" t="s">
        <v>3759</v>
      </c>
      <c r="J1034" s="832" t="s">
        <v>3760</v>
      </c>
      <c r="K1034" s="832" t="s">
        <v>3761</v>
      </c>
      <c r="L1034" s="835">
        <v>2038.93</v>
      </c>
      <c r="M1034" s="835">
        <v>26506.09</v>
      </c>
      <c r="N1034" s="832">
        <v>13</v>
      </c>
      <c r="O1034" s="836">
        <v>3</v>
      </c>
      <c r="P1034" s="835">
        <v>20389.3</v>
      </c>
      <c r="Q1034" s="837">
        <v>0.76923076923076916</v>
      </c>
      <c r="R1034" s="832">
        <v>10</v>
      </c>
      <c r="S1034" s="837">
        <v>0.76923076923076927</v>
      </c>
      <c r="T1034" s="836">
        <v>2</v>
      </c>
      <c r="U1034" s="838">
        <v>0.66666666666666663</v>
      </c>
    </row>
    <row r="1035" spans="1:21" ht="14.45" customHeight="1" x14ac:dyDescent="0.2">
      <c r="A1035" s="831">
        <v>7</v>
      </c>
      <c r="B1035" s="832" t="s">
        <v>2907</v>
      </c>
      <c r="C1035" s="832" t="s">
        <v>2913</v>
      </c>
      <c r="D1035" s="833" t="s">
        <v>4443</v>
      </c>
      <c r="E1035" s="834" t="s">
        <v>2933</v>
      </c>
      <c r="F1035" s="832" t="s">
        <v>2908</v>
      </c>
      <c r="G1035" s="832" t="s">
        <v>3758</v>
      </c>
      <c r="H1035" s="832" t="s">
        <v>585</v>
      </c>
      <c r="I1035" s="832" t="s">
        <v>3762</v>
      </c>
      <c r="J1035" s="832" t="s">
        <v>3760</v>
      </c>
      <c r="K1035" s="832" t="s">
        <v>3763</v>
      </c>
      <c r="L1035" s="835">
        <v>552.64</v>
      </c>
      <c r="M1035" s="835">
        <v>11605.439999999999</v>
      </c>
      <c r="N1035" s="832">
        <v>21</v>
      </c>
      <c r="O1035" s="836">
        <v>6</v>
      </c>
      <c r="P1035" s="835">
        <v>7184.32</v>
      </c>
      <c r="Q1035" s="837">
        <v>0.61904761904761907</v>
      </c>
      <c r="R1035" s="832">
        <v>13</v>
      </c>
      <c r="S1035" s="837">
        <v>0.61904761904761907</v>
      </c>
      <c r="T1035" s="836">
        <v>4</v>
      </c>
      <c r="U1035" s="838">
        <v>0.66666666666666663</v>
      </c>
    </row>
    <row r="1036" spans="1:21" ht="14.45" customHeight="1" x14ac:dyDescent="0.2">
      <c r="A1036" s="831">
        <v>7</v>
      </c>
      <c r="B1036" s="832" t="s">
        <v>2907</v>
      </c>
      <c r="C1036" s="832" t="s">
        <v>2913</v>
      </c>
      <c r="D1036" s="833" t="s">
        <v>4443</v>
      </c>
      <c r="E1036" s="834" t="s">
        <v>2933</v>
      </c>
      <c r="F1036" s="832" t="s">
        <v>2908</v>
      </c>
      <c r="G1036" s="832" t="s">
        <v>3758</v>
      </c>
      <c r="H1036" s="832" t="s">
        <v>585</v>
      </c>
      <c r="I1036" s="832" t="s">
        <v>3764</v>
      </c>
      <c r="J1036" s="832" t="s">
        <v>3760</v>
      </c>
      <c r="K1036" s="832" t="s">
        <v>3765</v>
      </c>
      <c r="L1036" s="835">
        <v>355.79</v>
      </c>
      <c r="M1036" s="835">
        <v>355.79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7</v>
      </c>
      <c r="B1037" s="832" t="s">
        <v>2907</v>
      </c>
      <c r="C1037" s="832" t="s">
        <v>2913</v>
      </c>
      <c r="D1037" s="833" t="s">
        <v>4443</v>
      </c>
      <c r="E1037" s="834" t="s">
        <v>2933</v>
      </c>
      <c r="F1037" s="832" t="s">
        <v>2908</v>
      </c>
      <c r="G1037" s="832" t="s">
        <v>3758</v>
      </c>
      <c r="H1037" s="832" t="s">
        <v>585</v>
      </c>
      <c r="I1037" s="832" t="s">
        <v>3766</v>
      </c>
      <c r="J1037" s="832" t="s">
        <v>3760</v>
      </c>
      <c r="K1037" s="832" t="s">
        <v>3767</v>
      </c>
      <c r="L1037" s="835">
        <v>1019.46</v>
      </c>
      <c r="M1037" s="835">
        <v>18350.280000000002</v>
      </c>
      <c r="N1037" s="832">
        <v>18</v>
      </c>
      <c r="O1037" s="836">
        <v>4.5</v>
      </c>
      <c r="P1037" s="835">
        <v>18350.280000000002</v>
      </c>
      <c r="Q1037" s="837">
        <v>1</v>
      </c>
      <c r="R1037" s="832">
        <v>18</v>
      </c>
      <c r="S1037" s="837">
        <v>1</v>
      </c>
      <c r="T1037" s="836">
        <v>4.5</v>
      </c>
      <c r="U1037" s="838">
        <v>1</v>
      </c>
    </row>
    <row r="1038" spans="1:21" ht="14.45" customHeight="1" x14ac:dyDescent="0.2">
      <c r="A1038" s="831">
        <v>7</v>
      </c>
      <c r="B1038" s="832" t="s">
        <v>2907</v>
      </c>
      <c r="C1038" s="832" t="s">
        <v>2913</v>
      </c>
      <c r="D1038" s="833" t="s">
        <v>4443</v>
      </c>
      <c r="E1038" s="834" t="s">
        <v>2933</v>
      </c>
      <c r="F1038" s="832" t="s">
        <v>2908</v>
      </c>
      <c r="G1038" s="832" t="s">
        <v>3758</v>
      </c>
      <c r="H1038" s="832" t="s">
        <v>585</v>
      </c>
      <c r="I1038" s="832" t="s">
        <v>3768</v>
      </c>
      <c r="J1038" s="832" t="s">
        <v>3769</v>
      </c>
      <c r="K1038" s="832" t="s">
        <v>3767</v>
      </c>
      <c r="L1038" s="835">
        <v>1019.46</v>
      </c>
      <c r="M1038" s="835">
        <v>12233.52</v>
      </c>
      <c r="N1038" s="832">
        <v>12</v>
      </c>
      <c r="O1038" s="836">
        <v>3</v>
      </c>
      <c r="P1038" s="835">
        <v>12233.52</v>
      </c>
      <c r="Q1038" s="837">
        <v>1</v>
      </c>
      <c r="R1038" s="832">
        <v>12</v>
      </c>
      <c r="S1038" s="837">
        <v>1</v>
      </c>
      <c r="T1038" s="836">
        <v>3</v>
      </c>
      <c r="U1038" s="838">
        <v>1</v>
      </c>
    </row>
    <row r="1039" spans="1:21" ht="14.45" customHeight="1" x14ac:dyDescent="0.2">
      <c r="A1039" s="831">
        <v>7</v>
      </c>
      <c r="B1039" s="832" t="s">
        <v>2907</v>
      </c>
      <c r="C1039" s="832" t="s">
        <v>2913</v>
      </c>
      <c r="D1039" s="833" t="s">
        <v>4443</v>
      </c>
      <c r="E1039" s="834" t="s">
        <v>2933</v>
      </c>
      <c r="F1039" s="832" t="s">
        <v>2908</v>
      </c>
      <c r="G1039" s="832" t="s">
        <v>3758</v>
      </c>
      <c r="H1039" s="832" t="s">
        <v>585</v>
      </c>
      <c r="I1039" s="832" t="s">
        <v>3770</v>
      </c>
      <c r="J1039" s="832" t="s">
        <v>3769</v>
      </c>
      <c r="K1039" s="832" t="s">
        <v>3763</v>
      </c>
      <c r="L1039" s="835">
        <v>552.64</v>
      </c>
      <c r="M1039" s="835">
        <v>2210.56</v>
      </c>
      <c r="N1039" s="832">
        <v>4</v>
      </c>
      <c r="O1039" s="836">
        <v>2</v>
      </c>
      <c r="P1039" s="835">
        <v>2210.56</v>
      </c>
      <c r="Q1039" s="837">
        <v>1</v>
      </c>
      <c r="R1039" s="832">
        <v>4</v>
      </c>
      <c r="S1039" s="837">
        <v>1</v>
      </c>
      <c r="T1039" s="836">
        <v>2</v>
      </c>
      <c r="U1039" s="838">
        <v>1</v>
      </c>
    </row>
    <row r="1040" spans="1:21" ht="14.45" customHeight="1" x14ac:dyDescent="0.2">
      <c r="A1040" s="831">
        <v>7</v>
      </c>
      <c r="B1040" s="832" t="s">
        <v>2907</v>
      </c>
      <c r="C1040" s="832" t="s">
        <v>2913</v>
      </c>
      <c r="D1040" s="833" t="s">
        <v>4443</v>
      </c>
      <c r="E1040" s="834" t="s">
        <v>2933</v>
      </c>
      <c r="F1040" s="832" t="s">
        <v>2908</v>
      </c>
      <c r="G1040" s="832" t="s">
        <v>3758</v>
      </c>
      <c r="H1040" s="832" t="s">
        <v>678</v>
      </c>
      <c r="I1040" s="832" t="s">
        <v>3771</v>
      </c>
      <c r="J1040" s="832" t="s">
        <v>3772</v>
      </c>
      <c r="K1040" s="832" t="s">
        <v>3761</v>
      </c>
      <c r="L1040" s="835">
        <v>2038.93</v>
      </c>
      <c r="M1040" s="835">
        <v>71362.55</v>
      </c>
      <c r="N1040" s="832">
        <v>35</v>
      </c>
      <c r="O1040" s="836">
        <v>9</v>
      </c>
      <c r="P1040" s="835">
        <v>63206.83</v>
      </c>
      <c r="Q1040" s="837">
        <v>0.88571428571428568</v>
      </c>
      <c r="R1040" s="832">
        <v>31</v>
      </c>
      <c r="S1040" s="837">
        <v>0.88571428571428568</v>
      </c>
      <c r="T1040" s="836">
        <v>8</v>
      </c>
      <c r="U1040" s="838">
        <v>0.88888888888888884</v>
      </c>
    </row>
    <row r="1041" spans="1:21" ht="14.45" customHeight="1" x14ac:dyDescent="0.2">
      <c r="A1041" s="831">
        <v>7</v>
      </c>
      <c r="B1041" s="832" t="s">
        <v>2907</v>
      </c>
      <c r="C1041" s="832" t="s">
        <v>2913</v>
      </c>
      <c r="D1041" s="833" t="s">
        <v>4443</v>
      </c>
      <c r="E1041" s="834" t="s">
        <v>2933</v>
      </c>
      <c r="F1041" s="832" t="s">
        <v>2908</v>
      </c>
      <c r="G1041" s="832" t="s">
        <v>3758</v>
      </c>
      <c r="H1041" s="832" t="s">
        <v>678</v>
      </c>
      <c r="I1041" s="832" t="s">
        <v>3773</v>
      </c>
      <c r="J1041" s="832" t="s">
        <v>3772</v>
      </c>
      <c r="K1041" s="832" t="s">
        <v>3765</v>
      </c>
      <c r="L1041" s="835">
        <v>355.79</v>
      </c>
      <c r="M1041" s="835">
        <v>9606.3300000000017</v>
      </c>
      <c r="N1041" s="832">
        <v>27</v>
      </c>
      <c r="O1041" s="836">
        <v>11</v>
      </c>
      <c r="P1041" s="835">
        <v>8538.9600000000009</v>
      </c>
      <c r="Q1041" s="837">
        <v>0.88888888888888884</v>
      </c>
      <c r="R1041" s="832">
        <v>24</v>
      </c>
      <c r="S1041" s="837">
        <v>0.88888888888888884</v>
      </c>
      <c r="T1041" s="836">
        <v>10</v>
      </c>
      <c r="U1041" s="838">
        <v>0.90909090909090906</v>
      </c>
    </row>
    <row r="1042" spans="1:21" ht="14.45" customHeight="1" x14ac:dyDescent="0.2">
      <c r="A1042" s="831">
        <v>7</v>
      </c>
      <c r="B1042" s="832" t="s">
        <v>2907</v>
      </c>
      <c r="C1042" s="832" t="s">
        <v>2913</v>
      </c>
      <c r="D1042" s="833" t="s">
        <v>4443</v>
      </c>
      <c r="E1042" s="834" t="s">
        <v>2933</v>
      </c>
      <c r="F1042" s="832" t="s">
        <v>2908</v>
      </c>
      <c r="G1042" s="832" t="s">
        <v>3758</v>
      </c>
      <c r="H1042" s="832" t="s">
        <v>678</v>
      </c>
      <c r="I1042" s="832" t="s">
        <v>3774</v>
      </c>
      <c r="J1042" s="832" t="s">
        <v>3772</v>
      </c>
      <c r="K1042" s="832" t="s">
        <v>3763</v>
      </c>
      <c r="L1042" s="835">
        <v>552.64</v>
      </c>
      <c r="M1042" s="835">
        <v>44763.839999999997</v>
      </c>
      <c r="N1042" s="832">
        <v>81</v>
      </c>
      <c r="O1042" s="836">
        <v>27</v>
      </c>
      <c r="P1042" s="835">
        <v>33158.399999999994</v>
      </c>
      <c r="Q1042" s="837">
        <v>0.7407407407407407</v>
      </c>
      <c r="R1042" s="832">
        <v>60</v>
      </c>
      <c r="S1042" s="837">
        <v>0.7407407407407407</v>
      </c>
      <c r="T1042" s="836">
        <v>21</v>
      </c>
      <c r="U1042" s="838">
        <v>0.77777777777777779</v>
      </c>
    </row>
    <row r="1043" spans="1:21" ht="14.45" customHeight="1" x14ac:dyDescent="0.2">
      <c r="A1043" s="831">
        <v>7</v>
      </c>
      <c r="B1043" s="832" t="s">
        <v>2907</v>
      </c>
      <c r="C1043" s="832" t="s">
        <v>2913</v>
      </c>
      <c r="D1043" s="833" t="s">
        <v>4443</v>
      </c>
      <c r="E1043" s="834" t="s">
        <v>2933</v>
      </c>
      <c r="F1043" s="832" t="s">
        <v>2908</v>
      </c>
      <c r="G1043" s="832" t="s">
        <v>3758</v>
      </c>
      <c r="H1043" s="832" t="s">
        <v>678</v>
      </c>
      <c r="I1043" s="832" t="s">
        <v>3775</v>
      </c>
      <c r="J1043" s="832" t="s">
        <v>3772</v>
      </c>
      <c r="K1043" s="832" t="s">
        <v>3767</v>
      </c>
      <c r="L1043" s="835">
        <v>1019.46</v>
      </c>
      <c r="M1043" s="835">
        <v>68303.820000000007</v>
      </c>
      <c r="N1043" s="832">
        <v>67</v>
      </c>
      <c r="O1043" s="836">
        <v>21</v>
      </c>
      <c r="P1043" s="835">
        <v>60148.140000000007</v>
      </c>
      <c r="Q1043" s="837">
        <v>0.88059701492537312</v>
      </c>
      <c r="R1043" s="832">
        <v>59</v>
      </c>
      <c r="S1043" s="837">
        <v>0.88059701492537312</v>
      </c>
      <c r="T1043" s="836">
        <v>17</v>
      </c>
      <c r="U1043" s="838">
        <v>0.80952380952380953</v>
      </c>
    </row>
    <row r="1044" spans="1:21" ht="14.45" customHeight="1" x14ac:dyDescent="0.2">
      <c r="A1044" s="831">
        <v>7</v>
      </c>
      <c r="B1044" s="832" t="s">
        <v>2907</v>
      </c>
      <c r="C1044" s="832" t="s">
        <v>2913</v>
      </c>
      <c r="D1044" s="833" t="s">
        <v>4443</v>
      </c>
      <c r="E1044" s="834" t="s">
        <v>2933</v>
      </c>
      <c r="F1044" s="832" t="s">
        <v>2908</v>
      </c>
      <c r="G1044" s="832" t="s">
        <v>3758</v>
      </c>
      <c r="H1044" s="832" t="s">
        <v>585</v>
      </c>
      <c r="I1044" s="832" t="s">
        <v>3959</v>
      </c>
      <c r="J1044" s="832" t="s">
        <v>3769</v>
      </c>
      <c r="K1044" s="832" t="s">
        <v>3765</v>
      </c>
      <c r="L1044" s="835">
        <v>355.79</v>
      </c>
      <c r="M1044" s="835">
        <v>3913.6900000000005</v>
      </c>
      <c r="N1044" s="832">
        <v>11</v>
      </c>
      <c r="O1044" s="836">
        <v>4</v>
      </c>
      <c r="P1044" s="835">
        <v>3913.6900000000005</v>
      </c>
      <c r="Q1044" s="837">
        <v>1</v>
      </c>
      <c r="R1044" s="832">
        <v>11</v>
      </c>
      <c r="S1044" s="837">
        <v>1</v>
      </c>
      <c r="T1044" s="836">
        <v>4</v>
      </c>
      <c r="U1044" s="838">
        <v>1</v>
      </c>
    </row>
    <row r="1045" spans="1:21" ht="14.45" customHeight="1" x14ac:dyDescent="0.2">
      <c r="A1045" s="831">
        <v>7</v>
      </c>
      <c r="B1045" s="832" t="s">
        <v>2907</v>
      </c>
      <c r="C1045" s="832" t="s">
        <v>2913</v>
      </c>
      <c r="D1045" s="833" t="s">
        <v>4443</v>
      </c>
      <c r="E1045" s="834" t="s">
        <v>2933</v>
      </c>
      <c r="F1045" s="832" t="s">
        <v>2908</v>
      </c>
      <c r="G1045" s="832" t="s">
        <v>3758</v>
      </c>
      <c r="H1045" s="832" t="s">
        <v>585</v>
      </c>
      <c r="I1045" s="832" t="s">
        <v>4017</v>
      </c>
      <c r="J1045" s="832" t="s">
        <v>3780</v>
      </c>
      <c r="K1045" s="832" t="s">
        <v>4018</v>
      </c>
      <c r="L1045" s="835">
        <v>88.95</v>
      </c>
      <c r="M1045" s="835">
        <v>622.65000000000009</v>
      </c>
      <c r="N1045" s="832">
        <v>7</v>
      </c>
      <c r="O1045" s="836">
        <v>4</v>
      </c>
      <c r="P1045" s="835">
        <v>355.8</v>
      </c>
      <c r="Q1045" s="837">
        <v>0.5714285714285714</v>
      </c>
      <c r="R1045" s="832">
        <v>4</v>
      </c>
      <c r="S1045" s="837">
        <v>0.5714285714285714</v>
      </c>
      <c r="T1045" s="836">
        <v>2</v>
      </c>
      <c r="U1045" s="838">
        <v>0.5</v>
      </c>
    </row>
    <row r="1046" spans="1:21" ht="14.45" customHeight="1" x14ac:dyDescent="0.2">
      <c r="A1046" s="831">
        <v>7</v>
      </c>
      <c r="B1046" s="832" t="s">
        <v>2907</v>
      </c>
      <c r="C1046" s="832" t="s">
        <v>2913</v>
      </c>
      <c r="D1046" s="833" t="s">
        <v>4443</v>
      </c>
      <c r="E1046" s="834" t="s">
        <v>2933</v>
      </c>
      <c r="F1046" s="832" t="s">
        <v>2908</v>
      </c>
      <c r="G1046" s="832" t="s">
        <v>3758</v>
      </c>
      <c r="H1046" s="832" t="s">
        <v>585</v>
      </c>
      <c r="I1046" s="832" t="s">
        <v>3779</v>
      </c>
      <c r="J1046" s="832" t="s">
        <v>3780</v>
      </c>
      <c r="K1046" s="832" t="s">
        <v>3781</v>
      </c>
      <c r="L1046" s="835">
        <v>254.86</v>
      </c>
      <c r="M1046" s="835">
        <v>4077.7600000000011</v>
      </c>
      <c r="N1046" s="832">
        <v>16</v>
      </c>
      <c r="O1046" s="836">
        <v>5</v>
      </c>
      <c r="P1046" s="835">
        <v>3568.0400000000009</v>
      </c>
      <c r="Q1046" s="837">
        <v>0.875</v>
      </c>
      <c r="R1046" s="832">
        <v>14</v>
      </c>
      <c r="S1046" s="837">
        <v>0.875</v>
      </c>
      <c r="T1046" s="836">
        <v>4</v>
      </c>
      <c r="U1046" s="838">
        <v>0.8</v>
      </c>
    </row>
    <row r="1047" spans="1:21" ht="14.45" customHeight="1" x14ac:dyDescent="0.2">
      <c r="A1047" s="831">
        <v>7</v>
      </c>
      <c r="B1047" s="832" t="s">
        <v>2907</v>
      </c>
      <c r="C1047" s="832" t="s">
        <v>2913</v>
      </c>
      <c r="D1047" s="833" t="s">
        <v>4443</v>
      </c>
      <c r="E1047" s="834" t="s">
        <v>2933</v>
      </c>
      <c r="F1047" s="832" t="s">
        <v>2908</v>
      </c>
      <c r="G1047" s="832" t="s">
        <v>3758</v>
      </c>
      <c r="H1047" s="832" t="s">
        <v>585</v>
      </c>
      <c r="I1047" s="832" t="s">
        <v>3782</v>
      </c>
      <c r="J1047" s="832" t="s">
        <v>3780</v>
      </c>
      <c r="K1047" s="832" t="s">
        <v>3783</v>
      </c>
      <c r="L1047" s="835">
        <v>0</v>
      </c>
      <c r="M1047" s="835">
        <v>0</v>
      </c>
      <c r="N1047" s="832">
        <v>2</v>
      </c>
      <c r="O1047" s="836">
        <v>1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7</v>
      </c>
      <c r="B1048" s="832" t="s">
        <v>2907</v>
      </c>
      <c r="C1048" s="832" t="s">
        <v>2913</v>
      </c>
      <c r="D1048" s="833" t="s">
        <v>4443</v>
      </c>
      <c r="E1048" s="834" t="s">
        <v>2933</v>
      </c>
      <c r="F1048" s="832" t="s">
        <v>2908</v>
      </c>
      <c r="G1048" s="832" t="s">
        <v>3117</v>
      </c>
      <c r="H1048" s="832" t="s">
        <v>678</v>
      </c>
      <c r="I1048" s="832" t="s">
        <v>3784</v>
      </c>
      <c r="J1048" s="832" t="s">
        <v>1872</v>
      </c>
      <c r="K1048" s="832" t="s">
        <v>3025</v>
      </c>
      <c r="L1048" s="835">
        <v>57.6</v>
      </c>
      <c r="M1048" s="835">
        <v>230.4</v>
      </c>
      <c r="N1048" s="832">
        <v>4</v>
      </c>
      <c r="O1048" s="836">
        <v>2.5</v>
      </c>
      <c r="P1048" s="835">
        <v>230.4</v>
      </c>
      <c r="Q1048" s="837">
        <v>1</v>
      </c>
      <c r="R1048" s="832">
        <v>4</v>
      </c>
      <c r="S1048" s="837">
        <v>1</v>
      </c>
      <c r="T1048" s="836">
        <v>2.5</v>
      </c>
      <c r="U1048" s="838">
        <v>1</v>
      </c>
    </row>
    <row r="1049" spans="1:21" ht="14.45" customHeight="1" x14ac:dyDescent="0.2">
      <c r="A1049" s="831">
        <v>7</v>
      </c>
      <c r="B1049" s="832" t="s">
        <v>2907</v>
      </c>
      <c r="C1049" s="832" t="s">
        <v>2913</v>
      </c>
      <c r="D1049" s="833" t="s">
        <v>4443</v>
      </c>
      <c r="E1049" s="834" t="s">
        <v>2933</v>
      </c>
      <c r="F1049" s="832" t="s">
        <v>2908</v>
      </c>
      <c r="G1049" s="832" t="s">
        <v>3117</v>
      </c>
      <c r="H1049" s="832" t="s">
        <v>585</v>
      </c>
      <c r="I1049" s="832" t="s">
        <v>3118</v>
      </c>
      <c r="J1049" s="832" t="s">
        <v>1872</v>
      </c>
      <c r="K1049" s="832" t="s">
        <v>1873</v>
      </c>
      <c r="L1049" s="835">
        <v>115.18</v>
      </c>
      <c r="M1049" s="835">
        <v>460.72</v>
      </c>
      <c r="N1049" s="832">
        <v>4</v>
      </c>
      <c r="O1049" s="836">
        <v>2</v>
      </c>
      <c r="P1049" s="835">
        <v>345.54</v>
      </c>
      <c r="Q1049" s="837">
        <v>0.75</v>
      </c>
      <c r="R1049" s="832">
        <v>3</v>
      </c>
      <c r="S1049" s="837">
        <v>0.75</v>
      </c>
      <c r="T1049" s="836">
        <v>1.5</v>
      </c>
      <c r="U1049" s="838">
        <v>0.75</v>
      </c>
    </row>
    <row r="1050" spans="1:21" ht="14.45" customHeight="1" x14ac:dyDescent="0.2">
      <c r="A1050" s="831">
        <v>7</v>
      </c>
      <c r="B1050" s="832" t="s">
        <v>2907</v>
      </c>
      <c r="C1050" s="832" t="s">
        <v>2913</v>
      </c>
      <c r="D1050" s="833" t="s">
        <v>4443</v>
      </c>
      <c r="E1050" s="834" t="s">
        <v>2933</v>
      </c>
      <c r="F1050" s="832" t="s">
        <v>2908</v>
      </c>
      <c r="G1050" s="832" t="s">
        <v>4148</v>
      </c>
      <c r="H1050" s="832" t="s">
        <v>585</v>
      </c>
      <c r="I1050" s="832" t="s">
        <v>4149</v>
      </c>
      <c r="J1050" s="832" t="s">
        <v>794</v>
      </c>
      <c r="K1050" s="832" t="s">
        <v>4150</v>
      </c>
      <c r="L1050" s="835">
        <v>0</v>
      </c>
      <c r="M1050" s="835">
        <v>0</v>
      </c>
      <c r="N1050" s="832">
        <v>5</v>
      </c>
      <c r="O1050" s="836">
        <v>2.5</v>
      </c>
      <c r="P1050" s="835">
        <v>0</v>
      </c>
      <c r="Q1050" s="837"/>
      <c r="R1050" s="832">
        <v>3</v>
      </c>
      <c r="S1050" s="837">
        <v>0.6</v>
      </c>
      <c r="T1050" s="836">
        <v>1.5</v>
      </c>
      <c r="U1050" s="838">
        <v>0.6</v>
      </c>
    </row>
    <row r="1051" spans="1:21" ht="14.45" customHeight="1" x14ac:dyDescent="0.2">
      <c r="A1051" s="831">
        <v>7</v>
      </c>
      <c r="B1051" s="832" t="s">
        <v>2907</v>
      </c>
      <c r="C1051" s="832" t="s">
        <v>2913</v>
      </c>
      <c r="D1051" s="833" t="s">
        <v>4443</v>
      </c>
      <c r="E1051" s="834" t="s">
        <v>2933</v>
      </c>
      <c r="F1051" s="832" t="s">
        <v>2908</v>
      </c>
      <c r="G1051" s="832" t="s">
        <v>4148</v>
      </c>
      <c r="H1051" s="832" t="s">
        <v>585</v>
      </c>
      <c r="I1051" s="832" t="s">
        <v>4151</v>
      </c>
      <c r="J1051" s="832" t="s">
        <v>794</v>
      </c>
      <c r="K1051" s="832" t="s">
        <v>4152</v>
      </c>
      <c r="L1051" s="835">
        <v>0</v>
      </c>
      <c r="M1051" s="835">
        <v>0</v>
      </c>
      <c r="N1051" s="832">
        <v>19</v>
      </c>
      <c r="O1051" s="836">
        <v>9</v>
      </c>
      <c r="P1051" s="835">
        <v>0</v>
      </c>
      <c r="Q1051" s="837"/>
      <c r="R1051" s="832">
        <v>15</v>
      </c>
      <c r="S1051" s="837">
        <v>0.78947368421052633</v>
      </c>
      <c r="T1051" s="836">
        <v>7.5</v>
      </c>
      <c r="U1051" s="838">
        <v>0.83333333333333337</v>
      </c>
    </row>
    <row r="1052" spans="1:21" ht="14.45" customHeight="1" x14ac:dyDescent="0.2">
      <c r="A1052" s="831">
        <v>7</v>
      </c>
      <c r="B1052" s="832" t="s">
        <v>2907</v>
      </c>
      <c r="C1052" s="832" t="s">
        <v>2913</v>
      </c>
      <c r="D1052" s="833" t="s">
        <v>4443</v>
      </c>
      <c r="E1052" s="834" t="s">
        <v>2933</v>
      </c>
      <c r="F1052" s="832" t="s">
        <v>2908</v>
      </c>
      <c r="G1052" s="832" t="s">
        <v>3785</v>
      </c>
      <c r="H1052" s="832" t="s">
        <v>678</v>
      </c>
      <c r="I1052" s="832" t="s">
        <v>3786</v>
      </c>
      <c r="J1052" s="832" t="s">
        <v>769</v>
      </c>
      <c r="K1052" s="832" t="s">
        <v>3787</v>
      </c>
      <c r="L1052" s="835">
        <v>439.98</v>
      </c>
      <c r="M1052" s="835">
        <v>879.96</v>
      </c>
      <c r="N1052" s="832">
        <v>2</v>
      </c>
      <c r="O1052" s="836">
        <v>1</v>
      </c>
      <c r="P1052" s="835">
        <v>879.96</v>
      </c>
      <c r="Q1052" s="837">
        <v>1</v>
      </c>
      <c r="R1052" s="832">
        <v>2</v>
      </c>
      <c r="S1052" s="837">
        <v>1</v>
      </c>
      <c r="T1052" s="836">
        <v>1</v>
      </c>
      <c r="U1052" s="838">
        <v>1</v>
      </c>
    </row>
    <row r="1053" spans="1:21" ht="14.45" customHeight="1" x14ac:dyDescent="0.2">
      <c r="A1053" s="831">
        <v>7</v>
      </c>
      <c r="B1053" s="832" t="s">
        <v>2907</v>
      </c>
      <c r="C1053" s="832" t="s">
        <v>2913</v>
      </c>
      <c r="D1053" s="833" t="s">
        <v>4443</v>
      </c>
      <c r="E1053" s="834" t="s">
        <v>2933</v>
      </c>
      <c r="F1053" s="832" t="s">
        <v>2908</v>
      </c>
      <c r="G1053" s="832" t="s">
        <v>3012</v>
      </c>
      <c r="H1053" s="832" t="s">
        <v>678</v>
      </c>
      <c r="I1053" s="832" t="s">
        <v>2440</v>
      </c>
      <c r="J1053" s="832" t="s">
        <v>1349</v>
      </c>
      <c r="K1053" s="832" t="s">
        <v>834</v>
      </c>
      <c r="L1053" s="835">
        <v>47.7</v>
      </c>
      <c r="M1053" s="835">
        <v>47.7</v>
      </c>
      <c r="N1053" s="832">
        <v>1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7</v>
      </c>
      <c r="B1054" s="832" t="s">
        <v>2907</v>
      </c>
      <c r="C1054" s="832" t="s">
        <v>2913</v>
      </c>
      <c r="D1054" s="833" t="s">
        <v>4443</v>
      </c>
      <c r="E1054" s="834" t="s">
        <v>2933</v>
      </c>
      <c r="F1054" s="832" t="s">
        <v>2908</v>
      </c>
      <c r="G1054" s="832" t="s">
        <v>3012</v>
      </c>
      <c r="H1054" s="832" t="s">
        <v>678</v>
      </c>
      <c r="I1054" s="832" t="s">
        <v>2787</v>
      </c>
      <c r="J1054" s="832" t="s">
        <v>2026</v>
      </c>
      <c r="K1054" s="832" t="s">
        <v>875</v>
      </c>
      <c r="L1054" s="835">
        <v>95.39</v>
      </c>
      <c r="M1054" s="835">
        <v>190.78</v>
      </c>
      <c r="N1054" s="832">
        <v>2</v>
      </c>
      <c r="O1054" s="836">
        <v>0.5</v>
      </c>
      <c r="P1054" s="835">
        <v>190.78</v>
      </c>
      <c r="Q1054" s="837">
        <v>1</v>
      </c>
      <c r="R1054" s="832">
        <v>2</v>
      </c>
      <c r="S1054" s="837">
        <v>1</v>
      </c>
      <c r="T1054" s="836">
        <v>0.5</v>
      </c>
      <c r="U1054" s="838">
        <v>1</v>
      </c>
    </row>
    <row r="1055" spans="1:21" ht="14.45" customHeight="1" x14ac:dyDescent="0.2">
      <c r="A1055" s="831">
        <v>7</v>
      </c>
      <c r="B1055" s="832" t="s">
        <v>2907</v>
      </c>
      <c r="C1055" s="832" t="s">
        <v>2913</v>
      </c>
      <c r="D1055" s="833" t="s">
        <v>4443</v>
      </c>
      <c r="E1055" s="834" t="s">
        <v>2933</v>
      </c>
      <c r="F1055" s="832" t="s">
        <v>2908</v>
      </c>
      <c r="G1055" s="832" t="s">
        <v>3012</v>
      </c>
      <c r="H1055" s="832" t="s">
        <v>585</v>
      </c>
      <c r="I1055" s="832" t="s">
        <v>4153</v>
      </c>
      <c r="J1055" s="832" t="s">
        <v>2026</v>
      </c>
      <c r="K1055" s="832" t="s">
        <v>4154</v>
      </c>
      <c r="L1055" s="835">
        <v>286.18</v>
      </c>
      <c r="M1055" s="835">
        <v>286.18</v>
      </c>
      <c r="N1055" s="832">
        <v>1</v>
      </c>
      <c r="O1055" s="836">
        <v>0.5</v>
      </c>
      <c r="P1055" s="835">
        <v>286.18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5" customHeight="1" x14ac:dyDescent="0.2">
      <c r="A1056" s="831">
        <v>7</v>
      </c>
      <c r="B1056" s="832" t="s">
        <v>2907</v>
      </c>
      <c r="C1056" s="832" t="s">
        <v>2913</v>
      </c>
      <c r="D1056" s="833" t="s">
        <v>4443</v>
      </c>
      <c r="E1056" s="834" t="s">
        <v>2933</v>
      </c>
      <c r="F1056" s="832" t="s">
        <v>2908</v>
      </c>
      <c r="G1056" s="832" t="s">
        <v>3019</v>
      </c>
      <c r="H1056" s="832" t="s">
        <v>585</v>
      </c>
      <c r="I1056" s="832" t="s">
        <v>3020</v>
      </c>
      <c r="J1056" s="832" t="s">
        <v>747</v>
      </c>
      <c r="K1056" s="832" t="s">
        <v>3021</v>
      </c>
      <c r="L1056" s="835">
        <v>108.44</v>
      </c>
      <c r="M1056" s="835">
        <v>1518.1599999999999</v>
      </c>
      <c r="N1056" s="832">
        <v>14</v>
      </c>
      <c r="O1056" s="836">
        <v>4</v>
      </c>
      <c r="P1056" s="835">
        <v>1409.7199999999998</v>
      </c>
      <c r="Q1056" s="837">
        <v>0.92857142857142849</v>
      </c>
      <c r="R1056" s="832">
        <v>13</v>
      </c>
      <c r="S1056" s="837">
        <v>0.9285714285714286</v>
      </c>
      <c r="T1056" s="836">
        <v>3</v>
      </c>
      <c r="U1056" s="838">
        <v>0.75</v>
      </c>
    </row>
    <row r="1057" spans="1:21" ht="14.45" customHeight="1" x14ac:dyDescent="0.2">
      <c r="A1057" s="831">
        <v>7</v>
      </c>
      <c r="B1057" s="832" t="s">
        <v>2907</v>
      </c>
      <c r="C1057" s="832" t="s">
        <v>2913</v>
      </c>
      <c r="D1057" s="833" t="s">
        <v>4443</v>
      </c>
      <c r="E1057" s="834" t="s">
        <v>2933</v>
      </c>
      <c r="F1057" s="832" t="s">
        <v>2908</v>
      </c>
      <c r="G1057" s="832" t="s">
        <v>3019</v>
      </c>
      <c r="H1057" s="832" t="s">
        <v>585</v>
      </c>
      <c r="I1057" s="832" t="s">
        <v>3020</v>
      </c>
      <c r="J1057" s="832" t="s">
        <v>747</v>
      </c>
      <c r="K1057" s="832" t="s">
        <v>3021</v>
      </c>
      <c r="L1057" s="835">
        <v>127.91</v>
      </c>
      <c r="M1057" s="835">
        <v>9209.5199999999986</v>
      </c>
      <c r="N1057" s="832">
        <v>72</v>
      </c>
      <c r="O1057" s="836">
        <v>21</v>
      </c>
      <c r="P1057" s="835">
        <v>6011.7699999999986</v>
      </c>
      <c r="Q1057" s="837">
        <v>0.65277777777777768</v>
      </c>
      <c r="R1057" s="832">
        <v>47</v>
      </c>
      <c r="S1057" s="837">
        <v>0.65277777777777779</v>
      </c>
      <c r="T1057" s="836">
        <v>13.5</v>
      </c>
      <c r="U1057" s="838">
        <v>0.6428571428571429</v>
      </c>
    </row>
    <row r="1058" spans="1:21" ht="14.45" customHeight="1" x14ac:dyDescent="0.2">
      <c r="A1058" s="831">
        <v>7</v>
      </c>
      <c r="B1058" s="832" t="s">
        <v>2907</v>
      </c>
      <c r="C1058" s="832" t="s">
        <v>2913</v>
      </c>
      <c r="D1058" s="833" t="s">
        <v>4443</v>
      </c>
      <c r="E1058" s="834" t="s">
        <v>2933</v>
      </c>
      <c r="F1058" s="832" t="s">
        <v>2908</v>
      </c>
      <c r="G1058" s="832" t="s">
        <v>3019</v>
      </c>
      <c r="H1058" s="832" t="s">
        <v>585</v>
      </c>
      <c r="I1058" s="832" t="s">
        <v>3788</v>
      </c>
      <c r="J1058" s="832" t="s">
        <v>3789</v>
      </c>
      <c r="K1058" s="832" t="s">
        <v>3790</v>
      </c>
      <c r="L1058" s="835">
        <v>42.09</v>
      </c>
      <c r="M1058" s="835">
        <v>84.18</v>
      </c>
      <c r="N1058" s="832">
        <v>2</v>
      </c>
      <c r="O1058" s="836">
        <v>0.5</v>
      </c>
      <c r="P1058" s="835">
        <v>84.18</v>
      </c>
      <c r="Q1058" s="837">
        <v>1</v>
      </c>
      <c r="R1058" s="832">
        <v>2</v>
      </c>
      <c r="S1058" s="837">
        <v>1</v>
      </c>
      <c r="T1058" s="836">
        <v>0.5</v>
      </c>
      <c r="U1058" s="838">
        <v>1</v>
      </c>
    </row>
    <row r="1059" spans="1:21" ht="14.45" customHeight="1" x14ac:dyDescent="0.2">
      <c r="A1059" s="831">
        <v>7</v>
      </c>
      <c r="B1059" s="832" t="s">
        <v>2907</v>
      </c>
      <c r="C1059" s="832" t="s">
        <v>2913</v>
      </c>
      <c r="D1059" s="833" t="s">
        <v>4443</v>
      </c>
      <c r="E1059" s="834" t="s">
        <v>2933</v>
      </c>
      <c r="F1059" s="832" t="s">
        <v>2908</v>
      </c>
      <c r="G1059" s="832" t="s">
        <v>3123</v>
      </c>
      <c r="H1059" s="832" t="s">
        <v>585</v>
      </c>
      <c r="I1059" s="832" t="s">
        <v>3791</v>
      </c>
      <c r="J1059" s="832" t="s">
        <v>3125</v>
      </c>
      <c r="K1059" s="832" t="s">
        <v>3792</v>
      </c>
      <c r="L1059" s="835">
        <v>21.92</v>
      </c>
      <c r="M1059" s="835">
        <v>175.36</v>
      </c>
      <c r="N1059" s="832">
        <v>8</v>
      </c>
      <c r="O1059" s="836">
        <v>3.5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7</v>
      </c>
      <c r="B1060" s="832" t="s">
        <v>2907</v>
      </c>
      <c r="C1060" s="832" t="s">
        <v>2913</v>
      </c>
      <c r="D1060" s="833" t="s">
        <v>4443</v>
      </c>
      <c r="E1060" s="834" t="s">
        <v>2933</v>
      </c>
      <c r="F1060" s="832" t="s">
        <v>2908</v>
      </c>
      <c r="G1060" s="832" t="s">
        <v>3123</v>
      </c>
      <c r="H1060" s="832" t="s">
        <v>585</v>
      </c>
      <c r="I1060" s="832" t="s">
        <v>3124</v>
      </c>
      <c r="J1060" s="832" t="s">
        <v>3125</v>
      </c>
      <c r="K1060" s="832" t="s">
        <v>920</v>
      </c>
      <c r="L1060" s="835">
        <v>87.67</v>
      </c>
      <c r="M1060" s="835">
        <v>175.34</v>
      </c>
      <c r="N1060" s="832">
        <v>2</v>
      </c>
      <c r="O1060" s="836">
        <v>0.5</v>
      </c>
      <c r="P1060" s="835">
        <v>175.34</v>
      </c>
      <c r="Q1060" s="837">
        <v>1</v>
      </c>
      <c r="R1060" s="832">
        <v>2</v>
      </c>
      <c r="S1060" s="837">
        <v>1</v>
      </c>
      <c r="T1060" s="836">
        <v>0.5</v>
      </c>
      <c r="U1060" s="838">
        <v>1</v>
      </c>
    </row>
    <row r="1061" spans="1:21" ht="14.45" customHeight="1" x14ac:dyDescent="0.2">
      <c r="A1061" s="831">
        <v>7</v>
      </c>
      <c r="B1061" s="832" t="s">
        <v>2907</v>
      </c>
      <c r="C1061" s="832" t="s">
        <v>2913</v>
      </c>
      <c r="D1061" s="833" t="s">
        <v>4443</v>
      </c>
      <c r="E1061" s="834" t="s">
        <v>2933</v>
      </c>
      <c r="F1061" s="832" t="s">
        <v>2908</v>
      </c>
      <c r="G1061" s="832" t="s">
        <v>3793</v>
      </c>
      <c r="H1061" s="832" t="s">
        <v>585</v>
      </c>
      <c r="I1061" s="832" t="s">
        <v>3794</v>
      </c>
      <c r="J1061" s="832" t="s">
        <v>3795</v>
      </c>
      <c r="K1061" s="832" t="s">
        <v>3796</v>
      </c>
      <c r="L1061" s="835">
        <v>169.29</v>
      </c>
      <c r="M1061" s="835">
        <v>1354.3200000000002</v>
      </c>
      <c r="N1061" s="832">
        <v>8</v>
      </c>
      <c r="O1061" s="836">
        <v>2</v>
      </c>
      <c r="P1061" s="835">
        <v>507.87</v>
      </c>
      <c r="Q1061" s="837">
        <v>0.37499999999999994</v>
      </c>
      <c r="R1061" s="832">
        <v>3</v>
      </c>
      <c r="S1061" s="837">
        <v>0.375</v>
      </c>
      <c r="T1061" s="836">
        <v>0.5</v>
      </c>
      <c r="U1061" s="838">
        <v>0.25</v>
      </c>
    </row>
    <row r="1062" spans="1:21" ht="14.45" customHeight="1" x14ac:dyDescent="0.2">
      <c r="A1062" s="831">
        <v>7</v>
      </c>
      <c r="B1062" s="832" t="s">
        <v>2907</v>
      </c>
      <c r="C1062" s="832" t="s">
        <v>2913</v>
      </c>
      <c r="D1062" s="833" t="s">
        <v>4443</v>
      </c>
      <c r="E1062" s="834" t="s">
        <v>2933</v>
      </c>
      <c r="F1062" s="832" t="s">
        <v>2908</v>
      </c>
      <c r="G1062" s="832" t="s">
        <v>3793</v>
      </c>
      <c r="H1062" s="832" t="s">
        <v>585</v>
      </c>
      <c r="I1062" s="832" t="s">
        <v>3797</v>
      </c>
      <c r="J1062" s="832" t="s">
        <v>3795</v>
      </c>
      <c r="K1062" s="832" t="s">
        <v>3798</v>
      </c>
      <c r="L1062" s="835">
        <v>338.58</v>
      </c>
      <c r="M1062" s="835">
        <v>8803.08</v>
      </c>
      <c r="N1062" s="832">
        <v>26</v>
      </c>
      <c r="O1062" s="836">
        <v>4.5</v>
      </c>
      <c r="P1062" s="835">
        <v>5417.28</v>
      </c>
      <c r="Q1062" s="837">
        <v>0.61538461538461531</v>
      </c>
      <c r="R1062" s="832">
        <v>16</v>
      </c>
      <c r="S1062" s="837">
        <v>0.61538461538461542</v>
      </c>
      <c r="T1062" s="836">
        <v>3</v>
      </c>
      <c r="U1062" s="838">
        <v>0.66666666666666663</v>
      </c>
    </row>
    <row r="1063" spans="1:21" ht="14.45" customHeight="1" x14ac:dyDescent="0.2">
      <c r="A1063" s="831">
        <v>7</v>
      </c>
      <c r="B1063" s="832" t="s">
        <v>2907</v>
      </c>
      <c r="C1063" s="832" t="s">
        <v>2913</v>
      </c>
      <c r="D1063" s="833" t="s">
        <v>4443</v>
      </c>
      <c r="E1063" s="834" t="s">
        <v>2933</v>
      </c>
      <c r="F1063" s="832" t="s">
        <v>2908</v>
      </c>
      <c r="G1063" s="832" t="s">
        <v>3793</v>
      </c>
      <c r="H1063" s="832" t="s">
        <v>585</v>
      </c>
      <c r="I1063" s="832" t="s">
        <v>4155</v>
      </c>
      <c r="J1063" s="832" t="s">
        <v>3795</v>
      </c>
      <c r="K1063" s="832" t="s">
        <v>4156</v>
      </c>
      <c r="L1063" s="835">
        <v>131.22</v>
      </c>
      <c r="M1063" s="835">
        <v>1180.98</v>
      </c>
      <c r="N1063" s="832">
        <v>9</v>
      </c>
      <c r="O1063" s="836">
        <v>2</v>
      </c>
      <c r="P1063" s="835">
        <v>393.65999999999997</v>
      </c>
      <c r="Q1063" s="837">
        <v>0.33333333333333331</v>
      </c>
      <c r="R1063" s="832">
        <v>3</v>
      </c>
      <c r="S1063" s="837">
        <v>0.33333333333333331</v>
      </c>
      <c r="T1063" s="836">
        <v>0.5</v>
      </c>
      <c r="U1063" s="838">
        <v>0.25</v>
      </c>
    </row>
    <row r="1064" spans="1:21" ht="14.45" customHeight="1" x14ac:dyDescent="0.2">
      <c r="A1064" s="831">
        <v>7</v>
      </c>
      <c r="B1064" s="832" t="s">
        <v>2907</v>
      </c>
      <c r="C1064" s="832" t="s">
        <v>2913</v>
      </c>
      <c r="D1064" s="833" t="s">
        <v>4443</v>
      </c>
      <c r="E1064" s="834" t="s">
        <v>2933</v>
      </c>
      <c r="F1064" s="832" t="s">
        <v>2908</v>
      </c>
      <c r="G1064" s="832" t="s">
        <v>3793</v>
      </c>
      <c r="H1064" s="832" t="s">
        <v>585</v>
      </c>
      <c r="I1064" s="832" t="s">
        <v>3960</v>
      </c>
      <c r="J1064" s="832" t="s">
        <v>3802</v>
      </c>
      <c r="K1064" s="832" t="s">
        <v>3798</v>
      </c>
      <c r="L1064" s="835">
        <v>338.58</v>
      </c>
      <c r="M1064" s="835">
        <v>677.16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5" customHeight="1" x14ac:dyDescent="0.2">
      <c r="A1065" s="831">
        <v>7</v>
      </c>
      <c r="B1065" s="832" t="s">
        <v>2907</v>
      </c>
      <c r="C1065" s="832" t="s">
        <v>2913</v>
      </c>
      <c r="D1065" s="833" t="s">
        <v>4443</v>
      </c>
      <c r="E1065" s="834" t="s">
        <v>2933</v>
      </c>
      <c r="F1065" s="832" t="s">
        <v>2908</v>
      </c>
      <c r="G1065" s="832" t="s">
        <v>3793</v>
      </c>
      <c r="H1065" s="832" t="s">
        <v>585</v>
      </c>
      <c r="I1065" s="832" t="s">
        <v>3803</v>
      </c>
      <c r="J1065" s="832" t="s">
        <v>1346</v>
      </c>
      <c r="K1065" s="832" t="s">
        <v>3796</v>
      </c>
      <c r="L1065" s="835">
        <v>169.29</v>
      </c>
      <c r="M1065" s="835">
        <v>3216.5099999999998</v>
      </c>
      <c r="N1065" s="832">
        <v>19</v>
      </c>
      <c r="O1065" s="836">
        <v>6</v>
      </c>
      <c r="P1065" s="835">
        <v>2877.93</v>
      </c>
      <c r="Q1065" s="837">
        <v>0.89473684210526316</v>
      </c>
      <c r="R1065" s="832">
        <v>17</v>
      </c>
      <c r="S1065" s="837">
        <v>0.89473684210526316</v>
      </c>
      <c r="T1065" s="836">
        <v>4.5</v>
      </c>
      <c r="U1065" s="838">
        <v>0.75</v>
      </c>
    </row>
    <row r="1066" spans="1:21" ht="14.45" customHeight="1" x14ac:dyDescent="0.2">
      <c r="A1066" s="831">
        <v>7</v>
      </c>
      <c r="B1066" s="832" t="s">
        <v>2907</v>
      </c>
      <c r="C1066" s="832" t="s">
        <v>2913</v>
      </c>
      <c r="D1066" s="833" t="s">
        <v>4443</v>
      </c>
      <c r="E1066" s="834" t="s">
        <v>2933</v>
      </c>
      <c r="F1066" s="832" t="s">
        <v>2908</v>
      </c>
      <c r="G1066" s="832" t="s">
        <v>3793</v>
      </c>
      <c r="H1066" s="832" t="s">
        <v>585</v>
      </c>
      <c r="I1066" s="832" t="s">
        <v>3806</v>
      </c>
      <c r="J1066" s="832" t="s">
        <v>3805</v>
      </c>
      <c r="K1066" s="832" t="s">
        <v>3798</v>
      </c>
      <c r="L1066" s="835">
        <v>338.58</v>
      </c>
      <c r="M1066" s="835">
        <v>3724.38</v>
      </c>
      <c r="N1066" s="832">
        <v>11</v>
      </c>
      <c r="O1066" s="836">
        <v>2.5</v>
      </c>
      <c r="P1066" s="835">
        <v>3724.38</v>
      </c>
      <c r="Q1066" s="837">
        <v>1</v>
      </c>
      <c r="R1066" s="832">
        <v>11</v>
      </c>
      <c r="S1066" s="837">
        <v>1</v>
      </c>
      <c r="T1066" s="836">
        <v>2.5</v>
      </c>
      <c r="U1066" s="838">
        <v>1</v>
      </c>
    </row>
    <row r="1067" spans="1:21" ht="14.45" customHeight="1" x14ac:dyDescent="0.2">
      <c r="A1067" s="831">
        <v>7</v>
      </c>
      <c r="B1067" s="832" t="s">
        <v>2907</v>
      </c>
      <c r="C1067" s="832" t="s">
        <v>2913</v>
      </c>
      <c r="D1067" s="833" t="s">
        <v>4443</v>
      </c>
      <c r="E1067" s="834" t="s">
        <v>2933</v>
      </c>
      <c r="F1067" s="832" t="s">
        <v>2908</v>
      </c>
      <c r="G1067" s="832" t="s">
        <v>3793</v>
      </c>
      <c r="H1067" s="832" t="s">
        <v>585</v>
      </c>
      <c r="I1067" s="832" t="s">
        <v>3807</v>
      </c>
      <c r="J1067" s="832" t="s">
        <v>3795</v>
      </c>
      <c r="K1067" s="832" t="s">
        <v>3808</v>
      </c>
      <c r="L1067" s="835">
        <v>677.17</v>
      </c>
      <c r="M1067" s="835">
        <v>4063.0199999999995</v>
      </c>
      <c r="N1067" s="832">
        <v>6</v>
      </c>
      <c r="O1067" s="836">
        <v>1.5</v>
      </c>
      <c r="P1067" s="835">
        <v>2708.68</v>
      </c>
      <c r="Q1067" s="837">
        <v>0.66666666666666674</v>
      </c>
      <c r="R1067" s="832">
        <v>4</v>
      </c>
      <c r="S1067" s="837">
        <v>0.66666666666666663</v>
      </c>
      <c r="T1067" s="836">
        <v>1</v>
      </c>
      <c r="U1067" s="838">
        <v>0.66666666666666663</v>
      </c>
    </row>
    <row r="1068" spans="1:21" ht="14.45" customHeight="1" x14ac:dyDescent="0.2">
      <c r="A1068" s="831">
        <v>7</v>
      </c>
      <c r="B1068" s="832" t="s">
        <v>2907</v>
      </c>
      <c r="C1068" s="832" t="s">
        <v>2913</v>
      </c>
      <c r="D1068" s="833" t="s">
        <v>4443</v>
      </c>
      <c r="E1068" s="834" t="s">
        <v>2933</v>
      </c>
      <c r="F1068" s="832" t="s">
        <v>2908</v>
      </c>
      <c r="G1068" s="832" t="s">
        <v>3793</v>
      </c>
      <c r="H1068" s="832" t="s">
        <v>585</v>
      </c>
      <c r="I1068" s="832" t="s">
        <v>3961</v>
      </c>
      <c r="J1068" s="832" t="s">
        <v>3962</v>
      </c>
      <c r="K1068" s="832" t="s">
        <v>3798</v>
      </c>
      <c r="L1068" s="835">
        <v>338.58</v>
      </c>
      <c r="M1068" s="835">
        <v>1015.74</v>
      </c>
      <c r="N1068" s="832">
        <v>3</v>
      </c>
      <c r="O1068" s="836">
        <v>0.5</v>
      </c>
      <c r="P1068" s="835">
        <v>1015.74</v>
      </c>
      <c r="Q1068" s="837">
        <v>1</v>
      </c>
      <c r="R1068" s="832">
        <v>3</v>
      </c>
      <c r="S1068" s="837">
        <v>1</v>
      </c>
      <c r="T1068" s="836">
        <v>0.5</v>
      </c>
      <c r="U1068" s="838">
        <v>1</v>
      </c>
    </row>
    <row r="1069" spans="1:21" ht="14.45" customHeight="1" x14ac:dyDescent="0.2">
      <c r="A1069" s="831">
        <v>7</v>
      </c>
      <c r="B1069" s="832" t="s">
        <v>2907</v>
      </c>
      <c r="C1069" s="832" t="s">
        <v>2913</v>
      </c>
      <c r="D1069" s="833" t="s">
        <v>4443</v>
      </c>
      <c r="E1069" s="834" t="s">
        <v>2933</v>
      </c>
      <c r="F1069" s="832" t="s">
        <v>2908</v>
      </c>
      <c r="G1069" s="832" t="s">
        <v>3793</v>
      </c>
      <c r="H1069" s="832" t="s">
        <v>585</v>
      </c>
      <c r="I1069" s="832" t="s">
        <v>4157</v>
      </c>
      <c r="J1069" s="832" t="s">
        <v>3962</v>
      </c>
      <c r="K1069" s="832" t="s">
        <v>3796</v>
      </c>
      <c r="L1069" s="835">
        <v>169.29</v>
      </c>
      <c r="M1069" s="835">
        <v>677.16</v>
      </c>
      <c r="N1069" s="832">
        <v>4</v>
      </c>
      <c r="O1069" s="836">
        <v>0.5</v>
      </c>
      <c r="P1069" s="835">
        <v>677.16</v>
      </c>
      <c r="Q1069" s="837">
        <v>1</v>
      </c>
      <c r="R1069" s="832">
        <v>4</v>
      </c>
      <c r="S1069" s="837">
        <v>1</v>
      </c>
      <c r="T1069" s="836">
        <v>0.5</v>
      </c>
      <c r="U1069" s="838">
        <v>1</v>
      </c>
    </row>
    <row r="1070" spans="1:21" ht="14.45" customHeight="1" x14ac:dyDescent="0.2">
      <c r="A1070" s="831">
        <v>7</v>
      </c>
      <c r="B1070" s="832" t="s">
        <v>2907</v>
      </c>
      <c r="C1070" s="832" t="s">
        <v>2913</v>
      </c>
      <c r="D1070" s="833" t="s">
        <v>4443</v>
      </c>
      <c r="E1070" s="834" t="s">
        <v>2933</v>
      </c>
      <c r="F1070" s="832" t="s">
        <v>2908</v>
      </c>
      <c r="G1070" s="832" t="s">
        <v>3793</v>
      </c>
      <c r="H1070" s="832" t="s">
        <v>585</v>
      </c>
      <c r="I1070" s="832" t="s">
        <v>3810</v>
      </c>
      <c r="J1070" s="832" t="s">
        <v>1346</v>
      </c>
      <c r="K1070" s="832" t="s">
        <v>3798</v>
      </c>
      <c r="L1070" s="835">
        <v>338.58</v>
      </c>
      <c r="M1070" s="835">
        <v>9480.24</v>
      </c>
      <c r="N1070" s="832">
        <v>28</v>
      </c>
      <c r="O1070" s="836">
        <v>6.5</v>
      </c>
      <c r="P1070" s="835">
        <v>6433.0199999999995</v>
      </c>
      <c r="Q1070" s="837">
        <v>0.67857142857142849</v>
      </c>
      <c r="R1070" s="832">
        <v>19</v>
      </c>
      <c r="S1070" s="837">
        <v>0.6785714285714286</v>
      </c>
      <c r="T1070" s="836">
        <v>4.5</v>
      </c>
      <c r="U1070" s="838">
        <v>0.69230769230769229</v>
      </c>
    </row>
    <row r="1071" spans="1:21" ht="14.45" customHeight="1" x14ac:dyDescent="0.2">
      <c r="A1071" s="831">
        <v>7</v>
      </c>
      <c r="B1071" s="832" t="s">
        <v>2907</v>
      </c>
      <c r="C1071" s="832" t="s">
        <v>2913</v>
      </c>
      <c r="D1071" s="833" t="s">
        <v>4443</v>
      </c>
      <c r="E1071" s="834" t="s">
        <v>2933</v>
      </c>
      <c r="F1071" s="832" t="s">
        <v>2908</v>
      </c>
      <c r="G1071" s="832" t="s">
        <v>3793</v>
      </c>
      <c r="H1071" s="832" t="s">
        <v>678</v>
      </c>
      <c r="I1071" s="832" t="s">
        <v>2612</v>
      </c>
      <c r="J1071" s="832" t="s">
        <v>1346</v>
      </c>
      <c r="K1071" s="832" t="s">
        <v>1347</v>
      </c>
      <c r="L1071" s="835">
        <v>1286.6199999999999</v>
      </c>
      <c r="M1071" s="835">
        <v>43745.08</v>
      </c>
      <c r="N1071" s="832">
        <v>34</v>
      </c>
      <c r="O1071" s="836">
        <v>9</v>
      </c>
      <c r="P1071" s="835">
        <v>29592.260000000002</v>
      </c>
      <c r="Q1071" s="837">
        <v>0.67647058823529416</v>
      </c>
      <c r="R1071" s="832">
        <v>23</v>
      </c>
      <c r="S1071" s="837">
        <v>0.67647058823529416</v>
      </c>
      <c r="T1071" s="836">
        <v>5.5</v>
      </c>
      <c r="U1071" s="838">
        <v>0.61111111111111116</v>
      </c>
    </row>
    <row r="1072" spans="1:21" ht="14.45" customHeight="1" x14ac:dyDescent="0.2">
      <c r="A1072" s="831">
        <v>7</v>
      </c>
      <c r="B1072" s="832" t="s">
        <v>2907</v>
      </c>
      <c r="C1072" s="832" t="s">
        <v>2913</v>
      </c>
      <c r="D1072" s="833" t="s">
        <v>4443</v>
      </c>
      <c r="E1072" s="834" t="s">
        <v>2933</v>
      </c>
      <c r="F1072" s="832" t="s">
        <v>2908</v>
      </c>
      <c r="G1072" s="832" t="s">
        <v>3793</v>
      </c>
      <c r="H1072" s="832" t="s">
        <v>585</v>
      </c>
      <c r="I1072" s="832" t="s">
        <v>3811</v>
      </c>
      <c r="J1072" s="832" t="s">
        <v>3812</v>
      </c>
      <c r="K1072" s="832" t="s">
        <v>3796</v>
      </c>
      <c r="L1072" s="835">
        <v>169.29</v>
      </c>
      <c r="M1072" s="835">
        <v>677.16</v>
      </c>
      <c r="N1072" s="832">
        <v>4</v>
      </c>
      <c r="O1072" s="836">
        <v>1</v>
      </c>
      <c r="P1072" s="835">
        <v>677.16</v>
      </c>
      <c r="Q1072" s="837">
        <v>1</v>
      </c>
      <c r="R1072" s="832">
        <v>4</v>
      </c>
      <c r="S1072" s="837">
        <v>1</v>
      </c>
      <c r="T1072" s="836">
        <v>1</v>
      </c>
      <c r="U1072" s="838">
        <v>1</v>
      </c>
    </row>
    <row r="1073" spans="1:21" ht="14.45" customHeight="1" x14ac:dyDescent="0.2">
      <c r="A1073" s="831">
        <v>7</v>
      </c>
      <c r="B1073" s="832" t="s">
        <v>2907</v>
      </c>
      <c r="C1073" s="832" t="s">
        <v>2913</v>
      </c>
      <c r="D1073" s="833" t="s">
        <v>4443</v>
      </c>
      <c r="E1073" s="834" t="s">
        <v>2933</v>
      </c>
      <c r="F1073" s="832" t="s">
        <v>2908</v>
      </c>
      <c r="G1073" s="832" t="s">
        <v>3793</v>
      </c>
      <c r="H1073" s="832" t="s">
        <v>585</v>
      </c>
      <c r="I1073" s="832" t="s">
        <v>4158</v>
      </c>
      <c r="J1073" s="832" t="s">
        <v>1346</v>
      </c>
      <c r="K1073" s="832" t="s">
        <v>4159</v>
      </c>
      <c r="L1073" s="835">
        <v>84.65</v>
      </c>
      <c r="M1073" s="835">
        <v>507.90000000000003</v>
      </c>
      <c r="N1073" s="832">
        <v>6</v>
      </c>
      <c r="O1073" s="836">
        <v>0.5</v>
      </c>
      <c r="P1073" s="835">
        <v>507.90000000000003</v>
      </c>
      <c r="Q1073" s="837">
        <v>1</v>
      </c>
      <c r="R1073" s="832">
        <v>6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7</v>
      </c>
      <c r="B1074" s="832" t="s">
        <v>2907</v>
      </c>
      <c r="C1074" s="832" t="s">
        <v>2913</v>
      </c>
      <c r="D1074" s="833" t="s">
        <v>4443</v>
      </c>
      <c r="E1074" s="834" t="s">
        <v>2933</v>
      </c>
      <c r="F1074" s="832" t="s">
        <v>2908</v>
      </c>
      <c r="G1074" s="832" t="s">
        <v>3793</v>
      </c>
      <c r="H1074" s="832" t="s">
        <v>678</v>
      </c>
      <c r="I1074" s="832" t="s">
        <v>3813</v>
      </c>
      <c r="J1074" s="832" t="s">
        <v>1346</v>
      </c>
      <c r="K1074" s="832" t="s">
        <v>3808</v>
      </c>
      <c r="L1074" s="835">
        <v>677.17</v>
      </c>
      <c r="M1074" s="835">
        <v>29118.309999999998</v>
      </c>
      <c r="N1074" s="832">
        <v>43</v>
      </c>
      <c r="O1074" s="836">
        <v>9</v>
      </c>
      <c r="P1074" s="835">
        <v>20992.27</v>
      </c>
      <c r="Q1074" s="837">
        <v>0.72093023255813959</v>
      </c>
      <c r="R1074" s="832">
        <v>31</v>
      </c>
      <c r="S1074" s="837">
        <v>0.72093023255813948</v>
      </c>
      <c r="T1074" s="836">
        <v>6.5</v>
      </c>
      <c r="U1074" s="838">
        <v>0.72222222222222221</v>
      </c>
    </row>
    <row r="1075" spans="1:21" ht="14.45" customHeight="1" x14ac:dyDescent="0.2">
      <c r="A1075" s="831">
        <v>7</v>
      </c>
      <c r="B1075" s="832" t="s">
        <v>2907</v>
      </c>
      <c r="C1075" s="832" t="s">
        <v>2913</v>
      </c>
      <c r="D1075" s="833" t="s">
        <v>4443</v>
      </c>
      <c r="E1075" s="834" t="s">
        <v>2933</v>
      </c>
      <c r="F1075" s="832" t="s">
        <v>2908</v>
      </c>
      <c r="G1075" s="832" t="s">
        <v>3793</v>
      </c>
      <c r="H1075" s="832" t="s">
        <v>585</v>
      </c>
      <c r="I1075" s="832" t="s">
        <v>4160</v>
      </c>
      <c r="J1075" s="832" t="s">
        <v>1346</v>
      </c>
      <c r="K1075" s="832" t="s">
        <v>4161</v>
      </c>
      <c r="L1075" s="835">
        <v>42.33</v>
      </c>
      <c r="M1075" s="835">
        <v>253.98</v>
      </c>
      <c r="N1075" s="832">
        <v>6</v>
      </c>
      <c r="O1075" s="836">
        <v>0.5</v>
      </c>
      <c r="P1075" s="835">
        <v>253.98</v>
      </c>
      <c r="Q1075" s="837">
        <v>1</v>
      </c>
      <c r="R1075" s="832">
        <v>6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7</v>
      </c>
      <c r="B1076" s="832" t="s">
        <v>2907</v>
      </c>
      <c r="C1076" s="832" t="s">
        <v>2913</v>
      </c>
      <c r="D1076" s="833" t="s">
        <v>4443</v>
      </c>
      <c r="E1076" s="834" t="s">
        <v>2933</v>
      </c>
      <c r="F1076" s="832" t="s">
        <v>2908</v>
      </c>
      <c r="G1076" s="832" t="s">
        <v>3793</v>
      </c>
      <c r="H1076" s="832" t="s">
        <v>678</v>
      </c>
      <c r="I1076" s="832" t="s">
        <v>2613</v>
      </c>
      <c r="J1076" s="832" t="s">
        <v>1346</v>
      </c>
      <c r="K1076" s="832" t="s">
        <v>1348</v>
      </c>
      <c r="L1076" s="835">
        <v>2573.2199999999998</v>
      </c>
      <c r="M1076" s="835">
        <v>133807.44</v>
      </c>
      <c r="N1076" s="832">
        <v>52</v>
      </c>
      <c r="O1076" s="836">
        <v>13</v>
      </c>
      <c r="P1076" s="835">
        <v>97782.360000000015</v>
      </c>
      <c r="Q1076" s="837">
        <v>0.73076923076923084</v>
      </c>
      <c r="R1076" s="832">
        <v>38</v>
      </c>
      <c r="S1076" s="837">
        <v>0.73076923076923073</v>
      </c>
      <c r="T1076" s="836">
        <v>9</v>
      </c>
      <c r="U1076" s="838">
        <v>0.69230769230769229</v>
      </c>
    </row>
    <row r="1077" spans="1:21" ht="14.45" customHeight="1" x14ac:dyDescent="0.2">
      <c r="A1077" s="831">
        <v>7</v>
      </c>
      <c r="B1077" s="832" t="s">
        <v>2907</v>
      </c>
      <c r="C1077" s="832" t="s">
        <v>2913</v>
      </c>
      <c r="D1077" s="833" t="s">
        <v>4443</v>
      </c>
      <c r="E1077" s="834" t="s">
        <v>2933</v>
      </c>
      <c r="F1077" s="832" t="s">
        <v>2908</v>
      </c>
      <c r="G1077" s="832" t="s">
        <v>3793</v>
      </c>
      <c r="H1077" s="832" t="s">
        <v>585</v>
      </c>
      <c r="I1077" s="832" t="s">
        <v>4061</v>
      </c>
      <c r="J1077" s="832" t="s">
        <v>4062</v>
      </c>
      <c r="K1077" s="832" t="s">
        <v>3796</v>
      </c>
      <c r="L1077" s="835">
        <v>1286.19</v>
      </c>
      <c r="M1077" s="835">
        <v>7717.14</v>
      </c>
      <c r="N1077" s="832">
        <v>6</v>
      </c>
      <c r="O1077" s="836">
        <v>1.5</v>
      </c>
      <c r="P1077" s="835">
        <v>7717.14</v>
      </c>
      <c r="Q1077" s="837">
        <v>1</v>
      </c>
      <c r="R1077" s="832">
        <v>6</v>
      </c>
      <c r="S1077" s="837">
        <v>1</v>
      </c>
      <c r="T1077" s="836">
        <v>1.5</v>
      </c>
      <c r="U1077" s="838">
        <v>1</v>
      </c>
    </row>
    <row r="1078" spans="1:21" ht="14.45" customHeight="1" x14ac:dyDescent="0.2">
      <c r="A1078" s="831">
        <v>7</v>
      </c>
      <c r="B1078" s="832" t="s">
        <v>2907</v>
      </c>
      <c r="C1078" s="832" t="s">
        <v>2913</v>
      </c>
      <c r="D1078" s="833" t="s">
        <v>4443</v>
      </c>
      <c r="E1078" s="834" t="s">
        <v>2933</v>
      </c>
      <c r="F1078" s="832" t="s">
        <v>2908</v>
      </c>
      <c r="G1078" s="832" t="s">
        <v>3793</v>
      </c>
      <c r="H1078" s="832" t="s">
        <v>585</v>
      </c>
      <c r="I1078" s="832" t="s">
        <v>4162</v>
      </c>
      <c r="J1078" s="832" t="s">
        <v>3795</v>
      </c>
      <c r="K1078" s="832" t="s">
        <v>4163</v>
      </c>
      <c r="L1078" s="835">
        <v>1929.92</v>
      </c>
      <c r="M1078" s="835">
        <v>13509.44</v>
      </c>
      <c r="N1078" s="832">
        <v>7</v>
      </c>
      <c r="O1078" s="836">
        <v>2</v>
      </c>
      <c r="P1078" s="835">
        <v>13509.44</v>
      </c>
      <c r="Q1078" s="837">
        <v>1</v>
      </c>
      <c r="R1078" s="832">
        <v>7</v>
      </c>
      <c r="S1078" s="837">
        <v>1</v>
      </c>
      <c r="T1078" s="836">
        <v>2</v>
      </c>
      <c r="U1078" s="838">
        <v>1</v>
      </c>
    </row>
    <row r="1079" spans="1:21" ht="14.45" customHeight="1" x14ac:dyDescent="0.2">
      <c r="A1079" s="831">
        <v>7</v>
      </c>
      <c r="B1079" s="832" t="s">
        <v>2907</v>
      </c>
      <c r="C1079" s="832" t="s">
        <v>2913</v>
      </c>
      <c r="D1079" s="833" t="s">
        <v>4443</v>
      </c>
      <c r="E1079" s="834" t="s">
        <v>2933</v>
      </c>
      <c r="F1079" s="832" t="s">
        <v>2908</v>
      </c>
      <c r="G1079" s="832" t="s">
        <v>3793</v>
      </c>
      <c r="H1079" s="832" t="s">
        <v>585</v>
      </c>
      <c r="I1079" s="832" t="s">
        <v>3814</v>
      </c>
      <c r="J1079" s="832" t="s">
        <v>3815</v>
      </c>
      <c r="K1079" s="832" t="s">
        <v>3796</v>
      </c>
      <c r="L1079" s="835">
        <v>1286.19</v>
      </c>
      <c r="M1079" s="835">
        <v>9003.33</v>
      </c>
      <c r="N1079" s="832">
        <v>7</v>
      </c>
      <c r="O1079" s="836">
        <v>2</v>
      </c>
      <c r="P1079" s="835">
        <v>3858.57</v>
      </c>
      <c r="Q1079" s="837">
        <v>0.4285714285714286</v>
      </c>
      <c r="R1079" s="832">
        <v>3</v>
      </c>
      <c r="S1079" s="837">
        <v>0.42857142857142855</v>
      </c>
      <c r="T1079" s="836">
        <v>1</v>
      </c>
      <c r="U1079" s="838">
        <v>0.5</v>
      </c>
    </row>
    <row r="1080" spans="1:21" ht="14.45" customHeight="1" x14ac:dyDescent="0.2">
      <c r="A1080" s="831">
        <v>7</v>
      </c>
      <c r="B1080" s="832" t="s">
        <v>2907</v>
      </c>
      <c r="C1080" s="832" t="s">
        <v>2913</v>
      </c>
      <c r="D1080" s="833" t="s">
        <v>4443</v>
      </c>
      <c r="E1080" s="834" t="s">
        <v>2933</v>
      </c>
      <c r="F1080" s="832" t="s">
        <v>2908</v>
      </c>
      <c r="G1080" s="832" t="s">
        <v>3793</v>
      </c>
      <c r="H1080" s="832" t="s">
        <v>585</v>
      </c>
      <c r="I1080" s="832" t="s">
        <v>3963</v>
      </c>
      <c r="J1080" s="832" t="s">
        <v>3802</v>
      </c>
      <c r="K1080" s="832" t="s">
        <v>3964</v>
      </c>
      <c r="L1080" s="835">
        <v>84.65</v>
      </c>
      <c r="M1080" s="835">
        <v>253.95000000000002</v>
      </c>
      <c r="N1080" s="832">
        <v>3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7</v>
      </c>
      <c r="B1081" s="832" t="s">
        <v>2907</v>
      </c>
      <c r="C1081" s="832" t="s">
        <v>2913</v>
      </c>
      <c r="D1081" s="833" t="s">
        <v>4443</v>
      </c>
      <c r="E1081" s="834" t="s">
        <v>2933</v>
      </c>
      <c r="F1081" s="832" t="s">
        <v>2908</v>
      </c>
      <c r="G1081" s="832" t="s">
        <v>3022</v>
      </c>
      <c r="H1081" s="832" t="s">
        <v>585</v>
      </c>
      <c r="I1081" s="832" t="s">
        <v>3023</v>
      </c>
      <c r="J1081" s="832" t="s">
        <v>3024</v>
      </c>
      <c r="K1081" s="832" t="s">
        <v>3025</v>
      </c>
      <c r="L1081" s="835">
        <v>115.18</v>
      </c>
      <c r="M1081" s="835">
        <v>115.18</v>
      </c>
      <c r="N1081" s="832">
        <v>1</v>
      </c>
      <c r="O1081" s="836">
        <v>1</v>
      </c>
      <c r="P1081" s="835">
        <v>115.18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7</v>
      </c>
      <c r="B1082" s="832" t="s">
        <v>2907</v>
      </c>
      <c r="C1082" s="832" t="s">
        <v>2913</v>
      </c>
      <c r="D1082" s="833" t="s">
        <v>4443</v>
      </c>
      <c r="E1082" s="834" t="s">
        <v>2933</v>
      </c>
      <c r="F1082" s="832" t="s">
        <v>2908</v>
      </c>
      <c r="G1082" s="832" t="s">
        <v>3300</v>
      </c>
      <c r="H1082" s="832" t="s">
        <v>585</v>
      </c>
      <c r="I1082" s="832" t="s">
        <v>4164</v>
      </c>
      <c r="J1082" s="832" t="s">
        <v>3302</v>
      </c>
      <c r="K1082" s="832" t="s">
        <v>4165</v>
      </c>
      <c r="L1082" s="835">
        <v>430.05</v>
      </c>
      <c r="M1082" s="835">
        <v>1720.2</v>
      </c>
      <c r="N1082" s="832">
        <v>4</v>
      </c>
      <c r="O1082" s="836">
        <v>2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7</v>
      </c>
      <c r="B1083" s="832" t="s">
        <v>2907</v>
      </c>
      <c r="C1083" s="832" t="s">
        <v>2913</v>
      </c>
      <c r="D1083" s="833" t="s">
        <v>4443</v>
      </c>
      <c r="E1083" s="834" t="s">
        <v>2933</v>
      </c>
      <c r="F1083" s="832" t="s">
        <v>2908</v>
      </c>
      <c r="G1083" s="832" t="s">
        <v>3133</v>
      </c>
      <c r="H1083" s="832" t="s">
        <v>678</v>
      </c>
      <c r="I1083" s="832" t="s">
        <v>2904</v>
      </c>
      <c r="J1083" s="832" t="s">
        <v>2225</v>
      </c>
      <c r="K1083" s="832" t="s">
        <v>2226</v>
      </c>
      <c r="L1083" s="835">
        <v>63.75</v>
      </c>
      <c r="M1083" s="835">
        <v>255</v>
      </c>
      <c r="N1083" s="832">
        <v>4</v>
      </c>
      <c r="O1083" s="836">
        <v>1</v>
      </c>
      <c r="P1083" s="835">
        <v>255</v>
      </c>
      <c r="Q1083" s="837">
        <v>1</v>
      </c>
      <c r="R1083" s="832">
        <v>4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7</v>
      </c>
      <c r="B1084" s="832" t="s">
        <v>2907</v>
      </c>
      <c r="C1084" s="832" t="s">
        <v>2913</v>
      </c>
      <c r="D1084" s="833" t="s">
        <v>4443</v>
      </c>
      <c r="E1084" s="834" t="s">
        <v>2933</v>
      </c>
      <c r="F1084" s="832" t="s">
        <v>2908</v>
      </c>
      <c r="G1084" s="832" t="s">
        <v>3470</v>
      </c>
      <c r="H1084" s="832" t="s">
        <v>678</v>
      </c>
      <c r="I1084" s="832" t="s">
        <v>2589</v>
      </c>
      <c r="J1084" s="832" t="s">
        <v>713</v>
      </c>
      <c r="K1084" s="832" t="s">
        <v>1289</v>
      </c>
      <c r="L1084" s="835">
        <v>0</v>
      </c>
      <c r="M1084" s="835">
        <v>0</v>
      </c>
      <c r="N1084" s="832">
        <v>60</v>
      </c>
      <c r="O1084" s="836">
        <v>8.5</v>
      </c>
      <c r="P1084" s="835">
        <v>0</v>
      </c>
      <c r="Q1084" s="837"/>
      <c r="R1084" s="832">
        <v>51</v>
      </c>
      <c r="S1084" s="837">
        <v>0.85</v>
      </c>
      <c r="T1084" s="836">
        <v>6</v>
      </c>
      <c r="U1084" s="838">
        <v>0.70588235294117652</v>
      </c>
    </row>
    <row r="1085" spans="1:21" ht="14.45" customHeight="1" x14ac:dyDescent="0.2">
      <c r="A1085" s="831">
        <v>7</v>
      </c>
      <c r="B1085" s="832" t="s">
        <v>2907</v>
      </c>
      <c r="C1085" s="832" t="s">
        <v>2913</v>
      </c>
      <c r="D1085" s="833" t="s">
        <v>4443</v>
      </c>
      <c r="E1085" s="834" t="s">
        <v>2933</v>
      </c>
      <c r="F1085" s="832" t="s">
        <v>2908</v>
      </c>
      <c r="G1085" s="832" t="s">
        <v>3470</v>
      </c>
      <c r="H1085" s="832" t="s">
        <v>678</v>
      </c>
      <c r="I1085" s="832" t="s">
        <v>2354</v>
      </c>
      <c r="J1085" s="832" t="s">
        <v>713</v>
      </c>
      <c r="K1085" s="832" t="s">
        <v>2355</v>
      </c>
      <c r="L1085" s="835">
        <v>61.49</v>
      </c>
      <c r="M1085" s="835">
        <v>245.96</v>
      </c>
      <c r="N1085" s="832">
        <v>4</v>
      </c>
      <c r="O1085" s="836">
        <v>1.5</v>
      </c>
      <c r="P1085" s="835">
        <v>61.49</v>
      </c>
      <c r="Q1085" s="837">
        <v>0.25</v>
      </c>
      <c r="R1085" s="832">
        <v>1</v>
      </c>
      <c r="S1085" s="837">
        <v>0.25</v>
      </c>
      <c r="T1085" s="836">
        <v>0.5</v>
      </c>
      <c r="U1085" s="838">
        <v>0.33333333333333331</v>
      </c>
    </row>
    <row r="1086" spans="1:21" ht="14.45" customHeight="1" x14ac:dyDescent="0.2">
      <c r="A1086" s="831">
        <v>7</v>
      </c>
      <c r="B1086" s="832" t="s">
        <v>2907</v>
      </c>
      <c r="C1086" s="832" t="s">
        <v>2913</v>
      </c>
      <c r="D1086" s="833" t="s">
        <v>4443</v>
      </c>
      <c r="E1086" s="834" t="s">
        <v>2933</v>
      </c>
      <c r="F1086" s="832" t="s">
        <v>2908</v>
      </c>
      <c r="G1086" s="832" t="s">
        <v>3470</v>
      </c>
      <c r="H1086" s="832" t="s">
        <v>585</v>
      </c>
      <c r="I1086" s="832" t="s">
        <v>3819</v>
      </c>
      <c r="J1086" s="832" t="s">
        <v>1980</v>
      </c>
      <c r="K1086" s="832" t="s">
        <v>3820</v>
      </c>
      <c r="L1086" s="835">
        <v>227.69</v>
      </c>
      <c r="M1086" s="835">
        <v>7513.77</v>
      </c>
      <c r="N1086" s="832">
        <v>33</v>
      </c>
      <c r="O1086" s="836">
        <v>13.5</v>
      </c>
      <c r="P1086" s="835">
        <v>4326.1100000000006</v>
      </c>
      <c r="Q1086" s="837">
        <v>0.5757575757575758</v>
      </c>
      <c r="R1086" s="832">
        <v>19</v>
      </c>
      <c r="S1086" s="837">
        <v>0.5757575757575758</v>
      </c>
      <c r="T1086" s="836">
        <v>8.5</v>
      </c>
      <c r="U1086" s="838">
        <v>0.62962962962962965</v>
      </c>
    </row>
    <row r="1087" spans="1:21" ht="14.45" customHeight="1" x14ac:dyDescent="0.2">
      <c r="A1087" s="831">
        <v>7</v>
      </c>
      <c r="B1087" s="832" t="s">
        <v>2907</v>
      </c>
      <c r="C1087" s="832" t="s">
        <v>2913</v>
      </c>
      <c r="D1087" s="833" t="s">
        <v>4443</v>
      </c>
      <c r="E1087" s="834" t="s">
        <v>2933</v>
      </c>
      <c r="F1087" s="832" t="s">
        <v>2908</v>
      </c>
      <c r="G1087" s="832" t="s">
        <v>3470</v>
      </c>
      <c r="H1087" s="832" t="s">
        <v>585</v>
      </c>
      <c r="I1087" s="832" t="s">
        <v>2825</v>
      </c>
      <c r="J1087" s="832" t="s">
        <v>1980</v>
      </c>
      <c r="K1087" s="832" t="s">
        <v>1983</v>
      </c>
      <c r="L1087" s="835">
        <v>0</v>
      </c>
      <c r="M1087" s="835">
        <v>0</v>
      </c>
      <c r="N1087" s="832">
        <v>24</v>
      </c>
      <c r="O1087" s="836">
        <v>6</v>
      </c>
      <c r="P1087" s="835">
        <v>0</v>
      </c>
      <c r="Q1087" s="837"/>
      <c r="R1087" s="832">
        <v>12</v>
      </c>
      <c r="S1087" s="837">
        <v>0.5</v>
      </c>
      <c r="T1087" s="836">
        <v>4</v>
      </c>
      <c r="U1087" s="838">
        <v>0.66666666666666663</v>
      </c>
    </row>
    <row r="1088" spans="1:21" ht="14.45" customHeight="1" x14ac:dyDescent="0.2">
      <c r="A1088" s="831">
        <v>7</v>
      </c>
      <c r="B1088" s="832" t="s">
        <v>2907</v>
      </c>
      <c r="C1088" s="832" t="s">
        <v>2913</v>
      </c>
      <c r="D1088" s="833" t="s">
        <v>4443</v>
      </c>
      <c r="E1088" s="834" t="s">
        <v>2933</v>
      </c>
      <c r="F1088" s="832" t="s">
        <v>2908</v>
      </c>
      <c r="G1088" s="832" t="s">
        <v>3470</v>
      </c>
      <c r="H1088" s="832" t="s">
        <v>585</v>
      </c>
      <c r="I1088" s="832" t="s">
        <v>2826</v>
      </c>
      <c r="J1088" s="832" t="s">
        <v>1980</v>
      </c>
      <c r="K1088" s="832" t="s">
        <v>1981</v>
      </c>
      <c r="L1088" s="835">
        <v>0</v>
      </c>
      <c r="M1088" s="835">
        <v>0</v>
      </c>
      <c r="N1088" s="832">
        <v>3</v>
      </c>
      <c r="O1088" s="836">
        <v>0.5</v>
      </c>
      <c r="P1088" s="835">
        <v>0</v>
      </c>
      <c r="Q1088" s="837"/>
      <c r="R1088" s="832">
        <v>3</v>
      </c>
      <c r="S1088" s="837">
        <v>1</v>
      </c>
      <c r="T1088" s="836">
        <v>0.5</v>
      </c>
      <c r="U1088" s="838">
        <v>1</v>
      </c>
    </row>
    <row r="1089" spans="1:21" ht="14.45" customHeight="1" x14ac:dyDescent="0.2">
      <c r="A1089" s="831">
        <v>7</v>
      </c>
      <c r="B1089" s="832" t="s">
        <v>2907</v>
      </c>
      <c r="C1089" s="832" t="s">
        <v>2913</v>
      </c>
      <c r="D1089" s="833" t="s">
        <v>4443</v>
      </c>
      <c r="E1089" s="834" t="s">
        <v>2933</v>
      </c>
      <c r="F1089" s="832" t="s">
        <v>2908</v>
      </c>
      <c r="G1089" s="832" t="s">
        <v>3821</v>
      </c>
      <c r="H1089" s="832" t="s">
        <v>585</v>
      </c>
      <c r="I1089" s="832" t="s">
        <v>3822</v>
      </c>
      <c r="J1089" s="832" t="s">
        <v>3823</v>
      </c>
      <c r="K1089" s="832" t="s">
        <v>3824</v>
      </c>
      <c r="L1089" s="835">
        <v>409.77</v>
      </c>
      <c r="M1089" s="835">
        <v>819.54</v>
      </c>
      <c r="N1089" s="832">
        <v>2</v>
      </c>
      <c r="O1089" s="836">
        <v>0.5</v>
      </c>
      <c r="P1089" s="835">
        <v>819.54</v>
      </c>
      <c r="Q1089" s="837">
        <v>1</v>
      </c>
      <c r="R1089" s="832">
        <v>2</v>
      </c>
      <c r="S1089" s="837">
        <v>1</v>
      </c>
      <c r="T1089" s="836">
        <v>0.5</v>
      </c>
      <c r="U1089" s="838">
        <v>1</v>
      </c>
    </row>
    <row r="1090" spans="1:21" ht="14.45" customHeight="1" x14ac:dyDescent="0.2">
      <c r="A1090" s="831">
        <v>7</v>
      </c>
      <c r="B1090" s="832" t="s">
        <v>2907</v>
      </c>
      <c r="C1090" s="832" t="s">
        <v>2913</v>
      </c>
      <c r="D1090" s="833" t="s">
        <v>4443</v>
      </c>
      <c r="E1090" s="834" t="s">
        <v>2933</v>
      </c>
      <c r="F1090" s="832" t="s">
        <v>2908</v>
      </c>
      <c r="G1090" s="832" t="s">
        <v>3821</v>
      </c>
      <c r="H1090" s="832" t="s">
        <v>585</v>
      </c>
      <c r="I1090" s="832" t="s">
        <v>4166</v>
      </c>
      <c r="J1090" s="832" t="s">
        <v>4167</v>
      </c>
      <c r="K1090" s="832" t="s">
        <v>4168</v>
      </c>
      <c r="L1090" s="835">
        <v>60.39</v>
      </c>
      <c r="M1090" s="835">
        <v>60.39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7</v>
      </c>
      <c r="B1091" s="832" t="s">
        <v>2907</v>
      </c>
      <c r="C1091" s="832" t="s">
        <v>2913</v>
      </c>
      <c r="D1091" s="833" t="s">
        <v>4443</v>
      </c>
      <c r="E1091" s="834" t="s">
        <v>2933</v>
      </c>
      <c r="F1091" s="832" t="s">
        <v>2908</v>
      </c>
      <c r="G1091" s="832" t="s">
        <v>3821</v>
      </c>
      <c r="H1091" s="832" t="s">
        <v>585</v>
      </c>
      <c r="I1091" s="832" t="s">
        <v>4169</v>
      </c>
      <c r="J1091" s="832" t="s">
        <v>3828</v>
      </c>
      <c r="K1091" s="832" t="s">
        <v>3834</v>
      </c>
      <c r="L1091" s="835">
        <v>40.25</v>
      </c>
      <c r="M1091" s="835">
        <v>241.5</v>
      </c>
      <c r="N1091" s="832">
        <v>6</v>
      </c>
      <c r="O1091" s="836">
        <v>0.5</v>
      </c>
      <c r="P1091" s="835">
        <v>241.5</v>
      </c>
      <c r="Q1091" s="837">
        <v>1</v>
      </c>
      <c r="R1091" s="832">
        <v>6</v>
      </c>
      <c r="S1091" s="837">
        <v>1</v>
      </c>
      <c r="T1091" s="836">
        <v>0.5</v>
      </c>
      <c r="U1091" s="838">
        <v>1</v>
      </c>
    </row>
    <row r="1092" spans="1:21" ht="14.45" customHeight="1" x14ac:dyDescent="0.2">
      <c r="A1092" s="831">
        <v>7</v>
      </c>
      <c r="B1092" s="832" t="s">
        <v>2907</v>
      </c>
      <c r="C1092" s="832" t="s">
        <v>2913</v>
      </c>
      <c r="D1092" s="833" t="s">
        <v>4443</v>
      </c>
      <c r="E1092" s="834" t="s">
        <v>2933</v>
      </c>
      <c r="F1092" s="832" t="s">
        <v>2908</v>
      </c>
      <c r="G1092" s="832" t="s">
        <v>3821</v>
      </c>
      <c r="H1092" s="832" t="s">
        <v>678</v>
      </c>
      <c r="I1092" s="832" t="s">
        <v>3830</v>
      </c>
      <c r="J1092" s="832" t="s">
        <v>3831</v>
      </c>
      <c r="K1092" s="832" t="s">
        <v>3829</v>
      </c>
      <c r="L1092" s="835">
        <v>0</v>
      </c>
      <c r="M1092" s="835">
        <v>0</v>
      </c>
      <c r="N1092" s="832">
        <v>2</v>
      </c>
      <c r="O1092" s="836">
        <v>0.5</v>
      </c>
      <c r="P1092" s="835">
        <v>0</v>
      </c>
      <c r="Q1092" s="837"/>
      <c r="R1092" s="832">
        <v>2</v>
      </c>
      <c r="S1092" s="837">
        <v>1</v>
      </c>
      <c r="T1092" s="836">
        <v>0.5</v>
      </c>
      <c r="U1092" s="838">
        <v>1</v>
      </c>
    </row>
    <row r="1093" spans="1:21" ht="14.45" customHeight="1" x14ac:dyDescent="0.2">
      <c r="A1093" s="831">
        <v>7</v>
      </c>
      <c r="B1093" s="832" t="s">
        <v>2907</v>
      </c>
      <c r="C1093" s="832" t="s">
        <v>2913</v>
      </c>
      <c r="D1093" s="833" t="s">
        <v>4443</v>
      </c>
      <c r="E1093" s="834" t="s">
        <v>2933</v>
      </c>
      <c r="F1093" s="832" t="s">
        <v>2908</v>
      </c>
      <c r="G1093" s="832" t="s">
        <v>3821</v>
      </c>
      <c r="H1093" s="832" t="s">
        <v>678</v>
      </c>
      <c r="I1093" s="832" t="s">
        <v>3830</v>
      </c>
      <c r="J1093" s="832" t="s">
        <v>3831</v>
      </c>
      <c r="K1093" s="832" t="s">
        <v>3829</v>
      </c>
      <c r="L1093" s="835">
        <v>60.39</v>
      </c>
      <c r="M1093" s="835">
        <v>181.17000000000002</v>
      </c>
      <c r="N1093" s="832">
        <v>3</v>
      </c>
      <c r="O1093" s="836">
        <v>0.5</v>
      </c>
      <c r="P1093" s="835">
        <v>181.17000000000002</v>
      </c>
      <c r="Q1093" s="837">
        <v>1</v>
      </c>
      <c r="R1093" s="832">
        <v>3</v>
      </c>
      <c r="S1093" s="837">
        <v>1</v>
      </c>
      <c r="T1093" s="836">
        <v>0.5</v>
      </c>
      <c r="U1093" s="838">
        <v>1</v>
      </c>
    </row>
    <row r="1094" spans="1:21" ht="14.45" customHeight="1" x14ac:dyDescent="0.2">
      <c r="A1094" s="831">
        <v>7</v>
      </c>
      <c r="B1094" s="832" t="s">
        <v>2907</v>
      </c>
      <c r="C1094" s="832" t="s">
        <v>2913</v>
      </c>
      <c r="D1094" s="833" t="s">
        <v>4443</v>
      </c>
      <c r="E1094" s="834" t="s">
        <v>2933</v>
      </c>
      <c r="F1094" s="832" t="s">
        <v>2908</v>
      </c>
      <c r="G1094" s="832" t="s">
        <v>3821</v>
      </c>
      <c r="H1094" s="832" t="s">
        <v>585</v>
      </c>
      <c r="I1094" s="832" t="s">
        <v>3832</v>
      </c>
      <c r="J1094" s="832" t="s">
        <v>3828</v>
      </c>
      <c r="K1094" s="832" t="s">
        <v>3829</v>
      </c>
      <c r="L1094" s="835">
        <v>60.39</v>
      </c>
      <c r="M1094" s="835">
        <v>120.78</v>
      </c>
      <c r="N1094" s="832">
        <v>2</v>
      </c>
      <c r="O1094" s="836">
        <v>1</v>
      </c>
      <c r="P1094" s="835">
        <v>120.78</v>
      </c>
      <c r="Q1094" s="837">
        <v>1</v>
      </c>
      <c r="R1094" s="832">
        <v>2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7</v>
      </c>
      <c r="B1095" s="832" t="s">
        <v>2907</v>
      </c>
      <c r="C1095" s="832" t="s">
        <v>2913</v>
      </c>
      <c r="D1095" s="833" t="s">
        <v>4443</v>
      </c>
      <c r="E1095" s="834" t="s">
        <v>2933</v>
      </c>
      <c r="F1095" s="832" t="s">
        <v>2908</v>
      </c>
      <c r="G1095" s="832" t="s">
        <v>3821</v>
      </c>
      <c r="H1095" s="832" t="s">
        <v>585</v>
      </c>
      <c r="I1095" s="832" t="s">
        <v>3833</v>
      </c>
      <c r="J1095" s="832" t="s">
        <v>3828</v>
      </c>
      <c r="K1095" s="832" t="s">
        <v>3834</v>
      </c>
      <c r="L1095" s="835">
        <v>40.25</v>
      </c>
      <c r="M1095" s="835">
        <v>603.75</v>
      </c>
      <c r="N1095" s="832">
        <v>15</v>
      </c>
      <c r="O1095" s="836">
        <v>1</v>
      </c>
      <c r="P1095" s="835">
        <v>603.75</v>
      </c>
      <c r="Q1095" s="837">
        <v>1</v>
      </c>
      <c r="R1095" s="832">
        <v>15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7</v>
      </c>
      <c r="B1096" s="832" t="s">
        <v>2907</v>
      </c>
      <c r="C1096" s="832" t="s">
        <v>2913</v>
      </c>
      <c r="D1096" s="833" t="s">
        <v>4443</v>
      </c>
      <c r="E1096" s="834" t="s">
        <v>2933</v>
      </c>
      <c r="F1096" s="832" t="s">
        <v>2908</v>
      </c>
      <c r="G1096" s="832" t="s">
        <v>3837</v>
      </c>
      <c r="H1096" s="832" t="s">
        <v>585</v>
      </c>
      <c r="I1096" s="832" t="s">
        <v>3838</v>
      </c>
      <c r="J1096" s="832" t="s">
        <v>3839</v>
      </c>
      <c r="K1096" s="832" t="s">
        <v>3840</v>
      </c>
      <c r="L1096" s="835">
        <v>355.79</v>
      </c>
      <c r="M1096" s="835">
        <v>6048.43</v>
      </c>
      <c r="N1096" s="832">
        <v>17</v>
      </c>
      <c r="O1096" s="836">
        <v>10.5</v>
      </c>
      <c r="P1096" s="835">
        <v>4981.0600000000004</v>
      </c>
      <c r="Q1096" s="837">
        <v>0.82352941176470595</v>
      </c>
      <c r="R1096" s="832">
        <v>14</v>
      </c>
      <c r="S1096" s="837">
        <v>0.82352941176470584</v>
      </c>
      <c r="T1096" s="836">
        <v>9.5</v>
      </c>
      <c r="U1096" s="838">
        <v>0.90476190476190477</v>
      </c>
    </row>
    <row r="1097" spans="1:21" ht="14.45" customHeight="1" x14ac:dyDescent="0.2">
      <c r="A1097" s="831">
        <v>7</v>
      </c>
      <c r="B1097" s="832" t="s">
        <v>2907</v>
      </c>
      <c r="C1097" s="832" t="s">
        <v>2913</v>
      </c>
      <c r="D1097" s="833" t="s">
        <v>4443</v>
      </c>
      <c r="E1097" s="834" t="s">
        <v>2933</v>
      </c>
      <c r="F1097" s="832" t="s">
        <v>2908</v>
      </c>
      <c r="G1097" s="832" t="s">
        <v>3837</v>
      </c>
      <c r="H1097" s="832" t="s">
        <v>585</v>
      </c>
      <c r="I1097" s="832" t="s">
        <v>3841</v>
      </c>
      <c r="J1097" s="832" t="s">
        <v>3839</v>
      </c>
      <c r="K1097" s="832" t="s">
        <v>3842</v>
      </c>
      <c r="L1097" s="835">
        <v>552.64</v>
      </c>
      <c r="M1097" s="835">
        <v>4973.76</v>
      </c>
      <c r="N1097" s="832">
        <v>9</v>
      </c>
      <c r="O1097" s="836">
        <v>4</v>
      </c>
      <c r="P1097" s="835">
        <v>4973.76</v>
      </c>
      <c r="Q1097" s="837">
        <v>1</v>
      </c>
      <c r="R1097" s="832">
        <v>9</v>
      </c>
      <c r="S1097" s="837">
        <v>1</v>
      </c>
      <c r="T1097" s="836">
        <v>4</v>
      </c>
      <c r="U1097" s="838">
        <v>1</v>
      </c>
    </row>
    <row r="1098" spans="1:21" ht="14.45" customHeight="1" x14ac:dyDescent="0.2">
      <c r="A1098" s="831">
        <v>7</v>
      </c>
      <c r="B1098" s="832" t="s">
        <v>2907</v>
      </c>
      <c r="C1098" s="832" t="s">
        <v>2913</v>
      </c>
      <c r="D1098" s="833" t="s">
        <v>4443</v>
      </c>
      <c r="E1098" s="834" t="s">
        <v>2933</v>
      </c>
      <c r="F1098" s="832" t="s">
        <v>2908</v>
      </c>
      <c r="G1098" s="832" t="s">
        <v>3837</v>
      </c>
      <c r="H1098" s="832" t="s">
        <v>585</v>
      </c>
      <c r="I1098" s="832" t="s">
        <v>3843</v>
      </c>
      <c r="J1098" s="832" t="s">
        <v>3839</v>
      </c>
      <c r="K1098" s="832" t="s">
        <v>3844</v>
      </c>
      <c r="L1098" s="835">
        <v>1019.46</v>
      </c>
      <c r="M1098" s="835">
        <v>3058.38</v>
      </c>
      <c r="N1098" s="832">
        <v>3</v>
      </c>
      <c r="O1098" s="836">
        <v>1</v>
      </c>
      <c r="P1098" s="835">
        <v>3058.38</v>
      </c>
      <c r="Q1098" s="837">
        <v>1</v>
      </c>
      <c r="R1098" s="832">
        <v>3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7</v>
      </c>
      <c r="B1099" s="832" t="s">
        <v>2907</v>
      </c>
      <c r="C1099" s="832" t="s">
        <v>2913</v>
      </c>
      <c r="D1099" s="833" t="s">
        <v>4443</v>
      </c>
      <c r="E1099" s="834" t="s">
        <v>2933</v>
      </c>
      <c r="F1099" s="832" t="s">
        <v>2908</v>
      </c>
      <c r="G1099" s="832" t="s">
        <v>3837</v>
      </c>
      <c r="H1099" s="832" t="s">
        <v>585</v>
      </c>
      <c r="I1099" s="832" t="s">
        <v>3845</v>
      </c>
      <c r="J1099" s="832" t="s">
        <v>3839</v>
      </c>
      <c r="K1099" s="832" t="s">
        <v>3274</v>
      </c>
      <c r="L1099" s="835">
        <v>764.6</v>
      </c>
      <c r="M1099" s="835">
        <v>12998.2</v>
      </c>
      <c r="N1099" s="832">
        <v>17</v>
      </c>
      <c r="O1099" s="836">
        <v>6</v>
      </c>
      <c r="P1099" s="835">
        <v>12998.2</v>
      </c>
      <c r="Q1099" s="837">
        <v>1</v>
      </c>
      <c r="R1099" s="832">
        <v>17</v>
      </c>
      <c r="S1099" s="837">
        <v>1</v>
      </c>
      <c r="T1099" s="836">
        <v>6</v>
      </c>
      <c r="U1099" s="838">
        <v>1</v>
      </c>
    </row>
    <row r="1100" spans="1:21" ht="14.45" customHeight="1" x14ac:dyDescent="0.2">
      <c r="A1100" s="831">
        <v>7</v>
      </c>
      <c r="B1100" s="832" t="s">
        <v>2907</v>
      </c>
      <c r="C1100" s="832" t="s">
        <v>2913</v>
      </c>
      <c r="D1100" s="833" t="s">
        <v>4443</v>
      </c>
      <c r="E1100" s="834" t="s">
        <v>2933</v>
      </c>
      <c r="F1100" s="832" t="s">
        <v>2908</v>
      </c>
      <c r="G1100" s="832" t="s">
        <v>3837</v>
      </c>
      <c r="H1100" s="832" t="s">
        <v>585</v>
      </c>
      <c r="I1100" s="832" t="s">
        <v>3846</v>
      </c>
      <c r="J1100" s="832" t="s">
        <v>3847</v>
      </c>
      <c r="K1100" s="832" t="s">
        <v>3848</v>
      </c>
      <c r="L1100" s="835">
        <v>92.11</v>
      </c>
      <c r="M1100" s="835">
        <v>2210.64</v>
      </c>
      <c r="N1100" s="832">
        <v>24</v>
      </c>
      <c r="O1100" s="836">
        <v>6</v>
      </c>
      <c r="P1100" s="835">
        <v>2210.64</v>
      </c>
      <c r="Q1100" s="837">
        <v>1</v>
      </c>
      <c r="R1100" s="832">
        <v>24</v>
      </c>
      <c r="S1100" s="837">
        <v>1</v>
      </c>
      <c r="T1100" s="836">
        <v>6</v>
      </c>
      <c r="U1100" s="838">
        <v>1</v>
      </c>
    </row>
    <row r="1101" spans="1:21" ht="14.45" customHeight="1" x14ac:dyDescent="0.2">
      <c r="A1101" s="831">
        <v>7</v>
      </c>
      <c r="B1101" s="832" t="s">
        <v>2907</v>
      </c>
      <c r="C1101" s="832" t="s">
        <v>2913</v>
      </c>
      <c r="D1101" s="833" t="s">
        <v>4443</v>
      </c>
      <c r="E1101" s="834" t="s">
        <v>2933</v>
      </c>
      <c r="F1101" s="832" t="s">
        <v>2908</v>
      </c>
      <c r="G1101" s="832" t="s">
        <v>3837</v>
      </c>
      <c r="H1101" s="832" t="s">
        <v>585</v>
      </c>
      <c r="I1101" s="832" t="s">
        <v>3849</v>
      </c>
      <c r="J1101" s="832" t="s">
        <v>3839</v>
      </c>
      <c r="K1101" s="832" t="s">
        <v>3850</v>
      </c>
      <c r="L1101" s="835">
        <v>1274.33</v>
      </c>
      <c r="M1101" s="835">
        <v>1274.33</v>
      </c>
      <c r="N1101" s="832">
        <v>1</v>
      </c>
      <c r="O1101" s="836">
        <v>1</v>
      </c>
      <c r="P1101" s="835">
        <v>1274.33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5" customHeight="1" x14ac:dyDescent="0.2">
      <c r="A1102" s="831">
        <v>7</v>
      </c>
      <c r="B1102" s="832" t="s">
        <v>2907</v>
      </c>
      <c r="C1102" s="832" t="s">
        <v>2913</v>
      </c>
      <c r="D1102" s="833" t="s">
        <v>4443</v>
      </c>
      <c r="E1102" s="834" t="s">
        <v>2933</v>
      </c>
      <c r="F1102" s="832" t="s">
        <v>2908</v>
      </c>
      <c r="G1102" s="832" t="s">
        <v>4170</v>
      </c>
      <c r="H1102" s="832" t="s">
        <v>585</v>
      </c>
      <c r="I1102" s="832" t="s">
        <v>4171</v>
      </c>
      <c r="J1102" s="832" t="s">
        <v>1475</v>
      </c>
      <c r="K1102" s="832" t="s">
        <v>4172</v>
      </c>
      <c r="L1102" s="835">
        <v>98.2</v>
      </c>
      <c r="M1102" s="835">
        <v>294.60000000000002</v>
      </c>
      <c r="N1102" s="832">
        <v>3</v>
      </c>
      <c r="O1102" s="836">
        <v>2</v>
      </c>
      <c r="P1102" s="835">
        <v>294.60000000000002</v>
      </c>
      <c r="Q1102" s="837">
        <v>1</v>
      </c>
      <c r="R1102" s="832">
        <v>3</v>
      </c>
      <c r="S1102" s="837">
        <v>1</v>
      </c>
      <c r="T1102" s="836">
        <v>2</v>
      </c>
      <c r="U1102" s="838">
        <v>1</v>
      </c>
    </row>
    <row r="1103" spans="1:21" ht="14.45" customHeight="1" x14ac:dyDescent="0.2">
      <c r="A1103" s="831">
        <v>7</v>
      </c>
      <c r="B1103" s="832" t="s">
        <v>2907</v>
      </c>
      <c r="C1103" s="832" t="s">
        <v>2913</v>
      </c>
      <c r="D1103" s="833" t="s">
        <v>4443</v>
      </c>
      <c r="E1103" s="834" t="s">
        <v>2933</v>
      </c>
      <c r="F1103" s="832" t="s">
        <v>2908</v>
      </c>
      <c r="G1103" s="832" t="s">
        <v>4170</v>
      </c>
      <c r="H1103" s="832" t="s">
        <v>585</v>
      </c>
      <c r="I1103" s="832" t="s">
        <v>4173</v>
      </c>
      <c r="J1103" s="832" t="s">
        <v>1475</v>
      </c>
      <c r="K1103" s="832" t="s">
        <v>4174</v>
      </c>
      <c r="L1103" s="835">
        <v>55.16</v>
      </c>
      <c r="M1103" s="835">
        <v>165.48</v>
      </c>
      <c r="N1103" s="832">
        <v>3</v>
      </c>
      <c r="O1103" s="836">
        <v>2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7</v>
      </c>
      <c r="B1104" s="832" t="s">
        <v>2907</v>
      </c>
      <c r="C1104" s="832" t="s">
        <v>2913</v>
      </c>
      <c r="D1104" s="833" t="s">
        <v>4443</v>
      </c>
      <c r="E1104" s="834" t="s">
        <v>2933</v>
      </c>
      <c r="F1104" s="832" t="s">
        <v>2908</v>
      </c>
      <c r="G1104" s="832" t="s">
        <v>3853</v>
      </c>
      <c r="H1104" s="832" t="s">
        <v>585</v>
      </c>
      <c r="I1104" s="832" t="s">
        <v>3854</v>
      </c>
      <c r="J1104" s="832" t="s">
        <v>3855</v>
      </c>
      <c r="K1104" s="832" t="s">
        <v>2755</v>
      </c>
      <c r="L1104" s="835">
        <v>38.56</v>
      </c>
      <c r="M1104" s="835">
        <v>771.2</v>
      </c>
      <c r="N1104" s="832">
        <v>20</v>
      </c>
      <c r="O1104" s="836">
        <v>5.5</v>
      </c>
      <c r="P1104" s="835">
        <v>231.36</v>
      </c>
      <c r="Q1104" s="837">
        <v>0.3</v>
      </c>
      <c r="R1104" s="832">
        <v>6</v>
      </c>
      <c r="S1104" s="837">
        <v>0.3</v>
      </c>
      <c r="T1104" s="836">
        <v>1.5</v>
      </c>
      <c r="U1104" s="838">
        <v>0.27272727272727271</v>
      </c>
    </row>
    <row r="1105" spans="1:21" ht="14.45" customHeight="1" x14ac:dyDescent="0.2">
      <c r="A1105" s="831">
        <v>7</v>
      </c>
      <c r="B1105" s="832" t="s">
        <v>2907</v>
      </c>
      <c r="C1105" s="832" t="s">
        <v>2913</v>
      </c>
      <c r="D1105" s="833" t="s">
        <v>4443</v>
      </c>
      <c r="E1105" s="834" t="s">
        <v>2933</v>
      </c>
      <c r="F1105" s="832" t="s">
        <v>2908</v>
      </c>
      <c r="G1105" s="832" t="s">
        <v>3853</v>
      </c>
      <c r="H1105" s="832" t="s">
        <v>585</v>
      </c>
      <c r="I1105" s="832" t="s">
        <v>4175</v>
      </c>
      <c r="J1105" s="832" t="s">
        <v>3855</v>
      </c>
      <c r="K1105" s="832" t="s">
        <v>4083</v>
      </c>
      <c r="L1105" s="835">
        <v>77.13</v>
      </c>
      <c r="M1105" s="835">
        <v>77.13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7</v>
      </c>
      <c r="B1106" s="832" t="s">
        <v>2907</v>
      </c>
      <c r="C1106" s="832" t="s">
        <v>2913</v>
      </c>
      <c r="D1106" s="833" t="s">
        <v>4443</v>
      </c>
      <c r="E1106" s="834" t="s">
        <v>2933</v>
      </c>
      <c r="F1106" s="832" t="s">
        <v>2908</v>
      </c>
      <c r="G1106" s="832" t="s">
        <v>3856</v>
      </c>
      <c r="H1106" s="832" t="s">
        <v>585</v>
      </c>
      <c r="I1106" s="832" t="s">
        <v>3859</v>
      </c>
      <c r="J1106" s="832" t="s">
        <v>3860</v>
      </c>
      <c r="K1106" s="832" t="s">
        <v>790</v>
      </c>
      <c r="L1106" s="835">
        <v>140.94999999999999</v>
      </c>
      <c r="M1106" s="835">
        <v>2819</v>
      </c>
      <c r="N1106" s="832">
        <v>20</v>
      </c>
      <c r="O1106" s="836">
        <v>3.5</v>
      </c>
      <c r="P1106" s="835">
        <v>2255.1999999999998</v>
      </c>
      <c r="Q1106" s="837">
        <v>0.79999999999999993</v>
      </c>
      <c r="R1106" s="832">
        <v>16</v>
      </c>
      <c r="S1106" s="837">
        <v>0.8</v>
      </c>
      <c r="T1106" s="836">
        <v>3</v>
      </c>
      <c r="U1106" s="838">
        <v>0.8571428571428571</v>
      </c>
    </row>
    <row r="1107" spans="1:21" ht="14.45" customHeight="1" x14ac:dyDescent="0.2">
      <c r="A1107" s="831">
        <v>7</v>
      </c>
      <c r="B1107" s="832" t="s">
        <v>2907</v>
      </c>
      <c r="C1107" s="832" t="s">
        <v>2913</v>
      </c>
      <c r="D1107" s="833" t="s">
        <v>4443</v>
      </c>
      <c r="E1107" s="834" t="s">
        <v>2933</v>
      </c>
      <c r="F1107" s="832" t="s">
        <v>2908</v>
      </c>
      <c r="G1107" s="832" t="s">
        <v>3856</v>
      </c>
      <c r="H1107" s="832" t="s">
        <v>585</v>
      </c>
      <c r="I1107" s="832" t="s">
        <v>3863</v>
      </c>
      <c r="J1107" s="832" t="s">
        <v>3864</v>
      </c>
      <c r="K1107" s="832" t="s">
        <v>2766</v>
      </c>
      <c r="L1107" s="835">
        <v>93.96</v>
      </c>
      <c r="M1107" s="835">
        <v>3194.6400000000003</v>
      </c>
      <c r="N1107" s="832">
        <v>34</v>
      </c>
      <c r="O1107" s="836">
        <v>4</v>
      </c>
      <c r="P1107" s="835">
        <v>1879.2</v>
      </c>
      <c r="Q1107" s="837">
        <v>0.58823529411764697</v>
      </c>
      <c r="R1107" s="832">
        <v>20</v>
      </c>
      <c r="S1107" s="837">
        <v>0.58823529411764708</v>
      </c>
      <c r="T1107" s="836">
        <v>2.5</v>
      </c>
      <c r="U1107" s="838">
        <v>0.625</v>
      </c>
    </row>
    <row r="1108" spans="1:21" ht="14.45" customHeight="1" x14ac:dyDescent="0.2">
      <c r="A1108" s="831">
        <v>7</v>
      </c>
      <c r="B1108" s="832" t="s">
        <v>2907</v>
      </c>
      <c r="C1108" s="832" t="s">
        <v>2913</v>
      </c>
      <c r="D1108" s="833" t="s">
        <v>4443</v>
      </c>
      <c r="E1108" s="834" t="s">
        <v>2933</v>
      </c>
      <c r="F1108" s="832" t="s">
        <v>2908</v>
      </c>
      <c r="G1108" s="832" t="s">
        <v>3856</v>
      </c>
      <c r="H1108" s="832" t="s">
        <v>585</v>
      </c>
      <c r="I1108" s="832" t="s">
        <v>4067</v>
      </c>
      <c r="J1108" s="832" t="s">
        <v>4068</v>
      </c>
      <c r="K1108" s="832" t="s">
        <v>4069</v>
      </c>
      <c r="L1108" s="835">
        <v>300.68</v>
      </c>
      <c r="M1108" s="835">
        <v>3006.8</v>
      </c>
      <c r="N1108" s="832">
        <v>10</v>
      </c>
      <c r="O1108" s="836">
        <v>2</v>
      </c>
      <c r="P1108" s="835">
        <v>3006.8</v>
      </c>
      <c r="Q1108" s="837">
        <v>1</v>
      </c>
      <c r="R1108" s="832">
        <v>10</v>
      </c>
      <c r="S1108" s="837">
        <v>1</v>
      </c>
      <c r="T1108" s="836">
        <v>2</v>
      </c>
      <c r="U1108" s="838">
        <v>1</v>
      </c>
    </row>
    <row r="1109" spans="1:21" ht="14.45" customHeight="1" x14ac:dyDescent="0.2">
      <c r="A1109" s="831">
        <v>7</v>
      </c>
      <c r="B1109" s="832" t="s">
        <v>2907</v>
      </c>
      <c r="C1109" s="832" t="s">
        <v>2913</v>
      </c>
      <c r="D1109" s="833" t="s">
        <v>4443</v>
      </c>
      <c r="E1109" s="834" t="s">
        <v>2933</v>
      </c>
      <c r="F1109" s="832" t="s">
        <v>2908</v>
      </c>
      <c r="G1109" s="832" t="s">
        <v>3856</v>
      </c>
      <c r="H1109" s="832" t="s">
        <v>585</v>
      </c>
      <c r="I1109" s="832" t="s">
        <v>4176</v>
      </c>
      <c r="J1109" s="832" t="s">
        <v>2235</v>
      </c>
      <c r="K1109" s="832" t="s">
        <v>2248</v>
      </c>
      <c r="L1109" s="835">
        <v>47.35</v>
      </c>
      <c r="M1109" s="835">
        <v>142.05000000000001</v>
      </c>
      <c r="N1109" s="832">
        <v>3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7</v>
      </c>
      <c r="B1110" s="832" t="s">
        <v>2907</v>
      </c>
      <c r="C1110" s="832" t="s">
        <v>2913</v>
      </c>
      <c r="D1110" s="833" t="s">
        <v>4443</v>
      </c>
      <c r="E1110" s="834" t="s">
        <v>2933</v>
      </c>
      <c r="F1110" s="832" t="s">
        <v>2908</v>
      </c>
      <c r="G1110" s="832" t="s">
        <v>3856</v>
      </c>
      <c r="H1110" s="832" t="s">
        <v>585</v>
      </c>
      <c r="I1110" s="832" t="s">
        <v>3870</v>
      </c>
      <c r="J1110" s="832" t="s">
        <v>3871</v>
      </c>
      <c r="K1110" s="832" t="s">
        <v>790</v>
      </c>
      <c r="L1110" s="835">
        <v>140.94999999999999</v>
      </c>
      <c r="M1110" s="835">
        <v>4087.5499999999997</v>
      </c>
      <c r="N1110" s="832">
        <v>29</v>
      </c>
      <c r="O1110" s="836">
        <v>4.5</v>
      </c>
      <c r="P1110" s="835">
        <v>4087.5499999999997</v>
      </c>
      <c r="Q1110" s="837">
        <v>1</v>
      </c>
      <c r="R1110" s="832">
        <v>29</v>
      </c>
      <c r="S1110" s="837">
        <v>1</v>
      </c>
      <c r="T1110" s="836">
        <v>4.5</v>
      </c>
      <c r="U1110" s="838">
        <v>1</v>
      </c>
    </row>
    <row r="1111" spans="1:21" ht="14.45" customHeight="1" x14ac:dyDescent="0.2">
      <c r="A1111" s="831">
        <v>7</v>
      </c>
      <c r="B1111" s="832" t="s">
        <v>2907</v>
      </c>
      <c r="C1111" s="832" t="s">
        <v>2913</v>
      </c>
      <c r="D1111" s="833" t="s">
        <v>4443</v>
      </c>
      <c r="E1111" s="834" t="s">
        <v>2933</v>
      </c>
      <c r="F1111" s="832" t="s">
        <v>2908</v>
      </c>
      <c r="G1111" s="832" t="s">
        <v>3856</v>
      </c>
      <c r="H1111" s="832" t="s">
        <v>585</v>
      </c>
      <c r="I1111" s="832" t="s">
        <v>3870</v>
      </c>
      <c r="J1111" s="832" t="s">
        <v>3871</v>
      </c>
      <c r="K1111" s="832" t="s">
        <v>790</v>
      </c>
      <c r="L1111" s="835">
        <v>150.26</v>
      </c>
      <c r="M1111" s="835">
        <v>2704.68</v>
      </c>
      <c r="N1111" s="832">
        <v>18</v>
      </c>
      <c r="O1111" s="836">
        <v>2</v>
      </c>
      <c r="P1111" s="835">
        <v>901.56</v>
      </c>
      <c r="Q1111" s="837">
        <v>0.33333333333333331</v>
      </c>
      <c r="R1111" s="832">
        <v>6</v>
      </c>
      <c r="S1111" s="837">
        <v>0.33333333333333331</v>
      </c>
      <c r="T1111" s="836">
        <v>1</v>
      </c>
      <c r="U1111" s="838">
        <v>0.5</v>
      </c>
    </row>
    <row r="1112" spans="1:21" ht="14.45" customHeight="1" x14ac:dyDescent="0.2">
      <c r="A1112" s="831">
        <v>7</v>
      </c>
      <c r="B1112" s="832" t="s">
        <v>2907</v>
      </c>
      <c r="C1112" s="832" t="s">
        <v>2913</v>
      </c>
      <c r="D1112" s="833" t="s">
        <v>4443</v>
      </c>
      <c r="E1112" s="834" t="s">
        <v>2933</v>
      </c>
      <c r="F1112" s="832" t="s">
        <v>2908</v>
      </c>
      <c r="G1112" s="832" t="s">
        <v>3856</v>
      </c>
      <c r="H1112" s="832" t="s">
        <v>585</v>
      </c>
      <c r="I1112" s="832" t="s">
        <v>3873</v>
      </c>
      <c r="J1112" s="832" t="s">
        <v>3871</v>
      </c>
      <c r="K1112" s="832" t="s">
        <v>1836</v>
      </c>
      <c r="L1112" s="835">
        <v>187.92</v>
      </c>
      <c r="M1112" s="835">
        <v>4510.08</v>
      </c>
      <c r="N1112" s="832">
        <v>24</v>
      </c>
      <c r="O1112" s="836">
        <v>4.5</v>
      </c>
      <c r="P1112" s="835">
        <v>4510.08</v>
      </c>
      <c r="Q1112" s="837">
        <v>1</v>
      </c>
      <c r="R1112" s="832">
        <v>24</v>
      </c>
      <c r="S1112" s="837">
        <v>1</v>
      </c>
      <c r="T1112" s="836">
        <v>4.5</v>
      </c>
      <c r="U1112" s="838">
        <v>1</v>
      </c>
    </row>
    <row r="1113" spans="1:21" ht="14.45" customHeight="1" x14ac:dyDescent="0.2">
      <c r="A1113" s="831">
        <v>7</v>
      </c>
      <c r="B1113" s="832" t="s">
        <v>2907</v>
      </c>
      <c r="C1113" s="832" t="s">
        <v>2913</v>
      </c>
      <c r="D1113" s="833" t="s">
        <v>4443</v>
      </c>
      <c r="E1113" s="834" t="s">
        <v>2933</v>
      </c>
      <c r="F1113" s="832" t="s">
        <v>2908</v>
      </c>
      <c r="G1113" s="832" t="s">
        <v>3856</v>
      </c>
      <c r="H1113" s="832" t="s">
        <v>585</v>
      </c>
      <c r="I1113" s="832" t="s">
        <v>3874</v>
      </c>
      <c r="J1113" s="832" t="s">
        <v>3871</v>
      </c>
      <c r="K1113" s="832" t="s">
        <v>2766</v>
      </c>
      <c r="L1113" s="835">
        <v>93.96</v>
      </c>
      <c r="M1113" s="835">
        <v>1879.1999999999998</v>
      </c>
      <c r="N1113" s="832">
        <v>20</v>
      </c>
      <c r="O1113" s="836">
        <v>4.5</v>
      </c>
      <c r="P1113" s="835">
        <v>1597.32</v>
      </c>
      <c r="Q1113" s="837">
        <v>0.85000000000000009</v>
      </c>
      <c r="R1113" s="832">
        <v>17</v>
      </c>
      <c r="S1113" s="837">
        <v>0.85</v>
      </c>
      <c r="T1113" s="836">
        <v>3</v>
      </c>
      <c r="U1113" s="838">
        <v>0.66666666666666663</v>
      </c>
    </row>
    <row r="1114" spans="1:21" ht="14.45" customHeight="1" x14ac:dyDescent="0.2">
      <c r="A1114" s="831">
        <v>7</v>
      </c>
      <c r="B1114" s="832" t="s">
        <v>2907</v>
      </c>
      <c r="C1114" s="832" t="s">
        <v>2913</v>
      </c>
      <c r="D1114" s="833" t="s">
        <v>4443</v>
      </c>
      <c r="E1114" s="834" t="s">
        <v>2933</v>
      </c>
      <c r="F1114" s="832" t="s">
        <v>2908</v>
      </c>
      <c r="G1114" s="832" t="s">
        <v>3856</v>
      </c>
      <c r="H1114" s="832" t="s">
        <v>585</v>
      </c>
      <c r="I1114" s="832" t="s">
        <v>4177</v>
      </c>
      <c r="J1114" s="832" t="s">
        <v>4178</v>
      </c>
      <c r="K1114" s="832" t="s">
        <v>4179</v>
      </c>
      <c r="L1114" s="835">
        <v>140.94999999999999</v>
      </c>
      <c r="M1114" s="835">
        <v>845.69999999999993</v>
      </c>
      <c r="N1114" s="832">
        <v>6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7</v>
      </c>
      <c r="B1115" s="832" t="s">
        <v>2907</v>
      </c>
      <c r="C1115" s="832" t="s">
        <v>2913</v>
      </c>
      <c r="D1115" s="833" t="s">
        <v>4443</v>
      </c>
      <c r="E1115" s="834" t="s">
        <v>2933</v>
      </c>
      <c r="F1115" s="832" t="s">
        <v>2908</v>
      </c>
      <c r="G1115" s="832" t="s">
        <v>3856</v>
      </c>
      <c r="H1115" s="832" t="s">
        <v>585</v>
      </c>
      <c r="I1115" s="832" t="s">
        <v>4180</v>
      </c>
      <c r="J1115" s="832" t="s">
        <v>4181</v>
      </c>
      <c r="K1115" s="832" t="s">
        <v>4182</v>
      </c>
      <c r="L1115" s="835">
        <v>46.99</v>
      </c>
      <c r="M1115" s="835">
        <v>93.98</v>
      </c>
      <c r="N1115" s="832">
        <v>2</v>
      </c>
      <c r="O1115" s="836">
        <v>1</v>
      </c>
      <c r="P1115" s="835">
        <v>93.98</v>
      </c>
      <c r="Q1115" s="837">
        <v>1</v>
      </c>
      <c r="R1115" s="832">
        <v>2</v>
      </c>
      <c r="S1115" s="837">
        <v>1</v>
      </c>
      <c r="T1115" s="836">
        <v>1</v>
      </c>
      <c r="U1115" s="838">
        <v>1</v>
      </c>
    </row>
    <row r="1116" spans="1:21" ht="14.45" customHeight="1" x14ac:dyDescent="0.2">
      <c r="A1116" s="831">
        <v>7</v>
      </c>
      <c r="B1116" s="832" t="s">
        <v>2907</v>
      </c>
      <c r="C1116" s="832" t="s">
        <v>2913</v>
      </c>
      <c r="D1116" s="833" t="s">
        <v>4443</v>
      </c>
      <c r="E1116" s="834" t="s">
        <v>2933</v>
      </c>
      <c r="F1116" s="832" t="s">
        <v>2908</v>
      </c>
      <c r="G1116" s="832" t="s">
        <v>3875</v>
      </c>
      <c r="H1116" s="832" t="s">
        <v>585</v>
      </c>
      <c r="I1116" s="832" t="s">
        <v>3876</v>
      </c>
      <c r="J1116" s="832" t="s">
        <v>3877</v>
      </c>
      <c r="K1116" s="832" t="s">
        <v>3878</v>
      </c>
      <c r="L1116" s="835">
        <v>264</v>
      </c>
      <c r="M1116" s="835">
        <v>264</v>
      </c>
      <c r="N1116" s="832">
        <v>1</v>
      </c>
      <c r="O1116" s="836">
        <v>0.5</v>
      </c>
      <c r="P1116" s="835">
        <v>264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7</v>
      </c>
      <c r="B1117" s="832" t="s">
        <v>2907</v>
      </c>
      <c r="C1117" s="832" t="s">
        <v>2913</v>
      </c>
      <c r="D1117" s="833" t="s">
        <v>4443</v>
      </c>
      <c r="E1117" s="834" t="s">
        <v>2933</v>
      </c>
      <c r="F1117" s="832" t="s">
        <v>2908</v>
      </c>
      <c r="G1117" s="832" t="s">
        <v>4183</v>
      </c>
      <c r="H1117" s="832" t="s">
        <v>585</v>
      </c>
      <c r="I1117" s="832" t="s">
        <v>4184</v>
      </c>
      <c r="J1117" s="832" t="s">
        <v>4185</v>
      </c>
      <c r="K1117" s="832" t="s">
        <v>4186</v>
      </c>
      <c r="L1117" s="835">
        <v>0</v>
      </c>
      <c r="M1117" s="835">
        <v>0</v>
      </c>
      <c r="N1117" s="832">
        <v>1</v>
      </c>
      <c r="O1117" s="836">
        <v>1</v>
      </c>
      <c r="P1117" s="835">
        <v>0</v>
      </c>
      <c r="Q1117" s="837"/>
      <c r="R1117" s="832">
        <v>1</v>
      </c>
      <c r="S1117" s="837">
        <v>1</v>
      </c>
      <c r="T1117" s="836">
        <v>1</v>
      </c>
      <c r="U1117" s="838">
        <v>1</v>
      </c>
    </row>
    <row r="1118" spans="1:21" ht="14.45" customHeight="1" x14ac:dyDescent="0.2">
      <c r="A1118" s="831">
        <v>7</v>
      </c>
      <c r="B1118" s="832" t="s">
        <v>2907</v>
      </c>
      <c r="C1118" s="832" t="s">
        <v>2913</v>
      </c>
      <c r="D1118" s="833" t="s">
        <v>4443</v>
      </c>
      <c r="E1118" s="834" t="s">
        <v>2933</v>
      </c>
      <c r="F1118" s="832" t="s">
        <v>2908</v>
      </c>
      <c r="G1118" s="832" t="s">
        <v>4187</v>
      </c>
      <c r="H1118" s="832" t="s">
        <v>585</v>
      </c>
      <c r="I1118" s="832" t="s">
        <v>4188</v>
      </c>
      <c r="J1118" s="832" t="s">
        <v>4189</v>
      </c>
      <c r="K1118" s="832" t="s">
        <v>4190</v>
      </c>
      <c r="L1118" s="835">
        <v>1427.23</v>
      </c>
      <c r="M1118" s="835">
        <v>1427.23</v>
      </c>
      <c r="N1118" s="832">
        <v>1</v>
      </c>
      <c r="O1118" s="836">
        <v>1</v>
      </c>
      <c r="P1118" s="835">
        <v>1427.23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7</v>
      </c>
      <c r="B1119" s="832" t="s">
        <v>2907</v>
      </c>
      <c r="C1119" s="832" t="s">
        <v>2913</v>
      </c>
      <c r="D1119" s="833" t="s">
        <v>4443</v>
      </c>
      <c r="E1119" s="834" t="s">
        <v>2933</v>
      </c>
      <c r="F1119" s="832" t="s">
        <v>2908</v>
      </c>
      <c r="G1119" s="832" t="s">
        <v>3881</v>
      </c>
      <c r="H1119" s="832" t="s">
        <v>678</v>
      </c>
      <c r="I1119" s="832" t="s">
        <v>3882</v>
      </c>
      <c r="J1119" s="832" t="s">
        <v>2673</v>
      </c>
      <c r="K1119" s="832" t="s">
        <v>3883</v>
      </c>
      <c r="L1119" s="835">
        <v>80.53</v>
      </c>
      <c r="M1119" s="835">
        <v>1288.48</v>
      </c>
      <c r="N1119" s="832">
        <v>16</v>
      </c>
      <c r="O1119" s="836">
        <v>3.5</v>
      </c>
      <c r="P1119" s="835">
        <v>1046.8900000000001</v>
      </c>
      <c r="Q1119" s="837">
        <v>0.81250000000000011</v>
      </c>
      <c r="R1119" s="832">
        <v>13</v>
      </c>
      <c r="S1119" s="837">
        <v>0.8125</v>
      </c>
      <c r="T1119" s="836">
        <v>3</v>
      </c>
      <c r="U1119" s="838">
        <v>0.8571428571428571</v>
      </c>
    </row>
    <row r="1120" spans="1:21" ht="14.45" customHeight="1" x14ac:dyDescent="0.2">
      <c r="A1120" s="831">
        <v>7</v>
      </c>
      <c r="B1120" s="832" t="s">
        <v>2907</v>
      </c>
      <c r="C1120" s="832" t="s">
        <v>2913</v>
      </c>
      <c r="D1120" s="833" t="s">
        <v>4443</v>
      </c>
      <c r="E1120" s="834" t="s">
        <v>2933</v>
      </c>
      <c r="F1120" s="832" t="s">
        <v>2908</v>
      </c>
      <c r="G1120" s="832" t="s">
        <v>3881</v>
      </c>
      <c r="H1120" s="832" t="s">
        <v>585</v>
      </c>
      <c r="I1120" s="832" t="s">
        <v>3886</v>
      </c>
      <c r="J1120" s="832" t="s">
        <v>2673</v>
      </c>
      <c r="K1120" s="832" t="s">
        <v>1494</v>
      </c>
      <c r="L1120" s="835">
        <v>400.17</v>
      </c>
      <c r="M1120" s="835">
        <v>400.17</v>
      </c>
      <c r="N1120" s="832">
        <v>1</v>
      </c>
      <c r="O1120" s="836">
        <v>0.5</v>
      </c>
      <c r="P1120" s="835">
        <v>400.17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7</v>
      </c>
      <c r="B1121" s="832" t="s">
        <v>2907</v>
      </c>
      <c r="C1121" s="832" t="s">
        <v>2913</v>
      </c>
      <c r="D1121" s="833" t="s">
        <v>4443</v>
      </c>
      <c r="E1121" s="834" t="s">
        <v>2933</v>
      </c>
      <c r="F1121" s="832" t="s">
        <v>2908</v>
      </c>
      <c r="G1121" s="832" t="s">
        <v>3881</v>
      </c>
      <c r="H1121" s="832" t="s">
        <v>585</v>
      </c>
      <c r="I1121" s="832" t="s">
        <v>3887</v>
      </c>
      <c r="J1121" s="832" t="s">
        <v>2673</v>
      </c>
      <c r="K1121" s="832" t="s">
        <v>3888</v>
      </c>
      <c r="L1121" s="835">
        <v>533.42999999999995</v>
      </c>
      <c r="M1121" s="835">
        <v>1066.8599999999999</v>
      </c>
      <c r="N1121" s="832">
        <v>2</v>
      </c>
      <c r="O1121" s="836">
        <v>1</v>
      </c>
      <c r="P1121" s="835">
        <v>533.42999999999995</v>
      </c>
      <c r="Q1121" s="837">
        <v>0.5</v>
      </c>
      <c r="R1121" s="832">
        <v>1</v>
      </c>
      <c r="S1121" s="837">
        <v>0.5</v>
      </c>
      <c r="T1121" s="836">
        <v>0.5</v>
      </c>
      <c r="U1121" s="838">
        <v>0.5</v>
      </c>
    </row>
    <row r="1122" spans="1:21" ht="14.45" customHeight="1" x14ac:dyDescent="0.2">
      <c r="A1122" s="831">
        <v>7</v>
      </c>
      <c r="B1122" s="832" t="s">
        <v>2907</v>
      </c>
      <c r="C1122" s="832" t="s">
        <v>2913</v>
      </c>
      <c r="D1122" s="833" t="s">
        <v>4443</v>
      </c>
      <c r="E1122" s="834" t="s">
        <v>2933</v>
      </c>
      <c r="F1122" s="832" t="s">
        <v>2908</v>
      </c>
      <c r="G1122" s="832" t="s">
        <v>3881</v>
      </c>
      <c r="H1122" s="832" t="s">
        <v>678</v>
      </c>
      <c r="I1122" s="832" t="s">
        <v>4075</v>
      </c>
      <c r="J1122" s="832" t="s">
        <v>2673</v>
      </c>
      <c r="K1122" s="832" t="s">
        <v>3888</v>
      </c>
      <c r="L1122" s="835">
        <v>533.42999999999995</v>
      </c>
      <c r="M1122" s="835">
        <v>533.42999999999995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7</v>
      </c>
      <c r="B1123" s="832" t="s">
        <v>2907</v>
      </c>
      <c r="C1123" s="832" t="s">
        <v>2913</v>
      </c>
      <c r="D1123" s="833" t="s">
        <v>4443</v>
      </c>
      <c r="E1123" s="834" t="s">
        <v>2933</v>
      </c>
      <c r="F1123" s="832" t="s">
        <v>2908</v>
      </c>
      <c r="G1123" s="832" t="s">
        <v>3881</v>
      </c>
      <c r="H1123" s="832" t="s">
        <v>678</v>
      </c>
      <c r="I1123" s="832" t="s">
        <v>2672</v>
      </c>
      <c r="J1123" s="832" t="s">
        <v>2673</v>
      </c>
      <c r="K1123" s="832" t="s">
        <v>1494</v>
      </c>
      <c r="L1123" s="835">
        <v>400.17</v>
      </c>
      <c r="M1123" s="835">
        <v>400.17</v>
      </c>
      <c r="N1123" s="832">
        <v>1</v>
      </c>
      <c r="O1123" s="836">
        <v>0.5</v>
      </c>
      <c r="P1123" s="835">
        <v>400.17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7</v>
      </c>
      <c r="B1124" s="832" t="s">
        <v>2907</v>
      </c>
      <c r="C1124" s="832" t="s">
        <v>2913</v>
      </c>
      <c r="D1124" s="833" t="s">
        <v>4443</v>
      </c>
      <c r="E1124" s="834" t="s">
        <v>2933</v>
      </c>
      <c r="F1124" s="832" t="s">
        <v>2908</v>
      </c>
      <c r="G1124" s="832" t="s">
        <v>3881</v>
      </c>
      <c r="H1124" s="832" t="s">
        <v>678</v>
      </c>
      <c r="I1124" s="832" t="s">
        <v>3889</v>
      </c>
      <c r="J1124" s="832" t="s">
        <v>2673</v>
      </c>
      <c r="K1124" s="832" t="s">
        <v>3883</v>
      </c>
      <c r="L1124" s="835">
        <v>80.53</v>
      </c>
      <c r="M1124" s="835">
        <v>80.53</v>
      </c>
      <c r="N1124" s="832">
        <v>1</v>
      </c>
      <c r="O1124" s="836">
        <v>0.5</v>
      </c>
      <c r="P1124" s="835">
        <v>80.53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5" customHeight="1" x14ac:dyDescent="0.2">
      <c r="A1125" s="831">
        <v>7</v>
      </c>
      <c r="B1125" s="832" t="s">
        <v>2907</v>
      </c>
      <c r="C1125" s="832" t="s">
        <v>2913</v>
      </c>
      <c r="D1125" s="833" t="s">
        <v>4443</v>
      </c>
      <c r="E1125" s="834" t="s">
        <v>2933</v>
      </c>
      <c r="F1125" s="832" t="s">
        <v>2908</v>
      </c>
      <c r="G1125" s="832" t="s">
        <v>3890</v>
      </c>
      <c r="H1125" s="832" t="s">
        <v>585</v>
      </c>
      <c r="I1125" s="832" t="s">
        <v>4191</v>
      </c>
      <c r="J1125" s="832" t="s">
        <v>1984</v>
      </c>
      <c r="K1125" s="832" t="s">
        <v>4192</v>
      </c>
      <c r="L1125" s="835">
        <v>0</v>
      </c>
      <c r="M1125" s="835">
        <v>0</v>
      </c>
      <c r="N1125" s="832">
        <v>1</v>
      </c>
      <c r="O1125" s="836">
        <v>1</v>
      </c>
      <c r="P1125" s="835">
        <v>0</v>
      </c>
      <c r="Q1125" s="837"/>
      <c r="R1125" s="832">
        <v>1</v>
      </c>
      <c r="S1125" s="837">
        <v>1</v>
      </c>
      <c r="T1125" s="836">
        <v>1</v>
      </c>
      <c r="U1125" s="838">
        <v>1</v>
      </c>
    </row>
    <row r="1126" spans="1:21" ht="14.45" customHeight="1" x14ac:dyDescent="0.2">
      <c r="A1126" s="831">
        <v>7</v>
      </c>
      <c r="B1126" s="832" t="s">
        <v>2907</v>
      </c>
      <c r="C1126" s="832" t="s">
        <v>2913</v>
      </c>
      <c r="D1126" s="833" t="s">
        <v>4443</v>
      </c>
      <c r="E1126" s="834" t="s">
        <v>2933</v>
      </c>
      <c r="F1126" s="832" t="s">
        <v>2908</v>
      </c>
      <c r="G1126" s="832" t="s">
        <v>3890</v>
      </c>
      <c r="H1126" s="832" t="s">
        <v>585</v>
      </c>
      <c r="I1126" s="832" t="s">
        <v>4193</v>
      </c>
      <c r="J1126" s="832" t="s">
        <v>1984</v>
      </c>
      <c r="K1126" s="832" t="s">
        <v>4194</v>
      </c>
      <c r="L1126" s="835">
        <v>0</v>
      </c>
      <c r="M1126" s="835">
        <v>0</v>
      </c>
      <c r="N1126" s="832">
        <v>2</v>
      </c>
      <c r="O1126" s="836">
        <v>2</v>
      </c>
      <c r="P1126" s="835">
        <v>0</v>
      </c>
      <c r="Q1126" s="837"/>
      <c r="R1126" s="832">
        <v>2</v>
      </c>
      <c r="S1126" s="837">
        <v>1</v>
      </c>
      <c r="T1126" s="836">
        <v>2</v>
      </c>
      <c r="U1126" s="838">
        <v>1</v>
      </c>
    </row>
    <row r="1127" spans="1:21" ht="14.45" customHeight="1" x14ac:dyDescent="0.2">
      <c r="A1127" s="831">
        <v>7</v>
      </c>
      <c r="B1127" s="832" t="s">
        <v>2907</v>
      </c>
      <c r="C1127" s="832" t="s">
        <v>2913</v>
      </c>
      <c r="D1127" s="833" t="s">
        <v>4443</v>
      </c>
      <c r="E1127" s="834" t="s">
        <v>2933</v>
      </c>
      <c r="F1127" s="832" t="s">
        <v>2908</v>
      </c>
      <c r="G1127" s="832" t="s">
        <v>3030</v>
      </c>
      <c r="H1127" s="832" t="s">
        <v>585</v>
      </c>
      <c r="I1127" s="832" t="s">
        <v>3898</v>
      </c>
      <c r="J1127" s="832" t="s">
        <v>1538</v>
      </c>
      <c r="K1127" s="832" t="s">
        <v>2857</v>
      </c>
      <c r="L1127" s="835">
        <v>0</v>
      </c>
      <c r="M1127" s="835">
        <v>0</v>
      </c>
      <c r="N1127" s="832">
        <v>1</v>
      </c>
      <c r="O1127" s="836">
        <v>0.5</v>
      </c>
      <c r="P1127" s="835">
        <v>0</v>
      </c>
      <c r="Q1127" s="837"/>
      <c r="R1127" s="832">
        <v>1</v>
      </c>
      <c r="S1127" s="837">
        <v>1</v>
      </c>
      <c r="T1127" s="836">
        <v>0.5</v>
      </c>
      <c r="U1127" s="838">
        <v>1</v>
      </c>
    </row>
    <row r="1128" spans="1:21" ht="14.45" customHeight="1" x14ac:dyDescent="0.2">
      <c r="A1128" s="831">
        <v>7</v>
      </c>
      <c r="B1128" s="832" t="s">
        <v>2907</v>
      </c>
      <c r="C1128" s="832" t="s">
        <v>2913</v>
      </c>
      <c r="D1128" s="833" t="s">
        <v>4443</v>
      </c>
      <c r="E1128" s="834" t="s">
        <v>2933</v>
      </c>
      <c r="F1128" s="832" t="s">
        <v>2908</v>
      </c>
      <c r="G1128" s="832" t="s">
        <v>3030</v>
      </c>
      <c r="H1128" s="832" t="s">
        <v>585</v>
      </c>
      <c r="I1128" s="832" t="s">
        <v>2644</v>
      </c>
      <c r="J1128" s="832" t="s">
        <v>1538</v>
      </c>
      <c r="K1128" s="832" t="s">
        <v>2645</v>
      </c>
      <c r="L1128" s="835">
        <v>0</v>
      </c>
      <c r="M1128" s="835">
        <v>0</v>
      </c>
      <c r="N1128" s="832">
        <v>20</v>
      </c>
      <c r="O1128" s="836">
        <v>7.5</v>
      </c>
      <c r="P1128" s="835">
        <v>0</v>
      </c>
      <c r="Q1128" s="837"/>
      <c r="R1128" s="832">
        <v>17</v>
      </c>
      <c r="S1128" s="837">
        <v>0.85</v>
      </c>
      <c r="T1128" s="836">
        <v>6</v>
      </c>
      <c r="U1128" s="838">
        <v>0.8</v>
      </c>
    </row>
    <row r="1129" spans="1:21" ht="14.45" customHeight="1" x14ac:dyDescent="0.2">
      <c r="A1129" s="831">
        <v>7</v>
      </c>
      <c r="B1129" s="832" t="s">
        <v>2907</v>
      </c>
      <c r="C1129" s="832" t="s">
        <v>2913</v>
      </c>
      <c r="D1129" s="833" t="s">
        <v>4443</v>
      </c>
      <c r="E1129" s="834" t="s">
        <v>2933</v>
      </c>
      <c r="F1129" s="832" t="s">
        <v>2908</v>
      </c>
      <c r="G1129" s="832" t="s">
        <v>3030</v>
      </c>
      <c r="H1129" s="832" t="s">
        <v>585</v>
      </c>
      <c r="I1129" s="832" t="s">
        <v>3263</v>
      </c>
      <c r="J1129" s="832" t="s">
        <v>3264</v>
      </c>
      <c r="K1129" s="832" t="s">
        <v>3265</v>
      </c>
      <c r="L1129" s="835">
        <v>0</v>
      </c>
      <c r="M1129" s="835">
        <v>0</v>
      </c>
      <c r="N1129" s="832">
        <v>1</v>
      </c>
      <c r="O1129" s="836">
        <v>1</v>
      </c>
      <c r="P1129" s="835">
        <v>0</v>
      </c>
      <c r="Q1129" s="837"/>
      <c r="R1129" s="832">
        <v>1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7</v>
      </c>
      <c r="B1130" s="832" t="s">
        <v>2907</v>
      </c>
      <c r="C1130" s="832" t="s">
        <v>2913</v>
      </c>
      <c r="D1130" s="833" t="s">
        <v>4443</v>
      </c>
      <c r="E1130" s="834" t="s">
        <v>2933</v>
      </c>
      <c r="F1130" s="832" t="s">
        <v>2908</v>
      </c>
      <c r="G1130" s="832" t="s">
        <v>3030</v>
      </c>
      <c r="H1130" s="832" t="s">
        <v>585</v>
      </c>
      <c r="I1130" s="832" t="s">
        <v>3031</v>
      </c>
      <c r="J1130" s="832" t="s">
        <v>3032</v>
      </c>
      <c r="K1130" s="832" t="s">
        <v>2619</v>
      </c>
      <c r="L1130" s="835">
        <v>0</v>
      </c>
      <c r="M1130" s="835">
        <v>0</v>
      </c>
      <c r="N1130" s="832">
        <v>3</v>
      </c>
      <c r="O1130" s="836">
        <v>1.5</v>
      </c>
      <c r="P1130" s="835">
        <v>0</v>
      </c>
      <c r="Q1130" s="837"/>
      <c r="R1130" s="832">
        <v>2</v>
      </c>
      <c r="S1130" s="837">
        <v>0.66666666666666663</v>
      </c>
      <c r="T1130" s="836">
        <v>1</v>
      </c>
      <c r="U1130" s="838">
        <v>0.66666666666666663</v>
      </c>
    </row>
    <row r="1131" spans="1:21" ht="14.45" customHeight="1" x14ac:dyDescent="0.2">
      <c r="A1131" s="831">
        <v>7</v>
      </c>
      <c r="B1131" s="832" t="s">
        <v>2907</v>
      </c>
      <c r="C1131" s="832" t="s">
        <v>2913</v>
      </c>
      <c r="D1131" s="833" t="s">
        <v>4443</v>
      </c>
      <c r="E1131" s="834" t="s">
        <v>2933</v>
      </c>
      <c r="F1131" s="832" t="s">
        <v>2908</v>
      </c>
      <c r="G1131" s="832" t="s">
        <v>3030</v>
      </c>
      <c r="H1131" s="832" t="s">
        <v>678</v>
      </c>
      <c r="I1131" s="832" t="s">
        <v>2646</v>
      </c>
      <c r="J1131" s="832" t="s">
        <v>1538</v>
      </c>
      <c r="K1131" s="832" t="s">
        <v>2645</v>
      </c>
      <c r="L1131" s="835">
        <v>0</v>
      </c>
      <c r="M1131" s="835">
        <v>0</v>
      </c>
      <c r="N1131" s="832">
        <v>4</v>
      </c>
      <c r="O1131" s="836">
        <v>2.5</v>
      </c>
      <c r="P1131" s="835">
        <v>0</v>
      </c>
      <c r="Q1131" s="837"/>
      <c r="R1131" s="832">
        <v>3</v>
      </c>
      <c r="S1131" s="837">
        <v>0.75</v>
      </c>
      <c r="T1131" s="836">
        <v>2</v>
      </c>
      <c r="U1131" s="838">
        <v>0.8</v>
      </c>
    </row>
    <row r="1132" spans="1:21" ht="14.45" customHeight="1" x14ac:dyDescent="0.2">
      <c r="A1132" s="831">
        <v>7</v>
      </c>
      <c r="B1132" s="832" t="s">
        <v>2907</v>
      </c>
      <c r="C1132" s="832" t="s">
        <v>2913</v>
      </c>
      <c r="D1132" s="833" t="s">
        <v>4443</v>
      </c>
      <c r="E1132" s="834" t="s">
        <v>2933</v>
      </c>
      <c r="F1132" s="832" t="s">
        <v>2908</v>
      </c>
      <c r="G1132" s="832" t="s">
        <v>3140</v>
      </c>
      <c r="H1132" s="832" t="s">
        <v>678</v>
      </c>
      <c r="I1132" s="832" t="s">
        <v>3141</v>
      </c>
      <c r="J1132" s="832" t="s">
        <v>2372</v>
      </c>
      <c r="K1132" s="832" t="s">
        <v>3142</v>
      </c>
      <c r="L1132" s="835">
        <v>414.07</v>
      </c>
      <c r="M1132" s="835">
        <v>414.07</v>
      </c>
      <c r="N1132" s="832">
        <v>1</v>
      </c>
      <c r="O1132" s="836">
        <v>0.5</v>
      </c>
      <c r="P1132" s="835">
        <v>414.07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7</v>
      </c>
      <c r="B1133" s="832" t="s">
        <v>2907</v>
      </c>
      <c r="C1133" s="832" t="s">
        <v>2913</v>
      </c>
      <c r="D1133" s="833" t="s">
        <v>4443</v>
      </c>
      <c r="E1133" s="834" t="s">
        <v>2933</v>
      </c>
      <c r="F1133" s="832" t="s">
        <v>2908</v>
      </c>
      <c r="G1133" s="832" t="s">
        <v>4195</v>
      </c>
      <c r="H1133" s="832" t="s">
        <v>585</v>
      </c>
      <c r="I1133" s="832" t="s">
        <v>4196</v>
      </c>
      <c r="J1133" s="832" t="s">
        <v>4197</v>
      </c>
      <c r="K1133" s="832" t="s">
        <v>1102</v>
      </c>
      <c r="L1133" s="835">
        <v>0</v>
      </c>
      <c r="M1133" s="835">
        <v>0</v>
      </c>
      <c r="N1133" s="832">
        <v>3</v>
      </c>
      <c r="O1133" s="836">
        <v>1</v>
      </c>
      <c r="P1133" s="835">
        <v>0</v>
      </c>
      <c r="Q1133" s="837"/>
      <c r="R1133" s="832">
        <v>3</v>
      </c>
      <c r="S1133" s="837">
        <v>1</v>
      </c>
      <c r="T1133" s="836">
        <v>1</v>
      </c>
      <c r="U1133" s="838">
        <v>1</v>
      </c>
    </row>
    <row r="1134" spans="1:21" ht="14.45" customHeight="1" x14ac:dyDescent="0.2">
      <c r="A1134" s="831">
        <v>7</v>
      </c>
      <c r="B1134" s="832" t="s">
        <v>2907</v>
      </c>
      <c r="C1134" s="832" t="s">
        <v>2913</v>
      </c>
      <c r="D1134" s="833" t="s">
        <v>4443</v>
      </c>
      <c r="E1134" s="834" t="s">
        <v>2933</v>
      </c>
      <c r="F1134" s="832" t="s">
        <v>2908</v>
      </c>
      <c r="G1134" s="832" t="s">
        <v>3143</v>
      </c>
      <c r="H1134" s="832" t="s">
        <v>585</v>
      </c>
      <c r="I1134" s="832" t="s">
        <v>4198</v>
      </c>
      <c r="J1134" s="832" t="s">
        <v>3145</v>
      </c>
      <c r="K1134" s="832" t="s">
        <v>3907</v>
      </c>
      <c r="L1134" s="835">
        <v>50.32</v>
      </c>
      <c r="M1134" s="835">
        <v>301.92</v>
      </c>
      <c r="N1134" s="832">
        <v>6</v>
      </c>
      <c r="O1134" s="836">
        <v>1</v>
      </c>
      <c r="P1134" s="835">
        <v>301.92</v>
      </c>
      <c r="Q1134" s="837">
        <v>1</v>
      </c>
      <c r="R1134" s="832">
        <v>6</v>
      </c>
      <c r="S1134" s="837">
        <v>1</v>
      </c>
      <c r="T1134" s="836">
        <v>1</v>
      </c>
      <c r="U1134" s="838">
        <v>1</v>
      </c>
    </row>
    <row r="1135" spans="1:21" ht="14.45" customHeight="1" x14ac:dyDescent="0.2">
      <c r="A1135" s="831">
        <v>7</v>
      </c>
      <c r="B1135" s="832" t="s">
        <v>2907</v>
      </c>
      <c r="C1135" s="832" t="s">
        <v>2913</v>
      </c>
      <c r="D1135" s="833" t="s">
        <v>4443</v>
      </c>
      <c r="E1135" s="834" t="s">
        <v>2933</v>
      </c>
      <c r="F1135" s="832" t="s">
        <v>2908</v>
      </c>
      <c r="G1135" s="832" t="s">
        <v>3143</v>
      </c>
      <c r="H1135" s="832" t="s">
        <v>585</v>
      </c>
      <c r="I1135" s="832" t="s">
        <v>3903</v>
      </c>
      <c r="J1135" s="832" t="s">
        <v>3145</v>
      </c>
      <c r="K1135" s="832" t="s">
        <v>3904</v>
      </c>
      <c r="L1135" s="835">
        <v>99.94</v>
      </c>
      <c r="M1135" s="835">
        <v>10493.699999999999</v>
      </c>
      <c r="N1135" s="832">
        <v>105</v>
      </c>
      <c r="O1135" s="836">
        <v>18</v>
      </c>
      <c r="P1135" s="835">
        <v>5796.5199999999986</v>
      </c>
      <c r="Q1135" s="837">
        <v>0.55238095238095231</v>
      </c>
      <c r="R1135" s="832">
        <v>58</v>
      </c>
      <c r="S1135" s="837">
        <v>0.55238095238095242</v>
      </c>
      <c r="T1135" s="836">
        <v>10</v>
      </c>
      <c r="U1135" s="838">
        <v>0.55555555555555558</v>
      </c>
    </row>
    <row r="1136" spans="1:21" ht="14.45" customHeight="1" x14ac:dyDescent="0.2">
      <c r="A1136" s="831">
        <v>7</v>
      </c>
      <c r="B1136" s="832" t="s">
        <v>2907</v>
      </c>
      <c r="C1136" s="832" t="s">
        <v>2913</v>
      </c>
      <c r="D1136" s="833" t="s">
        <v>4443</v>
      </c>
      <c r="E1136" s="834" t="s">
        <v>2933</v>
      </c>
      <c r="F1136" s="832" t="s">
        <v>2908</v>
      </c>
      <c r="G1136" s="832" t="s">
        <v>3143</v>
      </c>
      <c r="H1136" s="832" t="s">
        <v>585</v>
      </c>
      <c r="I1136" s="832" t="s">
        <v>3144</v>
      </c>
      <c r="J1136" s="832" t="s">
        <v>3145</v>
      </c>
      <c r="K1136" s="832" t="s">
        <v>3146</v>
      </c>
      <c r="L1136" s="835">
        <v>299.83999999999997</v>
      </c>
      <c r="M1136" s="835">
        <v>20688.960000000003</v>
      </c>
      <c r="N1136" s="832">
        <v>69</v>
      </c>
      <c r="O1136" s="836">
        <v>19.5</v>
      </c>
      <c r="P1136" s="835">
        <v>13792.640000000003</v>
      </c>
      <c r="Q1136" s="837">
        <v>0.66666666666666674</v>
      </c>
      <c r="R1136" s="832">
        <v>46</v>
      </c>
      <c r="S1136" s="837">
        <v>0.66666666666666663</v>
      </c>
      <c r="T1136" s="836">
        <v>12.5</v>
      </c>
      <c r="U1136" s="838">
        <v>0.64102564102564108</v>
      </c>
    </row>
    <row r="1137" spans="1:21" ht="14.45" customHeight="1" x14ac:dyDescent="0.2">
      <c r="A1137" s="831">
        <v>7</v>
      </c>
      <c r="B1137" s="832" t="s">
        <v>2907</v>
      </c>
      <c r="C1137" s="832" t="s">
        <v>2913</v>
      </c>
      <c r="D1137" s="833" t="s">
        <v>4443</v>
      </c>
      <c r="E1137" s="834" t="s">
        <v>2933</v>
      </c>
      <c r="F1137" s="832" t="s">
        <v>2908</v>
      </c>
      <c r="G1137" s="832" t="s">
        <v>3143</v>
      </c>
      <c r="H1137" s="832" t="s">
        <v>585</v>
      </c>
      <c r="I1137" s="832" t="s">
        <v>4199</v>
      </c>
      <c r="J1137" s="832" t="s">
        <v>4200</v>
      </c>
      <c r="K1137" s="832" t="s">
        <v>3907</v>
      </c>
      <c r="L1137" s="835">
        <v>50.32</v>
      </c>
      <c r="M1137" s="835">
        <v>301.92</v>
      </c>
      <c r="N1137" s="832">
        <v>6</v>
      </c>
      <c r="O1137" s="836">
        <v>1.5</v>
      </c>
      <c r="P1137" s="835">
        <v>150.96</v>
      </c>
      <c r="Q1137" s="837">
        <v>0.5</v>
      </c>
      <c r="R1137" s="832">
        <v>3</v>
      </c>
      <c r="S1137" s="837">
        <v>0.5</v>
      </c>
      <c r="T1137" s="836">
        <v>1</v>
      </c>
      <c r="U1137" s="838">
        <v>0.66666666666666663</v>
      </c>
    </row>
    <row r="1138" spans="1:21" ht="14.45" customHeight="1" x14ac:dyDescent="0.2">
      <c r="A1138" s="831">
        <v>7</v>
      </c>
      <c r="B1138" s="832" t="s">
        <v>2907</v>
      </c>
      <c r="C1138" s="832" t="s">
        <v>2913</v>
      </c>
      <c r="D1138" s="833" t="s">
        <v>4443</v>
      </c>
      <c r="E1138" s="834" t="s">
        <v>2933</v>
      </c>
      <c r="F1138" s="832" t="s">
        <v>2908</v>
      </c>
      <c r="G1138" s="832" t="s">
        <v>3143</v>
      </c>
      <c r="H1138" s="832" t="s">
        <v>585</v>
      </c>
      <c r="I1138" s="832" t="s">
        <v>3905</v>
      </c>
      <c r="J1138" s="832" t="s">
        <v>3906</v>
      </c>
      <c r="K1138" s="832" t="s">
        <v>3907</v>
      </c>
      <c r="L1138" s="835">
        <v>50.32</v>
      </c>
      <c r="M1138" s="835">
        <v>301.92</v>
      </c>
      <c r="N1138" s="832">
        <v>6</v>
      </c>
      <c r="O1138" s="836">
        <v>1</v>
      </c>
      <c r="P1138" s="835">
        <v>301.92</v>
      </c>
      <c r="Q1138" s="837">
        <v>1</v>
      </c>
      <c r="R1138" s="832">
        <v>6</v>
      </c>
      <c r="S1138" s="837">
        <v>1</v>
      </c>
      <c r="T1138" s="836">
        <v>1</v>
      </c>
      <c r="U1138" s="838">
        <v>1</v>
      </c>
    </row>
    <row r="1139" spans="1:21" ht="14.45" customHeight="1" x14ac:dyDescent="0.2">
      <c r="A1139" s="831">
        <v>7</v>
      </c>
      <c r="B1139" s="832" t="s">
        <v>2907</v>
      </c>
      <c r="C1139" s="832" t="s">
        <v>2913</v>
      </c>
      <c r="D1139" s="833" t="s">
        <v>4443</v>
      </c>
      <c r="E1139" s="834" t="s">
        <v>2933</v>
      </c>
      <c r="F1139" s="832" t="s">
        <v>2908</v>
      </c>
      <c r="G1139" s="832" t="s">
        <v>3143</v>
      </c>
      <c r="H1139" s="832" t="s">
        <v>585</v>
      </c>
      <c r="I1139" s="832" t="s">
        <v>3908</v>
      </c>
      <c r="J1139" s="832" t="s">
        <v>3145</v>
      </c>
      <c r="K1139" s="832" t="s">
        <v>3909</v>
      </c>
      <c r="L1139" s="835">
        <v>150.94</v>
      </c>
      <c r="M1139" s="835">
        <v>150.94</v>
      </c>
      <c r="N1139" s="832">
        <v>1</v>
      </c>
      <c r="O1139" s="836">
        <v>1</v>
      </c>
      <c r="P1139" s="835">
        <v>150.94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5" customHeight="1" x14ac:dyDescent="0.2">
      <c r="A1140" s="831">
        <v>7</v>
      </c>
      <c r="B1140" s="832" t="s">
        <v>2907</v>
      </c>
      <c r="C1140" s="832" t="s">
        <v>2913</v>
      </c>
      <c r="D1140" s="833" t="s">
        <v>4443</v>
      </c>
      <c r="E1140" s="834" t="s">
        <v>2933</v>
      </c>
      <c r="F1140" s="832" t="s">
        <v>2908</v>
      </c>
      <c r="G1140" s="832" t="s">
        <v>3143</v>
      </c>
      <c r="H1140" s="832" t="s">
        <v>585</v>
      </c>
      <c r="I1140" s="832" t="s">
        <v>4201</v>
      </c>
      <c r="J1140" s="832" t="s">
        <v>4200</v>
      </c>
      <c r="K1140" s="832" t="s">
        <v>4202</v>
      </c>
      <c r="L1140" s="835">
        <v>100.62</v>
      </c>
      <c r="M1140" s="835">
        <v>100.62</v>
      </c>
      <c r="N1140" s="832">
        <v>1</v>
      </c>
      <c r="O1140" s="836">
        <v>0.5</v>
      </c>
      <c r="P1140" s="835">
        <v>100.62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5" customHeight="1" x14ac:dyDescent="0.2">
      <c r="A1141" s="831">
        <v>7</v>
      </c>
      <c r="B1141" s="832" t="s">
        <v>2907</v>
      </c>
      <c r="C1141" s="832" t="s">
        <v>2913</v>
      </c>
      <c r="D1141" s="833" t="s">
        <v>4443</v>
      </c>
      <c r="E1141" s="834" t="s">
        <v>2933</v>
      </c>
      <c r="F1141" s="832" t="s">
        <v>2908</v>
      </c>
      <c r="G1141" s="832" t="s">
        <v>3143</v>
      </c>
      <c r="H1141" s="832" t="s">
        <v>585</v>
      </c>
      <c r="I1141" s="832" t="s">
        <v>3910</v>
      </c>
      <c r="J1141" s="832" t="s">
        <v>3911</v>
      </c>
      <c r="K1141" s="832" t="s">
        <v>3912</v>
      </c>
      <c r="L1141" s="835">
        <v>99.94</v>
      </c>
      <c r="M1141" s="835">
        <v>6795.92</v>
      </c>
      <c r="N1141" s="832">
        <v>68</v>
      </c>
      <c r="O1141" s="836">
        <v>11.5</v>
      </c>
      <c r="P1141" s="835">
        <v>4997</v>
      </c>
      <c r="Q1141" s="837">
        <v>0.73529411764705876</v>
      </c>
      <c r="R1141" s="832">
        <v>50</v>
      </c>
      <c r="S1141" s="837">
        <v>0.73529411764705888</v>
      </c>
      <c r="T1141" s="836">
        <v>8.5</v>
      </c>
      <c r="U1141" s="838">
        <v>0.73913043478260865</v>
      </c>
    </row>
    <row r="1142" spans="1:21" ht="14.45" customHeight="1" x14ac:dyDescent="0.2">
      <c r="A1142" s="831">
        <v>7</v>
      </c>
      <c r="B1142" s="832" t="s">
        <v>2907</v>
      </c>
      <c r="C1142" s="832" t="s">
        <v>2913</v>
      </c>
      <c r="D1142" s="833" t="s">
        <v>4443</v>
      </c>
      <c r="E1142" s="834" t="s">
        <v>2933</v>
      </c>
      <c r="F1142" s="832" t="s">
        <v>2908</v>
      </c>
      <c r="G1142" s="832" t="s">
        <v>3143</v>
      </c>
      <c r="H1142" s="832" t="s">
        <v>585</v>
      </c>
      <c r="I1142" s="832" t="s">
        <v>3405</v>
      </c>
      <c r="J1142" s="832" t="s">
        <v>1527</v>
      </c>
      <c r="K1142" s="832" t="s">
        <v>3406</v>
      </c>
      <c r="L1142" s="835">
        <v>50.32</v>
      </c>
      <c r="M1142" s="835">
        <v>8604.7200000000012</v>
      </c>
      <c r="N1142" s="832">
        <v>171</v>
      </c>
      <c r="O1142" s="836">
        <v>24</v>
      </c>
      <c r="P1142" s="835">
        <v>3220.48</v>
      </c>
      <c r="Q1142" s="837">
        <v>0.3742690058479532</v>
      </c>
      <c r="R1142" s="832">
        <v>64</v>
      </c>
      <c r="S1142" s="837">
        <v>0.3742690058479532</v>
      </c>
      <c r="T1142" s="836">
        <v>11</v>
      </c>
      <c r="U1142" s="838">
        <v>0.45833333333333331</v>
      </c>
    </row>
    <row r="1143" spans="1:21" ht="14.45" customHeight="1" x14ac:dyDescent="0.2">
      <c r="A1143" s="831">
        <v>7</v>
      </c>
      <c r="B1143" s="832" t="s">
        <v>2907</v>
      </c>
      <c r="C1143" s="832" t="s">
        <v>2913</v>
      </c>
      <c r="D1143" s="833" t="s">
        <v>4443</v>
      </c>
      <c r="E1143" s="834" t="s">
        <v>2933</v>
      </c>
      <c r="F1143" s="832" t="s">
        <v>2908</v>
      </c>
      <c r="G1143" s="832" t="s">
        <v>3143</v>
      </c>
      <c r="H1143" s="832" t="s">
        <v>585</v>
      </c>
      <c r="I1143" s="832" t="s">
        <v>4203</v>
      </c>
      <c r="J1143" s="832" t="s">
        <v>4204</v>
      </c>
      <c r="K1143" s="832" t="s">
        <v>4205</v>
      </c>
      <c r="L1143" s="835">
        <v>16.77</v>
      </c>
      <c r="M1143" s="835">
        <v>83.85</v>
      </c>
      <c r="N1143" s="832">
        <v>5</v>
      </c>
      <c r="O1143" s="836">
        <v>0.5</v>
      </c>
      <c r="P1143" s="835">
        <v>83.85</v>
      </c>
      <c r="Q1143" s="837">
        <v>1</v>
      </c>
      <c r="R1143" s="832">
        <v>5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7</v>
      </c>
      <c r="B1144" s="832" t="s">
        <v>2907</v>
      </c>
      <c r="C1144" s="832" t="s">
        <v>2913</v>
      </c>
      <c r="D1144" s="833" t="s">
        <v>4443</v>
      </c>
      <c r="E1144" s="834" t="s">
        <v>2933</v>
      </c>
      <c r="F1144" s="832" t="s">
        <v>2908</v>
      </c>
      <c r="G1144" s="832" t="s">
        <v>3143</v>
      </c>
      <c r="H1144" s="832" t="s">
        <v>585</v>
      </c>
      <c r="I1144" s="832" t="s">
        <v>3916</v>
      </c>
      <c r="J1144" s="832" t="s">
        <v>3906</v>
      </c>
      <c r="K1144" s="832" t="s">
        <v>3917</v>
      </c>
      <c r="L1144" s="835">
        <v>50.32</v>
      </c>
      <c r="M1144" s="835">
        <v>301.92</v>
      </c>
      <c r="N1144" s="832">
        <v>6</v>
      </c>
      <c r="O1144" s="836">
        <v>2</v>
      </c>
      <c r="P1144" s="835">
        <v>301.92</v>
      </c>
      <c r="Q1144" s="837">
        <v>1</v>
      </c>
      <c r="R1144" s="832">
        <v>6</v>
      </c>
      <c r="S1144" s="837">
        <v>1</v>
      </c>
      <c r="T1144" s="836">
        <v>2</v>
      </c>
      <c r="U1144" s="838">
        <v>1</v>
      </c>
    </row>
    <row r="1145" spans="1:21" ht="14.45" customHeight="1" x14ac:dyDescent="0.2">
      <c r="A1145" s="831">
        <v>7</v>
      </c>
      <c r="B1145" s="832" t="s">
        <v>2907</v>
      </c>
      <c r="C1145" s="832" t="s">
        <v>2913</v>
      </c>
      <c r="D1145" s="833" t="s">
        <v>4443</v>
      </c>
      <c r="E1145" s="834" t="s">
        <v>2933</v>
      </c>
      <c r="F1145" s="832" t="s">
        <v>2908</v>
      </c>
      <c r="G1145" s="832" t="s">
        <v>3143</v>
      </c>
      <c r="H1145" s="832" t="s">
        <v>585</v>
      </c>
      <c r="I1145" s="832" t="s">
        <v>3918</v>
      </c>
      <c r="J1145" s="832" t="s">
        <v>3906</v>
      </c>
      <c r="K1145" s="832" t="s">
        <v>3917</v>
      </c>
      <c r="L1145" s="835">
        <v>50.32</v>
      </c>
      <c r="M1145" s="835">
        <v>50.32</v>
      </c>
      <c r="N1145" s="832">
        <v>1</v>
      </c>
      <c r="O1145" s="836">
        <v>0.5</v>
      </c>
      <c r="P1145" s="835">
        <v>50.32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7</v>
      </c>
      <c r="B1146" s="832" t="s">
        <v>2907</v>
      </c>
      <c r="C1146" s="832" t="s">
        <v>2913</v>
      </c>
      <c r="D1146" s="833" t="s">
        <v>4443</v>
      </c>
      <c r="E1146" s="834" t="s">
        <v>2933</v>
      </c>
      <c r="F1146" s="832" t="s">
        <v>2908</v>
      </c>
      <c r="G1146" s="832" t="s">
        <v>3444</v>
      </c>
      <c r="H1146" s="832" t="s">
        <v>585</v>
      </c>
      <c r="I1146" s="832" t="s">
        <v>3920</v>
      </c>
      <c r="J1146" s="832" t="s">
        <v>3921</v>
      </c>
      <c r="K1146" s="832" t="s">
        <v>3922</v>
      </c>
      <c r="L1146" s="835">
        <v>65.36</v>
      </c>
      <c r="M1146" s="835">
        <v>4705.9199999999992</v>
      </c>
      <c r="N1146" s="832">
        <v>72</v>
      </c>
      <c r="O1146" s="836">
        <v>10.5</v>
      </c>
      <c r="P1146" s="835">
        <v>3267.9999999999995</v>
      </c>
      <c r="Q1146" s="837">
        <v>0.69444444444444442</v>
      </c>
      <c r="R1146" s="832">
        <v>50</v>
      </c>
      <c r="S1146" s="837">
        <v>0.69444444444444442</v>
      </c>
      <c r="T1146" s="836">
        <v>6.5</v>
      </c>
      <c r="U1146" s="838">
        <v>0.61904761904761907</v>
      </c>
    </row>
    <row r="1147" spans="1:21" ht="14.45" customHeight="1" x14ac:dyDescent="0.2">
      <c r="A1147" s="831">
        <v>7</v>
      </c>
      <c r="B1147" s="832" t="s">
        <v>2907</v>
      </c>
      <c r="C1147" s="832" t="s">
        <v>2913</v>
      </c>
      <c r="D1147" s="833" t="s">
        <v>4443</v>
      </c>
      <c r="E1147" s="834" t="s">
        <v>2933</v>
      </c>
      <c r="F1147" s="832" t="s">
        <v>2908</v>
      </c>
      <c r="G1147" s="832" t="s">
        <v>3444</v>
      </c>
      <c r="H1147" s="832" t="s">
        <v>585</v>
      </c>
      <c r="I1147" s="832" t="s">
        <v>4206</v>
      </c>
      <c r="J1147" s="832" t="s">
        <v>4207</v>
      </c>
      <c r="K1147" s="832" t="s">
        <v>4208</v>
      </c>
      <c r="L1147" s="835">
        <v>0</v>
      </c>
      <c r="M1147" s="835">
        <v>0</v>
      </c>
      <c r="N1147" s="832">
        <v>5</v>
      </c>
      <c r="O1147" s="836">
        <v>0.5</v>
      </c>
      <c r="P1147" s="835">
        <v>0</v>
      </c>
      <c r="Q1147" s="837"/>
      <c r="R1147" s="832">
        <v>5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7</v>
      </c>
      <c r="B1148" s="832" t="s">
        <v>2907</v>
      </c>
      <c r="C1148" s="832" t="s">
        <v>2913</v>
      </c>
      <c r="D1148" s="833" t="s">
        <v>4443</v>
      </c>
      <c r="E1148" s="834" t="s">
        <v>2933</v>
      </c>
      <c r="F1148" s="832" t="s">
        <v>2908</v>
      </c>
      <c r="G1148" s="832" t="s">
        <v>3147</v>
      </c>
      <c r="H1148" s="832" t="s">
        <v>678</v>
      </c>
      <c r="I1148" s="832" t="s">
        <v>2487</v>
      </c>
      <c r="J1148" s="832" t="s">
        <v>1669</v>
      </c>
      <c r="K1148" s="832" t="s">
        <v>2488</v>
      </c>
      <c r="L1148" s="835">
        <v>154.36000000000001</v>
      </c>
      <c r="M1148" s="835">
        <v>308.72000000000003</v>
      </c>
      <c r="N1148" s="832">
        <v>2</v>
      </c>
      <c r="O1148" s="836">
        <v>0.5</v>
      </c>
      <c r="P1148" s="835">
        <v>308.72000000000003</v>
      </c>
      <c r="Q1148" s="837">
        <v>1</v>
      </c>
      <c r="R1148" s="832">
        <v>2</v>
      </c>
      <c r="S1148" s="837">
        <v>1</v>
      </c>
      <c r="T1148" s="836">
        <v>0.5</v>
      </c>
      <c r="U1148" s="838">
        <v>1</v>
      </c>
    </row>
    <row r="1149" spans="1:21" ht="14.45" customHeight="1" x14ac:dyDescent="0.2">
      <c r="A1149" s="831">
        <v>7</v>
      </c>
      <c r="B1149" s="832" t="s">
        <v>2907</v>
      </c>
      <c r="C1149" s="832" t="s">
        <v>2913</v>
      </c>
      <c r="D1149" s="833" t="s">
        <v>4443</v>
      </c>
      <c r="E1149" s="834" t="s">
        <v>2933</v>
      </c>
      <c r="F1149" s="832" t="s">
        <v>2908</v>
      </c>
      <c r="G1149" s="832" t="s">
        <v>3147</v>
      </c>
      <c r="H1149" s="832" t="s">
        <v>678</v>
      </c>
      <c r="I1149" s="832" t="s">
        <v>3225</v>
      </c>
      <c r="J1149" s="832" t="s">
        <v>3226</v>
      </c>
      <c r="K1149" s="832" t="s">
        <v>3227</v>
      </c>
      <c r="L1149" s="835">
        <v>149.52000000000001</v>
      </c>
      <c r="M1149" s="835">
        <v>897.12000000000012</v>
      </c>
      <c r="N1149" s="832">
        <v>6</v>
      </c>
      <c r="O1149" s="836">
        <v>3.5</v>
      </c>
      <c r="P1149" s="835">
        <v>897.12000000000012</v>
      </c>
      <c r="Q1149" s="837">
        <v>1</v>
      </c>
      <c r="R1149" s="832">
        <v>6</v>
      </c>
      <c r="S1149" s="837">
        <v>1</v>
      </c>
      <c r="T1149" s="836">
        <v>3.5</v>
      </c>
      <c r="U1149" s="838">
        <v>1</v>
      </c>
    </row>
    <row r="1150" spans="1:21" ht="14.45" customHeight="1" x14ac:dyDescent="0.2">
      <c r="A1150" s="831">
        <v>7</v>
      </c>
      <c r="B1150" s="832" t="s">
        <v>2907</v>
      </c>
      <c r="C1150" s="832" t="s">
        <v>2913</v>
      </c>
      <c r="D1150" s="833" t="s">
        <v>4443</v>
      </c>
      <c r="E1150" s="834" t="s">
        <v>2933</v>
      </c>
      <c r="F1150" s="832" t="s">
        <v>2908</v>
      </c>
      <c r="G1150" s="832" t="s">
        <v>3147</v>
      </c>
      <c r="H1150" s="832" t="s">
        <v>585</v>
      </c>
      <c r="I1150" s="832" t="s">
        <v>3148</v>
      </c>
      <c r="J1150" s="832" t="s">
        <v>1669</v>
      </c>
      <c r="K1150" s="832" t="s">
        <v>2488</v>
      </c>
      <c r="L1150" s="835">
        <v>154.36000000000001</v>
      </c>
      <c r="M1150" s="835">
        <v>308.72000000000003</v>
      </c>
      <c r="N1150" s="832">
        <v>2</v>
      </c>
      <c r="O1150" s="836">
        <v>1</v>
      </c>
      <c r="P1150" s="835">
        <v>308.72000000000003</v>
      </c>
      <c r="Q1150" s="837">
        <v>1</v>
      </c>
      <c r="R1150" s="832">
        <v>2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7</v>
      </c>
      <c r="B1151" s="832" t="s">
        <v>2907</v>
      </c>
      <c r="C1151" s="832" t="s">
        <v>2913</v>
      </c>
      <c r="D1151" s="833" t="s">
        <v>4443</v>
      </c>
      <c r="E1151" s="834" t="s">
        <v>2933</v>
      </c>
      <c r="F1151" s="832" t="s">
        <v>2908</v>
      </c>
      <c r="G1151" s="832" t="s">
        <v>3147</v>
      </c>
      <c r="H1151" s="832" t="s">
        <v>585</v>
      </c>
      <c r="I1151" s="832" t="s">
        <v>4209</v>
      </c>
      <c r="J1151" s="832" t="s">
        <v>4210</v>
      </c>
      <c r="K1151" s="832" t="s">
        <v>4211</v>
      </c>
      <c r="L1151" s="835">
        <v>75.73</v>
      </c>
      <c r="M1151" s="835">
        <v>151.46</v>
      </c>
      <c r="N1151" s="832">
        <v>2</v>
      </c>
      <c r="O1151" s="836">
        <v>1</v>
      </c>
      <c r="P1151" s="835">
        <v>151.46</v>
      </c>
      <c r="Q1151" s="837">
        <v>1</v>
      </c>
      <c r="R1151" s="832">
        <v>2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7</v>
      </c>
      <c r="B1152" s="832" t="s">
        <v>2907</v>
      </c>
      <c r="C1152" s="832" t="s">
        <v>2913</v>
      </c>
      <c r="D1152" s="833" t="s">
        <v>4443</v>
      </c>
      <c r="E1152" s="834" t="s">
        <v>2933</v>
      </c>
      <c r="F1152" s="832" t="s">
        <v>2908</v>
      </c>
      <c r="G1152" s="832" t="s">
        <v>3147</v>
      </c>
      <c r="H1152" s="832" t="s">
        <v>585</v>
      </c>
      <c r="I1152" s="832" t="s">
        <v>4212</v>
      </c>
      <c r="J1152" s="832" t="s">
        <v>3179</v>
      </c>
      <c r="K1152" s="832" t="s">
        <v>4213</v>
      </c>
      <c r="L1152" s="835">
        <v>154.36000000000001</v>
      </c>
      <c r="M1152" s="835">
        <v>308.72000000000003</v>
      </c>
      <c r="N1152" s="832">
        <v>2</v>
      </c>
      <c r="O1152" s="836">
        <v>0.5</v>
      </c>
      <c r="P1152" s="835">
        <v>308.72000000000003</v>
      </c>
      <c r="Q1152" s="837">
        <v>1</v>
      </c>
      <c r="R1152" s="832">
        <v>2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7</v>
      </c>
      <c r="B1153" s="832" t="s">
        <v>2907</v>
      </c>
      <c r="C1153" s="832" t="s">
        <v>2913</v>
      </c>
      <c r="D1153" s="833" t="s">
        <v>4443</v>
      </c>
      <c r="E1153" s="834" t="s">
        <v>2933</v>
      </c>
      <c r="F1153" s="832" t="s">
        <v>2908</v>
      </c>
      <c r="G1153" s="832" t="s">
        <v>3925</v>
      </c>
      <c r="H1153" s="832" t="s">
        <v>585</v>
      </c>
      <c r="I1153" s="832" t="s">
        <v>3926</v>
      </c>
      <c r="J1153" s="832" t="s">
        <v>3927</v>
      </c>
      <c r="K1153" s="832" t="s">
        <v>3928</v>
      </c>
      <c r="L1153" s="835">
        <v>775.17</v>
      </c>
      <c r="M1153" s="835">
        <v>10852.38</v>
      </c>
      <c r="N1153" s="832">
        <v>14</v>
      </c>
      <c r="O1153" s="836">
        <v>5</v>
      </c>
      <c r="P1153" s="835">
        <v>10852.38</v>
      </c>
      <c r="Q1153" s="837">
        <v>1</v>
      </c>
      <c r="R1153" s="832">
        <v>14</v>
      </c>
      <c r="S1153" s="837">
        <v>1</v>
      </c>
      <c r="T1153" s="836">
        <v>5</v>
      </c>
      <c r="U1153" s="838">
        <v>1</v>
      </c>
    </row>
    <row r="1154" spans="1:21" ht="14.45" customHeight="1" x14ac:dyDescent="0.2">
      <c r="A1154" s="831">
        <v>7</v>
      </c>
      <c r="B1154" s="832" t="s">
        <v>2907</v>
      </c>
      <c r="C1154" s="832" t="s">
        <v>2913</v>
      </c>
      <c r="D1154" s="833" t="s">
        <v>4443</v>
      </c>
      <c r="E1154" s="834" t="s">
        <v>2933</v>
      </c>
      <c r="F1154" s="832" t="s">
        <v>2908</v>
      </c>
      <c r="G1154" s="832" t="s">
        <v>3925</v>
      </c>
      <c r="H1154" s="832" t="s">
        <v>585</v>
      </c>
      <c r="I1154" s="832" t="s">
        <v>3929</v>
      </c>
      <c r="J1154" s="832" t="s">
        <v>3927</v>
      </c>
      <c r="K1154" s="832" t="s">
        <v>3930</v>
      </c>
      <c r="L1154" s="835">
        <v>1391.97</v>
      </c>
      <c r="M1154" s="835">
        <v>18095.61</v>
      </c>
      <c r="N1154" s="832">
        <v>13</v>
      </c>
      <c r="O1154" s="836">
        <v>4</v>
      </c>
      <c r="P1154" s="835">
        <v>4175.91</v>
      </c>
      <c r="Q1154" s="837">
        <v>0.23076923076923075</v>
      </c>
      <c r="R1154" s="832">
        <v>3</v>
      </c>
      <c r="S1154" s="837">
        <v>0.23076923076923078</v>
      </c>
      <c r="T1154" s="836">
        <v>1</v>
      </c>
      <c r="U1154" s="838">
        <v>0.25</v>
      </c>
    </row>
    <row r="1155" spans="1:21" ht="14.45" customHeight="1" x14ac:dyDescent="0.2">
      <c r="A1155" s="831">
        <v>7</v>
      </c>
      <c r="B1155" s="832" t="s">
        <v>2907</v>
      </c>
      <c r="C1155" s="832" t="s">
        <v>2913</v>
      </c>
      <c r="D1155" s="833" t="s">
        <v>4443</v>
      </c>
      <c r="E1155" s="834" t="s">
        <v>2933</v>
      </c>
      <c r="F1155" s="832" t="s">
        <v>2908</v>
      </c>
      <c r="G1155" s="832" t="s">
        <v>3925</v>
      </c>
      <c r="H1155" s="832" t="s">
        <v>585</v>
      </c>
      <c r="I1155" s="832" t="s">
        <v>3931</v>
      </c>
      <c r="J1155" s="832" t="s">
        <v>3927</v>
      </c>
      <c r="K1155" s="832" t="s">
        <v>3932</v>
      </c>
      <c r="L1155" s="835">
        <v>2620.2600000000002</v>
      </c>
      <c r="M1155" s="835">
        <v>39303.900000000009</v>
      </c>
      <c r="N1155" s="832">
        <v>15</v>
      </c>
      <c r="O1155" s="836">
        <v>4</v>
      </c>
      <c r="P1155" s="835">
        <v>15721.560000000001</v>
      </c>
      <c r="Q1155" s="837">
        <v>0.39999999999999997</v>
      </c>
      <c r="R1155" s="832">
        <v>6</v>
      </c>
      <c r="S1155" s="837">
        <v>0.4</v>
      </c>
      <c r="T1155" s="836">
        <v>2</v>
      </c>
      <c r="U1155" s="838">
        <v>0.5</v>
      </c>
    </row>
    <row r="1156" spans="1:21" ht="14.45" customHeight="1" x14ac:dyDescent="0.2">
      <c r="A1156" s="831">
        <v>7</v>
      </c>
      <c r="B1156" s="832" t="s">
        <v>2907</v>
      </c>
      <c r="C1156" s="832" t="s">
        <v>2913</v>
      </c>
      <c r="D1156" s="833" t="s">
        <v>4443</v>
      </c>
      <c r="E1156" s="834" t="s">
        <v>2933</v>
      </c>
      <c r="F1156" s="832" t="s">
        <v>2908</v>
      </c>
      <c r="G1156" s="832" t="s">
        <v>3181</v>
      </c>
      <c r="H1156" s="832" t="s">
        <v>678</v>
      </c>
      <c r="I1156" s="832" t="s">
        <v>4214</v>
      </c>
      <c r="J1156" s="832" t="s">
        <v>2465</v>
      </c>
      <c r="K1156" s="832" t="s">
        <v>4215</v>
      </c>
      <c r="L1156" s="835">
        <v>94.28</v>
      </c>
      <c r="M1156" s="835">
        <v>94.28</v>
      </c>
      <c r="N1156" s="832">
        <v>1</v>
      </c>
      <c r="O1156" s="836">
        <v>1</v>
      </c>
      <c r="P1156" s="835">
        <v>94.28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5" customHeight="1" x14ac:dyDescent="0.2">
      <c r="A1157" s="831">
        <v>7</v>
      </c>
      <c r="B1157" s="832" t="s">
        <v>2907</v>
      </c>
      <c r="C1157" s="832" t="s">
        <v>2913</v>
      </c>
      <c r="D1157" s="833" t="s">
        <v>4443</v>
      </c>
      <c r="E1157" s="834" t="s">
        <v>2933</v>
      </c>
      <c r="F1157" s="832" t="s">
        <v>2908</v>
      </c>
      <c r="G1157" s="832" t="s">
        <v>3407</v>
      </c>
      <c r="H1157" s="832" t="s">
        <v>585</v>
      </c>
      <c r="I1157" s="832" t="s">
        <v>3408</v>
      </c>
      <c r="J1157" s="832" t="s">
        <v>3409</v>
      </c>
      <c r="K1157" s="832" t="s">
        <v>3410</v>
      </c>
      <c r="L1157" s="835">
        <v>0</v>
      </c>
      <c r="M1157" s="835">
        <v>0</v>
      </c>
      <c r="N1157" s="832">
        <v>4</v>
      </c>
      <c r="O1157" s="836">
        <v>1.5</v>
      </c>
      <c r="P1157" s="835">
        <v>0</v>
      </c>
      <c r="Q1157" s="837"/>
      <c r="R1157" s="832">
        <v>3</v>
      </c>
      <c r="S1157" s="837">
        <v>0.75</v>
      </c>
      <c r="T1157" s="836">
        <v>1</v>
      </c>
      <c r="U1157" s="838">
        <v>0.66666666666666663</v>
      </c>
    </row>
    <row r="1158" spans="1:21" ht="14.45" customHeight="1" x14ac:dyDescent="0.2">
      <c r="A1158" s="831">
        <v>7</v>
      </c>
      <c r="B1158" s="832" t="s">
        <v>2907</v>
      </c>
      <c r="C1158" s="832" t="s">
        <v>2913</v>
      </c>
      <c r="D1158" s="833" t="s">
        <v>4443</v>
      </c>
      <c r="E1158" s="834" t="s">
        <v>2933</v>
      </c>
      <c r="F1158" s="832" t="s">
        <v>2908</v>
      </c>
      <c r="G1158" s="832" t="s">
        <v>3039</v>
      </c>
      <c r="H1158" s="832" t="s">
        <v>585</v>
      </c>
      <c r="I1158" s="832" t="s">
        <v>3040</v>
      </c>
      <c r="J1158" s="832" t="s">
        <v>1232</v>
      </c>
      <c r="K1158" s="832" t="s">
        <v>1233</v>
      </c>
      <c r="L1158" s="835">
        <v>107.27</v>
      </c>
      <c r="M1158" s="835">
        <v>429.08</v>
      </c>
      <c r="N1158" s="832">
        <v>4</v>
      </c>
      <c r="O1158" s="836">
        <v>1.5</v>
      </c>
      <c r="P1158" s="835">
        <v>107.27</v>
      </c>
      <c r="Q1158" s="837">
        <v>0.25</v>
      </c>
      <c r="R1158" s="832">
        <v>1</v>
      </c>
      <c r="S1158" s="837">
        <v>0.25</v>
      </c>
      <c r="T1158" s="836">
        <v>0.5</v>
      </c>
      <c r="U1158" s="838">
        <v>0.33333333333333331</v>
      </c>
    </row>
    <row r="1159" spans="1:21" ht="14.45" customHeight="1" x14ac:dyDescent="0.2">
      <c r="A1159" s="831">
        <v>7</v>
      </c>
      <c r="B1159" s="832" t="s">
        <v>2907</v>
      </c>
      <c r="C1159" s="832" t="s">
        <v>2913</v>
      </c>
      <c r="D1159" s="833" t="s">
        <v>4443</v>
      </c>
      <c r="E1159" s="834" t="s">
        <v>2933</v>
      </c>
      <c r="F1159" s="832" t="s">
        <v>2908</v>
      </c>
      <c r="G1159" s="832" t="s">
        <v>3039</v>
      </c>
      <c r="H1159" s="832" t="s">
        <v>585</v>
      </c>
      <c r="I1159" s="832" t="s">
        <v>3933</v>
      </c>
      <c r="J1159" s="832" t="s">
        <v>1232</v>
      </c>
      <c r="K1159" s="832" t="s">
        <v>1233</v>
      </c>
      <c r="L1159" s="835">
        <v>107.27</v>
      </c>
      <c r="M1159" s="835">
        <v>1501.78</v>
      </c>
      <c r="N1159" s="832">
        <v>14</v>
      </c>
      <c r="O1159" s="836">
        <v>5</v>
      </c>
      <c r="P1159" s="835">
        <v>750.89</v>
      </c>
      <c r="Q1159" s="837">
        <v>0.5</v>
      </c>
      <c r="R1159" s="832">
        <v>7</v>
      </c>
      <c r="S1159" s="837">
        <v>0.5</v>
      </c>
      <c r="T1159" s="836">
        <v>2.5</v>
      </c>
      <c r="U1159" s="838">
        <v>0.5</v>
      </c>
    </row>
    <row r="1160" spans="1:21" ht="14.45" customHeight="1" x14ac:dyDescent="0.2">
      <c r="A1160" s="831">
        <v>7</v>
      </c>
      <c r="B1160" s="832" t="s">
        <v>2907</v>
      </c>
      <c r="C1160" s="832" t="s">
        <v>2913</v>
      </c>
      <c r="D1160" s="833" t="s">
        <v>4443</v>
      </c>
      <c r="E1160" s="834" t="s">
        <v>2933</v>
      </c>
      <c r="F1160" s="832" t="s">
        <v>2908</v>
      </c>
      <c r="G1160" s="832" t="s">
        <v>3934</v>
      </c>
      <c r="H1160" s="832" t="s">
        <v>585</v>
      </c>
      <c r="I1160" s="832" t="s">
        <v>3935</v>
      </c>
      <c r="J1160" s="832" t="s">
        <v>3936</v>
      </c>
      <c r="K1160" s="832" t="s">
        <v>3937</v>
      </c>
      <c r="L1160" s="835">
        <v>0</v>
      </c>
      <c r="M1160" s="835">
        <v>0</v>
      </c>
      <c r="N1160" s="832">
        <v>8</v>
      </c>
      <c r="O1160" s="836">
        <v>3</v>
      </c>
      <c r="P1160" s="835">
        <v>0</v>
      </c>
      <c r="Q1160" s="837"/>
      <c r="R1160" s="832">
        <v>8</v>
      </c>
      <c r="S1160" s="837">
        <v>1</v>
      </c>
      <c r="T1160" s="836">
        <v>3</v>
      </c>
      <c r="U1160" s="838">
        <v>1</v>
      </c>
    </row>
    <row r="1161" spans="1:21" ht="14.45" customHeight="1" x14ac:dyDescent="0.2">
      <c r="A1161" s="831">
        <v>7</v>
      </c>
      <c r="B1161" s="832" t="s">
        <v>2907</v>
      </c>
      <c r="C1161" s="832" t="s">
        <v>2913</v>
      </c>
      <c r="D1161" s="833" t="s">
        <v>4443</v>
      </c>
      <c r="E1161" s="834" t="s">
        <v>2933</v>
      </c>
      <c r="F1161" s="832" t="s">
        <v>2908</v>
      </c>
      <c r="G1161" s="832" t="s">
        <v>3973</v>
      </c>
      <c r="H1161" s="832" t="s">
        <v>585</v>
      </c>
      <c r="I1161" s="832" t="s">
        <v>3974</v>
      </c>
      <c r="J1161" s="832" t="s">
        <v>3975</v>
      </c>
      <c r="K1161" s="832" t="s">
        <v>3976</v>
      </c>
      <c r="L1161" s="835">
        <v>0</v>
      </c>
      <c r="M1161" s="835">
        <v>0</v>
      </c>
      <c r="N1161" s="832">
        <v>2</v>
      </c>
      <c r="O1161" s="836">
        <v>1</v>
      </c>
      <c r="P1161" s="835">
        <v>0</v>
      </c>
      <c r="Q1161" s="837"/>
      <c r="R1161" s="832">
        <v>2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7</v>
      </c>
      <c r="B1162" s="832" t="s">
        <v>2907</v>
      </c>
      <c r="C1162" s="832" t="s">
        <v>2913</v>
      </c>
      <c r="D1162" s="833" t="s">
        <v>4443</v>
      </c>
      <c r="E1162" s="834" t="s">
        <v>2933</v>
      </c>
      <c r="F1162" s="832" t="s">
        <v>2908</v>
      </c>
      <c r="G1162" s="832" t="s">
        <v>3973</v>
      </c>
      <c r="H1162" s="832" t="s">
        <v>585</v>
      </c>
      <c r="I1162" s="832" t="s">
        <v>3974</v>
      </c>
      <c r="J1162" s="832" t="s">
        <v>3975</v>
      </c>
      <c r="K1162" s="832" t="s">
        <v>3976</v>
      </c>
      <c r="L1162" s="835">
        <v>1933.92</v>
      </c>
      <c r="M1162" s="835">
        <v>11603.52</v>
      </c>
      <c r="N1162" s="832">
        <v>6</v>
      </c>
      <c r="O1162" s="836">
        <v>3</v>
      </c>
      <c r="P1162" s="835">
        <v>9669.6</v>
      </c>
      <c r="Q1162" s="837">
        <v>0.83333333333333337</v>
      </c>
      <c r="R1162" s="832">
        <v>5</v>
      </c>
      <c r="S1162" s="837">
        <v>0.83333333333333337</v>
      </c>
      <c r="T1162" s="836">
        <v>2.5</v>
      </c>
      <c r="U1162" s="838">
        <v>0.83333333333333337</v>
      </c>
    </row>
    <row r="1163" spans="1:21" ht="14.45" customHeight="1" x14ac:dyDescent="0.2">
      <c r="A1163" s="831">
        <v>7</v>
      </c>
      <c r="B1163" s="832" t="s">
        <v>2907</v>
      </c>
      <c r="C1163" s="832" t="s">
        <v>2913</v>
      </c>
      <c r="D1163" s="833" t="s">
        <v>4443</v>
      </c>
      <c r="E1163" s="834" t="s">
        <v>2933</v>
      </c>
      <c r="F1163" s="832" t="s">
        <v>2909</v>
      </c>
      <c r="G1163" s="832" t="s">
        <v>3150</v>
      </c>
      <c r="H1163" s="832" t="s">
        <v>585</v>
      </c>
      <c r="I1163" s="832" t="s">
        <v>3151</v>
      </c>
      <c r="J1163" s="832" t="s">
        <v>3152</v>
      </c>
      <c r="K1163" s="832"/>
      <c r="L1163" s="835">
        <v>0</v>
      </c>
      <c r="M1163" s="835">
        <v>0</v>
      </c>
      <c r="N1163" s="832">
        <v>3</v>
      </c>
      <c r="O1163" s="836">
        <v>3</v>
      </c>
      <c r="P1163" s="835">
        <v>0</v>
      </c>
      <c r="Q1163" s="837"/>
      <c r="R1163" s="832">
        <v>3</v>
      </c>
      <c r="S1163" s="837">
        <v>1</v>
      </c>
      <c r="T1163" s="836">
        <v>3</v>
      </c>
      <c r="U1163" s="838">
        <v>1</v>
      </c>
    </row>
    <row r="1164" spans="1:21" ht="14.45" customHeight="1" x14ac:dyDescent="0.2">
      <c r="A1164" s="831">
        <v>7</v>
      </c>
      <c r="B1164" s="832" t="s">
        <v>2907</v>
      </c>
      <c r="C1164" s="832" t="s">
        <v>2913</v>
      </c>
      <c r="D1164" s="833" t="s">
        <v>4443</v>
      </c>
      <c r="E1164" s="834" t="s">
        <v>2933</v>
      </c>
      <c r="F1164" s="832" t="s">
        <v>2909</v>
      </c>
      <c r="G1164" s="832" t="s">
        <v>3150</v>
      </c>
      <c r="H1164" s="832" t="s">
        <v>585</v>
      </c>
      <c r="I1164" s="832" t="s">
        <v>4216</v>
      </c>
      <c r="J1164" s="832" t="s">
        <v>3152</v>
      </c>
      <c r="K1164" s="832"/>
      <c r="L1164" s="835">
        <v>0</v>
      </c>
      <c r="M1164" s="835">
        <v>0</v>
      </c>
      <c r="N1164" s="832">
        <v>1</v>
      </c>
      <c r="O1164" s="836">
        <v>1</v>
      </c>
      <c r="P1164" s="835"/>
      <c r="Q1164" s="837"/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7</v>
      </c>
      <c r="B1165" s="832" t="s">
        <v>2907</v>
      </c>
      <c r="C1165" s="832" t="s">
        <v>2913</v>
      </c>
      <c r="D1165" s="833" t="s">
        <v>4443</v>
      </c>
      <c r="E1165" s="834" t="s">
        <v>2933</v>
      </c>
      <c r="F1165" s="832" t="s">
        <v>2909</v>
      </c>
      <c r="G1165" s="832" t="s">
        <v>3150</v>
      </c>
      <c r="H1165" s="832" t="s">
        <v>585</v>
      </c>
      <c r="I1165" s="832" t="s">
        <v>4217</v>
      </c>
      <c r="J1165" s="832" t="s">
        <v>3152</v>
      </c>
      <c r="K1165" s="832"/>
      <c r="L1165" s="835">
        <v>0</v>
      </c>
      <c r="M1165" s="835">
        <v>0</v>
      </c>
      <c r="N1165" s="832">
        <v>1</v>
      </c>
      <c r="O1165" s="836">
        <v>1</v>
      </c>
      <c r="P1165" s="835">
        <v>0</v>
      </c>
      <c r="Q1165" s="837"/>
      <c r="R1165" s="832">
        <v>1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7</v>
      </c>
      <c r="B1166" s="832" t="s">
        <v>2907</v>
      </c>
      <c r="C1166" s="832" t="s">
        <v>2913</v>
      </c>
      <c r="D1166" s="833" t="s">
        <v>4443</v>
      </c>
      <c r="E1166" s="834" t="s">
        <v>2933</v>
      </c>
      <c r="F1166" s="832" t="s">
        <v>2909</v>
      </c>
      <c r="G1166" s="832" t="s">
        <v>3150</v>
      </c>
      <c r="H1166" s="832" t="s">
        <v>585</v>
      </c>
      <c r="I1166" s="832" t="s">
        <v>4218</v>
      </c>
      <c r="J1166" s="832" t="s">
        <v>3152</v>
      </c>
      <c r="K1166" s="832"/>
      <c r="L1166" s="835">
        <v>0</v>
      </c>
      <c r="M1166" s="835">
        <v>0</v>
      </c>
      <c r="N1166" s="832">
        <v>5</v>
      </c>
      <c r="O1166" s="836">
        <v>5</v>
      </c>
      <c r="P1166" s="835">
        <v>0</v>
      </c>
      <c r="Q1166" s="837"/>
      <c r="R1166" s="832">
        <v>5</v>
      </c>
      <c r="S1166" s="837">
        <v>1</v>
      </c>
      <c r="T1166" s="836">
        <v>5</v>
      </c>
      <c r="U1166" s="838">
        <v>1</v>
      </c>
    </row>
    <row r="1167" spans="1:21" ht="14.45" customHeight="1" x14ac:dyDescent="0.2">
      <c r="A1167" s="831">
        <v>7</v>
      </c>
      <c r="B1167" s="832" t="s">
        <v>2907</v>
      </c>
      <c r="C1167" s="832" t="s">
        <v>2913</v>
      </c>
      <c r="D1167" s="833" t="s">
        <v>4443</v>
      </c>
      <c r="E1167" s="834" t="s">
        <v>2933</v>
      </c>
      <c r="F1167" s="832" t="s">
        <v>2909</v>
      </c>
      <c r="G1167" s="832" t="s">
        <v>3150</v>
      </c>
      <c r="H1167" s="832" t="s">
        <v>585</v>
      </c>
      <c r="I1167" s="832" t="s">
        <v>4219</v>
      </c>
      <c r="J1167" s="832" t="s">
        <v>3152</v>
      </c>
      <c r="K1167" s="832"/>
      <c r="L1167" s="835">
        <v>0</v>
      </c>
      <c r="M1167" s="835">
        <v>0</v>
      </c>
      <c r="N1167" s="832">
        <v>2</v>
      </c>
      <c r="O1167" s="836">
        <v>2</v>
      </c>
      <c r="P1167" s="835">
        <v>0</v>
      </c>
      <c r="Q1167" s="837"/>
      <c r="R1167" s="832">
        <v>2</v>
      </c>
      <c r="S1167" s="837">
        <v>1</v>
      </c>
      <c r="T1167" s="836">
        <v>2</v>
      </c>
      <c r="U1167" s="838">
        <v>1</v>
      </c>
    </row>
    <row r="1168" spans="1:21" ht="14.45" customHeight="1" x14ac:dyDescent="0.2">
      <c r="A1168" s="831">
        <v>7</v>
      </c>
      <c r="B1168" s="832" t="s">
        <v>2907</v>
      </c>
      <c r="C1168" s="832" t="s">
        <v>2913</v>
      </c>
      <c r="D1168" s="833" t="s">
        <v>4443</v>
      </c>
      <c r="E1168" s="834" t="s">
        <v>2933</v>
      </c>
      <c r="F1168" s="832" t="s">
        <v>2909</v>
      </c>
      <c r="G1168" s="832" t="s">
        <v>3150</v>
      </c>
      <c r="H1168" s="832" t="s">
        <v>585</v>
      </c>
      <c r="I1168" s="832" t="s">
        <v>4219</v>
      </c>
      <c r="J1168" s="832" t="s">
        <v>3152</v>
      </c>
      <c r="K1168" s="832"/>
      <c r="L1168" s="835">
        <v>2573.2199999999998</v>
      </c>
      <c r="M1168" s="835">
        <v>7719.66</v>
      </c>
      <c r="N1168" s="832">
        <v>3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5" customHeight="1" x14ac:dyDescent="0.2">
      <c r="A1169" s="831">
        <v>7</v>
      </c>
      <c r="B1169" s="832" t="s">
        <v>2907</v>
      </c>
      <c r="C1169" s="832" t="s">
        <v>2913</v>
      </c>
      <c r="D1169" s="833" t="s">
        <v>4443</v>
      </c>
      <c r="E1169" s="834" t="s">
        <v>2933</v>
      </c>
      <c r="F1169" s="832" t="s">
        <v>2909</v>
      </c>
      <c r="G1169" s="832" t="s">
        <v>3150</v>
      </c>
      <c r="H1169" s="832" t="s">
        <v>585</v>
      </c>
      <c r="I1169" s="832" t="s">
        <v>3938</v>
      </c>
      <c r="J1169" s="832" t="s">
        <v>3152</v>
      </c>
      <c r="K1169" s="832"/>
      <c r="L1169" s="835">
        <v>0</v>
      </c>
      <c r="M1169" s="835">
        <v>0</v>
      </c>
      <c r="N1169" s="832">
        <v>25</v>
      </c>
      <c r="O1169" s="836">
        <v>25</v>
      </c>
      <c r="P1169" s="835">
        <v>0</v>
      </c>
      <c r="Q1169" s="837"/>
      <c r="R1169" s="832">
        <v>25</v>
      </c>
      <c r="S1169" s="837">
        <v>1</v>
      </c>
      <c r="T1169" s="836">
        <v>25</v>
      </c>
      <c r="U1169" s="838">
        <v>1</v>
      </c>
    </row>
    <row r="1170" spans="1:21" ht="14.45" customHeight="1" x14ac:dyDescent="0.2">
      <c r="A1170" s="831">
        <v>7</v>
      </c>
      <c r="B1170" s="832" t="s">
        <v>2907</v>
      </c>
      <c r="C1170" s="832" t="s">
        <v>2913</v>
      </c>
      <c r="D1170" s="833" t="s">
        <v>4443</v>
      </c>
      <c r="E1170" s="834" t="s">
        <v>2933</v>
      </c>
      <c r="F1170" s="832" t="s">
        <v>2909</v>
      </c>
      <c r="G1170" s="832" t="s">
        <v>3150</v>
      </c>
      <c r="H1170" s="832" t="s">
        <v>585</v>
      </c>
      <c r="I1170" s="832" t="s">
        <v>4220</v>
      </c>
      <c r="J1170" s="832" t="s">
        <v>3152</v>
      </c>
      <c r="K1170" s="832"/>
      <c r="L1170" s="835">
        <v>0</v>
      </c>
      <c r="M1170" s="835">
        <v>0</v>
      </c>
      <c r="N1170" s="832">
        <v>2</v>
      </c>
      <c r="O1170" s="836">
        <v>2</v>
      </c>
      <c r="P1170" s="835">
        <v>0</v>
      </c>
      <c r="Q1170" s="837"/>
      <c r="R1170" s="832">
        <v>2</v>
      </c>
      <c r="S1170" s="837">
        <v>1</v>
      </c>
      <c r="T1170" s="836">
        <v>2</v>
      </c>
      <c r="U1170" s="838">
        <v>1</v>
      </c>
    </row>
    <row r="1171" spans="1:21" ht="14.45" customHeight="1" x14ac:dyDescent="0.2">
      <c r="A1171" s="831">
        <v>7</v>
      </c>
      <c r="B1171" s="832" t="s">
        <v>2907</v>
      </c>
      <c r="C1171" s="832" t="s">
        <v>2913</v>
      </c>
      <c r="D1171" s="833" t="s">
        <v>4443</v>
      </c>
      <c r="E1171" s="834" t="s">
        <v>2933</v>
      </c>
      <c r="F1171" s="832" t="s">
        <v>2909</v>
      </c>
      <c r="G1171" s="832" t="s">
        <v>3150</v>
      </c>
      <c r="H1171" s="832" t="s">
        <v>585</v>
      </c>
      <c r="I1171" s="832" t="s">
        <v>4221</v>
      </c>
      <c r="J1171" s="832" t="s">
        <v>3152</v>
      </c>
      <c r="K1171" s="832"/>
      <c r="L1171" s="835">
        <v>0</v>
      </c>
      <c r="M1171" s="835">
        <v>0</v>
      </c>
      <c r="N1171" s="832">
        <v>1</v>
      </c>
      <c r="O1171" s="836">
        <v>1</v>
      </c>
      <c r="P1171" s="835">
        <v>0</v>
      </c>
      <c r="Q1171" s="837"/>
      <c r="R1171" s="832">
        <v>1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7</v>
      </c>
      <c r="B1172" s="832" t="s">
        <v>2907</v>
      </c>
      <c r="C1172" s="832" t="s">
        <v>2913</v>
      </c>
      <c r="D1172" s="833" t="s">
        <v>4443</v>
      </c>
      <c r="E1172" s="834" t="s">
        <v>2935</v>
      </c>
      <c r="F1172" s="832" t="s">
        <v>2908</v>
      </c>
      <c r="G1172" s="832" t="s">
        <v>4222</v>
      </c>
      <c r="H1172" s="832" t="s">
        <v>585</v>
      </c>
      <c r="I1172" s="832" t="s">
        <v>4223</v>
      </c>
      <c r="J1172" s="832" t="s">
        <v>1254</v>
      </c>
      <c r="K1172" s="832" t="s">
        <v>4224</v>
      </c>
      <c r="L1172" s="835">
        <v>296.62</v>
      </c>
      <c r="M1172" s="835">
        <v>296.62</v>
      </c>
      <c r="N1172" s="832">
        <v>1</v>
      </c>
      <c r="O1172" s="836">
        <v>0.5</v>
      </c>
      <c r="P1172" s="835">
        <v>296.62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7</v>
      </c>
      <c r="B1173" s="832" t="s">
        <v>2907</v>
      </c>
      <c r="C1173" s="832" t="s">
        <v>2913</v>
      </c>
      <c r="D1173" s="833" t="s">
        <v>4443</v>
      </c>
      <c r="E1173" s="834" t="s">
        <v>2935</v>
      </c>
      <c r="F1173" s="832" t="s">
        <v>2908</v>
      </c>
      <c r="G1173" s="832" t="s">
        <v>2966</v>
      </c>
      <c r="H1173" s="832" t="s">
        <v>585</v>
      </c>
      <c r="I1173" s="832" t="s">
        <v>3172</v>
      </c>
      <c r="J1173" s="832" t="s">
        <v>1068</v>
      </c>
      <c r="K1173" s="832" t="s">
        <v>3173</v>
      </c>
      <c r="L1173" s="835">
        <v>103.67</v>
      </c>
      <c r="M1173" s="835">
        <v>207.34</v>
      </c>
      <c r="N1173" s="832">
        <v>2</v>
      </c>
      <c r="O1173" s="836">
        <v>1</v>
      </c>
      <c r="P1173" s="835">
        <v>207.34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7</v>
      </c>
      <c r="B1174" s="832" t="s">
        <v>2907</v>
      </c>
      <c r="C1174" s="832" t="s">
        <v>2913</v>
      </c>
      <c r="D1174" s="833" t="s">
        <v>4443</v>
      </c>
      <c r="E1174" s="834" t="s">
        <v>2935</v>
      </c>
      <c r="F1174" s="832" t="s">
        <v>2908</v>
      </c>
      <c r="G1174" s="832" t="s">
        <v>3147</v>
      </c>
      <c r="H1174" s="832" t="s">
        <v>678</v>
      </c>
      <c r="I1174" s="832" t="s">
        <v>3225</v>
      </c>
      <c r="J1174" s="832" t="s">
        <v>3226</v>
      </c>
      <c r="K1174" s="832" t="s">
        <v>3227</v>
      </c>
      <c r="L1174" s="835">
        <v>149.52000000000001</v>
      </c>
      <c r="M1174" s="835">
        <v>149.52000000000001</v>
      </c>
      <c r="N1174" s="832">
        <v>1</v>
      </c>
      <c r="O1174" s="836">
        <v>0.5</v>
      </c>
      <c r="P1174" s="835">
        <v>149.52000000000001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5" customHeight="1" x14ac:dyDescent="0.2">
      <c r="A1175" s="831">
        <v>7</v>
      </c>
      <c r="B1175" s="832" t="s">
        <v>2907</v>
      </c>
      <c r="C1175" s="832" t="s">
        <v>2913</v>
      </c>
      <c r="D1175" s="833" t="s">
        <v>4443</v>
      </c>
      <c r="E1175" s="834" t="s">
        <v>2947</v>
      </c>
      <c r="F1175" s="832" t="s">
        <v>2908</v>
      </c>
      <c r="G1175" s="832" t="s">
        <v>3041</v>
      </c>
      <c r="H1175" s="832" t="s">
        <v>585</v>
      </c>
      <c r="I1175" s="832" t="s">
        <v>3939</v>
      </c>
      <c r="J1175" s="832" t="s">
        <v>3043</v>
      </c>
      <c r="K1175" s="832" t="s">
        <v>3096</v>
      </c>
      <c r="L1175" s="835">
        <v>23.49</v>
      </c>
      <c r="M1175" s="835">
        <v>23.49</v>
      </c>
      <c r="N1175" s="832">
        <v>1</v>
      </c>
      <c r="O1175" s="836">
        <v>1</v>
      </c>
      <c r="P1175" s="835">
        <v>23.49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7</v>
      </c>
      <c r="B1176" s="832" t="s">
        <v>2907</v>
      </c>
      <c r="C1176" s="832" t="s">
        <v>2913</v>
      </c>
      <c r="D1176" s="833" t="s">
        <v>4443</v>
      </c>
      <c r="E1176" s="834" t="s">
        <v>2947</v>
      </c>
      <c r="F1176" s="832" t="s">
        <v>2908</v>
      </c>
      <c r="G1176" s="832" t="s">
        <v>3041</v>
      </c>
      <c r="H1176" s="832" t="s">
        <v>585</v>
      </c>
      <c r="I1176" s="832" t="s">
        <v>3042</v>
      </c>
      <c r="J1176" s="832" t="s">
        <v>3043</v>
      </c>
      <c r="K1176" s="832" t="s">
        <v>2037</v>
      </c>
      <c r="L1176" s="835">
        <v>70.48</v>
      </c>
      <c r="M1176" s="835">
        <v>2607.7600000000002</v>
      </c>
      <c r="N1176" s="832">
        <v>37</v>
      </c>
      <c r="O1176" s="836">
        <v>14</v>
      </c>
      <c r="P1176" s="835">
        <v>1339.1200000000001</v>
      </c>
      <c r="Q1176" s="837">
        <v>0.51351351351351349</v>
      </c>
      <c r="R1176" s="832">
        <v>19</v>
      </c>
      <c r="S1176" s="837">
        <v>0.51351351351351349</v>
      </c>
      <c r="T1176" s="836">
        <v>8.5</v>
      </c>
      <c r="U1176" s="838">
        <v>0.6071428571428571</v>
      </c>
    </row>
    <row r="1177" spans="1:21" ht="14.45" customHeight="1" x14ac:dyDescent="0.2">
      <c r="A1177" s="831">
        <v>7</v>
      </c>
      <c r="B1177" s="832" t="s">
        <v>2907</v>
      </c>
      <c r="C1177" s="832" t="s">
        <v>2913</v>
      </c>
      <c r="D1177" s="833" t="s">
        <v>4443</v>
      </c>
      <c r="E1177" s="834" t="s">
        <v>2947</v>
      </c>
      <c r="F1177" s="832" t="s">
        <v>2908</v>
      </c>
      <c r="G1177" s="832" t="s">
        <v>3041</v>
      </c>
      <c r="H1177" s="832" t="s">
        <v>585</v>
      </c>
      <c r="I1177" s="832" t="s">
        <v>3940</v>
      </c>
      <c r="J1177" s="832" t="s">
        <v>3043</v>
      </c>
      <c r="K1177" s="832" t="s">
        <v>3941</v>
      </c>
      <c r="L1177" s="835">
        <v>0</v>
      </c>
      <c r="M1177" s="835">
        <v>0</v>
      </c>
      <c r="N1177" s="832">
        <v>7</v>
      </c>
      <c r="O1177" s="836">
        <v>3.5</v>
      </c>
      <c r="P1177" s="835">
        <v>0</v>
      </c>
      <c r="Q1177" s="837"/>
      <c r="R1177" s="832">
        <v>5</v>
      </c>
      <c r="S1177" s="837">
        <v>0.7142857142857143</v>
      </c>
      <c r="T1177" s="836">
        <v>2.5</v>
      </c>
      <c r="U1177" s="838">
        <v>0.7142857142857143</v>
      </c>
    </row>
    <row r="1178" spans="1:21" ht="14.45" customHeight="1" x14ac:dyDescent="0.2">
      <c r="A1178" s="831">
        <v>7</v>
      </c>
      <c r="B1178" s="832" t="s">
        <v>2907</v>
      </c>
      <c r="C1178" s="832" t="s">
        <v>2913</v>
      </c>
      <c r="D1178" s="833" t="s">
        <v>4443</v>
      </c>
      <c r="E1178" s="834" t="s">
        <v>2947</v>
      </c>
      <c r="F1178" s="832" t="s">
        <v>2908</v>
      </c>
      <c r="G1178" s="832" t="s">
        <v>3228</v>
      </c>
      <c r="H1178" s="832" t="s">
        <v>678</v>
      </c>
      <c r="I1178" s="832" t="s">
        <v>2634</v>
      </c>
      <c r="J1178" s="832" t="s">
        <v>2635</v>
      </c>
      <c r="K1178" s="832" t="s">
        <v>2636</v>
      </c>
      <c r="L1178" s="835">
        <v>23.4</v>
      </c>
      <c r="M1178" s="835">
        <v>23.4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7</v>
      </c>
      <c r="B1179" s="832" t="s">
        <v>2907</v>
      </c>
      <c r="C1179" s="832" t="s">
        <v>2913</v>
      </c>
      <c r="D1179" s="833" t="s">
        <v>4443</v>
      </c>
      <c r="E1179" s="834" t="s">
        <v>2947</v>
      </c>
      <c r="F1179" s="832" t="s">
        <v>2908</v>
      </c>
      <c r="G1179" s="832" t="s">
        <v>3228</v>
      </c>
      <c r="H1179" s="832" t="s">
        <v>585</v>
      </c>
      <c r="I1179" s="832" t="s">
        <v>3590</v>
      </c>
      <c r="J1179" s="832" t="s">
        <v>3234</v>
      </c>
      <c r="K1179" s="832" t="s">
        <v>2638</v>
      </c>
      <c r="L1179" s="835">
        <v>18.809999999999999</v>
      </c>
      <c r="M1179" s="835">
        <v>18.809999999999999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7</v>
      </c>
      <c r="B1180" s="832" t="s">
        <v>2907</v>
      </c>
      <c r="C1180" s="832" t="s">
        <v>2913</v>
      </c>
      <c r="D1180" s="833" t="s">
        <v>4443</v>
      </c>
      <c r="E1180" s="834" t="s">
        <v>2947</v>
      </c>
      <c r="F1180" s="832" t="s">
        <v>2908</v>
      </c>
      <c r="G1180" s="832" t="s">
        <v>3228</v>
      </c>
      <c r="H1180" s="832" t="s">
        <v>585</v>
      </c>
      <c r="I1180" s="832" t="s">
        <v>4225</v>
      </c>
      <c r="J1180" s="832" t="s">
        <v>4226</v>
      </c>
      <c r="K1180" s="832" t="s">
        <v>2638</v>
      </c>
      <c r="L1180" s="835">
        <v>18.809999999999999</v>
      </c>
      <c r="M1180" s="835">
        <v>18.809999999999999</v>
      </c>
      <c r="N1180" s="832">
        <v>1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5" customHeight="1" x14ac:dyDescent="0.2">
      <c r="A1181" s="831">
        <v>7</v>
      </c>
      <c r="B1181" s="832" t="s">
        <v>2907</v>
      </c>
      <c r="C1181" s="832" t="s">
        <v>2913</v>
      </c>
      <c r="D1181" s="833" t="s">
        <v>4443</v>
      </c>
      <c r="E1181" s="834" t="s">
        <v>2947</v>
      </c>
      <c r="F1181" s="832" t="s">
        <v>2908</v>
      </c>
      <c r="G1181" s="832" t="s">
        <v>3591</v>
      </c>
      <c r="H1181" s="832" t="s">
        <v>585</v>
      </c>
      <c r="I1181" s="832" t="s">
        <v>3592</v>
      </c>
      <c r="J1181" s="832" t="s">
        <v>1817</v>
      </c>
      <c r="K1181" s="832" t="s">
        <v>1818</v>
      </c>
      <c r="L1181" s="835">
        <v>51.43</v>
      </c>
      <c r="M1181" s="835">
        <v>565.73</v>
      </c>
      <c r="N1181" s="832">
        <v>11</v>
      </c>
      <c r="O1181" s="836">
        <v>3.5</v>
      </c>
      <c r="P1181" s="835">
        <v>257.14999999999998</v>
      </c>
      <c r="Q1181" s="837">
        <v>0.45454545454545447</v>
      </c>
      <c r="R1181" s="832">
        <v>5</v>
      </c>
      <c r="S1181" s="837">
        <v>0.45454545454545453</v>
      </c>
      <c r="T1181" s="836">
        <v>2</v>
      </c>
      <c r="U1181" s="838">
        <v>0.5714285714285714</v>
      </c>
    </row>
    <row r="1182" spans="1:21" ht="14.45" customHeight="1" x14ac:dyDescent="0.2">
      <c r="A1182" s="831">
        <v>7</v>
      </c>
      <c r="B1182" s="832" t="s">
        <v>2907</v>
      </c>
      <c r="C1182" s="832" t="s">
        <v>2913</v>
      </c>
      <c r="D1182" s="833" t="s">
        <v>4443</v>
      </c>
      <c r="E1182" s="834" t="s">
        <v>2947</v>
      </c>
      <c r="F1182" s="832" t="s">
        <v>2908</v>
      </c>
      <c r="G1182" s="832" t="s">
        <v>3591</v>
      </c>
      <c r="H1182" s="832" t="s">
        <v>585</v>
      </c>
      <c r="I1182" s="832" t="s">
        <v>3592</v>
      </c>
      <c r="J1182" s="832" t="s">
        <v>1817</v>
      </c>
      <c r="K1182" s="832" t="s">
        <v>1818</v>
      </c>
      <c r="L1182" s="835">
        <v>55.77</v>
      </c>
      <c r="M1182" s="835">
        <v>892.32</v>
      </c>
      <c r="N1182" s="832">
        <v>16</v>
      </c>
      <c r="O1182" s="836">
        <v>4.5</v>
      </c>
      <c r="P1182" s="835">
        <v>780.78000000000009</v>
      </c>
      <c r="Q1182" s="837">
        <v>0.875</v>
      </c>
      <c r="R1182" s="832">
        <v>14</v>
      </c>
      <c r="S1182" s="837">
        <v>0.875</v>
      </c>
      <c r="T1182" s="836">
        <v>4</v>
      </c>
      <c r="U1182" s="838">
        <v>0.88888888888888884</v>
      </c>
    </row>
    <row r="1183" spans="1:21" ht="14.45" customHeight="1" x14ac:dyDescent="0.2">
      <c r="A1183" s="831">
        <v>7</v>
      </c>
      <c r="B1183" s="832" t="s">
        <v>2907</v>
      </c>
      <c r="C1183" s="832" t="s">
        <v>2913</v>
      </c>
      <c r="D1183" s="833" t="s">
        <v>4443</v>
      </c>
      <c r="E1183" s="834" t="s">
        <v>2947</v>
      </c>
      <c r="F1183" s="832" t="s">
        <v>2908</v>
      </c>
      <c r="G1183" s="832" t="s">
        <v>3591</v>
      </c>
      <c r="H1183" s="832" t="s">
        <v>585</v>
      </c>
      <c r="I1183" s="832" t="s">
        <v>3593</v>
      </c>
      <c r="J1183" s="832" t="s">
        <v>1817</v>
      </c>
      <c r="K1183" s="832" t="s">
        <v>1818</v>
      </c>
      <c r="L1183" s="835">
        <v>51.43</v>
      </c>
      <c r="M1183" s="835">
        <v>154.29</v>
      </c>
      <c r="N1183" s="832">
        <v>3</v>
      </c>
      <c r="O1183" s="836">
        <v>1.5</v>
      </c>
      <c r="P1183" s="835">
        <v>102.86</v>
      </c>
      <c r="Q1183" s="837">
        <v>0.66666666666666674</v>
      </c>
      <c r="R1183" s="832">
        <v>2</v>
      </c>
      <c r="S1183" s="837">
        <v>0.66666666666666663</v>
      </c>
      <c r="T1183" s="836">
        <v>0.5</v>
      </c>
      <c r="U1183" s="838">
        <v>0.33333333333333331</v>
      </c>
    </row>
    <row r="1184" spans="1:21" ht="14.45" customHeight="1" x14ac:dyDescent="0.2">
      <c r="A1184" s="831">
        <v>7</v>
      </c>
      <c r="B1184" s="832" t="s">
        <v>2907</v>
      </c>
      <c r="C1184" s="832" t="s">
        <v>2913</v>
      </c>
      <c r="D1184" s="833" t="s">
        <v>4443</v>
      </c>
      <c r="E1184" s="834" t="s">
        <v>2947</v>
      </c>
      <c r="F1184" s="832" t="s">
        <v>2908</v>
      </c>
      <c r="G1184" s="832" t="s">
        <v>3591</v>
      </c>
      <c r="H1184" s="832" t="s">
        <v>585</v>
      </c>
      <c r="I1184" s="832" t="s">
        <v>3593</v>
      </c>
      <c r="J1184" s="832" t="s">
        <v>1817</v>
      </c>
      <c r="K1184" s="832" t="s">
        <v>1818</v>
      </c>
      <c r="L1184" s="835">
        <v>55.77</v>
      </c>
      <c r="M1184" s="835">
        <v>334.62</v>
      </c>
      <c r="N1184" s="832">
        <v>6</v>
      </c>
      <c r="O1184" s="836">
        <v>1.5</v>
      </c>
      <c r="P1184" s="835">
        <v>334.62</v>
      </c>
      <c r="Q1184" s="837">
        <v>1</v>
      </c>
      <c r="R1184" s="832">
        <v>6</v>
      </c>
      <c r="S1184" s="837">
        <v>1</v>
      </c>
      <c r="T1184" s="836">
        <v>1.5</v>
      </c>
      <c r="U1184" s="838">
        <v>1</v>
      </c>
    </row>
    <row r="1185" spans="1:21" ht="14.45" customHeight="1" x14ac:dyDescent="0.2">
      <c r="A1185" s="831">
        <v>7</v>
      </c>
      <c r="B1185" s="832" t="s">
        <v>2907</v>
      </c>
      <c r="C1185" s="832" t="s">
        <v>2913</v>
      </c>
      <c r="D1185" s="833" t="s">
        <v>4443</v>
      </c>
      <c r="E1185" s="834" t="s">
        <v>2947</v>
      </c>
      <c r="F1185" s="832" t="s">
        <v>2908</v>
      </c>
      <c r="G1185" s="832" t="s">
        <v>3044</v>
      </c>
      <c r="H1185" s="832" t="s">
        <v>585</v>
      </c>
      <c r="I1185" s="832" t="s">
        <v>3411</v>
      </c>
      <c r="J1185" s="832" t="s">
        <v>3412</v>
      </c>
      <c r="K1185" s="832" t="s">
        <v>2518</v>
      </c>
      <c r="L1185" s="835">
        <v>119.7</v>
      </c>
      <c r="M1185" s="835">
        <v>359.1</v>
      </c>
      <c r="N1185" s="832">
        <v>3</v>
      </c>
      <c r="O1185" s="836">
        <v>2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7</v>
      </c>
      <c r="B1186" s="832" t="s">
        <v>2907</v>
      </c>
      <c r="C1186" s="832" t="s">
        <v>2913</v>
      </c>
      <c r="D1186" s="833" t="s">
        <v>4443</v>
      </c>
      <c r="E1186" s="834" t="s">
        <v>2947</v>
      </c>
      <c r="F1186" s="832" t="s">
        <v>2908</v>
      </c>
      <c r="G1186" s="832" t="s">
        <v>2979</v>
      </c>
      <c r="H1186" s="832" t="s">
        <v>585</v>
      </c>
      <c r="I1186" s="832" t="s">
        <v>2980</v>
      </c>
      <c r="J1186" s="832" t="s">
        <v>2981</v>
      </c>
      <c r="K1186" s="832" t="s">
        <v>1867</v>
      </c>
      <c r="L1186" s="835">
        <v>55.95</v>
      </c>
      <c r="M1186" s="835">
        <v>223.8</v>
      </c>
      <c r="N1186" s="832">
        <v>4</v>
      </c>
      <c r="O1186" s="836">
        <v>2</v>
      </c>
      <c r="P1186" s="835">
        <v>111.9</v>
      </c>
      <c r="Q1186" s="837">
        <v>0.5</v>
      </c>
      <c r="R1186" s="832">
        <v>2</v>
      </c>
      <c r="S1186" s="837">
        <v>0.5</v>
      </c>
      <c r="T1186" s="836">
        <v>1</v>
      </c>
      <c r="U1186" s="838">
        <v>0.5</v>
      </c>
    </row>
    <row r="1187" spans="1:21" ht="14.45" customHeight="1" x14ac:dyDescent="0.2">
      <c r="A1187" s="831">
        <v>7</v>
      </c>
      <c r="B1187" s="832" t="s">
        <v>2907</v>
      </c>
      <c r="C1187" s="832" t="s">
        <v>2913</v>
      </c>
      <c r="D1187" s="833" t="s">
        <v>4443</v>
      </c>
      <c r="E1187" s="834" t="s">
        <v>2947</v>
      </c>
      <c r="F1187" s="832" t="s">
        <v>2908</v>
      </c>
      <c r="G1187" s="832" t="s">
        <v>3235</v>
      </c>
      <c r="H1187" s="832" t="s">
        <v>585</v>
      </c>
      <c r="I1187" s="832" t="s">
        <v>3236</v>
      </c>
      <c r="J1187" s="832" t="s">
        <v>3237</v>
      </c>
      <c r="K1187" s="832" t="s">
        <v>1210</v>
      </c>
      <c r="L1187" s="835">
        <v>0</v>
      </c>
      <c r="M1187" s="835">
        <v>0</v>
      </c>
      <c r="N1187" s="832">
        <v>3</v>
      </c>
      <c r="O1187" s="836">
        <v>0.5</v>
      </c>
      <c r="P1187" s="835">
        <v>0</v>
      </c>
      <c r="Q1187" s="837"/>
      <c r="R1187" s="832">
        <v>3</v>
      </c>
      <c r="S1187" s="837">
        <v>1</v>
      </c>
      <c r="T1187" s="836">
        <v>0.5</v>
      </c>
      <c r="U1187" s="838">
        <v>1</v>
      </c>
    </row>
    <row r="1188" spans="1:21" ht="14.45" customHeight="1" x14ac:dyDescent="0.2">
      <c r="A1188" s="831">
        <v>7</v>
      </c>
      <c r="B1188" s="832" t="s">
        <v>2907</v>
      </c>
      <c r="C1188" s="832" t="s">
        <v>2913</v>
      </c>
      <c r="D1188" s="833" t="s">
        <v>4443</v>
      </c>
      <c r="E1188" s="834" t="s">
        <v>2947</v>
      </c>
      <c r="F1188" s="832" t="s">
        <v>2908</v>
      </c>
      <c r="G1188" s="832" t="s">
        <v>3235</v>
      </c>
      <c r="H1188" s="832" t="s">
        <v>585</v>
      </c>
      <c r="I1188" s="832" t="s">
        <v>3600</v>
      </c>
      <c r="J1188" s="832" t="s">
        <v>3237</v>
      </c>
      <c r="K1188" s="832" t="s">
        <v>3601</v>
      </c>
      <c r="L1188" s="835">
        <v>0</v>
      </c>
      <c r="M1188" s="835">
        <v>0</v>
      </c>
      <c r="N1188" s="832">
        <v>1</v>
      </c>
      <c r="O1188" s="836">
        <v>1</v>
      </c>
      <c r="P1188" s="835">
        <v>0</v>
      </c>
      <c r="Q1188" s="837"/>
      <c r="R1188" s="832">
        <v>1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7</v>
      </c>
      <c r="B1189" s="832" t="s">
        <v>2907</v>
      </c>
      <c r="C1189" s="832" t="s">
        <v>2913</v>
      </c>
      <c r="D1189" s="833" t="s">
        <v>4443</v>
      </c>
      <c r="E1189" s="834" t="s">
        <v>2947</v>
      </c>
      <c r="F1189" s="832" t="s">
        <v>2908</v>
      </c>
      <c r="G1189" s="832" t="s">
        <v>3602</v>
      </c>
      <c r="H1189" s="832" t="s">
        <v>678</v>
      </c>
      <c r="I1189" s="832" t="s">
        <v>2822</v>
      </c>
      <c r="J1189" s="832" t="s">
        <v>2823</v>
      </c>
      <c r="K1189" s="832" t="s">
        <v>2824</v>
      </c>
      <c r="L1189" s="835">
        <v>754.04</v>
      </c>
      <c r="M1189" s="835">
        <v>12064.64</v>
      </c>
      <c r="N1189" s="832">
        <v>16</v>
      </c>
      <c r="O1189" s="836">
        <v>5</v>
      </c>
      <c r="P1189" s="835">
        <v>9802.52</v>
      </c>
      <c r="Q1189" s="837">
        <v>0.81250000000000011</v>
      </c>
      <c r="R1189" s="832">
        <v>13</v>
      </c>
      <c r="S1189" s="837">
        <v>0.8125</v>
      </c>
      <c r="T1189" s="836">
        <v>4</v>
      </c>
      <c r="U1189" s="838">
        <v>0.8</v>
      </c>
    </row>
    <row r="1190" spans="1:21" ht="14.45" customHeight="1" x14ac:dyDescent="0.2">
      <c r="A1190" s="831">
        <v>7</v>
      </c>
      <c r="B1190" s="832" t="s">
        <v>2907</v>
      </c>
      <c r="C1190" s="832" t="s">
        <v>2913</v>
      </c>
      <c r="D1190" s="833" t="s">
        <v>4443</v>
      </c>
      <c r="E1190" s="834" t="s">
        <v>2947</v>
      </c>
      <c r="F1190" s="832" t="s">
        <v>2908</v>
      </c>
      <c r="G1190" s="832" t="s">
        <v>3602</v>
      </c>
      <c r="H1190" s="832" t="s">
        <v>678</v>
      </c>
      <c r="I1190" s="832" t="s">
        <v>3603</v>
      </c>
      <c r="J1190" s="832" t="s">
        <v>2823</v>
      </c>
      <c r="K1190" s="832" t="s">
        <v>3604</v>
      </c>
      <c r="L1190" s="835">
        <v>1131.06</v>
      </c>
      <c r="M1190" s="835">
        <v>23752.260000000002</v>
      </c>
      <c r="N1190" s="832">
        <v>21</v>
      </c>
      <c r="O1190" s="836">
        <v>7</v>
      </c>
      <c r="P1190" s="835">
        <v>23752.260000000002</v>
      </c>
      <c r="Q1190" s="837">
        <v>1</v>
      </c>
      <c r="R1190" s="832">
        <v>21</v>
      </c>
      <c r="S1190" s="837">
        <v>1</v>
      </c>
      <c r="T1190" s="836">
        <v>7</v>
      </c>
      <c r="U1190" s="838">
        <v>1</v>
      </c>
    </row>
    <row r="1191" spans="1:21" ht="14.45" customHeight="1" x14ac:dyDescent="0.2">
      <c r="A1191" s="831">
        <v>7</v>
      </c>
      <c r="B1191" s="832" t="s">
        <v>2907</v>
      </c>
      <c r="C1191" s="832" t="s">
        <v>2913</v>
      </c>
      <c r="D1191" s="833" t="s">
        <v>4443</v>
      </c>
      <c r="E1191" s="834" t="s">
        <v>2947</v>
      </c>
      <c r="F1191" s="832" t="s">
        <v>2908</v>
      </c>
      <c r="G1191" s="832" t="s">
        <v>3602</v>
      </c>
      <c r="H1191" s="832" t="s">
        <v>678</v>
      </c>
      <c r="I1191" s="832" t="s">
        <v>3605</v>
      </c>
      <c r="J1191" s="832" t="s">
        <v>2823</v>
      </c>
      <c r="K1191" s="832" t="s">
        <v>3606</v>
      </c>
      <c r="L1191" s="835">
        <v>1508.08</v>
      </c>
      <c r="M1191" s="835">
        <v>64847.44</v>
      </c>
      <c r="N1191" s="832">
        <v>43</v>
      </c>
      <c r="O1191" s="836">
        <v>9</v>
      </c>
      <c r="P1191" s="835">
        <v>55798.960000000006</v>
      </c>
      <c r="Q1191" s="837">
        <v>0.86046511627906985</v>
      </c>
      <c r="R1191" s="832">
        <v>37</v>
      </c>
      <c r="S1191" s="837">
        <v>0.86046511627906974</v>
      </c>
      <c r="T1191" s="836">
        <v>8</v>
      </c>
      <c r="U1191" s="838">
        <v>0.88888888888888884</v>
      </c>
    </row>
    <row r="1192" spans="1:21" ht="14.45" customHeight="1" x14ac:dyDescent="0.2">
      <c r="A1192" s="831">
        <v>7</v>
      </c>
      <c r="B1192" s="832" t="s">
        <v>2907</v>
      </c>
      <c r="C1192" s="832" t="s">
        <v>2913</v>
      </c>
      <c r="D1192" s="833" t="s">
        <v>4443</v>
      </c>
      <c r="E1192" s="834" t="s">
        <v>2947</v>
      </c>
      <c r="F1192" s="832" t="s">
        <v>2908</v>
      </c>
      <c r="G1192" s="832" t="s">
        <v>3602</v>
      </c>
      <c r="H1192" s="832" t="s">
        <v>585</v>
      </c>
      <c r="I1192" s="832" t="s">
        <v>3609</v>
      </c>
      <c r="J1192" s="832" t="s">
        <v>3608</v>
      </c>
      <c r="K1192" s="832" t="s">
        <v>2824</v>
      </c>
      <c r="L1192" s="835">
        <v>646.32000000000005</v>
      </c>
      <c r="M1192" s="835">
        <v>7755.84</v>
      </c>
      <c r="N1192" s="832">
        <v>12</v>
      </c>
      <c r="O1192" s="836">
        <v>2</v>
      </c>
      <c r="P1192" s="835">
        <v>3877.92</v>
      </c>
      <c r="Q1192" s="837">
        <v>0.5</v>
      </c>
      <c r="R1192" s="832">
        <v>6</v>
      </c>
      <c r="S1192" s="837">
        <v>0.5</v>
      </c>
      <c r="T1192" s="836">
        <v>1</v>
      </c>
      <c r="U1192" s="838">
        <v>0.5</v>
      </c>
    </row>
    <row r="1193" spans="1:21" ht="14.45" customHeight="1" x14ac:dyDescent="0.2">
      <c r="A1193" s="831">
        <v>7</v>
      </c>
      <c r="B1193" s="832" t="s">
        <v>2907</v>
      </c>
      <c r="C1193" s="832" t="s">
        <v>2913</v>
      </c>
      <c r="D1193" s="833" t="s">
        <v>4443</v>
      </c>
      <c r="E1193" s="834" t="s">
        <v>2947</v>
      </c>
      <c r="F1193" s="832" t="s">
        <v>2908</v>
      </c>
      <c r="G1193" s="832" t="s">
        <v>3602</v>
      </c>
      <c r="H1193" s="832" t="s">
        <v>585</v>
      </c>
      <c r="I1193" s="832" t="s">
        <v>3614</v>
      </c>
      <c r="J1193" s="832" t="s">
        <v>3615</v>
      </c>
      <c r="K1193" s="832" t="s">
        <v>2824</v>
      </c>
      <c r="L1193" s="835">
        <v>754.04</v>
      </c>
      <c r="M1193" s="835">
        <v>15834.84</v>
      </c>
      <c r="N1193" s="832">
        <v>21</v>
      </c>
      <c r="O1193" s="836">
        <v>6</v>
      </c>
      <c r="P1193" s="835">
        <v>15834.84</v>
      </c>
      <c r="Q1193" s="837">
        <v>1</v>
      </c>
      <c r="R1193" s="832">
        <v>21</v>
      </c>
      <c r="S1193" s="837">
        <v>1</v>
      </c>
      <c r="T1193" s="836">
        <v>6</v>
      </c>
      <c r="U1193" s="838">
        <v>1</v>
      </c>
    </row>
    <row r="1194" spans="1:21" ht="14.45" customHeight="1" x14ac:dyDescent="0.2">
      <c r="A1194" s="831">
        <v>7</v>
      </c>
      <c r="B1194" s="832" t="s">
        <v>2907</v>
      </c>
      <c r="C1194" s="832" t="s">
        <v>2913</v>
      </c>
      <c r="D1194" s="833" t="s">
        <v>4443</v>
      </c>
      <c r="E1194" s="834" t="s">
        <v>2947</v>
      </c>
      <c r="F1194" s="832" t="s">
        <v>2908</v>
      </c>
      <c r="G1194" s="832" t="s">
        <v>3602</v>
      </c>
      <c r="H1194" s="832" t="s">
        <v>585</v>
      </c>
      <c r="I1194" s="832" t="s">
        <v>4227</v>
      </c>
      <c r="J1194" s="832" t="s">
        <v>3615</v>
      </c>
      <c r="K1194" s="832" t="s">
        <v>3606</v>
      </c>
      <c r="L1194" s="835">
        <v>1508.08</v>
      </c>
      <c r="M1194" s="835">
        <v>28653.52</v>
      </c>
      <c r="N1194" s="832">
        <v>19</v>
      </c>
      <c r="O1194" s="836">
        <v>4</v>
      </c>
      <c r="P1194" s="835">
        <v>28653.52</v>
      </c>
      <c r="Q1194" s="837">
        <v>1</v>
      </c>
      <c r="R1194" s="832">
        <v>19</v>
      </c>
      <c r="S1194" s="837">
        <v>1</v>
      </c>
      <c r="T1194" s="836">
        <v>4</v>
      </c>
      <c r="U1194" s="838">
        <v>1</v>
      </c>
    </row>
    <row r="1195" spans="1:21" ht="14.45" customHeight="1" x14ac:dyDescent="0.2">
      <c r="A1195" s="831">
        <v>7</v>
      </c>
      <c r="B1195" s="832" t="s">
        <v>2907</v>
      </c>
      <c r="C1195" s="832" t="s">
        <v>2913</v>
      </c>
      <c r="D1195" s="833" t="s">
        <v>4443</v>
      </c>
      <c r="E1195" s="834" t="s">
        <v>2947</v>
      </c>
      <c r="F1195" s="832" t="s">
        <v>2908</v>
      </c>
      <c r="G1195" s="832" t="s">
        <v>3048</v>
      </c>
      <c r="H1195" s="832" t="s">
        <v>678</v>
      </c>
      <c r="I1195" s="832" t="s">
        <v>3620</v>
      </c>
      <c r="J1195" s="832" t="s">
        <v>874</v>
      </c>
      <c r="K1195" s="832" t="s">
        <v>875</v>
      </c>
      <c r="L1195" s="835">
        <v>65.989999999999995</v>
      </c>
      <c r="M1195" s="835">
        <v>395.93999999999994</v>
      </c>
      <c r="N1195" s="832">
        <v>6</v>
      </c>
      <c r="O1195" s="836">
        <v>1</v>
      </c>
      <c r="P1195" s="835">
        <v>395.93999999999994</v>
      </c>
      <c r="Q1195" s="837">
        <v>1</v>
      </c>
      <c r="R1195" s="832">
        <v>6</v>
      </c>
      <c r="S1195" s="837">
        <v>1</v>
      </c>
      <c r="T1195" s="836">
        <v>1</v>
      </c>
      <c r="U1195" s="838">
        <v>1</v>
      </c>
    </row>
    <row r="1196" spans="1:21" ht="14.45" customHeight="1" x14ac:dyDescent="0.2">
      <c r="A1196" s="831">
        <v>7</v>
      </c>
      <c r="B1196" s="832" t="s">
        <v>2907</v>
      </c>
      <c r="C1196" s="832" t="s">
        <v>2913</v>
      </c>
      <c r="D1196" s="833" t="s">
        <v>4443</v>
      </c>
      <c r="E1196" s="834" t="s">
        <v>2947</v>
      </c>
      <c r="F1196" s="832" t="s">
        <v>2908</v>
      </c>
      <c r="G1196" s="832" t="s">
        <v>3048</v>
      </c>
      <c r="H1196" s="832" t="s">
        <v>678</v>
      </c>
      <c r="I1196" s="832" t="s">
        <v>3050</v>
      </c>
      <c r="J1196" s="832" t="s">
        <v>876</v>
      </c>
      <c r="K1196" s="832" t="s">
        <v>877</v>
      </c>
      <c r="L1196" s="835">
        <v>132</v>
      </c>
      <c r="M1196" s="835">
        <v>264</v>
      </c>
      <c r="N1196" s="832">
        <v>2</v>
      </c>
      <c r="O1196" s="836">
        <v>1.5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7</v>
      </c>
      <c r="B1197" s="832" t="s">
        <v>2907</v>
      </c>
      <c r="C1197" s="832" t="s">
        <v>2913</v>
      </c>
      <c r="D1197" s="833" t="s">
        <v>4443</v>
      </c>
      <c r="E1197" s="834" t="s">
        <v>2947</v>
      </c>
      <c r="F1197" s="832" t="s">
        <v>2908</v>
      </c>
      <c r="G1197" s="832" t="s">
        <v>3048</v>
      </c>
      <c r="H1197" s="832" t="s">
        <v>585</v>
      </c>
      <c r="I1197" s="832" t="s">
        <v>3622</v>
      </c>
      <c r="J1197" s="832" t="s">
        <v>3052</v>
      </c>
      <c r="K1197" s="832" t="s">
        <v>875</v>
      </c>
      <c r="L1197" s="835">
        <v>65.989999999999995</v>
      </c>
      <c r="M1197" s="835">
        <v>197.96999999999997</v>
      </c>
      <c r="N1197" s="832">
        <v>3</v>
      </c>
      <c r="O1197" s="836">
        <v>0.5</v>
      </c>
      <c r="P1197" s="835">
        <v>197.96999999999997</v>
      </c>
      <c r="Q1197" s="837">
        <v>1</v>
      </c>
      <c r="R1197" s="832">
        <v>3</v>
      </c>
      <c r="S1197" s="837">
        <v>1</v>
      </c>
      <c r="T1197" s="836">
        <v>0.5</v>
      </c>
      <c r="U1197" s="838">
        <v>1</v>
      </c>
    </row>
    <row r="1198" spans="1:21" ht="14.45" customHeight="1" x14ac:dyDescent="0.2">
      <c r="A1198" s="831">
        <v>7</v>
      </c>
      <c r="B1198" s="832" t="s">
        <v>2907</v>
      </c>
      <c r="C1198" s="832" t="s">
        <v>2913</v>
      </c>
      <c r="D1198" s="833" t="s">
        <v>4443</v>
      </c>
      <c r="E1198" s="834" t="s">
        <v>2947</v>
      </c>
      <c r="F1198" s="832" t="s">
        <v>2908</v>
      </c>
      <c r="G1198" s="832" t="s">
        <v>4228</v>
      </c>
      <c r="H1198" s="832" t="s">
        <v>585</v>
      </c>
      <c r="I1198" s="832" t="s">
        <v>4229</v>
      </c>
      <c r="J1198" s="832" t="s">
        <v>4230</v>
      </c>
      <c r="K1198" s="832" t="s">
        <v>4231</v>
      </c>
      <c r="L1198" s="835">
        <v>1187.3599999999999</v>
      </c>
      <c r="M1198" s="835">
        <v>2374.7199999999998</v>
      </c>
      <c r="N1198" s="832">
        <v>2</v>
      </c>
      <c r="O1198" s="836">
        <v>0.5</v>
      </c>
      <c r="P1198" s="835">
        <v>2374.7199999999998</v>
      </c>
      <c r="Q1198" s="837">
        <v>1</v>
      </c>
      <c r="R1198" s="832">
        <v>2</v>
      </c>
      <c r="S1198" s="837">
        <v>1</v>
      </c>
      <c r="T1198" s="836">
        <v>0.5</v>
      </c>
      <c r="U1198" s="838">
        <v>1</v>
      </c>
    </row>
    <row r="1199" spans="1:21" ht="14.45" customHeight="1" x14ac:dyDescent="0.2">
      <c r="A1199" s="831">
        <v>7</v>
      </c>
      <c r="B1199" s="832" t="s">
        <v>2907</v>
      </c>
      <c r="C1199" s="832" t="s">
        <v>2913</v>
      </c>
      <c r="D1199" s="833" t="s">
        <v>4443</v>
      </c>
      <c r="E1199" s="834" t="s">
        <v>2947</v>
      </c>
      <c r="F1199" s="832" t="s">
        <v>2908</v>
      </c>
      <c r="G1199" s="832" t="s">
        <v>3208</v>
      </c>
      <c r="H1199" s="832" t="s">
        <v>585</v>
      </c>
      <c r="I1199" s="832" t="s">
        <v>4232</v>
      </c>
      <c r="J1199" s="832" t="s">
        <v>3210</v>
      </c>
      <c r="K1199" s="832" t="s">
        <v>834</v>
      </c>
      <c r="L1199" s="835">
        <v>58.77</v>
      </c>
      <c r="M1199" s="835">
        <v>176.31</v>
      </c>
      <c r="N1199" s="832">
        <v>3</v>
      </c>
      <c r="O1199" s="836">
        <v>1.5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7</v>
      </c>
      <c r="B1200" s="832" t="s">
        <v>2907</v>
      </c>
      <c r="C1200" s="832" t="s">
        <v>2913</v>
      </c>
      <c r="D1200" s="833" t="s">
        <v>4443</v>
      </c>
      <c r="E1200" s="834" t="s">
        <v>2947</v>
      </c>
      <c r="F1200" s="832" t="s">
        <v>2908</v>
      </c>
      <c r="G1200" s="832" t="s">
        <v>3058</v>
      </c>
      <c r="H1200" s="832" t="s">
        <v>585</v>
      </c>
      <c r="I1200" s="832" t="s">
        <v>4233</v>
      </c>
      <c r="J1200" s="832" t="s">
        <v>1473</v>
      </c>
      <c r="K1200" s="832" t="s">
        <v>4234</v>
      </c>
      <c r="L1200" s="835">
        <v>47.47</v>
      </c>
      <c r="M1200" s="835">
        <v>47.47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7</v>
      </c>
      <c r="B1201" s="832" t="s">
        <v>2907</v>
      </c>
      <c r="C1201" s="832" t="s">
        <v>2913</v>
      </c>
      <c r="D1201" s="833" t="s">
        <v>4443</v>
      </c>
      <c r="E1201" s="834" t="s">
        <v>2947</v>
      </c>
      <c r="F1201" s="832" t="s">
        <v>2908</v>
      </c>
      <c r="G1201" s="832" t="s">
        <v>3229</v>
      </c>
      <c r="H1201" s="832" t="s">
        <v>585</v>
      </c>
      <c r="I1201" s="832" t="s">
        <v>3623</v>
      </c>
      <c r="J1201" s="832" t="s">
        <v>3231</v>
      </c>
      <c r="K1201" s="832" t="s">
        <v>3624</v>
      </c>
      <c r="L1201" s="835">
        <v>140.94999999999999</v>
      </c>
      <c r="M1201" s="835">
        <v>845.69999999999993</v>
      </c>
      <c r="N1201" s="832">
        <v>6</v>
      </c>
      <c r="O1201" s="836">
        <v>3.5</v>
      </c>
      <c r="P1201" s="835">
        <v>422.84999999999997</v>
      </c>
      <c r="Q1201" s="837">
        <v>0.5</v>
      </c>
      <c r="R1201" s="832">
        <v>3</v>
      </c>
      <c r="S1201" s="837">
        <v>0.5</v>
      </c>
      <c r="T1201" s="836">
        <v>2</v>
      </c>
      <c r="U1201" s="838">
        <v>0.5714285714285714</v>
      </c>
    </row>
    <row r="1202" spans="1:21" ht="14.45" customHeight="1" x14ac:dyDescent="0.2">
      <c r="A1202" s="831">
        <v>7</v>
      </c>
      <c r="B1202" s="832" t="s">
        <v>2907</v>
      </c>
      <c r="C1202" s="832" t="s">
        <v>2913</v>
      </c>
      <c r="D1202" s="833" t="s">
        <v>4443</v>
      </c>
      <c r="E1202" s="834" t="s">
        <v>2947</v>
      </c>
      <c r="F1202" s="832" t="s">
        <v>2908</v>
      </c>
      <c r="G1202" s="832" t="s">
        <v>3229</v>
      </c>
      <c r="H1202" s="832" t="s">
        <v>585</v>
      </c>
      <c r="I1202" s="832" t="s">
        <v>3625</v>
      </c>
      <c r="J1202" s="832" t="s">
        <v>3231</v>
      </c>
      <c r="K1202" s="832" t="s">
        <v>3626</v>
      </c>
      <c r="L1202" s="835">
        <v>225.39</v>
      </c>
      <c r="M1202" s="835">
        <v>450.78</v>
      </c>
      <c r="N1202" s="832">
        <v>2</v>
      </c>
      <c r="O1202" s="836">
        <v>1.5</v>
      </c>
      <c r="P1202" s="835">
        <v>450.78</v>
      </c>
      <c r="Q1202" s="837">
        <v>1</v>
      </c>
      <c r="R1202" s="832">
        <v>2</v>
      </c>
      <c r="S1202" s="837">
        <v>1</v>
      </c>
      <c r="T1202" s="836">
        <v>1.5</v>
      </c>
      <c r="U1202" s="838">
        <v>1</v>
      </c>
    </row>
    <row r="1203" spans="1:21" ht="14.45" customHeight="1" x14ac:dyDescent="0.2">
      <c r="A1203" s="831">
        <v>7</v>
      </c>
      <c r="B1203" s="832" t="s">
        <v>2907</v>
      </c>
      <c r="C1203" s="832" t="s">
        <v>2913</v>
      </c>
      <c r="D1203" s="833" t="s">
        <v>4443</v>
      </c>
      <c r="E1203" s="834" t="s">
        <v>2947</v>
      </c>
      <c r="F1203" s="832" t="s">
        <v>2908</v>
      </c>
      <c r="G1203" s="832" t="s">
        <v>3229</v>
      </c>
      <c r="H1203" s="832" t="s">
        <v>585</v>
      </c>
      <c r="I1203" s="832" t="s">
        <v>3625</v>
      </c>
      <c r="J1203" s="832" t="s">
        <v>3231</v>
      </c>
      <c r="K1203" s="832" t="s">
        <v>3626</v>
      </c>
      <c r="L1203" s="835">
        <v>211.42</v>
      </c>
      <c r="M1203" s="835">
        <v>1479.94</v>
      </c>
      <c r="N1203" s="832">
        <v>7</v>
      </c>
      <c r="O1203" s="836">
        <v>3.5</v>
      </c>
      <c r="P1203" s="835">
        <v>634.26</v>
      </c>
      <c r="Q1203" s="837">
        <v>0.42857142857142855</v>
      </c>
      <c r="R1203" s="832">
        <v>3</v>
      </c>
      <c r="S1203" s="837">
        <v>0.42857142857142855</v>
      </c>
      <c r="T1203" s="836">
        <v>2.5</v>
      </c>
      <c r="U1203" s="838">
        <v>0.7142857142857143</v>
      </c>
    </row>
    <row r="1204" spans="1:21" ht="14.45" customHeight="1" x14ac:dyDescent="0.2">
      <c r="A1204" s="831">
        <v>7</v>
      </c>
      <c r="B1204" s="832" t="s">
        <v>2907</v>
      </c>
      <c r="C1204" s="832" t="s">
        <v>2913</v>
      </c>
      <c r="D1204" s="833" t="s">
        <v>4443</v>
      </c>
      <c r="E1204" s="834" t="s">
        <v>2947</v>
      </c>
      <c r="F1204" s="832" t="s">
        <v>2908</v>
      </c>
      <c r="G1204" s="832" t="s">
        <v>3229</v>
      </c>
      <c r="H1204" s="832" t="s">
        <v>585</v>
      </c>
      <c r="I1204" s="832" t="s">
        <v>3230</v>
      </c>
      <c r="J1204" s="832" t="s">
        <v>3231</v>
      </c>
      <c r="K1204" s="832" t="s">
        <v>3232</v>
      </c>
      <c r="L1204" s="835">
        <v>281.88</v>
      </c>
      <c r="M1204" s="835">
        <v>1973.1599999999999</v>
      </c>
      <c r="N1204" s="832">
        <v>7</v>
      </c>
      <c r="O1204" s="836">
        <v>2</v>
      </c>
      <c r="P1204" s="835">
        <v>845.64</v>
      </c>
      <c r="Q1204" s="837">
        <v>0.4285714285714286</v>
      </c>
      <c r="R1204" s="832">
        <v>3</v>
      </c>
      <c r="S1204" s="837">
        <v>0.42857142857142855</v>
      </c>
      <c r="T1204" s="836">
        <v>1</v>
      </c>
      <c r="U1204" s="838">
        <v>0.5</v>
      </c>
    </row>
    <row r="1205" spans="1:21" ht="14.45" customHeight="1" x14ac:dyDescent="0.2">
      <c r="A1205" s="831">
        <v>7</v>
      </c>
      <c r="B1205" s="832" t="s">
        <v>2907</v>
      </c>
      <c r="C1205" s="832" t="s">
        <v>2913</v>
      </c>
      <c r="D1205" s="833" t="s">
        <v>4443</v>
      </c>
      <c r="E1205" s="834" t="s">
        <v>2947</v>
      </c>
      <c r="F1205" s="832" t="s">
        <v>2908</v>
      </c>
      <c r="G1205" s="832" t="s">
        <v>3229</v>
      </c>
      <c r="H1205" s="832" t="s">
        <v>585</v>
      </c>
      <c r="I1205" s="832" t="s">
        <v>3230</v>
      </c>
      <c r="J1205" s="832" t="s">
        <v>3231</v>
      </c>
      <c r="K1205" s="832" t="s">
        <v>3232</v>
      </c>
      <c r="L1205" s="835">
        <v>300.51</v>
      </c>
      <c r="M1205" s="835">
        <v>601.02</v>
      </c>
      <c r="N1205" s="832">
        <v>2</v>
      </c>
      <c r="O1205" s="836">
        <v>1</v>
      </c>
      <c r="P1205" s="835">
        <v>601.02</v>
      </c>
      <c r="Q1205" s="837">
        <v>1</v>
      </c>
      <c r="R1205" s="832">
        <v>2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7</v>
      </c>
      <c r="B1206" s="832" t="s">
        <v>2907</v>
      </c>
      <c r="C1206" s="832" t="s">
        <v>2913</v>
      </c>
      <c r="D1206" s="833" t="s">
        <v>4443</v>
      </c>
      <c r="E1206" s="834" t="s">
        <v>2947</v>
      </c>
      <c r="F1206" s="832" t="s">
        <v>2908</v>
      </c>
      <c r="G1206" s="832" t="s">
        <v>2989</v>
      </c>
      <c r="H1206" s="832" t="s">
        <v>585</v>
      </c>
      <c r="I1206" s="832" t="s">
        <v>2990</v>
      </c>
      <c r="J1206" s="832" t="s">
        <v>2991</v>
      </c>
      <c r="K1206" s="832" t="s">
        <v>2992</v>
      </c>
      <c r="L1206" s="835">
        <v>52.87</v>
      </c>
      <c r="M1206" s="835">
        <v>105.74</v>
      </c>
      <c r="N1206" s="832">
        <v>2</v>
      </c>
      <c r="O1206" s="836">
        <v>0.5</v>
      </c>
      <c r="P1206" s="835">
        <v>105.74</v>
      </c>
      <c r="Q1206" s="837">
        <v>1</v>
      </c>
      <c r="R1206" s="832">
        <v>2</v>
      </c>
      <c r="S1206" s="837">
        <v>1</v>
      </c>
      <c r="T1206" s="836">
        <v>0.5</v>
      </c>
      <c r="U1206" s="838">
        <v>1</v>
      </c>
    </row>
    <row r="1207" spans="1:21" ht="14.45" customHeight="1" x14ac:dyDescent="0.2">
      <c r="A1207" s="831">
        <v>7</v>
      </c>
      <c r="B1207" s="832" t="s">
        <v>2907</v>
      </c>
      <c r="C1207" s="832" t="s">
        <v>2913</v>
      </c>
      <c r="D1207" s="833" t="s">
        <v>4443</v>
      </c>
      <c r="E1207" s="834" t="s">
        <v>2947</v>
      </c>
      <c r="F1207" s="832" t="s">
        <v>2908</v>
      </c>
      <c r="G1207" s="832" t="s">
        <v>3065</v>
      </c>
      <c r="H1207" s="832" t="s">
        <v>585</v>
      </c>
      <c r="I1207" s="832" t="s">
        <v>3066</v>
      </c>
      <c r="J1207" s="832" t="s">
        <v>3067</v>
      </c>
      <c r="K1207" s="832" t="s">
        <v>3068</v>
      </c>
      <c r="L1207" s="835">
        <v>29.13</v>
      </c>
      <c r="M1207" s="835">
        <v>378.69</v>
      </c>
      <c r="N1207" s="832">
        <v>13</v>
      </c>
      <c r="O1207" s="836">
        <v>3.5</v>
      </c>
      <c r="P1207" s="835">
        <v>58.26</v>
      </c>
      <c r="Q1207" s="837">
        <v>0.15384615384615385</v>
      </c>
      <c r="R1207" s="832">
        <v>2</v>
      </c>
      <c r="S1207" s="837">
        <v>0.15384615384615385</v>
      </c>
      <c r="T1207" s="836">
        <v>1.5</v>
      </c>
      <c r="U1207" s="838">
        <v>0.42857142857142855</v>
      </c>
    </row>
    <row r="1208" spans="1:21" ht="14.45" customHeight="1" x14ac:dyDescent="0.2">
      <c r="A1208" s="831">
        <v>7</v>
      </c>
      <c r="B1208" s="832" t="s">
        <v>2907</v>
      </c>
      <c r="C1208" s="832" t="s">
        <v>2913</v>
      </c>
      <c r="D1208" s="833" t="s">
        <v>4443</v>
      </c>
      <c r="E1208" s="834" t="s">
        <v>2947</v>
      </c>
      <c r="F1208" s="832" t="s">
        <v>2908</v>
      </c>
      <c r="G1208" s="832" t="s">
        <v>3065</v>
      </c>
      <c r="H1208" s="832" t="s">
        <v>585</v>
      </c>
      <c r="I1208" s="832" t="s">
        <v>3066</v>
      </c>
      <c r="J1208" s="832" t="s">
        <v>3067</v>
      </c>
      <c r="K1208" s="832" t="s">
        <v>3068</v>
      </c>
      <c r="L1208" s="835">
        <v>24.68</v>
      </c>
      <c r="M1208" s="835">
        <v>24.68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7</v>
      </c>
      <c r="B1209" s="832" t="s">
        <v>2907</v>
      </c>
      <c r="C1209" s="832" t="s">
        <v>2913</v>
      </c>
      <c r="D1209" s="833" t="s">
        <v>4443</v>
      </c>
      <c r="E1209" s="834" t="s">
        <v>2947</v>
      </c>
      <c r="F1209" s="832" t="s">
        <v>2908</v>
      </c>
      <c r="G1209" s="832" t="s">
        <v>3065</v>
      </c>
      <c r="H1209" s="832" t="s">
        <v>585</v>
      </c>
      <c r="I1209" s="832" t="s">
        <v>3633</v>
      </c>
      <c r="J1209" s="832" t="s">
        <v>3067</v>
      </c>
      <c r="K1209" s="832" t="s">
        <v>3634</v>
      </c>
      <c r="L1209" s="835">
        <v>74.06</v>
      </c>
      <c r="M1209" s="835">
        <v>888.72</v>
      </c>
      <c r="N1209" s="832">
        <v>12</v>
      </c>
      <c r="O1209" s="836">
        <v>4</v>
      </c>
      <c r="P1209" s="835">
        <v>666.54</v>
      </c>
      <c r="Q1209" s="837">
        <v>0.74999999999999989</v>
      </c>
      <c r="R1209" s="832">
        <v>9</v>
      </c>
      <c r="S1209" s="837">
        <v>0.75</v>
      </c>
      <c r="T1209" s="836">
        <v>3</v>
      </c>
      <c r="U1209" s="838">
        <v>0.75</v>
      </c>
    </row>
    <row r="1210" spans="1:21" ht="14.45" customHeight="1" x14ac:dyDescent="0.2">
      <c r="A1210" s="831">
        <v>7</v>
      </c>
      <c r="B1210" s="832" t="s">
        <v>2907</v>
      </c>
      <c r="C1210" s="832" t="s">
        <v>2913</v>
      </c>
      <c r="D1210" s="833" t="s">
        <v>4443</v>
      </c>
      <c r="E1210" s="834" t="s">
        <v>2947</v>
      </c>
      <c r="F1210" s="832" t="s">
        <v>2908</v>
      </c>
      <c r="G1210" s="832" t="s">
        <v>3065</v>
      </c>
      <c r="H1210" s="832" t="s">
        <v>585</v>
      </c>
      <c r="I1210" s="832" t="s">
        <v>3633</v>
      </c>
      <c r="J1210" s="832" t="s">
        <v>3067</v>
      </c>
      <c r="K1210" s="832" t="s">
        <v>3634</v>
      </c>
      <c r="L1210" s="835">
        <v>80.319999999999993</v>
      </c>
      <c r="M1210" s="835">
        <v>803.19999999999993</v>
      </c>
      <c r="N1210" s="832">
        <v>10</v>
      </c>
      <c r="O1210" s="836">
        <v>2.5</v>
      </c>
      <c r="P1210" s="835">
        <v>481.91999999999996</v>
      </c>
      <c r="Q1210" s="837">
        <v>0.6</v>
      </c>
      <c r="R1210" s="832">
        <v>6</v>
      </c>
      <c r="S1210" s="837">
        <v>0.6</v>
      </c>
      <c r="T1210" s="836">
        <v>1.5</v>
      </c>
      <c r="U1210" s="838">
        <v>0.6</v>
      </c>
    </row>
    <row r="1211" spans="1:21" ht="14.45" customHeight="1" x14ac:dyDescent="0.2">
      <c r="A1211" s="831">
        <v>7</v>
      </c>
      <c r="B1211" s="832" t="s">
        <v>2907</v>
      </c>
      <c r="C1211" s="832" t="s">
        <v>2913</v>
      </c>
      <c r="D1211" s="833" t="s">
        <v>4443</v>
      </c>
      <c r="E1211" s="834" t="s">
        <v>2947</v>
      </c>
      <c r="F1211" s="832" t="s">
        <v>2908</v>
      </c>
      <c r="G1211" s="832" t="s">
        <v>3635</v>
      </c>
      <c r="H1211" s="832" t="s">
        <v>585</v>
      </c>
      <c r="I1211" s="832" t="s">
        <v>3636</v>
      </c>
      <c r="J1211" s="832" t="s">
        <v>3637</v>
      </c>
      <c r="K1211" s="832" t="s">
        <v>3638</v>
      </c>
      <c r="L1211" s="835">
        <v>561.76</v>
      </c>
      <c r="M1211" s="835">
        <v>12920.480000000001</v>
      </c>
      <c r="N1211" s="832">
        <v>23</v>
      </c>
      <c r="O1211" s="836">
        <v>4.5</v>
      </c>
      <c r="P1211" s="835">
        <v>12920.480000000001</v>
      </c>
      <c r="Q1211" s="837">
        <v>1</v>
      </c>
      <c r="R1211" s="832">
        <v>23</v>
      </c>
      <c r="S1211" s="837">
        <v>1</v>
      </c>
      <c r="T1211" s="836">
        <v>4.5</v>
      </c>
      <c r="U1211" s="838">
        <v>1</v>
      </c>
    </row>
    <row r="1212" spans="1:21" ht="14.45" customHeight="1" x14ac:dyDescent="0.2">
      <c r="A1212" s="831">
        <v>7</v>
      </c>
      <c r="B1212" s="832" t="s">
        <v>2907</v>
      </c>
      <c r="C1212" s="832" t="s">
        <v>2913</v>
      </c>
      <c r="D1212" s="833" t="s">
        <v>4443</v>
      </c>
      <c r="E1212" s="834" t="s">
        <v>2947</v>
      </c>
      <c r="F1212" s="832" t="s">
        <v>2908</v>
      </c>
      <c r="G1212" s="832" t="s">
        <v>4094</v>
      </c>
      <c r="H1212" s="832" t="s">
        <v>585</v>
      </c>
      <c r="I1212" s="832" t="s">
        <v>4235</v>
      </c>
      <c r="J1212" s="832" t="s">
        <v>4096</v>
      </c>
      <c r="K1212" s="832" t="s">
        <v>4236</v>
      </c>
      <c r="L1212" s="835">
        <v>40.25</v>
      </c>
      <c r="M1212" s="835">
        <v>40.25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7</v>
      </c>
      <c r="B1213" s="832" t="s">
        <v>2907</v>
      </c>
      <c r="C1213" s="832" t="s">
        <v>2913</v>
      </c>
      <c r="D1213" s="833" t="s">
        <v>4443</v>
      </c>
      <c r="E1213" s="834" t="s">
        <v>2947</v>
      </c>
      <c r="F1213" s="832" t="s">
        <v>2908</v>
      </c>
      <c r="G1213" s="832" t="s">
        <v>4094</v>
      </c>
      <c r="H1213" s="832" t="s">
        <v>585</v>
      </c>
      <c r="I1213" s="832" t="s">
        <v>4095</v>
      </c>
      <c r="J1213" s="832" t="s">
        <v>4096</v>
      </c>
      <c r="K1213" s="832" t="s">
        <v>4097</v>
      </c>
      <c r="L1213" s="835">
        <v>20.13</v>
      </c>
      <c r="M1213" s="835">
        <v>20.13</v>
      </c>
      <c r="N1213" s="832">
        <v>1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7</v>
      </c>
      <c r="B1214" s="832" t="s">
        <v>2907</v>
      </c>
      <c r="C1214" s="832" t="s">
        <v>2913</v>
      </c>
      <c r="D1214" s="833" t="s">
        <v>4443</v>
      </c>
      <c r="E1214" s="834" t="s">
        <v>2947</v>
      </c>
      <c r="F1214" s="832" t="s">
        <v>2908</v>
      </c>
      <c r="G1214" s="832" t="s">
        <v>3246</v>
      </c>
      <c r="H1214" s="832" t="s">
        <v>585</v>
      </c>
      <c r="I1214" s="832" t="s">
        <v>3640</v>
      </c>
      <c r="J1214" s="832" t="s">
        <v>3641</v>
      </c>
      <c r="K1214" s="832" t="s">
        <v>875</v>
      </c>
      <c r="L1214" s="835">
        <v>132</v>
      </c>
      <c r="M1214" s="835">
        <v>924</v>
      </c>
      <c r="N1214" s="832">
        <v>7</v>
      </c>
      <c r="O1214" s="836">
        <v>2.5</v>
      </c>
      <c r="P1214" s="835">
        <v>924</v>
      </c>
      <c r="Q1214" s="837">
        <v>1</v>
      </c>
      <c r="R1214" s="832">
        <v>7</v>
      </c>
      <c r="S1214" s="837">
        <v>1</v>
      </c>
      <c r="T1214" s="836">
        <v>2.5</v>
      </c>
      <c r="U1214" s="838">
        <v>1</v>
      </c>
    </row>
    <row r="1215" spans="1:21" ht="14.45" customHeight="1" x14ac:dyDescent="0.2">
      <c r="A1215" s="831">
        <v>7</v>
      </c>
      <c r="B1215" s="832" t="s">
        <v>2907</v>
      </c>
      <c r="C1215" s="832" t="s">
        <v>2913</v>
      </c>
      <c r="D1215" s="833" t="s">
        <v>4443</v>
      </c>
      <c r="E1215" s="834" t="s">
        <v>2947</v>
      </c>
      <c r="F1215" s="832" t="s">
        <v>2908</v>
      </c>
      <c r="G1215" s="832" t="s">
        <v>3246</v>
      </c>
      <c r="H1215" s="832" t="s">
        <v>678</v>
      </c>
      <c r="I1215" s="832" t="s">
        <v>2660</v>
      </c>
      <c r="J1215" s="832" t="s">
        <v>2661</v>
      </c>
      <c r="K1215" s="832" t="s">
        <v>2662</v>
      </c>
      <c r="L1215" s="835">
        <v>246.39</v>
      </c>
      <c r="M1215" s="835">
        <v>246.39</v>
      </c>
      <c r="N1215" s="832">
        <v>1</v>
      </c>
      <c r="O1215" s="836">
        <v>1</v>
      </c>
      <c r="P1215" s="835">
        <v>246.39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7</v>
      </c>
      <c r="B1216" s="832" t="s">
        <v>2907</v>
      </c>
      <c r="C1216" s="832" t="s">
        <v>2913</v>
      </c>
      <c r="D1216" s="833" t="s">
        <v>4443</v>
      </c>
      <c r="E1216" s="834" t="s">
        <v>2947</v>
      </c>
      <c r="F1216" s="832" t="s">
        <v>2908</v>
      </c>
      <c r="G1216" s="832" t="s">
        <v>3246</v>
      </c>
      <c r="H1216" s="832" t="s">
        <v>585</v>
      </c>
      <c r="I1216" s="832" t="s">
        <v>4237</v>
      </c>
      <c r="J1216" s="832" t="s">
        <v>4238</v>
      </c>
      <c r="K1216" s="832" t="s">
        <v>2686</v>
      </c>
      <c r="L1216" s="835">
        <v>395.98</v>
      </c>
      <c r="M1216" s="835">
        <v>395.98</v>
      </c>
      <c r="N1216" s="832">
        <v>1</v>
      </c>
      <c r="O1216" s="836">
        <v>0.5</v>
      </c>
      <c r="P1216" s="835">
        <v>395.98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5" customHeight="1" x14ac:dyDescent="0.2">
      <c r="A1217" s="831">
        <v>7</v>
      </c>
      <c r="B1217" s="832" t="s">
        <v>2907</v>
      </c>
      <c r="C1217" s="832" t="s">
        <v>2913</v>
      </c>
      <c r="D1217" s="833" t="s">
        <v>4443</v>
      </c>
      <c r="E1217" s="834" t="s">
        <v>2947</v>
      </c>
      <c r="F1217" s="832" t="s">
        <v>2908</v>
      </c>
      <c r="G1217" s="832" t="s">
        <v>3246</v>
      </c>
      <c r="H1217" s="832" t="s">
        <v>585</v>
      </c>
      <c r="I1217" s="832" t="s">
        <v>4239</v>
      </c>
      <c r="J1217" s="832" t="s">
        <v>4238</v>
      </c>
      <c r="K1217" s="832" t="s">
        <v>875</v>
      </c>
      <c r="L1217" s="835">
        <v>132</v>
      </c>
      <c r="M1217" s="835">
        <v>396</v>
      </c>
      <c r="N1217" s="832">
        <v>3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5" customHeight="1" x14ac:dyDescent="0.2">
      <c r="A1218" s="831">
        <v>7</v>
      </c>
      <c r="B1218" s="832" t="s">
        <v>2907</v>
      </c>
      <c r="C1218" s="832" t="s">
        <v>2913</v>
      </c>
      <c r="D1218" s="833" t="s">
        <v>4443</v>
      </c>
      <c r="E1218" s="834" t="s">
        <v>2947</v>
      </c>
      <c r="F1218" s="832" t="s">
        <v>2908</v>
      </c>
      <c r="G1218" s="832" t="s">
        <v>3643</v>
      </c>
      <c r="H1218" s="832" t="s">
        <v>678</v>
      </c>
      <c r="I1218" s="832" t="s">
        <v>3644</v>
      </c>
      <c r="J1218" s="832" t="s">
        <v>2587</v>
      </c>
      <c r="K1218" s="832" t="s">
        <v>3645</v>
      </c>
      <c r="L1218" s="835">
        <v>232.68</v>
      </c>
      <c r="M1218" s="835">
        <v>5584.32</v>
      </c>
      <c r="N1218" s="832">
        <v>24</v>
      </c>
      <c r="O1218" s="836">
        <v>4</v>
      </c>
      <c r="P1218" s="835">
        <v>2792.16</v>
      </c>
      <c r="Q1218" s="837">
        <v>0.5</v>
      </c>
      <c r="R1218" s="832">
        <v>12</v>
      </c>
      <c r="S1218" s="837">
        <v>0.5</v>
      </c>
      <c r="T1218" s="836">
        <v>2</v>
      </c>
      <c r="U1218" s="838">
        <v>0.5</v>
      </c>
    </row>
    <row r="1219" spans="1:21" ht="14.45" customHeight="1" x14ac:dyDescent="0.2">
      <c r="A1219" s="831">
        <v>7</v>
      </c>
      <c r="B1219" s="832" t="s">
        <v>2907</v>
      </c>
      <c r="C1219" s="832" t="s">
        <v>2913</v>
      </c>
      <c r="D1219" s="833" t="s">
        <v>4443</v>
      </c>
      <c r="E1219" s="834" t="s">
        <v>2947</v>
      </c>
      <c r="F1219" s="832" t="s">
        <v>2908</v>
      </c>
      <c r="G1219" s="832" t="s">
        <v>3643</v>
      </c>
      <c r="H1219" s="832" t="s">
        <v>678</v>
      </c>
      <c r="I1219" s="832" t="s">
        <v>3646</v>
      </c>
      <c r="J1219" s="832" t="s">
        <v>3647</v>
      </c>
      <c r="K1219" s="832" t="s">
        <v>2818</v>
      </c>
      <c r="L1219" s="835">
        <v>969.48</v>
      </c>
      <c r="M1219" s="835">
        <v>26175.960000000003</v>
      </c>
      <c r="N1219" s="832">
        <v>27</v>
      </c>
      <c r="O1219" s="836">
        <v>7</v>
      </c>
      <c r="P1219" s="835">
        <v>20359.080000000002</v>
      </c>
      <c r="Q1219" s="837">
        <v>0.77777777777777779</v>
      </c>
      <c r="R1219" s="832">
        <v>21</v>
      </c>
      <c r="S1219" s="837">
        <v>0.77777777777777779</v>
      </c>
      <c r="T1219" s="836">
        <v>6</v>
      </c>
      <c r="U1219" s="838">
        <v>0.8571428571428571</v>
      </c>
    </row>
    <row r="1220" spans="1:21" ht="14.45" customHeight="1" x14ac:dyDescent="0.2">
      <c r="A1220" s="831">
        <v>7</v>
      </c>
      <c r="B1220" s="832" t="s">
        <v>2907</v>
      </c>
      <c r="C1220" s="832" t="s">
        <v>2913</v>
      </c>
      <c r="D1220" s="833" t="s">
        <v>4443</v>
      </c>
      <c r="E1220" s="834" t="s">
        <v>2947</v>
      </c>
      <c r="F1220" s="832" t="s">
        <v>2908</v>
      </c>
      <c r="G1220" s="832" t="s">
        <v>3643</v>
      </c>
      <c r="H1220" s="832" t="s">
        <v>678</v>
      </c>
      <c r="I1220" s="832" t="s">
        <v>4100</v>
      </c>
      <c r="J1220" s="832" t="s">
        <v>3650</v>
      </c>
      <c r="K1220" s="832" t="s">
        <v>4101</v>
      </c>
      <c r="L1220" s="835">
        <v>5322.08</v>
      </c>
      <c r="M1220" s="835">
        <v>15966.24</v>
      </c>
      <c r="N1220" s="832">
        <v>3</v>
      </c>
      <c r="O1220" s="836">
        <v>2</v>
      </c>
      <c r="P1220" s="835">
        <v>15966.24</v>
      </c>
      <c r="Q1220" s="837">
        <v>1</v>
      </c>
      <c r="R1220" s="832">
        <v>3</v>
      </c>
      <c r="S1220" s="837">
        <v>1</v>
      </c>
      <c r="T1220" s="836">
        <v>2</v>
      </c>
      <c r="U1220" s="838">
        <v>1</v>
      </c>
    </row>
    <row r="1221" spans="1:21" ht="14.45" customHeight="1" x14ac:dyDescent="0.2">
      <c r="A1221" s="831">
        <v>7</v>
      </c>
      <c r="B1221" s="832" t="s">
        <v>2907</v>
      </c>
      <c r="C1221" s="832" t="s">
        <v>2913</v>
      </c>
      <c r="D1221" s="833" t="s">
        <v>4443</v>
      </c>
      <c r="E1221" s="834" t="s">
        <v>2947</v>
      </c>
      <c r="F1221" s="832" t="s">
        <v>2908</v>
      </c>
      <c r="G1221" s="832" t="s">
        <v>3643</v>
      </c>
      <c r="H1221" s="832" t="s">
        <v>678</v>
      </c>
      <c r="I1221" s="832" t="s">
        <v>3652</v>
      </c>
      <c r="J1221" s="832" t="s">
        <v>2587</v>
      </c>
      <c r="K1221" s="832" t="s">
        <v>3653</v>
      </c>
      <c r="L1221" s="835">
        <v>1938.97</v>
      </c>
      <c r="M1221" s="835">
        <v>15511.76</v>
      </c>
      <c r="N1221" s="832">
        <v>8</v>
      </c>
      <c r="O1221" s="836">
        <v>2</v>
      </c>
      <c r="P1221" s="835">
        <v>15511.76</v>
      </c>
      <c r="Q1221" s="837">
        <v>1</v>
      </c>
      <c r="R1221" s="832">
        <v>8</v>
      </c>
      <c r="S1221" s="837">
        <v>1</v>
      </c>
      <c r="T1221" s="836">
        <v>2</v>
      </c>
      <c r="U1221" s="838">
        <v>1</v>
      </c>
    </row>
    <row r="1222" spans="1:21" ht="14.45" customHeight="1" x14ac:dyDescent="0.2">
      <c r="A1222" s="831">
        <v>7</v>
      </c>
      <c r="B1222" s="832" t="s">
        <v>2907</v>
      </c>
      <c r="C1222" s="832" t="s">
        <v>2913</v>
      </c>
      <c r="D1222" s="833" t="s">
        <v>4443</v>
      </c>
      <c r="E1222" s="834" t="s">
        <v>2947</v>
      </c>
      <c r="F1222" s="832" t="s">
        <v>2908</v>
      </c>
      <c r="G1222" s="832" t="s">
        <v>3643</v>
      </c>
      <c r="H1222" s="832" t="s">
        <v>678</v>
      </c>
      <c r="I1222" s="832" t="s">
        <v>3654</v>
      </c>
      <c r="J1222" s="832" t="s">
        <v>2587</v>
      </c>
      <c r="K1222" s="832" t="s">
        <v>3655</v>
      </c>
      <c r="L1222" s="835">
        <v>1454.23</v>
      </c>
      <c r="M1222" s="835">
        <v>23267.68</v>
      </c>
      <c r="N1222" s="832">
        <v>16</v>
      </c>
      <c r="O1222" s="836">
        <v>3</v>
      </c>
      <c r="P1222" s="835">
        <v>23267.68</v>
      </c>
      <c r="Q1222" s="837">
        <v>1</v>
      </c>
      <c r="R1222" s="832">
        <v>16</v>
      </c>
      <c r="S1222" s="837">
        <v>1</v>
      </c>
      <c r="T1222" s="836">
        <v>3</v>
      </c>
      <c r="U1222" s="838">
        <v>1</v>
      </c>
    </row>
    <row r="1223" spans="1:21" ht="14.45" customHeight="1" x14ac:dyDescent="0.2">
      <c r="A1223" s="831">
        <v>7</v>
      </c>
      <c r="B1223" s="832" t="s">
        <v>2907</v>
      </c>
      <c r="C1223" s="832" t="s">
        <v>2913</v>
      </c>
      <c r="D1223" s="833" t="s">
        <v>4443</v>
      </c>
      <c r="E1223" s="834" t="s">
        <v>2947</v>
      </c>
      <c r="F1223" s="832" t="s">
        <v>2908</v>
      </c>
      <c r="G1223" s="832" t="s">
        <v>3643</v>
      </c>
      <c r="H1223" s="832" t="s">
        <v>678</v>
      </c>
      <c r="I1223" s="832" t="s">
        <v>2586</v>
      </c>
      <c r="J1223" s="832" t="s">
        <v>2587</v>
      </c>
      <c r="K1223" s="832" t="s">
        <v>2588</v>
      </c>
      <c r="L1223" s="835">
        <v>484.75</v>
      </c>
      <c r="M1223" s="835">
        <v>14057.75</v>
      </c>
      <c r="N1223" s="832">
        <v>29</v>
      </c>
      <c r="O1223" s="836">
        <v>6</v>
      </c>
      <c r="P1223" s="835">
        <v>12603.5</v>
      </c>
      <c r="Q1223" s="837">
        <v>0.89655172413793105</v>
      </c>
      <c r="R1223" s="832">
        <v>26</v>
      </c>
      <c r="S1223" s="837">
        <v>0.89655172413793105</v>
      </c>
      <c r="T1223" s="836">
        <v>5</v>
      </c>
      <c r="U1223" s="838">
        <v>0.83333333333333337</v>
      </c>
    </row>
    <row r="1224" spans="1:21" ht="14.45" customHeight="1" x14ac:dyDescent="0.2">
      <c r="A1224" s="831">
        <v>7</v>
      </c>
      <c r="B1224" s="832" t="s">
        <v>2907</v>
      </c>
      <c r="C1224" s="832" t="s">
        <v>2913</v>
      </c>
      <c r="D1224" s="833" t="s">
        <v>4443</v>
      </c>
      <c r="E1224" s="834" t="s">
        <v>2947</v>
      </c>
      <c r="F1224" s="832" t="s">
        <v>2908</v>
      </c>
      <c r="G1224" s="832" t="s">
        <v>3643</v>
      </c>
      <c r="H1224" s="832" t="s">
        <v>678</v>
      </c>
      <c r="I1224" s="832" t="s">
        <v>2819</v>
      </c>
      <c r="J1224" s="832" t="s">
        <v>2587</v>
      </c>
      <c r="K1224" s="832" t="s">
        <v>2820</v>
      </c>
      <c r="L1224" s="835">
        <v>969.48</v>
      </c>
      <c r="M1224" s="835">
        <v>16481.16</v>
      </c>
      <c r="N1224" s="832">
        <v>17</v>
      </c>
      <c r="O1224" s="836">
        <v>3</v>
      </c>
      <c r="P1224" s="835">
        <v>16481.16</v>
      </c>
      <c r="Q1224" s="837">
        <v>1</v>
      </c>
      <c r="R1224" s="832">
        <v>17</v>
      </c>
      <c r="S1224" s="837">
        <v>1</v>
      </c>
      <c r="T1224" s="836">
        <v>3</v>
      </c>
      <c r="U1224" s="838">
        <v>1</v>
      </c>
    </row>
    <row r="1225" spans="1:21" ht="14.45" customHeight="1" x14ac:dyDescent="0.2">
      <c r="A1225" s="831">
        <v>7</v>
      </c>
      <c r="B1225" s="832" t="s">
        <v>2907</v>
      </c>
      <c r="C1225" s="832" t="s">
        <v>2913</v>
      </c>
      <c r="D1225" s="833" t="s">
        <v>4443</v>
      </c>
      <c r="E1225" s="834" t="s">
        <v>2947</v>
      </c>
      <c r="F1225" s="832" t="s">
        <v>2908</v>
      </c>
      <c r="G1225" s="832" t="s">
        <v>3643</v>
      </c>
      <c r="H1225" s="832" t="s">
        <v>678</v>
      </c>
      <c r="I1225" s="832" t="s">
        <v>3659</v>
      </c>
      <c r="J1225" s="832" t="s">
        <v>3647</v>
      </c>
      <c r="K1225" s="832" t="s">
        <v>2816</v>
      </c>
      <c r="L1225" s="835">
        <v>484.75</v>
      </c>
      <c r="M1225" s="835">
        <v>484.75</v>
      </c>
      <c r="N1225" s="832">
        <v>1</v>
      </c>
      <c r="O1225" s="836">
        <v>1</v>
      </c>
      <c r="P1225" s="835">
        <v>484.75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7</v>
      </c>
      <c r="B1226" s="832" t="s">
        <v>2907</v>
      </c>
      <c r="C1226" s="832" t="s">
        <v>2913</v>
      </c>
      <c r="D1226" s="833" t="s">
        <v>4443</v>
      </c>
      <c r="E1226" s="834" t="s">
        <v>2947</v>
      </c>
      <c r="F1226" s="832" t="s">
        <v>2908</v>
      </c>
      <c r="G1226" s="832" t="s">
        <v>3643</v>
      </c>
      <c r="H1226" s="832" t="s">
        <v>585</v>
      </c>
      <c r="I1226" s="832" t="s">
        <v>3660</v>
      </c>
      <c r="J1226" s="832" t="s">
        <v>3657</v>
      </c>
      <c r="K1226" s="832" t="s">
        <v>3661</v>
      </c>
      <c r="L1226" s="835">
        <v>969.48</v>
      </c>
      <c r="M1226" s="835">
        <v>5816.88</v>
      </c>
      <c r="N1226" s="832">
        <v>6</v>
      </c>
      <c r="O1226" s="836">
        <v>1</v>
      </c>
      <c r="P1226" s="835">
        <v>5816.88</v>
      </c>
      <c r="Q1226" s="837">
        <v>1</v>
      </c>
      <c r="R1226" s="832">
        <v>6</v>
      </c>
      <c r="S1226" s="837">
        <v>1</v>
      </c>
      <c r="T1226" s="836">
        <v>1</v>
      </c>
      <c r="U1226" s="838">
        <v>1</v>
      </c>
    </row>
    <row r="1227" spans="1:21" ht="14.45" customHeight="1" x14ac:dyDescent="0.2">
      <c r="A1227" s="831">
        <v>7</v>
      </c>
      <c r="B1227" s="832" t="s">
        <v>2907</v>
      </c>
      <c r="C1227" s="832" t="s">
        <v>2913</v>
      </c>
      <c r="D1227" s="833" t="s">
        <v>4443</v>
      </c>
      <c r="E1227" s="834" t="s">
        <v>2947</v>
      </c>
      <c r="F1227" s="832" t="s">
        <v>2908</v>
      </c>
      <c r="G1227" s="832" t="s">
        <v>3643</v>
      </c>
      <c r="H1227" s="832" t="s">
        <v>678</v>
      </c>
      <c r="I1227" s="832" t="s">
        <v>2815</v>
      </c>
      <c r="J1227" s="832" t="s">
        <v>2813</v>
      </c>
      <c r="K1227" s="832" t="s">
        <v>2816</v>
      </c>
      <c r="L1227" s="835">
        <v>484.75</v>
      </c>
      <c r="M1227" s="835">
        <v>7271.25</v>
      </c>
      <c r="N1227" s="832">
        <v>15</v>
      </c>
      <c r="O1227" s="836">
        <v>4</v>
      </c>
      <c r="P1227" s="835">
        <v>7271.25</v>
      </c>
      <c r="Q1227" s="837">
        <v>1</v>
      </c>
      <c r="R1227" s="832">
        <v>15</v>
      </c>
      <c r="S1227" s="837">
        <v>1</v>
      </c>
      <c r="T1227" s="836">
        <v>4</v>
      </c>
      <c r="U1227" s="838">
        <v>1</v>
      </c>
    </row>
    <row r="1228" spans="1:21" ht="14.45" customHeight="1" x14ac:dyDescent="0.2">
      <c r="A1228" s="831">
        <v>7</v>
      </c>
      <c r="B1228" s="832" t="s">
        <v>2907</v>
      </c>
      <c r="C1228" s="832" t="s">
        <v>2913</v>
      </c>
      <c r="D1228" s="833" t="s">
        <v>4443</v>
      </c>
      <c r="E1228" s="834" t="s">
        <v>2947</v>
      </c>
      <c r="F1228" s="832" t="s">
        <v>2908</v>
      </c>
      <c r="G1228" s="832" t="s">
        <v>3643</v>
      </c>
      <c r="H1228" s="832" t="s">
        <v>678</v>
      </c>
      <c r="I1228" s="832" t="s">
        <v>2817</v>
      </c>
      <c r="J1228" s="832" t="s">
        <v>2813</v>
      </c>
      <c r="K1228" s="832" t="s">
        <v>2818</v>
      </c>
      <c r="L1228" s="835">
        <v>969.48</v>
      </c>
      <c r="M1228" s="835">
        <v>14542.2</v>
      </c>
      <c r="N1228" s="832">
        <v>15</v>
      </c>
      <c r="O1228" s="836">
        <v>3</v>
      </c>
      <c r="P1228" s="835">
        <v>8725.32</v>
      </c>
      <c r="Q1228" s="837">
        <v>0.6</v>
      </c>
      <c r="R1228" s="832">
        <v>9</v>
      </c>
      <c r="S1228" s="837">
        <v>0.6</v>
      </c>
      <c r="T1228" s="836">
        <v>2</v>
      </c>
      <c r="U1228" s="838">
        <v>0.66666666666666663</v>
      </c>
    </row>
    <row r="1229" spans="1:21" ht="14.45" customHeight="1" x14ac:dyDescent="0.2">
      <c r="A1229" s="831">
        <v>7</v>
      </c>
      <c r="B1229" s="832" t="s">
        <v>2907</v>
      </c>
      <c r="C1229" s="832" t="s">
        <v>2913</v>
      </c>
      <c r="D1229" s="833" t="s">
        <v>4443</v>
      </c>
      <c r="E1229" s="834" t="s">
        <v>2947</v>
      </c>
      <c r="F1229" s="832" t="s">
        <v>2908</v>
      </c>
      <c r="G1229" s="832" t="s">
        <v>3643</v>
      </c>
      <c r="H1229" s="832" t="s">
        <v>678</v>
      </c>
      <c r="I1229" s="832" t="s">
        <v>2812</v>
      </c>
      <c r="J1229" s="832" t="s">
        <v>2813</v>
      </c>
      <c r="K1229" s="832" t="s">
        <v>2814</v>
      </c>
      <c r="L1229" s="835">
        <v>1938.97</v>
      </c>
      <c r="M1229" s="835">
        <v>17450.73</v>
      </c>
      <c r="N1229" s="832">
        <v>9</v>
      </c>
      <c r="O1229" s="836">
        <v>3</v>
      </c>
      <c r="P1229" s="835">
        <v>5816.91</v>
      </c>
      <c r="Q1229" s="837">
        <v>0.33333333333333331</v>
      </c>
      <c r="R1229" s="832">
        <v>3</v>
      </c>
      <c r="S1229" s="837">
        <v>0.33333333333333331</v>
      </c>
      <c r="T1229" s="836">
        <v>2</v>
      </c>
      <c r="U1229" s="838">
        <v>0.66666666666666663</v>
      </c>
    </row>
    <row r="1230" spans="1:21" ht="14.45" customHeight="1" x14ac:dyDescent="0.2">
      <c r="A1230" s="831">
        <v>7</v>
      </c>
      <c r="B1230" s="832" t="s">
        <v>2907</v>
      </c>
      <c r="C1230" s="832" t="s">
        <v>2913</v>
      </c>
      <c r="D1230" s="833" t="s">
        <v>4443</v>
      </c>
      <c r="E1230" s="834" t="s">
        <v>2947</v>
      </c>
      <c r="F1230" s="832" t="s">
        <v>2908</v>
      </c>
      <c r="G1230" s="832" t="s">
        <v>3643</v>
      </c>
      <c r="H1230" s="832" t="s">
        <v>678</v>
      </c>
      <c r="I1230" s="832" t="s">
        <v>3945</v>
      </c>
      <c r="J1230" s="832" t="s">
        <v>2813</v>
      </c>
      <c r="K1230" s="832" t="s">
        <v>3946</v>
      </c>
      <c r="L1230" s="835">
        <v>242.37</v>
      </c>
      <c r="M1230" s="835">
        <v>1454.22</v>
      </c>
      <c r="N1230" s="832">
        <v>6</v>
      </c>
      <c r="O1230" s="836">
        <v>1</v>
      </c>
      <c r="P1230" s="835">
        <v>1454.22</v>
      </c>
      <c r="Q1230" s="837">
        <v>1</v>
      </c>
      <c r="R1230" s="832">
        <v>6</v>
      </c>
      <c r="S1230" s="837">
        <v>1</v>
      </c>
      <c r="T1230" s="836">
        <v>1</v>
      </c>
      <c r="U1230" s="838">
        <v>1</v>
      </c>
    </row>
    <row r="1231" spans="1:21" ht="14.45" customHeight="1" x14ac:dyDescent="0.2">
      <c r="A1231" s="831">
        <v>7</v>
      </c>
      <c r="B1231" s="832" t="s">
        <v>2907</v>
      </c>
      <c r="C1231" s="832" t="s">
        <v>2913</v>
      </c>
      <c r="D1231" s="833" t="s">
        <v>4443</v>
      </c>
      <c r="E1231" s="834" t="s">
        <v>2947</v>
      </c>
      <c r="F1231" s="832" t="s">
        <v>2908</v>
      </c>
      <c r="G1231" s="832" t="s">
        <v>3643</v>
      </c>
      <c r="H1231" s="832" t="s">
        <v>678</v>
      </c>
      <c r="I1231" s="832" t="s">
        <v>3662</v>
      </c>
      <c r="J1231" s="832" t="s">
        <v>2813</v>
      </c>
      <c r="K1231" s="832" t="s">
        <v>3663</v>
      </c>
      <c r="L1231" s="835">
        <v>1454.23</v>
      </c>
      <c r="M1231" s="835">
        <v>26176.14</v>
      </c>
      <c r="N1231" s="832">
        <v>18</v>
      </c>
      <c r="O1231" s="836">
        <v>4</v>
      </c>
      <c r="P1231" s="835">
        <v>26176.14</v>
      </c>
      <c r="Q1231" s="837">
        <v>1</v>
      </c>
      <c r="R1231" s="832">
        <v>18</v>
      </c>
      <c r="S1231" s="837">
        <v>1</v>
      </c>
      <c r="T1231" s="836">
        <v>4</v>
      </c>
      <c r="U1231" s="838">
        <v>1</v>
      </c>
    </row>
    <row r="1232" spans="1:21" ht="14.45" customHeight="1" x14ac:dyDescent="0.2">
      <c r="A1232" s="831">
        <v>7</v>
      </c>
      <c r="B1232" s="832" t="s">
        <v>2907</v>
      </c>
      <c r="C1232" s="832" t="s">
        <v>2913</v>
      </c>
      <c r="D1232" s="833" t="s">
        <v>4443</v>
      </c>
      <c r="E1232" s="834" t="s">
        <v>2947</v>
      </c>
      <c r="F1232" s="832" t="s">
        <v>2908</v>
      </c>
      <c r="G1232" s="832" t="s">
        <v>3643</v>
      </c>
      <c r="H1232" s="832" t="s">
        <v>585</v>
      </c>
      <c r="I1232" s="832" t="s">
        <v>4240</v>
      </c>
      <c r="J1232" s="832" t="s">
        <v>4241</v>
      </c>
      <c r="K1232" s="832" t="s">
        <v>4242</v>
      </c>
      <c r="L1232" s="835">
        <v>4967.28</v>
      </c>
      <c r="M1232" s="835">
        <v>4967.28</v>
      </c>
      <c r="N1232" s="832">
        <v>1</v>
      </c>
      <c r="O1232" s="836">
        <v>1</v>
      </c>
      <c r="P1232" s="835">
        <v>4967.28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7</v>
      </c>
      <c r="B1233" s="832" t="s">
        <v>2907</v>
      </c>
      <c r="C1233" s="832" t="s">
        <v>2913</v>
      </c>
      <c r="D1233" s="833" t="s">
        <v>4443</v>
      </c>
      <c r="E1233" s="834" t="s">
        <v>2947</v>
      </c>
      <c r="F1233" s="832" t="s">
        <v>2908</v>
      </c>
      <c r="G1233" s="832" t="s">
        <v>3506</v>
      </c>
      <c r="H1233" s="832" t="s">
        <v>585</v>
      </c>
      <c r="I1233" s="832" t="s">
        <v>4243</v>
      </c>
      <c r="J1233" s="832" t="s">
        <v>3508</v>
      </c>
      <c r="K1233" s="832" t="s">
        <v>4244</v>
      </c>
      <c r="L1233" s="835">
        <v>0</v>
      </c>
      <c r="M1233" s="835">
        <v>0</v>
      </c>
      <c r="N1233" s="832">
        <v>1</v>
      </c>
      <c r="O1233" s="836">
        <v>1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7</v>
      </c>
      <c r="B1234" s="832" t="s">
        <v>2907</v>
      </c>
      <c r="C1234" s="832" t="s">
        <v>2913</v>
      </c>
      <c r="D1234" s="833" t="s">
        <v>4443</v>
      </c>
      <c r="E1234" s="834" t="s">
        <v>2947</v>
      </c>
      <c r="F1234" s="832" t="s">
        <v>2908</v>
      </c>
      <c r="G1234" s="832" t="s">
        <v>3344</v>
      </c>
      <c r="H1234" s="832" t="s">
        <v>678</v>
      </c>
      <c r="I1234" s="832" t="s">
        <v>3670</v>
      </c>
      <c r="J1234" s="832" t="s">
        <v>2607</v>
      </c>
      <c r="K1234" s="832" t="s">
        <v>3671</v>
      </c>
      <c r="L1234" s="835">
        <v>339.47</v>
      </c>
      <c r="M1234" s="835">
        <v>6449.93</v>
      </c>
      <c r="N1234" s="832">
        <v>19</v>
      </c>
      <c r="O1234" s="836">
        <v>2.5</v>
      </c>
      <c r="P1234" s="835">
        <v>4752.58</v>
      </c>
      <c r="Q1234" s="837">
        <v>0.73684210526315785</v>
      </c>
      <c r="R1234" s="832">
        <v>14</v>
      </c>
      <c r="S1234" s="837">
        <v>0.73684210526315785</v>
      </c>
      <c r="T1234" s="836">
        <v>2</v>
      </c>
      <c r="U1234" s="838">
        <v>0.8</v>
      </c>
    </row>
    <row r="1235" spans="1:21" ht="14.45" customHeight="1" x14ac:dyDescent="0.2">
      <c r="A1235" s="831">
        <v>7</v>
      </c>
      <c r="B1235" s="832" t="s">
        <v>2907</v>
      </c>
      <c r="C1235" s="832" t="s">
        <v>2913</v>
      </c>
      <c r="D1235" s="833" t="s">
        <v>4443</v>
      </c>
      <c r="E1235" s="834" t="s">
        <v>2947</v>
      </c>
      <c r="F1235" s="832" t="s">
        <v>2908</v>
      </c>
      <c r="G1235" s="832" t="s">
        <v>3344</v>
      </c>
      <c r="H1235" s="832" t="s">
        <v>678</v>
      </c>
      <c r="I1235" s="832" t="s">
        <v>2606</v>
      </c>
      <c r="J1235" s="832" t="s">
        <v>2607</v>
      </c>
      <c r="K1235" s="832" t="s">
        <v>2608</v>
      </c>
      <c r="L1235" s="835">
        <v>113.16</v>
      </c>
      <c r="M1235" s="835">
        <v>1697.3999999999999</v>
      </c>
      <c r="N1235" s="832">
        <v>15</v>
      </c>
      <c r="O1235" s="836">
        <v>6.5</v>
      </c>
      <c r="P1235" s="835">
        <v>905.27999999999986</v>
      </c>
      <c r="Q1235" s="837">
        <v>0.53333333333333333</v>
      </c>
      <c r="R1235" s="832">
        <v>8</v>
      </c>
      <c r="S1235" s="837">
        <v>0.53333333333333333</v>
      </c>
      <c r="T1235" s="836">
        <v>4</v>
      </c>
      <c r="U1235" s="838">
        <v>0.61538461538461542</v>
      </c>
    </row>
    <row r="1236" spans="1:21" ht="14.45" customHeight="1" x14ac:dyDescent="0.2">
      <c r="A1236" s="831">
        <v>7</v>
      </c>
      <c r="B1236" s="832" t="s">
        <v>2907</v>
      </c>
      <c r="C1236" s="832" t="s">
        <v>2913</v>
      </c>
      <c r="D1236" s="833" t="s">
        <v>4443</v>
      </c>
      <c r="E1236" s="834" t="s">
        <v>2947</v>
      </c>
      <c r="F1236" s="832" t="s">
        <v>2908</v>
      </c>
      <c r="G1236" s="832" t="s">
        <v>3344</v>
      </c>
      <c r="H1236" s="832" t="s">
        <v>678</v>
      </c>
      <c r="I1236" s="832" t="s">
        <v>2609</v>
      </c>
      <c r="J1236" s="832" t="s">
        <v>2607</v>
      </c>
      <c r="K1236" s="832" t="s">
        <v>2610</v>
      </c>
      <c r="L1236" s="835">
        <v>169.73</v>
      </c>
      <c r="M1236" s="835">
        <v>509.18999999999994</v>
      </c>
      <c r="N1236" s="832">
        <v>3</v>
      </c>
      <c r="O1236" s="836">
        <v>2</v>
      </c>
      <c r="P1236" s="835">
        <v>169.73</v>
      </c>
      <c r="Q1236" s="837">
        <v>0.33333333333333337</v>
      </c>
      <c r="R1236" s="832">
        <v>1</v>
      </c>
      <c r="S1236" s="837">
        <v>0.33333333333333331</v>
      </c>
      <c r="T1236" s="836">
        <v>0.5</v>
      </c>
      <c r="U1236" s="838">
        <v>0.25</v>
      </c>
    </row>
    <row r="1237" spans="1:21" ht="14.45" customHeight="1" x14ac:dyDescent="0.2">
      <c r="A1237" s="831">
        <v>7</v>
      </c>
      <c r="B1237" s="832" t="s">
        <v>2907</v>
      </c>
      <c r="C1237" s="832" t="s">
        <v>2913</v>
      </c>
      <c r="D1237" s="833" t="s">
        <v>4443</v>
      </c>
      <c r="E1237" s="834" t="s">
        <v>2947</v>
      </c>
      <c r="F1237" s="832" t="s">
        <v>2908</v>
      </c>
      <c r="G1237" s="832" t="s">
        <v>3344</v>
      </c>
      <c r="H1237" s="832" t="s">
        <v>678</v>
      </c>
      <c r="I1237" s="832" t="s">
        <v>2834</v>
      </c>
      <c r="J1237" s="832" t="s">
        <v>2607</v>
      </c>
      <c r="K1237" s="832" t="s">
        <v>2835</v>
      </c>
      <c r="L1237" s="835">
        <v>339.47</v>
      </c>
      <c r="M1237" s="835">
        <v>56012.55</v>
      </c>
      <c r="N1237" s="832">
        <v>165</v>
      </c>
      <c r="O1237" s="836">
        <v>44</v>
      </c>
      <c r="P1237" s="835">
        <v>32589.119999999999</v>
      </c>
      <c r="Q1237" s="837">
        <v>0.58181818181818179</v>
      </c>
      <c r="R1237" s="832">
        <v>96</v>
      </c>
      <c r="S1237" s="837">
        <v>0.58181818181818179</v>
      </c>
      <c r="T1237" s="836">
        <v>26.5</v>
      </c>
      <c r="U1237" s="838">
        <v>0.60227272727272729</v>
      </c>
    </row>
    <row r="1238" spans="1:21" ht="14.45" customHeight="1" x14ac:dyDescent="0.2">
      <c r="A1238" s="831">
        <v>7</v>
      </c>
      <c r="B1238" s="832" t="s">
        <v>2907</v>
      </c>
      <c r="C1238" s="832" t="s">
        <v>2913</v>
      </c>
      <c r="D1238" s="833" t="s">
        <v>4443</v>
      </c>
      <c r="E1238" s="834" t="s">
        <v>2947</v>
      </c>
      <c r="F1238" s="832" t="s">
        <v>2908</v>
      </c>
      <c r="G1238" s="832" t="s">
        <v>3344</v>
      </c>
      <c r="H1238" s="832" t="s">
        <v>678</v>
      </c>
      <c r="I1238" s="832" t="s">
        <v>3672</v>
      </c>
      <c r="J1238" s="832" t="s">
        <v>2607</v>
      </c>
      <c r="K1238" s="832" t="s">
        <v>3673</v>
      </c>
      <c r="L1238" s="835">
        <v>226.31</v>
      </c>
      <c r="M1238" s="835">
        <v>2942.03</v>
      </c>
      <c r="N1238" s="832">
        <v>13</v>
      </c>
      <c r="O1238" s="836">
        <v>1.5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7</v>
      </c>
      <c r="B1239" s="832" t="s">
        <v>2907</v>
      </c>
      <c r="C1239" s="832" t="s">
        <v>2913</v>
      </c>
      <c r="D1239" s="833" t="s">
        <v>4443</v>
      </c>
      <c r="E1239" s="834" t="s">
        <v>2947</v>
      </c>
      <c r="F1239" s="832" t="s">
        <v>2908</v>
      </c>
      <c r="G1239" s="832" t="s">
        <v>3344</v>
      </c>
      <c r="H1239" s="832" t="s">
        <v>678</v>
      </c>
      <c r="I1239" s="832" t="s">
        <v>4245</v>
      </c>
      <c r="J1239" s="832" t="s">
        <v>3675</v>
      </c>
      <c r="K1239" s="832" t="s">
        <v>4246</v>
      </c>
      <c r="L1239" s="835">
        <v>860.52</v>
      </c>
      <c r="M1239" s="835">
        <v>10326.24</v>
      </c>
      <c r="N1239" s="832">
        <v>12</v>
      </c>
      <c r="O1239" s="836">
        <v>2</v>
      </c>
      <c r="P1239" s="835">
        <v>5163.12</v>
      </c>
      <c r="Q1239" s="837">
        <v>0.5</v>
      </c>
      <c r="R1239" s="832">
        <v>6</v>
      </c>
      <c r="S1239" s="837">
        <v>0.5</v>
      </c>
      <c r="T1239" s="836">
        <v>1</v>
      </c>
      <c r="U1239" s="838">
        <v>0.5</v>
      </c>
    </row>
    <row r="1240" spans="1:21" ht="14.45" customHeight="1" x14ac:dyDescent="0.2">
      <c r="A1240" s="831">
        <v>7</v>
      </c>
      <c r="B1240" s="832" t="s">
        <v>2907</v>
      </c>
      <c r="C1240" s="832" t="s">
        <v>2913</v>
      </c>
      <c r="D1240" s="833" t="s">
        <v>4443</v>
      </c>
      <c r="E1240" s="834" t="s">
        <v>2947</v>
      </c>
      <c r="F1240" s="832" t="s">
        <v>2908</v>
      </c>
      <c r="G1240" s="832" t="s">
        <v>3344</v>
      </c>
      <c r="H1240" s="832" t="s">
        <v>678</v>
      </c>
      <c r="I1240" s="832" t="s">
        <v>3679</v>
      </c>
      <c r="J1240" s="832" t="s">
        <v>3675</v>
      </c>
      <c r="K1240" s="832" t="s">
        <v>3680</v>
      </c>
      <c r="L1240" s="835">
        <v>763.63</v>
      </c>
      <c r="M1240" s="835">
        <v>4581.78</v>
      </c>
      <c r="N1240" s="832">
        <v>6</v>
      </c>
      <c r="O1240" s="836">
        <v>0.5</v>
      </c>
      <c r="P1240" s="835">
        <v>4581.78</v>
      </c>
      <c r="Q1240" s="837">
        <v>1</v>
      </c>
      <c r="R1240" s="832">
        <v>6</v>
      </c>
      <c r="S1240" s="837">
        <v>1</v>
      </c>
      <c r="T1240" s="836">
        <v>0.5</v>
      </c>
      <c r="U1240" s="838">
        <v>1</v>
      </c>
    </row>
    <row r="1241" spans="1:21" ht="14.45" customHeight="1" x14ac:dyDescent="0.2">
      <c r="A1241" s="831">
        <v>7</v>
      </c>
      <c r="B1241" s="832" t="s">
        <v>2907</v>
      </c>
      <c r="C1241" s="832" t="s">
        <v>2913</v>
      </c>
      <c r="D1241" s="833" t="s">
        <v>4443</v>
      </c>
      <c r="E1241" s="834" t="s">
        <v>2947</v>
      </c>
      <c r="F1241" s="832" t="s">
        <v>2908</v>
      </c>
      <c r="G1241" s="832" t="s">
        <v>3688</v>
      </c>
      <c r="H1241" s="832" t="s">
        <v>585</v>
      </c>
      <c r="I1241" s="832" t="s">
        <v>3689</v>
      </c>
      <c r="J1241" s="832" t="s">
        <v>3690</v>
      </c>
      <c r="K1241" s="832" t="s">
        <v>3691</v>
      </c>
      <c r="L1241" s="835">
        <v>0</v>
      </c>
      <c r="M1241" s="835">
        <v>0</v>
      </c>
      <c r="N1241" s="832">
        <v>4</v>
      </c>
      <c r="O1241" s="836">
        <v>1.5</v>
      </c>
      <c r="P1241" s="835">
        <v>0</v>
      </c>
      <c r="Q1241" s="837"/>
      <c r="R1241" s="832">
        <v>2</v>
      </c>
      <c r="S1241" s="837">
        <v>0.5</v>
      </c>
      <c r="T1241" s="836">
        <v>0.5</v>
      </c>
      <c r="U1241" s="838">
        <v>0.33333333333333331</v>
      </c>
    </row>
    <row r="1242" spans="1:21" ht="14.45" customHeight="1" x14ac:dyDescent="0.2">
      <c r="A1242" s="831">
        <v>7</v>
      </c>
      <c r="B1242" s="832" t="s">
        <v>2907</v>
      </c>
      <c r="C1242" s="832" t="s">
        <v>2913</v>
      </c>
      <c r="D1242" s="833" t="s">
        <v>4443</v>
      </c>
      <c r="E1242" s="834" t="s">
        <v>2947</v>
      </c>
      <c r="F1242" s="832" t="s">
        <v>2908</v>
      </c>
      <c r="G1242" s="832" t="s">
        <v>4247</v>
      </c>
      <c r="H1242" s="832" t="s">
        <v>585</v>
      </c>
      <c r="I1242" s="832" t="s">
        <v>4248</v>
      </c>
      <c r="J1242" s="832" t="s">
        <v>4249</v>
      </c>
      <c r="K1242" s="832" t="s">
        <v>4250</v>
      </c>
      <c r="L1242" s="835">
        <v>84.39</v>
      </c>
      <c r="M1242" s="835">
        <v>84.39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7</v>
      </c>
      <c r="B1243" s="832" t="s">
        <v>2907</v>
      </c>
      <c r="C1243" s="832" t="s">
        <v>2913</v>
      </c>
      <c r="D1243" s="833" t="s">
        <v>4443</v>
      </c>
      <c r="E1243" s="834" t="s">
        <v>2947</v>
      </c>
      <c r="F1243" s="832" t="s">
        <v>2908</v>
      </c>
      <c r="G1243" s="832" t="s">
        <v>3157</v>
      </c>
      <c r="H1243" s="832" t="s">
        <v>585</v>
      </c>
      <c r="I1243" s="832" t="s">
        <v>4106</v>
      </c>
      <c r="J1243" s="832" t="s">
        <v>3950</v>
      </c>
      <c r="K1243" s="832" t="s">
        <v>3159</v>
      </c>
      <c r="L1243" s="835">
        <v>79.64</v>
      </c>
      <c r="M1243" s="835">
        <v>79.64</v>
      </c>
      <c r="N1243" s="832">
        <v>1</v>
      </c>
      <c r="O1243" s="836">
        <v>1</v>
      </c>
      <c r="P1243" s="835">
        <v>79.64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7</v>
      </c>
      <c r="B1244" s="832" t="s">
        <v>2907</v>
      </c>
      <c r="C1244" s="832" t="s">
        <v>2913</v>
      </c>
      <c r="D1244" s="833" t="s">
        <v>4443</v>
      </c>
      <c r="E1244" s="834" t="s">
        <v>2947</v>
      </c>
      <c r="F1244" s="832" t="s">
        <v>2908</v>
      </c>
      <c r="G1244" s="832" t="s">
        <v>3692</v>
      </c>
      <c r="H1244" s="832" t="s">
        <v>585</v>
      </c>
      <c r="I1244" s="832" t="s">
        <v>3693</v>
      </c>
      <c r="J1244" s="832" t="s">
        <v>3694</v>
      </c>
      <c r="K1244" s="832" t="s">
        <v>3695</v>
      </c>
      <c r="L1244" s="835">
        <v>509.74</v>
      </c>
      <c r="M1244" s="835">
        <v>3058.44</v>
      </c>
      <c r="N1244" s="832">
        <v>6</v>
      </c>
      <c r="O1244" s="836">
        <v>3</v>
      </c>
      <c r="P1244" s="835">
        <v>1529.22</v>
      </c>
      <c r="Q1244" s="837">
        <v>0.5</v>
      </c>
      <c r="R1244" s="832">
        <v>3</v>
      </c>
      <c r="S1244" s="837">
        <v>0.5</v>
      </c>
      <c r="T1244" s="836">
        <v>2</v>
      </c>
      <c r="U1244" s="838">
        <v>0.66666666666666663</v>
      </c>
    </row>
    <row r="1245" spans="1:21" ht="14.45" customHeight="1" x14ac:dyDescent="0.2">
      <c r="A1245" s="831">
        <v>7</v>
      </c>
      <c r="B1245" s="832" t="s">
        <v>2907</v>
      </c>
      <c r="C1245" s="832" t="s">
        <v>2913</v>
      </c>
      <c r="D1245" s="833" t="s">
        <v>4443</v>
      </c>
      <c r="E1245" s="834" t="s">
        <v>2947</v>
      </c>
      <c r="F1245" s="832" t="s">
        <v>2908</v>
      </c>
      <c r="G1245" s="832" t="s">
        <v>3692</v>
      </c>
      <c r="H1245" s="832" t="s">
        <v>585</v>
      </c>
      <c r="I1245" s="832" t="s">
        <v>3698</v>
      </c>
      <c r="J1245" s="832" t="s">
        <v>3694</v>
      </c>
      <c r="K1245" s="832" t="s">
        <v>3699</v>
      </c>
      <c r="L1245" s="835">
        <v>1019.46</v>
      </c>
      <c r="M1245" s="835">
        <v>17330.820000000003</v>
      </c>
      <c r="N1245" s="832">
        <v>17</v>
      </c>
      <c r="O1245" s="836">
        <v>5</v>
      </c>
      <c r="P1245" s="835">
        <v>3058.38</v>
      </c>
      <c r="Q1245" s="837">
        <v>0.1764705882352941</v>
      </c>
      <c r="R1245" s="832">
        <v>3</v>
      </c>
      <c r="S1245" s="837">
        <v>0.17647058823529413</v>
      </c>
      <c r="T1245" s="836">
        <v>1</v>
      </c>
      <c r="U1245" s="838">
        <v>0.2</v>
      </c>
    </row>
    <row r="1246" spans="1:21" ht="14.45" customHeight="1" x14ac:dyDescent="0.2">
      <c r="A1246" s="831">
        <v>7</v>
      </c>
      <c r="B1246" s="832" t="s">
        <v>2907</v>
      </c>
      <c r="C1246" s="832" t="s">
        <v>2913</v>
      </c>
      <c r="D1246" s="833" t="s">
        <v>4443</v>
      </c>
      <c r="E1246" s="834" t="s">
        <v>2947</v>
      </c>
      <c r="F1246" s="832" t="s">
        <v>2908</v>
      </c>
      <c r="G1246" s="832" t="s">
        <v>3692</v>
      </c>
      <c r="H1246" s="832" t="s">
        <v>585</v>
      </c>
      <c r="I1246" s="832" t="s">
        <v>3700</v>
      </c>
      <c r="J1246" s="832" t="s">
        <v>3694</v>
      </c>
      <c r="K1246" s="832" t="s">
        <v>3701</v>
      </c>
      <c r="L1246" s="835">
        <v>2863.58</v>
      </c>
      <c r="M1246" s="835">
        <v>2863.58</v>
      </c>
      <c r="N1246" s="832">
        <v>1</v>
      </c>
      <c r="O1246" s="836">
        <v>1</v>
      </c>
      <c r="P1246" s="835">
        <v>2863.58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7</v>
      </c>
      <c r="B1247" s="832" t="s">
        <v>2907</v>
      </c>
      <c r="C1247" s="832" t="s">
        <v>2913</v>
      </c>
      <c r="D1247" s="833" t="s">
        <v>4443</v>
      </c>
      <c r="E1247" s="834" t="s">
        <v>2947</v>
      </c>
      <c r="F1247" s="832" t="s">
        <v>2908</v>
      </c>
      <c r="G1247" s="832" t="s">
        <v>3692</v>
      </c>
      <c r="H1247" s="832" t="s">
        <v>585</v>
      </c>
      <c r="I1247" s="832" t="s">
        <v>3702</v>
      </c>
      <c r="J1247" s="832" t="s">
        <v>3694</v>
      </c>
      <c r="K1247" s="832" t="s">
        <v>3703</v>
      </c>
      <c r="L1247" s="835">
        <v>2038.93</v>
      </c>
      <c r="M1247" s="835">
        <v>24467.16</v>
      </c>
      <c r="N1247" s="832">
        <v>12</v>
      </c>
      <c r="O1247" s="836">
        <v>4</v>
      </c>
      <c r="P1247" s="835">
        <v>6116.79</v>
      </c>
      <c r="Q1247" s="837">
        <v>0.25</v>
      </c>
      <c r="R1247" s="832">
        <v>3</v>
      </c>
      <c r="S1247" s="837">
        <v>0.25</v>
      </c>
      <c r="T1247" s="836">
        <v>1</v>
      </c>
      <c r="U1247" s="838">
        <v>0.25</v>
      </c>
    </row>
    <row r="1248" spans="1:21" ht="14.45" customHeight="1" x14ac:dyDescent="0.2">
      <c r="A1248" s="831">
        <v>7</v>
      </c>
      <c r="B1248" s="832" t="s">
        <v>2907</v>
      </c>
      <c r="C1248" s="832" t="s">
        <v>2913</v>
      </c>
      <c r="D1248" s="833" t="s">
        <v>4443</v>
      </c>
      <c r="E1248" s="834" t="s">
        <v>2947</v>
      </c>
      <c r="F1248" s="832" t="s">
        <v>2908</v>
      </c>
      <c r="G1248" s="832" t="s">
        <v>4251</v>
      </c>
      <c r="H1248" s="832" t="s">
        <v>585</v>
      </c>
      <c r="I1248" s="832" t="s">
        <v>4252</v>
      </c>
      <c r="J1248" s="832" t="s">
        <v>1101</v>
      </c>
      <c r="K1248" s="832" t="s">
        <v>1102</v>
      </c>
      <c r="L1248" s="835">
        <v>35.25</v>
      </c>
      <c r="M1248" s="835">
        <v>35.25</v>
      </c>
      <c r="N1248" s="832">
        <v>1</v>
      </c>
      <c r="O1248" s="836">
        <v>0.5</v>
      </c>
      <c r="P1248" s="835">
        <v>35.25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5" customHeight="1" x14ac:dyDescent="0.2">
      <c r="A1249" s="831">
        <v>7</v>
      </c>
      <c r="B1249" s="832" t="s">
        <v>2907</v>
      </c>
      <c r="C1249" s="832" t="s">
        <v>2913</v>
      </c>
      <c r="D1249" s="833" t="s">
        <v>4443</v>
      </c>
      <c r="E1249" s="834" t="s">
        <v>2947</v>
      </c>
      <c r="F1249" s="832" t="s">
        <v>2908</v>
      </c>
      <c r="G1249" s="832" t="s">
        <v>3251</v>
      </c>
      <c r="H1249" s="832" t="s">
        <v>585</v>
      </c>
      <c r="I1249" s="832" t="s">
        <v>3252</v>
      </c>
      <c r="J1249" s="832" t="s">
        <v>3253</v>
      </c>
      <c r="K1249" s="832" t="s">
        <v>3254</v>
      </c>
      <c r="L1249" s="835">
        <v>91.78</v>
      </c>
      <c r="M1249" s="835">
        <v>1835.6</v>
      </c>
      <c r="N1249" s="832">
        <v>20</v>
      </c>
      <c r="O1249" s="836">
        <v>5</v>
      </c>
      <c r="P1249" s="835">
        <v>275.34000000000003</v>
      </c>
      <c r="Q1249" s="837">
        <v>0.15000000000000002</v>
      </c>
      <c r="R1249" s="832">
        <v>3</v>
      </c>
      <c r="S1249" s="837">
        <v>0.15</v>
      </c>
      <c r="T1249" s="836">
        <v>0.5</v>
      </c>
      <c r="U1249" s="838">
        <v>0.1</v>
      </c>
    </row>
    <row r="1250" spans="1:21" ht="14.45" customHeight="1" x14ac:dyDescent="0.2">
      <c r="A1250" s="831">
        <v>7</v>
      </c>
      <c r="B1250" s="832" t="s">
        <v>2907</v>
      </c>
      <c r="C1250" s="832" t="s">
        <v>2913</v>
      </c>
      <c r="D1250" s="833" t="s">
        <v>4443</v>
      </c>
      <c r="E1250" s="834" t="s">
        <v>2947</v>
      </c>
      <c r="F1250" s="832" t="s">
        <v>2908</v>
      </c>
      <c r="G1250" s="832" t="s">
        <v>3251</v>
      </c>
      <c r="H1250" s="832" t="s">
        <v>585</v>
      </c>
      <c r="I1250" s="832" t="s">
        <v>4253</v>
      </c>
      <c r="J1250" s="832" t="s">
        <v>4254</v>
      </c>
      <c r="K1250" s="832" t="s">
        <v>4255</v>
      </c>
      <c r="L1250" s="835">
        <v>0</v>
      </c>
      <c r="M1250" s="835">
        <v>0</v>
      </c>
      <c r="N1250" s="832">
        <v>3</v>
      </c>
      <c r="O1250" s="836">
        <v>2</v>
      </c>
      <c r="P1250" s="835">
        <v>0</v>
      </c>
      <c r="Q1250" s="837"/>
      <c r="R1250" s="832">
        <v>2</v>
      </c>
      <c r="S1250" s="837">
        <v>0.66666666666666663</v>
      </c>
      <c r="T1250" s="836">
        <v>1.5</v>
      </c>
      <c r="U1250" s="838">
        <v>0.75</v>
      </c>
    </row>
    <row r="1251" spans="1:21" ht="14.45" customHeight="1" x14ac:dyDescent="0.2">
      <c r="A1251" s="831">
        <v>7</v>
      </c>
      <c r="B1251" s="832" t="s">
        <v>2907</v>
      </c>
      <c r="C1251" s="832" t="s">
        <v>2913</v>
      </c>
      <c r="D1251" s="833" t="s">
        <v>4443</v>
      </c>
      <c r="E1251" s="834" t="s">
        <v>2947</v>
      </c>
      <c r="F1251" s="832" t="s">
        <v>2908</v>
      </c>
      <c r="G1251" s="832" t="s">
        <v>3088</v>
      </c>
      <c r="H1251" s="832" t="s">
        <v>585</v>
      </c>
      <c r="I1251" s="832" t="s">
        <v>3091</v>
      </c>
      <c r="J1251" s="832" t="s">
        <v>1746</v>
      </c>
      <c r="K1251" s="832" t="s">
        <v>3092</v>
      </c>
      <c r="L1251" s="835">
        <v>89.91</v>
      </c>
      <c r="M1251" s="835">
        <v>89.91</v>
      </c>
      <c r="N1251" s="832">
        <v>1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7</v>
      </c>
      <c r="B1252" s="832" t="s">
        <v>2907</v>
      </c>
      <c r="C1252" s="832" t="s">
        <v>2913</v>
      </c>
      <c r="D1252" s="833" t="s">
        <v>4443</v>
      </c>
      <c r="E1252" s="834" t="s">
        <v>2947</v>
      </c>
      <c r="F1252" s="832" t="s">
        <v>2908</v>
      </c>
      <c r="G1252" s="832" t="s">
        <v>3706</v>
      </c>
      <c r="H1252" s="832" t="s">
        <v>585</v>
      </c>
      <c r="I1252" s="832" t="s">
        <v>3707</v>
      </c>
      <c r="J1252" s="832" t="s">
        <v>942</v>
      </c>
      <c r="K1252" s="832" t="s">
        <v>3708</v>
      </c>
      <c r="L1252" s="835">
        <v>25.53</v>
      </c>
      <c r="M1252" s="835">
        <v>25.53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7</v>
      </c>
      <c r="B1253" s="832" t="s">
        <v>2907</v>
      </c>
      <c r="C1253" s="832" t="s">
        <v>2913</v>
      </c>
      <c r="D1253" s="833" t="s">
        <v>4443</v>
      </c>
      <c r="E1253" s="834" t="s">
        <v>2947</v>
      </c>
      <c r="F1253" s="832" t="s">
        <v>2908</v>
      </c>
      <c r="G1253" s="832" t="s">
        <v>4256</v>
      </c>
      <c r="H1253" s="832" t="s">
        <v>585</v>
      </c>
      <c r="I1253" s="832" t="s">
        <v>4257</v>
      </c>
      <c r="J1253" s="832" t="s">
        <v>4258</v>
      </c>
      <c r="K1253" s="832" t="s">
        <v>4259</v>
      </c>
      <c r="L1253" s="835">
        <v>347.84</v>
      </c>
      <c r="M1253" s="835">
        <v>347.84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7</v>
      </c>
      <c r="B1254" s="832" t="s">
        <v>2907</v>
      </c>
      <c r="C1254" s="832" t="s">
        <v>2913</v>
      </c>
      <c r="D1254" s="833" t="s">
        <v>4443</v>
      </c>
      <c r="E1254" s="834" t="s">
        <v>2947</v>
      </c>
      <c r="F1254" s="832" t="s">
        <v>2908</v>
      </c>
      <c r="G1254" s="832" t="s">
        <v>4256</v>
      </c>
      <c r="H1254" s="832" t="s">
        <v>585</v>
      </c>
      <c r="I1254" s="832" t="s">
        <v>4260</v>
      </c>
      <c r="J1254" s="832" t="s">
        <v>4261</v>
      </c>
      <c r="K1254" s="832" t="s">
        <v>4262</v>
      </c>
      <c r="L1254" s="835">
        <v>347.84</v>
      </c>
      <c r="M1254" s="835">
        <v>347.84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7</v>
      </c>
      <c r="B1255" s="832" t="s">
        <v>2907</v>
      </c>
      <c r="C1255" s="832" t="s">
        <v>2913</v>
      </c>
      <c r="D1255" s="833" t="s">
        <v>4443</v>
      </c>
      <c r="E1255" s="834" t="s">
        <v>2947</v>
      </c>
      <c r="F1255" s="832" t="s">
        <v>2908</v>
      </c>
      <c r="G1255" s="832" t="s">
        <v>3709</v>
      </c>
      <c r="H1255" s="832" t="s">
        <v>585</v>
      </c>
      <c r="I1255" s="832" t="s">
        <v>3710</v>
      </c>
      <c r="J1255" s="832" t="s">
        <v>3711</v>
      </c>
      <c r="K1255" s="832" t="s">
        <v>3712</v>
      </c>
      <c r="L1255" s="835">
        <v>102.9</v>
      </c>
      <c r="M1255" s="835">
        <v>823.2</v>
      </c>
      <c r="N1255" s="832">
        <v>8</v>
      </c>
      <c r="O1255" s="836">
        <v>2</v>
      </c>
      <c r="P1255" s="835">
        <v>411.6</v>
      </c>
      <c r="Q1255" s="837">
        <v>0.5</v>
      </c>
      <c r="R1255" s="832">
        <v>4</v>
      </c>
      <c r="S1255" s="837">
        <v>0.5</v>
      </c>
      <c r="T1255" s="836">
        <v>1</v>
      </c>
      <c r="U1255" s="838">
        <v>0.5</v>
      </c>
    </row>
    <row r="1256" spans="1:21" ht="14.45" customHeight="1" x14ac:dyDescent="0.2">
      <c r="A1256" s="831">
        <v>7</v>
      </c>
      <c r="B1256" s="832" t="s">
        <v>2907</v>
      </c>
      <c r="C1256" s="832" t="s">
        <v>2913</v>
      </c>
      <c r="D1256" s="833" t="s">
        <v>4443</v>
      </c>
      <c r="E1256" s="834" t="s">
        <v>2947</v>
      </c>
      <c r="F1256" s="832" t="s">
        <v>2908</v>
      </c>
      <c r="G1256" s="832" t="s">
        <v>3709</v>
      </c>
      <c r="H1256" s="832" t="s">
        <v>585</v>
      </c>
      <c r="I1256" s="832" t="s">
        <v>4042</v>
      </c>
      <c r="J1256" s="832" t="s">
        <v>4043</v>
      </c>
      <c r="K1256" s="832" t="s">
        <v>4044</v>
      </c>
      <c r="L1256" s="835">
        <v>68.599999999999994</v>
      </c>
      <c r="M1256" s="835">
        <v>137.19999999999999</v>
      </c>
      <c r="N1256" s="832">
        <v>2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7</v>
      </c>
      <c r="B1257" s="832" t="s">
        <v>2907</v>
      </c>
      <c r="C1257" s="832" t="s">
        <v>2913</v>
      </c>
      <c r="D1257" s="833" t="s">
        <v>4443</v>
      </c>
      <c r="E1257" s="834" t="s">
        <v>2947</v>
      </c>
      <c r="F1257" s="832" t="s">
        <v>2908</v>
      </c>
      <c r="G1257" s="832" t="s">
        <v>3709</v>
      </c>
      <c r="H1257" s="832" t="s">
        <v>585</v>
      </c>
      <c r="I1257" s="832" t="s">
        <v>3713</v>
      </c>
      <c r="J1257" s="832" t="s">
        <v>3714</v>
      </c>
      <c r="K1257" s="832" t="s">
        <v>3715</v>
      </c>
      <c r="L1257" s="835">
        <v>74.64</v>
      </c>
      <c r="M1257" s="835">
        <v>223.92000000000002</v>
      </c>
      <c r="N1257" s="832">
        <v>3</v>
      </c>
      <c r="O1257" s="836">
        <v>1.5</v>
      </c>
      <c r="P1257" s="835">
        <v>74.64</v>
      </c>
      <c r="Q1257" s="837">
        <v>0.33333333333333331</v>
      </c>
      <c r="R1257" s="832">
        <v>1</v>
      </c>
      <c r="S1257" s="837">
        <v>0.33333333333333331</v>
      </c>
      <c r="T1257" s="836">
        <v>1</v>
      </c>
      <c r="U1257" s="838">
        <v>0.66666666666666663</v>
      </c>
    </row>
    <row r="1258" spans="1:21" ht="14.45" customHeight="1" x14ac:dyDescent="0.2">
      <c r="A1258" s="831">
        <v>7</v>
      </c>
      <c r="B1258" s="832" t="s">
        <v>2907</v>
      </c>
      <c r="C1258" s="832" t="s">
        <v>2913</v>
      </c>
      <c r="D1258" s="833" t="s">
        <v>4443</v>
      </c>
      <c r="E1258" s="834" t="s">
        <v>2947</v>
      </c>
      <c r="F1258" s="832" t="s">
        <v>2908</v>
      </c>
      <c r="G1258" s="832" t="s">
        <v>4111</v>
      </c>
      <c r="H1258" s="832" t="s">
        <v>678</v>
      </c>
      <c r="I1258" s="832" t="s">
        <v>4112</v>
      </c>
      <c r="J1258" s="832" t="s">
        <v>4113</v>
      </c>
      <c r="K1258" s="832" t="s">
        <v>4114</v>
      </c>
      <c r="L1258" s="835">
        <v>68.19</v>
      </c>
      <c r="M1258" s="835">
        <v>68.19</v>
      </c>
      <c r="N1258" s="832">
        <v>1</v>
      </c>
      <c r="O1258" s="836">
        <v>0.5</v>
      </c>
      <c r="P1258" s="835">
        <v>68.19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5" customHeight="1" x14ac:dyDescent="0.2">
      <c r="A1259" s="831">
        <v>7</v>
      </c>
      <c r="B1259" s="832" t="s">
        <v>2907</v>
      </c>
      <c r="C1259" s="832" t="s">
        <v>2913</v>
      </c>
      <c r="D1259" s="833" t="s">
        <v>4443</v>
      </c>
      <c r="E1259" s="834" t="s">
        <v>2947</v>
      </c>
      <c r="F1259" s="832" t="s">
        <v>2908</v>
      </c>
      <c r="G1259" s="832" t="s">
        <v>3716</v>
      </c>
      <c r="H1259" s="832" t="s">
        <v>585</v>
      </c>
      <c r="I1259" s="832" t="s">
        <v>3953</v>
      </c>
      <c r="J1259" s="832" t="s">
        <v>1382</v>
      </c>
      <c r="K1259" s="832" t="s">
        <v>2755</v>
      </c>
      <c r="L1259" s="835">
        <v>38.590000000000003</v>
      </c>
      <c r="M1259" s="835">
        <v>501.67000000000007</v>
      </c>
      <c r="N1259" s="832">
        <v>13</v>
      </c>
      <c r="O1259" s="836">
        <v>4.5</v>
      </c>
      <c r="P1259" s="835">
        <v>501.67000000000007</v>
      </c>
      <c r="Q1259" s="837">
        <v>1</v>
      </c>
      <c r="R1259" s="832">
        <v>13</v>
      </c>
      <c r="S1259" s="837">
        <v>1</v>
      </c>
      <c r="T1259" s="836">
        <v>4.5</v>
      </c>
      <c r="U1259" s="838">
        <v>1</v>
      </c>
    </row>
    <row r="1260" spans="1:21" ht="14.45" customHeight="1" x14ac:dyDescent="0.2">
      <c r="A1260" s="831">
        <v>7</v>
      </c>
      <c r="B1260" s="832" t="s">
        <v>2907</v>
      </c>
      <c r="C1260" s="832" t="s">
        <v>2913</v>
      </c>
      <c r="D1260" s="833" t="s">
        <v>4443</v>
      </c>
      <c r="E1260" s="834" t="s">
        <v>2947</v>
      </c>
      <c r="F1260" s="832" t="s">
        <v>2908</v>
      </c>
      <c r="G1260" s="832" t="s">
        <v>3284</v>
      </c>
      <c r="H1260" s="832" t="s">
        <v>678</v>
      </c>
      <c r="I1260" s="832" t="s">
        <v>2728</v>
      </c>
      <c r="J1260" s="832" t="s">
        <v>1969</v>
      </c>
      <c r="K1260" s="832" t="s">
        <v>2729</v>
      </c>
      <c r="L1260" s="835">
        <v>64.5</v>
      </c>
      <c r="M1260" s="835">
        <v>64.5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7</v>
      </c>
      <c r="B1261" s="832" t="s">
        <v>2907</v>
      </c>
      <c r="C1261" s="832" t="s">
        <v>2913</v>
      </c>
      <c r="D1261" s="833" t="s">
        <v>4443</v>
      </c>
      <c r="E1261" s="834" t="s">
        <v>2947</v>
      </c>
      <c r="F1261" s="832" t="s">
        <v>2908</v>
      </c>
      <c r="G1261" s="832" t="s">
        <v>3721</v>
      </c>
      <c r="H1261" s="832" t="s">
        <v>585</v>
      </c>
      <c r="I1261" s="832" t="s">
        <v>3722</v>
      </c>
      <c r="J1261" s="832" t="s">
        <v>3723</v>
      </c>
      <c r="K1261" s="832" t="s">
        <v>3724</v>
      </c>
      <c r="L1261" s="835">
        <v>1561.8</v>
      </c>
      <c r="M1261" s="835">
        <v>26550.6</v>
      </c>
      <c r="N1261" s="832">
        <v>17</v>
      </c>
      <c r="O1261" s="836">
        <v>10.5</v>
      </c>
      <c r="P1261" s="835">
        <v>20303.399999999998</v>
      </c>
      <c r="Q1261" s="837">
        <v>0.76470588235294112</v>
      </c>
      <c r="R1261" s="832">
        <v>13</v>
      </c>
      <c r="S1261" s="837">
        <v>0.76470588235294112</v>
      </c>
      <c r="T1261" s="836">
        <v>8.5</v>
      </c>
      <c r="U1261" s="838">
        <v>0.80952380952380953</v>
      </c>
    </row>
    <row r="1262" spans="1:21" ht="14.45" customHeight="1" x14ac:dyDescent="0.2">
      <c r="A1262" s="831">
        <v>7</v>
      </c>
      <c r="B1262" s="832" t="s">
        <v>2907</v>
      </c>
      <c r="C1262" s="832" t="s">
        <v>2913</v>
      </c>
      <c r="D1262" s="833" t="s">
        <v>4443</v>
      </c>
      <c r="E1262" s="834" t="s">
        <v>2947</v>
      </c>
      <c r="F1262" s="832" t="s">
        <v>2908</v>
      </c>
      <c r="G1262" s="832" t="s">
        <v>3728</v>
      </c>
      <c r="H1262" s="832" t="s">
        <v>585</v>
      </c>
      <c r="I1262" s="832" t="s">
        <v>3954</v>
      </c>
      <c r="J1262" s="832" t="s">
        <v>3730</v>
      </c>
      <c r="K1262" s="832" t="s">
        <v>3955</v>
      </c>
      <c r="L1262" s="835">
        <v>46.99</v>
      </c>
      <c r="M1262" s="835">
        <v>187.96</v>
      </c>
      <c r="N1262" s="832">
        <v>4</v>
      </c>
      <c r="O1262" s="836">
        <v>3.5</v>
      </c>
      <c r="P1262" s="835">
        <v>93.98</v>
      </c>
      <c r="Q1262" s="837">
        <v>0.5</v>
      </c>
      <c r="R1262" s="832">
        <v>2</v>
      </c>
      <c r="S1262" s="837">
        <v>0.5</v>
      </c>
      <c r="T1262" s="836">
        <v>2</v>
      </c>
      <c r="U1262" s="838">
        <v>0.5714285714285714</v>
      </c>
    </row>
    <row r="1263" spans="1:21" ht="14.45" customHeight="1" x14ac:dyDescent="0.2">
      <c r="A1263" s="831">
        <v>7</v>
      </c>
      <c r="B1263" s="832" t="s">
        <v>2907</v>
      </c>
      <c r="C1263" s="832" t="s">
        <v>2913</v>
      </c>
      <c r="D1263" s="833" t="s">
        <v>4443</v>
      </c>
      <c r="E1263" s="834" t="s">
        <v>2947</v>
      </c>
      <c r="F1263" s="832" t="s">
        <v>2908</v>
      </c>
      <c r="G1263" s="832" t="s">
        <v>3728</v>
      </c>
      <c r="H1263" s="832" t="s">
        <v>585</v>
      </c>
      <c r="I1263" s="832" t="s">
        <v>3729</v>
      </c>
      <c r="J1263" s="832" t="s">
        <v>3730</v>
      </c>
      <c r="K1263" s="832" t="s">
        <v>3731</v>
      </c>
      <c r="L1263" s="835">
        <v>78.319999999999993</v>
      </c>
      <c r="M1263" s="835">
        <v>313.27999999999997</v>
      </c>
      <c r="N1263" s="832">
        <v>4</v>
      </c>
      <c r="O1263" s="836">
        <v>1</v>
      </c>
      <c r="P1263" s="835">
        <v>313.27999999999997</v>
      </c>
      <c r="Q1263" s="837">
        <v>1</v>
      </c>
      <c r="R1263" s="832">
        <v>4</v>
      </c>
      <c r="S1263" s="837">
        <v>1</v>
      </c>
      <c r="T1263" s="836">
        <v>1</v>
      </c>
      <c r="U1263" s="838">
        <v>1</v>
      </c>
    </row>
    <row r="1264" spans="1:21" ht="14.45" customHeight="1" x14ac:dyDescent="0.2">
      <c r="A1264" s="831">
        <v>7</v>
      </c>
      <c r="B1264" s="832" t="s">
        <v>2907</v>
      </c>
      <c r="C1264" s="832" t="s">
        <v>2913</v>
      </c>
      <c r="D1264" s="833" t="s">
        <v>4443</v>
      </c>
      <c r="E1264" s="834" t="s">
        <v>2947</v>
      </c>
      <c r="F1264" s="832" t="s">
        <v>2908</v>
      </c>
      <c r="G1264" s="832" t="s">
        <v>3728</v>
      </c>
      <c r="H1264" s="832" t="s">
        <v>585</v>
      </c>
      <c r="I1264" s="832" t="s">
        <v>4263</v>
      </c>
      <c r="J1264" s="832" t="s">
        <v>3730</v>
      </c>
      <c r="K1264" s="832" t="s">
        <v>1305</v>
      </c>
      <c r="L1264" s="835">
        <v>0</v>
      </c>
      <c r="M1264" s="835">
        <v>0</v>
      </c>
      <c r="N1264" s="832">
        <v>4</v>
      </c>
      <c r="O1264" s="836">
        <v>1.5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7</v>
      </c>
      <c r="B1265" s="832" t="s">
        <v>2907</v>
      </c>
      <c r="C1265" s="832" t="s">
        <v>2913</v>
      </c>
      <c r="D1265" s="833" t="s">
        <v>4443</v>
      </c>
      <c r="E1265" s="834" t="s">
        <v>2947</v>
      </c>
      <c r="F1265" s="832" t="s">
        <v>2908</v>
      </c>
      <c r="G1265" s="832" t="s">
        <v>3106</v>
      </c>
      <c r="H1265" s="832" t="s">
        <v>678</v>
      </c>
      <c r="I1265" s="832" t="s">
        <v>2806</v>
      </c>
      <c r="J1265" s="832" t="s">
        <v>2807</v>
      </c>
      <c r="K1265" s="832" t="s">
        <v>2808</v>
      </c>
      <c r="L1265" s="835">
        <v>70.48</v>
      </c>
      <c r="M1265" s="835">
        <v>916.24</v>
      </c>
      <c r="N1265" s="832">
        <v>13</v>
      </c>
      <c r="O1265" s="836">
        <v>4.5</v>
      </c>
      <c r="P1265" s="835">
        <v>775.28</v>
      </c>
      <c r="Q1265" s="837">
        <v>0.84615384615384615</v>
      </c>
      <c r="R1265" s="832">
        <v>11</v>
      </c>
      <c r="S1265" s="837">
        <v>0.84615384615384615</v>
      </c>
      <c r="T1265" s="836">
        <v>3.5</v>
      </c>
      <c r="U1265" s="838">
        <v>0.77777777777777779</v>
      </c>
    </row>
    <row r="1266" spans="1:21" ht="14.45" customHeight="1" x14ac:dyDescent="0.2">
      <c r="A1266" s="831">
        <v>7</v>
      </c>
      <c r="B1266" s="832" t="s">
        <v>2907</v>
      </c>
      <c r="C1266" s="832" t="s">
        <v>2913</v>
      </c>
      <c r="D1266" s="833" t="s">
        <v>4443</v>
      </c>
      <c r="E1266" s="834" t="s">
        <v>2947</v>
      </c>
      <c r="F1266" s="832" t="s">
        <v>2908</v>
      </c>
      <c r="G1266" s="832" t="s">
        <v>3106</v>
      </c>
      <c r="H1266" s="832" t="s">
        <v>678</v>
      </c>
      <c r="I1266" s="832" t="s">
        <v>3732</v>
      </c>
      <c r="J1266" s="832" t="s">
        <v>2807</v>
      </c>
      <c r="K1266" s="832" t="s">
        <v>3733</v>
      </c>
      <c r="L1266" s="835">
        <v>140.96</v>
      </c>
      <c r="M1266" s="835">
        <v>422.88</v>
      </c>
      <c r="N1266" s="832">
        <v>3</v>
      </c>
      <c r="O1266" s="836">
        <v>2</v>
      </c>
      <c r="P1266" s="835">
        <v>281.92</v>
      </c>
      <c r="Q1266" s="837">
        <v>0.66666666666666674</v>
      </c>
      <c r="R1266" s="832">
        <v>2</v>
      </c>
      <c r="S1266" s="837">
        <v>0.66666666666666663</v>
      </c>
      <c r="T1266" s="836">
        <v>1.5</v>
      </c>
      <c r="U1266" s="838">
        <v>0.75</v>
      </c>
    </row>
    <row r="1267" spans="1:21" ht="14.45" customHeight="1" x14ac:dyDescent="0.2">
      <c r="A1267" s="831">
        <v>7</v>
      </c>
      <c r="B1267" s="832" t="s">
        <v>2907</v>
      </c>
      <c r="C1267" s="832" t="s">
        <v>2913</v>
      </c>
      <c r="D1267" s="833" t="s">
        <v>4443</v>
      </c>
      <c r="E1267" s="834" t="s">
        <v>2947</v>
      </c>
      <c r="F1267" s="832" t="s">
        <v>2908</v>
      </c>
      <c r="G1267" s="832" t="s">
        <v>3106</v>
      </c>
      <c r="H1267" s="832" t="s">
        <v>678</v>
      </c>
      <c r="I1267" s="832" t="s">
        <v>4264</v>
      </c>
      <c r="J1267" s="832" t="s">
        <v>2807</v>
      </c>
      <c r="K1267" s="832" t="s">
        <v>2077</v>
      </c>
      <c r="L1267" s="835">
        <v>46.99</v>
      </c>
      <c r="M1267" s="835">
        <v>140.97</v>
      </c>
      <c r="N1267" s="832">
        <v>3</v>
      </c>
      <c r="O1267" s="836">
        <v>1</v>
      </c>
      <c r="P1267" s="835">
        <v>140.97</v>
      </c>
      <c r="Q1267" s="837">
        <v>1</v>
      </c>
      <c r="R1267" s="832">
        <v>3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7</v>
      </c>
      <c r="B1268" s="832" t="s">
        <v>2907</v>
      </c>
      <c r="C1268" s="832" t="s">
        <v>2913</v>
      </c>
      <c r="D1268" s="833" t="s">
        <v>4443</v>
      </c>
      <c r="E1268" s="834" t="s">
        <v>2947</v>
      </c>
      <c r="F1268" s="832" t="s">
        <v>2908</v>
      </c>
      <c r="G1268" s="832" t="s">
        <v>3106</v>
      </c>
      <c r="H1268" s="832" t="s">
        <v>585</v>
      </c>
      <c r="I1268" s="832" t="s">
        <v>4265</v>
      </c>
      <c r="J1268" s="832" t="s">
        <v>4266</v>
      </c>
      <c r="K1268" s="832" t="s">
        <v>4053</v>
      </c>
      <c r="L1268" s="835">
        <v>70.48</v>
      </c>
      <c r="M1268" s="835">
        <v>70.48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7</v>
      </c>
      <c r="B1269" s="832" t="s">
        <v>2907</v>
      </c>
      <c r="C1269" s="832" t="s">
        <v>2913</v>
      </c>
      <c r="D1269" s="833" t="s">
        <v>4443</v>
      </c>
      <c r="E1269" s="834" t="s">
        <v>2947</v>
      </c>
      <c r="F1269" s="832" t="s">
        <v>2908</v>
      </c>
      <c r="G1269" s="832" t="s">
        <v>3106</v>
      </c>
      <c r="H1269" s="832" t="s">
        <v>585</v>
      </c>
      <c r="I1269" s="832" t="s">
        <v>4267</v>
      </c>
      <c r="J1269" s="832" t="s">
        <v>4268</v>
      </c>
      <c r="K1269" s="832" t="s">
        <v>3733</v>
      </c>
      <c r="L1269" s="835">
        <v>140.96</v>
      </c>
      <c r="M1269" s="835">
        <v>140.96</v>
      </c>
      <c r="N1269" s="832">
        <v>1</v>
      </c>
      <c r="O1269" s="836">
        <v>1</v>
      </c>
      <c r="P1269" s="835">
        <v>140.96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7</v>
      </c>
      <c r="B1270" s="832" t="s">
        <v>2907</v>
      </c>
      <c r="C1270" s="832" t="s">
        <v>2913</v>
      </c>
      <c r="D1270" s="833" t="s">
        <v>4443</v>
      </c>
      <c r="E1270" s="834" t="s">
        <v>2947</v>
      </c>
      <c r="F1270" s="832" t="s">
        <v>2908</v>
      </c>
      <c r="G1270" s="832" t="s">
        <v>3740</v>
      </c>
      <c r="H1270" s="832" t="s">
        <v>678</v>
      </c>
      <c r="I1270" s="832" t="s">
        <v>4269</v>
      </c>
      <c r="J1270" s="832" t="s">
        <v>820</v>
      </c>
      <c r="K1270" s="832" t="s">
        <v>821</v>
      </c>
      <c r="L1270" s="835">
        <v>234.07</v>
      </c>
      <c r="M1270" s="835">
        <v>234.07</v>
      </c>
      <c r="N1270" s="832">
        <v>1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7</v>
      </c>
      <c r="B1271" s="832" t="s">
        <v>2907</v>
      </c>
      <c r="C1271" s="832" t="s">
        <v>2913</v>
      </c>
      <c r="D1271" s="833" t="s">
        <v>4443</v>
      </c>
      <c r="E1271" s="834" t="s">
        <v>2947</v>
      </c>
      <c r="F1271" s="832" t="s">
        <v>2908</v>
      </c>
      <c r="G1271" s="832" t="s">
        <v>3740</v>
      </c>
      <c r="H1271" s="832" t="s">
        <v>678</v>
      </c>
      <c r="I1271" s="832" t="s">
        <v>2424</v>
      </c>
      <c r="J1271" s="832" t="s">
        <v>1491</v>
      </c>
      <c r="K1271" s="832" t="s">
        <v>762</v>
      </c>
      <c r="L1271" s="835">
        <v>27.49</v>
      </c>
      <c r="M1271" s="835">
        <v>82.47</v>
      </c>
      <c r="N1271" s="832">
        <v>3</v>
      </c>
      <c r="O1271" s="836">
        <v>1.5</v>
      </c>
      <c r="P1271" s="835">
        <v>27.49</v>
      </c>
      <c r="Q1271" s="837">
        <v>0.33333333333333331</v>
      </c>
      <c r="R1271" s="832">
        <v>1</v>
      </c>
      <c r="S1271" s="837">
        <v>0.33333333333333331</v>
      </c>
      <c r="T1271" s="836">
        <v>1</v>
      </c>
      <c r="U1271" s="838">
        <v>0.66666666666666663</v>
      </c>
    </row>
    <row r="1272" spans="1:21" ht="14.45" customHeight="1" x14ac:dyDescent="0.2">
      <c r="A1272" s="831">
        <v>7</v>
      </c>
      <c r="B1272" s="832" t="s">
        <v>2907</v>
      </c>
      <c r="C1272" s="832" t="s">
        <v>2913</v>
      </c>
      <c r="D1272" s="833" t="s">
        <v>4443</v>
      </c>
      <c r="E1272" s="834" t="s">
        <v>2947</v>
      </c>
      <c r="F1272" s="832" t="s">
        <v>2908</v>
      </c>
      <c r="G1272" s="832" t="s">
        <v>4270</v>
      </c>
      <c r="H1272" s="832" t="s">
        <v>585</v>
      </c>
      <c r="I1272" s="832" t="s">
        <v>4271</v>
      </c>
      <c r="J1272" s="832" t="s">
        <v>4272</v>
      </c>
      <c r="K1272" s="832" t="s">
        <v>4273</v>
      </c>
      <c r="L1272" s="835">
        <v>0</v>
      </c>
      <c r="M1272" s="835">
        <v>0</v>
      </c>
      <c r="N1272" s="832">
        <v>4</v>
      </c>
      <c r="O1272" s="836">
        <v>1</v>
      </c>
      <c r="P1272" s="835">
        <v>0</v>
      </c>
      <c r="Q1272" s="837"/>
      <c r="R1272" s="832">
        <v>4</v>
      </c>
      <c r="S1272" s="837">
        <v>1</v>
      </c>
      <c r="T1272" s="836">
        <v>1</v>
      </c>
      <c r="U1272" s="838">
        <v>1</v>
      </c>
    </row>
    <row r="1273" spans="1:21" ht="14.45" customHeight="1" x14ac:dyDescent="0.2">
      <c r="A1273" s="831">
        <v>7</v>
      </c>
      <c r="B1273" s="832" t="s">
        <v>2907</v>
      </c>
      <c r="C1273" s="832" t="s">
        <v>2913</v>
      </c>
      <c r="D1273" s="833" t="s">
        <v>4443</v>
      </c>
      <c r="E1273" s="834" t="s">
        <v>2947</v>
      </c>
      <c r="F1273" s="832" t="s">
        <v>2908</v>
      </c>
      <c r="G1273" s="832" t="s">
        <v>3743</v>
      </c>
      <c r="H1273" s="832" t="s">
        <v>585</v>
      </c>
      <c r="I1273" s="832" t="s">
        <v>3744</v>
      </c>
      <c r="J1273" s="832" t="s">
        <v>1248</v>
      </c>
      <c r="K1273" s="832" t="s">
        <v>2668</v>
      </c>
      <c r="L1273" s="835">
        <v>161.06</v>
      </c>
      <c r="M1273" s="835">
        <v>483.18</v>
      </c>
      <c r="N1273" s="832">
        <v>3</v>
      </c>
      <c r="O1273" s="836">
        <v>0.5</v>
      </c>
      <c r="P1273" s="835">
        <v>483.18</v>
      </c>
      <c r="Q1273" s="837">
        <v>1</v>
      </c>
      <c r="R1273" s="832">
        <v>3</v>
      </c>
      <c r="S1273" s="837">
        <v>1</v>
      </c>
      <c r="T1273" s="836">
        <v>0.5</v>
      </c>
      <c r="U1273" s="838">
        <v>1</v>
      </c>
    </row>
    <row r="1274" spans="1:21" ht="14.45" customHeight="1" x14ac:dyDescent="0.2">
      <c r="A1274" s="831">
        <v>7</v>
      </c>
      <c r="B1274" s="832" t="s">
        <v>2907</v>
      </c>
      <c r="C1274" s="832" t="s">
        <v>2913</v>
      </c>
      <c r="D1274" s="833" t="s">
        <v>4443</v>
      </c>
      <c r="E1274" s="834" t="s">
        <v>2947</v>
      </c>
      <c r="F1274" s="832" t="s">
        <v>2908</v>
      </c>
      <c r="G1274" s="832" t="s">
        <v>3745</v>
      </c>
      <c r="H1274" s="832" t="s">
        <v>585</v>
      </c>
      <c r="I1274" s="832" t="s">
        <v>4054</v>
      </c>
      <c r="J1274" s="832" t="s">
        <v>3750</v>
      </c>
      <c r="K1274" s="832" t="s">
        <v>4055</v>
      </c>
      <c r="L1274" s="835">
        <v>127</v>
      </c>
      <c r="M1274" s="835">
        <v>1143</v>
      </c>
      <c r="N1274" s="832">
        <v>9</v>
      </c>
      <c r="O1274" s="836">
        <v>1</v>
      </c>
      <c r="P1274" s="835">
        <v>1143</v>
      </c>
      <c r="Q1274" s="837">
        <v>1</v>
      </c>
      <c r="R1274" s="832">
        <v>9</v>
      </c>
      <c r="S1274" s="837">
        <v>1</v>
      </c>
      <c r="T1274" s="836">
        <v>1</v>
      </c>
      <c r="U1274" s="838">
        <v>1</v>
      </c>
    </row>
    <row r="1275" spans="1:21" ht="14.45" customHeight="1" x14ac:dyDescent="0.2">
      <c r="A1275" s="831">
        <v>7</v>
      </c>
      <c r="B1275" s="832" t="s">
        <v>2907</v>
      </c>
      <c r="C1275" s="832" t="s">
        <v>2913</v>
      </c>
      <c r="D1275" s="833" t="s">
        <v>4443</v>
      </c>
      <c r="E1275" s="834" t="s">
        <v>2947</v>
      </c>
      <c r="F1275" s="832" t="s">
        <v>2908</v>
      </c>
      <c r="G1275" s="832" t="s">
        <v>3745</v>
      </c>
      <c r="H1275" s="832" t="s">
        <v>585</v>
      </c>
      <c r="I1275" s="832" t="s">
        <v>4056</v>
      </c>
      <c r="J1275" s="832" t="s">
        <v>3750</v>
      </c>
      <c r="K1275" s="832" t="s">
        <v>2766</v>
      </c>
      <c r="L1275" s="835">
        <v>389.92</v>
      </c>
      <c r="M1275" s="835">
        <v>2339.52</v>
      </c>
      <c r="N1275" s="832">
        <v>6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7</v>
      </c>
      <c r="B1276" s="832" t="s">
        <v>2907</v>
      </c>
      <c r="C1276" s="832" t="s">
        <v>2913</v>
      </c>
      <c r="D1276" s="833" t="s">
        <v>4443</v>
      </c>
      <c r="E1276" s="834" t="s">
        <v>2947</v>
      </c>
      <c r="F1276" s="832" t="s">
        <v>2908</v>
      </c>
      <c r="G1276" s="832" t="s">
        <v>3745</v>
      </c>
      <c r="H1276" s="832" t="s">
        <v>585</v>
      </c>
      <c r="I1276" s="832" t="s">
        <v>3746</v>
      </c>
      <c r="J1276" s="832" t="s">
        <v>3747</v>
      </c>
      <c r="K1276" s="832" t="s">
        <v>875</v>
      </c>
      <c r="L1276" s="835">
        <v>208.18</v>
      </c>
      <c r="M1276" s="835">
        <v>2081.7999999999997</v>
      </c>
      <c r="N1276" s="832">
        <v>10</v>
      </c>
      <c r="O1276" s="836">
        <v>6</v>
      </c>
      <c r="P1276" s="835">
        <v>2081.7999999999997</v>
      </c>
      <c r="Q1276" s="837">
        <v>1</v>
      </c>
      <c r="R1276" s="832">
        <v>10</v>
      </c>
      <c r="S1276" s="837">
        <v>1</v>
      </c>
      <c r="T1276" s="836">
        <v>6</v>
      </c>
      <c r="U1276" s="838">
        <v>1</v>
      </c>
    </row>
    <row r="1277" spans="1:21" ht="14.45" customHeight="1" x14ac:dyDescent="0.2">
      <c r="A1277" s="831">
        <v>7</v>
      </c>
      <c r="B1277" s="832" t="s">
        <v>2907</v>
      </c>
      <c r="C1277" s="832" t="s">
        <v>2913</v>
      </c>
      <c r="D1277" s="833" t="s">
        <v>4443</v>
      </c>
      <c r="E1277" s="834" t="s">
        <v>2947</v>
      </c>
      <c r="F1277" s="832" t="s">
        <v>2908</v>
      </c>
      <c r="G1277" s="832" t="s">
        <v>3745</v>
      </c>
      <c r="H1277" s="832" t="s">
        <v>585</v>
      </c>
      <c r="I1277" s="832" t="s">
        <v>3748</v>
      </c>
      <c r="J1277" s="832" t="s">
        <v>3747</v>
      </c>
      <c r="K1277" s="832" t="s">
        <v>877</v>
      </c>
      <c r="L1277" s="835">
        <v>383.18</v>
      </c>
      <c r="M1277" s="835">
        <v>3448.62</v>
      </c>
      <c r="N1277" s="832">
        <v>9</v>
      </c>
      <c r="O1277" s="836">
        <v>3</v>
      </c>
      <c r="P1277" s="835">
        <v>1915.9</v>
      </c>
      <c r="Q1277" s="837">
        <v>0.55555555555555558</v>
      </c>
      <c r="R1277" s="832">
        <v>5</v>
      </c>
      <c r="S1277" s="837">
        <v>0.55555555555555558</v>
      </c>
      <c r="T1277" s="836">
        <v>1</v>
      </c>
      <c r="U1277" s="838">
        <v>0.33333333333333331</v>
      </c>
    </row>
    <row r="1278" spans="1:21" ht="14.45" customHeight="1" x14ac:dyDescent="0.2">
      <c r="A1278" s="831">
        <v>7</v>
      </c>
      <c r="B1278" s="832" t="s">
        <v>2907</v>
      </c>
      <c r="C1278" s="832" t="s">
        <v>2913</v>
      </c>
      <c r="D1278" s="833" t="s">
        <v>4443</v>
      </c>
      <c r="E1278" s="834" t="s">
        <v>2947</v>
      </c>
      <c r="F1278" s="832" t="s">
        <v>2908</v>
      </c>
      <c r="G1278" s="832" t="s">
        <v>3745</v>
      </c>
      <c r="H1278" s="832" t="s">
        <v>585</v>
      </c>
      <c r="I1278" s="832" t="s">
        <v>3749</v>
      </c>
      <c r="J1278" s="832" t="s">
        <v>3750</v>
      </c>
      <c r="K1278" s="832" t="s">
        <v>3751</v>
      </c>
      <c r="L1278" s="835">
        <v>233.95</v>
      </c>
      <c r="M1278" s="835">
        <v>2807.3999999999996</v>
      </c>
      <c r="N1278" s="832">
        <v>12</v>
      </c>
      <c r="O1278" s="836">
        <v>2</v>
      </c>
      <c r="P1278" s="835">
        <v>2105.5499999999997</v>
      </c>
      <c r="Q1278" s="837">
        <v>0.75</v>
      </c>
      <c r="R1278" s="832">
        <v>9</v>
      </c>
      <c r="S1278" s="837">
        <v>0.75</v>
      </c>
      <c r="T1278" s="836">
        <v>1</v>
      </c>
      <c r="U1278" s="838">
        <v>0.5</v>
      </c>
    </row>
    <row r="1279" spans="1:21" ht="14.45" customHeight="1" x14ac:dyDescent="0.2">
      <c r="A1279" s="831">
        <v>7</v>
      </c>
      <c r="B1279" s="832" t="s">
        <v>2907</v>
      </c>
      <c r="C1279" s="832" t="s">
        <v>2913</v>
      </c>
      <c r="D1279" s="833" t="s">
        <v>4443</v>
      </c>
      <c r="E1279" s="834" t="s">
        <v>2947</v>
      </c>
      <c r="F1279" s="832" t="s">
        <v>2908</v>
      </c>
      <c r="G1279" s="832" t="s">
        <v>3752</v>
      </c>
      <c r="H1279" s="832" t="s">
        <v>585</v>
      </c>
      <c r="I1279" s="832" t="s">
        <v>3753</v>
      </c>
      <c r="J1279" s="832" t="s">
        <v>1904</v>
      </c>
      <c r="K1279" s="832" t="s">
        <v>1840</v>
      </c>
      <c r="L1279" s="835">
        <v>134.47999999999999</v>
      </c>
      <c r="M1279" s="835">
        <v>403.43999999999994</v>
      </c>
      <c r="N1279" s="832">
        <v>3</v>
      </c>
      <c r="O1279" s="836">
        <v>2.5</v>
      </c>
      <c r="P1279" s="835">
        <v>134.47999999999999</v>
      </c>
      <c r="Q1279" s="837">
        <v>0.33333333333333337</v>
      </c>
      <c r="R1279" s="832">
        <v>1</v>
      </c>
      <c r="S1279" s="837">
        <v>0.33333333333333331</v>
      </c>
      <c r="T1279" s="836">
        <v>1</v>
      </c>
      <c r="U1279" s="838">
        <v>0.4</v>
      </c>
    </row>
    <row r="1280" spans="1:21" ht="14.45" customHeight="1" x14ac:dyDescent="0.2">
      <c r="A1280" s="831">
        <v>7</v>
      </c>
      <c r="B1280" s="832" t="s">
        <v>2907</v>
      </c>
      <c r="C1280" s="832" t="s">
        <v>2913</v>
      </c>
      <c r="D1280" s="833" t="s">
        <v>4443</v>
      </c>
      <c r="E1280" s="834" t="s">
        <v>2947</v>
      </c>
      <c r="F1280" s="832" t="s">
        <v>2908</v>
      </c>
      <c r="G1280" s="832" t="s">
        <v>3754</v>
      </c>
      <c r="H1280" s="832" t="s">
        <v>585</v>
      </c>
      <c r="I1280" s="832" t="s">
        <v>3755</v>
      </c>
      <c r="J1280" s="832" t="s">
        <v>3756</v>
      </c>
      <c r="K1280" s="832" t="s">
        <v>3757</v>
      </c>
      <c r="L1280" s="835">
        <v>113.93</v>
      </c>
      <c r="M1280" s="835">
        <v>1025.3700000000001</v>
      </c>
      <c r="N1280" s="832">
        <v>9</v>
      </c>
      <c r="O1280" s="836">
        <v>3.5</v>
      </c>
      <c r="P1280" s="835">
        <v>797.5100000000001</v>
      </c>
      <c r="Q1280" s="837">
        <v>0.77777777777777779</v>
      </c>
      <c r="R1280" s="832">
        <v>7</v>
      </c>
      <c r="S1280" s="837">
        <v>0.77777777777777779</v>
      </c>
      <c r="T1280" s="836">
        <v>3</v>
      </c>
      <c r="U1280" s="838">
        <v>0.8571428571428571</v>
      </c>
    </row>
    <row r="1281" spans="1:21" ht="14.45" customHeight="1" x14ac:dyDescent="0.2">
      <c r="A1281" s="831">
        <v>7</v>
      </c>
      <c r="B1281" s="832" t="s">
        <v>2907</v>
      </c>
      <c r="C1281" s="832" t="s">
        <v>2913</v>
      </c>
      <c r="D1281" s="833" t="s">
        <v>4443</v>
      </c>
      <c r="E1281" s="834" t="s">
        <v>2947</v>
      </c>
      <c r="F1281" s="832" t="s">
        <v>2908</v>
      </c>
      <c r="G1281" s="832" t="s">
        <v>3754</v>
      </c>
      <c r="H1281" s="832" t="s">
        <v>585</v>
      </c>
      <c r="I1281" s="832" t="s">
        <v>4274</v>
      </c>
      <c r="J1281" s="832" t="s">
        <v>4275</v>
      </c>
      <c r="K1281" s="832" t="s">
        <v>4276</v>
      </c>
      <c r="L1281" s="835">
        <v>0</v>
      </c>
      <c r="M1281" s="835">
        <v>0</v>
      </c>
      <c r="N1281" s="832">
        <v>3</v>
      </c>
      <c r="O1281" s="836">
        <v>0.5</v>
      </c>
      <c r="P1281" s="835"/>
      <c r="Q1281" s="837"/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7</v>
      </c>
      <c r="B1282" s="832" t="s">
        <v>2907</v>
      </c>
      <c r="C1282" s="832" t="s">
        <v>2913</v>
      </c>
      <c r="D1282" s="833" t="s">
        <v>4443</v>
      </c>
      <c r="E1282" s="834" t="s">
        <v>2947</v>
      </c>
      <c r="F1282" s="832" t="s">
        <v>2908</v>
      </c>
      <c r="G1282" s="832" t="s">
        <v>3005</v>
      </c>
      <c r="H1282" s="832" t="s">
        <v>585</v>
      </c>
      <c r="I1282" s="832" t="s">
        <v>3115</v>
      </c>
      <c r="J1282" s="832" t="s">
        <v>802</v>
      </c>
      <c r="K1282" s="832" t="s">
        <v>3116</v>
      </c>
      <c r="L1282" s="835">
        <v>35.25</v>
      </c>
      <c r="M1282" s="835">
        <v>458.25</v>
      </c>
      <c r="N1282" s="832">
        <v>13</v>
      </c>
      <c r="O1282" s="836">
        <v>5.5</v>
      </c>
      <c r="P1282" s="835">
        <v>105.75</v>
      </c>
      <c r="Q1282" s="837">
        <v>0.23076923076923078</v>
      </c>
      <c r="R1282" s="832">
        <v>3</v>
      </c>
      <c r="S1282" s="837">
        <v>0.23076923076923078</v>
      </c>
      <c r="T1282" s="836">
        <v>2</v>
      </c>
      <c r="U1282" s="838">
        <v>0.36363636363636365</v>
      </c>
    </row>
    <row r="1283" spans="1:21" ht="14.45" customHeight="1" x14ac:dyDescent="0.2">
      <c r="A1283" s="831">
        <v>7</v>
      </c>
      <c r="B1283" s="832" t="s">
        <v>2907</v>
      </c>
      <c r="C1283" s="832" t="s">
        <v>2913</v>
      </c>
      <c r="D1283" s="833" t="s">
        <v>4443</v>
      </c>
      <c r="E1283" s="834" t="s">
        <v>2947</v>
      </c>
      <c r="F1283" s="832" t="s">
        <v>2908</v>
      </c>
      <c r="G1283" s="832" t="s">
        <v>3005</v>
      </c>
      <c r="H1283" s="832" t="s">
        <v>585</v>
      </c>
      <c r="I1283" s="832" t="s">
        <v>3006</v>
      </c>
      <c r="J1283" s="832" t="s">
        <v>802</v>
      </c>
      <c r="K1283" s="832" t="s">
        <v>3007</v>
      </c>
      <c r="L1283" s="835">
        <v>35.25</v>
      </c>
      <c r="M1283" s="835">
        <v>211.5</v>
      </c>
      <c r="N1283" s="832">
        <v>6</v>
      </c>
      <c r="O1283" s="836">
        <v>2.5</v>
      </c>
      <c r="P1283" s="835">
        <v>70.5</v>
      </c>
      <c r="Q1283" s="837">
        <v>0.33333333333333331</v>
      </c>
      <c r="R1283" s="832">
        <v>2</v>
      </c>
      <c r="S1283" s="837">
        <v>0.33333333333333331</v>
      </c>
      <c r="T1283" s="836">
        <v>1</v>
      </c>
      <c r="U1283" s="838">
        <v>0.4</v>
      </c>
    </row>
    <row r="1284" spans="1:21" ht="14.45" customHeight="1" x14ac:dyDescent="0.2">
      <c r="A1284" s="831">
        <v>7</v>
      </c>
      <c r="B1284" s="832" t="s">
        <v>2907</v>
      </c>
      <c r="C1284" s="832" t="s">
        <v>2913</v>
      </c>
      <c r="D1284" s="833" t="s">
        <v>4443</v>
      </c>
      <c r="E1284" s="834" t="s">
        <v>2947</v>
      </c>
      <c r="F1284" s="832" t="s">
        <v>2908</v>
      </c>
      <c r="G1284" s="832" t="s">
        <v>2966</v>
      </c>
      <c r="H1284" s="832" t="s">
        <v>585</v>
      </c>
      <c r="I1284" s="832" t="s">
        <v>2967</v>
      </c>
      <c r="J1284" s="832" t="s">
        <v>2968</v>
      </c>
      <c r="K1284" s="832" t="s">
        <v>2969</v>
      </c>
      <c r="L1284" s="835">
        <v>115.18</v>
      </c>
      <c r="M1284" s="835">
        <v>115.18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7</v>
      </c>
      <c r="B1285" s="832" t="s">
        <v>2907</v>
      </c>
      <c r="C1285" s="832" t="s">
        <v>2913</v>
      </c>
      <c r="D1285" s="833" t="s">
        <v>4443</v>
      </c>
      <c r="E1285" s="834" t="s">
        <v>2947</v>
      </c>
      <c r="F1285" s="832" t="s">
        <v>2908</v>
      </c>
      <c r="G1285" s="832" t="s">
        <v>2966</v>
      </c>
      <c r="H1285" s="832" t="s">
        <v>585</v>
      </c>
      <c r="I1285" s="832" t="s">
        <v>3172</v>
      </c>
      <c r="J1285" s="832" t="s">
        <v>1068</v>
      </c>
      <c r="K1285" s="832" t="s">
        <v>3173</v>
      </c>
      <c r="L1285" s="835">
        <v>103.67</v>
      </c>
      <c r="M1285" s="835">
        <v>414.68</v>
      </c>
      <c r="N1285" s="832">
        <v>4</v>
      </c>
      <c r="O1285" s="836">
        <v>1.5</v>
      </c>
      <c r="P1285" s="835">
        <v>414.68</v>
      </c>
      <c r="Q1285" s="837">
        <v>1</v>
      </c>
      <c r="R1285" s="832">
        <v>4</v>
      </c>
      <c r="S1285" s="837">
        <v>1</v>
      </c>
      <c r="T1285" s="836">
        <v>1.5</v>
      </c>
      <c r="U1285" s="838">
        <v>1</v>
      </c>
    </row>
    <row r="1286" spans="1:21" ht="14.45" customHeight="1" x14ac:dyDescent="0.2">
      <c r="A1286" s="831">
        <v>7</v>
      </c>
      <c r="B1286" s="832" t="s">
        <v>2907</v>
      </c>
      <c r="C1286" s="832" t="s">
        <v>2913</v>
      </c>
      <c r="D1286" s="833" t="s">
        <v>4443</v>
      </c>
      <c r="E1286" s="834" t="s">
        <v>2947</v>
      </c>
      <c r="F1286" s="832" t="s">
        <v>2908</v>
      </c>
      <c r="G1286" s="832" t="s">
        <v>3758</v>
      </c>
      <c r="H1286" s="832" t="s">
        <v>585</v>
      </c>
      <c r="I1286" s="832" t="s">
        <v>3759</v>
      </c>
      <c r="J1286" s="832" t="s">
        <v>3760</v>
      </c>
      <c r="K1286" s="832" t="s">
        <v>3761</v>
      </c>
      <c r="L1286" s="835">
        <v>2038.93</v>
      </c>
      <c r="M1286" s="835">
        <v>6116.79</v>
      </c>
      <c r="N1286" s="832">
        <v>3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7</v>
      </c>
      <c r="B1287" s="832" t="s">
        <v>2907</v>
      </c>
      <c r="C1287" s="832" t="s">
        <v>2913</v>
      </c>
      <c r="D1287" s="833" t="s">
        <v>4443</v>
      </c>
      <c r="E1287" s="834" t="s">
        <v>2947</v>
      </c>
      <c r="F1287" s="832" t="s">
        <v>2908</v>
      </c>
      <c r="G1287" s="832" t="s">
        <v>3758</v>
      </c>
      <c r="H1287" s="832" t="s">
        <v>585</v>
      </c>
      <c r="I1287" s="832" t="s">
        <v>3762</v>
      </c>
      <c r="J1287" s="832" t="s">
        <v>3760</v>
      </c>
      <c r="K1287" s="832" t="s">
        <v>3763</v>
      </c>
      <c r="L1287" s="835">
        <v>552.64</v>
      </c>
      <c r="M1287" s="835">
        <v>17684.48</v>
      </c>
      <c r="N1287" s="832">
        <v>32</v>
      </c>
      <c r="O1287" s="836">
        <v>9</v>
      </c>
      <c r="P1287" s="835">
        <v>7736.9599999999991</v>
      </c>
      <c r="Q1287" s="837">
        <v>0.43749999999999994</v>
      </c>
      <c r="R1287" s="832">
        <v>14</v>
      </c>
      <c r="S1287" s="837">
        <v>0.4375</v>
      </c>
      <c r="T1287" s="836">
        <v>4</v>
      </c>
      <c r="U1287" s="838">
        <v>0.44444444444444442</v>
      </c>
    </row>
    <row r="1288" spans="1:21" ht="14.45" customHeight="1" x14ac:dyDescent="0.2">
      <c r="A1288" s="831">
        <v>7</v>
      </c>
      <c r="B1288" s="832" t="s">
        <v>2907</v>
      </c>
      <c r="C1288" s="832" t="s">
        <v>2913</v>
      </c>
      <c r="D1288" s="833" t="s">
        <v>4443</v>
      </c>
      <c r="E1288" s="834" t="s">
        <v>2947</v>
      </c>
      <c r="F1288" s="832" t="s">
        <v>2908</v>
      </c>
      <c r="G1288" s="832" t="s">
        <v>3758</v>
      </c>
      <c r="H1288" s="832" t="s">
        <v>585</v>
      </c>
      <c r="I1288" s="832" t="s">
        <v>3764</v>
      </c>
      <c r="J1288" s="832" t="s">
        <v>3760</v>
      </c>
      <c r="K1288" s="832" t="s">
        <v>3765</v>
      </c>
      <c r="L1288" s="835">
        <v>355.79</v>
      </c>
      <c r="M1288" s="835">
        <v>2490.5300000000002</v>
      </c>
      <c r="N1288" s="832">
        <v>7</v>
      </c>
      <c r="O1288" s="836">
        <v>4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7</v>
      </c>
      <c r="B1289" s="832" t="s">
        <v>2907</v>
      </c>
      <c r="C1289" s="832" t="s">
        <v>2913</v>
      </c>
      <c r="D1289" s="833" t="s">
        <v>4443</v>
      </c>
      <c r="E1289" s="834" t="s">
        <v>2947</v>
      </c>
      <c r="F1289" s="832" t="s">
        <v>2908</v>
      </c>
      <c r="G1289" s="832" t="s">
        <v>3758</v>
      </c>
      <c r="H1289" s="832" t="s">
        <v>585</v>
      </c>
      <c r="I1289" s="832" t="s">
        <v>3766</v>
      </c>
      <c r="J1289" s="832" t="s">
        <v>3760</v>
      </c>
      <c r="K1289" s="832" t="s">
        <v>3767</v>
      </c>
      <c r="L1289" s="835">
        <v>1019.46</v>
      </c>
      <c r="M1289" s="835">
        <v>28544.880000000001</v>
      </c>
      <c r="N1289" s="832">
        <v>28</v>
      </c>
      <c r="O1289" s="836">
        <v>8</v>
      </c>
      <c r="P1289" s="835">
        <v>19369.740000000002</v>
      </c>
      <c r="Q1289" s="837">
        <v>0.6785714285714286</v>
      </c>
      <c r="R1289" s="832">
        <v>19</v>
      </c>
      <c r="S1289" s="837">
        <v>0.6785714285714286</v>
      </c>
      <c r="T1289" s="836">
        <v>5</v>
      </c>
      <c r="U1289" s="838">
        <v>0.625</v>
      </c>
    </row>
    <row r="1290" spans="1:21" ht="14.45" customHeight="1" x14ac:dyDescent="0.2">
      <c r="A1290" s="831">
        <v>7</v>
      </c>
      <c r="B1290" s="832" t="s">
        <v>2907</v>
      </c>
      <c r="C1290" s="832" t="s">
        <v>2913</v>
      </c>
      <c r="D1290" s="833" t="s">
        <v>4443</v>
      </c>
      <c r="E1290" s="834" t="s">
        <v>2947</v>
      </c>
      <c r="F1290" s="832" t="s">
        <v>2908</v>
      </c>
      <c r="G1290" s="832" t="s">
        <v>3758</v>
      </c>
      <c r="H1290" s="832" t="s">
        <v>585</v>
      </c>
      <c r="I1290" s="832" t="s">
        <v>3768</v>
      </c>
      <c r="J1290" s="832" t="s">
        <v>3769</v>
      </c>
      <c r="K1290" s="832" t="s">
        <v>3767</v>
      </c>
      <c r="L1290" s="835">
        <v>1019.46</v>
      </c>
      <c r="M1290" s="835">
        <v>17330.820000000003</v>
      </c>
      <c r="N1290" s="832">
        <v>17</v>
      </c>
      <c r="O1290" s="836">
        <v>6</v>
      </c>
      <c r="P1290" s="835">
        <v>17330.820000000003</v>
      </c>
      <c r="Q1290" s="837">
        <v>1</v>
      </c>
      <c r="R1290" s="832">
        <v>17</v>
      </c>
      <c r="S1290" s="837">
        <v>1</v>
      </c>
      <c r="T1290" s="836">
        <v>6</v>
      </c>
      <c r="U1290" s="838">
        <v>1</v>
      </c>
    </row>
    <row r="1291" spans="1:21" ht="14.45" customHeight="1" x14ac:dyDescent="0.2">
      <c r="A1291" s="831">
        <v>7</v>
      </c>
      <c r="B1291" s="832" t="s">
        <v>2907</v>
      </c>
      <c r="C1291" s="832" t="s">
        <v>2913</v>
      </c>
      <c r="D1291" s="833" t="s">
        <v>4443</v>
      </c>
      <c r="E1291" s="834" t="s">
        <v>2947</v>
      </c>
      <c r="F1291" s="832" t="s">
        <v>2908</v>
      </c>
      <c r="G1291" s="832" t="s">
        <v>3758</v>
      </c>
      <c r="H1291" s="832" t="s">
        <v>585</v>
      </c>
      <c r="I1291" s="832" t="s">
        <v>3770</v>
      </c>
      <c r="J1291" s="832" t="s">
        <v>3769</v>
      </c>
      <c r="K1291" s="832" t="s">
        <v>3763</v>
      </c>
      <c r="L1291" s="835">
        <v>552.64</v>
      </c>
      <c r="M1291" s="835">
        <v>3868.48</v>
      </c>
      <c r="N1291" s="832">
        <v>7</v>
      </c>
      <c r="O1291" s="836">
        <v>3</v>
      </c>
      <c r="P1291" s="835">
        <v>3868.48</v>
      </c>
      <c r="Q1291" s="837">
        <v>1</v>
      </c>
      <c r="R1291" s="832">
        <v>7</v>
      </c>
      <c r="S1291" s="837">
        <v>1</v>
      </c>
      <c r="T1291" s="836">
        <v>3</v>
      </c>
      <c r="U1291" s="838">
        <v>1</v>
      </c>
    </row>
    <row r="1292" spans="1:21" ht="14.45" customHeight="1" x14ac:dyDescent="0.2">
      <c r="A1292" s="831">
        <v>7</v>
      </c>
      <c r="B1292" s="832" t="s">
        <v>2907</v>
      </c>
      <c r="C1292" s="832" t="s">
        <v>2913</v>
      </c>
      <c r="D1292" s="833" t="s">
        <v>4443</v>
      </c>
      <c r="E1292" s="834" t="s">
        <v>2947</v>
      </c>
      <c r="F1292" s="832" t="s">
        <v>2908</v>
      </c>
      <c r="G1292" s="832" t="s">
        <v>3758</v>
      </c>
      <c r="H1292" s="832" t="s">
        <v>678</v>
      </c>
      <c r="I1292" s="832" t="s">
        <v>3771</v>
      </c>
      <c r="J1292" s="832" t="s">
        <v>3772</v>
      </c>
      <c r="K1292" s="832" t="s">
        <v>3761</v>
      </c>
      <c r="L1292" s="835">
        <v>2038.93</v>
      </c>
      <c r="M1292" s="835">
        <v>83596.13</v>
      </c>
      <c r="N1292" s="832">
        <v>41</v>
      </c>
      <c r="O1292" s="836">
        <v>14</v>
      </c>
      <c r="P1292" s="835">
        <v>55051.11</v>
      </c>
      <c r="Q1292" s="837">
        <v>0.65853658536585358</v>
      </c>
      <c r="R1292" s="832">
        <v>27</v>
      </c>
      <c r="S1292" s="837">
        <v>0.65853658536585369</v>
      </c>
      <c r="T1292" s="836">
        <v>11</v>
      </c>
      <c r="U1292" s="838">
        <v>0.7857142857142857</v>
      </c>
    </row>
    <row r="1293" spans="1:21" ht="14.45" customHeight="1" x14ac:dyDescent="0.2">
      <c r="A1293" s="831">
        <v>7</v>
      </c>
      <c r="B1293" s="832" t="s">
        <v>2907</v>
      </c>
      <c r="C1293" s="832" t="s">
        <v>2913</v>
      </c>
      <c r="D1293" s="833" t="s">
        <v>4443</v>
      </c>
      <c r="E1293" s="834" t="s">
        <v>2947</v>
      </c>
      <c r="F1293" s="832" t="s">
        <v>2908</v>
      </c>
      <c r="G1293" s="832" t="s">
        <v>3758</v>
      </c>
      <c r="H1293" s="832" t="s">
        <v>678</v>
      </c>
      <c r="I1293" s="832" t="s">
        <v>3773</v>
      </c>
      <c r="J1293" s="832" t="s">
        <v>3772</v>
      </c>
      <c r="K1293" s="832" t="s">
        <v>3765</v>
      </c>
      <c r="L1293" s="835">
        <v>355.79</v>
      </c>
      <c r="M1293" s="835">
        <v>2846.32</v>
      </c>
      <c r="N1293" s="832">
        <v>8</v>
      </c>
      <c r="O1293" s="836">
        <v>4</v>
      </c>
      <c r="P1293" s="835">
        <v>2490.5300000000002</v>
      </c>
      <c r="Q1293" s="837">
        <v>0.875</v>
      </c>
      <c r="R1293" s="832">
        <v>7</v>
      </c>
      <c r="S1293" s="837">
        <v>0.875</v>
      </c>
      <c r="T1293" s="836">
        <v>3</v>
      </c>
      <c r="U1293" s="838">
        <v>0.75</v>
      </c>
    </row>
    <row r="1294" spans="1:21" ht="14.45" customHeight="1" x14ac:dyDescent="0.2">
      <c r="A1294" s="831">
        <v>7</v>
      </c>
      <c r="B1294" s="832" t="s">
        <v>2907</v>
      </c>
      <c r="C1294" s="832" t="s">
        <v>2913</v>
      </c>
      <c r="D1294" s="833" t="s">
        <v>4443</v>
      </c>
      <c r="E1294" s="834" t="s">
        <v>2947</v>
      </c>
      <c r="F1294" s="832" t="s">
        <v>2908</v>
      </c>
      <c r="G1294" s="832" t="s">
        <v>3758</v>
      </c>
      <c r="H1294" s="832" t="s">
        <v>678</v>
      </c>
      <c r="I1294" s="832" t="s">
        <v>3774</v>
      </c>
      <c r="J1294" s="832" t="s">
        <v>3772</v>
      </c>
      <c r="K1294" s="832" t="s">
        <v>3763</v>
      </c>
      <c r="L1294" s="835">
        <v>552.64</v>
      </c>
      <c r="M1294" s="835">
        <v>37579.519999999997</v>
      </c>
      <c r="N1294" s="832">
        <v>68</v>
      </c>
      <c r="O1294" s="836">
        <v>24</v>
      </c>
      <c r="P1294" s="835">
        <v>29289.919999999995</v>
      </c>
      <c r="Q1294" s="837">
        <v>0.77941176470588225</v>
      </c>
      <c r="R1294" s="832">
        <v>53</v>
      </c>
      <c r="S1294" s="837">
        <v>0.77941176470588236</v>
      </c>
      <c r="T1294" s="836">
        <v>19</v>
      </c>
      <c r="U1294" s="838">
        <v>0.79166666666666663</v>
      </c>
    </row>
    <row r="1295" spans="1:21" ht="14.45" customHeight="1" x14ac:dyDescent="0.2">
      <c r="A1295" s="831">
        <v>7</v>
      </c>
      <c r="B1295" s="832" t="s">
        <v>2907</v>
      </c>
      <c r="C1295" s="832" t="s">
        <v>2913</v>
      </c>
      <c r="D1295" s="833" t="s">
        <v>4443</v>
      </c>
      <c r="E1295" s="834" t="s">
        <v>2947</v>
      </c>
      <c r="F1295" s="832" t="s">
        <v>2908</v>
      </c>
      <c r="G1295" s="832" t="s">
        <v>3758</v>
      </c>
      <c r="H1295" s="832" t="s">
        <v>678</v>
      </c>
      <c r="I1295" s="832" t="s">
        <v>3775</v>
      </c>
      <c r="J1295" s="832" t="s">
        <v>3772</v>
      </c>
      <c r="K1295" s="832" t="s">
        <v>3767</v>
      </c>
      <c r="L1295" s="835">
        <v>1019.46</v>
      </c>
      <c r="M1295" s="835">
        <v>63206.519999999975</v>
      </c>
      <c r="N1295" s="832">
        <v>62</v>
      </c>
      <c r="O1295" s="836">
        <v>22</v>
      </c>
      <c r="P1295" s="835">
        <v>60148.139999999978</v>
      </c>
      <c r="Q1295" s="837">
        <v>0.95161290322580649</v>
      </c>
      <c r="R1295" s="832">
        <v>59</v>
      </c>
      <c r="S1295" s="837">
        <v>0.95161290322580649</v>
      </c>
      <c r="T1295" s="836">
        <v>21</v>
      </c>
      <c r="U1295" s="838">
        <v>0.95454545454545459</v>
      </c>
    </row>
    <row r="1296" spans="1:21" ht="14.45" customHeight="1" x14ac:dyDescent="0.2">
      <c r="A1296" s="831">
        <v>7</v>
      </c>
      <c r="B1296" s="832" t="s">
        <v>2907</v>
      </c>
      <c r="C1296" s="832" t="s">
        <v>2913</v>
      </c>
      <c r="D1296" s="833" t="s">
        <v>4443</v>
      </c>
      <c r="E1296" s="834" t="s">
        <v>2947</v>
      </c>
      <c r="F1296" s="832" t="s">
        <v>2908</v>
      </c>
      <c r="G1296" s="832" t="s">
        <v>3758</v>
      </c>
      <c r="H1296" s="832" t="s">
        <v>585</v>
      </c>
      <c r="I1296" s="832" t="s">
        <v>4277</v>
      </c>
      <c r="J1296" s="832" t="s">
        <v>3769</v>
      </c>
      <c r="K1296" s="832" t="s">
        <v>3761</v>
      </c>
      <c r="L1296" s="835">
        <v>2038.93</v>
      </c>
      <c r="M1296" s="835">
        <v>2038.93</v>
      </c>
      <c r="N1296" s="832">
        <v>1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7</v>
      </c>
      <c r="B1297" s="832" t="s">
        <v>2907</v>
      </c>
      <c r="C1297" s="832" t="s">
        <v>2913</v>
      </c>
      <c r="D1297" s="833" t="s">
        <v>4443</v>
      </c>
      <c r="E1297" s="834" t="s">
        <v>2947</v>
      </c>
      <c r="F1297" s="832" t="s">
        <v>2908</v>
      </c>
      <c r="G1297" s="832" t="s">
        <v>3758</v>
      </c>
      <c r="H1297" s="832" t="s">
        <v>585</v>
      </c>
      <c r="I1297" s="832" t="s">
        <v>3776</v>
      </c>
      <c r="J1297" s="832" t="s">
        <v>3777</v>
      </c>
      <c r="K1297" s="832" t="s">
        <v>3778</v>
      </c>
      <c r="L1297" s="835">
        <v>276.33</v>
      </c>
      <c r="M1297" s="835">
        <v>1105.32</v>
      </c>
      <c r="N1297" s="832">
        <v>4</v>
      </c>
      <c r="O1297" s="836">
        <v>1</v>
      </c>
      <c r="P1297" s="835">
        <v>1105.32</v>
      </c>
      <c r="Q1297" s="837">
        <v>1</v>
      </c>
      <c r="R1297" s="832">
        <v>4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7</v>
      </c>
      <c r="B1298" s="832" t="s">
        <v>2907</v>
      </c>
      <c r="C1298" s="832" t="s">
        <v>2913</v>
      </c>
      <c r="D1298" s="833" t="s">
        <v>4443</v>
      </c>
      <c r="E1298" s="834" t="s">
        <v>2947</v>
      </c>
      <c r="F1298" s="832" t="s">
        <v>2908</v>
      </c>
      <c r="G1298" s="832" t="s">
        <v>3758</v>
      </c>
      <c r="H1298" s="832" t="s">
        <v>585</v>
      </c>
      <c r="I1298" s="832" t="s">
        <v>4017</v>
      </c>
      <c r="J1298" s="832" t="s">
        <v>3780</v>
      </c>
      <c r="K1298" s="832" t="s">
        <v>4018</v>
      </c>
      <c r="L1298" s="835">
        <v>88.95</v>
      </c>
      <c r="M1298" s="835">
        <v>444.75</v>
      </c>
      <c r="N1298" s="832">
        <v>5</v>
      </c>
      <c r="O1298" s="836">
        <v>5</v>
      </c>
      <c r="P1298" s="835">
        <v>355.8</v>
      </c>
      <c r="Q1298" s="837">
        <v>0.8</v>
      </c>
      <c r="R1298" s="832">
        <v>4</v>
      </c>
      <c r="S1298" s="837">
        <v>0.8</v>
      </c>
      <c r="T1298" s="836">
        <v>4</v>
      </c>
      <c r="U1298" s="838">
        <v>0.8</v>
      </c>
    </row>
    <row r="1299" spans="1:21" ht="14.45" customHeight="1" x14ac:dyDescent="0.2">
      <c r="A1299" s="831">
        <v>7</v>
      </c>
      <c r="B1299" s="832" t="s">
        <v>2907</v>
      </c>
      <c r="C1299" s="832" t="s">
        <v>2913</v>
      </c>
      <c r="D1299" s="833" t="s">
        <v>4443</v>
      </c>
      <c r="E1299" s="834" t="s">
        <v>2947</v>
      </c>
      <c r="F1299" s="832" t="s">
        <v>2908</v>
      </c>
      <c r="G1299" s="832" t="s">
        <v>3758</v>
      </c>
      <c r="H1299" s="832" t="s">
        <v>585</v>
      </c>
      <c r="I1299" s="832" t="s">
        <v>3779</v>
      </c>
      <c r="J1299" s="832" t="s">
        <v>3780</v>
      </c>
      <c r="K1299" s="832" t="s">
        <v>3781</v>
      </c>
      <c r="L1299" s="835">
        <v>254.86</v>
      </c>
      <c r="M1299" s="835">
        <v>6371.5000000000009</v>
      </c>
      <c r="N1299" s="832">
        <v>25</v>
      </c>
      <c r="O1299" s="836">
        <v>14</v>
      </c>
      <c r="P1299" s="835">
        <v>6116.6400000000012</v>
      </c>
      <c r="Q1299" s="837">
        <v>0.96000000000000008</v>
      </c>
      <c r="R1299" s="832">
        <v>24</v>
      </c>
      <c r="S1299" s="837">
        <v>0.96</v>
      </c>
      <c r="T1299" s="836">
        <v>13</v>
      </c>
      <c r="U1299" s="838">
        <v>0.9285714285714286</v>
      </c>
    </row>
    <row r="1300" spans="1:21" ht="14.45" customHeight="1" x14ac:dyDescent="0.2">
      <c r="A1300" s="831">
        <v>7</v>
      </c>
      <c r="B1300" s="832" t="s">
        <v>2907</v>
      </c>
      <c r="C1300" s="832" t="s">
        <v>2913</v>
      </c>
      <c r="D1300" s="833" t="s">
        <v>4443</v>
      </c>
      <c r="E1300" s="834" t="s">
        <v>2947</v>
      </c>
      <c r="F1300" s="832" t="s">
        <v>2908</v>
      </c>
      <c r="G1300" s="832" t="s">
        <v>3758</v>
      </c>
      <c r="H1300" s="832" t="s">
        <v>585</v>
      </c>
      <c r="I1300" s="832" t="s">
        <v>3782</v>
      </c>
      <c r="J1300" s="832" t="s">
        <v>3780</v>
      </c>
      <c r="K1300" s="832" t="s">
        <v>3783</v>
      </c>
      <c r="L1300" s="835">
        <v>0</v>
      </c>
      <c r="M1300" s="835">
        <v>0</v>
      </c>
      <c r="N1300" s="832">
        <v>3</v>
      </c>
      <c r="O1300" s="836">
        <v>2</v>
      </c>
      <c r="P1300" s="835">
        <v>0</v>
      </c>
      <c r="Q1300" s="837"/>
      <c r="R1300" s="832">
        <v>1</v>
      </c>
      <c r="S1300" s="837">
        <v>0.33333333333333331</v>
      </c>
      <c r="T1300" s="836">
        <v>1</v>
      </c>
      <c r="U1300" s="838">
        <v>0.5</v>
      </c>
    </row>
    <row r="1301" spans="1:21" ht="14.45" customHeight="1" x14ac:dyDescent="0.2">
      <c r="A1301" s="831">
        <v>7</v>
      </c>
      <c r="B1301" s="832" t="s">
        <v>2907</v>
      </c>
      <c r="C1301" s="832" t="s">
        <v>2913</v>
      </c>
      <c r="D1301" s="833" t="s">
        <v>4443</v>
      </c>
      <c r="E1301" s="834" t="s">
        <v>2947</v>
      </c>
      <c r="F1301" s="832" t="s">
        <v>2908</v>
      </c>
      <c r="G1301" s="832" t="s">
        <v>4148</v>
      </c>
      <c r="H1301" s="832" t="s">
        <v>585</v>
      </c>
      <c r="I1301" s="832" t="s">
        <v>4151</v>
      </c>
      <c r="J1301" s="832" t="s">
        <v>794</v>
      </c>
      <c r="K1301" s="832" t="s">
        <v>4152</v>
      </c>
      <c r="L1301" s="835">
        <v>0</v>
      </c>
      <c r="M1301" s="835">
        <v>0</v>
      </c>
      <c r="N1301" s="832">
        <v>6</v>
      </c>
      <c r="O1301" s="836">
        <v>0.5</v>
      </c>
      <c r="P1301" s="835"/>
      <c r="Q1301" s="837"/>
      <c r="R1301" s="832"/>
      <c r="S1301" s="837">
        <v>0</v>
      </c>
      <c r="T1301" s="836"/>
      <c r="U1301" s="838">
        <v>0</v>
      </c>
    </row>
    <row r="1302" spans="1:21" ht="14.45" customHeight="1" x14ac:dyDescent="0.2">
      <c r="A1302" s="831">
        <v>7</v>
      </c>
      <c r="B1302" s="832" t="s">
        <v>2907</v>
      </c>
      <c r="C1302" s="832" t="s">
        <v>2913</v>
      </c>
      <c r="D1302" s="833" t="s">
        <v>4443</v>
      </c>
      <c r="E1302" s="834" t="s">
        <v>2947</v>
      </c>
      <c r="F1302" s="832" t="s">
        <v>2908</v>
      </c>
      <c r="G1302" s="832" t="s">
        <v>4148</v>
      </c>
      <c r="H1302" s="832" t="s">
        <v>585</v>
      </c>
      <c r="I1302" s="832" t="s">
        <v>4278</v>
      </c>
      <c r="J1302" s="832" t="s">
        <v>4279</v>
      </c>
      <c r="K1302" s="832" t="s">
        <v>4280</v>
      </c>
      <c r="L1302" s="835">
        <v>0</v>
      </c>
      <c r="M1302" s="835">
        <v>0</v>
      </c>
      <c r="N1302" s="832">
        <v>1</v>
      </c>
      <c r="O1302" s="836">
        <v>0.5</v>
      </c>
      <c r="P1302" s="835">
        <v>0</v>
      </c>
      <c r="Q1302" s="837"/>
      <c r="R1302" s="832">
        <v>1</v>
      </c>
      <c r="S1302" s="837">
        <v>1</v>
      </c>
      <c r="T1302" s="836">
        <v>0.5</v>
      </c>
      <c r="U1302" s="838">
        <v>1</v>
      </c>
    </row>
    <row r="1303" spans="1:21" ht="14.45" customHeight="1" x14ac:dyDescent="0.2">
      <c r="A1303" s="831">
        <v>7</v>
      </c>
      <c r="B1303" s="832" t="s">
        <v>2907</v>
      </c>
      <c r="C1303" s="832" t="s">
        <v>2913</v>
      </c>
      <c r="D1303" s="833" t="s">
        <v>4443</v>
      </c>
      <c r="E1303" s="834" t="s">
        <v>2947</v>
      </c>
      <c r="F1303" s="832" t="s">
        <v>2908</v>
      </c>
      <c r="G1303" s="832" t="s">
        <v>3119</v>
      </c>
      <c r="H1303" s="832" t="s">
        <v>585</v>
      </c>
      <c r="I1303" s="832" t="s">
        <v>3120</v>
      </c>
      <c r="J1303" s="832" t="s">
        <v>3121</v>
      </c>
      <c r="K1303" s="832" t="s">
        <v>3122</v>
      </c>
      <c r="L1303" s="835">
        <v>80.2</v>
      </c>
      <c r="M1303" s="835">
        <v>80.2</v>
      </c>
      <c r="N1303" s="832">
        <v>1</v>
      </c>
      <c r="O1303" s="836">
        <v>1</v>
      </c>
      <c r="P1303" s="835">
        <v>80.2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5" customHeight="1" x14ac:dyDescent="0.2">
      <c r="A1304" s="831">
        <v>7</v>
      </c>
      <c r="B1304" s="832" t="s">
        <v>2907</v>
      </c>
      <c r="C1304" s="832" t="s">
        <v>2913</v>
      </c>
      <c r="D1304" s="833" t="s">
        <v>4443</v>
      </c>
      <c r="E1304" s="834" t="s">
        <v>2947</v>
      </c>
      <c r="F1304" s="832" t="s">
        <v>2908</v>
      </c>
      <c r="G1304" s="832" t="s">
        <v>3019</v>
      </c>
      <c r="H1304" s="832" t="s">
        <v>585</v>
      </c>
      <c r="I1304" s="832" t="s">
        <v>3020</v>
      </c>
      <c r="J1304" s="832" t="s">
        <v>747</v>
      </c>
      <c r="K1304" s="832" t="s">
        <v>3021</v>
      </c>
      <c r="L1304" s="835">
        <v>127.91</v>
      </c>
      <c r="M1304" s="835">
        <v>1790.74</v>
      </c>
      <c r="N1304" s="832">
        <v>14</v>
      </c>
      <c r="O1304" s="836">
        <v>3</v>
      </c>
      <c r="P1304" s="835">
        <v>1023.28</v>
      </c>
      <c r="Q1304" s="837">
        <v>0.5714285714285714</v>
      </c>
      <c r="R1304" s="832">
        <v>8</v>
      </c>
      <c r="S1304" s="837">
        <v>0.5714285714285714</v>
      </c>
      <c r="T1304" s="836">
        <v>1.5</v>
      </c>
      <c r="U1304" s="838">
        <v>0.5</v>
      </c>
    </row>
    <row r="1305" spans="1:21" ht="14.45" customHeight="1" x14ac:dyDescent="0.2">
      <c r="A1305" s="831">
        <v>7</v>
      </c>
      <c r="B1305" s="832" t="s">
        <v>2907</v>
      </c>
      <c r="C1305" s="832" t="s">
        <v>2913</v>
      </c>
      <c r="D1305" s="833" t="s">
        <v>4443</v>
      </c>
      <c r="E1305" s="834" t="s">
        <v>2947</v>
      </c>
      <c r="F1305" s="832" t="s">
        <v>2908</v>
      </c>
      <c r="G1305" s="832" t="s">
        <v>3019</v>
      </c>
      <c r="H1305" s="832" t="s">
        <v>585</v>
      </c>
      <c r="I1305" s="832" t="s">
        <v>3788</v>
      </c>
      <c r="J1305" s="832" t="s">
        <v>3789</v>
      </c>
      <c r="K1305" s="832" t="s">
        <v>3790</v>
      </c>
      <c r="L1305" s="835">
        <v>107.37</v>
      </c>
      <c r="M1305" s="835">
        <v>322.11</v>
      </c>
      <c r="N1305" s="832">
        <v>3</v>
      </c>
      <c r="O1305" s="836">
        <v>0.5</v>
      </c>
      <c r="P1305" s="835">
        <v>322.11</v>
      </c>
      <c r="Q1305" s="837">
        <v>1</v>
      </c>
      <c r="R1305" s="832">
        <v>3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7</v>
      </c>
      <c r="B1306" s="832" t="s">
        <v>2907</v>
      </c>
      <c r="C1306" s="832" t="s">
        <v>2913</v>
      </c>
      <c r="D1306" s="833" t="s">
        <v>4443</v>
      </c>
      <c r="E1306" s="834" t="s">
        <v>2947</v>
      </c>
      <c r="F1306" s="832" t="s">
        <v>2908</v>
      </c>
      <c r="G1306" s="832" t="s">
        <v>3793</v>
      </c>
      <c r="H1306" s="832" t="s">
        <v>585</v>
      </c>
      <c r="I1306" s="832" t="s">
        <v>3794</v>
      </c>
      <c r="J1306" s="832" t="s">
        <v>3795</v>
      </c>
      <c r="K1306" s="832" t="s">
        <v>3796</v>
      </c>
      <c r="L1306" s="835">
        <v>169.29</v>
      </c>
      <c r="M1306" s="835">
        <v>677.16</v>
      </c>
      <c r="N1306" s="832">
        <v>4</v>
      </c>
      <c r="O1306" s="836">
        <v>1</v>
      </c>
      <c r="P1306" s="835">
        <v>677.16</v>
      </c>
      <c r="Q1306" s="837">
        <v>1</v>
      </c>
      <c r="R1306" s="832">
        <v>4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7</v>
      </c>
      <c r="B1307" s="832" t="s">
        <v>2907</v>
      </c>
      <c r="C1307" s="832" t="s">
        <v>2913</v>
      </c>
      <c r="D1307" s="833" t="s">
        <v>4443</v>
      </c>
      <c r="E1307" s="834" t="s">
        <v>2947</v>
      </c>
      <c r="F1307" s="832" t="s">
        <v>2908</v>
      </c>
      <c r="G1307" s="832" t="s">
        <v>3793</v>
      </c>
      <c r="H1307" s="832" t="s">
        <v>585</v>
      </c>
      <c r="I1307" s="832" t="s">
        <v>3797</v>
      </c>
      <c r="J1307" s="832" t="s">
        <v>3795</v>
      </c>
      <c r="K1307" s="832" t="s">
        <v>3798</v>
      </c>
      <c r="L1307" s="835">
        <v>338.58</v>
      </c>
      <c r="M1307" s="835">
        <v>677.16</v>
      </c>
      <c r="N1307" s="832">
        <v>2</v>
      </c>
      <c r="O1307" s="836">
        <v>0.5</v>
      </c>
      <c r="P1307" s="835">
        <v>677.16</v>
      </c>
      <c r="Q1307" s="837">
        <v>1</v>
      </c>
      <c r="R1307" s="832">
        <v>2</v>
      </c>
      <c r="S1307" s="837">
        <v>1</v>
      </c>
      <c r="T1307" s="836">
        <v>0.5</v>
      </c>
      <c r="U1307" s="838">
        <v>1</v>
      </c>
    </row>
    <row r="1308" spans="1:21" ht="14.45" customHeight="1" x14ac:dyDescent="0.2">
      <c r="A1308" s="831">
        <v>7</v>
      </c>
      <c r="B1308" s="832" t="s">
        <v>2907</v>
      </c>
      <c r="C1308" s="832" t="s">
        <v>2913</v>
      </c>
      <c r="D1308" s="833" t="s">
        <v>4443</v>
      </c>
      <c r="E1308" s="834" t="s">
        <v>2947</v>
      </c>
      <c r="F1308" s="832" t="s">
        <v>2908</v>
      </c>
      <c r="G1308" s="832" t="s">
        <v>3793</v>
      </c>
      <c r="H1308" s="832" t="s">
        <v>585</v>
      </c>
      <c r="I1308" s="832" t="s">
        <v>3801</v>
      </c>
      <c r="J1308" s="832" t="s">
        <v>3802</v>
      </c>
      <c r="K1308" s="832" t="s">
        <v>3796</v>
      </c>
      <c r="L1308" s="835">
        <v>169.29</v>
      </c>
      <c r="M1308" s="835">
        <v>338.58</v>
      </c>
      <c r="N1308" s="832">
        <v>2</v>
      </c>
      <c r="O1308" s="836">
        <v>0.5</v>
      </c>
      <c r="P1308" s="835">
        <v>338.58</v>
      </c>
      <c r="Q1308" s="837">
        <v>1</v>
      </c>
      <c r="R1308" s="832">
        <v>2</v>
      </c>
      <c r="S1308" s="837">
        <v>1</v>
      </c>
      <c r="T1308" s="836">
        <v>0.5</v>
      </c>
      <c r="U1308" s="838">
        <v>1</v>
      </c>
    </row>
    <row r="1309" spans="1:21" ht="14.45" customHeight="1" x14ac:dyDescent="0.2">
      <c r="A1309" s="831">
        <v>7</v>
      </c>
      <c r="B1309" s="832" t="s">
        <v>2907</v>
      </c>
      <c r="C1309" s="832" t="s">
        <v>2913</v>
      </c>
      <c r="D1309" s="833" t="s">
        <v>4443</v>
      </c>
      <c r="E1309" s="834" t="s">
        <v>2947</v>
      </c>
      <c r="F1309" s="832" t="s">
        <v>2908</v>
      </c>
      <c r="G1309" s="832" t="s">
        <v>3793</v>
      </c>
      <c r="H1309" s="832" t="s">
        <v>585</v>
      </c>
      <c r="I1309" s="832" t="s">
        <v>3803</v>
      </c>
      <c r="J1309" s="832" t="s">
        <v>1346</v>
      </c>
      <c r="K1309" s="832" t="s">
        <v>3796</v>
      </c>
      <c r="L1309" s="835">
        <v>169.29</v>
      </c>
      <c r="M1309" s="835">
        <v>1015.7399999999999</v>
      </c>
      <c r="N1309" s="832">
        <v>6</v>
      </c>
      <c r="O1309" s="836">
        <v>2.5</v>
      </c>
      <c r="P1309" s="835">
        <v>1015.7399999999999</v>
      </c>
      <c r="Q1309" s="837">
        <v>1</v>
      </c>
      <c r="R1309" s="832">
        <v>6</v>
      </c>
      <c r="S1309" s="837">
        <v>1</v>
      </c>
      <c r="T1309" s="836">
        <v>2.5</v>
      </c>
      <c r="U1309" s="838">
        <v>1</v>
      </c>
    </row>
    <row r="1310" spans="1:21" ht="14.45" customHeight="1" x14ac:dyDescent="0.2">
      <c r="A1310" s="831">
        <v>7</v>
      </c>
      <c r="B1310" s="832" t="s">
        <v>2907</v>
      </c>
      <c r="C1310" s="832" t="s">
        <v>2913</v>
      </c>
      <c r="D1310" s="833" t="s">
        <v>4443</v>
      </c>
      <c r="E1310" s="834" t="s">
        <v>2947</v>
      </c>
      <c r="F1310" s="832" t="s">
        <v>2908</v>
      </c>
      <c r="G1310" s="832" t="s">
        <v>3793</v>
      </c>
      <c r="H1310" s="832" t="s">
        <v>585</v>
      </c>
      <c r="I1310" s="832" t="s">
        <v>3804</v>
      </c>
      <c r="J1310" s="832" t="s">
        <v>3805</v>
      </c>
      <c r="K1310" s="832" t="s">
        <v>3796</v>
      </c>
      <c r="L1310" s="835">
        <v>169.29</v>
      </c>
      <c r="M1310" s="835">
        <v>1354.3200000000002</v>
      </c>
      <c r="N1310" s="832">
        <v>8</v>
      </c>
      <c r="O1310" s="836">
        <v>1.5</v>
      </c>
      <c r="P1310" s="835">
        <v>1354.3200000000002</v>
      </c>
      <c r="Q1310" s="837">
        <v>1</v>
      </c>
      <c r="R1310" s="832">
        <v>8</v>
      </c>
      <c r="S1310" s="837">
        <v>1</v>
      </c>
      <c r="T1310" s="836">
        <v>1.5</v>
      </c>
      <c r="U1310" s="838">
        <v>1</v>
      </c>
    </row>
    <row r="1311" spans="1:21" ht="14.45" customHeight="1" x14ac:dyDescent="0.2">
      <c r="A1311" s="831">
        <v>7</v>
      </c>
      <c r="B1311" s="832" t="s">
        <v>2907</v>
      </c>
      <c r="C1311" s="832" t="s">
        <v>2913</v>
      </c>
      <c r="D1311" s="833" t="s">
        <v>4443</v>
      </c>
      <c r="E1311" s="834" t="s">
        <v>2947</v>
      </c>
      <c r="F1311" s="832" t="s">
        <v>2908</v>
      </c>
      <c r="G1311" s="832" t="s">
        <v>3793</v>
      </c>
      <c r="H1311" s="832" t="s">
        <v>585</v>
      </c>
      <c r="I1311" s="832" t="s">
        <v>3806</v>
      </c>
      <c r="J1311" s="832" t="s">
        <v>3805</v>
      </c>
      <c r="K1311" s="832" t="s">
        <v>3798</v>
      </c>
      <c r="L1311" s="835">
        <v>338.58</v>
      </c>
      <c r="M1311" s="835">
        <v>4062.96</v>
      </c>
      <c r="N1311" s="832">
        <v>12</v>
      </c>
      <c r="O1311" s="836">
        <v>3</v>
      </c>
      <c r="P1311" s="835">
        <v>3724.38</v>
      </c>
      <c r="Q1311" s="837">
        <v>0.91666666666666674</v>
      </c>
      <c r="R1311" s="832">
        <v>11</v>
      </c>
      <c r="S1311" s="837">
        <v>0.91666666666666663</v>
      </c>
      <c r="T1311" s="836">
        <v>2.5</v>
      </c>
      <c r="U1311" s="838">
        <v>0.83333333333333337</v>
      </c>
    </row>
    <row r="1312" spans="1:21" ht="14.45" customHeight="1" x14ac:dyDescent="0.2">
      <c r="A1312" s="831">
        <v>7</v>
      </c>
      <c r="B1312" s="832" t="s">
        <v>2907</v>
      </c>
      <c r="C1312" s="832" t="s">
        <v>2913</v>
      </c>
      <c r="D1312" s="833" t="s">
        <v>4443</v>
      </c>
      <c r="E1312" s="834" t="s">
        <v>2947</v>
      </c>
      <c r="F1312" s="832" t="s">
        <v>2908</v>
      </c>
      <c r="G1312" s="832" t="s">
        <v>3793</v>
      </c>
      <c r="H1312" s="832" t="s">
        <v>585</v>
      </c>
      <c r="I1312" s="832" t="s">
        <v>3807</v>
      </c>
      <c r="J1312" s="832" t="s">
        <v>3795</v>
      </c>
      <c r="K1312" s="832" t="s">
        <v>3808</v>
      </c>
      <c r="L1312" s="835">
        <v>677.17</v>
      </c>
      <c r="M1312" s="835">
        <v>2031.5099999999998</v>
      </c>
      <c r="N1312" s="832">
        <v>3</v>
      </c>
      <c r="O1312" s="836">
        <v>0.5</v>
      </c>
      <c r="P1312" s="835">
        <v>2031.5099999999998</v>
      </c>
      <c r="Q1312" s="837">
        <v>1</v>
      </c>
      <c r="R1312" s="832">
        <v>3</v>
      </c>
      <c r="S1312" s="837">
        <v>1</v>
      </c>
      <c r="T1312" s="836">
        <v>0.5</v>
      </c>
      <c r="U1312" s="838">
        <v>1</v>
      </c>
    </row>
    <row r="1313" spans="1:21" ht="14.45" customHeight="1" x14ac:dyDescent="0.2">
      <c r="A1313" s="831">
        <v>7</v>
      </c>
      <c r="B1313" s="832" t="s">
        <v>2907</v>
      </c>
      <c r="C1313" s="832" t="s">
        <v>2913</v>
      </c>
      <c r="D1313" s="833" t="s">
        <v>4443</v>
      </c>
      <c r="E1313" s="834" t="s">
        <v>2947</v>
      </c>
      <c r="F1313" s="832" t="s">
        <v>2908</v>
      </c>
      <c r="G1313" s="832" t="s">
        <v>3793</v>
      </c>
      <c r="H1313" s="832" t="s">
        <v>585</v>
      </c>
      <c r="I1313" s="832" t="s">
        <v>3961</v>
      </c>
      <c r="J1313" s="832" t="s">
        <v>3962</v>
      </c>
      <c r="K1313" s="832" t="s">
        <v>3798</v>
      </c>
      <c r="L1313" s="835">
        <v>338.58</v>
      </c>
      <c r="M1313" s="835">
        <v>2370.06</v>
      </c>
      <c r="N1313" s="832">
        <v>7</v>
      </c>
      <c r="O1313" s="836">
        <v>1</v>
      </c>
      <c r="P1313" s="835">
        <v>2370.06</v>
      </c>
      <c r="Q1313" s="837">
        <v>1</v>
      </c>
      <c r="R1313" s="832">
        <v>7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7</v>
      </c>
      <c r="B1314" s="832" t="s">
        <v>2907</v>
      </c>
      <c r="C1314" s="832" t="s">
        <v>2913</v>
      </c>
      <c r="D1314" s="833" t="s">
        <v>4443</v>
      </c>
      <c r="E1314" s="834" t="s">
        <v>2947</v>
      </c>
      <c r="F1314" s="832" t="s">
        <v>2908</v>
      </c>
      <c r="G1314" s="832" t="s">
        <v>3793</v>
      </c>
      <c r="H1314" s="832" t="s">
        <v>585</v>
      </c>
      <c r="I1314" s="832" t="s">
        <v>3809</v>
      </c>
      <c r="J1314" s="832" t="s">
        <v>3805</v>
      </c>
      <c r="K1314" s="832" t="s">
        <v>3808</v>
      </c>
      <c r="L1314" s="835">
        <v>677.17</v>
      </c>
      <c r="M1314" s="835">
        <v>2031.5099999999998</v>
      </c>
      <c r="N1314" s="832">
        <v>3</v>
      </c>
      <c r="O1314" s="836">
        <v>0.5</v>
      </c>
      <c r="P1314" s="835">
        <v>2031.5099999999998</v>
      </c>
      <c r="Q1314" s="837">
        <v>1</v>
      </c>
      <c r="R1314" s="832">
        <v>3</v>
      </c>
      <c r="S1314" s="837">
        <v>1</v>
      </c>
      <c r="T1314" s="836">
        <v>0.5</v>
      </c>
      <c r="U1314" s="838">
        <v>1</v>
      </c>
    </row>
    <row r="1315" spans="1:21" ht="14.45" customHeight="1" x14ac:dyDescent="0.2">
      <c r="A1315" s="831">
        <v>7</v>
      </c>
      <c r="B1315" s="832" t="s">
        <v>2907</v>
      </c>
      <c r="C1315" s="832" t="s">
        <v>2913</v>
      </c>
      <c r="D1315" s="833" t="s">
        <v>4443</v>
      </c>
      <c r="E1315" s="834" t="s">
        <v>2947</v>
      </c>
      <c r="F1315" s="832" t="s">
        <v>2908</v>
      </c>
      <c r="G1315" s="832" t="s">
        <v>3793</v>
      </c>
      <c r="H1315" s="832" t="s">
        <v>585</v>
      </c>
      <c r="I1315" s="832" t="s">
        <v>3810</v>
      </c>
      <c r="J1315" s="832" t="s">
        <v>1346</v>
      </c>
      <c r="K1315" s="832" t="s">
        <v>3798</v>
      </c>
      <c r="L1315" s="835">
        <v>338.58</v>
      </c>
      <c r="M1315" s="835">
        <v>20991.96</v>
      </c>
      <c r="N1315" s="832">
        <v>62</v>
      </c>
      <c r="O1315" s="836">
        <v>18</v>
      </c>
      <c r="P1315" s="835">
        <v>15574.679999999998</v>
      </c>
      <c r="Q1315" s="837">
        <v>0.74193548387096775</v>
      </c>
      <c r="R1315" s="832">
        <v>46</v>
      </c>
      <c r="S1315" s="837">
        <v>0.74193548387096775</v>
      </c>
      <c r="T1315" s="836">
        <v>15.5</v>
      </c>
      <c r="U1315" s="838">
        <v>0.86111111111111116</v>
      </c>
    </row>
    <row r="1316" spans="1:21" ht="14.45" customHeight="1" x14ac:dyDescent="0.2">
      <c r="A1316" s="831">
        <v>7</v>
      </c>
      <c r="B1316" s="832" t="s">
        <v>2907</v>
      </c>
      <c r="C1316" s="832" t="s">
        <v>2913</v>
      </c>
      <c r="D1316" s="833" t="s">
        <v>4443</v>
      </c>
      <c r="E1316" s="834" t="s">
        <v>2947</v>
      </c>
      <c r="F1316" s="832" t="s">
        <v>2908</v>
      </c>
      <c r="G1316" s="832" t="s">
        <v>3793</v>
      </c>
      <c r="H1316" s="832" t="s">
        <v>678</v>
      </c>
      <c r="I1316" s="832" t="s">
        <v>2612</v>
      </c>
      <c r="J1316" s="832" t="s">
        <v>1346</v>
      </c>
      <c r="K1316" s="832" t="s">
        <v>1347</v>
      </c>
      <c r="L1316" s="835">
        <v>1286.6199999999999</v>
      </c>
      <c r="M1316" s="835">
        <v>16726.059999999998</v>
      </c>
      <c r="N1316" s="832">
        <v>13</v>
      </c>
      <c r="O1316" s="836">
        <v>7</v>
      </c>
      <c r="P1316" s="835">
        <v>11579.579999999998</v>
      </c>
      <c r="Q1316" s="837">
        <v>0.69230769230769229</v>
      </c>
      <c r="R1316" s="832">
        <v>9</v>
      </c>
      <c r="S1316" s="837">
        <v>0.69230769230769229</v>
      </c>
      <c r="T1316" s="836">
        <v>4</v>
      </c>
      <c r="U1316" s="838">
        <v>0.5714285714285714</v>
      </c>
    </row>
    <row r="1317" spans="1:21" ht="14.45" customHeight="1" x14ac:dyDescent="0.2">
      <c r="A1317" s="831">
        <v>7</v>
      </c>
      <c r="B1317" s="832" t="s">
        <v>2907</v>
      </c>
      <c r="C1317" s="832" t="s">
        <v>2913</v>
      </c>
      <c r="D1317" s="833" t="s">
        <v>4443</v>
      </c>
      <c r="E1317" s="834" t="s">
        <v>2947</v>
      </c>
      <c r="F1317" s="832" t="s">
        <v>2908</v>
      </c>
      <c r="G1317" s="832" t="s">
        <v>3793</v>
      </c>
      <c r="H1317" s="832" t="s">
        <v>585</v>
      </c>
      <c r="I1317" s="832" t="s">
        <v>3811</v>
      </c>
      <c r="J1317" s="832" t="s">
        <v>3812</v>
      </c>
      <c r="K1317" s="832" t="s">
        <v>3796</v>
      </c>
      <c r="L1317" s="835">
        <v>169.29</v>
      </c>
      <c r="M1317" s="835">
        <v>507.87</v>
      </c>
      <c r="N1317" s="832">
        <v>3</v>
      </c>
      <c r="O1317" s="836">
        <v>2</v>
      </c>
      <c r="P1317" s="835">
        <v>507.87</v>
      </c>
      <c r="Q1317" s="837">
        <v>1</v>
      </c>
      <c r="R1317" s="832">
        <v>3</v>
      </c>
      <c r="S1317" s="837">
        <v>1</v>
      </c>
      <c r="T1317" s="836">
        <v>2</v>
      </c>
      <c r="U1317" s="838">
        <v>1</v>
      </c>
    </row>
    <row r="1318" spans="1:21" ht="14.45" customHeight="1" x14ac:dyDescent="0.2">
      <c r="A1318" s="831">
        <v>7</v>
      </c>
      <c r="B1318" s="832" t="s">
        <v>2907</v>
      </c>
      <c r="C1318" s="832" t="s">
        <v>2913</v>
      </c>
      <c r="D1318" s="833" t="s">
        <v>4443</v>
      </c>
      <c r="E1318" s="834" t="s">
        <v>2947</v>
      </c>
      <c r="F1318" s="832" t="s">
        <v>2908</v>
      </c>
      <c r="G1318" s="832" t="s">
        <v>3793</v>
      </c>
      <c r="H1318" s="832" t="s">
        <v>678</v>
      </c>
      <c r="I1318" s="832" t="s">
        <v>3813</v>
      </c>
      <c r="J1318" s="832" t="s">
        <v>1346</v>
      </c>
      <c r="K1318" s="832" t="s">
        <v>3808</v>
      </c>
      <c r="L1318" s="835">
        <v>677.17</v>
      </c>
      <c r="M1318" s="835">
        <v>6771.6999999999989</v>
      </c>
      <c r="N1318" s="832">
        <v>10</v>
      </c>
      <c r="O1318" s="836">
        <v>4</v>
      </c>
      <c r="P1318" s="835">
        <v>6094.5299999999988</v>
      </c>
      <c r="Q1318" s="837">
        <v>0.9</v>
      </c>
      <c r="R1318" s="832">
        <v>9</v>
      </c>
      <c r="S1318" s="837">
        <v>0.9</v>
      </c>
      <c r="T1318" s="836">
        <v>3</v>
      </c>
      <c r="U1318" s="838">
        <v>0.75</v>
      </c>
    </row>
    <row r="1319" spans="1:21" ht="14.45" customHeight="1" x14ac:dyDescent="0.2">
      <c r="A1319" s="831">
        <v>7</v>
      </c>
      <c r="B1319" s="832" t="s">
        <v>2907</v>
      </c>
      <c r="C1319" s="832" t="s">
        <v>2913</v>
      </c>
      <c r="D1319" s="833" t="s">
        <v>4443</v>
      </c>
      <c r="E1319" s="834" t="s">
        <v>2947</v>
      </c>
      <c r="F1319" s="832" t="s">
        <v>2908</v>
      </c>
      <c r="G1319" s="832" t="s">
        <v>3793</v>
      </c>
      <c r="H1319" s="832" t="s">
        <v>678</v>
      </c>
      <c r="I1319" s="832" t="s">
        <v>2613</v>
      </c>
      <c r="J1319" s="832" t="s">
        <v>1346</v>
      </c>
      <c r="K1319" s="832" t="s">
        <v>1348</v>
      </c>
      <c r="L1319" s="835">
        <v>2573.2199999999998</v>
      </c>
      <c r="M1319" s="835">
        <v>64330.5</v>
      </c>
      <c r="N1319" s="832">
        <v>25</v>
      </c>
      <c r="O1319" s="836">
        <v>10</v>
      </c>
      <c r="P1319" s="835">
        <v>30878.639999999996</v>
      </c>
      <c r="Q1319" s="837">
        <v>0.47999999999999993</v>
      </c>
      <c r="R1319" s="832">
        <v>12</v>
      </c>
      <c r="S1319" s="837">
        <v>0.48</v>
      </c>
      <c r="T1319" s="836">
        <v>4</v>
      </c>
      <c r="U1319" s="838">
        <v>0.4</v>
      </c>
    </row>
    <row r="1320" spans="1:21" ht="14.45" customHeight="1" x14ac:dyDescent="0.2">
      <c r="A1320" s="831">
        <v>7</v>
      </c>
      <c r="B1320" s="832" t="s">
        <v>2907</v>
      </c>
      <c r="C1320" s="832" t="s">
        <v>2913</v>
      </c>
      <c r="D1320" s="833" t="s">
        <v>4443</v>
      </c>
      <c r="E1320" s="834" t="s">
        <v>2947</v>
      </c>
      <c r="F1320" s="832" t="s">
        <v>2908</v>
      </c>
      <c r="G1320" s="832" t="s">
        <v>3793</v>
      </c>
      <c r="H1320" s="832" t="s">
        <v>585</v>
      </c>
      <c r="I1320" s="832" t="s">
        <v>4281</v>
      </c>
      <c r="J1320" s="832" t="s">
        <v>4282</v>
      </c>
      <c r="K1320" s="832" t="s">
        <v>4283</v>
      </c>
      <c r="L1320" s="835">
        <v>1715.48</v>
      </c>
      <c r="M1320" s="835">
        <v>3430.96</v>
      </c>
      <c r="N1320" s="832">
        <v>2</v>
      </c>
      <c r="O1320" s="836">
        <v>0.5</v>
      </c>
      <c r="P1320" s="835">
        <v>3430.96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5" customHeight="1" x14ac:dyDescent="0.2">
      <c r="A1321" s="831">
        <v>7</v>
      </c>
      <c r="B1321" s="832" t="s">
        <v>2907</v>
      </c>
      <c r="C1321" s="832" t="s">
        <v>2913</v>
      </c>
      <c r="D1321" s="833" t="s">
        <v>4443</v>
      </c>
      <c r="E1321" s="834" t="s">
        <v>2947</v>
      </c>
      <c r="F1321" s="832" t="s">
        <v>2908</v>
      </c>
      <c r="G1321" s="832" t="s">
        <v>3793</v>
      </c>
      <c r="H1321" s="832" t="s">
        <v>585</v>
      </c>
      <c r="I1321" s="832" t="s">
        <v>3814</v>
      </c>
      <c r="J1321" s="832" t="s">
        <v>3815</v>
      </c>
      <c r="K1321" s="832" t="s">
        <v>3796</v>
      </c>
      <c r="L1321" s="835">
        <v>1286.19</v>
      </c>
      <c r="M1321" s="835">
        <v>1286.19</v>
      </c>
      <c r="N1321" s="832">
        <v>1</v>
      </c>
      <c r="O1321" s="836">
        <v>0.5</v>
      </c>
      <c r="P1321" s="835">
        <v>1286.19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7</v>
      </c>
      <c r="B1322" s="832" t="s">
        <v>2907</v>
      </c>
      <c r="C1322" s="832" t="s">
        <v>2913</v>
      </c>
      <c r="D1322" s="833" t="s">
        <v>4443</v>
      </c>
      <c r="E1322" s="834" t="s">
        <v>2947</v>
      </c>
      <c r="F1322" s="832" t="s">
        <v>2908</v>
      </c>
      <c r="G1322" s="832" t="s">
        <v>3793</v>
      </c>
      <c r="H1322" s="832" t="s">
        <v>585</v>
      </c>
      <c r="I1322" s="832" t="s">
        <v>4284</v>
      </c>
      <c r="J1322" s="832" t="s">
        <v>3962</v>
      </c>
      <c r="K1322" s="832" t="s">
        <v>4161</v>
      </c>
      <c r="L1322" s="835">
        <v>42.33</v>
      </c>
      <c r="M1322" s="835">
        <v>42.33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7</v>
      </c>
      <c r="B1323" s="832" t="s">
        <v>2907</v>
      </c>
      <c r="C1323" s="832" t="s">
        <v>2913</v>
      </c>
      <c r="D1323" s="833" t="s">
        <v>4443</v>
      </c>
      <c r="E1323" s="834" t="s">
        <v>2947</v>
      </c>
      <c r="F1323" s="832" t="s">
        <v>2908</v>
      </c>
      <c r="G1323" s="832" t="s">
        <v>3793</v>
      </c>
      <c r="H1323" s="832" t="s">
        <v>585</v>
      </c>
      <c r="I1323" s="832" t="s">
        <v>4285</v>
      </c>
      <c r="J1323" s="832" t="s">
        <v>3817</v>
      </c>
      <c r="K1323" s="832" t="s">
        <v>3796</v>
      </c>
      <c r="L1323" s="835">
        <v>1286.19</v>
      </c>
      <c r="M1323" s="835">
        <v>2572.38</v>
      </c>
      <c r="N1323" s="832">
        <v>2</v>
      </c>
      <c r="O1323" s="836">
        <v>0.5</v>
      </c>
      <c r="P1323" s="835">
        <v>2572.38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5" customHeight="1" x14ac:dyDescent="0.2">
      <c r="A1324" s="831">
        <v>7</v>
      </c>
      <c r="B1324" s="832" t="s">
        <v>2907</v>
      </c>
      <c r="C1324" s="832" t="s">
        <v>2913</v>
      </c>
      <c r="D1324" s="833" t="s">
        <v>4443</v>
      </c>
      <c r="E1324" s="834" t="s">
        <v>2947</v>
      </c>
      <c r="F1324" s="832" t="s">
        <v>2908</v>
      </c>
      <c r="G1324" s="832" t="s">
        <v>3793</v>
      </c>
      <c r="H1324" s="832" t="s">
        <v>585</v>
      </c>
      <c r="I1324" s="832" t="s">
        <v>3816</v>
      </c>
      <c r="J1324" s="832" t="s">
        <v>3817</v>
      </c>
      <c r="K1324" s="832" t="s">
        <v>3798</v>
      </c>
      <c r="L1324" s="835">
        <v>1715.48</v>
      </c>
      <c r="M1324" s="835">
        <v>22301.24</v>
      </c>
      <c r="N1324" s="832">
        <v>13</v>
      </c>
      <c r="O1324" s="836">
        <v>1.5</v>
      </c>
      <c r="P1324" s="835">
        <v>22301.24</v>
      </c>
      <c r="Q1324" s="837">
        <v>1</v>
      </c>
      <c r="R1324" s="832">
        <v>13</v>
      </c>
      <c r="S1324" s="837">
        <v>1</v>
      </c>
      <c r="T1324" s="836">
        <v>1.5</v>
      </c>
      <c r="U1324" s="838">
        <v>1</v>
      </c>
    </row>
    <row r="1325" spans="1:21" ht="14.45" customHeight="1" x14ac:dyDescent="0.2">
      <c r="A1325" s="831">
        <v>7</v>
      </c>
      <c r="B1325" s="832" t="s">
        <v>2907</v>
      </c>
      <c r="C1325" s="832" t="s">
        <v>2913</v>
      </c>
      <c r="D1325" s="833" t="s">
        <v>4443</v>
      </c>
      <c r="E1325" s="834" t="s">
        <v>2947</v>
      </c>
      <c r="F1325" s="832" t="s">
        <v>2908</v>
      </c>
      <c r="G1325" s="832" t="s">
        <v>4286</v>
      </c>
      <c r="H1325" s="832" t="s">
        <v>585</v>
      </c>
      <c r="I1325" s="832" t="s">
        <v>4287</v>
      </c>
      <c r="J1325" s="832" t="s">
        <v>4288</v>
      </c>
      <c r="K1325" s="832" t="s">
        <v>4289</v>
      </c>
      <c r="L1325" s="835">
        <v>83.25</v>
      </c>
      <c r="M1325" s="835">
        <v>83.25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7</v>
      </c>
      <c r="B1326" s="832" t="s">
        <v>2907</v>
      </c>
      <c r="C1326" s="832" t="s">
        <v>2913</v>
      </c>
      <c r="D1326" s="833" t="s">
        <v>4443</v>
      </c>
      <c r="E1326" s="834" t="s">
        <v>2947</v>
      </c>
      <c r="F1326" s="832" t="s">
        <v>2908</v>
      </c>
      <c r="G1326" s="832" t="s">
        <v>3470</v>
      </c>
      <c r="H1326" s="832" t="s">
        <v>678</v>
      </c>
      <c r="I1326" s="832" t="s">
        <v>2589</v>
      </c>
      <c r="J1326" s="832" t="s">
        <v>713</v>
      </c>
      <c r="K1326" s="832" t="s">
        <v>1289</v>
      </c>
      <c r="L1326" s="835">
        <v>0</v>
      </c>
      <c r="M1326" s="835">
        <v>0</v>
      </c>
      <c r="N1326" s="832">
        <v>44</v>
      </c>
      <c r="O1326" s="836">
        <v>8.5</v>
      </c>
      <c r="P1326" s="835">
        <v>0</v>
      </c>
      <c r="Q1326" s="837"/>
      <c r="R1326" s="832">
        <v>31</v>
      </c>
      <c r="S1326" s="837">
        <v>0.70454545454545459</v>
      </c>
      <c r="T1326" s="836">
        <v>5</v>
      </c>
      <c r="U1326" s="838">
        <v>0.58823529411764708</v>
      </c>
    </row>
    <row r="1327" spans="1:21" ht="14.45" customHeight="1" x14ac:dyDescent="0.2">
      <c r="A1327" s="831">
        <v>7</v>
      </c>
      <c r="B1327" s="832" t="s">
        <v>2907</v>
      </c>
      <c r="C1327" s="832" t="s">
        <v>2913</v>
      </c>
      <c r="D1327" s="833" t="s">
        <v>4443</v>
      </c>
      <c r="E1327" s="834" t="s">
        <v>2947</v>
      </c>
      <c r="F1327" s="832" t="s">
        <v>2908</v>
      </c>
      <c r="G1327" s="832" t="s">
        <v>3470</v>
      </c>
      <c r="H1327" s="832" t="s">
        <v>585</v>
      </c>
      <c r="I1327" s="832" t="s">
        <v>3819</v>
      </c>
      <c r="J1327" s="832" t="s">
        <v>1980</v>
      </c>
      <c r="K1327" s="832" t="s">
        <v>3820</v>
      </c>
      <c r="L1327" s="835">
        <v>227.69</v>
      </c>
      <c r="M1327" s="835">
        <v>1366.1399999999999</v>
      </c>
      <c r="N1327" s="832">
        <v>6</v>
      </c>
      <c r="O1327" s="836">
        <v>2</v>
      </c>
      <c r="P1327" s="835">
        <v>1138.4499999999998</v>
      </c>
      <c r="Q1327" s="837">
        <v>0.83333333333333326</v>
      </c>
      <c r="R1327" s="832">
        <v>5</v>
      </c>
      <c r="S1327" s="837">
        <v>0.83333333333333337</v>
      </c>
      <c r="T1327" s="836">
        <v>1.5</v>
      </c>
      <c r="U1327" s="838">
        <v>0.75</v>
      </c>
    </row>
    <row r="1328" spans="1:21" ht="14.45" customHeight="1" x14ac:dyDescent="0.2">
      <c r="A1328" s="831">
        <v>7</v>
      </c>
      <c r="B1328" s="832" t="s">
        <v>2907</v>
      </c>
      <c r="C1328" s="832" t="s">
        <v>2913</v>
      </c>
      <c r="D1328" s="833" t="s">
        <v>4443</v>
      </c>
      <c r="E1328" s="834" t="s">
        <v>2947</v>
      </c>
      <c r="F1328" s="832" t="s">
        <v>2908</v>
      </c>
      <c r="G1328" s="832" t="s">
        <v>3470</v>
      </c>
      <c r="H1328" s="832" t="s">
        <v>585</v>
      </c>
      <c r="I1328" s="832" t="s">
        <v>2825</v>
      </c>
      <c r="J1328" s="832" t="s">
        <v>1980</v>
      </c>
      <c r="K1328" s="832" t="s">
        <v>1983</v>
      </c>
      <c r="L1328" s="835">
        <v>0</v>
      </c>
      <c r="M1328" s="835">
        <v>0</v>
      </c>
      <c r="N1328" s="832">
        <v>8</v>
      </c>
      <c r="O1328" s="836">
        <v>2.5</v>
      </c>
      <c r="P1328" s="835"/>
      <c r="Q1328" s="837"/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7</v>
      </c>
      <c r="B1329" s="832" t="s">
        <v>2907</v>
      </c>
      <c r="C1329" s="832" t="s">
        <v>2913</v>
      </c>
      <c r="D1329" s="833" t="s">
        <v>4443</v>
      </c>
      <c r="E1329" s="834" t="s">
        <v>2947</v>
      </c>
      <c r="F1329" s="832" t="s">
        <v>2908</v>
      </c>
      <c r="G1329" s="832" t="s">
        <v>3821</v>
      </c>
      <c r="H1329" s="832" t="s">
        <v>585</v>
      </c>
      <c r="I1329" s="832" t="s">
        <v>4166</v>
      </c>
      <c r="J1329" s="832" t="s">
        <v>4167</v>
      </c>
      <c r="K1329" s="832" t="s">
        <v>4168</v>
      </c>
      <c r="L1329" s="835">
        <v>60.39</v>
      </c>
      <c r="M1329" s="835">
        <v>181.17000000000002</v>
      </c>
      <c r="N1329" s="832">
        <v>3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5" customHeight="1" x14ac:dyDescent="0.2">
      <c r="A1330" s="831">
        <v>7</v>
      </c>
      <c r="B1330" s="832" t="s">
        <v>2907</v>
      </c>
      <c r="C1330" s="832" t="s">
        <v>2913</v>
      </c>
      <c r="D1330" s="833" t="s">
        <v>4443</v>
      </c>
      <c r="E1330" s="834" t="s">
        <v>2947</v>
      </c>
      <c r="F1330" s="832" t="s">
        <v>2908</v>
      </c>
      <c r="G1330" s="832" t="s">
        <v>3821</v>
      </c>
      <c r="H1330" s="832" t="s">
        <v>585</v>
      </c>
      <c r="I1330" s="832" t="s">
        <v>3825</v>
      </c>
      <c r="J1330" s="832" t="s">
        <v>3823</v>
      </c>
      <c r="K1330" s="832" t="s">
        <v>3826</v>
      </c>
      <c r="L1330" s="835">
        <v>90.57</v>
      </c>
      <c r="M1330" s="835">
        <v>181.14</v>
      </c>
      <c r="N1330" s="832">
        <v>2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7</v>
      </c>
      <c r="B1331" s="832" t="s">
        <v>2907</v>
      </c>
      <c r="C1331" s="832" t="s">
        <v>2913</v>
      </c>
      <c r="D1331" s="833" t="s">
        <v>4443</v>
      </c>
      <c r="E1331" s="834" t="s">
        <v>2947</v>
      </c>
      <c r="F1331" s="832" t="s">
        <v>2908</v>
      </c>
      <c r="G1331" s="832" t="s">
        <v>3821</v>
      </c>
      <c r="H1331" s="832" t="s">
        <v>678</v>
      </c>
      <c r="I1331" s="832" t="s">
        <v>4290</v>
      </c>
      <c r="J1331" s="832" t="s">
        <v>3831</v>
      </c>
      <c r="K1331" s="832" t="s">
        <v>4291</v>
      </c>
      <c r="L1331" s="835">
        <v>0</v>
      </c>
      <c r="M1331" s="835">
        <v>0</v>
      </c>
      <c r="N1331" s="832">
        <v>9</v>
      </c>
      <c r="O1331" s="836">
        <v>2.5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7</v>
      </c>
      <c r="B1332" s="832" t="s">
        <v>2907</v>
      </c>
      <c r="C1332" s="832" t="s">
        <v>2913</v>
      </c>
      <c r="D1332" s="833" t="s">
        <v>4443</v>
      </c>
      <c r="E1332" s="834" t="s">
        <v>2947</v>
      </c>
      <c r="F1332" s="832" t="s">
        <v>2908</v>
      </c>
      <c r="G1332" s="832" t="s">
        <v>3821</v>
      </c>
      <c r="H1332" s="832" t="s">
        <v>678</v>
      </c>
      <c r="I1332" s="832" t="s">
        <v>4290</v>
      </c>
      <c r="J1332" s="832" t="s">
        <v>3831</v>
      </c>
      <c r="K1332" s="832" t="s">
        <v>4291</v>
      </c>
      <c r="L1332" s="835">
        <v>120.77</v>
      </c>
      <c r="M1332" s="835">
        <v>362.31</v>
      </c>
      <c r="N1332" s="832">
        <v>3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5" customHeight="1" x14ac:dyDescent="0.2">
      <c r="A1333" s="831">
        <v>7</v>
      </c>
      <c r="B1333" s="832" t="s">
        <v>2907</v>
      </c>
      <c r="C1333" s="832" t="s">
        <v>2913</v>
      </c>
      <c r="D1333" s="833" t="s">
        <v>4443</v>
      </c>
      <c r="E1333" s="834" t="s">
        <v>2947</v>
      </c>
      <c r="F1333" s="832" t="s">
        <v>2908</v>
      </c>
      <c r="G1333" s="832" t="s">
        <v>3821</v>
      </c>
      <c r="H1333" s="832" t="s">
        <v>678</v>
      </c>
      <c r="I1333" s="832" t="s">
        <v>3830</v>
      </c>
      <c r="J1333" s="832" t="s">
        <v>3831</v>
      </c>
      <c r="K1333" s="832" t="s">
        <v>3829</v>
      </c>
      <c r="L1333" s="835">
        <v>60.39</v>
      </c>
      <c r="M1333" s="835">
        <v>60.39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7</v>
      </c>
      <c r="B1334" s="832" t="s">
        <v>2907</v>
      </c>
      <c r="C1334" s="832" t="s">
        <v>2913</v>
      </c>
      <c r="D1334" s="833" t="s">
        <v>4443</v>
      </c>
      <c r="E1334" s="834" t="s">
        <v>2947</v>
      </c>
      <c r="F1334" s="832" t="s">
        <v>2908</v>
      </c>
      <c r="G1334" s="832" t="s">
        <v>3837</v>
      </c>
      <c r="H1334" s="832" t="s">
        <v>585</v>
      </c>
      <c r="I1334" s="832" t="s">
        <v>3838</v>
      </c>
      <c r="J1334" s="832" t="s">
        <v>3839</v>
      </c>
      <c r="K1334" s="832" t="s">
        <v>3840</v>
      </c>
      <c r="L1334" s="835">
        <v>355.79</v>
      </c>
      <c r="M1334" s="835">
        <v>2134.7400000000002</v>
      </c>
      <c r="N1334" s="832">
        <v>6</v>
      </c>
      <c r="O1334" s="836">
        <v>2</v>
      </c>
      <c r="P1334" s="835">
        <v>2134.7400000000002</v>
      </c>
      <c r="Q1334" s="837">
        <v>1</v>
      </c>
      <c r="R1334" s="832">
        <v>6</v>
      </c>
      <c r="S1334" s="837">
        <v>1</v>
      </c>
      <c r="T1334" s="836">
        <v>2</v>
      </c>
      <c r="U1334" s="838">
        <v>1</v>
      </c>
    </row>
    <row r="1335" spans="1:21" ht="14.45" customHeight="1" x14ac:dyDescent="0.2">
      <c r="A1335" s="831">
        <v>7</v>
      </c>
      <c r="B1335" s="832" t="s">
        <v>2907</v>
      </c>
      <c r="C1335" s="832" t="s">
        <v>2913</v>
      </c>
      <c r="D1335" s="833" t="s">
        <v>4443</v>
      </c>
      <c r="E1335" s="834" t="s">
        <v>2947</v>
      </c>
      <c r="F1335" s="832" t="s">
        <v>2908</v>
      </c>
      <c r="G1335" s="832" t="s">
        <v>3837</v>
      </c>
      <c r="H1335" s="832" t="s">
        <v>585</v>
      </c>
      <c r="I1335" s="832" t="s">
        <v>3841</v>
      </c>
      <c r="J1335" s="832" t="s">
        <v>3839</v>
      </c>
      <c r="K1335" s="832" t="s">
        <v>3842</v>
      </c>
      <c r="L1335" s="835">
        <v>552.64</v>
      </c>
      <c r="M1335" s="835">
        <v>11052.8</v>
      </c>
      <c r="N1335" s="832">
        <v>20</v>
      </c>
      <c r="O1335" s="836">
        <v>9</v>
      </c>
      <c r="P1335" s="835">
        <v>7184.32</v>
      </c>
      <c r="Q1335" s="837">
        <v>0.65</v>
      </c>
      <c r="R1335" s="832">
        <v>13</v>
      </c>
      <c r="S1335" s="837">
        <v>0.65</v>
      </c>
      <c r="T1335" s="836">
        <v>6</v>
      </c>
      <c r="U1335" s="838">
        <v>0.66666666666666663</v>
      </c>
    </row>
    <row r="1336" spans="1:21" ht="14.45" customHeight="1" x14ac:dyDescent="0.2">
      <c r="A1336" s="831">
        <v>7</v>
      </c>
      <c r="B1336" s="832" t="s">
        <v>2907</v>
      </c>
      <c r="C1336" s="832" t="s">
        <v>2913</v>
      </c>
      <c r="D1336" s="833" t="s">
        <v>4443</v>
      </c>
      <c r="E1336" s="834" t="s">
        <v>2947</v>
      </c>
      <c r="F1336" s="832" t="s">
        <v>2908</v>
      </c>
      <c r="G1336" s="832" t="s">
        <v>3837</v>
      </c>
      <c r="H1336" s="832" t="s">
        <v>585</v>
      </c>
      <c r="I1336" s="832" t="s">
        <v>3843</v>
      </c>
      <c r="J1336" s="832" t="s">
        <v>3839</v>
      </c>
      <c r="K1336" s="832" t="s">
        <v>3844</v>
      </c>
      <c r="L1336" s="835">
        <v>1019.46</v>
      </c>
      <c r="M1336" s="835">
        <v>18350.280000000002</v>
      </c>
      <c r="N1336" s="832">
        <v>18</v>
      </c>
      <c r="O1336" s="836">
        <v>7</v>
      </c>
      <c r="P1336" s="835">
        <v>15291.900000000001</v>
      </c>
      <c r="Q1336" s="837">
        <v>0.83333333333333326</v>
      </c>
      <c r="R1336" s="832">
        <v>15</v>
      </c>
      <c r="S1336" s="837">
        <v>0.83333333333333337</v>
      </c>
      <c r="T1336" s="836">
        <v>6</v>
      </c>
      <c r="U1336" s="838">
        <v>0.8571428571428571</v>
      </c>
    </row>
    <row r="1337" spans="1:21" ht="14.45" customHeight="1" x14ac:dyDescent="0.2">
      <c r="A1337" s="831">
        <v>7</v>
      </c>
      <c r="B1337" s="832" t="s">
        <v>2907</v>
      </c>
      <c r="C1337" s="832" t="s">
        <v>2913</v>
      </c>
      <c r="D1337" s="833" t="s">
        <v>4443</v>
      </c>
      <c r="E1337" s="834" t="s">
        <v>2947</v>
      </c>
      <c r="F1337" s="832" t="s">
        <v>2908</v>
      </c>
      <c r="G1337" s="832" t="s">
        <v>3837</v>
      </c>
      <c r="H1337" s="832" t="s">
        <v>585</v>
      </c>
      <c r="I1337" s="832" t="s">
        <v>3845</v>
      </c>
      <c r="J1337" s="832" t="s">
        <v>3839</v>
      </c>
      <c r="K1337" s="832" t="s">
        <v>3274</v>
      </c>
      <c r="L1337" s="835">
        <v>764.6</v>
      </c>
      <c r="M1337" s="835">
        <v>17585.800000000003</v>
      </c>
      <c r="N1337" s="832">
        <v>23</v>
      </c>
      <c r="O1337" s="836">
        <v>9</v>
      </c>
      <c r="P1337" s="835">
        <v>14527.400000000001</v>
      </c>
      <c r="Q1337" s="837">
        <v>0.82608695652173902</v>
      </c>
      <c r="R1337" s="832">
        <v>19</v>
      </c>
      <c r="S1337" s="837">
        <v>0.82608695652173914</v>
      </c>
      <c r="T1337" s="836">
        <v>8</v>
      </c>
      <c r="U1337" s="838">
        <v>0.88888888888888884</v>
      </c>
    </row>
    <row r="1338" spans="1:21" ht="14.45" customHeight="1" x14ac:dyDescent="0.2">
      <c r="A1338" s="831">
        <v>7</v>
      </c>
      <c r="B1338" s="832" t="s">
        <v>2907</v>
      </c>
      <c r="C1338" s="832" t="s">
        <v>2913</v>
      </c>
      <c r="D1338" s="833" t="s">
        <v>4443</v>
      </c>
      <c r="E1338" s="834" t="s">
        <v>2947</v>
      </c>
      <c r="F1338" s="832" t="s">
        <v>2908</v>
      </c>
      <c r="G1338" s="832" t="s">
        <v>3837</v>
      </c>
      <c r="H1338" s="832" t="s">
        <v>585</v>
      </c>
      <c r="I1338" s="832" t="s">
        <v>3846</v>
      </c>
      <c r="J1338" s="832" t="s">
        <v>3847</v>
      </c>
      <c r="K1338" s="832" t="s">
        <v>3848</v>
      </c>
      <c r="L1338" s="835">
        <v>92.11</v>
      </c>
      <c r="M1338" s="835">
        <v>1197.4299999999998</v>
      </c>
      <c r="N1338" s="832">
        <v>13</v>
      </c>
      <c r="O1338" s="836">
        <v>6</v>
      </c>
      <c r="P1338" s="835">
        <v>1105.32</v>
      </c>
      <c r="Q1338" s="837">
        <v>0.92307692307692313</v>
      </c>
      <c r="R1338" s="832">
        <v>12</v>
      </c>
      <c r="S1338" s="837">
        <v>0.92307692307692313</v>
      </c>
      <c r="T1338" s="836">
        <v>5</v>
      </c>
      <c r="U1338" s="838">
        <v>0.83333333333333337</v>
      </c>
    </row>
    <row r="1339" spans="1:21" ht="14.45" customHeight="1" x14ac:dyDescent="0.2">
      <c r="A1339" s="831">
        <v>7</v>
      </c>
      <c r="B1339" s="832" t="s">
        <v>2907</v>
      </c>
      <c r="C1339" s="832" t="s">
        <v>2913</v>
      </c>
      <c r="D1339" s="833" t="s">
        <v>4443</v>
      </c>
      <c r="E1339" s="834" t="s">
        <v>2947</v>
      </c>
      <c r="F1339" s="832" t="s">
        <v>2908</v>
      </c>
      <c r="G1339" s="832" t="s">
        <v>3837</v>
      </c>
      <c r="H1339" s="832" t="s">
        <v>585</v>
      </c>
      <c r="I1339" s="832" t="s">
        <v>3851</v>
      </c>
      <c r="J1339" s="832" t="s">
        <v>3847</v>
      </c>
      <c r="K1339" s="832" t="s">
        <v>3852</v>
      </c>
      <c r="L1339" s="835">
        <v>127.43</v>
      </c>
      <c r="M1339" s="835">
        <v>382.29</v>
      </c>
      <c r="N1339" s="832">
        <v>3</v>
      </c>
      <c r="O1339" s="836">
        <v>1</v>
      </c>
      <c r="P1339" s="835">
        <v>382.29</v>
      </c>
      <c r="Q1339" s="837">
        <v>1</v>
      </c>
      <c r="R1339" s="832">
        <v>3</v>
      </c>
      <c r="S1339" s="837">
        <v>1</v>
      </c>
      <c r="T1339" s="836">
        <v>1</v>
      </c>
      <c r="U1339" s="838">
        <v>1</v>
      </c>
    </row>
    <row r="1340" spans="1:21" ht="14.45" customHeight="1" x14ac:dyDescent="0.2">
      <c r="A1340" s="831">
        <v>7</v>
      </c>
      <c r="B1340" s="832" t="s">
        <v>2907</v>
      </c>
      <c r="C1340" s="832" t="s">
        <v>2913</v>
      </c>
      <c r="D1340" s="833" t="s">
        <v>4443</v>
      </c>
      <c r="E1340" s="834" t="s">
        <v>2947</v>
      </c>
      <c r="F1340" s="832" t="s">
        <v>2908</v>
      </c>
      <c r="G1340" s="832" t="s">
        <v>3853</v>
      </c>
      <c r="H1340" s="832" t="s">
        <v>585</v>
      </c>
      <c r="I1340" s="832" t="s">
        <v>3854</v>
      </c>
      <c r="J1340" s="832" t="s">
        <v>3855</v>
      </c>
      <c r="K1340" s="832" t="s">
        <v>2755</v>
      </c>
      <c r="L1340" s="835">
        <v>38.56</v>
      </c>
      <c r="M1340" s="835">
        <v>655.52</v>
      </c>
      <c r="N1340" s="832">
        <v>17</v>
      </c>
      <c r="O1340" s="836">
        <v>5.5</v>
      </c>
      <c r="P1340" s="835">
        <v>655.52</v>
      </c>
      <c r="Q1340" s="837">
        <v>1</v>
      </c>
      <c r="R1340" s="832">
        <v>17</v>
      </c>
      <c r="S1340" s="837">
        <v>1</v>
      </c>
      <c r="T1340" s="836">
        <v>5.5</v>
      </c>
      <c r="U1340" s="838">
        <v>1</v>
      </c>
    </row>
    <row r="1341" spans="1:21" ht="14.45" customHeight="1" x14ac:dyDescent="0.2">
      <c r="A1341" s="831">
        <v>7</v>
      </c>
      <c r="B1341" s="832" t="s">
        <v>2907</v>
      </c>
      <c r="C1341" s="832" t="s">
        <v>2913</v>
      </c>
      <c r="D1341" s="833" t="s">
        <v>4443</v>
      </c>
      <c r="E1341" s="834" t="s">
        <v>2947</v>
      </c>
      <c r="F1341" s="832" t="s">
        <v>2908</v>
      </c>
      <c r="G1341" s="832" t="s">
        <v>3856</v>
      </c>
      <c r="H1341" s="832" t="s">
        <v>585</v>
      </c>
      <c r="I1341" s="832" t="s">
        <v>3857</v>
      </c>
      <c r="J1341" s="832" t="s">
        <v>3858</v>
      </c>
      <c r="K1341" s="832" t="s">
        <v>1836</v>
      </c>
      <c r="L1341" s="835">
        <v>187.92</v>
      </c>
      <c r="M1341" s="835">
        <v>1879.1999999999998</v>
      </c>
      <c r="N1341" s="832">
        <v>10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7</v>
      </c>
      <c r="B1342" s="832" t="s">
        <v>2907</v>
      </c>
      <c r="C1342" s="832" t="s">
        <v>2913</v>
      </c>
      <c r="D1342" s="833" t="s">
        <v>4443</v>
      </c>
      <c r="E1342" s="834" t="s">
        <v>2947</v>
      </c>
      <c r="F1342" s="832" t="s">
        <v>2908</v>
      </c>
      <c r="G1342" s="832" t="s">
        <v>3856</v>
      </c>
      <c r="H1342" s="832" t="s">
        <v>585</v>
      </c>
      <c r="I1342" s="832" t="s">
        <v>3857</v>
      </c>
      <c r="J1342" s="832" t="s">
        <v>3858</v>
      </c>
      <c r="K1342" s="832" t="s">
        <v>1836</v>
      </c>
      <c r="L1342" s="835">
        <v>200.34</v>
      </c>
      <c r="M1342" s="835">
        <v>1202.04</v>
      </c>
      <c r="N1342" s="832">
        <v>6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7</v>
      </c>
      <c r="B1343" s="832" t="s">
        <v>2907</v>
      </c>
      <c r="C1343" s="832" t="s">
        <v>2913</v>
      </c>
      <c r="D1343" s="833" t="s">
        <v>4443</v>
      </c>
      <c r="E1343" s="834" t="s">
        <v>2947</v>
      </c>
      <c r="F1343" s="832" t="s">
        <v>2908</v>
      </c>
      <c r="G1343" s="832" t="s">
        <v>3856</v>
      </c>
      <c r="H1343" s="832" t="s">
        <v>585</v>
      </c>
      <c r="I1343" s="832" t="s">
        <v>3859</v>
      </c>
      <c r="J1343" s="832" t="s">
        <v>3860</v>
      </c>
      <c r="K1343" s="832" t="s">
        <v>790</v>
      </c>
      <c r="L1343" s="835">
        <v>140.94999999999999</v>
      </c>
      <c r="M1343" s="835">
        <v>5497.05</v>
      </c>
      <c r="N1343" s="832">
        <v>39</v>
      </c>
      <c r="O1343" s="836">
        <v>6</v>
      </c>
      <c r="P1343" s="835">
        <v>4087.55</v>
      </c>
      <c r="Q1343" s="837">
        <v>0.74358974358974361</v>
      </c>
      <c r="R1343" s="832">
        <v>29</v>
      </c>
      <c r="S1343" s="837">
        <v>0.74358974358974361</v>
      </c>
      <c r="T1343" s="836">
        <v>4.5</v>
      </c>
      <c r="U1343" s="838">
        <v>0.75</v>
      </c>
    </row>
    <row r="1344" spans="1:21" ht="14.45" customHeight="1" x14ac:dyDescent="0.2">
      <c r="A1344" s="831">
        <v>7</v>
      </c>
      <c r="B1344" s="832" t="s">
        <v>2907</v>
      </c>
      <c r="C1344" s="832" t="s">
        <v>2913</v>
      </c>
      <c r="D1344" s="833" t="s">
        <v>4443</v>
      </c>
      <c r="E1344" s="834" t="s">
        <v>2947</v>
      </c>
      <c r="F1344" s="832" t="s">
        <v>2908</v>
      </c>
      <c r="G1344" s="832" t="s">
        <v>3856</v>
      </c>
      <c r="H1344" s="832" t="s">
        <v>585</v>
      </c>
      <c r="I1344" s="832" t="s">
        <v>3861</v>
      </c>
      <c r="J1344" s="832" t="s">
        <v>3862</v>
      </c>
      <c r="K1344" s="832" t="s">
        <v>1836</v>
      </c>
      <c r="L1344" s="835">
        <v>187.92</v>
      </c>
      <c r="M1344" s="835">
        <v>9020.16</v>
      </c>
      <c r="N1344" s="832">
        <v>48</v>
      </c>
      <c r="O1344" s="836">
        <v>6.5</v>
      </c>
      <c r="P1344" s="835">
        <v>6013.4400000000005</v>
      </c>
      <c r="Q1344" s="837">
        <v>0.66666666666666674</v>
      </c>
      <c r="R1344" s="832">
        <v>32</v>
      </c>
      <c r="S1344" s="837">
        <v>0.66666666666666663</v>
      </c>
      <c r="T1344" s="836">
        <v>4.5</v>
      </c>
      <c r="U1344" s="838">
        <v>0.69230769230769229</v>
      </c>
    </row>
    <row r="1345" spans="1:21" ht="14.45" customHeight="1" x14ac:dyDescent="0.2">
      <c r="A1345" s="831">
        <v>7</v>
      </c>
      <c r="B1345" s="832" t="s">
        <v>2907</v>
      </c>
      <c r="C1345" s="832" t="s">
        <v>2913</v>
      </c>
      <c r="D1345" s="833" t="s">
        <v>4443</v>
      </c>
      <c r="E1345" s="834" t="s">
        <v>2947</v>
      </c>
      <c r="F1345" s="832" t="s">
        <v>2908</v>
      </c>
      <c r="G1345" s="832" t="s">
        <v>3856</v>
      </c>
      <c r="H1345" s="832" t="s">
        <v>585</v>
      </c>
      <c r="I1345" s="832" t="s">
        <v>3863</v>
      </c>
      <c r="J1345" s="832" t="s">
        <v>3864</v>
      </c>
      <c r="K1345" s="832" t="s">
        <v>2766</v>
      </c>
      <c r="L1345" s="835">
        <v>93.96</v>
      </c>
      <c r="M1345" s="835">
        <v>563.76</v>
      </c>
      <c r="N1345" s="832">
        <v>6</v>
      </c>
      <c r="O1345" s="836">
        <v>2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7</v>
      </c>
      <c r="B1346" s="832" t="s">
        <v>2907</v>
      </c>
      <c r="C1346" s="832" t="s">
        <v>2913</v>
      </c>
      <c r="D1346" s="833" t="s">
        <v>4443</v>
      </c>
      <c r="E1346" s="834" t="s">
        <v>2947</v>
      </c>
      <c r="F1346" s="832" t="s">
        <v>2908</v>
      </c>
      <c r="G1346" s="832" t="s">
        <v>3856</v>
      </c>
      <c r="H1346" s="832" t="s">
        <v>585</v>
      </c>
      <c r="I1346" s="832" t="s">
        <v>3865</v>
      </c>
      <c r="J1346" s="832" t="s">
        <v>3864</v>
      </c>
      <c r="K1346" s="832" t="s">
        <v>3866</v>
      </c>
      <c r="L1346" s="835">
        <v>156.61000000000001</v>
      </c>
      <c r="M1346" s="835">
        <v>783.05000000000007</v>
      </c>
      <c r="N1346" s="832">
        <v>5</v>
      </c>
      <c r="O1346" s="836">
        <v>1.5</v>
      </c>
      <c r="P1346" s="835">
        <v>313.22000000000003</v>
      </c>
      <c r="Q1346" s="837">
        <v>0.4</v>
      </c>
      <c r="R1346" s="832">
        <v>2</v>
      </c>
      <c r="S1346" s="837">
        <v>0.4</v>
      </c>
      <c r="T1346" s="836">
        <v>0.5</v>
      </c>
      <c r="U1346" s="838">
        <v>0.33333333333333331</v>
      </c>
    </row>
    <row r="1347" spans="1:21" ht="14.45" customHeight="1" x14ac:dyDescent="0.2">
      <c r="A1347" s="831">
        <v>7</v>
      </c>
      <c r="B1347" s="832" t="s">
        <v>2907</v>
      </c>
      <c r="C1347" s="832" t="s">
        <v>2913</v>
      </c>
      <c r="D1347" s="833" t="s">
        <v>4443</v>
      </c>
      <c r="E1347" s="834" t="s">
        <v>2947</v>
      </c>
      <c r="F1347" s="832" t="s">
        <v>2908</v>
      </c>
      <c r="G1347" s="832" t="s">
        <v>3856</v>
      </c>
      <c r="H1347" s="832" t="s">
        <v>585</v>
      </c>
      <c r="I1347" s="832" t="s">
        <v>4067</v>
      </c>
      <c r="J1347" s="832" t="s">
        <v>4068</v>
      </c>
      <c r="K1347" s="832" t="s">
        <v>4069</v>
      </c>
      <c r="L1347" s="835">
        <v>300.68</v>
      </c>
      <c r="M1347" s="835">
        <v>1804.0800000000002</v>
      </c>
      <c r="N1347" s="832">
        <v>6</v>
      </c>
      <c r="O1347" s="836">
        <v>4</v>
      </c>
      <c r="P1347" s="835">
        <v>1503.4</v>
      </c>
      <c r="Q1347" s="837">
        <v>0.83333333333333326</v>
      </c>
      <c r="R1347" s="832">
        <v>5</v>
      </c>
      <c r="S1347" s="837">
        <v>0.83333333333333337</v>
      </c>
      <c r="T1347" s="836">
        <v>3</v>
      </c>
      <c r="U1347" s="838">
        <v>0.75</v>
      </c>
    </row>
    <row r="1348" spans="1:21" ht="14.45" customHeight="1" x14ac:dyDescent="0.2">
      <c r="A1348" s="831">
        <v>7</v>
      </c>
      <c r="B1348" s="832" t="s">
        <v>2907</v>
      </c>
      <c r="C1348" s="832" t="s">
        <v>2913</v>
      </c>
      <c r="D1348" s="833" t="s">
        <v>4443</v>
      </c>
      <c r="E1348" s="834" t="s">
        <v>2947</v>
      </c>
      <c r="F1348" s="832" t="s">
        <v>2908</v>
      </c>
      <c r="G1348" s="832" t="s">
        <v>3856</v>
      </c>
      <c r="H1348" s="832" t="s">
        <v>585</v>
      </c>
      <c r="I1348" s="832" t="s">
        <v>4292</v>
      </c>
      <c r="J1348" s="832" t="s">
        <v>2235</v>
      </c>
      <c r="K1348" s="832" t="s">
        <v>4069</v>
      </c>
      <c r="L1348" s="835">
        <v>300.68</v>
      </c>
      <c r="M1348" s="835">
        <v>902.04</v>
      </c>
      <c r="N1348" s="832">
        <v>3</v>
      </c>
      <c r="O1348" s="836">
        <v>0.5</v>
      </c>
      <c r="P1348" s="835">
        <v>902.04</v>
      </c>
      <c r="Q1348" s="837">
        <v>1</v>
      </c>
      <c r="R1348" s="832">
        <v>3</v>
      </c>
      <c r="S1348" s="837">
        <v>1</v>
      </c>
      <c r="T1348" s="836">
        <v>0.5</v>
      </c>
      <c r="U1348" s="838">
        <v>1</v>
      </c>
    </row>
    <row r="1349" spans="1:21" ht="14.45" customHeight="1" x14ac:dyDescent="0.2">
      <c r="A1349" s="831">
        <v>7</v>
      </c>
      <c r="B1349" s="832" t="s">
        <v>2907</v>
      </c>
      <c r="C1349" s="832" t="s">
        <v>2913</v>
      </c>
      <c r="D1349" s="833" t="s">
        <v>4443</v>
      </c>
      <c r="E1349" s="834" t="s">
        <v>2947</v>
      </c>
      <c r="F1349" s="832" t="s">
        <v>2908</v>
      </c>
      <c r="G1349" s="832" t="s">
        <v>3856</v>
      </c>
      <c r="H1349" s="832" t="s">
        <v>585</v>
      </c>
      <c r="I1349" s="832" t="s">
        <v>4293</v>
      </c>
      <c r="J1349" s="832" t="s">
        <v>4294</v>
      </c>
      <c r="K1349" s="832" t="s">
        <v>2766</v>
      </c>
      <c r="L1349" s="835">
        <v>93.96</v>
      </c>
      <c r="M1349" s="835">
        <v>281.88</v>
      </c>
      <c r="N1349" s="832">
        <v>3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7</v>
      </c>
      <c r="B1350" s="832" t="s">
        <v>2907</v>
      </c>
      <c r="C1350" s="832" t="s">
        <v>2913</v>
      </c>
      <c r="D1350" s="833" t="s">
        <v>4443</v>
      </c>
      <c r="E1350" s="834" t="s">
        <v>2947</v>
      </c>
      <c r="F1350" s="832" t="s">
        <v>2908</v>
      </c>
      <c r="G1350" s="832" t="s">
        <v>3856</v>
      </c>
      <c r="H1350" s="832" t="s">
        <v>585</v>
      </c>
      <c r="I1350" s="832" t="s">
        <v>3965</v>
      </c>
      <c r="J1350" s="832" t="s">
        <v>2085</v>
      </c>
      <c r="K1350" s="832" t="s">
        <v>3966</v>
      </c>
      <c r="L1350" s="835">
        <v>300.68</v>
      </c>
      <c r="M1350" s="835">
        <v>300.68</v>
      </c>
      <c r="N1350" s="832">
        <v>1</v>
      </c>
      <c r="O1350" s="836">
        <v>1</v>
      </c>
      <c r="P1350" s="835">
        <v>300.68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7</v>
      </c>
      <c r="B1351" s="832" t="s">
        <v>2907</v>
      </c>
      <c r="C1351" s="832" t="s">
        <v>2913</v>
      </c>
      <c r="D1351" s="833" t="s">
        <v>4443</v>
      </c>
      <c r="E1351" s="834" t="s">
        <v>2947</v>
      </c>
      <c r="F1351" s="832" t="s">
        <v>2908</v>
      </c>
      <c r="G1351" s="832" t="s">
        <v>3856</v>
      </c>
      <c r="H1351" s="832" t="s">
        <v>585</v>
      </c>
      <c r="I1351" s="832" t="s">
        <v>4072</v>
      </c>
      <c r="J1351" s="832" t="s">
        <v>4073</v>
      </c>
      <c r="K1351" s="832" t="s">
        <v>4074</v>
      </c>
      <c r="L1351" s="835">
        <v>375.85</v>
      </c>
      <c r="M1351" s="835">
        <v>3382.6500000000005</v>
      </c>
      <c r="N1351" s="832">
        <v>9</v>
      </c>
      <c r="O1351" s="836">
        <v>1.5</v>
      </c>
      <c r="P1351" s="835">
        <v>1127.5500000000002</v>
      </c>
      <c r="Q1351" s="837">
        <v>0.33333333333333331</v>
      </c>
      <c r="R1351" s="832">
        <v>3</v>
      </c>
      <c r="S1351" s="837">
        <v>0.33333333333333331</v>
      </c>
      <c r="T1351" s="836">
        <v>0.5</v>
      </c>
      <c r="U1351" s="838">
        <v>0.33333333333333331</v>
      </c>
    </row>
    <row r="1352" spans="1:21" ht="14.45" customHeight="1" x14ac:dyDescent="0.2">
      <c r="A1352" s="831">
        <v>7</v>
      </c>
      <c r="B1352" s="832" t="s">
        <v>2907</v>
      </c>
      <c r="C1352" s="832" t="s">
        <v>2913</v>
      </c>
      <c r="D1352" s="833" t="s">
        <v>4443</v>
      </c>
      <c r="E1352" s="834" t="s">
        <v>2947</v>
      </c>
      <c r="F1352" s="832" t="s">
        <v>2908</v>
      </c>
      <c r="G1352" s="832" t="s">
        <v>3856</v>
      </c>
      <c r="H1352" s="832" t="s">
        <v>585</v>
      </c>
      <c r="I1352" s="832" t="s">
        <v>3870</v>
      </c>
      <c r="J1352" s="832" t="s">
        <v>3871</v>
      </c>
      <c r="K1352" s="832" t="s">
        <v>790</v>
      </c>
      <c r="L1352" s="835">
        <v>140.94999999999999</v>
      </c>
      <c r="M1352" s="835">
        <v>1550.4499999999998</v>
      </c>
      <c r="N1352" s="832">
        <v>11</v>
      </c>
      <c r="O1352" s="836">
        <v>4.5</v>
      </c>
      <c r="P1352" s="835">
        <v>1127.5999999999999</v>
      </c>
      <c r="Q1352" s="837">
        <v>0.72727272727272729</v>
      </c>
      <c r="R1352" s="832">
        <v>8</v>
      </c>
      <c r="S1352" s="837">
        <v>0.72727272727272729</v>
      </c>
      <c r="T1352" s="836">
        <v>2.5</v>
      </c>
      <c r="U1352" s="838">
        <v>0.55555555555555558</v>
      </c>
    </row>
    <row r="1353" spans="1:21" ht="14.45" customHeight="1" x14ac:dyDescent="0.2">
      <c r="A1353" s="831">
        <v>7</v>
      </c>
      <c r="B1353" s="832" t="s">
        <v>2907</v>
      </c>
      <c r="C1353" s="832" t="s">
        <v>2913</v>
      </c>
      <c r="D1353" s="833" t="s">
        <v>4443</v>
      </c>
      <c r="E1353" s="834" t="s">
        <v>2947</v>
      </c>
      <c r="F1353" s="832" t="s">
        <v>2908</v>
      </c>
      <c r="G1353" s="832" t="s">
        <v>3856</v>
      </c>
      <c r="H1353" s="832" t="s">
        <v>585</v>
      </c>
      <c r="I1353" s="832" t="s">
        <v>3872</v>
      </c>
      <c r="J1353" s="832" t="s">
        <v>3871</v>
      </c>
      <c r="K1353" s="832" t="s">
        <v>3866</v>
      </c>
      <c r="L1353" s="835">
        <v>166.96</v>
      </c>
      <c r="M1353" s="835">
        <v>333.92</v>
      </c>
      <c r="N1353" s="832">
        <v>2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7</v>
      </c>
      <c r="B1354" s="832" t="s">
        <v>2907</v>
      </c>
      <c r="C1354" s="832" t="s">
        <v>2913</v>
      </c>
      <c r="D1354" s="833" t="s">
        <v>4443</v>
      </c>
      <c r="E1354" s="834" t="s">
        <v>2947</v>
      </c>
      <c r="F1354" s="832" t="s">
        <v>2908</v>
      </c>
      <c r="G1354" s="832" t="s">
        <v>3856</v>
      </c>
      <c r="H1354" s="832" t="s">
        <v>585</v>
      </c>
      <c r="I1354" s="832" t="s">
        <v>3873</v>
      </c>
      <c r="J1354" s="832" t="s">
        <v>3871</v>
      </c>
      <c r="K1354" s="832" t="s">
        <v>1836</v>
      </c>
      <c r="L1354" s="835">
        <v>187.92</v>
      </c>
      <c r="M1354" s="835">
        <v>2630.88</v>
      </c>
      <c r="N1354" s="832">
        <v>14</v>
      </c>
      <c r="O1354" s="836">
        <v>2</v>
      </c>
      <c r="P1354" s="835">
        <v>2630.88</v>
      </c>
      <c r="Q1354" s="837">
        <v>1</v>
      </c>
      <c r="R1354" s="832">
        <v>14</v>
      </c>
      <c r="S1354" s="837">
        <v>1</v>
      </c>
      <c r="T1354" s="836">
        <v>2</v>
      </c>
      <c r="U1354" s="838">
        <v>1</v>
      </c>
    </row>
    <row r="1355" spans="1:21" ht="14.45" customHeight="1" x14ac:dyDescent="0.2">
      <c r="A1355" s="831">
        <v>7</v>
      </c>
      <c r="B1355" s="832" t="s">
        <v>2907</v>
      </c>
      <c r="C1355" s="832" t="s">
        <v>2913</v>
      </c>
      <c r="D1355" s="833" t="s">
        <v>4443</v>
      </c>
      <c r="E1355" s="834" t="s">
        <v>2947</v>
      </c>
      <c r="F1355" s="832" t="s">
        <v>2908</v>
      </c>
      <c r="G1355" s="832" t="s">
        <v>3856</v>
      </c>
      <c r="H1355" s="832" t="s">
        <v>585</v>
      </c>
      <c r="I1355" s="832" t="s">
        <v>3873</v>
      </c>
      <c r="J1355" s="832" t="s">
        <v>3871</v>
      </c>
      <c r="K1355" s="832" t="s">
        <v>1836</v>
      </c>
      <c r="L1355" s="835">
        <v>200.34</v>
      </c>
      <c r="M1355" s="835">
        <v>2404.08</v>
      </c>
      <c r="N1355" s="832">
        <v>12</v>
      </c>
      <c r="O1355" s="836">
        <v>1</v>
      </c>
      <c r="P1355" s="835">
        <v>2404.08</v>
      </c>
      <c r="Q1355" s="837">
        <v>1</v>
      </c>
      <c r="R1355" s="832">
        <v>12</v>
      </c>
      <c r="S1355" s="837">
        <v>1</v>
      </c>
      <c r="T1355" s="836">
        <v>1</v>
      </c>
      <c r="U1355" s="838">
        <v>1</v>
      </c>
    </row>
    <row r="1356" spans="1:21" ht="14.45" customHeight="1" x14ac:dyDescent="0.2">
      <c r="A1356" s="831">
        <v>7</v>
      </c>
      <c r="B1356" s="832" t="s">
        <v>2907</v>
      </c>
      <c r="C1356" s="832" t="s">
        <v>2913</v>
      </c>
      <c r="D1356" s="833" t="s">
        <v>4443</v>
      </c>
      <c r="E1356" s="834" t="s">
        <v>2947</v>
      </c>
      <c r="F1356" s="832" t="s">
        <v>2908</v>
      </c>
      <c r="G1356" s="832" t="s">
        <v>3856</v>
      </c>
      <c r="H1356" s="832" t="s">
        <v>585</v>
      </c>
      <c r="I1356" s="832" t="s">
        <v>3874</v>
      </c>
      <c r="J1356" s="832" t="s">
        <v>3871</v>
      </c>
      <c r="K1356" s="832" t="s">
        <v>2766</v>
      </c>
      <c r="L1356" s="835">
        <v>93.96</v>
      </c>
      <c r="M1356" s="835">
        <v>563.76</v>
      </c>
      <c r="N1356" s="832">
        <v>6</v>
      </c>
      <c r="O1356" s="836">
        <v>1</v>
      </c>
      <c r="P1356" s="835">
        <v>563.76</v>
      </c>
      <c r="Q1356" s="837">
        <v>1</v>
      </c>
      <c r="R1356" s="832">
        <v>6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7</v>
      </c>
      <c r="B1357" s="832" t="s">
        <v>2907</v>
      </c>
      <c r="C1357" s="832" t="s">
        <v>2913</v>
      </c>
      <c r="D1357" s="833" t="s">
        <v>4443</v>
      </c>
      <c r="E1357" s="834" t="s">
        <v>2947</v>
      </c>
      <c r="F1357" s="832" t="s">
        <v>2908</v>
      </c>
      <c r="G1357" s="832" t="s">
        <v>3875</v>
      </c>
      <c r="H1357" s="832" t="s">
        <v>585</v>
      </c>
      <c r="I1357" s="832" t="s">
        <v>3876</v>
      </c>
      <c r="J1357" s="832" t="s">
        <v>3877</v>
      </c>
      <c r="K1357" s="832" t="s">
        <v>3878</v>
      </c>
      <c r="L1357" s="835">
        <v>264</v>
      </c>
      <c r="M1357" s="835">
        <v>528</v>
      </c>
      <c r="N1357" s="832">
        <v>2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5" customHeight="1" x14ac:dyDescent="0.2">
      <c r="A1358" s="831">
        <v>7</v>
      </c>
      <c r="B1358" s="832" t="s">
        <v>2907</v>
      </c>
      <c r="C1358" s="832" t="s">
        <v>2913</v>
      </c>
      <c r="D1358" s="833" t="s">
        <v>4443</v>
      </c>
      <c r="E1358" s="834" t="s">
        <v>2947</v>
      </c>
      <c r="F1358" s="832" t="s">
        <v>2908</v>
      </c>
      <c r="G1358" s="832" t="s">
        <v>3136</v>
      </c>
      <c r="H1358" s="832" t="s">
        <v>585</v>
      </c>
      <c r="I1358" s="832" t="s">
        <v>3879</v>
      </c>
      <c r="J1358" s="832" t="s">
        <v>1855</v>
      </c>
      <c r="K1358" s="832" t="s">
        <v>3880</v>
      </c>
      <c r="L1358" s="835">
        <v>0</v>
      </c>
      <c r="M1358" s="835">
        <v>0</v>
      </c>
      <c r="N1358" s="832">
        <v>1</v>
      </c>
      <c r="O1358" s="836">
        <v>0.5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7</v>
      </c>
      <c r="B1359" s="832" t="s">
        <v>2907</v>
      </c>
      <c r="C1359" s="832" t="s">
        <v>2913</v>
      </c>
      <c r="D1359" s="833" t="s">
        <v>4443</v>
      </c>
      <c r="E1359" s="834" t="s">
        <v>2947</v>
      </c>
      <c r="F1359" s="832" t="s">
        <v>2908</v>
      </c>
      <c r="G1359" s="832" t="s">
        <v>3881</v>
      </c>
      <c r="H1359" s="832" t="s">
        <v>678</v>
      </c>
      <c r="I1359" s="832" t="s">
        <v>3882</v>
      </c>
      <c r="J1359" s="832" t="s">
        <v>2673</v>
      </c>
      <c r="K1359" s="832" t="s">
        <v>3883</v>
      </c>
      <c r="L1359" s="835">
        <v>80.53</v>
      </c>
      <c r="M1359" s="835">
        <v>563.71</v>
      </c>
      <c r="N1359" s="832">
        <v>7</v>
      </c>
      <c r="O1359" s="836">
        <v>2</v>
      </c>
      <c r="P1359" s="835">
        <v>241.59</v>
      </c>
      <c r="Q1359" s="837">
        <v>0.42857142857142855</v>
      </c>
      <c r="R1359" s="832">
        <v>3</v>
      </c>
      <c r="S1359" s="837">
        <v>0.42857142857142855</v>
      </c>
      <c r="T1359" s="836">
        <v>0.5</v>
      </c>
      <c r="U1359" s="838">
        <v>0.25</v>
      </c>
    </row>
    <row r="1360" spans="1:21" ht="14.45" customHeight="1" x14ac:dyDescent="0.2">
      <c r="A1360" s="831">
        <v>7</v>
      </c>
      <c r="B1360" s="832" t="s">
        <v>2907</v>
      </c>
      <c r="C1360" s="832" t="s">
        <v>2913</v>
      </c>
      <c r="D1360" s="833" t="s">
        <v>4443</v>
      </c>
      <c r="E1360" s="834" t="s">
        <v>2947</v>
      </c>
      <c r="F1360" s="832" t="s">
        <v>2908</v>
      </c>
      <c r="G1360" s="832" t="s">
        <v>3881</v>
      </c>
      <c r="H1360" s="832" t="s">
        <v>585</v>
      </c>
      <c r="I1360" s="832" t="s">
        <v>3884</v>
      </c>
      <c r="J1360" s="832" t="s">
        <v>2673</v>
      </c>
      <c r="K1360" s="832" t="s">
        <v>3885</v>
      </c>
      <c r="L1360" s="835">
        <v>161.06</v>
      </c>
      <c r="M1360" s="835">
        <v>644.24</v>
      </c>
      <c r="N1360" s="832">
        <v>4</v>
      </c>
      <c r="O1360" s="836">
        <v>1.5</v>
      </c>
      <c r="P1360" s="835">
        <v>644.24</v>
      </c>
      <c r="Q1360" s="837">
        <v>1</v>
      </c>
      <c r="R1360" s="832">
        <v>4</v>
      </c>
      <c r="S1360" s="837">
        <v>1</v>
      </c>
      <c r="T1360" s="836">
        <v>1.5</v>
      </c>
      <c r="U1360" s="838">
        <v>1</v>
      </c>
    </row>
    <row r="1361" spans="1:21" ht="14.45" customHeight="1" x14ac:dyDescent="0.2">
      <c r="A1361" s="831">
        <v>7</v>
      </c>
      <c r="B1361" s="832" t="s">
        <v>2907</v>
      </c>
      <c r="C1361" s="832" t="s">
        <v>2913</v>
      </c>
      <c r="D1361" s="833" t="s">
        <v>4443</v>
      </c>
      <c r="E1361" s="834" t="s">
        <v>2947</v>
      </c>
      <c r="F1361" s="832" t="s">
        <v>2908</v>
      </c>
      <c r="G1361" s="832" t="s">
        <v>3881</v>
      </c>
      <c r="H1361" s="832" t="s">
        <v>585</v>
      </c>
      <c r="I1361" s="832" t="s">
        <v>3886</v>
      </c>
      <c r="J1361" s="832" t="s">
        <v>2673</v>
      </c>
      <c r="K1361" s="832" t="s">
        <v>1494</v>
      </c>
      <c r="L1361" s="835">
        <v>400.17</v>
      </c>
      <c r="M1361" s="835">
        <v>1200.51</v>
      </c>
      <c r="N1361" s="832">
        <v>3</v>
      </c>
      <c r="O1361" s="836">
        <v>2</v>
      </c>
      <c r="P1361" s="835">
        <v>1200.51</v>
      </c>
      <c r="Q1361" s="837">
        <v>1</v>
      </c>
      <c r="R1361" s="832">
        <v>3</v>
      </c>
      <c r="S1361" s="837">
        <v>1</v>
      </c>
      <c r="T1361" s="836">
        <v>2</v>
      </c>
      <c r="U1361" s="838">
        <v>1</v>
      </c>
    </row>
    <row r="1362" spans="1:21" ht="14.45" customHeight="1" x14ac:dyDescent="0.2">
      <c r="A1362" s="831">
        <v>7</v>
      </c>
      <c r="B1362" s="832" t="s">
        <v>2907</v>
      </c>
      <c r="C1362" s="832" t="s">
        <v>2913</v>
      </c>
      <c r="D1362" s="833" t="s">
        <v>4443</v>
      </c>
      <c r="E1362" s="834" t="s">
        <v>2947</v>
      </c>
      <c r="F1362" s="832" t="s">
        <v>2908</v>
      </c>
      <c r="G1362" s="832" t="s">
        <v>3881</v>
      </c>
      <c r="H1362" s="832" t="s">
        <v>585</v>
      </c>
      <c r="I1362" s="832" t="s">
        <v>3887</v>
      </c>
      <c r="J1362" s="832" t="s">
        <v>2673</v>
      </c>
      <c r="K1362" s="832" t="s">
        <v>3888</v>
      </c>
      <c r="L1362" s="835">
        <v>533.42999999999995</v>
      </c>
      <c r="M1362" s="835">
        <v>2667.1499999999996</v>
      </c>
      <c r="N1362" s="832">
        <v>5</v>
      </c>
      <c r="O1362" s="836">
        <v>2</v>
      </c>
      <c r="P1362" s="835">
        <v>2667.1499999999996</v>
      </c>
      <c r="Q1362" s="837">
        <v>1</v>
      </c>
      <c r="R1362" s="832">
        <v>5</v>
      </c>
      <c r="S1362" s="837">
        <v>1</v>
      </c>
      <c r="T1362" s="836">
        <v>2</v>
      </c>
      <c r="U1362" s="838">
        <v>1</v>
      </c>
    </row>
    <row r="1363" spans="1:21" ht="14.45" customHeight="1" x14ac:dyDescent="0.2">
      <c r="A1363" s="831">
        <v>7</v>
      </c>
      <c r="B1363" s="832" t="s">
        <v>2907</v>
      </c>
      <c r="C1363" s="832" t="s">
        <v>2913</v>
      </c>
      <c r="D1363" s="833" t="s">
        <v>4443</v>
      </c>
      <c r="E1363" s="834" t="s">
        <v>2947</v>
      </c>
      <c r="F1363" s="832" t="s">
        <v>2908</v>
      </c>
      <c r="G1363" s="832" t="s">
        <v>3881</v>
      </c>
      <c r="H1363" s="832" t="s">
        <v>678</v>
      </c>
      <c r="I1363" s="832" t="s">
        <v>4019</v>
      </c>
      <c r="J1363" s="832" t="s">
        <v>2673</v>
      </c>
      <c r="K1363" s="832" t="s">
        <v>3885</v>
      </c>
      <c r="L1363" s="835">
        <v>161.06</v>
      </c>
      <c r="M1363" s="835">
        <v>483.18</v>
      </c>
      <c r="N1363" s="832">
        <v>3</v>
      </c>
      <c r="O1363" s="836">
        <v>1</v>
      </c>
      <c r="P1363" s="835">
        <v>483.18</v>
      </c>
      <c r="Q1363" s="837">
        <v>1</v>
      </c>
      <c r="R1363" s="832">
        <v>3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7</v>
      </c>
      <c r="B1364" s="832" t="s">
        <v>2907</v>
      </c>
      <c r="C1364" s="832" t="s">
        <v>2913</v>
      </c>
      <c r="D1364" s="833" t="s">
        <v>4443</v>
      </c>
      <c r="E1364" s="834" t="s">
        <v>2947</v>
      </c>
      <c r="F1364" s="832" t="s">
        <v>2908</v>
      </c>
      <c r="G1364" s="832" t="s">
        <v>3881</v>
      </c>
      <c r="H1364" s="832" t="s">
        <v>678</v>
      </c>
      <c r="I1364" s="832" t="s">
        <v>2672</v>
      </c>
      <c r="J1364" s="832" t="s">
        <v>2673</v>
      </c>
      <c r="K1364" s="832" t="s">
        <v>1494</v>
      </c>
      <c r="L1364" s="835">
        <v>400.17</v>
      </c>
      <c r="M1364" s="835">
        <v>400.17</v>
      </c>
      <c r="N1364" s="832">
        <v>1</v>
      </c>
      <c r="O1364" s="836">
        <v>0.5</v>
      </c>
      <c r="P1364" s="835">
        <v>400.17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5" customHeight="1" x14ac:dyDescent="0.2">
      <c r="A1365" s="831">
        <v>7</v>
      </c>
      <c r="B1365" s="832" t="s">
        <v>2907</v>
      </c>
      <c r="C1365" s="832" t="s">
        <v>2913</v>
      </c>
      <c r="D1365" s="833" t="s">
        <v>4443</v>
      </c>
      <c r="E1365" s="834" t="s">
        <v>2947</v>
      </c>
      <c r="F1365" s="832" t="s">
        <v>2908</v>
      </c>
      <c r="G1365" s="832" t="s">
        <v>3030</v>
      </c>
      <c r="H1365" s="832" t="s">
        <v>585</v>
      </c>
      <c r="I1365" s="832" t="s">
        <v>3896</v>
      </c>
      <c r="J1365" s="832" t="s">
        <v>3897</v>
      </c>
      <c r="K1365" s="832" t="s">
        <v>3265</v>
      </c>
      <c r="L1365" s="835">
        <v>0</v>
      </c>
      <c r="M1365" s="835">
        <v>0</v>
      </c>
      <c r="N1365" s="832">
        <v>3</v>
      </c>
      <c r="O1365" s="836">
        <v>2</v>
      </c>
      <c r="P1365" s="835"/>
      <c r="Q1365" s="837"/>
      <c r="R1365" s="832"/>
      <c r="S1365" s="837">
        <v>0</v>
      </c>
      <c r="T1365" s="836"/>
      <c r="U1365" s="838">
        <v>0</v>
      </c>
    </row>
    <row r="1366" spans="1:21" ht="14.45" customHeight="1" x14ac:dyDescent="0.2">
      <c r="A1366" s="831">
        <v>7</v>
      </c>
      <c r="B1366" s="832" t="s">
        <v>2907</v>
      </c>
      <c r="C1366" s="832" t="s">
        <v>2913</v>
      </c>
      <c r="D1366" s="833" t="s">
        <v>4443</v>
      </c>
      <c r="E1366" s="834" t="s">
        <v>2947</v>
      </c>
      <c r="F1366" s="832" t="s">
        <v>2908</v>
      </c>
      <c r="G1366" s="832" t="s">
        <v>3030</v>
      </c>
      <c r="H1366" s="832" t="s">
        <v>585</v>
      </c>
      <c r="I1366" s="832" t="s">
        <v>2644</v>
      </c>
      <c r="J1366" s="832" t="s">
        <v>1538</v>
      </c>
      <c r="K1366" s="832" t="s">
        <v>2645</v>
      </c>
      <c r="L1366" s="835">
        <v>0</v>
      </c>
      <c r="M1366" s="835">
        <v>0</v>
      </c>
      <c r="N1366" s="832">
        <v>5</v>
      </c>
      <c r="O1366" s="836">
        <v>2.5</v>
      </c>
      <c r="P1366" s="835">
        <v>0</v>
      </c>
      <c r="Q1366" s="837"/>
      <c r="R1366" s="832">
        <v>5</v>
      </c>
      <c r="S1366" s="837">
        <v>1</v>
      </c>
      <c r="T1366" s="836">
        <v>2.5</v>
      </c>
      <c r="U1366" s="838">
        <v>1</v>
      </c>
    </row>
    <row r="1367" spans="1:21" ht="14.45" customHeight="1" x14ac:dyDescent="0.2">
      <c r="A1367" s="831">
        <v>7</v>
      </c>
      <c r="B1367" s="832" t="s">
        <v>2907</v>
      </c>
      <c r="C1367" s="832" t="s">
        <v>2913</v>
      </c>
      <c r="D1367" s="833" t="s">
        <v>4443</v>
      </c>
      <c r="E1367" s="834" t="s">
        <v>2947</v>
      </c>
      <c r="F1367" s="832" t="s">
        <v>2908</v>
      </c>
      <c r="G1367" s="832" t="s">
        <v>3030</v>
      </c>
      <c r="H1367" s="832" t="s">
        <v>585</v>
      </c>
      <c r="I1367" s="832" t="s">
        <v>3031</v>
      </c>
      <c r="J1367" s="832" t="s">
        <v>3032</v>
      </c>
      <c r="K1367" s="832" t="s">
        <v>2619</v>
      </c>
      <c r="L1367" s="835">
        <v>0</v>
      </c>
      <c r="M1367" s="835">
        <v>0</v>
      </c>
      <c r="N1367" s="832">
        <v>2</v>
      </c>
      <c r="O1367" s="836">
        <v>2</v>
      </c>
      <c r="P1367" s="835">
        <v>0</v>
      </c>
      <c r="Q1367" s="837"/>
      <c r="R1367" s="832">
        <v>1</v>
      </c>
      <c r="S1367" s="837">
        <v>0.5</v>
      </c>
      <c r="T1367" s="836">
        <v>1</v>
      </c>
      <c r="U1367" s="838">
        <v>0.5</v>
      </c>
    </row>
    <row r="1368" spans="1:21" ht="14.45" customHeight="1" x14ac:dyDescent="0.2">
      <c r="A1368" s="831">
        <v>7</v>
      </c>
      <c r="B1368" s="832" t="s">
        <v>2907</v>
      </c>
      <c r="C1368" s="832" t="s">
        <v>2913</v>
      </c>
      <c r="D1368" s="833" t="s">
        <v>4443</v>
      </c>
      <c r="E1368" s="834" t="s">
        <v>2947</v>
      </c>
      <c r="F1368" s="832" t="s">
        <v>2908</v>
      </c>
      <c r="G1368" s="832" t="s">
        <v>3030</v>
      </c>
      <c r="H1368" s="832" t="s">
        <v>678</v>
      </c>
      <c r="I1368" s="832" t="s">
        <v>2646</v>
      </c>
      <c r="J1368" s="832" t="s">
        <v>1538</v>
      </c>
      <c r="K1368" s="832" t="s">
        <v>2645</v>
      </c>
      <c r="L1368" s="835">
        <v>0</v>
      </c>
      <c r="M1368" s="835">
        <v>0</v>
      </c>
      <c r="N1368" s="832">
        <v>2</v>
      </c>
      <c r="O1368" s="836">
        <v>0.5</v>
      </c>
      <c r="P1368" s="835">
        <v>0</v>
      </c>
      <c r="Q1368" s="837"/>
      <c r="R1368" s="832">
        <v>2</v>
      </c>
      <c r="S1368" s="837">
        <v>1</v>
      </c>
      <c r="T1368" s="836">
        <v>0.5</v>
      </c>
      <c r="U1368" s="838">
        <v>1</v>
      </c>
    </row>
    <row r="1369" spans="1:21" ht="14.45" customHeight="1" x14ac:dyDescent="0.2">
      <c r="A1369" s="831">
        <v>7</v>
      </c>
      <c r="B1369" s="832" t="s">
        <v>2907</v>
      </c>
      <c r="C1369" s="832" t="s">
        <v>2913</v>
      </c>
      <c r="D1369" s="833" t="s">
        <v>4443</v>
      </c>
      <c r="E1369" s="834" t="s">
        <v>2947</v>
      </c>
      <c r="F1369" s="832" t="s">
        <v>2908</v>
      </c>
      <c r="G1369" s="832" t="s">
        <v>4195</v>
      </c>
      <c r="H1369" s="832" t="s">
        <v>585</v>
      </c>
      <c r="I1369" s="832" t="s">
        <v>4295</v>
      </c>
      <c r="J1369" s="832" t="s">
        <v>4197</v>
      </c>
      <c r="K1369" s="832" t="s">
        <v>4296</v>
      </c>
      <c r="L1369" s="835">
        <v>0</v>
      </c>
      <c r="M1369" s="835">
        <v>0</v>
      </c>
      <c r="N1369" s="832">
        <v>1</v>
      </c>
      <c r="O1369" s="836">
        <v>1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7</v>
      </c>
      <c r="B1370" s="832" t="s">
        <v>2907</v>
      </c>
      <c r="C1370" s="832" t="s">
        <v>2913</v>
      </c>
      <c r="D1370" s="833" t="s">
        <v>4443</v>
      </c>
      <c r="E1370" s="834" t="s">
        <v>2947</v>
      </c>
      <c r="F1370" s="832" t="s">
        <v>2908</v>
      </c>
      <c r="G1370" s="832" t="s">
        <v>3143</v>
      </c>
      <c r="H1370" s="832" t="s">
        <v>585</v>
      </c>
      <c r="I1370" s="832" t="s">
        <v>3903</v>
      </c>
      <c r="J1370" s="832" t="s">
        <v>3145</v>
      </c>
      <c r="K1370" s="832" t="s">
        <v>3904</v>
      </c>
      <c r="L1370" s="835">
        <v>99.94</v>
      </c>
      <c r="M1370" s="835">
        <v>4097.5400000000009</v>
      </c>
      <c r="N1370" s="832">
        <v>41</v>
      </c>
      <c r="O1370" s="836">
        <v>13.5</v>
      </c>
      <c r="P1370" s="835">
        <v>2998.2000000000007</v>
      </c>
      <c r="Q1370" s="837">
        <v>0.73170731707317072</v>
      </c>
      <c r="R1370" s="832">
        <v>30</v>
      </c>
      <c r="S1370" s="837">
        <v>0.73170731707317072</v>
      </c>
      <c r="T1370" s="836">
        <v>9</v>
      </c>
      <c r="U1370" s="838">
        <v>0.66666666666666663</v>
      </c>
    </row>
    <row r="1371" spans="1:21" ht="14.45" customHeight="1" x14ac:dyDescent="0.2">
      <c r="A1371" s="831">
        <v>7</v>
      </c>
      <c r="B1371" s="832" t="s">
        <v>2907</v>
      </c>
      <c r="C1371" s="832" t="s">
        <v>2913</v>
      </c>
      <c r="D1371" s="833" t="s">
        <v>4443</v>
      </c>
      <c r="E1371" s="834" t="s">
        <v>2947</v>
      </c>
      <c r="F1371" s="832" t="s">
        <v>2908</v>
      </c>
      <c r="G1371" s="832" t="s">
        <v>3143</v>
      </c>
      <c r="H1371" s="832" t="s">
        <v>585</v>
      </c>
      <c r="I1371" s="832" t="s">
        <v>3144</v>
      </c>
      <c r="J1371" s="832" t="s">
        <v>3145</v>
      </c>
      <c r="K1371" s="832" t="s">
        <v>3146</v>
      </c>
      <c r="L1371" s="835">
        <v>299.83999999999997</v>
      </c>
      <c r="M1371" s="835">
        <v>13792.640000000003</v>
      </c>
      <c r="N1371" s="832">
        <v>46</v>
      </c>
      <c r="O1371" s="836">
        <v>12</v>
      </c>
      <c r="P1371" s="835">
        <v>9295.0400000000027</v>
      </c>
      <c r="Q1371" s="837">
        <v>0.67391304347826086</v>
      </c>
      <c r="R1371" s="832">
        <v>31</v>
      </c>
      <c r="S1371" s="837">
        <v>0.67391304347826086</v>
      </c>
      <c r="T1371" s="836">
        <v>8.5</v>
      </c>
      <c r="U1371" s="838">
        <v>0.70833333333333337</v>
      </c>
    </row>
    <row r="1372" spans="1:21" ht="14.45" customHeight="1" x14ac:dyDescent="0.2">
      <c r="A1372" s="831">
        <v>7</v>
      </c>
      <c r="B1372" s="832" t="s">
        <v>2907</v>
      </c>
      <c r="C1372" s="832" t="s">
        <v>2913</v>
      </c>
      <c r="D1372" s="833" t="s">
        <v>4443</v>
      </c>
      <c r="E1372" s="834" t="s">
        <v>2947</v>
      </c>
      <c r="F1372" s="832" t="s">
        <v>2908</v>
      </c>
      <c r="G1372" s="832" t="s">
        <v>3143</v>
      </c>
      <c r="H1372" s="832" t="s">
        <v>585</v>
      </c>
      <c r="I1372" s="832" t="s">
        <v>3908</v>
      </c>
      <c r="J1372" s="832" t="s">
        <v>3145</v>
      </c>
      <c r="K1372" s="832" t="s">
        <v>3909</v>
      </c>
      <c r="L1372" s="835">
        <v>150.94</v>
      </c>
      <c r="M1372" s="835">
        <v>603.76</v>
      </c>
      <c r="N1372" s="832">
        <v>4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7</v>
      </c>
      <c r="B1373" s="832" t="s">
        <v>2907</v>
      </c>
      <c r="C1373" s="832" t="s">
        <v>2913</v>
      </c>
      <c r="D1373" s="833" t="s">
        <v>4443</v>
      </c>
      <c r="E1373" s="834" t="s">
        <v>2947</v>
      </c>
      <c r="F1373" s="832" t="s">
        <v>2908</v>
      </c>
      <c r="G1373" s="832" t="s">
        <v>3143</v>
      </c>
      <c r="H1373" s="832" t="s">
        <v>585</v>
      </c>
      <c r="I1373" s="832" t="s">
        <v>3475</v>
      </c>
      <c r="J1373" s="832" t="s">
        <v>1527</v>
      </c>
      <c r="K1373" s="832" t="s">
        <v>1529</v>
      </c>
      <c r="L1373" s="835">
        <v>50.32</v>
      </c>
      <c r="M1373" s="835">
        <v>2264.3999999999996</v>
      </c>
      <c r="N1373" s="832">
        <v>45</v>
      </c>
      <c r="O1373" s="836">
        <v>8</v>
      </c>
      <c r="P1373" s="835">
        <v>754.8</v>
      </c>
      <c r="Q1373" s="837">
        <v>0.33333333333333337</v>
      </c>
      <c r="R1373" s="832">
        <v>15</v>
      </c>
      <c r="S1373" s="837">
        <v>0.33333333333333331</v>
      </c>
      <c r="T1373" s="836">
        <v>3.5</v>
      </c>
      <c r="U1373" s="838">
        <v>0.4375</v>
      </c>
    </row>
    <row r="1374" spans="1:21" ht="14.45" customHeight="1" x14ac:dyDescent="0.2">
      <c r="A1374" s="831">
        <v>7</v>
      </c>
      <c r="B1374" s="832" t="s">
        <v>2907</v>
      </c>
      <c r="C1374" s="832" t="s">
        <v>2913</v>
      </c>
      <c r="D1374" s="833" t="s">
        <v>4443</v>
      </c>
      <c r="E1374" s="834" t="s">
        <v>2947</v>
      </c>
      <c r="F1374" s="832" t="s">
        <v>2908</v>
      </c>
      <c r="G1374" s="832" t="s">
        <v>3143</v>
      </c>
      <c r="H1374" s="832" t="s">
        <v>585</v>
      </c>
      <c r="I1374" s="832" t="s">
        <v>3910</v>
      </c>
      <c r="J1374" s="832" t="s">
        <v>3911</v>
      </c>
      <c r="K1374" s="832" t="s">
        <v>3912</v>
      </c>
      <c r="L1374" s="835">
        <v>99.94</v>
      </c>
      <c r="M1374" s="835">
        <v>1499.1</v>
      </c>
      <c r="N1374" s="832">
        <v>15</v>
      </c>
      <c r="O1374" s="836">
        <v>3.5</v>
      </c>
      <c r="P1374" s="835">
        <v>599.64</v>
      </c>
      <c r="Q1374" s="837">
        <v>0.4</v>
      </c>
      <c r="R1374" s="832">
        <v>6</v>
      </c>
      <c r="S1374" s="837">
        <v>0.4</v>
      </c>
      <c r="T1374" s="836">
        <v>2.5</v>
      </c>
      <c r="U1374" s="838">
        <v>0.7142857142857143</v>
      </c>
    </row>
    <row r="1375" spans="1:21" ht="14.45" customHeight="1" x14ac:dyDescent="0.2">
      <c r="A1375" s="831">
        <v>7</v>
      </c>
      <c r="B1375" s="832" t="s">
        <v>2907</v>
      </c>
      <c r="C1375" s="832" t="s">
        <v>2913</v>
      </c>
      <c r="D1375" s="833" t="s">
        <v>4443</v>
      </c>
      <c r="E1375" s="834" t="s">
        <v>2947</v>
      </c>
      <c r="F1375" s="832" t="s">
        <v>2908</v>
      </c>
      <c r="G1375" s="832" t="s">
        <v>3143</v>
      </c>
      <c r="H1375" s="832" t="s">
        <v>585</v>
      </c>
      <c r="I1375" s="832" t="s">
        <v>3913</v>
      </c>
      <c r="J1375" s="832" t="s">
        <v>3914</v>
      </c>
      <c r="K1375" s="832" t="s">
        <v>3915</v>
      </c>
      <c r="L1375" s="835">
        <v>50.32</v>
      </c>
      <c r="M1375" s="835">
        <v>50.32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5" customHeight="1" x14ac:dyDescent="0.2">
      <c r="A1376" s="831">
        <v>7</v>
      </c>
      <c r="B1376" s="832" t="s">
        <v>2907</v>
      </c>
      <c r="C1376" s="832" t="s">
        <v>2913</v>
      </c>
      <c r="D1376" s="833" t="s">
        <v>4443</v>
      </c>
      <c r="E1376" s="834" t="s">
        <v>2947</v>
      </c>
      <c r="F1376" s="832" t="s">
        <v>2908</v>
      </c>
      <c r="G1376" s="832" t="s">
        <v>3143</v>
      </c>
      <c r="H1376" s="832" t="s">
        <v>585</v>
      </c>
      <c r="I1376" s="832" t="s">
        <v>3405</v>
      </c>
      <c r="J1376" s="832" t="s">
        <v>1527</v>
      </c>
      <c r="K1376" s="832" t="s">
        <v>3406</v>
      </c>
      <c r="L1376" s="835">
        <v>50.32</v>
      </c>
      <c r="M1376" s="835">
        <v>905.76</v>
      </c>
      <c r="N1376" s="832">
        <v>18</v>
      </c>
      <c r="O1376" s="836">
        <v>3.5</v>
      </c>
      <c r="P1376" s="835">
        <v>150.96</v>
      </c>
      <c r="Q1376" s="837">
        <v>0.16666666666666669</v>
      </c>
      <c r="R1376" s="832">
        <v>3</v>
      </c>
      <c r="S1376" s="837">
        <v>0.16666666666666666</v>
      </c>
      <c r="T1376" s="836">
        <v>1.5</v>
      </c>
      <c r="U1376" s="838">
        <v>0.42857142857142855</v>
      </c>
    </row>
    <row r="1377" spans="1:21" ht="14.45" customHeight="1" x14ac:dyDescent="0.2">
      <c r="A1377" s="831">
        <v>7</v>
      </c>
      <c r="B1377" s="832" t="s">
        <v>2907</v>
      </c>
      <c r="C1377" s="832" t="s">
        <v>2913</v>
      </c>
      <c r="D1377" s="833" t="s">
        <v>4443</v>
      </c>
      <c r="E1377" s="834" t="s">
        <v>2947</v>
      </c>
      <c r="F1377" s="832" t="s">
        <v>2908</v>
      </c>
      <c r="G1377" s="832" t="s">
        <v>3143</v>
      </c>
      <c r="H1377" s="832" t="s">
        <v>585</v>
      </c>
      <c r="I1377" s="832" t="s">
        <v>4203</v>
      </c>
      <c r="J1377" s="832" t="s">
        <v>4204</v>
      </c>
      <c r="K1377" s="832" t="s">
        <v>4205</v>
      </c>
      <c r="L1377" s="835">
        <v>16.77</v>
      </c>
      <c r="M1377" s="835">
        <v>16.77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5" customHeight="1" x14ac:dyDescent="0.2">
      <c r="A1378" s="831">
        <v>7</v>
      </c>
      <c r="B1378" s="832" t="s">
        <v>2907</v>
      </c>
      <c r="C1378" s="832" t="s">
        <v>2913</v>
      </c>
      <c r="D1378" s="833" t="s">
        <v>4443</v>
      </c>
      <c r="E1378" s="834" t="s">
        <v>2947</v>
      </c>
      <c r="F1378" s="832" t="s">
        <v>2908</v>
      </c>
      <c r="G1378" s="832" t="s">
        <v>3143</v>
      </c>
      <c r="H1378" s="832" t="s">
        <v>585</v>
      </c>
      <c r="I1378" s="832" t="s">
        <v>3916</v>
      </c>
      <c r="J1378" s="832" t="s">
        <v>3906</v>
      </c>
      <c r="K1378" s="832" t="s">
        <v>3917</v>
      </c>
      <c r="L1378" s="835">
        <v>50.32</v>
      </c>
      <c r="M1378" s="835">
        <v>301.92</v>
      </c>
      <c r="N1378" s="832">
        <v>6</v>
      </c>
      <c r="O1378" s="836">
        <v>1.5</v>
      </c>
      <c r="P1378" s="835">
        <v>251.6</v>
      </c>
      <c r="Q1378" s="837">
        <v>0.83333333333333326</v>
      </c>
      <c r="R1378" s="832">
        <v>5</v>
      </c>
      <c r="S1378" s="837">
        <v>0.83333333333333337</v>
      </c>
      <c r="T1378" s="836">
        <v>1</v>
      </c>
      <c r="U1378" s="838">
        <v>0.66666666666666663</v>
      </c>
    </row>
    <row r="1379" spans="1:21" ht="14.45" customHeight="1" x14ac:dyDescent="0.2">
      <c r="A1379" s="831">
        <v>7</v>
      </c>
      <c r="B1379" s="832" t="s">
        <v>2907</v>
      </c>
      <c r="C1379" s="832" t="s">
        <v>2913</v>
      </c>
      <c r="D1379" s="833" t="s">
        <v>4443</v>
      </c>
      <c r="E1379" s="834" t="s">
        <v>2947</v>
      </c>
      <c r="F1379" s="832" t="s">
        <v>2908</v>
      </c>
      <c r="G1379" s="832" t="s">
        <v>3143</v>
      </c>
      <c r="H1379" s="832" t="s">
        <v>585</v>
      </c>
      <c r="I1379" s="832" t="s">
        <v>3918</v>
      </c>
      <c r="J1379" s="832" t="s">
        <v>3906</v>
      </c>
      <c r="K1379" s="832" t="s">
        <v>3917</v>
      </c>
      <c r="L1379" s="835">
        <v>50.32</v>
      </c>
      <c r="M1379" s="835">
        <v>301.92</v>
      </c>
      <c r="N1379" s="832">
        <v>6</v>
      </c>
      <c r="O1379" s="836">
        <v>0.5</v>
      </c>
      <c r="P1379" s="835">
        <v>301.92</v>
      </c>
      <c r="Q1379" s="837">
        <v>1</v>
      </c>
      <c r="R1379" s="832">
        <v>6</v>
      </c>
      <c r="S1379" s="837">
        <v>1</v>
      </c>
      <c r="T1379" s="836">
        <v>0.5</v>
      </c>
      <c r="U1379" s="838">
        <v>1</v>
      </c>
    </row>
    <row r="1380" spans="1:21" ht="14.45" customHeight="1" x14ac:dyDescent="0.2">
      <c r="A1380" s="831">
        <v>7</v>
      </c>
      <c r="B1380" s="832" t="s">
        <v>2907</v>
      </c>
      <c r="C1380" s="832" t="s">
        <v>2913</v>
      </c>
      <c r="D1380" s="833" t="s">
        <v>4443</v>
      </c>
      <c r="E1380" s="834" t="s">
        <v>2947</v>
      </c>
      <c r="F1380" s="832" t="s">
        <v>2908</v>
      </c>
      <c r="G1380" s="832" t="s">
        <v>3444</v>
      </c>
      <c r="H1380" s="832" t="s">
        <v>585</v>
      </c>
      <c r="I1380" s="832" t="s">
        <v>3920</v>
      </c>
      <c r="J1380" s="832" t="s">
        <v>3921</v>
      </c>
      <c r="K1380" s="832" t="s">
        <v>3922</v>
      </c>
      <c r="L1380" s="835">
        <v>65.36</v>
      </c>
      <c r="M1380" s="835">
        <v>849.68</v>
      </c>
      <c r="N1380" s="832">
        <v>13</v>
      </c>
      <c r="O1380" s="836">
        <v>4.5</v>
      </c>
      <c r="P1380" s="835">
        <v>718.95999999999992</v>
      </c>
      <c r="Q1380" s="837">
        <v>0.84615384615384615</v>
      </c>
      <c r="R1380" s="832">
        <v>11</v>
      </c>
      <c r="S1380" s="837">
        <v>0.84615384615384615</v>
      </c>
      <c r="T1380" s="836">
        <v>3</v>
      </c>
      <c r="U1380" s="838">
        <v>0.66666666666666663</v>
      </c>
    </row>
    <row r="1381" spans="1:21" ht="14.45" customHeight="1" x14ac:dyDescent="0.2">
      <c r="A1381" s="831">
        <v>7</v>
      </c>
      <c r="B1381" s="832" t="s">
        <v>2907</v>
      </c>
      <c r="C1381" s="832" t="s">
        <v>2913</v>
      </c>
      <c r="D1381" s="833" t="s">
        <v>4443</v>
      </c>
      <c r="E1381" s="834" t="s">
        <v>2947</v>
      </c>
      <c r="F1381" s="832" t="s">
        <v>2908</v>
      </c>
      <c r="G1381" s="832" t="s">
        <v>3444</v>
      </c>
      <c r="H1381" s="832" t="s">
        <v>585</v>
      </c>
      <c r="I1381" s="832" t="s">
        <v>4206</v>
      </c>
      <c r="J1381" s="832" t="s">
        <v>4207</v>
      </c>
      <c r="K1381" s="832" t="s">
        <v>4208</v>
      </c>
      <c r="L1381" s="835">
        <v>0</v>
      </c>
      <c r="M1381" s="835">
        <v>0</v>
      </c>
      <c r="N1381" s="832">
        <v>6</v>
      </c>
      <c r="O1381" s="836">
        <v>0.5</v>
      </c>
      <c r="P1381" s="835">
        <v>0</v>
      </c>
      <c r="Q1381" s="837"/>
      <c r="R1381" s="832">
        <v>6</v>
      </c>
      <c r="S1381" s="837">
        <v>1</v>
      </c>
      <c r="T1381" s="836">
        <v>0.5</v>
      </c>
      <c r="U1381" s="838">
        <v>1</v>
      </c>
    </row>
    <row r="1382" spans="1:21" ht="14.45" customHeight="1" x14ac:dyDescent="0.2">
      <c r="A1382" s="831">
        <v>7</v>
      </c>
      <c r="B1382" s="832" t="s">
        <v>2907</v>
      </c>
      <c r="C1382" s="832" t="s">
        <v>2913</v>
      </c>
      <c r="D1382" s="833" t="s">
        <v>4443</v>
      </c>
      <c r="E1382" s="834" t="s">
        <v>2947</v>
      </c>
      <c r="F1382" s="832" t="s">
        <v>2908</v>
      </c>
      <c r="G1382" s="832" t="s">
        <v>3147</v>
      </c>
      <c r="H1382" s="832" t="s">
        <v>585</v>
      </c>
      <c r="I1382" s="832" t="s">
        <v>4212</v>
      </c>
      <c r="J1382" s="832" t="s">
        <v>3179</v>
      </c>
      <c r="K1382" s="832" t="s">
        <v>4213</v>
      </c>
      <c r="L1382" s="835">
        <v>154.36000000000001</v>
      </c>
      <c r="M1382" s="835">
        <v>308.72000000000003</v>
      </c>
      <c r="N1382" s="832">
        <v>2</v>
      </c>
      <c r="O1382" s="836">
        <v>1</v>
      </c>
      <c r="P1382" s="835">
        <v>308.72000000000003</v>
      </c>
      <c r="Q1382" s="837">
        <v>1</v>
      </c>
      <c r="R1382" s="832">
        <v>2</v>
      </c>
      <c r="S1382" s="837">
        <v>1</v>
      </c>
      <c r="T1382" s="836">
        <v>1</v>
      </c>
      <c r="U1382" s="838">
        <v>1</v>
      </c>
    </row>
    <row r="1383" spans="1:21" ht="14.45" customHeight="1" x14ac:dyDescent="0.2">
      <c r="A1383" s="831">
        <v>7</v>
      </c>
      <c r="B1383" s="832" t="s">
        <v>2907</v>
      </c>
      <c r="C1383" s="832" t="s">
        <v>2913</v>
      </c>
      <c r="D1383" s="833" t="s">
        <v>4443</v>
      </c>
      <c r="E1383" s="834" t="s">
        <v>2947</v>
      </c>
      <c r="F1383" s="832" t="s">
        <v>2908</v>
      </c>
      <c r="G1383" s="832" t="s">
        <v>3925</v>
      </c>
      <c r="H1383" s="832" t="s">
        <v>585</v>
      </c>
      <c r="I1383" s="832" t="s">
        <v>3926</v>
      </c>
      <c r="J1383" s="832" t="s">
        <v>3927</v>
      </c>
      <c r="K1383" s="832" t="s">
        <v>3928</v>
      </c>
      <c r="L1383" s="835">
        <v>775.17</v>
      </c>
      <c r="M1383" s="835">
        <v>10852.38</v>
      </c>
      <c r="N1383" s="832">
        <v>14</v>
      </c>
      <c r="O1383" s="836">
        <v>8</v>
      </c>
      <c r="P1383" s="835">
        <v>10852.38</v>
      </c>
      <c r="Q1383" s="837">
        <v>1</v>
      </c>
      <c r="R1383" s="832">
        <v>14</v>
      </c>
      <c r="S1383" s="837">
        <v>1</v>
      </c>
      <c r="T1383" s="836">
        <v>8</v>
      </c>
      <c r="U1383" s="838">
        <v>1</v>
      </c>
    </row>
    <row r="1384" spans="1:21" ht="14.45" customHeight="1" x14ac:dyDescent="0.2">
      <c r="A1384" s="831">
        <v>7</v>
      </c>
      <c r="B1384" s="832" t="s">
        <v>2907</v>
      </c>
      <c r="C1384" s="832" t="s">
        <v>2913</v>
      </c>
      <c r="D1384" s="833" t="s">
        <v>4443</v>
      </c>
      <c r="E1384" s="834" t="s">
        <v>2947</v>
      </c>
      <c r="F1384" s="832" t="s">
        <v>2908</v>
      </c>
      <c r="G1384" s="832" t="s">
        <v>3925</v>
      </c>
      <c r="H1384" s="832" t="s">
        <v>585</v>
      </c>
      <c r="I1384" s="832" t="s">
        <v>3929</v>
      </c>
      <c r="J1384" s="832" t="s">
        <v>3927</v>
      </c>
      <c r="K1384" s="832" t="s">
        <v>3930</v>
      </c>
      <c r="L1384" s="835">
        <v>1391.97</v>
      </c>
      <c r="M1384" s="835">
        <v>13919.7</v>
      </c>
      <c r="N1384" s="832">
        <v>10</v>
      </c>
      <c r="O1384" s="836">
        <v>6</v>
      </c>
      <c r="P1384" s="835">
        <v>2783.94</v>
      </c>
      <c r="Q1384" s="837">
        <v>0.19999999999999998</v>
      </c>
      <c r="R1384" s="832">
        <v>2</v>
      </c>
      <c r="S1384" s="837">
        <v>0.2</v>
      </c>
      <c r="T1384" s="836">
        <v>2</v>
      </c>
      <c r="U1384" s="838">
        <v>0.33333333333333331</v>
      </c>
    </row>
    <row r="1385" spans="1:21" ht="14.45" customHeight="1" x14ac:dyDescent="0.2">
      <c r="A1385" s="831">
        <v>7</v>
      </c>
      <c r="B1385" s="832" t="s">
        <v>2907</v>
      </c>
      <c r="C1385" s="832" t="s">
        <v>2913</v>
      </c>
      <c r="D1385" s="833" t="s">
        <v>4443</v>
      </c>
      <c r="E1385" s="834" t="s">
        <v>2947</v>
      </c>
      <c r="F1385" s="832" t="s">
        <v>2908</v>
      </c>
      <c r="G1385" s="832" t="s">
        <v>3925</v>
      </c>
      <c r="H1385" s="832" t="s">
        <v>585</v>
      </c>
      <c r="I1385" s="832" t="s">
        <v>3931</v>
      </c>
      <c r="J1385" s="832" t="s">
        <v>3927</v>
      </c>
      <c r="K1385" s="832" t="s">
        <v>3932</v>
      </c>
      <c r="L1385" s="835">
        <v>2620.2600000000002</v>
      </c>
      <c r="M1385" s="835">
        <v>70747.020000000019</v>
      </c>
      <c r="N1385" s="832">
        <v>27</v>
      </c>
      <c r="O1385" s="836">
        <v>7</v>
      </c>
      <c r="P1385" s="835">
        <v>31443.120000000003</v>
      </c>
      <c r="Q1385" s="837">
        <v>0.44444444444444436</v>
      </c>
      <c r="R1385" s="832">
        <v>12</v>
      </c>
      <c r="S1385" s="837">
        <v>0.44444444444444442</v>
      </c>
      <c r="T1385" s="836">
        <v>4</v>
      </c>
      <c r="U1385" s="838">
        <v>0.5714285714285714</v>
      </c>
    </row>
    <row r="1386" spans="1:21" ht="14.45" customHeight="1" x14ac:dyDescent="0.2">
      <c r="A1386" s="831">
        <v>7</v>
      </c>
      <c r="B1386" s="832" t="s">
        <v>2907</v>
      </c>
      <c r="C1386" s="832" t="s">
        <v>2913</v>
      </c>
      <c r="D1386" s="833" t="s">
        <v>4443</v>
      </c>
      <c r="E1386" s="834" t="s">
        <v>2947</v>
      </c>
      <c r="F1386" s="832" t="s">
        <v>2908</v>
      </c>
      <c r="G1386" s="832" t="s">
        <v>3181</v>
      </c>
      <c r="H1386" s="832" t="s">
        <v>678</v>
      </c>
      <c r="I1386" s="832" t="s">
        <v>4214</v>
      </c>
      <c r="J1386" s="832" t="s">
        <v>2465</v>
      </c>
      <c r="K1386" s="832" t="s">
        <v>4215</v>
      </c>
      <c r="L1386" s="835">
        <v>94.28</v>
      </c>
      <c r="M1386" s="835">
        <v>94.28</v>
      </c>
      <c r="N1386" s="832">
        <v>1</v>
      </c>
      <c r="O1386" s="836">
        <v>1</v>
      </c>
      <c r="P1386" s="835">
        <v>94.28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7</v>
      </c>
      <c r="B1387" s="832" t="s">
        <v>2907</v>
      </c>
      <c r="C1387" s="832" t="s">
        <v>2913</v>
      </c>
      <c r="D1387" s="833" t="s">
        <v>4443</v>
      </c>
      <c r="E1387" s="834" t="s">
        <v>2947</v>
      </c>
      <c r="F1387" s="832" t="s">
        <v>2908</v>
      </c>
      <c r="G1387" s="832" t="s">
        <v>3181</v>
      </c>
      <c r="H1387" s="832" t="s">
        <v>678</v>
      </c>
      <c r="I1387" s="832" t="s">
        <v>2478</v>
      </c>
      <c r="J1387" s="832" t="s">
        <v>2465</v>
      </c>
      <c r="K1387" s="832" t="s">
        <v>2479</v>
      </c>
      <c r="L1387" s="835">
        <v>49.08</v>
      </c>
      <c r="M1387" s="835">
        <v>49.08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7</v>
      </c>
      <c r="B1388" s="832" t="s">
        <v>2907</v>
      </c>
      <c r="C1388" s="832" t="s">
        <v>2913</v>
      </c>
      <c r="D1388" s="833" t="s">
        <v>4443</v>
      </c>
      <c r="E1388" s="834" t="s">
        <v>2947</v>
      </c>
      <c r="F1388" s="832" t="s">
        <v>2908</v>
      </c>
      <c r="G1388" s="832" t="s">
        <v>3407</v>
      </c>
      <c r="H1388" s="832" t="s">
        <v>585</v>
      </c>
      <c r="I1388" s="832" t="s">
        <v>3408</v>
      </c>
      <c r="J1388" s="832" t="s">
        <v>3409</v>
      </c>
      <c r="K1388" s="832" t="s">
        <v>3410</v>
      </c>
      <c r="L1388" s="835">
        <v>0</v>
      </c>
      <c r="M1388" s="835">
        <v>0</v>
      </c>
      <c r="N1388" s="832">
        <v>1</v>
      </c>
      <c r="O1388" s="836">
        <v>0.5</v>
      </c>
      <c r="P1388" s="835"/>
      <c r="Q1388" s="837"/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7</v>
      </c>
      <c r="B1389" s="832" t="s">
        <v>2907</v>
      </c>
      <c r="C1389" s="832" t="s">
        <v>2913</v>
      </c>
      <c r="D1389" s="833" t="s">
        <v>4443</v>
      </c>
      <c r="E1389" s="834" t="s">
        <v>2947</v>
      </c>
      <c r="F1389" s="832" t="s">
        <v>2908</v>
      </c>
      <c r="G1389" s="832" t="s">
        <v>3039</v>
      </c>
      <c r="H1389" s="832" t="s">
        <v>585</v>
      </c>
      <c r="I1389" s="832" t="s">
        <v>3933</v>
      </c>
      <c r="J1389" s="832" t="s">
        <v>1232</v>
      </c>
      <c r="K1389" s="832" t="s">
        <v>1233</v>
      </c>
      <c r="L1389" s="835">
        <v>107.27</v>
      </c>
      <c r="M1389" s="835">
        <v>429.08</v>
      </c>
      <c r="N1389" s="832">
        <v>4</v>
      </c>
      <c r="O1389" s="836">
        <v>2</v>
      </c>
      <c r="P1389" s="835">
        <v>429.08</v>
      </c>
      <c r="Q1389" s="837">
        <v>1</v>
      </c>
      <c r="R1389" s="832">
        <v>4</v>
      </c>
      <c r="S1389" s="837">
        <v>1</v>
      </c>
      <c r="T1389" s="836">
        <v>2</v>
      </c>
      <c r="U1389" s="838">
        <v>1</v>
      </c>
    </row>
    <row r="1390" spans="1:21" ht="14.45" customHeight="1" x14ac:dyDescent="0.2">
      <c r="A1390" s="831">
        <v>7</v>
      </c>
      <c r="B1390" s="832" t="s">
        <v>2907</v>
      </c>
      <c r="C1390" s="832" t="s">
        <v>2913</v>
      </c>
      <c r="D1390" s="833" t="s">
        <v>4443</v>
      </c>
      <c r="E1390" s="834" t="s">
        <v>2947</v>
      </c>
      <c r="F1390" s="832" t="s">
        <v>2908</v>
      </c>
      <c r="G1390" s="832" t="s">
        <v>3934</v>
      </c>
      <c r="H1390" s="832" t="s">
        <v>585</v>
      </c>
      <c r="I1390" s="832" t="s">
        <v>3935</v>
      </c>
      <c r="J1390" s="832" t="s">
        <v>3936</v>
      </c>
      <c r="K1390" s="832" t="s">
        <v>3937</v>
      </c>
      <c r="L1390" s="835">
        <v>0</v>
      </c>
      <c r="M1390" s="835">
        <v>0</v>
      </c>
      <c r="N1390" s="832">
        <v>7</v>
      </c>
      <c r="O1390" s="836">
        <v>4</v>
      </c>
      <c r="P1390" s="835">
        <v>0</v>
      </c>
      <c r="Q1390" s="837"/>
      <c r="R1390" s="832">
        <v>1</v>
      </c>
      <c r="S1390" s="837">
        <v>0.14285714285714285</v>
      </c>
      <c r="T1390" s="836">
        <v>1</v>
      </c>
      <c r="U1390" s="838">
        <v>0.25</v>
      </c>
    </row>
    <row r="1391" spans="1:21" ht="14.45" customHeight="1" x14ac:dyDescent="0.2">
      <c r="A1391" s="831">
        <v>7</v>
      </c>
      <c r="B1391" s="832" t="s">
        <v>2907</v>
      </c>
      <c r="C1391" s="832" t="s">
        <v>2913</v>
      </c>
      <c r="D1391" s="833" t="s">
        <v>4443</v>
      </c>
      <c r="E1391" s="834" t="s">
        <v>2947</v>
      </c>
      <c r="F1391" s="832" t="s">
        <v>2908</v>
      </c>
      <c r="G1391" s="832" t="s">
        <v>3973</v>
      </c>
      <c r="H1391" s="832" t="s">
        <v>585</v>
      </c>
      <c r="I1391" s="832" t="s">
        <v>3974</v>
      </c>
      <c r="J1391" s="832" t="s">
        <v>3975</v>
      </c>
      <c r="K1391" s="832" t="s">
        <v>3976</v>
      </c>
      <c r="L1391" s="835">
        <v>1933.92</v>
      </c>
      <c r="M1391" s="835">
        <v>11603.52</v>
      </c>
      <c r="N1391" s="832">
        <v>6</v>
      </c>
      <c r="O1391" s="836">
        <v>3.5</v>
      </c>
      <c r="P1391" s="835">
        <v>7735.68</v>
      </c>
      <c r="Q1391" s="837">
        <v>0.66666666666666663</v>
      </c>
      <c r="R1391" s="832">
        <v>4</v>
      </c>
      <c r="S1391" s="837">
        <v>0.66666666666666663</v>
      </c>
      <c r="T1391" s="836">
        <v>2.5</v>
      </c>
      <c r="U1391" s="838">
        <v>0.7142857142857143</v>
      </c>
    </row>
    <row r="1392" spans="1:21" ht="14.45" customHeight="1" x14ac:dyDescent="0.2">
      <c r="A1392" s="831">
        <v>7</v>
      </c>
      <c r="B1392" s="832" t="s">
        <v>2907</v>
      </c>
      <c r="C1392" s="832" t="s">
        <v>2913</v>
      </c>
      <c r="D1392" s="833" t="s">
        <v>4443</v>
      </c>
      <c r="E1392" s="834" t="s">
        <v>2947</v>
      </c>
      <c r="F1392" s="832" t="s">
        <v>2909</v>
      </c>
      <c r="G1392" s="832" t="s">
        <v>3150</v>
      </c>
      <c r="H1392" s="832" t="s">
        <v>585</v>
      </c>
      <c r="I1392" s="832" t="s">
        <v>4297</v>
      </c>
      <c r="J1392" s="832" t="s">
        <v>3152</v>
      </c>
      <c r="K1392" s="832"/>
      <c r="L1392" s="835">
        <v>0</v>
      </c>
      <c r="M1392" s="835">
        <v>0</v>
      </c>
      <c r="N1392" s="832">
        <v>1</v>
      </c>
      <c r="O1392" s="836">
        <v>1</v>
      </c>
      <c r="P1392" s="835"/>
      <c r="Q1392" s="837"/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7</v>
      </c>
      <c r="B1393" s="832" t="s">
        <v>2907</v>
      </c>
      <c r="C1393" s="832" t="s">
        <v>2913</v>
      </c>
      <c r="D1393" s="833" t="s">
        <v>4443</v>
      </c>
      <c r="E1393" s="834" t="s">
        <v>2949</v>
      </c>
      <c r="F1393" s="832" t="s">
        <v>2908</v>
      </c>
      <c r="G1393" s="832" t="s">
        <v>3044</v>
      </c>
      <c r="H1393" s="832" t="s">
        <v>678</v>
      </c>
      <c r="I1393" s="832" t="s">
        <v>2516</v>
      </c>
      <c r="J1393" s="832" t="s">
        <v>2517</v>
      </c>
      <c r="K1393" s="832" t="s">
        <v>2518</v>
      </c>
      <c r="L1393" s="835">
        <v>119.7</v>
      </c>
      <c r="M1393" s="835">
        <v>119.7</v>
      </c>
      <c r="N1393" s="832">
        <v>1</v>
      </c>
      <c r="O1393" s="836">
        <v>1</v>
      </c>
      <c r="P1393" s="835">
        <v>119.7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7</v>
      </c>
      <c r="B1394" s="832" t="s">
        <v>2907</v>
      </c>
      <c r="C1394" s="832" t="s">
        <v>2913</v>
      </c>
      <c r="D1394" s="833" t="s">
        <v>4443</v>
      </c>
      <c r="E1394" s="834" t="s">
        <v>2949</v>
      </c>
      <c r="F1394" s="832" t="s">
        <v>2908</v>
      </c>
      <c r="G1394" s="832" t="s">
        <v>3044</v>
      </c>
      <c r="H1394" s="832" t="s">
        <v>585</v>
      </c>
      <c r="I1394" s="832" t="s">
        <v>4298</v>
      </c>
      <c r="J1394" s="832" t="s">
        <v>3501</v>
      </c>
      <c r="K1394" s="832" t="s">
        <v>2518</v>
      </c>
      <c r="L1394" s="835">
        <v>119.69</v>
      </c>
      <c r="M1394" s="835">
        <v>239.38</v>
      </c>
      <c r="N1394" s="832">
        <v>2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7</v>
      </c>
      <c r="B1395" s="832" t="s">
        <v>2907</v>
      </c>
      <c r="C1395" s="832" t="s">
        <v>2913</v>
      </c>
      <c r="D1395" s="833" t="s">
        <v>4443</v>
      </c>
      <c r="E1395" s="834" t="s">
        <v>2949</v>
      </c>
      <c r="F1395" s="832" t="s">
        <v>2908</v>
      </c>
      <c r="G1395" s="832" t="s">
        <v>3271</v>
      </c>
      <c r="H1395" s="832" t="s">
        <v>585</v>
      </c>
      <c r="I1395" s="832" t="s">
        <v>3272</v>
      </c>
      <c r="J1395" s="832" t="s">
        <v>3273</v>
      </c>
      <c r="K1395" s="832" t="s">
        <v>3274</v>
      </c>
      <c r="L1395" s="835">
        <v>161.06</v>
      </c>
      <c r="M1395" s="835">
        <v>805.3</v>
      </c>
      <c r="N1395" s="832">
        <v>5</v>
      </c>
      <c r="O1395" s="836">
        <v>2</v>
      </c>
      <c r="P1395" s="835">
        <v>805.3</v>
      </c>
      <c r="Q1395" s="837">
        <v>1</v>
      </c>
      <c r="R1395" s="832">
        <v>5</v>
      </c>
      <c r="S1395" s="837">
        <v>1</v>
      </c>
      <c r="T1395" s="836">
        <v>2</v>
      </c>
      <c r="U1395" s="838">
        <v>1</v>
      </c>
    </row>
    <row r="1396" spans="1:21" ht="14.45" customHeight="1" x14ac:dyDescent="0.2">
      <c r="A1396" s="831">
        <v>7</v>
      </c>
      <c r="B1396" s="832" t="s">
        <v>2907</v>
      </c>
      <c r="C1396" s="832" t="s">
        <v>2913</v>
      </c>
      <c r="D1396" s="833" t="s">
        <v>4443</v>
      </c>
      <c r="E1396" s="834" t="s">
        <v>2949</v>
      </c>
      <c r="F1396" s="832" t="s">
        <v>2908</v>
      </c>
      <c r="G1396" s="832" t="s">
        <v>3271</v>
      </c>
      <c r="H1396" s="832" t="s">
        <v>585</v>
      </c>
      <c r="I1396" s="832" t="s">
        <v>4299</v>
      </c>
      <c r="J1396" s="832" t="s">
        <v>4300</v>
      </c>
      <c r="K1396" s="832" t="s">
        <v>4301</v>
      </c>
      <c r="L1396" s="835">
        <v>161.06</v>
      </c>
      <c r="M1396" s="835">
        <v>483.18</v>
      </c>
      <c r="N1396" s="832">
        <v>3</v>
      </c>
      <c r="O1396" s="836">
        <v>1</v>
      </c>
      <c r="P1396" s="835">
        <v>483.18</v>
      </c>
      <c r="Q1396" s="837">
        <v>1</v>
      </c>
      <c r="R1396" s="832">
        <v>3</v>
      </c>
      <c r="S1396" s="837">
        <v>1</v>
      </c>
      <c r="T1396" s="836">
        <v>1</v>
      </c>
      <c r="U1396" s="838">
        <v>1</v>
      </c>
    </row>
    <row r="1397" spans="1:21" ht="14.45" customHeight="1" x14ac:dyDescent="0.2">
      <c r="A1397" s="831">
        <v>7</v>
      </c>
      <c r="B1397" s="832" t="s">
        <v>2907</v>
      </c>
      <c r="C1397" s="832" t="s">
        <v>2913</v>
      </c>
      <c r="D1397" s="833" t="s">
        <v>4443</v>
      </c>
      <c r="E1397" s="834" t="s">
        <v>2949</v>
      </c>
      <c r="F1397" s="832" t="s">
        <v>2908</v>
      </c>
      <c r="G1397" s="832" t="s">
        <v>4251</v>
      </c>
      <c r="H1397" s="832" t="s">
        <v>585</v>
      </c>
      <c r="I1397" s="832" t="s">
        <v>4252</v>
      </c>
      <c r="J1397" s="832" t="s">
        <v>1101</v>
      </c>
      <c r="K1397" s="832" t="s">
        <v>1102</v>
      </c>
      <c r="L1397" s="835">
        <v>35.25</v>
      </c>
      <c r="M1397" s="835">
        <v>141</v>
      </c>
      <c r="N1397" s="832">
        <v>4</v>
      </c>
      <c r="O1397" s="836">
        <v>1.5</v>
      </c>
      <c r="P1397" s="835">
        <v>141</v>
      </c>
      <c r="Q1397" s="837">
        <v>1</v>
      </c>
      <c r="R1397" s="832">
        <v>4</v>
      </c>
      <c r="S1397" s="837">
        <v>1</v>
      </c>
      <c r="T1397" s="836">
        <v>1.5</v>
      </c>
      <c r="U1397" s="838">
        <v>1</v>
      </c>
    </row>
    <row r="1398" spans="1:21" ht="14.45" customHeight="1" x14ac:dyDescent="0.2">
      <c r="A1398" s="831">
        <v>7</v>
      </c>
      <c r="B1398" s="832" t="s">
        <v>2907</v>
      </c>
      <c r="C1398" s="832" t="s">
        <v>2913</v>
      </c>
      <c r="D1398" s="833" t="s">
        <v>4443</v>
      </c>
      <c r="E1398" s="834" t="s">
        <v>2949</v>
      </c>
      <c r="F1398" s="832" t="s">
        <v>2908</v>
      </c>
      <c r="G1398" s="832" t="s">
        <v>4302</v>
      </c>
      <c r="H1398" s="832" t="s">
        <v>585</v>
      </c>
      <c r="I1398" s="832" t="s">
        <v>4303</v>
      </c>
      <c r="J1398" s="832" t="s">
        <v>1119</v>
      </c>
      <c r="K1398" s="832" t="s">
        <v>4304</v>
      </c>
      <c r="L1398" s="835">
        <v>164.01</v>
      </c>
      <c r="M1398" s="835">
        <v>492.03</v>
      </c>
      <c r="N1398" s="832">
        <v>3</v>
      </c>
      <c r="O1398" s="836">
        <v>1.5</v>
      </c>
      <c r="P1398" s="835">
        <v>492.03</v>
      </c>
      <c r="Q1398" s="837">
        <v>1</v>
      </c>
      <c r="R1398" s="832">
        <v>3</v>
      </c>
      <c r="S1398" s="837">
        <v>1</v>
      </c>
      <c r="T1398" s="836">
        <v>1.5</v>
      </c>
      <c r="U1398" s="838">
        <v>1</v>
      </c>
    </row>
    <row r="1399" spans="1:21" ht="14.45" customHeight="1" x14ac:dyDescent="0.2">
      <c r="A1399" s="831">
        <v>7</v>
      </c>
      <c r="B1399" s="832" t="s">
        <v>2907</v>
      </c>
      <c r="C1399" s="832" t="s">
        <v>2913</v>
      </c>
      <c r="D1399" s="833" t="s">
        <v>4443</v>
      </c>
      <c r="E1399" s="834" t="s">
        <v>2949</v>
      </c>
      <c r="F1399" s="832" t="s">
        <v>2908</v>
      </c>
      <c r="G1399" s="832" t="s">
        <v>3097</v>
      </c>
      <c r="H1399" s="832" t="s">
        <v>585</v>
      </c>
      <c r="I1399" s="832" t="s">
        <v>4305</v>
      </c>
      <c r="J1399" s="832" t="s">
        <v>4306</v>
      </c>
      <c r="K1399" s="832" t="s">
        <v>4307</v>
      </c>
      <c r="L1399" s="835">
        <v>111.72</v>
      </c>
      <c r="M1399" s="835">
        <v>223.44</v>
      </c>
      <c r="N1399" s="832">
        <v>2</v>
      </c>
      <c r="O1399" s="836">
        <v>2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7</v>
      </c>
      <c r="B1400" s="832" t="s">
        <v>2907</v>
      </c>
      <c r="C1400" s="832" t="s">
        <v>2913</v>
      </c>
      <c r="D1400" s="833" t="s">
        <v>4443</v>
      </c>
      <c r="E1400" s="834" t="s">
        <v>2949</v>
      </c>
      <c r="F1400" s="832" t="s">
        <v>2908</v>
      </c>
      <c r="G1400" s="832" t="s">
        <v>4115</v>
      </c>
      <c r="H1400" s="832" t="s">
        <v>585</v>
      </c>
      <c r="I1400" s="832" t="s">
        <v>4308</v>
      </c>
      <c r="J1400" s="832" t="s">
        <v>1870</v>
      </c>
      <c r="K1400" s="832" t="s">
        <v>4117</v>
      </c>
      <c r="L1400" s="835">
        <v>73.989999999999995</v>
      </c>
      <c r="M1400" s="835">
        <v>887.87999999999988</v>
      </c>
      <c r="N1400" s="832">
        <v>12</v>
      </c>
      <c r="O1400" s="836">
        <v>2</v>
      </c>
      <c r="P1400" s="835">
        <v>887.87999999999988</v>
      </c>
      <c r="Q1400" s="837">
        <v>1</v>
      </c>
      <c r="R1400" s="832">
        <v>12</v>
      </c>
      <c r="S1400" s="837">
        <v>1</v>
      </c>
      <c r="T1400" s="836">
        <v>2</v>
      </c>
      <c r="U1400" s="838">
        <v>1</v>
      </c>
    </row>
    <row r="1401" spans="1:21" ht="14.45" customHeight="1" x14ac:dyDescent="0.2">
      <c r="A1401" s="831">
        <v>7</v>
      </c>
      <c r="B1401" s="832" t="s">
        <v>2907</v>
      </c>
      <c r="C1401" s="832" t="s">
        <v>2913</v>
      </c>
      <c r="D1401" s="833" t="s">
        <v>4443</v>
      </c>
      <c r="E1401" s="834" t="s">
        <v>2949</v>
      </c>
      <c r="F1401" s="832" t="s">
        <v>2908</v>
      </c>
      <c r="G1401" s="832" t="s">
        <v>2962</v>
      </c>
      <c r="H1401" s="832" t="s">
        <v>585</v>
      </c>
      <c r="I1401" s="832" t="s">
        <v>4309</v>
      </c>
      <c r="J1401" s="832" t="s">
        <v>4310</v>
      </c>
      <c r="K1401" s="832" t="s">
        <v>4311</v>
      </c>
      <c r="L1401" s="835">
        <v>0</v>
      </c>
      <c r="M1401" s="835">
        <v>0</v>
      </c>
      <c r="N1401" s="832">
        <v>3</v>
      </c>
      <c r="O1401" s="836">
        <v>0.5</v>
      </c>
      <c r="P1401" s="835">
        <v>0</v>
      </c>
      <c r="Q1401" s="837"/>
      <c r="R1401" s="832">
        <v>3</v>
      </c>
      <c r="S1401" s="837">
        <v>1</v>
      </c>
      <c r="T1401" s="836">
        <v>0.5</v>
      </c>
      <c r="U1401" s="838">
        <v>1</v>
      </c>
    </row>
    <row r="1402" spans="1:21" ht="14.45" customHeight="1" x14ac:dyDescent="0.2">
      <c r="A1402" s="831">
        <v>7</v>
      </c>
      <c r="B1402" s="832" t="s">
        <v>2907</v>
      </c>
      <c r="C1402" s="832" t="s">
        <v>2913</v>
      </c>
      <c r="D1402" s="833" t="s">
        <v>4443</v>
      </c>
      <c r="E1402" s="834" t="s">
        <v>2949</v>
      </c>
      <c r="F1402" s="832" t="s">
        <v>2908</v>
      </c>
      <c r="G1402" s="832" t="s">
        <v>4312</v>
      </c>
      <c r="H1402" s="832" t="s">
        <v>585</v>
      </c>
      <c r="I1402" s="832" t="s">
        <v>4313</v>
      </c>
      <c r="J1402" s="832" t="s">
        <v>1115</v>
      </c>
      <c r="K1402" s="832" t="s">
        <v>1116</v>
      </c>
      <c r="L1402" s="835">
        <v>0</v>
      </c>
      <c r="M1402" s="835">
        <v>0</v>
      </c>
      <c r="N1402" s="832">
        <v>2</v>
      </c>
      <c r="O1402" s="836">
        <v>0.5</v>
      </c>
      <c r="P1402" s="835">
        <v>0</v>
      </c>
      <c r="Q1402" s="837"/>
      <c r="R1402" s="832">
        <v>2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7</v>
      </c>
      <c r="B1403" s="832" t="s">
        <v>2907</v>
      </c>
      <c r="C1403" s="832" t="s">
        <v>2913</v>
      </c>
      <c r="D1403" s="833" t="s">
        <v>4443</v>
      </c>
      <c r="E1403" s="834" t="s">
        <v>2949</v>
      </c>
      <c r="F1403" s="832" t="s">
        <v>2908</v>
      </c>
      <c r="G1403" s="832" t="s">
        <v>3106</v>
      </c>
      <c r="H1403" s="832" t="s">
        <v>678</v>
      </c>
      <c r="I1403" s="832" t="s">
        <v>3732</v>
      </c>
      <c r="J1403" s="832" t="s">
        <v>2807</v>
      </c>
      <c r="K1403" s="832" t="s">
        <v>3733</v>
      </c>
      <c r="L1403" s="835">
        <v>140.96</v>
      </c>
      <c r="M1403" s="835">
        <v>563.84</v>
      </c>
      <c r="N1403" s="832">
        <v>4</v>
      </c>
      <c r="O1403" s="836">
        <v>1.5</v>
      </c>
      <c r="P1403" s="835">
        <v>563.84</v>
      </c>
      <c r="Q1403" s="837">
        <v>1</v>
      </c>
      <c r="R1403" s="832">
        <v>4</v>
      </c>
      <c r="S1403" s="837">
        <v>1</v>
      </c>
      <c r="T1403" s="836">
        <v>1.5</v>
      </c>
      <c r="U1403" s="838">
        <v>1</v>
      </c>
    </row>
    <row r="1404" spans="1:21" ht="14.45" customHeight="1" x14ac:dyDescent="0.2">
      <c r="A1404" s="831">
        <v>7</v>
      </c>
      <c r="B1404" s="832" t="s">
        <v>2907</v>
      </c>
      <c r="C1404" s="832" t="s">
        <v>2913</v>
      </c>
      <c r="D1404" s="833" t="s">
        <v>4443</v>
      </c>
      <c r="E1404" s="834" t="s">
        <v>2949</v>
      </c>
      <c r="F1404" s="832" t="s">
        <v>2908</v>
      </c>
      <c r="G1404" s="832" t="s">
        <v>3119</v>
      </c>
      <c r="H1404" s="832" t="s">
        <v>585</v>
      </c>
      <c r="I1404" s="832" t="s">
        <v>3120</v>
      </c>
      <c r="J1404" s="832" t="s">
        <v>3121</v>
      </c>
      <c r="K1404" s="832" t="s">
        <v>3122</v>
      </c>
      <c r="L1404" s="835">
        <v>80.2</v>
      </c>
      <c r="M1404" s="835">
        <v>320.8</v>
      </c>
      <c r="N1404" s="832">
        <v>4</v>
      </c>
      <c r="O1404" s="836">
        <v>1</v>
      </c>
      <c r="P1404" s="835">
        <v>320.8</v>
      </c>
      <c r="Q1404" s="837">
        <v>1</v>
      </c>
      <c r="R1404" s="832">
        <v>4</v>
      </c>
      <c r="S1404" s="837">
        <v>1</v>
      </c>
      <c r="T1404" s="836">
        <v>1</v>
      </c>
      <c r="U1404" s="838">
        <v>1</v>
      </c>
    </row>
    <row r="1405" spans="1:21" ht="14.45" customHeight="1" x14ac:dyDescent="0.2">
      <c r="A1405" s="831">
        <v>7</v>
      </c>
      <c r="B1405" s="832" t="s">
        <v>2907</v>
      </c>
      <c r="C1405" s="832" t="s">
        <v>2913</v>
      </c>
      <c r="D1405" s="833" t="s">
        <v>4443</v>
      </c>
      <c r="E1405" s="834" t="s">
        <v>2949</v>
      </c>
      <c r="F1405" s="832" t="s">
        <v>2908</v>
      </c>
      <c r="G1405" s="832" t="s">
        <v>4314</v>
      </c>
      <c r="H1405" s="832" t="s">
        <v>585</v>
      </c>
      <c r="I1405" s="832" t="s">
        <v>4315</v>
      </c>
      <c r="J1405" s="832" t="s">
        <v>4316</v>
      </c>
      <c r="K1405" s="832" t="s">
        <v>4317</v>
      </c>
      <c r="L1405" s="835">
        <v>39.9</v>
      </c>
      <c r="M1405" s="835">
        <v>79.8</v>
      </c>
      <c r="N1405" s="832">
        <v>2</v>
      </c>
      <c r="O1405" s="836">
        <v>1</v>
      </c>
      <c r="P1405" s="835">
        <v>79.8</v>
      </c>
      <c r="Q1405" s="837">
        <v>1</v>
      </c>
      <c r="R1405" s="832">
        <v>2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7</v>
      </c>
      <c r="B1406" s="832" t="s">
        <v>2907</v>
      </c>
      <c r="C1406" s="832" t="s">
        <v>2913</v>
      </c>
      <c r="D1406" s="833" t="s">
        <v>4443</v>
      </c>
      <c r="E1406" s="834" t="s">
        <v>2949</v>
      </c>
      <c r="F1406" s="832" t="s">
        <v>2908</v>
      </c>
      <c r="G1406" s="832" t="s">
        <v>3517</v>
      </c>
      <c r="H1406" s="832" t="s">
        <v>678</v>
      </c>
      <c r="I1406" s="832" t="s">
        <v>3518</v>
      </c>
      <c r="J1406" s="832" t="s">
        <v>3519</v>
      </c>
      <c r="K1406" s="832" t="s">
        <v>3520</v>
      </c>
      <c r="L1406" s="835">
        <v>102.85</v>
      </c>
      <c r="M1406" s="835">
        <v>925.64999999999986</v>
      </c>
      <c r="N1406" s="832">
        <v>9</v>
      </c>
      <c r="O1406" s="836">
        <v>1.5</v>
      </c>
      <c r="P1406" s="835">
        <v>925.64999999999986</v>
      </c>
      <c r="Q1406" s="837">
        <v>1</v>
      </c>
      <c r="R1406" s="832">
        <v>9</v>
      </c>
      <c r="S1406" s="837">
        <v>1</v>
      </c>
      <c r="T1406" s="836">
        <v>1.5</v>
      </c>
      <c r="U1406" s="838">
        <v>1</v>
      </c>
    </row>
    <row r="1407" spans="1:21" ht="14.45" customHeight="1" x14ac:dyDescent="0.2">
      <c r="A1407" s="831">
        <v>7</v>
      </c>
      <c r="B1407" s="832" t="s">
        <v>2907</v>
      </c>
      <c r="C1407" s="832" t="s">
        <v>2913</v>
      </c>
      <c r="D1407" s="833" t="s">
        <v>4443</v>
      </c>
      <c r="E1407" s="834" t="s">
        <v>2949</v>
      </c>
      <c r="F1407" s="832" t="s">
        <v>2908</v>
      </c>
      <c r="G1407" s="832" t="s">
        <v>3307</v>
      </c>
      <c r="H1407" s="832" t="s">
        <v>585</v>
      </c>
      <c r="I1407" s="832" t="s">
        <v>4318</v>
      </c>
      <c r="J1407" s="832" t="s">
        <v>3309</v>
      </c>
      <c r="K1407" s="832" t="s">
        <v>4319</v>
      </c>
      <c r="L1407" s="835">
        <v>961.42</v>
      </c>
      <c r="M1407" s="835">
        <v>961.42</v>
      </c>
      <c r="N1407" s="832">
        <v>1</v>
      </c>
      <c r="O1407" s="836">
        <v>0.5</v>
      </c>
      <c r="P1407" s="835">
        <v>961.42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7</v>
      </c>
      <c r="B1408" s="832" t="s">
        <v>2907</v>
      </c>
      <c r="C1408" s="832" t="s">
        <v>2913</v>
      </c>
      <c r="D1408" s="833" t="s">
        <v>4443</v>
      </c>
      <c r="E1408" s="834" t="s">
        <v>2949</v>
      </c>
      <c r="F1408" s="832" t="s">
        <v>2908</v>
      </c>
      <c r="G1408" s="832" t="s">
        <v>3307</v>
      </c>
      <c r="H1408" s="832" t="s">
        <v>585</v>
      </c>
      <c r="I1408" s="832" t="s">
        <v>3308</v>
      </c>
      <c r="J1408" s="832" t="s">
        <v>3309</v>
      </c>
      <c r="K1408" s="832" t="s">
        <v>3310</v>
      </c>
      <c r="L1408" s="835">
        <v>2884.25</v>
      </c>
      <c r="M1408" s="835">
        <v>8652.75</v>
      </c>
      <c r="N1408" s="832">
        <v>3</v>
      </c>
      <c r="O1408" s="836">
        <v>0.5</v>
      </c>
      <c r="P1408" s="835">
        <v>8652.75</v>
      </c>
      <c r="Q1408" s="837">
        <v>1</v>
      </c>
      <c r="R1408" s="832">
        <v>3</v>
      </c>
      <c r="S1408" s="837">
        <v>1</v>
      </c>
      <c r="T1408" s="836">
        <v>0.5</v>
      </c>
      <c r="U1408" s="838">
        <v>1</v>
      </c>
    </row>
    <row r="1409" spans="1:21" ht="14.45" customHeight="1" x14ac:dyDescent="0.2">
      <c r="A1409" s="831">
        <v>7</v>
      </c>
      <c r="B1409" s="832" t="s">
        <v>2907</v>
      </c>
      <c r="C1409" s="832" t="s">
        <v>2913</v>
      </c>
      <c r="D1409" s="833" t="s">
        <v>4443</v>
      </c>
      <c r="E1409" s="834" t="s">
        <v>2949</v>
      </c>
      <c r="F1409" s="832" t="s">
        <v>2908</v>
      </c>
      <c r="G1409" s="832" t="s">
        <v>3856</v>
      </c>
      <c r="H1409" s="832" t="s">
        <v>585</v>
      </c>
      <c r="I1409" s="832" t="s">
        <v>3861</v>
      </c>
      <c r="J1409" s="832" t="s">
        <v>3862</v>
      </c>
      <c r="K1409" s="832" t="s">
        <v>1836</v>
      </c>
      <c r="L1409" s="835">
        <v>187.92</v>
      </c>
      <c r="M1409" s="835">
        <v>751.68</v>
      </c>
      <c r="N1409" s="832">
        <v>4</v>
      </c>
      <c r="O1409" s="836">
        <v>1</v>
      </c>
      <c r="P1409" s="835">
        <v>751.68</v>
      </c>
      <c r="Q1409" s="837">
        <v>1</v>
      </c>
      <c r="R1409" s="832">
        <v>4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7</v>
      </c>
      <c r="B1410" s="832" t="s">
        <v>2907</v>
      </c>
      <c r="C1410" s="832" t="s">
        <v>2913</v>
      </c>
      <c r="D1410" s="833" t="s">
        <v>4443</v>
      </c>
      <c r="E1410" s="834" t="s">
        <v>2949</v>
      </c>
      <c r="F1410" s="832" t="s">
        <v>2908</v>
      </c>
      <c r="G1410" s="832" t="s">
        <v>3856</v>
      </c>
      <c r="H1410" s="832" t="s">
        <v>585</v>
      </c>
      <c r="I1410" s="832" t="s">
        <v>4320</v>
      </c>
      <c r="J1410" s="832" t="s">
        <v>4178</v>
      </c>
      <c r="K1410" s="832" t="s">
        <v>4321</v>
      </c>
      <c r="L1410" s="835">
        <v>158.85</v>
      </c>
      <c r="M1410" s="835">
        <v>317.7</v>
      </c>
      <c r="N1410" s="832">
        <v>2</v>
      </c>
      <c r="O1410" s="836">
        <v>0.5</v>
      </c>
      <c r="P1410" s="835">
        <v>317.7</v>
      </c>
      <c r="Q1410" s="837">
        <v>1</v>
      </c>
      <c r="R1410" s="832">
        <v>2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7</v>
      </c>
      <c r="B1411" s="832" t="s">
        <v>2907</v>
      </c>
      <c r="C1411" s="832" t="s">
        <v>2913</v>
      </c>
      <c r="D1411" s="833" t="s">
        <v>4443</v>
      </c>
      <c r="E1411" s="834" t="s">
        <v>2949</v>
      </c>
      <c r="F1411" s="832" t="s">
        <v>2908</v>
      </c>
      <c r="G1411" s="832" t="s">
        <v>3266</v>
      </c>
      <c r="H1411" s="832" t="s">
        <v>678</v>
      </c>
      <c r="I1411" s="832" t="s">
        <v>2874</v>
      </c>
      <c r="J1411" s="832" t="s">
        <v>2875</v>
      </c>
      <c r="K1411" s="832" t="s">
        <v>2876</v>
      </c>
      <c r="L1411" s="835">
        <v>687.02</v>
      </c>
      <c r="M1411" s="835">
        <v>1374.04</v>
      </c>
      <c r="N1411" s="832">
        <v>2</v>
      </c>
      <c r="O1411" s="836">
        <v>0.5</v>
      </c>
      <c r="P1411" s="835">
        <v>1374.04</v>
      </c>
      <c r="Q1411" s="837">
        <v>1</v>
      </c>
      <c r="R1411" s="832">
        <v>2</v>
      </c>
      <c r="S1411" s="837">
        <v>1</v>
      </c>
      <c r="T1411" s="836">
        <v>0.5</v>
      </c>
      <c r="U1411" s="838">
        <v>1</v>
      </c>
    </row>
    <row r="1412" spans="1:21" ht="14.45" customHeight="1" x14ac:dyDescent="0.2">
      <c r="A1412" s="831">
        <v>7</v>
      </c>
      <c r="B1412" s="832" t="s">
        <v>2907</v>
      </c>
      <c r="C1412" s="832" t="s">
        <v>2913</v>
      </c>
      <c r="D1412" s="833" t="s">
        <v>4443</v>
      </c>
      <c r="E1412" s="834" t="s">
        <v>2949</v>
      </c>
      <c r="F1412" s="832" t="s">
        <v>2908</v>
      </c>
      <c r="G1412" s="832" t="s">
        <v>4322</v>
      </c>
      <c r="H1412" s="832" t="s">
        <v>585</v>
      </c>
      <c r="I1412" s="832" t="s">
        <v>4323</v>
      </c>
      <c r="J1412" s="832" t="s">
        <v>4324</v>
      </c>
      <c r="K1412" s="832" t="s">
        <v>4325</v>
      </c>
      <c r="L1412" s="835">
        <v>0</v>
      </c>
      <c r="M1412" s="835">
        <v>0</v>
      </c>
      <c r="N1412" s="832">
        <v>1</v>
      </c>
      <c r="O1412" s="836">
        <v>0.5</v>
      </c>
      <c r="P1412" s="835">
        <v>0</v>
      </c>
      <c r="Q1412" s="837"/>
      <c r="R1412" s="832">
        <v>1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7</v>
      </c>
      <c r="B1413" s="832" t="s">
        <v>2907</v>
      </c>
      <c r="C1413" s="832" t="s">
        <v>2913</v>
      </c>
      <c r="D1413" s="833" t="s">
        <v>4443</v>
      </c>
      <c r="E1413" s="834" t="s">
        <v>2949</v>
      </c>
      <c r="F1413" s="832" t="s">
        <v>2908</v>
      </c>
      <c r="G1413" s="832" t="s">
        <v>3147</v>
      </c>
      <c r="H1413" s="832" t="s">
        <v>678</v>
      </c>
      <c r="I1413" s="832" t="s">
        <v>2487</v>
      </c>
      <c r="J1413" s="832" t="s">
        <v>1669</v>
      </c>
      <c r="K1413" s="832" t="s">
        <v>2488</v>
      </c>
      <c r="L1413" s="835">
        <v>154.36000000000001</v>
      </c>
      <c r="M1413" s="835">
        <v>154.36000000000001</v>
      </c>
      <c r="N1413" s="832">
        <v>1</v>
      </c>
      <c r="O1413" s="836">
        <v>0.5</v>
      </c>
      <c r="P1413" s="835">
        <v>154.36000000000001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5" customHeight="1" x14ac:dyDescent="0.2">
      <c r="A1414" s="831">
        <v>7</v>
      </c>
      <c r="B1414" s="832" t="s">
        <v>2907</v>
      </c>
      <c r="C1414" s="832" t="s">
        <v>2913</v>
      </c>
      <c r="D1414" s="833" t="s">
        <v>4443</v>
      </c>
      <c r="E1414" s="834" t="s">
        <v>2952</v>
      </c>
      <c r="F1414" s="832" t="s">
        <v>2908</v>
      </c>
      <c r="G1414" s="832" t="s">
        <v>3476</v>
      </c>
      <c r="H1414" s="832" t="s">
        <v>585</v>
      </c>
      <c r="I1414" s="832" t="s">
        <v>3512</v>
      </c>
      <c r="J1414" s="832" t="s">
        <v>1935</v>
      </c>
      <c r="K1414" s="832" t="s">
        <v>3513</v>
      </c>
      <c r="L1414" s="835">
        <v>462.73</v>
      </c>
      <c r="M1414" s="835">
        <v>2313.65</v>
      </c>
      <c r="N1414" s="832">
        <v>5</v>
      </c>
      <c r="O1414" s="836">
        <v>3</v>
      </c>
      <c r="P1414" s="835">
        <v>462.73</v>
      </c>
      <c r="Q1414" s="837">
        <v>0.2</v>
      </c>
      <c r="R1414" s="832">
        <v>1</v>
      </c>
      <c r="S1414" s="837">
        <v>0.2</v>
      </c>
      <c r="T1414" s="836">
        <v>1</v>
      </c>
      <c r="U1414" s="838">
        <v>0.33333333333333331</v>
      </c>
    </row>
    <row r="1415" spans="1:21" ht="14.45" customHeight="1" x14ac:dyDescent="0.2">
      <c r="A1415" s="831">
        <v>7</v>
      </c>
      <c r="B1415" s="832" t="s">
        <v>2907</v>
      </c>
      <c r="C1415" s="832" t="s">
        <v>2913</v>
      </c>
      <c r="D1415" s="833" t="s">
        <v>4443</v>
      </c>
      <c r="E1415" s="834" t="s">
        <v>2952</v>
      </c>
      <c r="F1415" s="832" t="s">
        <v>2908</v>
      </c>
      <c r="G1415" s="832" t="s">
        <v>3228</v>
      </c>
      <c r="H1415" s="832" t="s">
        <v>678</v>
      </c>
      <c r="I1415" s="832" t="s">
        <v>2634</v>
      </c>
      <c r="J1415" s="832" t="s">
        <v>2635</v>
      </c>
      <c r="K1415" s="832" t="s">
        <v>2636</v>
      </c>
      <c r="L1415" s="835">
        <v>9.4</v>
      </c>
      <c r="M1415" s="835">
        <v>9.4</v>
      </c>
      <c r="N1415" s="832">
        <v>1</v>
      </c>
      <c r="O1415" s="836">
        <v>0.5</v>
      </c>
      <c r="P1415" s="835">
        <v>9.4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5" customHeight="1" x14ac:dyDescent="0.2">
      <c r="A1416" s="831">
        <v>7</v>
      </c>
      <c r="B1416" s="832" t="s">
        <v>2907</v>
      </c>
      <c r="C1416" s="832" t="s">
        <v>2913</v>
      </c>
      <c r="D1416" s="833" t="s">
        <v>4443</v>
      </c>
      <c r="E1416" s="834" t="s">
        <v>2952</v>
      </c>
      <c r="F1416" s="832" t="s">
        <v>2908</v>
      </c>
      <c r="G1416" s="832" t="s">
        <v>3044</v>
      </c>
      <c r="H1416" s="832" t="s">
        <v>585</v>
      </c>
      <c r="I1416" s="832" t="s">
        <v>4326</v>
      </c>
      <c r="J1416" s="832" t="s">
        <v>2517</v>
      </c>
      <c r="K1416" s="832" t="s">
        <v>4327</v>
      </c>
      <c r="L1416" s="835">
        <v>425.17</v>
      </c>
      <c r="M1416" s="835">
        <v>850.34</v>
      </c>
      <c r="N1416" s="832">
        <v>2</v>
      </c>
      <c r="O1416" s="836">
        <v>2</v>
      </c>
      <c r="P1416" s="835">
        <v>850.34</v>
      </c>
      <c r="Q1416" s="837">
        <v>1</v>
      </c>
      <c r="R1416" s="832">
        <v>2</v>
      </c>
      <c r="S1416" s="837">
        <v>1</v>
      </c>
      <c r="T1416" s="836">
        <v>2</v>
      </c>
      <c r="U1416" s="838">
        <v>1</v>
      </c>
    </row>
    <row r="1417" spans="1:21" ht="14.45" customHeight="1" x14ac:dyDescent="0.2">
      <c r="A1417" s="831">
        <v>7</v>
      </c>
      <c r="B1417" s="832" t="s">
        <v>2907</v>
      </c>
      <c r="C1417" s="832" t="s">
        <v>2913</v>
      </c>
      <c r="D1417" s="833" t="s">
        <v>4443</v>
      </c>
      <c r="E1417" s="834" t="s">
        <v>2952</v>
      </c>
      <c r="F1417" s="832" t="s">
        <v>2908</v>
      </c>
      <c r="G1417" s="832" t="s">
        <v>3044</v>
      </c>
      <c r="H1417" s="832" t="s">
        <v>585</v>
      </c>
      <c r="I1417" s="832" t="s">
        <v>4328</v>
      </c>
      <c r="J1417" s="832" t="s">
        <v>3412</v>
      </c>
      <c r="K1417" s="832" t="s">
        <v>4329</v>
      </c>
      <c r="L1417" s="835">
        <v>924.88</v>
      </c>
      <c r="M1417" s="835">
        <v>924.88</v>
      </c>
      <c r="N1417" s="832">
        <v>1</v>
      </c>
      <c r="O1417" s="836">
        <v>0.5</v>
      </c>
      <c r="P1417" s="835">
        <v>924.88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7</v>
      </c>
      <c r="B1418" s="832" t="s">
        <v>2907</v>
      </c>
      <c r="C1418" s="832" t="s">
        <v>2913</v>
      </c>
      <c r="D1418" s="833" t="s">
        <v>4443</v>
      </c>
      <c r="E1418" s="834" t="s">
        <v>2952</v>
      </c>
      <c r="F1418" s="832" t="s">
        <v>2908</v>
      </c>
      <c r="G1418" s="832" t="s">
        <v>2984</v>
      </c>
      <c r="H1418" s="832" t="s">
        <v>678</v>
      </c>
      <c r="I1418" s="832" t="s">
        <v>4330</v>
      </c>
      <c r="J1418" s="832" t="s">
        <v>2431</v>
      </c>
      <c r="K1418" s="832" t="s">
        <v>875</v>
      </c>
      <c r="L1418" s="835">
        <v>70.23</v>
      </c>
      <c r="M1418" s="835">
        <v>70.23</v>
      </c>
      <c r="N1418" s="832">
        <v>1</v>
      </c>
      <c r="O1418" s="836">
        <v>1</v>
      </c>
      <c r="P1418" s="835">
        <v>70.23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7</v>
      </c>
      <c r="B1419" s="832" t="s">
        <v>2907</v>
      </c>
      <c r="C1419" s="832" t="s">
        <v>2913</v>
      </c>
      <c r="D1419" s="833" t="s">
        <v>4443</v>
      </c>
      <c r="E1419" s="834" t="s">
        <v>2952</v>
      </c>
      <c r="F1419" s="832" t="s">
        <v>2908</v>
      </c>
      <c r="G1419" s="832" t="s">
        <v>3088</v>
      </c>
      <c r="H1419" s="832" t="s">
        <v>585</v>
      </c>
      <c r="I1419" s="832" t="s">
        <v>3091</v>
      </c>
      <c r="J1419" s="832" t="s">
        <v>1746</v>
      </c>
      <c r="K1419" s="832" t="s">
        <v>3092</v>
      </c>
      <c r="L1419" s="835">
        <v>89.91</v>
      </c>
      <c r="M1419" s="835">
        <v>89.91</v>
      </c>
      <c r="N1419" s="832">
        <v>1</v>
      </c>
      <c r="O1419" s="836">
        <v>1</v>
      </c>
      <c r="P1419" s="835">
        <v>89.91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5" customHeight="1" x14ac:dyDescent="0.2">
      <c r="A1420" s="831">
        <v>7</v>
      </c>
      <c r="B1420" s="832" t="s">
        <v>2907</v>
      </c>
      <c r="C1420" s="832" t="s">
        <v>2913</v>
      </c>
      <c r="D1420" s="833" t="s">
        <v>4443</v>
      </c>
      <c r="E1420" s="834" t="s">
        <v>2952</v>
      </c>
      <c r="F1420" s="832" t="s">
        <v>2908</v>
      </c>
      <c r="G1420" s="832" t="s">
        <v>3221</v>
      </c>
      <c r="H1420" s="832" t="s">
        <v>585</v>
      </c>
      <c r="I1420" s="832" t="s">
        <v>3222</v>
      </c>
      <c r="J1420" s="832" t="s">
        <v>3223</v>
      </c>
      <c r="K1420" s="832" t="s">
        <v>3224</v>
      </c>
      <c r="L1420" s="835">
        <v>0</v>
      </c>
      <c r="M1420" s="835">
        <v>0</v>
      </c>
      <c r="N1420" s="832">
        <v>1</v>
      </c>
      <c r="O1420" s="836">
        <v>1</v>
      </c>
      <c r="P1420" s="835">
        <v>0</v>
      </c>
      <c r="Q1420" s="837"/>
      <c r="R1420" s="832">
        <v>1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7</v>
      </c>
      <c r="B1421" s="832" t="s">
        <v>2907</v>
      </c>
      <c r="C1421" s="832" t="s">
        <v>2913</v>
      </c>
      <c r="D1421" s="833" t="s">
        <v>4443</v>
      </c>
      <c r="E1421" s="834" t="s">
        <v>2952</v>
      </c>
      <c r="F1421" s="832" t="s">
        <v>2908</v>
      </c>
      <c r="G1421" s="832" t="s">
        <v>3261</v>
      </c>
      <c r="H1421" s="832" t="s">
        <v>585</v>
      </c>
      <c r="I1421" s="832" t="s">
        <v>3262</v>
      </c>
      <c r="J1421" s="832" t="s">
        <v>948</v>
      </c>
      <c r="K1421" s="832" t="s">
        <v>2397</v>
      </c>
      <c r="L1421" s="835">
        <v>38.56</v>
      </c>
      <c r="M1421" s="835">
        <v>38.56</v>
      </c>
      <c r="N1421" s="832">
        <v>1</v>
      </c>
      <c r="O1421" s="836">
        <v>1</v>
      </c>
      <c r="P1421" s="835">
        <v>38.56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5" customHeight="1" x14ac:dyDescent="0.2">
      <c r="A1422" s="831">
        <v>7</v>
      </c>
      <c r="B1422" s="832" t="s">
        <v>2907</v>
      </c>
      <c r="C1422" s="832" t="s">
        <v>2913</v>
      </c>
      <c r="D1422" s="833" t="s">
        <v>4443</v>
      </c>
      <c r="E1422" s="834" t="s">
        <v>2952</v>
      </c>
      <c r="F1422" s="832" t="s">
        <v>2908</v>
      </c>
      <c r="G1422" s="832" t="s">
        <v>2966</v>
      </c>
      <c r="H1422" s="832" t="s">
        <v>585</v>
      </c>
      <c r="I1422" s="832" t="s">
        <v>3172</v>
      </c>
      <c r="J1422" s="832" t="s">
        <v>1068</v>
      </c>
      <c r="K1422" s="832" t="s">
        <v>3173</v>
      </c>
      <c r="L1422" s="835">
        <v>103.67</v>
      </c>
      <c r="M1422" s="835">
        <v>207.34</v>
      </c>
      <c r="N1422" s="832">
        <v>2</v>
      </c>
      <c r="O1422" s="836">
        <v>2</v>
      </c>
      <c r="P1422" s="835">
        <v>103.67</v>
      </c>
      <c r="Q1422" s="837">
        <v>0.5</v>
      </c>
      <c r="R1422" s="832">
        <v>1</v>
      </c>
      <c r="S1422" s="837">
        <v>0.5</v>
      </c>
      <c r="T1422" s="836">
        <v>1</v>
      </c>
      <c r="U1422" s="838">
        <v>0.5</v>
      </c>
    </row>
    <row r="1423" spans="1:21" ht="14.45" customHeight="1" x14ac:dyDescent="0.2">
      <c r="A1423" s="831">
        <v>7</v>
      </c>
      <c r="B1423" s="832" t="s">
        <v>2907</v>
      </c>
      <c r="C1423" s="832" t="s">
        <v>2913</v>
      </c>
      <c r="D1423" s="833" t="s">
        <v>4443</v>
      </c>
      <c r="E1423" s="834" t="s">
        <v>2952</v>
      </c>
      <c r="F1423" s="832" t="s">
        <v>2908</v>
      </c>
      <c r="G1423" s="832" t="s">
        <v>3356</v>
      </c>
      <c r="H1423" s="832" t="s">
        <v>585</v>
      </c>
      <c r="I1423" s="832" t="s">
        <v>3357</v>
      </c>
      <c r="J1423" s="832" t="s">
        <v>3358</v>
      </c>
      <c r="K1423" s="832" t="s">
        <v>3359</v>
      </c>
      <c r="L1423" s="835">
        <v>0</v>
      </c>
      <c r="M1423" s="835">
        <v>0</v>
      </c>
      <c r="N1423" s="832">
        <v>1</v>
      </c>
      <c r="O1423" s="836">
        <v>1</v>
      </c>
      <c r="P1423" s="835">
        <v>0</v>
      </c>
      <c r="Q1423" s="837"/>
      <c r="R1423" s="832">
        <v>1</v>
      </c>
      <c r="S1423" s="837">
        <v>1</v>
      </c>
      <c r="T1423" s="836">
        <v>1</v>
      </c>
      <c r="U1423" s="838">
        <v>1</v>
      </c>
    </row>
    <row r="1424" spans="1:21" ht="14.45" customHeight="1" x14ac:dyDescent="0.2">
      <c r="A1424" s="831">
        <v>7</v>
      </c>
      <c r="B1424" s="832" t="s">
        <v>2907</v>
      </c>
      <c r="C1424" s="832" t="s">
        <v>2913</v>
      </c>
      <c r="D1424" s="833" t="s">
        <v>4443</v>
      </c>
      <c r="E1424" s="834" t="s">
        <v>2952</v>
      </c>
      <c r="F1424" s="832" t="s">
        <v>2908</v>
      </c>
      <c r="G1424" s="832" t="s">
        <v>3022</v>
      </c>
      <c r="H1424" s="832" t="s">
        <v>585</v>
      </c>
      <c r="I1424" s="832" t="s">
        <v>4331</v>
      </c>
      <c r="J1424" s="832" t="s">
        <v>3024</v>
      </c>
      <c r="K1424" s="832" t="s">
        <v>4332</v>
      </c>
      <c r="L1424" s="835">
        <v>32.25</v>
      </c>
      <c r="M1424" s="835">
        <v>32.25</v>
      </c>
      <c r="N1424" s="832">
        <v>1</v>
      </c>
      <c r="O1424" s="836">
        <v>1</v>
      </c>
      <c r="P1424" s="835">
        <v>32.25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5" customHeight="1" x14ac:dyDescent="0.2">
      <c r="A1425" s="831">
        <v>7</v>
      </c>
      <c r="B1425" s="832" t="s">
        <v>2907</v>
      </c>
      <c r="C1425" s="832" t="s">
        <v>2913</v>
      </c>
      <c r="D1425" s="833" t="s">
        <v>4443</v>
      </c>
      <c r="E1425" s="834" t="s">
        <v>2920</v>
      </c>
      <c r="F1425" s="832" t="s">
        <v>2908</v>
      </c>
      <c r="G1425" s="832" t="s">
        <v>3041</v>
      </c>
      <c r="H1425" s="832" t="s">
        <v>585</v>
      </c>
      <c r="I1425" s="832" t="s">
        <v>3939</v>
      </c>
      <c r="J1425" s="832" t="s">
        <v>3043</v>
      </c>
      <c r="K1425" s="832" t="s">
        <v>3096</v>
      </c>
      <c r="L1425" s="835">
        <v>23.49</v>
      </c>
      <c r="M1425" s="835">
        <v>23.49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5" customHeight="1" x14ac:dyDescent="0.2">
      <c r="A1426" s="831">
        <v>7</v>
      </c>
      <c r="B1426" s="832" t="s">
        <v>2907</v>
      </c>
      <c r="C1426" s="832" t="s">
        <v>2913</v>
      </c>
      <c r="D1426" s="833" t="s">
        <v>4443</v>
      </c>
      <c r="E1426" s="834" t="s">
        <v>2920</v>
      </c>
      <c r="F1426" s="832" t="s">
        <v>2908</v>
      </c>
      <c r="G1426" s="832" t="s">
        <v>3041</v>
      </c>
      <c r="H1426" s="832" t="s">
        <v>585</v>
      </c>
      <c r="I1426" s="832" t="s">
        <v>3042</v>
      </c>
      <c r="J1426" s="832" t="s">
        <v>3043</v>
      </c>
      <c r="K1426" s="832" t="s">
        <v>2037</v>
      </c>
      <c r="L1426" s="835">
        <v>70.48</v>
      </c>
      <c r="M1426" s="835">
        <v>634.32000000000005</v>
      </c>
      <c r="N1426" s="832">
        <v>9</v>
      </c>
      <c r="O1426" s="836">
        <v>3.5</v>
      </c>
      <c r="P1426" s="835">
        <v>493.36000000000007</v>
      </c>
      <c r="Q1426" s="837">
        <v>0.77777777777777779</v>
      </c>
      <c r="R1426" s="832">
        <v>7</v>
      </c>
      <c r="S1426" s="837">
        <v>0.77777777777777779</v>
      </c>
      <c r="T1426" s="836">
        <v>3</v>
      </c>
      <c r="U1426" s="838">
        <v>0.8571428571428571</v>
      </c>
    </row>
    <row r="1427" spans="1:21" ht="14.45" customHeight="1" x14ac:dyDescent="0.2">
      <c r="A1427" s="831">
        <v>7</v>
      </c>
      <c r="B1427" s="832" t="s">
        <v>2907</v>
      </c>
      <c r="C1427" s="832" t="s">
        <v>2913</v>
      </c>
      <c r="D1427" s="833" t="s">
        <v>4443</v>
      </c>
      <c r="E1427" s="834" t="s">
        <v>2920</v>
      </c>
      <c r="F1427" s="832" t="s">
        <v>2908</v>
      </c>
      <c r="G1427" s="832" t="s">
        <v>3201</v>
      </c>
      <c r="H1427" s="832" t="s">
        <v>585</v>
      </c>
      <c r="I1427" s="832" t="s">
        <v>3202</v>
      </c>
      <c r="J1427" s="832" t="s">
        <v>3203</v>
      </c>
      <c r="K1427" s="832" t="s">
        <v>3159</v>
      </c>
      <c r="L1427" s="835">
        <v>179.68</v>
      </c>
      <c r="M1427" s="835">
        <v>1437.44</v>
      </c>
      <c r="N1427" s="832">
        <v>8</v>
      </c>
      <c r="O1427" s="836">
        <v>3.5</v>
      </c>
      <c r="P1427" s="835">
        <v>1437.44</v>
      </c>
      <c r="Q1427" s="837">
        <v>1</v>
      </c>
      <c r="R1427" s="832">
        <v>8</v>
      </c>
      <c r="S1427" s="837">
        <v>1</v>
      </c>
      <c r="T1427" s="836">
        <v>3.5</v>
      </c>
      <c r="U1427" s="838">
        <v>1</v>
      </c>
    </row>
    <row r="1428" spans="1:21" ht="14.45" customHeight="1" x14ac:dyDescent="0.2">
      <c r="A1428" s="831">
        <v>7</v>
      </c>
      <c r="B1428" s="832" t="s">
        <v>2907</v>
      </c>
      <c r="C1428" s="832" t="s">
        <v>2913</v>
      </c>
      <c r="D1428" s="833" t="s">
        <v>4443</v>
      </c>
      <c r="E1428" s="834" t="s">
        <v>2920</v>
      </c>
      <c r="F1428" s="832" t="s">
        <v>2908</v>
      </c>
      <c r="G1428" s="832" t="s">
        <v>3591</v>
      </c>
      <c r="H1428" s="832" t="s">
        <v>585</v>
      </c>
      <c r="I1428" s="832" t="s">
        <v>3592</v>
      </c>
      <c r="J1428" s="832" t="s">
        <v>1817</v>
      </c>
      <c r="K1428" s="832" t="s">
        <v>1818</v>
      </c>
      <c r="L1428" s="835">
        <v>55.77</v>
      </c>
      <c r="M1428" s="835">
        <v>390.39000000000004</v>
      </c>
      <c r="N1428" s="832">
        <v>7</v>
      </c>
      <c r="O1428" s="836">
        <v>2</v>
      </c>
      <c r="P1428" s="835">
        <v>390.39000000000004</v>
      </c>
      <c r="Q1428" s="837">
        <v>1</v>
      </c>
      <c r="R1428" s="832">
        <v>7</v>
      </c>
      <c r="S1428" s="837">
        <v>1</v>
      </c>
      <c r="T1428" s="836">
        <v>2</v>
      </c>
      <c r="U1428" s="838">
        <v>1</v>
      </c>
    </row>
    <row r="1429" spans="1:21" ht="14.45" customHeight="1" x14ac:dyDescent="0.2">
      <c r="A1429" s="831">
        <v>7</v>
      </c>
      <c r="B1429" s="832" t="s">
        <v>2907</v>
      </c>
      <c r="C1429" s="832" t="s">
        <v>2913</v>
      </c>
      <c r="D1429" s="833" t="s">
        <v>4443</v>
      </c>
      <c r="E1429" s="834" t="s">
        <v>2920</v>
      </c>
      <c r="F1429" s="832" t="s">
        <v>2908</v>
      </c>
      <c r="G1429" s="832" t="s">
        <v>3591</v>
      </c>
      <c r="H1429" s="832" t="s">
        <v>585</v>
      </c>
      <c r="I1429" s="832" t="s">
        <v>3593</v>
      </c>
      <c r="J1429" s="832" t="s">
        <v>1817</v>
      </c>
      <c r="K1429" s="832" t="s">
        <v>1818</v>
      </c>
      <c r="L1429" s="835">
        <v>55.77</v>
      </c>
      <c r="M1429" s="835">
        <v>557.70000000000005</v>
      </c>
      <c r="N1429" s="832">
        <v>10</v>
      </c>
      <c r="O1429" s="836">
        <v>4</v>
      </c>
      <c r="P1429" s="835">
        <v>501.93</v>
      </c>
      <c r="Q1429" s="837">
        <v>0.89999999999999991</v>
      </c>
      <c r="R1429" s="832">
        <v>9</v>
      </c>
      <c r="S1429" s="837">
        <v>0.9</v>
      </c>
      <c r="T1429" s="836">
        <v>3.5</v>
      </c>
      <c r="U1429" s="838">
        <v>0.875</v>
      </c>
    </row>
    <row r="1430" spans="1:21" ht="14.45" customHeight="1" x14ac:dyDescent="0.2">
      <c r="A1430" s="831">
        <v>7</v>
      </c>
      <c r="B1430" s="832" t="s">
        <v>2907</v>
      </c>
      <c r="C1430" s="832" t="s">
        <v>2913</v>
      </c>
      <c r="D1430" s="833" t="s">
        <v>4443</v>
      </c>
      <c r="E1430" s="834" t="s">
        <v>2920</v>
      </c>
      <c r="F1430" s="832" t="s">
        <v>2908</v>
      </c>
      <c r="G1430" s="832" t="s">
        <v>3471</v>
      </c>
      <c r="H1430" s="832" t="s">
        <v>585</v>
      </c>
      <c r="I1430" s="832" t="s">
        <v>3472</v>
      </c>
      <c r="J1430" s="832" t="s">
        <v>3473</v>
      </c>
      <c r="K1430" s="832" t="s">
        <v>3474</v>
      </c>
      <c r="L1430" s="835">
        <v>86.02</v>
      </c>
      <c r="M1430" s="835">
        <v>86.02</v>
      </c>
      <c r="N1430" s="832">
        <v>1</v>
      </c>
      <c r="O1430" s="836">
        <v>1</v>
      </c>
      <c r="P1430" s="835">
        <v>86.02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7</v>
      </c>
      <c r="B1431" s="832" t="s">
        <v>2907</v>
      </c>
      <c r="C1431" s="832" t="s">
        <v>2913</v>
      </c>
      <c r="D1431" s="833" t="s">
        <v>4443</v>
      </c>
      <c r="E1431" s="834" t="s">
        <v>2920</v>
      </c>
      <c r="F1431" s="832" t="s">
        <v>2908</v>
      </c>
      <c r="G1431" s="832" t="s">
        <v>4333</v>
      </c>
      <c r="H1431" s="832" t="s">
        <v>585</v>
      </c>
      <c r="I1431" s="832" t="s">
        <v>4334</v>
      </c>
      <c r="J1431" s="832" t="s">
        <v>4335</v>
      </c>
      <c r="K1431" s="832" t="s">
        <v>4336</v>
      </c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5" customHeight="1" x14ac:dyDescent="0.2">
      <c r="A1432" s="831">
        <v>7</v>
      </c>
      <c r="B1432" s="832" t="s">
        <v>2907</v>
      </c>
      <c r="C1432" s="832" t="s">
        <v>2913</v>
      </c>
      <c r="D1432" s="833" t="s">
        <v>4443</v>
      </c>
      <c r="E1432" s="834" t="s">
        <v>2920</v>
      </c>
      <c r="F1432" s="832" t="s">
        <v>2908</v>
      </c>
      <c r="G1432" s="832" t="s">
        <v>3602</v>
      </c>
      <c r="H1432" s="832" t="s">
        <v>678</v>
      </c>
      <c r="I1432" s="832" t="s">
        <v>2822</v>
      </c>
      <c r="J1432" s="832" t="s">
        <v>2823</v>
      </c>
      <c r="K1432" s="832" t="s">
        <v>2824</v>
      </c>
      <c r="L1432" s="835">
        <v>754.04</v>
      </c>
      <c r="M1432" s="835">
        <v>9048.48</v>
      </c>
      <c r="N1432" s="832">
        <v>12</v>
      </c>
      <c r="O1432" s="836">
        <v>2</v>
      </c>
      <c r="P1432" s="835">
        <v>9048.48</v>
      </c>
      <c r="Q1432" s="837">
        <v>1</v>
      </c>
      <c r="R1432" s="832">
        <v>12</v>
      </c>
      <c r="S1432" s="837">
        <v>1</v>
      </c>
      <c r="T1432" s="836">
        <v>2</v>
      </c>
      <c r="U1432" s="838">
        <v>1</v>
      </c>
    </row>
    <row r="1433" spans="1:21" ht="14.45" customHeight="1" x14ac:dyDescent="0.2">
      <c r="A1433" s="831">
        <v>7</v>
      </c>
      <c r="B1433" s="832" t="s">
        <v>2907</v>
      </c>
      <c r="C1433" s="832" t="s">
        <v>2913</v>
      </c>
      <c r="D1433" s="833" t="s">
        <v>4443</v>
      </c>
      <c r="E1433" s="834" t="s">
        <v>2920</v>
      </c>
      <c r="F1433" s="832" t="s">
        <v>2908</v>
      </c>
      <c r="G1433" s="832" t="s">
        <v>3602</v>
      </c>
      <c r="H1433" s="832" t="s">
        <v>678</v>
      </c>
      <c r="I1433" s="832" t="s">
        <v>3603</v>
      </c>
      <c r="J1433" s="832" t="s">
        <v>2823</v>
      </c>
      <c r="K1433" s="832" t="s">
        <v>3604</v>
      </c>
      <c r="L1433" s="835">
        <v>1131.06</v>
      </c>
      <c r="M1433" s="835">
        <v>20359.079999999998</v>
      </c>
      <c r="N1433" s="832">
        <v>18</v>
      </c>
      <c r="O1433" s="836">
        <v>3</v>
      </c>
      <c r="P1433" s="835">
        <v>20359.079999999998</v>
      </c>
      <c r="Q1433" s="837">
        <v>1</v>
      </c>
      <c r="R1433" s="832">
        <v>18</v>
      </c>
      <c r="S1433" s="837">
        <v>1</v>
      </c>
      <c r="T1433" s="836">
        <v>3</v>
      </c>
      <c r="U1433" s="838">
        <v>1</v>
      </c>
    </row>
    <row r="1434" spans="1:21" ht="14.45" customHeight="1" x14ac:dyDescent="0.2">
      <c r="A1434" s="831">
        <v>7</v>
      </c>
      <c r="B1434" s="832" t="s">
        <v>2907</v>
      </c>
      <c r="C1434" s="832" t="s">
        <v>2913</v>
      </c>
      <c r="D1434" s="833" t="s">
        <v>4443</v>
      </c>
      <c r="E1434" s="834" t="s">
        <v>2920</v>
      </c>
      <c r="F1434" s="832" t="s">
        <v>2908</v>
      </c>
      <c r="G1434" s="832" t="s">
        <v>3602</v>
      </c>
      <c r="H1434" s="832" t="s">
        <v>678</v>
      </c>
      <c r="I1434" s="832" t="s">
        <v>3605</v>
      </c>
      <c r="J1434" s="832" t="s">
        <v>2823</v>
      </c>
      <c r="K1434" s="832" t="s">
        <v>3606</v>
      </c>
      <c r="L1434" s="835">
        <v>1508.08</v>
      </c>
      <c r="M1434" s="835">
        <v>12064.64</v>
      </c>
      <c r="N1434" s="832">
        <v>8</v>
      </c>
      <c r="O1434" s="836">
        <v>2</v>
      </c>
      <c r="P1434" s="835">
        <v>12064.64</v>
      </c>
      <c r="Q1434" s="837">
        <v>1</v>
      </c>
      <c r="R1434" s="832">
        <v>8</v>
      </c>
      <c r="S1434" s="837">
        <v>1</v>
      </c>
      <c r="T1434" s="836">
        <v>2</v>
      </c>
      <c r="U1434" s="838">
        <v>1</v>
      </c>
    </row>
    <row r="1435" spans="1:21" ht="14.45" customHeight="1" x14ac:dyDescent="0.2">
      <c r="A1435" s="831">
        <v>7</v>
      </c>
      <c r="B1435" s="832" t="s">
        <v>2907</v>
      </c>
      <c r="C1435" s="832" t="s">
        <v>2913</v>
      </c>
      <c r="D1435" s="833" t="s">
        <v>4443</v>
      </c>
      <c r="E1435" s="834" t="s">
        <v>2920</v>
      </c>
      <c r="F1435" s="832" t="s">
        <v>2908</v>
      </c>
      <c r="G1435" s="832" t="s">
        <v>3602</v>
      </c>
      <c r="H1435" s="832" t="s">
        <v>585</v>
      </c>
      <c r="I1435" s="832" t="s">
        <v>3607</v>
      </c>
      <c r="J1435" s="832" t="s">
        <v>3608</v>
      </c>
      <c r="K1435" s="832" t="s">
        <v>3606</v>
      </c>
      <c r="L1435" s="835">
        <v>1292.6500000000001</v>
      </c>
      <c r="M1435" s="835">
        <v>10341.200000000001</v>
      </c>
      <c r="N1435" s="832">
        <v>8</v>
      </c>
      <c r="O1435" s="836">
        <v>2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7</v>
      </c>
      <c r="B1436" s="832" t="s">
        <v>2907</v>
      </c>
      <c r="C1436" s="832" t="s">
        <v>2913</v>
      </c>
      <c r="D1436" s="833" t="s">
        <v>4443</v>
      </c>
      <c r="E1436" s="834" t="s">
        <v>2920</v>
      </c>
      <c r="F1436" s="832" t="s">
        <v>2908</v>
      </c>
      <c r="G1436" s="832" t="s">
        <v>3602</v>
      </c>
      <c r="H1436" s="832" t="s">
        <v>585</v>
      </c>
      <c r="I1436" s="832" t="s">
        <v>3609</v>
      </c>
      <c r="J1436" s="832" t="s">
        <v>3608</v>
      </c>
      <c r="K1436" s="832" t="s">
        <v>2824</v>
      </c>
      <c r="L1436" s="835">
        <v>646.32000000000005</v>
      </c>
      <c r="M1436" s="835">
        <v>3231.6000000000004</v>
      </c>
      <c r="N1436" s="832">
        <v>5</v>
      </c>
      <c r="O1436" s="836">
        <v>2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5" customHeight="1" x14ac:dyDescent="0.2">
      <c r="A1437" s="831">
        <v>7</v>
      </c>
      <c r="B1437" s="832" t="s">
        <v>2907</v>
      </c>
      <c r="C1437" s="832" t="s">
        <v>2913</v>
      </c>
      <c r="D1437" s="833" t="s">
        <v>4443</v>
      </c>
      <c r="E1437" s="834" t="s">
        <v>2920</v>
      </c>
      <c r="F1437" s="832" t="s">
        <v>2908</v>
      </c>
      <c r="G1437" s="832" t="s">
        <v>3602</v>
      </c>
      <c r="H1437" s="832" t="s">
        <v>585</v>
      </c>
      <c r="I1437" s="832" t="s">
        <v>3610</v>
      </c>
      <c r="J1437" s="832" t="s">
        <v>3611</v>
      </c>
      <c r="K1437" s="832" t="s">
        <v>3604</v>
      </c>
      <c r="L1437" s="835">
        <v>1131.06</v>
      </c>
      <c r="M1437" s="835">
        <v>6786.36</v>
      </c>
      <c r="N1437" s="832">
        <v>6</v>
      </c>
      <c r="O1437" s="836">
        <v>1</v>
      </c>
      <c r="P1437" s="835">
        <v>6786.36</v>
      </c>
      <c r="Q1437" s="837">
        <v>1</v>
      </c>
      <c r="R1437" s="832">
        <v>6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7</v>
      </c>
      <c r="B1438" s="832" t="s">
        <v>2907</v>
      </c>
      <c r="C1438" s="832" t="s">
        <v>2913</v>
      </c>
      <c r="D1438" s="833" t="s">
        <v>4443</v>
      </c>
      <c r="E1438" s="834" t="s">
        <v>2920</v>
      </c>
      <c r="F1438" s="832" t="s">
        <v>2908</v>
      </c>
      <c r="G1438" s="832" t="s">
        <v>3602</v>
      </c>
      <c r="H1438" s="832" t="s">
        <v>585</v>
      </c>
      <c r="I1438" s="832" t="s">
        <v>3614</v>
      </c>
      <c r="J1438" s="832" t="s">
        <v>3615</v>
      </c>
      <c r="K1438" s="832" t="s">
        <v>2824</v>
      </c>
      <c r="L1438" s="835">
        <v>754.04</v>
      </c>
      <c r="M1438" s="835">
        <v>6032.32</v>
      </c>
      <c r="N1438" s="832">
        <v>8</v>
      </c>
      <c r="O1438" s="836">
        <v>2</v>
      </c>
      <c r="P1438" s="835">
        <v>6032.32</v>
      </c>
      <c r="Q1438" s="837">
        <v>1</v>
      </c>
      <c r="R1438" s="832">
        <v>8</v>
      </c>
      <c r="S1438" s="837">
        <v>1</v>
      </c>
      <c r="T1438" s="836">
        <v>2</v>
      </c>
      <c r="U1438" s="838">
        <v>1</v>
      </c>
    </row>
    <row r="1439" spans="1:21" ht="14.45" customHeight="1" x14ac:dyDescent="0.2">
      <c r="A1439" s="831">
        <v>7</v>
      </c>
      <c r="B1439" s="832" t="s">
        <v>2907</v>
      </c>
      <c r="C1439" s="832" t="s">
        <v>2913</v>
      </c>
      <c r="D1439" s="833" t="s">
        <v>4443</v>
      </c>
      <c r="E1439" s="834" t="s">
        <v>2920</v>
      </c>
      <c r="F1439" s="832" t="s">
        <v>2908</v>
      </c>
      <c r="G1439" s="832" t="s">
        <v>4025</v>
      </c>
      <c r="H1439" s="832" t="s">
        <v>585</v>
      </c>
      <c r="I1439" s="832" t="s">
        <v>4337</v>
      </c>
      <c r="J1439" s="832" t="s">
        <v>4338</v>
      </c>
      <c r="K1439" s="832" t="s">
        <v>4339</v>
      </c>
      <c r="L1439" s="835">
        <v>254.37</v>
      </c>
      <c r="M1439" s="835">
        <v>508.74</v>
      </c>
      <c r="N1439" s="832">
        <v>2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7</v>
      </c>
      <c r="B1440" s="832" t="s">
        <v>2907</v>
      </c>
      <c r="C1440" s="832" t="s">
        <v>2913</v>
      </c>
      <c r="D1440" s="833" t="s">
        <v>4443</v>
      </c>
      <c r="E1440" s="834" t="s">
        <v>2920</v>
      </c>
      <c r="F1440" s="832" t="s">
        <v>2908</v>
      </c>
      <c r="G1440" s="832" t="s">
        <v>3053</v>
      </c>
      <c r="H1440" s="832" t="s">
        <v>585</v>
      </c>
      <c r="I1440" s="832" t="s">
        <v>4084</v>
      </c>
      <c r="J1440" s="832" t="s">
        <v>1920</v>
      </c>
      <c r="K1440" s="832" t="s">
        <v>4085</v>
      </c>
      <c r="L1440" s="835">
        <v>1719.99</v>
      </c>
      <c r="M1440" s="835">
        <v>1719.99</v>
      </c>
      <c r="N1440" s="832">
        <v>1</v>
      </c>
      <c r="O1440" s="836">
        <v>0.5</v>
      </c>
      <c r="P1440" s="835">
        <v>1719.99</v>
      </c>
      <c r="Q1440" s="837">
        <v>1</v>
      </c>
      <c r="R1440" s="832">
        <v>1</v>
      </c>
      <c r="S1440" s="837">
        <v>1</v>
      </c>
      <c r="T1440" s="836">
        <v>0.5</v>
      </c>
      <c r="U1440" s="838">
        <v>1</v>
      </c>
    </row>
    <row r="1441" spans="1:21" ht="14.45" customHeight="1" x14ac:dyDescent="0.2">
      <c r="A1441" s="831">
        <v>7</v>
      </c>
      <c r="B1441" s="832" t="s">
        <v>2907</v>
      </c>
      <c r="C1441" s="832" t="s">
        <v>2913</v>
      </c>
      <c r="D1441" s="833" t="s">
        <v>4443</v>
      </c>
      <c r="E1441" s="834" t="s">
        <v>2920</v>
      </c>
      <c r="F1441" s="832" t="s">
        <v>2908</v>
      </c>
      <c r="G1441" s="832" t="s">
        <v>3229</v>
      </c>
      <c r="H1441" s="832" t="s">
        <v>585</v>
      </c>
      <c r="I1441" s="832" t="s">
        <v>3623</v>
      </c>
      <c r="J1441" s="832" t="s">
        <v>3231</v>
      </c>
      <c r="K1441" s="832" t="s">
        <v>3624</v>
      </c>
      <c r="L1441" s="835">
        <v>140.94999999999999</v>
      </c>
      <c r="M1441" s="835">
        <v>704.75</v>
      </c>
      <c r="N1441" s="832">
        <v>5</v>
      </c>
      <c r="O1441" s="836">
        <v>2</v>
      </c>
      <c r="P1441" s="835">
        <v>563.79999999999995</v>
      </c>
      <c r="Q1441" s="837">
        <v>0.79999999999999993</v>
      </c>
      <c r="R1441" s="832">
        <v>4</v>
      </c>
      <c r="S1441" s="837">
        <v>0.8</v>
      </c>
      <c r="T1441" s="836">
        <v>1.5</v>
      </c>
      <c r="U1441" s="838">
        <v>0.75</v>
      </c>
    </row>
    <row r="1442" spans="1:21" ht="14.45" customHeight="1" x14ac:dyDescent="0.2">
      <c r="A1442" s="831">
        <v>7</v>
      </c>
      <c r="B1442" s="832" t="s">
        <v>2907</v>
      </c>
      <c r="C1442" s="832" t="s">
        <v>2913</v>
      </c>
      <c r="D1442" s="833" t="s">
        <v>4443</v>
      </c>
      <c r="E1442" s="834" t="s">
        <v>2920</v>
      </c>
      <c r="F1442" s="832" t="s">
        <v>2908</v>
      </c>
      <c r="G1442" s="832" t="s">
        <v>3229</v>
      </c>
      <c r="H1442" s="832" t="s">
        <v>585</v>
      </c>
      <c r="I1442" s="832" t="s">
        <v>3625</v>
      </c>
      <c r="J1442" s="832" t="s">
        <v>3231</v>
      </c>
      <c r="K1442" s="832" t="s">
        <v>3626</v>
      </c>
      <c r="L1442" s="835">
        <v>211.42</v>
      </c>
      <c r="M1442" s="835">
        <v>211.42</v>
      </c>
      <c r="N1442" s="832">
        <v>1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7</v>
      </c>
      <c r="B1443" s="832" t="s">
        <v>2907</v>
      </c>
      <c r="C1443" s="832" t="s">
        <v>2913</v>
      </c>
      <c r="D1443" s="833" t="s">
        <v>4443</v>
      </c>
      <c r="E1443" s="834" t="s">
        <v>2920</v>
      </c>
      <c r="F1443" s="832" t="s">
        <v>2908</v>
      </c>
      <c r="G1443" s="832" t="s">
        <v>2989</v>
      </c>
      <c r="H1443" s="832" t="s">
        <v>585</v>
      </c>
      <c r="I1443" s="832" t="s">
        <v>2990</v>
      </c>
      <c r="J1443" s="832" t="s">
        <v>2991</v>
      </c>
      <c r="K1443" s="832" t="s">
        <v>2992</v>
      </c>
      <c r="L1443" s="835">
        <v>52.87</v>
      </c>
      <c r="M1443" s="835">
        <v>317.21999999999997</v>
      </c>
      <c r="N1443" s="832">
        <v>6</v>
      </c>
      <c r="O1443" s="836">
        <v>1</v>
      </c>
      <c r="P1443" s="835">
        <v>317.21999999999997</v>
      </c>
      <c r="Q1443" s="837">
        <v>1</v>
      </c>
      <c r="R1443" s="832">
        <v>6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7</v>
      </c>
      <c r="B1444" s="832" t="s">
        <v>2907</v>
      </c>
      <c r="C1444" s="832" t="s">
        <v>2913</v>
      </c>
      <c r="D1444" s="833" t="s">
        <v>4443</v>
      </c>
      <c r="E1444" s="834" t="s">
        <v>2920</v>
      </c>
      <c r="F1444" s="832" t="s">
        <v>2908</v>
      </c>
      <c r="G1444" s="832" t="s">
        <v>2989</v>
      </c>
      <c r="H1444" s="832" t="s">
        <v>585</v>
      </c>
      <c r="I1444" s="832" t="s">
        <v>4029</v>
      </c>
      <c r="J1444" s="832" t="s">
        <v>4030</v>
      </c>
      <c r="K1444" s="832" t="s">
        <v>4031</v>
      </c>
      <c r="L1444" s="835">
        <v>58.74</v>
      </c>
      <c r="M1444" s="835">
        <v>58.74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5" customHeight="1" x14ac:dyDescent="0.2">
      <c r="A1445" s="831">
        <v>7</v>
      </c>
      <c r="B1445" s="832" t="s">
        <v>2907</v>
      </c>
      <c r="C1445" s="832" t="s">
        <v>2913</v>
      </c>
      <c r="D1445" s="833" t="s">
        <v>4443</v>
      </c>
      <c r="E1445" s="834" t="s">
        <v>2920</v>
      </c>
      <c r="F1445" s="832" t="s">
        <v>2908</v>
      </c>
      <c r="G1445" s="832" t="s">
        <v>2993</v>
      </c>
      <c r="H1445" s="832" t="s">
        <v>585</v>
      </c>
      <c r="I1445" s="832" t="s">
        <v>2994</v>
      </c>
      <c r="J1445" s="832" t="s">
        <v>2995</v>
      </c>
      <c r="K1445" s="832" t="s">
        <v>2996</v>
      </c>
      <c r="L1445" s="835">
        <v>273.33</v>
      </c>
      <c r="M1445" s="835">
        <v>273.33</v>
      </c>
      <c r="N1445" s="832">
        <v>1</v>
      </c>
      <c r="O1445" s="836">
        <v>0.5</v>
      </c>
      <c r="P1445" s="835">
        <v>273.33</v>
      </c>
      <c r="Q1445" s="837">
        <v>1</v>
      </c>
      <c r="R1445" s="832">
        <v>1</v>
      </c>
      <c r="S1445" s="837">
        <v>1</v>
      </c>
      <c r="T1445" s="836">
        <v>0.5</v>
      </c>
      <c r="U1445" s="838">
        <v>1</v>
      </c>
    </row>
    <row r="1446" spans="1:21" ht="14.45" customHeight="1" x14ac:dyDescent="0.2">
      <c r="A1446" s="831">
        <v>7</v>
      </c>
      <c r="B1446" s="832" t="s">
        <v>2907</v>
      </c>
      <c r="C1446" s="832" t="s">
        <v>2913</v>
      </c>
      <c r="D1446" s="833" t="s">
        <v>4443</v>
      </c>
      <c r="E1446" s="834" t="s">
        <v>2920</v>
      </c>
      <c r="F1446" s="832" t="s">
        <v>2908</v>
      </c>
      <c r="G1446" s="832" t="s">
        <v>3065</v>
      </c>
      <c r="H1446" s="832" t="s">
        <v>585</v>
      </c>
      <c r="I1446" s="832" t="s">
        <v>3066</v>
      </c>
      <c r="J1446" s="832" t="s">
        <v>3067</v>
      </c>
      <c r="K1446" s="832" t="s">
        <v>3068</v>
      </c>
      <c r="L1446" s="835">
        <v>29.13</v>
      </c>
      <c r="M1446" s="835">
        <v>407.82</v>
      </c>
      <c r="N1446" s="832">
        <v>14</v>
      </c>
      <c r="O1446" s="836">
        <v>4.5</v>
      </c>
      <c r="P1446" s="835">
        <v>233.04</v>
      </c>
      <c r="Q1446" s="837">
        <v>0.5714285714285714</v>
      </c>
      <c r="R1446" s="832">
        <v>8</v>
      </c>
      <c r="S1446" s="837">
        <v>0.5714285714285714</v>
      </c>
      <c r="T1446" s="836">
        <v>2.5</v>
      </c>
      <c r="U1446" s="838">
        <v>0.55555555555555558</v>
      </c>
    </row>
    <row r="1447" spans="1:21" ht="14.45" customHeight="1" x14ac:dyDescent="0.2">
      <c r="A1447" s="831">
        <v>7</v>
      </c>
      <c r="B1447" s="832" t="s">
        <v>2907</v>
      </c>
      <c r="C1447" s="832" t="s">
        <v>2913</v>
      </c>
      <c r="D1447" s="833" t="s">
        <v>4443</v>
      </c>
      <c r="E1447" s="834" t="s">
        <v>2920</v>
      </c>
      <c r="F1447" s="832" t="s">
        <v>2908</v>
      </c>
      <c r="G1447" s="832" t="s">
        <v>3065</v>
      </c>
      <c r="H1447" s="832" t="s">
        <v>585</v>
      </c>
      <c r="I1447" s="832" t="s">
        <v>3633</v>
      </c>
      <c r="J1447" s="832" t="s">
        <v>3067</v>
      </c>
      <c r="K1447" s="832" t="s">
        <v>3634</v>
      </c>
      <c r="L1447" s="835">
        <v>80.319999999999993</v>
      </c>
      <c r="M1447" s="835">
        <v>240.95999999999998</v>
      </c>
      <c r="N1447" s="832">
        <v>3</v>
      </c>
      <c r="O1447" s="836">
        <v>0.5</v>
      </c>
      <c r="P1447" s="835">
        <v>240.95999999999998</v>
      </c>
      <c r="Q1447" s="837">
        <v>1</v>
      </c>
      <c r="R1447" s="832">
        <v>3</v>
      </c>
      <c r="S1447" s="837">
        <v>1</v>
      </c>
      <c r="T1447" s="836">
        <v>0.5</v>
      </c>
      <c r="U1447" s="838">
        <v>1</v>
      </c>
    </row>
    <row r="1448" spans="1:21" ht="14.45" customHeight="1" x14ac:dyDescent="0.2">
      <c r="A1448" s="831">
        <v>7</v>
      </c>
      <c r="B1448" s="832" t="s">
        <v>2907</v>
      </c>
      <c r="C1448" s="832" t="s">
        <v>2913</v>
      </c>
      <c r="D1448" s="833" t="s">
        <v>4443</v>
      </c>
      <c r="E1448" s="834" t="s">
        <v>2920</v>
      </c>
      <c r="F1448" s="832" t="s">
        <v>2908</v>
      </c>
      <c r="G1448" s="832" t="s">
        <v>3635</v>
      </c>
      <c r="H1448" s="832" t="s">
        <v>585</v>
      </c>
      <c r="I1448" s="832" t="s">
        <v>3636</v>
      </c>
      <c r="J1448" s="832" t="s">
        <v>3637</v>
      </c>
      <c r="K1448" s="832" t="s">
        <v>3638</v>
      </c>
      <c r="L1448" s="835">
        <v>561.76</v>
      </c>
      <c r="M1448" s="835">
        <v>1685.28</v>
      </c>
      <c r="N1448" s="832">
        <v>3</v>
      </c>
      <c r="O1448" s="836">
        <v>0.5</v>
      </c>
      <c r="P1448" s="835">
        <v>1685.28</v>
      </c>
      <c r="Q1448" s="837">
        <v>1</v>
      </c>
      <c r="R1448" s="832">
        <v>3</v>
      </c>
      <c r="S1448" s="837">
        <v>1</v>
      </c>
      <c r="T1448" s="836">
        <v>0.5</v>
      </c>
      <c r="U1448" s="838">
        <v>1</v>
      </c>
    </row>
    <row r="1449" spans="1:21" ht="14.45" customHeight="1" x14ac:dyDescent="0.2">
      <c r="A1449" s="831">
        <v>7</v>
      </c>
      <c r="B1449" s="832" t="s">
        <v>2907</v>
      </c>
      <c r="C1449" s="832" t="s">
        <v>2913</v>
      </c>
      <c r="D1449" s="833" t="s">
        <v>4443</v>
      </c>
      <c r="E1449" s="834" t="s">
        <v>2920</v>
      </c>
      <c r="F1449" s="832" t="s">
        <v>2908</v>
      </c>
      <c r="G1449" s="832" t="s">
        <v>3246</v>
      </c>
      <c r="H1449" s="832" t="s">
        <v>585</v>
      </c>
      <c r="I1449" s="832" t="s">
        <v>4340</v>
      </c>
      <c r="J1449" s="832" t="s">
        <v>4341</v>
      </c>
      <c r="K1449" s="832" t="s">
        <v>4342</v>
      </c>
      <c r="L1449" s="835">
        <v>123.2</v>
      </c>
      <c r="M1449" s="835">
        <v>123.2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5" customHeight="1" x14ac:dyDescent="0.2">
      <c r="A1450" s="831">
        <v>7</v>
      </c>
      <c r="B1450" s="832" t="s">
        <v>2907</v>
      </c>
      <c r="C1450" s="832" t="s">
        <v>2913</v>
      </c>
      <c r="D1450" s="833" t="s">
        <v>4443</v>
      </c>
      <c r="E1450" s="834" t="s">
        <v>2920</v>
      </c>
      <c r="F1450" s="832" t="s">
        <v>2908</v>
      </c>
      <c r="G1450" s="832" t="s">
        <v>3643</v>
      </c>
      <c r="H1450" s="832" t="s">
        <v>678</v>
      </c>
      <c r="I1450" s="832" t="s">
        <v>4016</v>
      </c>
      <c r="J1450" s="832" t="s">
        <v>3647</v>
      </c>
      <c r="K1450" s="832" t="s">
        <v>3663</v>
      </c>
      <c r="L1450" s="835">
        <v>1454.23</v>
      </c>
      <c r="M1450" s="835">
        <v>8725.380000000001</v>
      </c>
      <c r="N1450" s="832">
        <v>6</v>
      </c>
      <c r="O1450" s="836">
        <v>1</v>
      </c>
      <c r="P1450" s="835">
        <v>8725.380000000001</v>
      </c>
      <c r="Q1450" s="837">
        <v>1</v>
      </c>
      <c r="R1450" s="832">
        <v>6</v>
      </c>
      <c r="S1450" s="837">
        <v>1</v>
      </c>
      <c r="T1450" s="836">
        <v>1</v>
      </c>
      <c r="U1450" s="838">
        <v>1</v>
      </c>
    </row>
    <row r="1451" spans="1:21" ht="14.45" customHeight="1" x14ac:dyDescent="0.2">
      <c r="A1451" s="831">
        <v>7</v>
      </c>
      <c r="B1451" s="832" t="s">
        <v>2907</v>
      </c>
      <c r="C1451" s="832" t="s">
        <v>2913</v>
      </c>
      <c r="D1451" s="833" t="s">
        <v>4443</v>
      </c>
      <c r="E1451" s="834" t="s">
        <v>2920</v>
      </c>
      <c r="F1451" s="832" t="s">
        <v>2908</v>
      </c>
      <c r="G1451" s="832" t="s">
        <v>3643</v>
      </c>
      <c r="H1451" s="832" t="s">
        <v>678</v>
      </c>
      <c r="I1451" s="832" t="s">
        <v>3649</v>
      </c>
      <c r="J1451" s="832" t="s">
        <v>3650</v>
      </c>
      <c r="K1451" s="832" t="s">
        <v>3651</v>
      </c>
      <c r="L1451" s="835">
        <v>5322.08</v>
      </c>
      <c r="M1451" s="835">
        <v>10644.16</v>
      </c>
      <c r="N1451" s="832">
        <v>2</v>
      </c>
      <c r="O1451" s="836">
        <v>1</v>
      </c>
      <c r="P1451" s="835">
        <v>10644.16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5" customHeight="1" x14ac:dyDescent="0.2">
      <c r="A1452" s="831">
        <v>7</v>
      </c>
      <c r="B1452" s="832" t="s">
        <v>2907</v>
      </c>
      <c r="C1452" s="832" t="s">
        <v>2913</v>
      </c>
      <c r="D1452" s="833" t="s">
        <v>4443</v>
      </c>
      <c r="E1452" s="834" t="s">
        <v>2920</v>
      </c>
      <c r="F1452" s="832" t="s">
        <v>2908</v>
      </c>
      <c r="G1452" s="832" t="s">
        <v>3643</v>
      </c>
      <c r="H1452" s="832" t="s">
        <v>678</v>
      </c>
      <c r="I1452" s="832" t="s">
        <v>3654</v>
      </c>
      <c r="J1452" s="832" t="s">
        <v>2587</v>
      </c>
      <c r="K1452" s="832" t="s">
        <v>3655</v>
      </c>
      <c r="L1452" s="835">
        <v>1454.23</v>
      </c>
      <c r="M1452" s="835">
        <v>5816.92</v>
      </c>
      <c r="N1452" s="832">
        <v>4</v>
      </c>
      <c r="O1452" s="836">
        <v>1</v>
      </c>
      <c r="P1452" s="835">
        <v>5816.92</v>
      </c>
      <c r="Q1452" s="837">
        <v>1</v>
      </c>
      <c r="R1452" s="832">
        <v>4</v>
      </c>
      <c r="S1452" s="837">
        <v>1</v>
      </c>
      <c r="T1452" s="836">
        <v>1</v>
      </c>
      <c r="U1452" s="838">
        <v>1</v>
      </c>
    </row>
    <row r="1453" spans="1:21" ht="14.45" customHeight="1" x14ac:dyDescent="0.2">
      <c r="A1453" s="831">
        <v>7</v>
      </c>
      <c r="B1453" s="832" t="s">
        <v>2907</v>
      </c>
      <c r="C1453" s="832" t="s">
        <v>2913</v>
      </c>
      <c r="D1453" s="833" t="s">
        <v>4443</v>
      </c>
      <c r="E1453" s="834" t="s">
        <v>2920</v>
      </c>
      <c r="F1453" s="832" t="s">
        <v>2908</v>
      </c>
      <c r="G1453" s="832" t="s">
        <v>3643</v>
      </c>
      <c r="H1453" s="832" t="s">
        <v>678</v>
      </c>
      <c r="I1453" s="832" t="s">
        <v>2586</v>
      </c>
      <c r="J1453" s="832" t="s">
        <v>2587</v>
      </c>
      <c r="K1453" s="832" t="s">
        <v>2588</v>
      </c>
      <c r="L1453" s="835">
        <v>484.75</v>
      </c>
      <c r="M1453" s="835">
        <v>4847.5</v>
      </c>
      <c r="N1453" s="832">
        <v>10</v>
      </c>
      <c r="O1453" s="836">
        <v>2</v>
      </c>
      <c r="P1453" s="835">
        <v>4847.5</v>
      </c>
      <c r="Q1453" s="837">
        <v>1</v>
      </c>
      <c r="R1453" s="832">
        <v>10</v>
      </c>
      <c r="S1453" s="837">
        <v>1</v>
      </c>
      <c r="T1453" s="836">
        <v>2</v>
      </c>
      <c r="U1453" s="838">
        <v>1</v>
      </c>
    </row>
    <row r="1454" spans="1:21" ht="14.45" customHeight="1" x14ac:dyDescent="0.2">
      <c r="A1454" s="831">
        <v>7</v>
      </c>
      <c r="B1454" s="832" t="s">
        <v>2907</v>
      </c>
      <c r="C1454" s="832" t="s">
        <v>2913</v>
      </c>
      <c r="D1454" s="833" t="s">
        <v>4443</v>
      </c>
      <c r="E1454" s="834" t="s">
        <v>2920</v>
      </c>
      <c r="F1454" s="832" t="s">
        <v>2908</v>
      </c>
      <c r="G1454" s="832" t="s">
        <v>3643</v>
      </c>
      <c r="H1454" s="832" t="s">
        <v>678</v>
      </c>
      <c r="I1454" s="832" t="s">
        <v>2819</v>
      </c>
      <c r="J1454" s="832" t="s">
        <v>2587</v>
      </c>
      <c r="K1454" s="832" t="s">
        <v>2820</v>
      </c>
      <c r="L1454" s="835">
        <v>969.48</v>
      </c>
      <c r="M1454" s="835">
        <v>5816.88</v>
      </c>
      <c r="N1454" s="832">
        <v>6</v>
      </c>
      <c r="O1454" s="836">
        <v>1</v>
      </c>
      <c r="P1454" s="835">
        <v>5816.88</v>
      </c>
      <c r="Q1454" s="837">
        <v>1</v>
      </c>
      <c r="R1454" s="832">
        <v>6</v>
      </c>
      <c r="S1454" s="837">
        <v>1</v>
      </c>
      <c r="T1454" s="836">
        <v>1</v>
      </c>
      <c r="U1454" s="838">
        <v>1</v>
      </c>
    </row>
    <row r="1455" spans="1:21" ht="14.45" customHeight="1" x14ac:dyDescent="0.2">
      <c r="A1455" s="831">
        <v>7</v>
      </c>
      <c r="B1455" s="832" t="s">
        <v>2907</v>
      </c>
      <c r="C1455" s="832" t="s">
        <v>2913</v>
      </c>
      <c r="D1455" s="833" t="s">
        <v>4443</v>
      </c>
      <c r="E1455" s="834" t="s">
        <v>2920</v>
      </c>
      <c r="F1455" s="832" t="s">
        <v>2908</v>
      </c>
      <c r="G1455" s="832" t="s">
        <v>3643</v>
      </c>
      <c r="H1455" s="832" t="s">
        <v>585</v>
      </c>
      <c r="I1455" s="832" t="s">
        <v>3660</v>
      </c>
      <c r="J1455" s="832" t="s">
        <v>3657</v>
      </c>
      <c r="K1455" s="832" t="s">
        <v>3661</v>
      </c>
      <c r="L1455" s="835">
        <v>969.48</v>
      </c>
      <c r="M1455" s="835">
        <v>5816.88</v>
      </c>
      <c r="N1455" s="832">
        <v>6</v>
      </c>
      <c r="O1455" s="836">
        <v>1</v>
      </c>
      <c r="P1455" s="835">
        <v>5816.88</v>
      </c>
      <c r="Q1455" s="837">
        <v>1</v>
      </c>
      <c r="R1455" s="832">
        <v>6</v>
      </c>
      <c r="S1455" s="837">
        <v>1</v>
      </c>
      <c r="T1455" s="836">
        <v>1</v>
      </c>
      <c r="U1455" s="838">
        <v>1</v>
      </c>
    </row>
    <row r="1456" spans="1:21" ht="14.45" customHeight="1" x14ac:dyDescent="0.2">
      <c r="A1456" s="831">
        <v>7</v>
      </c>
      <c r="B1456" s="832" t="s">
        <v>2907</v>
      </c>
      <c r="C1456" s="832" t="s">
        <v>2913</v>
      </c>
      <c r="D1456" s="833" t="s">
        <v>4443</v>
      </c>
      <c r="E1456" s="834" t="s">
        <v>2920</v>
      </c>
      <c r="F1456" s="832" t="s">
        <v>2908</v>
      </c>
      <c r="G1456" s="832" t="s">
        <v>3643</v>
      </c>
      <c r="H1456" s="832" t="s">
        <v>678</v>
      </c>
      <c r="I1456" s="832" t="s">
        <v>2815</v>
      </c>
      <c r="J1456" s="832" t="s">
        <v>2813</v>
      </c>
      <c r="K1456" s="832" t="s">
        <v>2816</v>
      </c>
      <c r="L1456" s="835">
        <v>484.75</v>
      </c>
      <c r="M1456" s="835">
        <v>10664.5</v>
      </c>
      <c r="N1456" s="832">
        <v>22</v>
      </c>
      <c r="O1456" s="836">
        <v>4</v>
      </c>
      <c r="P1456" s="835">
        <v>10664.5</v>
      </c>
      <c r="Q1456" s="837">
        <v>1</v>
      </c>
      <c r="R1456" s="832">
        <v>22</v>
      </c>
      <c r="S1456" s="837">
        <v>1</v>
      </c>
      <c r="T1456" s="836">
        <v>4</v>
      </c>
      <c r="U1456" s="838">
        <v>1</v>
      </c>
    </row>
    <row r="1457" spans="1:21" ht="14.45" customHeight="1" x14ac:dyDescent="0.2">
      <c r="A1457" s="831">
        <v>7</v>
      </c>
      <c r="B1457" s="832" t="s">
        <v>2907</v>
      </c>
      <c r="C1457" s="832" t="s">
        <v>2913</v>
      </c>
      <c r="D1457" s="833" t="s">
        <v>4443</v>
      </c>
      <c r="E1457" s="834" t="s">
        <v>2920</v>
      </c>
      <c r="F1457" s="832" t="s">
        <v>2908</v>
      </c>
      <c r="G1457" s="832" t="s">
        <v>3643</v>
      </c>
      <c r="H1457" s="832" t="s">
        <v>678</v>
      </c>
      <c r="I1457" s="832" t="s">
        <v>2817</v>
      </c>
      <c r="J1457" s="832" t="s">
        <v>2813</v>
      </c>
      <c r="K1457" s="832" t="s">
        <v>2818</v>
      </c>
      <c r="L1457" s="835">
        <v>969.48</v>
      </c>
      <c r="M1457" s="835">
        <v>9694.7999999999993</v>
      </c>
      <c r="N1457" s="832">
        <v>10</v>
      </c>
      <c r="O1457" s="836">
        <v>2</v>
      </c>
      <c r="P1457" s="835">
        <v>9694.7999999999993</v>
      </c>
      <c r="Q1457" s="837">
        <v>1</v>
      </c>
      <c r="R1457" s="832">
        <v>10</v>
      </c>
      <c r="S1457" s="837">
        <v>1</v>
      </c>
      <c r="T1457" s="836">
        <v>2</v>
      </c>
      <c r="U1457" s="838">
        <v>1</v>
      </c>
    </row>
    <row r="1458" spans="1:21" ht="14.45" customHeight="1" x14ac:dyDescent="0.2">
      <c r="A1458" s="831">
        <v>7</v>
      </c>
      <c r="B1458" s="832" t="s">
        <v>2907</v>
      </c>
      <c r="C1458" s="832" t="s">
        <v>2913</v>
      </c>
      <c r="D1458" s="833" t="s">
        <v>4443</v>
      </c>
      <c r="E1458" s="834" t="s">
        <v>2920</v>
      </c>
      <c r="F1458" s="832" t="s">
        <v>2908</v>
      </c>
      <c r="G1458" s="832" t="s">
        <v>3643</v>
      </c>
      <c r="H1458" s="832" t="s">
        <v>678</v>
      </c>
      <c r="I1458" s="832" t="s">
        <v>3662</v>
      </c>
      <c r="J1458" s="832" t="s">
        <v>2813</v>
      </c>
      <c r="K1458" s="832" t="s">
        <v>3663</v>
      </c>
      <c r="L1458" s="835">
        <v>1454.23</v>
      </c>
      <c r="M1458" s="835">
        <v>8725.380000000001</v>
      </c>
      <c r="N1458" s="832">
        <v>6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7</v>
      </c>
      <c r="B1459" s="832" t="s">
        <v>2907</v>
      </c>
      <c r="C1459" s="832" t="s">
        <v>2913</v>
      </c>
      <c r="D1459" s="833" t="s">
        <v>4443</v>
      </c>
      <c r="E1459" s="834" t="s">
        <v>2920</v>
      </c>
      <c r="F1459" s="832" t="s">
        <v>2908</v>
      </c>
      <c r="G1459" s="832" t="s">
        <v>3344</v>
      </c>
      <c r="H1459" s="832" t="s">
        <v>678</v>
      </c>
      <c r="I1459" s="832" t="s">
        <v>2606</v>
      </c>
      <c r="J1459" s="832" t="s">
        <v>2607</v>
      </c>
      <c r="K1459" s="832" t="s">
        <v>2608</v>
      </c>
      <c r="L1459" s="835">
        <v>113.16</v>
      </c>
      <c r="M1459" s="835">
        <v>2715.8399999999997</v>
      </c>
      <c r="N1459" s="832">
        <v>24</v>
      </c>
      <c r="O1459" s="836">
        <v>7.5</v>
      </c>
      <c r="P1459" s="835">
        <v>1923.7199999999998</v>
      </c>
      <c r="Q1459" s="837">
        <v>0.70833333333333337</v>
      </c>
      <c r="R1459" s="832">
        <v>17</v>
      </c>
      <c r="S1459" s="837">
        <v>0.70833333333333337</v>
      </c>
      <c r="T1459" s="836">
        <v>6</v>
      </c>
      <c r="U1459" s="838">
        <v>0.8</v>
      </c>
    </row>
    <row r="1460" spans="1:21" ht="14.45" customHeight="1" x14ac:dyDescent="0.2">
      <c r="A1460" s="831">
        <v>7</v>
      </c>
      <c r="B1460" s="832" t="s">
        <v>2907</v>
      </c>
      <c r="C1460" s="832" t="s">
        <v>2913</v>
      </c>
      <c r="D1460" s="833" t="s">
        <v>4443</v>
      </c>
      <c r="E1460" s="834" t="s">
        <v>2920</v>
      </c>
      <c r="F1460" s="832" t="s">
        <v>2908</v>
      </c>
      <c r="G1460" s="832" t="s">
        <v>3344</v>
      </c>
      <c r="H1460" s="832" t="s">
        <v>678</v>
      </c>
      <c r="I1460" s="832" t="s">
        <v>2834</v>
      </c>
      <c r="J1460" s="832" t="s">
        <v>2607</v>
      </c>
      <c r="K1460" s="832" t="s">
        <v>2835</v>
      </c>
      <c r="L1460" s="835">
        <v>339.47</v>
      </c>
      <c r="M1460" s="835">
        <v>21047.14</v>
      </c>
      <c r="N1460" s="832">
        <v>62</v>
      </c>
      <c r="O1460" s="836">
        <v>15.5</v>
      </c>
      <c r="P1460" s="835">
        <v>14936.679999999998</v>
      </c>
      <c r="Q1460" s="837">
        <v>0.70967741935483863</v>
      </c>
      <c r="R1460" s="832">
        <v>44</v>
      </c>
      <c r="S1460" s="837">
        <v>0.70967741935483875</v>
      </c>
      <c r="T1460" s="836">
        <v>9.5</v>
      </c>
      <c r="U1460" s="838">
        <v>0.61290322580645162</v>
      </c>
    </row>
    <row r="1461" spans="1:21" ht="14.45" customHeight="1" x14ac:dyDescent="0.2">
      <c r="A1461" s="831">
        <v>7</v>
      </c>
      <c r="B1461" s="832" t="s">
        <v>2907</v>
      </c>
      <c r="C1461" s="832" t="s">
        <v>2913</v>
      </c>
      <c r="D1461" s="833" t="s">
        <v>4443</v>
      </c>
      <c r="E1461" s="834" t="s">
        <v>2920</v>
      </c>
      <c r="F1461" s="832" t="s">
        <v>2908</v>
      </c>
      <c r="G1461" s="832" t="s">
        <v>3344</v>
      </c>
      <c r="H1461" s="832" t="s">
        <v>678</v>
      </c>
      <c r="I1461" s="832" t="s">
        <v>3679</v>
      </c>
      <c r="J1461" s="832" t="s">
        <v>3675</v>
      </c>
      <c r="K1461" s="832" t="s">
        <v>3680</v>
      </c>
      <c r="L1461" s="835">
        <v>763.63</v>
      </c>
      <c r="M1461" s="835">
        <v>3054.52</v>
      </c>
      <c r="N1461" s="832">
        <v>4</v>
      </c>
      <c r="O1461" s="836">
        <v>0.5</v>
      </c>
      <c r="P1461" s="835">
        <v>3054.52</v>
      </c>
      <c r="Q1461" s="837">
        <v>1</v>
      </c>
      <c r="R1461" s="832">
        <v>4</v>
      </c>
      <c r="S1461" s="837">
        <v>1</v>
      </c>
      <c r="T1461" s="836">
        <v>0.5</v>
      </c>
      <c r="U1461" s="838">
        <v>1</v>
      </c>
    </row>
    <row r="1462" spans="1:21" ht="14.45" customHeight="1" x14ac:dyDescent="0.2">
      <c r="A1462" s="831">
        <v>7</v>
      </c>
      <c r="B1462" s="832" t="s">
        <v>2907</v>
      </c>
      <c r="C1462" s="832" t="s">
        <v>2913</v>
      </c>
      <c r="D1462" s="833" t="s">
        <v>4443</v>
      </c>
      <c r="E1462" s="834" t="s">
        <v>2920</v>
      </c>
      <c r="F1462" s="832" t="s">
        <v>2908</v>
      </c>
      <c r="G1462" s="832" t="s">
        <v>3688</v>
      </c>
      <c r="H1462" s="832" t="s">
        <v>585</v>
      </c>
      <c r="I1462" s="832" t="s">
        <v>3689</v>
      </c>
      <c r="J1462" s="832" t="s">
        <v>3690</v>
      </c>
      <c r="K1462" s="832" t="s">
        <v>3691</v>
      </c>
      <c r="L1462" s="835">
        <v>0</v>
      </c>
      <c r="M1462" s="835">
        <v>0</v>
      </c>
      <c r="N1462" s="832">
        <v>12</v>
      </c>
      <c r="O1462" s="836">
        <v>4</v>
      </c>
      <c r="P1462" s="835">
        <v>0</v>
      </c>
      <c r="Q1462" s="837"/>
      <c r="R1462" s="832">
        <v>6</v>
      </c>
      <c r="S1462" s="837">
        <v>0.5</v>
      </c>
      <c r="T1462" s="836">
        <v>2</v>
      </c>
      <c r="U1462" s="838">
        <v>0.5</v>
      </c>
    </row>
    <row r="1463" spans="1:21" ht="14.45" customHeight="1" x14ac:dyDescent="0.2">
      <c r="A1463" s="831">
        <v>7</v>
      </c>
      <c r="B1463" s="832" t="s">
        <v>2907</v>
      </c>
      <c r="C1463" s="832" t="s">
        <v>2913</v>
      </c>
      <c r="D1463" s="833" t="s">
        <v>4443</v>
      </c>
      <c r="E1463" s="834" t="s">
        <v>2920</v>
      </c>
      <c r="F1463" s="832" t="s">
        <v>2908</v>
      </c>
      <c r="G1463" s="832" t="s">
        <v>3692</v>
      </c>
      <c r="H1463" s="832" t="s">
        <v>585</v>
      </c>
      <c r="I1463" s="832" t="s">
        <v>3951</v>
      </c>
      <c r="J1463" s="832" t="s">
        <v>3694</v>
      </c>
      <c r="K1463" s="832" t="s">
        <v>3952</v>
      </c>
      <c r="L1463" s="835">
        <v>552.64</v>
      </c>
      <c r="M1463" s="835">
        <v>2763.2</v>
      </c>
      <c r="N1463" s="832">
        <v>5</v>
      </c>
      <c r="O1463" s="836">
        <v>2</v>
      </c>
      <c r="P1463" s="835">
        <v>2763.2</v>
      </c>
      <c r="Q1463" s="837">
        <v>1</v>
      </c>
      <c r="R1463" s="832">
        <v>5</v>
      </c>
      <c r="S1463" s="837">
        <v>1</v>
      </c>
      <c r="T1463" s="836">
        <v>2</v>
      </c>
      <c r="U1463" s="838">
        <v>1</v>
      </c>
    </row>
    <row r="1464" spans="1:21" ht="14.45" customHeight="1" x14ac:dyDescent="0.2">
      <c r="A1464" s="831">
        <v>7</v>
      </c>
      <c r="B1464" s="832" t="s">
        <v>2907</v>
      </c>
      <c r="C1464" s="832" t="s">
        <v>2913</v>
      </c>
      <c r="D1464" s="833" t="s">
        <v>4443</v>
      </c>
      <c r="E1464" s="834" t="s">
        <v>2920</v>
      </c>
      <c r="F1464" s="832" t="s">
        <v>2908</v>
      </c>
      <c r="G1464" s="832" t="s">
        <v>3692</v>
      </c>
      <c r="H1464" s="832" t="s">
        <v>585</v>
      </c>
      <c r="I1464" s="832" t="s">
        <v>3698</v>
      </c>
      <c r="J1464" s="832" t="s">
        <v>3694</v>
      </c>
      <c r="K1464" s="832" t="s">
        <v>3699</v>
      </c>
      <c r="L1464" s="835">
        <v>1019.46</v>
      </c>
      <c r="M1464" s="835">
        <v>1019.46</v>
      </c>
      <c r="N1464" s="832">
        <v>1</v>
      </c>
      <c r="O1464" s="836">
        <v>1</v>
      </c>
      <c r="P1464" s="835">
        <v>1019.46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5" customHeight="1" x14ac:dyDescent="0.2">
      <c r="A1465" s="831">
        <v>7</v>
      </c>
      <c r="B1465" s="832" t="s">
        <v>2907</v>
      </c>
      <c r="C1465" s="832" t="s">
        <v>2913</v>
      </c>
      <c r="D1465" s="833" t="s">
        <v>4443</v>
      </c>
      <c r="E1465" s="834" t="s">
        <v>2920</v>
      </c>
      <c r="F1465" s="832" t="s">
        <v>2908</v>
      </c>
      <c r="G1465" s="832" t="s">
        <v>3692</v>
      </c>
      <c r="H1465" s="832" t="s">
        <v>585</v>
      </c>
      <c r="I1465" s="832" t="s">
        <v>3702</v>
      </c>
      <c r="J1465" s="832" t="s">
        <v>3694</v>
      </c>
      <c r="K1465" s="832" t="s">
        <v>3703</v>
      </c>
      <c r="L1465" s="835">
        <v>2038.93</v>
      </c>
      <c r="M1465" s="835">
        <v>2038.93</v>
      </c>
      <c r="N1465" s="832">
        <v>1</v>
      </c>
      <c r="O1465" s="836">
        <v>1</v>
      </c>
      <c r="P1465" s="835">
        <v>2038.93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7</v>
      </c>
      <c r="B1466" s="832" t="s">
        <v>2907</v>
      </c>
      <c r="C1466" s="832" t="s">
        <v>2913</v>
      </c>
      <c r="D1466" s="833" t="s">
        <v>4443</v>
      </c>
      <c r="E1466" s="834" t="s">
        <v>2920</v>
      </c>
      <c r="F1466" s="832" t="s">
        <v>2908</v>
      </c>
      <c r="G1466" s="832" t="s">
        <v>3251</v>
      </c>
      <c r="H1466" s="832" t="s">
        <v>585</v>
      </c>
      <c r="I1466" s="832" t="s">
        <v>4109</v>
      </c>
      <c r="J1466" s="832" t="s">
        <v>3253</v>
      </c>
      <c r="K1466" s="832" t="s">
        <v>4110</v>
      </c>
      <c r="L1466" s="835">
        <v>45.89</v>
      </c>
      <c r="M1466" s="835">
        <v>137.67000000000002</v>
      </c>
      <c r="N1466" s="832">
        <v>3</v>
      </c>
      <c r="O1466" s="836">
        <v>0.5</v>
      </c>
      <c r="P1466" s="835">
        <v>137.67000000000002</v>
      </c>
      <c r="Q1466" s="837">
        <v>1</v>
      </c>
      <c r="R1466" s="832">
        <v>3</v>
      </c>
      <c r="S1466" s="837">
        <v>1</v>
      </c>
      <c r="T1466" s="836">
        <v>0.5</v>
      </c>
      <c r="U1466" s="838">
        <v>1</v>
      </c>
    </row>
    <row r="1467" spans="1:21" ht="14.45" customHeight="1" x14ac:dyDescent="0.2">
      <c r="A1467" s="831">
        <v>7</v>
      </c>
      <c r="B1467" s="832" t="s">
        <v>2907</v>
      </c>
      <c r="C1467" s="832" t="s">
        <v>2913</v>
      </c>
      <c r="D1467" s="833" t="s">
        <v>4443</v>
      </c>
      <c r="E1467" s="834" t="s">
        <v>2920</v>
      </c>
      <c r="F1467" s="832" t="s">
        <v>2908</v>
      </c>
      <c r="G1467" s="832" t="s">
        <v>3251</v>
      </c>
      <c r="H1467" s="832" t="s">
        <v>585</v>
      </c>
      <c r="I1467" s="832" t="s">
        <v>3252</v>
      </c>
      <c r="J1467" s="832" t="s">
        <v>3253</v>
      </c>
      <c r="K1467" s="832" t="s">
        <v>3254</v>
      </c>
      <c r="L1467" s="835">
        <v>91.78</v>
      </c>
      <c r="M1467" s="835">
        <v>183.56</v>
      </c>
      <c r="N1467" s="832">
        <v>2</v>
      </c>
      <c r="O1467" s="836">
        <v>1</v>
      </c>
      <c r="P1467" s="835">
        <v>183.56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5" customHeight="1" x14ac:dyDescent="0.2">
      <c r="A1468" s="831">
        <v>7</v>
      </c>
      <c r="B1468" s="832" t="s">
        <v>2907</v>
      </c>
      <c r="C1468" s="832" t="s">
        <v>2913</v>
      </c>
      <c r="D1468" s="833" t="s">
        <v>4443</v>
      </c>
      <c r="E1468" s="834" t="s">
        <v>2920</v>
      </c>
      <c r="F1468" s="832" t="s">
        <v>2908</v>
      </c>
      <c r="G1468" s="832" t="s">
        <v>3709</v>
      </c>
      <c r="H1468" s="832" t="s">
        <v>585</v>
      </c>
      <c r="I1468" s="832" t="s">
        <v>3710</v>
      </c>
      <c r="J1468" s="832" t="s">
        <v>3711</v>
      </c>
      <c r="K1468" s="832" t="s">
        <v>3712</v>
      </c>
      <c r="L1468" s="835">
        <v>102.9</v>
      </c>
      <c r="M1468" s="835">
        <v>102.9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7</v>
      </c>
      <c r="B1469" s="832" t="s">
        <v>2907</v>
      </c>
      <c r="C1469" s="832" t="s">
        <v>2913</v>
      </c>
      <c r="D1469" s="833" t="s">
        <v>4443</v>
      </c>
      <c r="E1469" s="834" t="s">
        <v>2920</v>
      </c>
      <c r="F1469" s="832" t="s">
        <v>2908</v>
      </c>
      <c r="G1469" s="832" t="s">
        <v>3221</v>
      </c>
      <c r="H1469" s="832" t="s">
        <v>585</v>
      </c>
      <c r="I1469" s="832" t="s">
        <v>3222</v>
      </c>
      <c r="J1469" s="832" t="s">
        <v>3223</v>
      </c>
      <c r="K1469" s="832" t="s">
        <v>3224</v>
      </c>
      <c r="L1469" s="835">
        <v>0</v>
      </c>
      <c r="M1469" s="835">
        <v>0</v>
      </c>
      <c r="N1469" s="832">
        <v>4</v>
      </c>
      <c r="O1469" s="836">
        <v>2</v>
      </c>
      <c r="P1469" s="835">
        <v>0</v>
      </c>
      <c r="Q1469" s="837"/>
      <c r="R1469" s="832">
        <v>4</v>
      </c>
      <c r="S1469" s="837">
        <v>1</v>
      </c>
      <c r="T1469" s="836">
        <v>2</v>
      </c>
      <c r="U1469" s="838">
        <v>1</v>
      </c>
    </row>
    <row r="1470" spans="1:21" ht="14.45" customHeight="1" x14ac:dyDescent="0.2">
      <c r="A1470" s="831">
        <v>7</v>
      </c>
      <c r="B1470" s="832" t="s">
        <v>2907</v>
      </c>
      <c r="C1470" s="832" t="s">
        <v>2913</v>
      </c>
      <c r="D1470" s="833" t="s">
        <v>4443</v>
      </c>
      <c r="E1470" s="834" t="s">
        <v>2920</v>
      </c>
      <c r="F1470" s="832" t="s">
        <v>2908</v>
      </c>
      <c r="G1470" s="832" t="s">
        <v>3716</v>
      </c>
      <c r="H1470" s="832" t="s">
        <v>585</v>
      </c>
      <c r="I1470" s="832" t="s">
        <v>3717</v>
      </c>
      <c r="J1470" s="832" t="s">
        <v>1382</v>
      </c>
      <c r="K1470" s="832" t="s">
        <v>3718</v>
      </c>
      <c r="L1470" s="835">
        <v>24.37</v>
      </c>
      <c r="M1470" s="835">
        <v>73.11</v>
      </c>
      <c r="N1470" s="832">
        <v>3</v>
      </c>
      <c r="O1470" s="836">
        <v>1.5</v>
      </c>
      <c r="P1470" s="835">
        <v>73.11</v>
      </c>
      <c r="Q1470" s="837">
        <v>1</v>
      </c>
      <c r="R1470" s="832">
        <v>3</v>
      </c>
      <c r="S1470" s="837">
        <v>1</v>
      </c>
      <c r="T1470" s="836">
        <v>1.5</v>
      </c>
      <c r="U1470" s="838">
        <v>1</v>
      </c>
    </row>
    <row r="1471" spans="1:21" ht="14.45" customHeight="1" x14ac:dyDescent="0.2">
      <c r="A1471" s="831">
        <v>7</v>
      </c>
      <c r="B1471" s="832" t="s">
        <v>2907</v>
      </c>
      <c r="C1471" s="832" t="s">
        <v>2913</v>
      </c>
      <c r="D1471" s="833" t="s">
        <v>4443</v>
      </c>
      <c r="E1471" s="834" t="s">
        <v>2920</v>
      </c>
      <c r="F1471" s="832" t="s">
        <v>2908</v>
      </c>
      <c r="G1471" s="832" t="s">
        <v>2962</v>
      </c>
      <c r="H1471" s="832" t="s">
        <v>585</v>
      </c>
      <c r="I1471" s="832" t="s">
        <v>2963</v>
      </c>
      <c r="J1471" s="832" t="s">
        <v>2964</v>
      </c>
      <c r="K1471" s="832" t="s">
        <v>2965</v>
      </c>
      <c r="L1471" s="835">
        <v>176.32</v>
      </c>
      <c r="M1471" s="835">
        <v>528.96</v>
      </c>
      <c r="N1471" s="832">
        <v>3</v>
      </c>
      <c r="O1471" s="836">
        <v>1</v>
      </c>
      <c r="P1471" s="835">
        <v>528.96</v>
      </c>
      <c r="Q1471" s="837">
        <v>1</v>
      </c>
      <c r="R1471" s="832">
        <v>3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7</v>
      </c>
      <c r="B1472" s="832" t="s">
        <v>2907</v>
      </c>
      <c r="C1472" s="832" t="s">
        <v>2913</v>
      </c>
      <c r="D1472" s="833" t="s">
        <v>4443</v>
      </c>
      <c r="E1472" s="834" t="s">
        <v>2920</v>
      </c>
      <c r="F1472" s="832" t="s">
        <v>2908</v>
      </c>
      <c r="G1472" s="832" t="s">
        <v>3721</v>
      </c>
      <c r="H1472" s="832" t="s">
        <v>585</v>
      </c>
      <c r="I1472" s="832" t="s">
        <v>3722</v>
      </c>
      <c r="J1472" s="832" t="s">
        <v>3723</v>
      </c>
      <c r="K1472" s="832" t="s">
        <v>3724</v>
      </c>
      <c r="L1472" s="835">
        <v>1561.8</v>
      </c>
      <c r="M1472" s="835">
        <v>10932.6</v>
      </c>
      <c r="N1472" s="832">
        <v>7</v>
      </c>
      <c r="O1472" s="836">
        <v>2.5</v>
      </c>
      <c r="P1472" s="835">
        <v>10932.6</v>
      </c>
      <c r="Q1472" s="837">
        <v>1</v>
      </c>
      <c r="R1472" s="832">
        <v>7</v>
      </c>
      <c r="S1472" s="837">
        <v>1</v>
      </c>
      <c r="T1472" s="836">
        <v>2.5</v>
      </c>
      <c r="U1472" s="838">
        <v>1</v>
      </c>
    </row>
    <row r="1473" spans="1:21" ht="14.45" customHeight="1" x14ac:dyDescent="0.2">
      <c r="A1473" s="831">
        <v>7</v>
      </c>
      <c r="B1473" s="832" t="s">
        <v>2907</v>
      </c>
      <c r="C1473" s="832" t="s">
        <v>2913</v>
      </c>
      <c r="D1473" s="833" t="s">
        <v>4443</v>
      </c>
      <c r="E1473" s="834" t="s">
        <v>2920</v>
      </c>
      <c r="F1473" s="832" t="s">
        <v>2908</v>
      </c>
      <c r="G1473" s="832" t="s">
        <v>3728</v>
      </c>
      <c r="H1473" s="832" t="s">
        <v>585</v>
      </c>
      <c r="I1473" s="832" t="s">
        <v>3729</v>
      </c>
      <c r="J1473" s="832" t="s">
        <v>3730</v>
      </c>
      <c r="K1473" s="832" t="s">
        <v>3731</v>
      </c>
      <c r="L1473" s="835">
        <v>78.319999999999993</v>
      </c>
      <c r="M1473" s="835">
        <v>156.63999999999999</v>
      </c>
      <c r="N1473" s="832">
        <v>2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7</v>
      </c>
      <c r="B1474" s="832" t="s">
        <v>2907</v>
      </c>
      <c r="C1474" s="832" t="s">
        <v>2913</v>
      </c>
      <c r="D1474" s="833" t="s">
        <v>4443</v>
      </c>
      <c r="E1474" s="834" t="s">
        <v>2920</v>
      </c>
      <c r="F1474" s="832" t="s">
        <v>2908</v>
      </c>
      <c r="G1474" s="832" t="s">
        <v>3106</v>
      </c>
      <c r="H1474" s="832" t="s">
        <v>678</v>
      </c>
      <c r="I1474" s="832" t="s">
        <v>2806</v>
      </c>
      <c r="J1474" s="832" t="s">
        <v>2807</v>
      </c>
      <c r="K1474" s="832" t="s">
        <v>2808</v>
      </c>
      <c r="L1474" s="835">
        <v>70.48</v>
      </c>
      <c r="M1474" s="835">
        <v>634.31999999999994</v>
      </c>
      <c r="N1474" s="832">
        <v>9</v>
      </c>
      <c r="O1474" s="836">
        <v>1.5</v>
      </c>
      <c r="P1474" s="835">
        <v>422.88</v>
      </c>
      <c r="Q1474" s="837">
        <v>0.66666666666666674</v>
      </c>
      <c r="R1474" s="832">
        <v>6</v>
      </c>
      <c r="S1474" s="837">
        <v>0.66666666666666663</v>
      </c>
      <c r="T1474" s="836">
        <v>1</v>
      </c>
      <c r="U1474" s="838">
        <v>0.66666666666666663</v>
      </c>
    </row>
    <row r="1475" spans="1:21" ht="14.45" customHeight="1" x14ac:dyDescent="0.2">
      <c r="A1475" s="831">
        <v>7</v>
      </c>
      <c r="B1475" s="832" t="s">
        <v>2907</v>
      </c>
      <c r="C1475" s="832" t="s">
        <v>2913</v>
      </c>
      <c r="D1475" s="833" t="s">
        <v>4443</v>
      </c>
      <c r="E1475" s="834" t="s">
        <v>2920</v>
      </c>
      <c r="F1475" s="832" t="s">
        <v>2908</v>
      </c>
      <c r="G1475" s="832" t="s">
        <v>3737</v>
      </c>
      <c r="H1475" s="832" t="s">
        <v>585</v>
      </c>
      <c r="I1475" s="832" t="s">
        <v>3738</v>
      </c>
      <c r="J1475" s="832" t="s">
        <v>904</v>
      </c>
      <c r="K1475" s="832" t="s">
        <v>3739</v>
      </c>
      <c r="L1475" s="835">
        <v>53.57</v>
      </c>
      <c r="M1475" s="835">
        <v>107.14</v>
      </c>
      <c r="N1475" s="832">
        <v>2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7</v>
      </c>
      <c r="B1476" s="832" t="s">
        <v>2907</v>
      </c>
      <c r="C1476" s="832" t="s">
        <v>2913</v>
      </c>
      <c r="D1476" s="833" t="s">
        <v>4443</v>
      </c>
      <c r="E1476" s="834" t="s">
        <v>2920</v>
      </c>
      <c r="F1476" s="832" t="s">
        <v>2908</v>
      </c>
      <c r="G1476" s="832" t="s">
        <v>3740</v>
      </c>
      <c r="H1476" s="832" t="s">
        <v>678</v>
      </c>
      <c r="I1476" s="832" t="s">
        <v>2762</v>
      </c>
      <c r="J1476" s="832" t="s">
        <v>2108</v>
      </c>
      <c r="K1476" s="832" t="s">
        <v>2763</v>
      </c>
      <c r="L1476" s="835">
        <v>82.63</v>
      </c>
      <c r="M1476" s="835">
        <v>82.63</v>
      </c>
      <c r="N1476" s="832">
        <v>1</v>
      </c>
      <c r="O1476" s="836">
        <v>1</v>
      </c>
      <c r="P1476" s="835">
        <v>82.63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5" customHeight="1" x14ac:dyDescent="0.2">
      <c r="A1477" s="831">
        <v>7</v>
      </c>
      <c r="B1477" s="832" t="s">
        <v>2907</v>
      </c>
      <c r="C1477" s="832" t="s">
        <v>2913</v>
      </c>
      <c r="D1477" s="833" t="s">
        <v>4443</v>
      </c>
      <c r="E1477" s="834" t="s">
        <v>2920</v>
      </c>
      <c r="F1477" s="832" t="s">
        <v>2908</v>
      </c>
      <c r="G1477" s="832" t="s">
        <v>3743</v>
      </c>
      <c r="H1477" s="832" t="s">
        <v>585</v>
      </c>
      <c r="I1477" s="832" t="s">
        <v>4343</v>
      </c>
      <c r="J1477" s="832" t="s">
        <v>1252</v>
      </c>
      <c r="K1477" s="832" t="s">
        <v>1238</v>
      </c>
      <c r="L1477" s="835">
        <v>80.53</v>
      </c>
      <c r="M1477" s="835">
        <v>161.06</v>
      </c>
      <c r="N1477" s="832">
        <v>2</v>
      </c>
      <c r="O1477" s="836">
        <v>0.5</v>
      </c>
      <c r="P1477" s="835">
        <v>161.06</v>
      </c>
      <c r="Q1477" s="837">
        <v>1</v>
      </c>
      <c r="R1477" s="832">
        <v>2</v>
      </c>
      <c r="S1477" s="837">
        <v>1</v>
      </c>
      <c r="T1477" s="836">
        <v>0.5</v>
      </c>
      <c r="U1477" s="838">
        <v>1</v>
      </c>
    </row>
    <row r="1478" spans="1:21" ht="14.45" customHeight="1" x14ac:dyDescent="0.2">
      <c r="A1478" s="831">
        <v>7</v>
      </c>
      <c r="B1478" s="832" t="s">
        <v>2907</v>
      </c>
      <c r="C1478" s="832" t="s">
        <v>2913</v>
      </c>
      <c r="D1478" s="833" t="s">
        <v>4443</v>
      </c>
      <c r="E1478" s="834" t="s">
        <v>2920</v>
      </c>
      <c r="F1478" s="832" t="s">
        <v>2908</v>
      </c>
      <c r="G1478" s="832" t="s">
        <v>3352</v>
      </c>
      <c r="H1478" s="832" t="s">
        <v>678</v>
      </c>
      <c r="I1478" s="832" t="s">
        <v>3353</v>
      </c>
      <c r="J1478" s="832" t="s">
        <v>3354</v>
      </c>
      <c r="K1478" s="832" t="s">
        <v>3355</v>
      </c>
      <c r="L1478" s="835">
        <v>141.25</v>
      </c>
      <c r="M1478" s="835">
        <v>706.25</v>
      </c>
      <c r="N1478" s="832">
        <v>5</v>
      </c>
      <c r="O1478" s="836">
        <v>2</v>
      </c>
      <c r="P1478" s="835">
        <v>706.25</v>
      </c>
      <c r="Q1478" s="837">
        <v>1</v>
      </c>
      <c r="R1478" s="832">
        <v>5</v>
      </c>
      <c r="S1478" s="837">
        <v>1</v>
      </c>
      <c r="T1478" s="836">
        <v>2</v>
      </c>
      <c r="U1478" s="838">
        <v>1</v>
      </c>
    </row>
    <row r="1479" spans="1:21" ht="14.45" customHeight="1" x14ac:dyDescent="0.2">
      <c r="A1479" s="831">
        <v>7</v>
      </c>
      <c r="B1479" s="832" t="s">
        <v>2907</v>
      </c>
      <c r="C1479" s="832" t="s">
        <v>2913</v>
      </c>
      <c r="D1479" s="833" t="s">
        <v>4443</v>
      </c>
      <c r="E1479" s="834" t="s">
        <v>2920</v>
      </c>
      <c r="F1479" s="832" t="s">
        <v>2908</v>
      </c>
      <c r="G1479" s="832" t="s">
        <v>3745</v>
      </c>
      <c r="H1479" s="832" t="s">
        <v>585</v>
      </c>
      <c r="I1479" s="832" t="s">
        <v>3746</v>
      </c>
      <c r="J1479" s="832" t="s">
        <v>3747</v>
      </c>
      <c r="K1479" s="832" t="s">
        <v>875</v>
      </c>
      <c r="L1479" s="835">
        <v>208.18</v>
      </c>
      <c r="M1479" s="835">
        <v>3122.7</v>
      </c>
      <c r="N1479" s="832">
        <v>15</v>
      </c>
      <c r="O1479" s="836">
        <v>7</v>
      </c>
      <c r="P1479" s="835">
        <v>2914.52</v>
      </c>
      <c r="Q1479" s="837">
        <v>0.93333333333333335</v>
      </c>
      <c r="R1479" s="832">
        <v>14</v>
      </c>
      <c r="S1479" s="837">
        <v>0.93333333333333335</v>
      </c>
      <c r="T1479" s="836">
        <v>6</v>
      </c>
      <c r="U1479" s="838">
        <v>0.8571428571428571</v>
      </c>
    </row>
    <row r="1480" spans="1:21" ht="14.45" customHeight="1" x14ac:dyDescent="0.2">
      <c r="A1480" s="831">
        <v>7</v>
      </c>
      <c r="B1480" s="832" t="s">
        <v>2907</v>
      </c>
      <c r="C1480" s="832" t="s">
        <v>2913</v>
      </c>
      <c r="D1480" s="833" t="s">
        <v>4443</v>
      </c>
      <c r="E1480" s="834" t="s">
        <v>2920</v>
      </c>
      <c r="F1480" s="832" t="s">
        <v>2908</v>
      </c>
      <c r="G1480" s="832" t="s">
        <v>3745</v>
      </c>
      <c r="H1480" s="832" t="s">
        <v>585</v>
      </c>
      <c r="I1480" s="832" t="s">
        <v>3748</v>
      </c>
      <c r="J1480" s="832" t="s">
        <v>3747</v>
      </c>
      <c r="K1480" s="832" t="s">
        <v>877</v>
      </c>
      <c r="L1480" s="835">
        <v>383.18</v>
      </c>
      <c r="M1480" s="835">
        <v>3065.44</v>
      </c>
      <c r="N1480" s="832">
        <v>8</v>
      </c>
      <c r="O1480" s="836">
        <v>1</v>
      </c>
      <c r="P1480" s="835">
        <v>3065.44</v>
      </c>
      <c r="Q1480" s="837">
        <v>1</v>
      </c>
      <c r="R1480" s="832">
        <v>8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7</v>
      </c>
      <c r="B1481" s="832" t="s">
        <v>2907</v>
      </c>
      <c r="C1481" s="832" t="s">
        <v>2913</v>
      </c>
      <c r="D1481" s="833" t="s">
        <v>4443</v>
      </c>
      <c r="E1481" s="834" t="s">
        <v>2920</v>
      </c>
      <c r="F1481" s="832" t="s">
        <v>2908</v>
      </c>
      <c r="G1481" s="832" t="s">
        <v>3752</v>
      </c>
      <c r="H1481" s="832" t="s">
        <v>585</v>
      </c>
      <c r="I1481" s="832" t="s">
        <v>3753</v>
      </c>
      <c r="J1481" s="832" t="s">
        <v>1904</v>
      </c>
      <c r="K1481" s="832" t="s">
        <v>1840</v>
      </c>
      <c r="L1481" s="835">
        <v>134.47999999999999</v>
      </c>
      <c r="M1481" s="835">
        <v>1075.8399999999999</v>
      </c>
      <c r="N1481" s="832">
        <v>8</v>
      </c>
      <c r="O1481" s="836">
        <v>2.5</v>
      </c>
      <c r="P1481" s="835">
        <v>806.87999999999988</v>
      </c>
      <c r="Q1481" s="837">
        <v>0.75</v>
      </c>
      <c r="R1481" s="832">
        <v>6</v>
      </c>
      <c r="S1481" s="837">
        <v>0.75</v>
      </c>
      <c r="T1481" s="836">
        <v>1.5</v>
      </c>
      <c r="U1481" s="838">
        <v>0.6</v>
      </c>
    </row>
    <row r="1482" spans="1:21" ht="14.45" customHeight="1" x14ac:dyDescent="0.2">
      <c r="A1482" s="831">
        <v>7</v>
      </c>
      <c r="B1482" s="832" t="s">
        <v>2907</v>
      </c>
      <c r="C1482" s="832" t="s">
        <v>2913</v>
      </c>
      <c r="D1482" s="833" t="s">
        <v>4443</v>
      </c>
      <c r="E1482" s="834" t="s">
        <v>2920</v>
      </c>
      <c r="F1482" s="832" t="s">
        <v>2908</v>
      </c>
      <c r="G1482" s="832" t="s">
        <v>3754</v>
      </c>
      <c r="H1482" s="832" t="s">
        <v>585</v>
      </c>
      <c r="I1482" s="832" t="s">
        <v>3755</v>
      </c>
      <c r="J1482" s="832" t="s">
        <v>3756</v>
      </c>
      <c r="K1482" s="832" t="s">
        <v>3757</v>
      </c>
      <c r="L1482" s="835">
        <v>113.93</v>
      </c>
      <c r="M1482" s="835">
        <v>227.86</v>
      </c>
      <c r="N1482" s="832">
        <v>2</v>
      </c>
      <c r="O1482" s="836">
        <v>1.5</v>
      </c>
      <c r="P1482" s="835">
        <v>113.93</v>
      </c>
      <c r="Q1482" s="837">
        <v>0.5</v>
      </c>
      <c r="R1482" s="832">
        <v>1</v>
      </c>
      <c r="S1482" s="837">
        <v>0.5</v>
      </c>
      <c r="T1482" s="836">
        <v>0.5</v>
      </c>
      <c r="U1482" s="838">
        <v>0.33333333333333331</v>
      </c>
    </row>
    <row r="1483" spans="1:21" ht="14.45" customHeight="1" x14ac:dyDescent="0.2">
      <c r="A1483" s="831">
        <v>7</v>
      </c>
      <c r="B1483" s="832" t="s">
        <v>2907</v>
      </c>
      <c r="C1483" s="832" t="s">
        <v>2913</v>
      </c>
      <c r="D1483" s="833" t="s">
        <v>4443</v>
      </c>
      <c r="E1483" s="834" t="s">
        <v>2920</v>
      </c>
      <c r="F1483" s="832" t="s">
        <v>2908</v>
      </c>
      <c r="G1483" s="832" t="s">
        <v>3005</v>
      </c>
      <c r="H1483" s="832" t="s">
        <v>585</v>
      </c>
      <c r="I1483" s="832" t="s">
        <v>3115</v>
      </c>
      <c r="J1483" s="832" t="s">
        <v>802</v>
      </c>
      <c r="K1483" s="832" t="s">
        <v>3116</v>
      </c>
      <c r="L1483" s="835">
        <v>35.25</v>
      </c>
      <c r="M1483" s="835">
        <v>176.25</v>
      </c>
      <c r="N1483" s="832">
        <v>5</v>
      </c>
      <c r="O1483" s="836">
        <v>2.5</v>
      </c>
      <c r="P1483" s="835">
        <v>105.75</v>
      </c>
      <c r="Q1483" s="837">
        <v>0.6</v>
      </c>
      <c r="R1483" s="832">
        <v>3</v>
      </c>
      <c r="S1483" s="837">
        <v>0.6</v>
      </c>
      <c r="T1483" s="836">
        <v>1.5</v>
      </c>
      <c r="U1483" s="838">
        <v>0.6</v>
      </c>
    </row>
    <row r="1484" spans="1:21" ht="14.45" customHeight="1" x14ac:dyDescent="0.2">
      <c r="A1484" s="831">
        <v>7</v>
      </c>
      <c r="B1484" s="832" t="s">
        <v>2907</v>
      </c>
      <c r="C1484" s="832" t="s">
        <v>2913</v>
      </c>
      <c r="D1484" s="833" t="s">
        <v>4443</v>
      </c>
      <c r="E1484" s="834" t="s">
        <v>2920</v>
      </c>
      <c r="F1484" s="832" t="s">
        <v>2908</v>
      </c>
      <c r="G1484" s="832" t="s">
        <v>4344</v>
      </c>
      <c r="H1484" s="832" t="s">
        <v>585</v>
      </c>
      <c r="I1484" s="832" t="s">
        <v>4345</v>
      </c>
      <c r="J1484" s="832" t="s">
        <v>4346</v>
      </c>
      <c r="K1484" s="832" t="s">
        <v>4015</v>
      </c>
      <c r="L1484" s="835">
        <v>60.88</v>
      </c>
      <c r="M1484" s="835">
        <v>60.88</v>
      </c>
      <c r="N1484" s="832">
        <v>1</v>
      </c>
      <c r="O1484" s="836">
        <v>0.5</v>
      </c>
      <c r="P1484" s="835">
        <v>60.88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5" customHeight="1" x14ac:dyDescent="0.2">
      <c r="A1485" s="831">
        <v>7</v>
      </c>
      <c r="B1485" s="832" t="s">
        <v>2907</v>
      </c>
      <c r="C1485" s="832" t="s">
        <v>2913</v>
      </c>
      <c r="D1485" s="833" t="s">
        <v>4443</v>
      </c>
      <c r="E1485" s="834" t="s">
        <v>2920</v>
      </c>
      <c r="F1485" s="832" t="s">
        <v>2908</v>
      </c>
      <c r="G1485" s="832" t="s">
        <v>2966</v>
      </c>
      <c r="H1485" s="832" t="s">
        <v>585</v>
      </c>
      <c r="I1485" s="832" t="s">
        <v>3192</v>
      </c>
      <c r="J1485" s="832" t="s">
        <v>1068</v>
      </c>
      <c r="K1485" s="832" t="s">
        <v>3193</v>
      </c>
      <c r="L1485" s="835">
        <v>103.67</v>
      </c>
      <c r="M1485" s="835">
        <v>207.34</v>
      </c>
      <c r="N1485" s="832">
        <v>2</v>
      </c>
      <c r="O1485" s="836">
        <v>2</v>
      </c>
      <c r="P1485" s="835">
        <v>103.67</v>
      </c>
      <c r="Q1485" s="837">
        <v>0.5</v>
      </c>
      <c r="R1485" s="832">
        <v>1</v>
      </c>
      <c r="S1485" s="837">
        <v>0.5</v>
      </c>
      <c r="T1485" s="836">
        <v>1</v>
      </c>
      <c r="U1485" s="838">
        <v>0.5</v>
      </c>
    </row>
    <row r="1486" spans="1:21" ht="14.45" customHeight="1" x14ac:dyDescent="0.2">
      <c r="A1486" s="831">
        <v>7</v>
      </c>
      <c r="B1486" s="832" t="s">
        <v>2907</v>
      </c>
      <c r="C1486" s="832" t="s">
        <v>2913</v>
      </c>
      <c r="D1486" s="833" t="s">
        <v>4443</v>
      </c>
      <c r="E1486" s="834" t="s">
        <v>2920</v>
      </c>
      <c r="F1486" s="832" t="s">
        <v>2908</v>
      </c>
      <c r="G1486" s="832" t="s">
        <v>2966</v>
      </c>
      <c r="H1486" s="832" t="s">
        <v>585</v>
      </c>
      <c r="I1486" s="832" t="s">
        <v>3172</v>
      </c>
      <c r="J1486" s="832" t="s">
        <v>1068</v>
      </c>
      <c r="K1486" s="832" t="s">
        <v>3173</v>
      </c>
      <c r="L1486" s="835">
        <v>103.67</v>
      </c>
      <c r="M1486" s="835">
        <v>311.01</v>
      </c>
      <c r="N1486" s="832">
        <v>3</v>
      </c>
      <c r="O1486" s="836">
        <v>1</v>
      </c>
      <c r="P1486" s="835">
        <v>311.01</v>
      </c>
      <c r="Q1486" s="837">
        <v>1</v>
      </c>
      <c r="R1486" s="832">
        <v>3</v>
      </c>
      <c r="S1486" s="837">
        <v>1</v>
      </c>
      <c r="T1486" s="836">
        <v>1</v>
      </c>
      <c r="U1486" s="838">
        <v>1</v>
      </c>
    </row>
    <row r="1487" spans="1:21" ht="14.45" customHeight="1" x14ac:dyDescent="0.2">
      <c r="A1487" s="831">
        <v>7</v>
      </c>
      <c r="B1487" s="832" t="s">
        <v>2907</v>
      </c>
      <c r="C1487" s="832" t="s">
        <v>2913</v>
      </c>
      <c r="D1487" s="833" t="s">
        <v>4443</v>
      </c>
      <c r="E1487" s="834" t="s">
        <v>2920</v>
      </c>
      <c r="F1487" s="832" t="s">
        <v>2908</v>
      </c>
      <c r="G1487" s="832" t="s">
        <v>4347</v>
      </c>
      <c r="H1487" s="832" t="s">
        <v>585</v>
      </c>
      <c r="I1487" s="832" t="s">
        <v>4348</v>
      </c>
      <c r="J1487" s="832" t="s">
        <v>1304</v>
      </c>
      <c r="K1487" s="832" t="s">
        <v>1305</v>
      </c>
      <c r="L1487" s="835">
        <v>453.18</v>
      </c>
      <c r="M1487" s="835">
        <v>906.36</v>
      </c>
      <c r="N1487" s="832">
        <v>2</v>
      </c>
      <c r="O1487" s="836">
        <v>0.5</v>
      </c>
      <c r="P1487" s="835">
        <v>906.36</v>
      </c>
      <c r="Q1487" s="837">
        <v>1</v>
      </c>
      <c r="R1487" s="832">
        <v>2</v>
      </c>
      <c r="S1487" s="837">
        <v>1</v>
      </c>
      <c r="T1487" s="836">
        <v>0.5</v>
      </c>
      <c r="U1487" s="838">
        <v>1</v>
      </c>
    </row>
    <row r="1488" spans="1:21" ht="14.45" customHeight="1" x14ac:dyDescent="0.2">
      <c r="A1488" s="831">
        <v>7</v>
      </c>
      <c r="B1488" s="832" t="s">
        <v>2907</v>
      </c>
      <c r="C1488" s="832" t="s">
        <v>2913</v>
      </c>
      <c r="D1488" s="833" t="s">
        <v>4443</v>
      </c>
      <c r="E1488" s="834" t="s">
        <v>2920</v>
      </c>
      <c r="F1488" s="832" t="s">
        <v>2908</v>
      </c>
      <c r="G1488" s="832" t="s">
        <v>3758</v>
      </c>
      <c r="H1488" s="832" t="s">
        <v>585</v>
      </c>
      <c r="I1488" s="832" t="s">
        <v>3759</v>
      </c>
      <c r="J1488" s="832" t="s">
        <v>3760</v>
      </c>
      <c r="K1488" s="832" t="s">
        <v>3761</v>
      </c>
      <c r="L1488" s="835">
        <v>2038.93</v>
      </c>
      <c r="M1488" s="835">
        <v>10194.65</v>
      </c>
      <c r="N1488" s="832">
        <v>5</v>
      </c>
      <c r="O1488" s="836">
        <v>1</v>
      </c>
      <c r="P1488" s="835">
        <v>10194.65</v>
      </c>
      <c r="Q1488" s="837">
        <v>1</v>
      </c>
      <c r="R1488" s="832">
        <v>5</v>
      </c>
      <c r="S1488" s="837">
        <v>1</v>
      </c>
      <c r="T1488" s="836">
        <v>1</v>
      </c>
      <c r="U1488" s="838">
        <v>1</v>
      </c>
    </row>
    <row r="1489" spans="1:21" ht="14.45" customHeight="1" x14ac:dyDescent="0.2">
      <c r="A1489" s="831">
        <v>7</v>
      </c>
      <c r="B1489" s="832" t="s">
        <v>2907</v>
      </c>
      <c r="C1489" s="832" t="s">
        <v>2913</v>
      </c>
      <c r="D1489" s="833" t="s">
        <v>4443</v>
      </c>
      <c r="E1489" s="834" t="s">
        <v>2920</v>
      </c>
      <c r="F1489" s="832" t="s">
        <v>2908</v>
      </c>
      <c r="G1489" s="832" t="s">
        <v>3758</v>
      </c>
      <c r="H1489" s="832" t="s">
        <v>585</v>
      </c>
      <c r="I1489" s="832" t="s">
        <v>3762</v>
      </c>
      <c r="J1489" s="832" t="s">
        <v>3760</v>
      </c>
      <c r="K1489" s="832" t="s">
        <v>3763</v>
      </c>
      <c r="L1489" s="835">
        <v>552.64</v>
      </c>
      <c r="M1489" s="835">
        <v>3868.48</v>
      </c>
      <c r="N1489" s="832">
        <v>7</v>
      </c>
      <c r="O1489" s="836">
        <v>2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7</v>
      </c>
      <c r="B1490" s="832" t="s">
        <v>2907</v>
      </c>
      <c r="C1490" s="832" t="s">
        <v>2913</v>
      </c>
      <c r="D1490" s="833" t="s">
        <v>4443</v>
      </c>
      <c r="E1490" s="834" t="s">
        <v>2920</v>
      </c>
      <c r="F1490" s="832" t="s">
        <v>2908</v>
      </c>
      <c r="G1490" s="832" t="s">
        <v>3758</v>
      </c>
      <c r="H1490" s="832" t="s">
        <v>585</v>
      </c>
      <c r="I1490" s="832" t="s">
        <v>3764</v>
      </c>
      <c r="J1490" s="832" t="s">
        <v>3760</v>
      </c>
      <c r="K1490" s="832" t="s">
        <v>3765</v>
      </c>
      <c r="L1490" s="835">
        <v>355.79</v>
      </c>
      <c r="M1490" s="835">
        <v>1778.95</v>
      </c>
      <c r="N1490" s="832">
        <v>5</v>
      </c>
      <c r="O1490" s="836">
        <v>2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7</v>
      </c>
      <c r="B1491" s="832" t="s">
        <v>2907</v>
      </c>
      <c r="C1491" s="832" t="s">
        <v>2913</v>
      </c>
      <c r="D1491" s="833" t="s">
        <v>4443</v>
      </c>
      <c r="E1491" s="834" t="s">
        <v>2920</v>
      </c>
      <c r="F1491" s="832" t="s">
        <v>2908</v>
      </c>
      <c r="G1491" s="832" t="s">
        <v>3758</v>
      </c>
      <c r="H1491" s="832" t="s">
        <v>585</v>
      </c>
      <c r="I1491" s="832" t="s">
        <v>3766</v>
      </c>
      <c r="J1491" s="832" t="s">
        <v>3760</v>
      </c>
      <c r="K1491" s="832" t="s">
        <v>3767</v>
      </c>
      <c r="L1491" s="835">
        <v>1019.46</v>
      </c>
      <c r="M1491" s="835">
        <v>11214.060000000001</v>
      </c>
      <c r="N1491" s="832">
        <v>11</v>
      </c>
      <c r="O1491" s="836">
        <v>3</v>
      </c>
      <c r="P1491" s="835">
        <v>5097.3</v>
      </c>
      <c r="Q1491" s="837">
        <v>0.45454545454545453</v>
      </c>
      <c r="R1491" s="832">
        <v>5</v>
      </c>
      <c r="S1491" s="837">
        <v>0.45454545454545453</v>
      </c>
      <c r="T1491" s="836">
        <v>1</v>
      </c>
      <c r="U1491" s="838">
        <v>0.33333333333333331</v>
      </c>
    </row>
    <row r="1492" spans="1:21" ht="14.45" customHeight="1" x14ac:dyDescent="0.2">
      <c r="A1492" s="831">
        <v>7</v>
      </c>
      <c r="B1492" s="832" t="s">
        <v>2907</v>
      </c>
      <c r="C1492" s="832" t="s">
        <v>2913</v>
      </c>
      <c r="D1492" s="833" t="s">
        <v>4443</v>
      </c>
      <c r="E1492" s="834" t="s">
        <v>2920</v>
      </c>
      <c r="F1492" s="832" t="s">
        <v>2908</v>
      </c>
      <c r="G1492" s="832" t="s">
        <v>3758</v>
      </c>
      <c r="H1492" s="832" t="s">
        <v>585</v>
      </c>
      <c r="I1492" s="832" t="s">
        <v>3768</v>
      </c>
      <c r="J1492" s="832" t="s">
        <v>3769</v>
      </c>
      <c r="K1492" s="832" t="s">
        <v>3767</v>
      </c>
      <c r="L1492" s="835">
        <v>1019.46</v>
      </c>
      <c r="M1492" s="835">
        <v>3058.38</v>
      </c>
      <c r="N1492" s="832">
        <v>3</v>
      </c>
      <c r="O1492" s="836">
        <v>1</v>
      </c>
      <c r="P1492" s="835">
        <v>3058.38</v>
      </c>
      <c r="Q1492" s="837">
        <v>1</v>
      </c>
      <c r="R1492" s="832">
        <v>3</v>
      </c>
      <c r="S1492" s="837">
        <v>1</v>
      </c>
      <c r="T1492" s="836">
        <v>1</v>
      </c>
      <c r="U1492" s="838">
        <v>1</v>
      </c>
    </row>
    <row r="1493" spans="1:21" ht="14.45" customHeight="1" x14ac:dyDescent="0.2">
      <c r="A1493" s="831">
        <v>7</v>
      </c>
      <c r="B1493" s="832" t="s">
        <v>2907</v>
      </c>
      <c r="C1493" s="832" t="s">
        <v>2913</v>
      </c>
      <c r="D1493" s="833" t="s">
        <v>4443</v>
      </c>
      <c r="E1493" s="834" t="s">
        <v>2920</v>
      </c>
      <c r="F1493" s="832" t="s">
        <v>2908</v>
      </c>
      <c r="G1493" s="832" t="s">
        <v>3758</v>
      </c>
      <c r="H1493" s="832" t="s">
        <v>585</v>
      </c>
      <c r="I1493" s="832" t="s">
        <v>3770</v>
      </c>
      <c r="J1493" s="832" t="s">
        <v>3769</v>
      </c>
      <c r="K1493" s="832" t="s">
        <v>3763</v>
      </c>
      <c r="L1493" s="835">
        <v>552.64</v>
      </c>
      <c r="M1493" s="835">
        <v>1657.92</v>
      </c>
      <c r="N1493" s="832">
        <v>3</v>
      </c>
      <c r="O1493" s="836">
        <v>1</v>
      </c>
      <c r="P1493" s="835">
        <v>1657.92</v>
      </c>
      <c r="Q1493" s="837">
        <v>1</v>
      </c>
      <c r="R1493" s="832">
        <v>3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7</v>
      </c>
      <c r="B1494" s="832" t="s">
        <v>2907</v>
      </c>
      <c r="C1494" s="832" t="s">
        <v>2913</v>
      </c>
      <c r="D1494" s="833" t="s">
        <v>4443</v>
      </c>
      <c r="E1494" s="834" t="s">
        <v>2920</v>
      </c>
      <c r="F1494" s="832" t="s">
        <v>2908</v>
      </c>
      <c r="G1494" s="832" t="s">
        <v>3758</v>
      </c>
      <c r="H1494" s="832" t="s">
        <v>678</v>
      </c>
      <c r="I1494" s="832" t="s">
        <v>3771</v>
      </c>
      <c r="J1494" s="832" t="s">
        <v>3772</v>
      </c>
      <c r="K1494" s="832" t="s">
        <v>3761</v>
      </c>
      <c r="L1494" s="835">
        <v>2038.93</v>
      </c>
      <c r="M1494" s="835">
        <v>28545.02</v>
      </c>
      <c r="N1494" s="832">
        <v>14</v>
      </c>
      <c r="O1494" s="836">
        <v>7</v>
      </c>
      <c r="P1494" s="835">
        <v>28545.02</v>
      </c>
      <c r="Q1494" s="837">
        <v>1</v>
      </c>
      <c r="R1494" s="832">
        <v>14</v>
      </c>
      <c r="S1494" s="837">
        <v>1</v>
      </c>
      <c r="T1494" s="836">
        <v>7</v>
      </c>
      <c r="U1494" s="838">
        <v>1</v>
      </c>
    </row>
    <row r="1495" spans="1:21" ht="14.45" customHeight="1" x14ac:dyDescent="0.2">
      <c r="A1495" s="831">
        <v>7</v>
      </c>
      <c r="B1495" s="832" t="s">
        <v>2907</v>
      </c>
      <c r="C1495" s="832" t="s">
        <v>2913</v>
      </c>
      <c r="D1495" s="833" t="s">
        <v>4443</v>
      </c>
      <c r="E1495" s="834" t="s">
        <v>2920</v>
      </c>
      <c r="F1495" s="832" t="s">
        <v>2908</v>
      </c>
      <c r="G1495" s="832" t="s">
        <v>3758</v>
      </c>
      <c r="H1495" s="832" t="s">
        <v>678</v>
      </c>
      <c r="I1495" s="832" t="s">
        <v>3773</v>
      </c>
      <c r="J1495" s="832" t="s">
        <v>3772</v>
      </c>
      <c r="K1495" s="832" t="s">
        <v>3765</v>
      </c>
      <c r="L1495" s="835">
        <v>355.79</v>
      </c>
      <c r="M1495" s="835">
        <v>3913.69</v>
      </c>
      <c r="N1495" s="832">
        <v>11</v>
      </c>
      <c r="O1495" s="836">
        <v>5</v>
      </c>
      <c r="P1495" s="835">
        <v>3913.69</v>
      </c>
      <c r="Q1495" s="837">
        <v>1</v>
      </c>
      <c r="R1495" s="832">
        <v>11</v>
      </c>
      <c r="S1495" s="837">
        <v>1</v>
      </c>
      <c r="T1495" s="836">
        <v>5</v>
      </c>
      <c r="U1495" s="838">
        <v>1</v>
      </c>
    </row>
    <row r="1496" spans="1:21" ht="14.45" customHeight="1" x14ac:dyDescent="0.2">
      <c r="A1496" s="831">
        <v>7</v>
      </c>
      <c r="B1496" s="832" t="s">
        <v>2907</v>
      </c>
      <c r="C1496" s="832" t="s">
        <v>2913</v>
      </c>
      <c r="D1496" s="833" t="s">
        <v>4443</v>
      </c>
      <c r="E1496" s="834" t="s">
        <v>2920</v>
      </c>
      <c r="F1496" s="832" t="s">
        <v>2908</v>
      </c>
      <c r="G1496" s="832" t="s">
        <v>3758</v>
      </c>
      <c r="H1496" s="832" t="s">
        <v>678</v>
      </c>
      <c r="I1496" s="832" t="s">
        <v>3774</v>
      </c>
      <c r="J1496" s="832" t="s">
        <v>3772</v>
      </c>
      <c r="K1496" s="832" t="s">
        <v>3763</v>
      </c>
      <c r="L1496" s="835">
        <v>552.64</v>
      </c>
      <c r="M1496" s="835">
        <v>7736.96</v>
      </c>
      <c r="N1496" s="832">
        <v>14</v>
      </c>
      <c r="O1496" s="836">
        <v>7</v>
      </c>
      <c r="P1496" s="835">
        <v>7736.96</v>
      </c>
      <c r="Q1496" s="837">
        <v>1</v>
      </c>
      <c r="R1496" s="832">
        <v>14</v>
      </c>
      <c r="S1496" s="837">
        <v>1</v>
      </c>
      <c r="T1496" s="836">
        <v>7</v>
      </c>
      <c r="U1496" s="838">
        <v>1</v>
      </c>
    </row>
    <row r="1497" spans="1:21" ht="14.45" customHeight="1" x14ac:dyDescent="0.2">
      <c r="A1497" s="831">
        <v>7</v>
      </c>
      <c r="B1497" s="832" t="s">
        <v>2907</v>
      </c>
      <c r="C1497" s="832" t="s">
        <v>2913</v>
      </c>
      <c r="D1497" s="833" t="s">
        <v>4443</v>
      </c>
      <c r="E1497" s="834" t="s">
        <v>2920</v>
      </c>
      <c r="F1497" s="832" t="s">
        <v>2908</v>
      </c>
      <c r="G1497" s="832" t="s">
        <v>3758</v>
      </c>
      <c r="H1497" s="832" t="s">
        <v>678</v>
      </c>
      <c r="I1497" s="832" t="s">
        <v>3775</v>
      </c>
      <c r="J1497" s="832" t="s">
        <v>3772</v>
      </c>
      <c r="K1497" s="832" t="s">
        <v>3767</v>
      </c>
      <c r="L1497" s="835">
        <v>1019.46</v>
      </c>
      <c r="M1497" s="835">
        <v>6116.76</v>
      </c>
      <c r="N1497" s="832">
        <v>6</v>
      </c>
      <c r="O1497" s="836">
        <v>4</v>
      </c>
      <c r="P1497" s="835">
        <v>6116.76</v>
      </c>
      <c r="Q1497" s="837">
        <v>1</v>
      </c>
      <c r="R1497" s="832">
        <v>6</v>
      </c>
      <c r="S1497" s="837">
        <v>1</v>
      </c>
      <c r="T1497" s="836">
        <v>4</v>
      </c>
      <c r="U1497" s="838">
        <v>1</v>
      </c>
    </row>
    <row r="1498" spans="1:21" ht="14.45" customHeight="1" x14ac:dyDescent="0.2">
      <c r="A1498" s="831">
        <v>7</v>
      </c>
      <c r="B1498" s="832" t="s">
        <v>2907</v>
      </c>
      <c r="C1498" s="832" t="s">
        <v>2913</v>
      </c>
      <c r="D1498" s="833" t="s">
        <v>4443</v>
      </c>
      <c r="E1498" s="834" t="s">
        <v>2920</v>
      </c>
      <c r="F1498" s="832" t="s">
        <v>2908</v>
      </c>
      <c r="G1498" s="832" t="s">
        <v>3758</v>
      </c>
      <c r="H1498" s="832" t="s">
        <v>585</v>
      </c>
      <c r="I1498" s="832" t="s">
        <v>3959</v>
      </c>
      <c r="J1498" s="832" t="s">
        <v>3769</v>
      </c>
      <c r="K1498" s="832" t="s">
        <v>3765</v>
      </c>
      <c r="L1498" s="835">
        <v>355.79</v>
      </c>
      <c r="M1498" s="835">
        <v>7827.38</v>
      </c>
      <c r="N1498" s="832">
        <v>22</v>
      </c>
      <c r="O1498" s="836">
        <v>9</v>
      </c>
      <c r="P1498" s="835">
        <v>7827.38</v>
      </c>
      <c r="Q1498" s="837">
        <v>1</v>
      </c>
      <c r="R1498" s="832">
        <v>22</v>
      </c>
      <c r="S1498" s="837">
        <v>1</v>
      </c>
      <c r="T1498" s="836">
        <v>9</v>
      </c>
      <c r="U1498" s="838">
        <v>1</v>
      </c>
    </row>
    <row r="1499" spans="1:21" ht="14.45" customHeight="1" x14ac:dyDescent="0.2">
      <c r="A1499" s="831">
        <v>7</v>
      </c>
      <c r="B1499" s="832" t="s">
        <v>2907</v>
      </c>
      <c r="C1499" s="832" t="s">
        <v>2913</v>
      </c>
      <c r="D1499" s="833" t="s">
        <v>4443</v>
      </c>
      <c r="E1499" s="834" t="s">
        <v>2920</v>
      </c>
      <c r="F1499" s="832" t="s">
        <v>2908</v>
      </c>
      <c r="G1499" s="832" t="s">
        <v>3758</v>
      </c>
      <c r="H1499" s="832" t="s">
        <v>585</v>
      </c>
      <c r="I1499" s="832" t="s">
        <v>4349</v>
      </c>
      <c r="J1499" s="832" t="s">
        <v>3777</v>
      </c>
      <c r="K1499" s="832" t="s">
        <v>4350</v>
      </c>
      <c r="L1499" s="835">
        <v>552.64</v>
      </c>
      <c r="M1499" s="835">
        <v>2763.2</v>
      </c>
      <c r="N1499" s="832">
        <v>5</v>
      </c>
      <c r="O1499" s="836">
        <v>2</v>
      </c>
      <c r="P1499" s="835">
        <v>2763.2</v>
      </c>
      <c r="Q1499" s="837">
        <v>1</v>
      </c>
      <c r="R1499" s="832">
        <v>5</v>
      </c>
      <c r="S1499" s="837">
        <v>1</v>
      </c>
      <c r="T1499" s="836">
        <v>2</v>
      </c>
      <c r="U1499" s="838">
        <v>1</v>
      </c>
    </row>
    <row r="1500" spans="1:21" ht="14.45" customHeight="1" x14ac:dyDescent="0.2">
      <c r="A1500" s="831">
        <v>7</v>
      </c>
      <c r="B1500" s="832" t="s">
        <v>2907</v>
      </c>
      <c r="C1500" s="832" t="s">
        <v>2913</v>
      </c>
      <c r="D1500" s="833" t="s">
        <v>4443</v>
      </c>
      <c r="E1500" s="834" t="s">
        <v>2920</v>
      </c>
      <c r="F1500" s="832" t="s">
        <v>2908</v>
      </c>
      <c r="G1500" s="832" t="s">
        <v>4148</v>
      </c>
      <c r="H1500" s="832" t="s">
        <v>585</v>
      </c>
      <c r="I1500" s="832" t="s">
        <v>4149</v>
      </c>
      <c r="J1500" s="832" t="s">
        <v>794</v>
      </c>
      <c r="K1500" s="832" t="s">
        <v>4150</v>
      </c>
      <c r="L1500" s="835">
        <v>0</v>
      </c>
      <c r="M1500" s="835">
        <v>0</v>
      </c>
      <c r="N1500" s="832">
        <v>2</v>
      </c>
      <c r="O1500" s="836">
        <v>2</v>
      </c>
      <c r="P1500" s="835">
        <v>0</v>
      </c>
      <c r="Q1500" s="837"/>
      <c r="R1500" s="832">
        <v>2</v>
      </c>
      <c r="S1500" s="837">
        <v>1</v>
      </c>
      <c r="T1500" s="836">
        <v>2</v>
      </c>
      <c r="U1500" s="838">
        <v>1</v>
      </c>
    </row>
    <row r="1501" spans="1:21" ht="14.45" customHeight="1" x14ac:dyDescent="0.2">
      <c r="A1501" s="831">
        <v>7</v>
      </c>
      <c r="B1501" s="832" t="s">
        <v>2907</v>
      </c>
      <c r="C1501" s="832" t="s">
        <v>2913</v>
      </c>
      <c r="D1501" s="833" t="s">
        <v>4443</v>
      </c>
      <c r="E1501" s="834" t="s">
        <v>2920</v>
      </c>
      <c r="F1501" s="832" t="s">
        <v>2908</v>
      </c>
      <c r="G1501" s="832" t="s">
        <v>3019</v>
      </c>
      <c r="H1501" s="832" t="s">
        <v>585</v>
      </c>
      <c r="I1501" s="832" t="s">
        <v>3020</v>
      </c>
      <c r="J1501" s="832" t="s">
        <v>747</v>
      </c>
      <c r="K1501" s="832" t="s">
        <v>3021</v>
      </c>
      <c r="L1501" s="835">
        <v>127.91</v>
      </c>
      <c r="M1501" s="835">
        <v>511.64</v>
      </c>
      <c r="N1501" s="832">
        <v>4</v>
      </c>
      <c r="O1501" s="836">
        <v>2</v>
      </c>
      <c r="P1501" s="835">
        <v>383.73</v>
      </c>
      <c r="Q1501" s="837">
        <v>0.75000000000000011</v>
      </c>
      <c r="R1501" s="832">
        <v>3</v>
      </c>
      <c r="S1501" s="837">
        <v>0.75</v>
      </c>
      <c r="T1501" s="836">
        <v>1.5</v>
      </c>
      <c r="U1501" s="838">
        <v>0.75</v>
      </c>
    </row>
    <row r="1502" spans="1:21" ht="14.45" customHeight="1" x14ac:dyDescent="0.2">
      <c r="A1502" s="831">
        <v>7</v>
      </c>
      <c r="B1502" s="832" t="s">
        <v>2907</v>
      </c>
      <c r="C1502" s="832" t="s">
        <v>2913</v>
      </c>
      <c r="D1502" s="833" t="s">
        <v>4443</v>
      </c>
      <c r="E1502" s="834" t="s">
        <v>2920</v>
      </c>
      <c r="F1502" s="832" t="s">
        <v>2908</v>
      </c>
      <c r="G1502" s="832" t="s">
        <v>3793</v>
      </c>
      <c r="H1502" s="832" t="s">
        <v>585</v>
      </c>
      <c r="I1502" s="832" t="s">
        <v>3803</v>
      </c>
      <c r="J1502" s="832" t="s">
        <v>1346</v>
      </c>
      <c r="K1502" s="832" t="s">
        <v>3796</v>
      </c>
      <c r="L1502" s="835">
        <v>169.29</v>
      </c>
      <c r="M1502" s="835">
        <v>846.45</v>
      </c>
      <c r="N1502" s="832">
        <v>5</v>
      </c>
      <c r="O1502" s="836">
        <v>1.5</v>
      </c>
      <c r="P1502" s="835">
        <v>507.87</v>
      </c>
      <c r="Q1502" s="837">
        <v>0.6</v>
      </c>
      <c r="R1502" s="832">
        <v>3</v>
      </c>
      <c r="S1502" s="837">
        <v>0.6</v>
      </c>
      <c r="T1502" s="836">
        <v>0.5</v>
      </c>
      <c r="U1502" s="838">
        <v>0.33333333333333331</v>
      </c>
    </row>
    <row r="1503" spans="1:21" ht="14.45" customHeight="1" x14ac:dyDescent="0.2">
      <c r="A1503" s="831">
        <v>7</v>
      </c>
      <c r="B1503" s="832" t="s">
        <v>2907</v>
      </c>
      <c r="C1503" s="832" t="s">
        <v>2913</v>
      </c>
      <c r="D1503" s="833" t="s">
        <v>4443</v>
      </c>
      <c r="E1503" s="834" t="s">
        <v>2920</v>
      </c>
      <c r="F1503" s="832" t="s">
        <v>2908</v>
      </c>
      <c r="G1503" s="832" t="s">
        <v>3793</v>
      </c>
      <c r="H1503" s="832" t="s">
        <v>585</v>
      </c>
      <c r="I1503" s="832" t="s">
        <v>3804</v>
      </c>
      <c r="J1503" s="832" t="s">
        <v>3805</v>
      </c>
      <c r="K1503" s="832" t="s">
        <v>3796</v>
      </c>
      <c r="L1503" s="835">
        <v>169.29</v>
      </c>
      <c r="M1503" s="835">
        <v>846.44999999999993</v>
      </c>
      <c r="N1503" s="832">
        <v>5</v>
      </c>
      <c r="O1503" s="836">
        <v>0.5</v>
      </c>
      <c r="P1503" s="835">
        <v>846.44999999999993</v>
      </c>
      <c r="Q1503" s="837">
        <v>1</v>
      </c>
      <c r="R1503" s="832">
        <v>5</v>
      </c>
      <c r="S1503" s="837">
        <v>1</v>
      </c>
      <c r="T1503" s="836">
        <v>0.5</v>
      </c>
      <c r="U1503" s="838">
        <v>1</v>
      </c>
    </row>
    <row r="1504" spans="1:21" ht="14.45" customHeight="1" x14ac:dyDescent="0.2">
      <c r="A1504" s="831">
        <v>7</v>
      </c>
      <c r="B1504" s="832" t="s">
        <v>2907</v>
      </c>
      <c r="C1504" s="832" t="s">
        <v>2913</v>
      </c>
      <c r="D1504" s="833" t="s">
        <v>4443</v>
      </c>
      <c r="E1504" s="834" t="s">
        <v>2920</v>
      </c>
      <c r="F1504" s="832" t="s">
        <v>2908</v>
      </c>
      <c r="G1504" s="832" t="s">
        <v>3793</v>
      </c>
      <c r="H1504" s="832" t="s">
        <v>585</v>
      </c>
      <c r="I1504" s="832" t="s">
        <v>3806</v>
      </c>
      <c r="J1504" s="832" t="s">
        <v>3805</v>
      </c>
      <c r="K1504" s="832" t="s">
        <v>3798</v>
      </c>
      <c r="L1504" s="835">
        <v>338.58</v>
      </c>
      <c r="M1504" s="835">
        <v>1015.74</v>
      </c>
      <c r="N1504" s="832">
        <v>3</v>
      </c>
      <c r="O1504" s="836">
        <v>0.5</v>
      </c>
      <c r="P1504" s="835">
        <v>1015.74</v>
      </c>
      <c r="Q1504" s="837">
        <v>1</v>
      </c>
      <c r="R1504" s="832">
        <v>3</v>
      </c>
      <c r="S1504" s="837">
        <v>1</v>
      </c>
      <c r="T1504" s="836">
        <v>0.5</v>
      </c>
      <c r="U1504" s="838">
        <v>1</v>
      </c>
    </row>
    <row r="1505" spans="1:21" ht="14.45" customHeight="1" x14ac:dyDescent="0.2">
      <c r="A1505" s="831">
        <v>7</v>
      </c>
      <c r="B1505" s="832" t="s">
        <v>2907</v>
      </c>
      <c r="C1505" s="832" t="s">
        <v>2913</v>
      </c>
      <c r="D1505" s="833" t="s">
        <v>4443</v>
      </c>
      <c r="E1505" s="834" t="s">
        <v>2920</v>
      </c>
      <c r="F1505" s="832" t="s">
        <v>2908</v>
      </c>
      <c r="G1505" s="832" t="s">
        <v>3793</v>
      </c>
      <c r="H1505" s="832" t="s">
        <v>585</v>
      </c>
      <c r="I1505" s="832" t="s">
        <v>3961</v>
      </c>
      <c r="J1505" s="832" t="s">
        <v>3962</v>
      </c>
      <c r="K1505" s="832" t="s">
        <v>3798</v>
      </c>
      <c r="L1505" s="835">
        <v>338.58</v>
      </c>
      <c r="M1505" s="835">
        <v>4062.96</v>
      </c>
      <c r="N1505" s="832">
        <v>12</v>
      </c>
      <c r="O1505" s="836">
        <v>1.5</v>
      </c>
      <c r="P1505" s="835">
        <v>1015.74</v>
      </c>
      <c r="Q1505" s="837">
        <v>0.25</v>
      </c>
      <c r="R1505" s="832">
        <v>3</v>
      </c>
      <c r="S1505" s="837">
        <v>0.25</v>
      </c>
      <c r="T1505" s="836">
        <v>0.5</v>
      </c>
      <c r="U1505" s="838">
        <v>0.33333333333333331</v>
      </c>
    </row>
    <row r="1506" spans="1:21" ht="14.45" customHeight="1" x14ac:dyDescent="0.2">
      <c r="A1506" s="831">
        <v>7</v>
      </c>
      <c r="B1506" s="832" t="s">
        <v>2907</v>
      </c>
      <c r="C1506" s="832" t="s">
        <v>2913</v>
      </c>
      <c r="D1506" s="833" t="s">
        <v>4443</v>
      </c>
      <c r="E1506" s="834" t="s">
        <v>2920</v>
      </c>
      <c r="F1506" s="832" t="s">
        <v>2908</v>
      </c>
      <c r="G1506" s="832" t="s">
        <v>3793</v>
      </c>
      <c r="H1506" s="832" t="s">
        <v>585</v>
      </c>
      <c r="I1506" s="832" t="s">
        <v>3810</v>
      </c>
      <c r="J1506" s="832" t="s">
        <v>1346</v>
      </c>
      <c r="K1506" s="832" t="s">
        <v>3798</v>
      </c>
      <c r="L1506" s="835">
        <v>338.58</v>
      </c>
      <c r="M1506" s="835">
        <v>2708.64</v>
      </c>
      <c r="N1506" s="832">
        <v>8</v>
      </c>
      <c r="O1506" s="836">
        <v>1</v>
      </c>
      <c r="P1506" s="835">
        <v>1692.8999999999999</v>
      </c>
      <c r="Q1506" s="837">
        <v>0.625</v>
      </c>
      <c r="R1506" s="832">
        <v>5</v>
      </c>
      <c r="S1506" s="837">
        <v>0.625</v>
      </c>
      <c r="T1506" s="836">
        <v>0.5</v>
      </c>
      <c r="U1506" s="838">
        <v>0.5</v>
      </c>
    </row>
    <row r="1507" spans="1:21" ht="14.45" customHeight="1" x14ac:dyDescent="0.2">
      <c r="A1507" s="831">
        <v>7</v>
      </c>
      <c r="B1507" s="832" t="s">
        <v>2907</v>
      </c>
      <c r="C1507" s="832" t="s">
        <v>2913</v>
      </c>
      <c r="D1507" s="833" t="s">
        <v>4443</v>
      </c>
      <c r="E1507" s="834" t="s">
        <v>2920</v>
      </c>
      <c r="F1507" s="832" t="s">
        <v>2908</v>
      </c>
      <c r="G1507" s="832" t="s">
        <v>3793</v>
      </c>
      <c r="H1507" s="832" t="s">
        <v>678</v>
      </c>
      <c r="I1507" s="832" t="s">
        <v>2612</v>
      </c>
      <c r="J1507" s="832" t="s">
        <v>1346</v>
      </c>
      <c r="K1507" s="832" t="s">
        <v>1347</v>
      </c>
      <c r="L1507" s="835">
        <v>1286.6199999999999</v>
      </c>
      <c r="M1507" s="835">
        <v>9006.34</v>
      </c>
      <c r="N1507" s="832">
        <v>7</v>
      </c>
      <c r="O1507" s="836">
        <v>2.5</v>
      </c>
      <c r="P1507" s="835">
        <v>7719.7199999999993</v>
      </c>
      <c r="Q1507" s="837">
        <v>0.8571428571428571</v>
      </c>
      <c r="R1507" s="832">
        <v>6</v>
      </c>
      <c r="S1507" s="837">
        <v>0.8571428571428571</v>
      </c>
      <c r="T1507" s="836">
        <v>2</v>
      </c>
      <c r="U1507" s="838">
        <v>0.8</v>
      </c>
    </row>
    <row r="1508" spans="1:21" ht="14.45" customHeight="1" x14ac:dyDescent="0.2">
      <c r="A1508" s="831">
        <v>7</v>
      </c>
      <c r="B1508" s="832" t="s">
        <v>2907</v>
      </c>
      <c r="C1508" s="832" t="s">
        <v>2913</v>
      </c>
      <c r="D1508" s="833" t="s">
        <v>4443</v>
      </c>
      <c r="E1508" s="834" t="s">
        <v>2920</v>
      </c>
      <c r="F1508" s="832" t="s">
        <v>2908</v>
      </c>
      <c r="G1508" s="832" t="s">
        <v>3793</v>
      </c>
      <c r="H1508" s="832" t="s">
        <v>585</v>
      </c>
      <c r="I1508" s="832" t="s">
        <v>3811</v>
      </c>
      <c r="J1508" s="832" t="s">
        <v>3812</v>
      </c>
      <c r="K1508" s="832" t="s">
        <v>3796</v>
      </c>
      <c r="L1508" s="835">
        <v>169.29</v>
      </c>
      <c r="M1508" s="835">
        <v>1692.9</v>
      </c>
      <c r="N1508" s="832">
        <v>10</v>
      </c>
      <c r="O1508" s="836">
        <v>3.5</v>
      </c>
      <c r="P1508" s="835">
        <v>1523.6100000000001</v>
      </c>
      <c r="Q1508" s="837">
        <v>0.9</v>
      </c>
      <c r="R1508" s="832">
        <v>9</v>
      </c>
      <c r="S1508" s="837">
        <v>0.9</v>
      </c>
      <c r="T1508" s="836">
        <v>2.5</v>
      </c>
      <c r="U1508" s="838">
        <v>0.7142857142857143</v>
      </c>
    </row>
    <row r="1509" spans="1:21" ht="14.45" customHeight="1" x14ac:dyDescent="0.2">
      <c r="A1509" s="831">
        <v>7</v>
      </c>
      <c r="B1509" s="832" t="s">
        <v>2907</v>
      </c>
      <c r="C1509" s="832" t="s">
        <v>2913</v>
      </c>
      <c r="D1509" s="833" t="s">
        <v>4443</v>
      </c>
      <c r="E1509" s="834" t="s">
        <v>2920</v>
      </c>
      <c r="F1509" s="832" t="s">
        <v>2908</v>
      </c>
      <c r="G1509" s="832" t="s">
        <v>3793</v>
      </c>
      <c r="H1509" s="832" t="s">
        <v>585</v>
      </c>
      <c r="I1509" s="832" t="s">
        <v>4158</v>
      </c>
      <c r="J1509" s="832" t="s">
        <v>1346</v>
      </c>
      <c r="K1509" s="832" t="s">
        <v>4159</v>
      </c>
      <c r="L1509" s="835">
        <v>84.65</v>
      </c>
      <c r="M1509" s="835">
        <v>169.3</v>
      </c>
      <c r="N1509" s="832">
        <v>2</v>
      </c>
      <c r="O1509" s="836">
        <v>0.5</v>
      </c>
      <c r="P1509" s="835">
        <v>169.3</v>
      </c>
      <c r="Q1509" s="837">
        <v>1</v>
      </c>
      <c r="R1509" s="832">
        <v>2</v>
      </c>
      <c r="S1509" s="837">
        <v>1</v>
      </c>
      <c r="T1509" s="836">
        <v>0.5</v>
      </c>
      <c r="U1509" s="838">
        <v>1</v>
      </c>
    </row>
    <row r="1510" spans="1:21" ht="14.45" customHeight="1" x14ac:dyDescent="0.2">
      <c r="A1510" s="831">
        <v>7</v>
      </c>
      <c r="B1510" s="832" t="s">
        <v>2907</v>
      </c>
      <c r="C1510" s="832" t="s">
        <v>2913</v>
      </c>
      <c r="D1510" s="833" t="s">
        <v>4443</v>
      </c>
      <c r="E1510" s="834" t="s">
        <v>2920</v>
      </c>
      <c r="F1510" s="832" t="s">
        <v>2908</v>
      </c>
      <c r="G1510" s="832" t="s">
        <v>3793</v>
      </c>
      <c r="H1510" s="832" t="s">
        <v>678</v>
      </c>
      <c r="I1510" s="832" t="s">
        <v>2613</v>
      </c>
      <c r="J1510" s="832" t="s">
        <v>1346</v>
      </c>
      <c r="K1510" s="832" t="s">
        <v>1348</v>
      </c>
      <c r="L1510" s="835">
        <v>2573.2199999999998</v>
      </c>
      <c r="M1510" s="835">
        <v>66903.720000000016</v>
      </c>
      <c r="N1510" s="832">
        <v>26</v>
      </c>
      <c r="O1510" s="836">
        <v>8.5</v>
      </c>
      <c r="P1510" s="835">
        <v>64330.500000000015</v>
      </c>
      <c r="Q1510" s="837">
        <v>0.96153846153846156</v>
      </c>
      <c r="R1510" s="832">
        <v>25</v>
      </c>
      <c r="S1510" s="837">
        <v>0.96153846153846156</v>
      </c>
      <c r="T1510" s="836">
        <v>8</v>
      </c>
      <c r="U1510" s="838">
        <v>0.94117647058823528</v>
      </c>
    </row>
    <row r="1511" spans="1:21" ht="14.45" customHeight="1" x14ac:dyDescent="0.2">
      <c r="A1511" s="831">
        <v>7</v>
      </c>
      <c r="B1511" s="832" t="s">
        <v>2907</v>
      </c>
      <c r="C1511" s="832" t="s">
        <v>2913</v>
      </c>
      <c r="D1511" s="833" t="s">
        <v>4443</v>
      </c>
      <c r="E1511" s="834" t="s">
        <v>2920</v>
      </c>
      <c r="F1511" s="832" t="s">
        <v>2908</v>
      </c>
      <c r="G1511" s="832" t="s">
        <v>3356</v>
      </c>
      <c r="H1511" s="832" t="s">
        <v>585</v>
      </c>
      <c r="I1511" s="832" t="s">
        <v>3357</v>
      </c>
      <c r="J1511" s="832" t="s">
        <v>3358</v>
      </c>
      <c r="K1511" s="832" t="s">
        <v>3359</v>
      </c>
      <c r="L1511" s="835">
        <v>0</v>
      </c>
      <c r="M1511" s="835">
        <v>0</v>
      </c>
      <c r="N1511" s="832">
        <v>1</v>
      </c>
      <c r="O1511" s="836">
        <v>1</v>
      </c>
      <c r="P1511" s="835"/>
      <c r="Q1511" s="837"/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7</v>
      </c>
      <c r="B1512" s="832" t="s">
        <v>2907</v>
      </c>
      <c r="C1512" s="832" t="s">
        <v>2913</v>
      </c>
      <c r="D1512" s="833" t="s">
        <v>4443</v>
      </c>
      <c r="E1512" s="834" t="s">
        <v>2920</v>
      </c>
      <c r="F1512" s="832" t="s">
        <v>2908</v>
      </c>
      <c r="G1512" s="832" t="s">
        <v>3022</v>
      </c>
      <c r="H1512" s="832" t="s">
        <v>585</v>
      </c>
      <c r="I1512" s="832" t="s">
        <v>3023</v>
      </c>
      <c r="J1512" s="832" t="s">
        <v>3024</v>
      </c>
      <c r="K1512" s="832" t="s">
        <v>3025</v>
      </c>
      <c r="L1512" s="835">
        <v>115.18</v>
      </c>
      <c r="M1512" s="835">
        <v>115.18</v>
      </c>
      <c r="N1512" s="832">
        <v>1</v>
      </c>
      <c r="O1512" s="836">
        <v>1</v>
      </c>
      <c r="P1512" s="835">
        <v>115.18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5" customHeight="1" x14ac:dyDescent="0.2">
      <c r="A1513" s="831">
        <v>7</v>
      </c>
      <c r="B1513" s="832" t="s">
        <v>2907</v>
      </c>
      <c r="C1513" s="832" t="s">
        <v>2913</v>
      </c>
      <c r="D1513" s="833" t="s">
        <v>4443</v>
      </c>
      <c r="E1513" s="834" t="s">
        <v>2920</v>
      </c>
      <c r="F1513" s="832" t="s">
        <v>2908</v>
      </c>
      <c r="G1513" s="832" t="s">
        <v>3470</v>
      </c>
      <c r="H1513" s="832" t="s">
        <v>678</v>
      </c>
      <c r="I1513" s="832" t="s">
        <v>2589</v>
      </c>
      <c r="J1513" s="832" t="s">
        <v>713</v>
      </c>
      <c r="K1513" s="832" t="s">
        <v>1289</v>
      </c>
      <c r="L1513" s="835">
        <v>0</v>
      </c>
      <c r="M1513" s="835">
        <v>0</v>
      </c>
      <c r="N1513" s="832">
        <v>15</v>
      </c>
      <c r="O1513" s="836">
        <v>4</v>
      </c>
      <c r="P1513" s="835">
        <v>0</v>
      </c>
      <c r="Q1513" s="837"/>
      <c r="R1513" s="832">
        <v>9</v>
      </c>
      <c r="S1513" s="837">
        <v>0.6</v>
      </c>
      <c r="T1513" s="836">
        <v>2.5</v>
      </c>
      <c r="U1513" s="838">
        <v>0.625</v>
      </c>
    </row>
    <row r="1514" spans="1:21" ht="14.45" customHeight="1" x14ac:dyDescent="0.2">
      <c r="A1514" s="831">
        <v>7</v>
      </c>
      <c r="B1514" s="832" t="s">
        <v>2907</v>
      </c>
      <c r="C1514" s="832" t="s">
        <v>2913</v>
      </c>
      <c r="D1514" s="833" t="s">
        <v>4443</v>
      </c>
      <c r="E1514" s="834" t="s">
        <v>2920</v>
      </c>
      <c r="F1514" s="832" t="s">
        <v>2908</v>
      </c>
      <c r="G1514" s="832" t="s">
        <v>3470</v>
      </c>
      <c r="H1514" s="832" t="s">
        <v>585</v>
      </c>
      <c r="I1514" s="832" t="s">
        <v>3819</v>
      </c>
      <c r="J1514" s="832" t="s">
        <v>1980</v>
      </c>
      <c r="K1514" s="832" t="s">
        <v>3820</v>
      </c>
      <c r="L1514" s="835">
        <v>227.69</v>
      </c>
      <c r="M1514" s="835">
        <v>1366.1399999999999</v>
      </c>
      <c r="N1514" s="832">
        <v>6</v>
      </c>
      <c r="O1514" s="836">
        <v>2.5</v>
      </c>
      <c r="P1514" s="835">
        <v>455.38</v>
      </c>
      <c r="Q1514" s="837">
        <v>0.33333333333333337</v>
      </c>
      <c r="R1514" s="832">
        <v>2</v>
      </c>
      <c r="S1514" s="837">
        <v>0.33333333333333331</v>
      </c>
      <c r="T1514" s="836">
        <v>1</v>
      </c>
      <c r="U1514" s="838">
        <v>0.4</v>
      </c>
    </row>
    <row r="1515" spans="1:21" ht="14.45" customHeight="1" x14ac:dyDescent="0.2">
      <c r="A1515" s="831">
        <v>7</v>
      </c>
      <c r="B1515" s="832" t="s">
        <v>2907</v>
      </c>
      <c r="C1515" s="832" t="s">
        <v>2913</v>
      </c>
      <c r="D1515" s="833" t="s">
        <v>4443</v>
      </c>
      <c r="E1515" s="834" t="s">
        <v>2920</v>
      </c>
      <c r="F1515" s="832" t="s">
        <v>2908</v>
      </c>
      <c r="G1515" s="832" t="s">
        <v>3821</v>
      </c>
      <c r="H1515" s="832" t="s">
        <v>585</v>
      </c>
      <c r="I1515" s="832" t="s">
        <v>3832</v>
      </c>
      <c r="J1515" s="832" t="s">
        <v>3828</v>
      </c>
      <c r="K1515" s="832" t="s">
        <v>3829</v>
      </c>
      <c r="L1515" s="835">
        <v>60.39</v>
      </c>
      <c r="M1515" s="835">
        <v>60.39</v>
      </c>
      <c r="N1515" s="832">
        <v>1</v>
      </c>
      <c r="O1515" s="836">
        <v>0.5</v>
      </c>
      <c r="P1515" s="835">
        <v>60.39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5" customHeight="1" x14ac:dyDescent="0.2">
      <c r="A1516" s="831">
        <v>7</v>
      </c>
      <c r="B1516" s="832" t="s">
        <v>2907</v>
      </c>
      <c r="C1516" s="832" t="s">
        <v>2913</v>
      </c>
      <c r="D1516" s="833" t="s">
        <v>4443</v>
      </c>
      <c r="E1516" s="834" t="s">
        <v>2920</v>
      </c>
      <c r="F1516" s="832" t="s">
        <v>2908</v>
      </c>
      <c r="G1516" s="832" t="s">
        <v>3837</v>
      </c>
      <c r="H1516" s="832" t="s">
        <v>585</v>
      </c>
      <c r="I1516" s="832" t="s">
        <v>3841</v>
      </c>
      <c r="J1516" s="832" t="s">
        <v>3839</v>
      </c>
      <c r="K1516" s="832" t="s">
        <v>3842</v>
      </c>
      <c r="L1516" s="835">
        <v>552.64</v>
      </c>
      <c r="M1516" s="835">
        <v>1657.92</v>
      </c>
      <c r="N1516" s="832">
        <v>3</v>
      </c>
      <c r="O1516" s="836">
        <v>1</v>
      </c>
      <c r="P1516" s="835">
        <v>1657.92</v>
      </c>
      <c r="Q1516" s="837">
        <v>1</v>
      </c>
      <c r="R1516" s="832">
        <v>3</v>
      </c>
      <c r="S1516" s="837">
        <v>1</v>
      </c>
      <c r="T1516" s="836">
        <v>1</v>
      </c>
      <c r="U1516" s="838">
        <v>1</v>
      </c>
    </row>
    <row r="1517" spans="1:21" ht="14.45" customHeight="1" x14ac:dyDescent="0.2">
      <c r="A1517" s="831">
        <v>7</v>
      </c>
      <c r="B1517" s="832" t="s">
        <v>2907</v>
      </c>
      <c r="C1517" s="832" t="s">
        <v>2913</v>
      </c>
      <c r="D1517" s="833" t="s">
        <v>4443</v>
      </c>
      <c r="E1517" s="834" t="s">
        <v>2920</v>
      </c>
      <c r="F1517" s="832" t="s">
        <v>2908</v>
      </c>
      <c r="G1517" s="832" t="s">
        <v>3837</v>
      </c>
      <c r="H1517" s="832" t="s">
        <v>585</v>
      </c>
      <c r="I1517" s="832" t="s">
        <v>3843</v>
      </c>
      <c r="J1517" s="832" t="s">
        <v>3839</v>
      </c>
      <c r="K1517" s="832" t="s">
        <v>3844</v>
      </c>
      <c r="L1517" s="835">
        <v>1019.46</v>
      </c>
      <c r="M1517" s="835">
        <v>3058.38</v>
      </c>
      <c r="N1517" s="832">
        <v>3</v>
      </c>
      <c r="O1517" s="836">
        <v>0.5</v>
      </c>
      <c r="P1517" s="835">
        <v>3058.38</v>
      </c>
      <c r="Q1517" s="837">
        <v>1</v>
      </c>
      <c r="R1517" s="832">
        <v>3</v>
      </c>
      <c r="S1517" s="837">
        <v>1</v>
      </c>
      <c r="T1517" s="836">
        <v>0.5</v>
      </c>
      <c r="U1517" s="838">
        <v>1</v>
      </c>
    </row>
    <row r="1518" spans="1:21" ht="14.45" customHeight="1" x14ac:dyDescent="0.2">
      <c r="A1518" s="831">
        <v>7</v>
      </c>
      <c r="B1518" s="832" t="s">
        <v>2907</v>
      </c>
      <c r="C1518" s="832" t="s">
        <v>2913</v>
      </c>
      <c r="D1518" s="833" t="s">
        <v>4443</v>
      </c>
      <c r="E1518" s="834" t="s">
        <v>2920</v>
      </c>
      <c r="F1518" s="832" t="s">
        <v>2908</v>
      </c>
      <c r="G1518" s="832" t="s">
        <v>3837</v>
      </c>
      <c r="H1518" s="832" t="s">
        <v>585</v>
      </c>
      <c r="I1518" s="832" t="s">
        <v>3845</v>
      </c>
      <c r="J1518" s="832" t="s">
        <v>3839</v>
      </c>
      <c r="K1518" s="832" t="s">
        <v>3274</v>
      </c>
      <c r="L1518" s="835">
        <v>764.6</v>
      </c>
      <c r="M1518" s="835">
        <v>4587.6000000000004</v>
      </c>
      <c r="N1518" s="832">
        <v>6</v>
      </c>
      <c r="O1518" s="836">
        <v>2</v>
      </c>
      <c r="P1518" s="835">
        <v>2293.8000000000002</v>
      </c>
      <c r="Q1518" s="837">
        <v>0.5</v>
      </c>
      <c r="R1518" s="832">
        <v>3</v>
      </c>
      <c r="S1518" s="837">
        <v>0.5</v>
      </c>
      <c r="T1518" s="836">
        <v>1</v>
      </c>
      <c r="U1518" s="838">
        <v>0.5</v>
      </c>
    </row>
    <row r="1519" spans="1:21" ht="14.45" customHeight="1" x14ac:dyDescent="0.2">
      <c r="A1519" s="831">
        <v>7</v>
      </c>
      <c r="B1519" s="832" t="s">
        <v>2907</v>
      </c>
      <c r="C1519" s="832" t="s">
        <v>2913</v>
      </c>
      <c r="D1519" s="833" t="s">
        <v>4443</v>
      </c>
      <c r="E1519" s="834" t="s">
        <v>2920</v>
      </c>
      <c r="F1519" s="832" t="s">
        <v>2908</v>
      </c>
      <c r="G1519" s="832" t="s">
        <v>3853</v>
      </c>
      <c r="H1519" s="832" t="s">
        <v>585</v>
      </c>
      <c r="I1519" s="832" t="s">
        <v>3854</v>
      </c>
      <c r="J1519" s="832" t="s">
        <v>3855</v>
      </c>
      <c r="K1519" s="832" t="s">
        <v>2755</v>
      </c>
      <c r="L1519" s="835">
        <v>38.56</v>
      </c>
      <c r="M1519" s="835">
        <v>38.56</v>
      </c>
      <c r="N1519" s="832">
        <v>1</v>
      </c>
      <c r="O1519" s="836">
        <v>0.5</v>
      </c>
      <c r="P1519" s="835">
        <v>38.56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5" customHeight="1" x14ac:dyDescent="0.2">
      <c r="A1520" s="831">
        <v>7</v>
      </c>
      <c r="B1520" s="832" t="s">
        <v>2907</v>
      </c>
      <c r="C1520" s="832" t="s">
        <v>2913</v>
      </c>
      <c r="D1520" s="833" t="s">
        <v>4443</v>
      </c>
      <c r="E1520" s="834" t="s">
        <v>2920</v>
      </c>
      <c r="F1520" s="832" t="s">
        <v>2908</v>
      </c>
      <c r="G1520" s="832" t="s">
        <v>3856</v>
      </c>
      <c r="H1520" s="832" t="s">
        <v>585</v>
      </c>
      <c r="I1520" s="832" t="s">
        <v>3859</v>
      </c>
      <c r="J1520" s="832" t="s">
        <v>3860</v>
      </c>
      <c r="K1520" s="832" t="s">
        <v>790</v>
      </c>
      <c r="L1520" s="835">
        <v>140.94999999999999</v>
      </c>
      <c r="M1520" s="835">
        <v>1409.5</v>
      </c>
      <c r="N1520" s="832">
        <v>10</v>
      </c>
      <c r="O1520" s="836">
        <v>1.5</v>
      </c>
      <c r="P1520" s="835">
        <v>845.69999999999993</v>
      </c>
      <c r="Q1520" s="837">
        <v>0.6</v>
      </c>
      <c r="R1520" s="832">
        <v>6</v>
      </c>
      <c r="S1520" s="837">
        <v>0.6</v>
      </c>
      <c r="T1520" s="836">
        <v>0.5</v>
      </c>
      <c r="U1520" s="838">
        <v>0.33333333333333331</v>
      </c>
    </row>
    <row r="1521" spans="1:21" ht="14.45" customHeight="1" x14ac:dyDescent="0.2">
      <c r="A1521" s="831">
        <v>7</v>
      </c>
      <c r="B1521" s="832" t="s">
        <v>2907</v>
      </c>
      <c r="C1521" s="832" t="s">
        <v>2913</v>
      </c>
      <c r="D1521" s="833" t="s">
        <v>4443</v>
      </c>
      <c r="E1521" s="834" t="s">
        <v>2920</v>
      </c>
      <c r="F1521" s="832" t="s">
        <v>2908</v>
      </c>
      <c r="G1521" s="832" t="s">
        <v>3856</v>
      </c>
      <c r="H1521" s="832" t="s">
        <v>585</v>
      </c>
      <c r="I1521" s="832" t="s">
        <v>3861</v>
      </c>
      <c r="J1521" s="832" t="s">
        <v>3862</v>
      </c>
      <c r="K1521" s="832" t="s">
        <v>1836</v>
      </c>
      <c r="L1521" s="835">
        <v>187.92</v>
      </c>
      <c r="M1521" s="835">
        <v>3382.56</v>
      </c>
      <c r="N1521" s="832">
        <v>18</v>
      </c>
      <c r="O1521" s="836">
        <v>2.5</v>
      </c>
      <c r="P1521" s="835">
        <v>1691.28</v>
      </c>
      <c r="Q1521" s="837">
        <v>0.5</v>
      </c>
      <c r="R1521" s="832">
        <v>9</v>
      </c>
      <c r="S1521" s="837">
        <v>0.5</v>
      </c>
      <c r="T1521" s="836">
        <v>1</v>
      </c>
      <c r="U1521" s="838">
        <v>0.4</v>
      </c>
    </row>
    <row r="1522" spans="1:21" ht="14.45" customHeight="1" x14ac:dyDescent="0.2">
      <c r="A1522" s="831">
        <v>7</v>
      </c>
      <c r="B1522" s="832" t="s">
        <v>2907</v>
      </c>
      <c r="C1522" s="832" t="s">
        <v>2913</v>
      </c>
      <c r="D1522" s="833" t="s">
        <v>4443</v>
      </c>
      <c r="E1522" s="834" t="s">
        <v>2920</v>
      </c>
      <c r="F1522" s="832" t="s">
        <v>2908</v>
      </c>
      <c r="G1522" s="832" t="s">
        <v>3856</v>
      </c>
      <c r="H1522" s="832" t="s">
        <v>585</v>
      </c>
      <c r="I1522" s="832" t="s">
        <v>3863</v>
      </c>
      <c r="J1522" s="832" t="s">
        <v>3864</v>
      </c>
      <c r="K1522" s="832" t="s">
        <v>2766</v>
      </c>
      <c r="L1522" s="835">
        <v>93.96</v>
      </c>
      <c r="M1522" s="835">
        <v>281.88</v>
      </c>
      <c r="N1522" s="832">
        <v>3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5" customHeight="1" x14ac:dyDescent="0.2">
      <c r="A1523" s="831">
        <v>7</v>
      </c>
      <c r="B1523" s="832" t="s">
        <v>2907</v>
      </c>
      <c r="C1523" s="832" t="s">
        <v>2913</v>
      </c>
      <c r="D1523" s="833" t="s">
        <v>4443</v>
      </c>
      <c r="E1523" s="834" t="s">
        <v>2920</v>
      </c>
      <c r="F1523" s="832" t="s">
        <v>2908</v>
      </c>
      <c r="G1523" s="832" t="s">
        <v>3856</v>
      </c>
      <c r="H1523" s="832" t="s">
        <v>585</v>
      </c>
      <c r="I1523" s="832" t="s">
        <v>3865</v>
      </c>
      <c r="J1523" s="832" t="s">
        <v>3864</v>
      </c>
      <c r="K1523" s="832" t="s">
        <v>3866</v>
      </c>
      <c r="L1523" s="835">
        <v>156.61000000000001</v>
      </c>
      <c r="M1523" s="835">
        <v>1879.3200000000002</v>
      </c>
      <c r="N1523" s="832">
        <v>12</v>
      </c>
      <c r="O1523" s="836">
        <v>3</v>
      </c>
      <c r="P1523" s="835">
        <v>1096.27</v>
      </c>
      <c r="Q1523" s="837">
        <v>0.58333333333333326</v>
      </c>
      <c r="R1523" s="832">
        <v>7</v>
      </c>
      <c r="S1523" s="837">
        <v>0.58333333333333337</v>
      </c>
      <c r="T1523" s="836">
        <v>2</v>
      </c>
      <c r="U1523" s="838">
        <v>0.66666666666666663</v>
      </c>
    </row>
    <row r="1524" spans="1:21" ht="14.45" customHeight="1" x14ac:dyDescent="0.2">
      <c r="A1524" s="831">
        <v>7</v>
      </c>
      <c r="B1524" s="832" t="s">
        <v>2907</v>
      </c>
      <c r="C1524" s="832" t="s">
        <v>2913</v>
      </c>
      <c r="D1524" s="833" t="s">
        <v>4443</v>
      </c>
      <c r="E1524" s="834" t="s">
        <v>2920</v>
      </c>
      <c r="F1524" s="832" t="s">
        <v>2908</v>
      </c>
      <c r="G1524" s="832" t="s">
        <v>3856</v>
      </c>
      <c r="H1524" s="832" t="s">
        <v>585</v>
      </c>
      <c r="I1524" s="832" t="s">
        <v>3867</v>
      </c>
      <c r="J1524" s="832" t="s">
        <v>3868</v>
      </c>
      <c r="K1524" s="832" t="s">
        <v>3869</v>
      </c>
      <c r="L1524" s="835">
        <v>93.96</v>
      </c>
      <c r="M1524" s="835">
        <v>563.76</v>
      </c>
      <c r="N1524" s="832">
        <v>6</v>
      </c>
      <c r="O1524" s="836">
        <v>1</v>
      </c>
      <c r="P1524" s="835">
        <v>563.76</v>
      </c>
      <c r="Q1524" s="837">
        <v>1</v>
      </c>
      <c r="R1524" s="832">
        <v>6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7</v>
      </c>
      <c r="B1525" s="832" t="s">
        <v>2907</v>
      </c>
      <c r="C1525" s="832" t="s">
        <v>2913</v>
      </c>
      <c r="D1525" s="833" t="s">
        <v>4443</v>
      </c>
      <c r="E1525" s="834" t="s">
        <v>2920</v>
      </c>
      <c r="F1525" s="832" t="s">
        <v>2908</v>
      </c>
      <c r="G1525" s="832" t="s">
        <v>3856</v>
      </c>
      <c r="H1525" s="832" t="s">
        <v>585</v>
      </c>
      <c r="I1525" s="832" t="s">
        <v>4293</v>
      </c>
      <c r="J1525" s="832" t="s">
        <v>4294</v>
      </c>
      <c r="K1525" s="832" t="s">
        <v>2766</v>
      </c>
      <c r="L1525" s="835">
        <v>93.96</v>
      </c>
      <c r="M1525" s="835">
        <v>187.92</v>
      </c>
      <c r="N1525" s="832">
        <v>2</v>
      </c>
      <c r="O1525" s="836">
        <v>1</v>
      </c>
      <c r="P1525" s="835">
        <v>187.92</v>
      </c>
      <c r="Q1525" s="837">
        <v>1</v>
      </c>
      <c r="R1525" s="832">
        <v>2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7</v>
      </c>
      <c r="B1526" s="832" t="s">
        <v>2907</v>
      </c>
      <c r="C1526" s="832" t="s">
        <v>2913</v>
      </c>
      <c r="D1526" s="833" t="s">
        <v>4443</v>
      </c>
      <c r="E1526" s="834" t="s">
        <v>2920</v>
      </c>
      <c r="F1526" s="832" t="s">
        <v>2908</v>
      </c>
      <c r="G1526" s="832" t="s">
        <v>3856</v>
      </c>
      <c r="H1526" s="832" t="s">
        <v>585</v>
      </c>
      <c r="I1526" s="832" t="s">
        <v>3870</v>
      </c>
      <c r="J1526" s="832" t="s">
        <v>3871</v>
      </c>
      <c r="K1526" s="832" t="s">
        <v>790</v>
      </c>
      <c r="L1526" s="835">
        <v>140.94999999999999</v>
      </c>
      <c r="M1526" s="835">
        <v>563.79999999999995</v>
      </c>
      <c r="N1526" s="832">
        <v>4</v>
      </c>
      <c r="O1526" s="836">
        <v>1</v>
      </c>
      <c r="P1526" s="835">
        <v>563.79999999999995</v>
      </c>
      <c r="Q1526" s="837">
        <v>1</v>
      </c>
      <c r="R1526" s="832">
        <v>4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7</v>
      </c>
      <c r="B1527" s="832" t="s">
        <v>2907</v>
      </c>
      <c r="C1527" s="832" t="s">
        <v>2913</v>
      </c>
      <c r="D1527" s="833" t="s">
        <v>4443</v>
      </c>
      <c r="E1527" s="834" t="s">
        <v>2920</v>
      </c>
      <c r="F1527" s="832" t="s">
        <v>2908</v>
      </c>
      <c r="G1527" s="832" t="s">
        <v>3856</v>
      </c>
      <c r="H1527" s="832" t="s">
        <v>585</v>
      </c>
      <c r="I1527" s="832" t="s">
        <v>3872</v>
      </c>
      <c r="J1527" s="832" t="s">
        <v>3871</v>
      </c>
      <c r="K1527" s="832" t="s">
        <v>3866</v>
      </c>
      <c r="L1527" s="835">
        <v>156.61000000000001</v>
      </c>
      <c r="M1527" s="835">
        <v>313.22000000000003</v>
      </c>
      <c r="N1527" s="832">
        <v>2</v>
      </c>
      <c r="O1527" s="836">
        <v>0.5</v>
      </c>
      <c r="P1527" s="835">
        <v>313.22000000000003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5" customHeight="1" x14ac:dyDescent="0.2">
      <c r="A1528" s="831">
        <v>7</v>
      </c>
      <c r="B1528" s="832" t="s">
        <v>2907</v>
      </c>
      <c r="C1528" s="832" t="s">
        <v>2913</v>
      </c>
      <c r="D1528" s="833" t="s">
        <v>4443</v>
      </c>
      <c r="E1528" s="834" t="s">
        <v>2920</v>
      </c>
      <c r="F1528" s="832" t="s">
        <v>2908</v>
      </c>
      <c r="G1528" s="832" t="s">
        <v>4187</v>
      </c>
      <c r="H1528" s="832" t="s">
        <v>585</v>
      </c>
      <c r="I1528" s="832" t="s">
        <v>4351</v>
      </c>
      <c r="J1528" s="832" t="s">
        <v>4189</v>
      </c>
      <c r="K1528" s="832" t="s">
        <v>4190</v>
      </c>
      <c r="L1528" s="835">
        <v>1427.23</v>
      </c>
      <c r="M1528" s="835">
        <v>1427.23</v>
      </c>
      <c r="N1528" s="832">
        <v>1</v>
      </c>
      <c r="O1528" s="836">
        <v>1</v>
      </c>
      <c r="P1528" s="835">
        <v>1427.23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7</v>
      </c>
      <c r="B1529" s="832" t="s">
        <v>2907</v>
      </c>
      <c r="C1529" s="832" t="s">
        <v>2913</v>
      </c>
      <c r="D1529" s="833" t="s">
        <v>4443</v>
      </c>
      <c r="E1529" s="834" t="s">
        <v>2920</v>
      </c>
      <c r="F1529" s="832" t="s">
        <v>2908</v>
      </c>
      <c r="G1529" s="832" t="s">
        <v>3881</v>
      </c>
      <c r="H1529" s="832" t="s">
        <v>678</v>
      </c>
      <c r="I1529" s="832" t="s">
        <v>3882</v>
      </c>
      <c r="J1529" s="832" t="s">
        <v>2673</v>
      </c>
      <c r="K1529" s="832" t="s">
        <v>3883</v>
      </c>
      <c r="L1529" s="835">
        <v>80.53</v>
      </c>
      <c r="M1529" s="835">
        <v>241.59</v>
      </c>
      <c r="N1529" s="832">
        <v>3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7</v>
      </c>
      <c r="B1530" s="832" t="s">
        <v>2907</v>
      </c>
      <c r="C1530" s="832" t="s">
        <v>2913</v>
      </c>
      <c r="D1530" s="833" t="s">
        <v>4443</v>
      </c>
      <c r="E1530" s="834" t="s">
        <v>2920</v>
      </c>
      <c r="F1530" s="832" t="s">
        <v>2908</v>
      </c>
      <c r="G1530" s="832" t="s">
        <v>3881</v>
      </c>
      <c r="H1530" s="832" t="s">
        <v>585</v>
      </c>
      <c r="I1530" s="832" t="s">
        <v>3886</v>
      </c>
      <c r="J1530" s="832" t="s">
        <v>2673</v>
      </c>
      <c r="K1530" s="832" t="s">
        <v>1494</v>
      </c>
      <c r="L1530" s="835">
        <v>400.17</v>
      </c>
      <c r="M1530" s="835">
        <v>1200.51</v>
      </c>
      <c r="N1530" s="832">
        <v>3</v>
      </c>
      <c r="O1530" s="836">
        <v>2</v>
      </c>
      <c r="P1530" s="835">
        <v>1200.51</v>
      </c>
      <c r="Q1530" s="837">
        <v>1</v>
      </c>
      <c r="R1530" s="832">
        <v>3</v>
      </c>
      <c r="S1530" s="837">
        <v>1</v>
      </c>
      <c r="T1530" s="836">
        <v>2</v>
      </c>
      <c r="U1530" s="838">
        <v>1</v>
      </c>
    </row>
    <row r="1531" spans="1:21" ht="14.45" customHeight="1" x14ac:dyDescent="0.2">
      <c r="A1531" s="831">
        <v>7</v>
      </c>
      <c r="B1531" s="832" t="s">
        <v>2907</v>
      </c>
      <c r="C1531" s="832" t="s">
        <v>2913</v>
      </c>
      <c r="D1531" s="833" t="s">
        <v>4443</v>
      </c>
      <c r="E1531" s="834" t="s">
        <v>2920</v>
      </c>
      <c r="F1531" s="832" t="s">
        <v>2908</v>
      </c>
      <c r="G1531" s="832" t="s">
        <v>3881</v>
      </c>
      <c r="H1531" s="832" t="s">
        <v>678</v>
      </c>
      <c r="I1531" s="832" t="s">
        <v>4075</v>
      </c>
      <c r="J1531" s="832" t="s">
        <v>2673</v>
      </c>
      <c r="K1531" s="832" t="s">
        <v>3888</v>
      </c>
      <c r="L1531" s="835">
        <v>533.42999999999995</v>
      </c>
      <c r="M1531" s="835">
        <v>1066.8599999999999</v>
      </c>
      <c r="N1531" s="832">
        <v>2</v>
      </c>
      <c r="O1531" s="836">
        <v>1.5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7</v>
      </c>
      <c r="B1532" s="832" t="s">
        <v>2907</v>
      </c>
      <c r="C1532" s="832" t="s">
        <v>2913</v>
      </c>
      <c r="D1532" s="833" t="s">
        <v>4443</v>
      </c>
      <c r="E1532" s="834" t="s">
        <v>2920</v>
      </c>
      <c r="F1532" s="832" t="s">
        <v>2908</v>
      </c>
      <c r="G1532" s="832" t="s">
        <v>3881</v>
      </c>
      <c r="H1532" s="832" t="s">
        <v>678</v>
      </c>
      <c r="I1532" s="832" t="s">
        <v>2672</v>
      </c>
      <c r="J1532" s="832" t="s">
        <v>2673</v>
      </c>
      <c r="K1532" s="832" t="s">
        <v>1494</v>
      </c>
      <c r="L1532" s="835">
        <v>400.17</v>
      </c>
      <c r="M1532" s="835">
        <v>400.17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5" customHeight="1" x14ac:dyDescent="0.2">
      <c r="A1533" s="831">
        <v>7</v>
      </c>
      <c r="B1533" s="832" t="s">
        <v>2907</v>
      </c>
      <c r="C1533" s="832" t="s">
        <v>2913</v>
      </c>
      <c r="D1533" s="833" t="s">
        <v>4443</v>
      </c>
      <c r="E1533" s="834" t="s">
        <v>2920</v>
      </c>
      <c r="F1533" s="832" t="s">
        <v>2908</v>
      </c>
      <c r="G1533" s="832" t="s">
        <v>3030</v>
      </c>
      <c r="H1533" s="832" t="s">
        <v>585</v>
      </c>
      <c r="I1533" s="832" t="s">
        <v>2644</v>
      </c>
      <c r="J1533" s="832" t="s">
        <v>1538</v>
      </c>
      <c r="K1533" s="832" t="s">
        <v>2645</v>
      </c>
      <c r="L1533" s="835">
        <v>0</v>
      </c>
      <c r="M1533" s="835">
        <v>0</v>
      </c>
      <c r="N1533" s="832">
        <v>4</v>
      </c>
      <c r="O1533" s="836">
        <v>1.5</v>
      </c>
      <c r="P1533" s="835">
        <v>0</v>
      </c>
      <c r="Q1533" s="837"/>
      <c r="R1533" s="832">
        <v>4</v>
      </c>
      <c r="S1533" s="837">
        <v>1</v>
      </c>
      <c r="T1533" s="836">
        <v>1.5</v>
      </c>
      <c r="U1533" s="838">
        <v>1</v>
      </c>
    </row>
    <row r="1534" spans="1:21" ht="14.45" customHeight="1" x14ac:dyDescent="0.2">
      <c r="A1534" s="831">
        <v>7</v>
      </c>
      <c r="B1534" s="832" t="s">
        <v>2907</v>
      </c>
      <c r="C1534" s="832" t="s">
        <v>2913</v>
      </c>
      <c r="D1534" s="833" t="s">
        <v>4443</v>
      </c>
      <c r="E1534" s="834" t="s">
        <v>2920</v>
      </c>
      <c r="F1534" s="832" t="s">
        <v>2908</v>
      </c>
      <c r="G1534" s="832" t="s">
        <v>3030</v>
      </c>
      <c r="H1534" s="832" t="s">
        <v>585</v>
      </c>
      <c r="I1534" s="832" t="s">
        <v>3031</v>
      </c>
      <c r="J1534" s="832" t="s">
        <v>3032</v>
      </c>
      <c r="K1534" s="832" t="s">
        <v>2619</v>
      </c>
      <c r="L1534" s="835">
        <v>0</v>
      </c>
      <c r="M1534" s="835">
        <v>0</v>
      </c>
      <c r="N1534" s="832">
        <v>2</v>
      </c>
      <c r="O1534" s="836">
        <v>1.5</v>
      </c>
      <c r="P1534" s="835">
        <v>0</v>
      </c>
      <c r="Q1534" s="837"/>
      <c r="R1534" s="832">
        <v>2</v>
      </c>
      <c r="S1534" s="837">
        <v>1</v>
      </c>
      <c r="T1534" s="836">
        <v>1.5</v>
      </c>
      <c r="U1534" s="838">
        <v>1</v>
      </c>
    </row>
    <row r="1535" spans="1:21" ht="14.45" customHeight="1" x14ac:dyDescent="0.2">
      <c r="A1535" s="831">
        <v>7</v>
      </c>
      <c r="B1535" s="832" t="s">
        <v>2907</v>
      </c>
      <c r="C1535" s="832" t="s">
        <v>2913</v>
      </c>
      <c r="D1535" s="833" t="s">
        <v>4443</v>
      </c>
      <c r="E1535" s="834" t="s">
        <v>2920</v>
      </c>
      <c r="F1535" s="832" t="s">
        <v>2908</v>
      </c>
      <c r="G1535" s="832" t="s">
        <v>3140</v>
      </c>
      <c r="H1535" s="832" t="s">
        <v>678</v>
      </c>
      <c r="I1535" s="832" t="s">
        <v>3141</v>
      </c>
      <c r="J1535" s="832" t="s">
        <v>2372</v>
      </c>
      <c r="K1535" s="832" t="s">
        <v>3142</v>
      </c>
      <c r="L1535" s="835">
        <v>414.07</v>
      </c>
      <c r="M1535" s="835">
        <v>828.14</v>
      </c>
      <c r="N1535" s="832">
        <v>2</v>
      </c>
      <c r="O1535" s="836">
        <v>0.5</v>
      </c>
      <c r="P1535" s="835">
        <v>828.14</v>
      </c>
      <c r="Q1535" s="837">
        <v>1</v>
      </c>
      <c r="R1535" s="832">
        <v>2</v>
      </c>
      <c r="S1535" s="837">
        <v>1</v>
      </c>
      <c r="T1535" s="836">
        <v>0.5</v>
      </c>
      <c r="U1535" s="838">
        <v>1</v>
      </c>
    </row>
    <row r="1536" spans="1:21" ht="14.45" customHeight="1" x14ac:dyDescent="0.2">
      <c r="A1536" s="831">
        <v>7</v>
      </c>
      <c r="B1536" s="832" t="s">
        <v>2907</v>
      </c>
      <c r="C1536" s="832" t="s">
        <v>2913</v>
      </c>
      <c r="D1536" s="833" t="s">
        <v>4443</v>
      </c>
      <c r="E1536" s="834" t="s">
        <v>2920</v>
      </c>
      <c r="F1536" s="832" t="s">
        <v>2908</v>
      </c>
      <c r="G1536" s="832" t="s">
        <v>3143</v>
      </c>
      <c r="H1536" s="832" t="s">
        <v>585</v>
      </c>
      <c r="I1536" s="832" t="s">
        <v>3903</v>
      </c>
      <c r="J1536" s="832" t="s">
        <v>3145</v>
      </c>
      <c r="K1536" s="832" t="s">
        <v>3904</v>
      </c>
      <c r="L1536" s="835">
        <v>99.94</v>
      </c>
      <c r="M1536" s="835">
        <v>2098.7399999999998</v>
      </c>
      <c r="N1536" s="832">
        <v>21</v>
      </c>
      <c r="O1536" s="836">
        <v>3</v>
      </c>
      <c r="P1536" s="835">
        <v>599.64</v>
      </c>
      <c r="Q1536" s="837">
        <v>0.28571428571428575</v>
      </c>
      <c r="R1536" s="832">
        <v>6</v>
      </c>
      <c r="S1536" s="837">
        <v>0.2857142857142857</v>
      </c>
      <c r="T1536" s="836">
        <v>1</v>
      </c>
      <c r="U1536" s="838">
        <v>0.33333333333333331</v>
      </c>
    </row>
    <row r="1537" spans="1:21" ht="14.45" customHeight="1" x14ac:dyDescent="0.2">
      <c r="A1537" s="831">
        <v>7</v>
      </c>
      <c r="B1537" s="832" t="s">
        <v>2907</v>
      </c>
      <c r="C1537" s="832" t="s">
        <v>2913</v>
      </c>
      <c r="D1537" s="833" t="s">
        <v>4443</v>
      </c>
      <c r="E1537" s="834" t="s">
        <v>2920</v>
      </c>
      <c r="F1537" s="832" t="s">
        <v>2908</v>
      </c>
      <c r="G1537" s="832" t="s">
        <v>3143</v>
      </c>
      <c r="H1537" s="832" t="s">
        <v>585</v>
      </c>
      <c r="I1537" s="832" t="s">
        <v>3144</v>
      </c>
      <c r="J1537" s="832" t="s">
        <v>3145</v>
      </c>
      <c r="K1537" s="832" t="s">
        <v>3146</v>
      </c>
      <c r="L1537" s="835">
        <v>299.83999999999997</v>
      </c>
      <c r="M1537" s="835">
        <v>5996.7999999999993</v>
      </c>
      <c r="N1537" s="832">
        <v>20</v>
      </c>
      <c r="O1537" s="836">
        <v>6.5</v>
      </c>
      <c r="P1537" s="835">
        <v>5097.2799999999988</v>
      </c>
      <c r="Q1537" s="837">
        <v>0.84999999999999987</v>
      </c>
      <c r="R1537" s="832">
        <v>17</v>
      </c>
      <c r="S1537" s="837">
        <v>0.85</v>
      </c>
      <c r="T1537" s="836">
        <v>5.5</v>
      </c>
      <c r="U1537" s="838">
        <v>0.84615384615384615</v>
      </c>
    </row>
    <row r="1538" spans="1:21" ht="14.45" customHeight="1" x14ac:dyDescent="0.2">
      <c r="A1538" s="831">
        <v>7</v>
      </c>
      <c r="B1538" s="832" t="s">
        <v>2907</v>
      </c>
      <c r="C1538" s="832" t="s">
        <v>2913</v>
      </c>
      <c r="D1538" s="833" t="s">
        <v>4443</v>
      </c>
      <c r="E1538" s="834" t="s">
        <v>2920</v>
      </c>
      <c r="F1538" s="832" t="s">
        <v>2908</v>
      </c>
      <c r="G1538" s="832" t="s">
        <v>3143</v>
      </c>
      <c r="H1538" s="832" t="s">
        <v>585</v>
      </c>
      <c r="I1538" s="832" t="s">
        <v>3475</v>
      </c>
      <c r="J1538" s="832" t="s">
        <v>1527</v>
      </c>
      <c r="K1538" s="832" t="s">
        <v>1529</v>
      </c>
      <c r="L1538" s="835">
        <v>50.32</v>
      </c>
      <c r="M1538" s="835">
        <v>100.64</v>
      </c>
      <c r="N1538" s="832">
        <v>2</v>
      </c>
      <c r="O1538" s="836">
        <v>0.5</v>
      </c>
      <c r="P1538" s="835">
        <v>100.64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5" customHeight="1" x14ac:dyDescent="0.2">
      <c r="A1539" s="831">
        <v>7</v>
      </c>
      <c r="B1539" s="832" t="s">
        <v>2907</v>
      </c>
      <c r="C1539" s="832" t="s">
        <v>2913</v>
      </c>
      <c r="D1539" s="833" t="s">
        <v>4443</v>
      </c>
      <c r="E1539" s="834" t="s">
        <v>2920</v>
      </c>
      <c r="F1539" s="832" t="s">
        <v>2908</v>
      </c>
      <c r="G1539" s="832" t="s">
        <v>3143</v>
      </c>
      <c r="H1539" s="832" t="s">
        <v>585</v>
      </c>
      <c r="I1539" s="832" t="s">
        <v>3910</v>
      </c>
      <c r="J1539" s="832" t="s">
        <v>3911</v>
      </c>
      <c r="K1539" s="832" t="s">
        <v>3912</v>
      </c>
      <c r="L1539" s="835">
        <v>99.94</v>
      </c>
      <c r="M1539" s="835">
        <v>99.94</v>
      </c>
      <c r="N1539" s="832">
        <v>1</v>
      </c>
      <c r="O1539" s="836">
        <v>1</v>
      </c>
      <c r="P1539" s="835">
        <v>99.94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5" customHeight="1" x14ac:dyDescent="0.2">
      <c r="A1540" s="831">
        <v>7</v>
      </c>
      <c r="B1540" s="832" t="s">
        <v>2907</v>
      </c>
      <c r="C1540" s="832" t="s">
        <v>2913</v>
      </c>
      <c r="D1540" s="833" t="s">
        <v>4443</v>
      </c>
      <c r="E1540" s="834" t="s">
        <v>2920</v>
      </c>
      <c r="F1540" s="832" t="s">
        <v>2908</v>
      </c>
      <c r="G1540" s="832" t="s">
        <v>3143</v>
      </c>
      <c r="H1540" s="832" t="s">
        <v>585</v>
      </c>
      <c r="I1540" s="832" t="s">
        <v>3405</v>
      </c>
      <c r="J1540" s="832" t="s">
        <v>1527</v>
      </c>
      <c r="K1540" s="832" t="s">
        <v>3406</v>
      </c>
      <c r="L1540" s="835">
        <v>50.32</v>
      </c>
      <c r="M1540" s="835">
        <v>1157.3599999999999</v>
      </c>
      <c r="N1540" s="832">
        <v>23</v>
      </c>
      <c r="O1540" s="836">
        <v>2.5</v>
      </c>
      <c r="P1540" s="835">
        <v>1157.3599999999999</v>
      </c>
      <c r="Q1540" s="837">
        <v>1</v>
      </c>
      <c r="R1540" s="832">
        <v>23</v>
      </c>
      <c r="S1540" s="837">
        <v>1</v>
      </c>
      <c r="T1540" s="836">
        <v>2.5</v>
      </c>
      <c r="U1540" s="838">
        <v>1</v>
      </c>
    </row>
    <row r="1541" spans="1:21" ht="14.45" customHeight="1" x14ac:dyDescent="0.2">
      <c r="A1541" s="831">
        <v>7</v>
      </c>
      <c r="B1541" s="832" t="s">
        <v>2907</v>
      </c>
      <c r="C1541" s="832" t="s">
        <v>2913</v>
      </c>
      <c r="D1541" s="833" t="s">
        <v>4443</v>
      </c>
      <c r="E1541" s="834" t="s">
        <v>2920</v>
      </c>
      <c r="F1541" s="832" t="s">
        <v>2908</v>
      </c>
      <c r="G1541" s="832" t="s">
        <v>3143</v>
      </c>
      <c r="H1541" s="832" t="s">
        <v>585</v>
      </c>
      <c r="I1541" s="832" t="s">
        <v>3916</v>
      </c>
      <c r="J1541" s="832" t="s">
        <v>3906</v>
      </c>
      <c r="K1541" s="832" t="s">
        <v>3917</v>
      </c>
      <c r="L1541" s="835">
        <v>50.32</v>
      </c>
      <c r="M1541" s="835">
        <v>1258</v>
      </c>
      <c r="N1541" s="832">
        <v>25</v>
      </c>
      <c r="O1541" s="836">
        <v>2.5</v>
      </c>
      <c r="P1541" s="835">
        <v>1207.68</v>
      </c>
      <c r="Q1541" s="837">
        <v>0.96000000000000008</v>
      </c>
      <c r="R1541" s="832">
        <v>24</v>
      </c>
      <c r="S1541" s="837">
        <v>0.96</v>
      </c>
      <c r="T1541" s="836">
        <v>2</v>
      </c>
      <c r="U1541" s="838">
        <v>0.8</v>
      </c>
    </row>
    <row r="1542" spans="1:21" ht="14.45" customHeight="1" x14ac:dyDescent="0.2">
      <c r="A1542" s="831">
        <v>7</v>
      </c>
      <c r="B1542" s="832" t="s">
        <v>2907</v>
      </c>
      <c r="C1542" s="832" t="s">
        <v>2913</v>
      </c>
      <c r="D1542" s="833" t="s">
        <v>4443</v>
      </c>
      <c r="E1542" s="834" t="s">
        <v>2920</v>
      </c>
      <c r="F1542" s="832" t="s">
        <v>2908</v>
      </c>
      <c r="G1542" s="832" t="s">
        <v>3143</v>
      </c>
      <c r="H1542" s="832" t="s">
        <v>585</v>
      </c>
      <c r="I1542" s="832" t="s">
        <v>3918</v>
      </c>
      <c r="J1542" s="832" t="s">
        <v>3906</v>
      </c>
      <c r="K1542" s="832" t="s">
        <v>3917</v>
      </c>
      <c r="L1542" s="835">
        <v>50.32</v>
      </c>
      <c r="M1542" s="835">
        <v>553.52</v>
      </c>
      <c r="N1542" s="832">
        <v>11</v>
      </c>
      <c r="O1542" s="836">
        <v>1</v>
      </c>
      <c r="P1542" s="835">
        <v>553.52</v>
      </c>
      <c r="Q1542" s="837">
        <v>1</v>
      </c>
      <c r="R1542" s="832">
        <v>11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7</v>
      </c>
      <c r="B1543" s="832" t="s">
        <v>2907</v>
      </c>
      <c r="C1543" s="832" t="s">
        <v>2913</v>
      </c>
      <c r="D1543" s="833" t="s">
        <v>4443</v>
      </c>
      <c r="E1543" s="834" t="s">
        <v>2920</v>
      </c>
      <c r="F1543" s="832" t="s">
        <v>2908</v>
      </c>
      <c r="G1543" s="832" t="s">
        <v>3444</v>
      </c>
      <c r="H1543" s="832" t="s">
        <v>585</v>
      </c>
      <c r="I1543" s="832" t="s">
        <v>3920</v>
      </c>
      <c r="J1543" s="832" t="s">
        <v>3921</v>
      </c>
      <c r="K1543" s="832" t="s">
        <v>3922</v>
      </c>
      <c r="L1543" s="835">
        <v>65.36</v>
      </c>
      <c r="M1543" s="835">
        <v>196.07999999999998</v>
      </c>
      <c r="N1543" s="832">
        <v>3</v>
      </c>
      <c r="O1543" s="836">
        <v>0.5</v>
      </c>
      <c r="P1543" s="835">
        <v>196.07999999999998</v>
      </c>
      <c r="Q1543" s="837">
        <v>1</v>
      </c>
      <c r="R1543" s="832">
        <v>3</v>
      </c>
      <c r="S1543" s="837">
        <v>1</v>
      </c>
      <c r="T1543" s="836">
        <v>0.5</v>
      </c>
      <c r="U1543" s="838">
        <v>1</v>
      </c>
    </row>
    <row r="1544" spans="1:21" ht="14.45" customHeight="1" x14ac:dyDescent="0.2">
      <c r="A1544" s="831">
        <v>7</v>
      </c>
      <c r="B1544" s="832" t="s">
        <v>2907</v>
      </c>
      <c r="C1544" s="832" t="s">
        <v>2913</v>
      </c>
      <c r="D1544" s="833" t="s">
        <v>4443</v>
      </c>
      <c r="E1544" s="834" t="s">
        <v>2920</v>
      </c>
      <c r="F1544" s="832" t="s">
        <v>2908</v>
      </c>
      <c r="G1544" s="832" t="s">
        <v>3521</v>
      </c>
      <c r="H1544" s="832" t="s">
        <v>585</v>
      </c>
      <c r="I1544" s="832" t="s">
        <v>3522</v>
      </c>
      <c r="J1544" s="832" t="s">
        <v>3523</v>
      </c>
      <c r="K1544" s="832" t="s">
        <v>3524</v>
      </c>
      <c r="L1544" s="835">
        <v>155.52000000000001</v>
      </c>
      <c r="M1544" s="835">
        <v>311.04000000000002</v>
      </c>
      <c r="N1544" s="832">
        <v>2</v>
      </c>
      <c r="O1544" s="836">
        <v>1</v>
      </c>
      <c r="P1544" s="835">
        <v>311.04000000000002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5" customHeight="1" x14ac:dyDescent="0.2">
      <c r="A1545" s="831">
        <v>7</v>
      </c>
      <c r="B1545" s="832" t="s">
        <v>2907</v>
      </c>
      <c r="C1545" s="832" t="s">
        <v>2913</v>
      </c>
      <c r="D1545" s="833" t="s">
        <v>4443</v>
      </c>
      <c r="E1545" s="834" t="s">
        <v>2920</v>
      </c>
      <c r="F1545" s="832" t="s">
        <v>2908</v>
      </c>
      <c r="G1545" s="832" t="s">
        <v>4352</v>
      </c>
      <c r="H1545" s="832" t="s">
        <v>678</v>
      </c>
      <c r="I1545" s="832" t="s">
        <v>4353</v>
      </c>
      <c r="J1545" s="832" t="s">
        <v>950</v>
      </c>
      <c r="K1545" s="832" t="s">
        <v>4354</v>
      </c>
      <c r="L1545" s="835">
        <v>0</v>
      </c>
      <c r="M1545" s="835">
        <v>0</v>
      </c>
      <c r="N1545" s="832">
        <v>1</v>
      </c>
      <c r="O1545" s="836">
        <v>1</v>
      </c>
      <c r="P1545" s="835">
        <v>0</v>
      </c>
      <c r="Q1545" s="837"/>
      <c r="R1545" s="832">
        <v>1</v>
      </c>
      <c r="S1545" s="837">
        <v>1</v>
      </c>
      <c r="T1545" s="836">
        <v>1</v>
      </c>
      <c r="U1545" s="838">
        <v>1</v>
      </c>
    </row>
    <row r="1546" spans="1:21" ht="14.45" customHeight="1" x14ac:dyDescent="0.2">
      <c r="A1546" s="831">
        <v>7</v>
      </c>
      <c r="B1546" s="832" t="s">
        <v>2907</v>
      </c>
      <c r="C1546" s="832" t="s">
        <v>2913</v>
      </c>
      <c r="D1546" s="833" t="s">
        <v>4443</v>
      </c>
      <c r="E1546" s="834" t="s">
        <v>2920</v>
      </c>
      <c r="F1546" s="832" t="s">
        <v>2908</v>
      </c>
      <c r="G1546" s="832" t="s">
        <v>3925</v>
      </c>
      <c r="H1546" s="832" t="s">
        <v>585</v>
      </c>
      <c r="I1546" s="832" t="s">
        <v>3931</v>
      </c>
      <c r="J1546" s="832" t="s">
        <v>3927</v>
      </c>
      <c r="K1546" s="832" t="s">
        <v>3932</v>
      </c>
      <c r="L1546" s="835">
        <v>2620.2600000000002</v>
      </c>
      <c r="M1546" s="835">
        <v>7860.7800000000007</v>
      </c>
      <c r="N1546" s="832">
        <v>3</v>
      </c>
      <c r="O1546" s="836">
        <v>1</v>
      </c>
      <c r="P1546" s="835">
        <v>7860.7800000000007</v>
      </c>
      <c r="Q1546" s="837">
        <v>1</v>
      </c>
      <c r="R1546" s="832">
        <v>3</v>
      </c>
      <c r="S1546" s="837">
        <v>1</v>
      </c>
      <c r="T1546" s="836">
        <v>1</v>
      </c>
      <c r="U1546" s="838">
        <v>1</v>
      </c>
    </row>
    <row r="1547" spans="1:21" ht="14.45" customHeight="1" x14ac:dyDescent="0.2">
      <c r="A1547" s="831">
        <v>7</v>
      </c>
      <c r="B1547" s="832" t="s">
        <v>2907</v>
      </c>
      <c r="C1547" s="832" t="s">
        <v>2913</v>
      </c>
      <c r="D1547" s="833" t="s">
        <v>4443</v>
      </c>
      <c r="E1547" s="834" t="s">
        <v>2920</v>
      </c>
      <c r="F1547" s="832" t="s">
        <v>2908</v>
      </c>
      <c r="G1547" s="832" t="s">
        <v>3407</v>
      </c>
      <c r="H1547" s="832" t="s">
        <v>585</v>
      </c>
      <c r="I1547" s="832" t="s">
        <v>3408</v>
      </c>
      <c r="J1547" s="832" t="s">
        <v>3409</v>
      </c>
      <c r="K1547" s="832" t="s">
        <v>3410</v>
      </c>
      <c r="L1547" s="835">
        <v>0</v>
      </c>
      <c r="M1547" s="835">
        <v>0</v>
      </c>
      <c r="N1547" s="832">
        <v>6</v>
      </c>
      <c r="O1547" s="836">
        <v>1.5</v>
      </c>
      <c r="P1547" s="835">
        <v>0</v>
      </c>
      <c r="Q1547" s="837"/>
      <c r="R1547" s="832">
        <v>5</v>
      </c>
      <c r="S1547" s="837">
        <v>0.83333333333333337</v>
      </c>
      <c r="T1547" s="836">
        <v>1</v>
      </c>
      <c r="U1547" s="838">
        <v>0.66666666666666663</v>
      </c>
    </row>
    <row r="1548" spans="1:21" ht="14.45" customHeight="1" x14ac:dyDescent="0.2">
      <c r="A1548" s="831">
        <v>7</v>
      </c>
      <c r="B1548" s="832" t="s">
        <v>2907</v>
      </c>
      <c r="C1548" s="832" t="s">
        <v>2913</v>
      </c>
      <c r="D1548" s="833" t="s">
        <v>4443</v>
      </c>
      <c r="E1548" s="834" t="s">
        <v>2920</v>
      </c>
      <c r="F1548" s="832" t="s">
        <v>2908</v>
      </c>
      <c r="G1548" s="832" t="s">
        <v>3039</v>
      </c>
      <c r="H1548" s="832" t="s">
        <v>585</v>
      </c>
      <c r="I1548" s="832" t="s">
        <v>3040</v>
      </c>
      <c r="J1548" s="832" t="s">
        <v>1232</v>
      </c>
      <c r="K1548" s="832" t="s">
        <v>1233</v>
      </c>
      <c r="L1548" s="835">
        <v>107.27</v>
      </c>
      <c r="M1548" s="835">
        <v>321.81</v>
      </c>
      <c r="N1548" s="832">
        <v>3</v>
      </c>
      <c r="O1548" s="836">
        <v>2</v>
      </c>
      <c r="P1548" s="835">
        <v>321.81</v>
      </c>
      <c r="Q1548" s="837">
        <v>1</v>
      </c>
      <c r="R1548" s="832">
        <v>3</v>
      </c>
      <c r="S1548" s="837">
        <v>1</v>
      </c>
      <c r="T1548" s="836">
        <v>2</v>
      </c>
      <c r="U1548" s="838">
        <v>1</v>
      </c>
    </row>
    <row r="1549" spans="1:21" ht="14.45" customHeight="1" x14ac:dyDescent="0.2">
      <c r="A1549" s="831">
        <v>7</v>
      </c>
      <c r="B1549" s="832" t="s">
        <v>2907</v>
      </c>
      <c r="C1549" s="832" t="s">
        <v>2913</v>
      </c>
      <c r="D1549" s="833" t="s">
        <v>4443</v>
      </c>
      <c r="E1549" s="834" t="s">
        <v>2920</v>
      </c>
      <c r="F1549" s="832" t="s">
        <v>2908</v>
      </c>
      <c r="G1549" s="832" t="s">
        <v>3039</v>
      </c>
      <c r="H1549" s="832" t="s">
        <v>585</v>
      </c>
      <c r="I1549" s="832" t="s">
        <v>3933</v>
      </c>
      <c r="J1549" s="832" t="s">
        <v>1232</v>
      </c>
      <c r="K1549" s="832" t="s">
        <v>1233</v>
      </c>
      <c r="L1549" s="835">
        <v>107.27</v>
      </c>
      <c r="M1549" s="835">
        <v>965.43000000000006</v>
      </c>
      <c r="N1549" s="832">
        <v>9</v>
      </c>
      <c r="O1549" s="836">
        <v>3</v>
      </c>
      <c r="P1549" s="835">
        <v>536.35</v>
      </c>
      <c r="Q1549" s="837">
        <v>0.55555555555555558</v>
      </c>
      <c r="R1549" s="832">
        <v>5</v>
      </c>
      <c r="S1549" s="837">
        <v>0.55555555555555558</v>
      </c>
      <c r="T1549" s="836">
        <v>2</v>
      </c>
      <c r="U1549" s="838">
        <v>0.66666666666666663</v>
      </c>
    </row>
    <row r="1550" spans="1:21" ht="14.45" customHeight="1" x14ac:dyDescent="0.2">
      <c r="A1550" s="831">
        <v>7</v>
      </c>
      <c r="B1550" s="832" t="s">
        <v>2907</v>
      </c>
      <c r="C1550" s="832" t="s">
        <v>2913</v>
      </c>
      <c r="D1550" s="833" t="s">
        <v>4443</v>
      </c>
      <c r="E1550" s="834" t="s">
        <v>2925</v>
      </c>
      <c r="F1550" s="832" t="s">
        <v>2908</v>
      </c>
      <c r="G1550" s="832" t="s">
        <v>3048</v>
      </c>
      <c r="H1550" s="832" t="s">
        <v>678</v>
      </c>
      <c r="I1550" s="832" t="s">
        <v>3621</v>
      </c>
      <c r="J1550" s="832" t="s">
        <v>876</v>
      </c>
      <c r="K1550" s="832" t="s">
        <v>3619</v>
      </c>
      <c r="L1550" s="835">
        <v>264</v>
      </c>
      <c r="M1550" s="835">
        <v>264</v>
      </c>
      <c r="N1550" s="832">
        <v>1</v>
      </c>
      <c r="O1550" s="836">
        <v>1</v>
      </c>
      <c r="P1550" s="835">
        <v>264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5" customHeight="1" x14ac:dyDescent="0.2">
      <c r="A1551" s="831">
        <v>7</v>
      </c>
      <c r="B1551" s="832" t="s">
        <v>2907</v>
      </c>
      <c r="C1551" s="832" t="s">
        <v>2913</v>
      </c>
      <c r="D1551" s="833" t="s">
        <v>4443</v>
      </c>
      <c r="E1551" s="834" t="s">
        <v>2925</v>
      </c>
      <c r="F1551" s="832" t="s">
        <v>2908</v>
      </c>
      <c r="G1551" s="832" t="s">
        <v>3123</v>
      </c>
      <c r="H1551" s="832" t="s">
        <v>585</v>
      </c>
      <c r="I1551" s="832" t="s">
        <v>3124</v>
      </c>
      <c r="J1551" s="832" t="s">
        <v>3125</v>
      </c>
      <c r="K1551" s="832" t="s">
        <v>920</v>
      </c>
      <c r="L1551" s="835">
        <v>87.67</v>
      </c>
      <c r="M1551" s="835">
        <v>87.67</v>
      </c>
      <c r="N1551" s="832">
        <v>1</v>
      </c>
      <c r="O1551" s="836">
        <v>0.5</v>
      </c>
      <c r="P1551" s="835">
        <v>87.67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5" customHeight="1" x14ac:dyDescent="0.2">
      <c r="A1552" s="831">
        <v>7</v>
      </c>
      <c r="B1552" s="832" t="s">
        <v>2907</v>
      </c>
      <c r="C1552" s="832" t="s">
        <v>2913</v>
      </c>
      <c r="D1552" s="833" t="s">
        <v>4443</v>
      </c>
      <c r="E1552" s="834" t="s">
        <v>2925</v>
      </c>
      <c r="F1552" s="832" t="s">
        <v>2908</v>
      </c>
      <c r="G1552" s="832" t="s">
        <v>3143</v>
      </c>
      <c r="H1552" s="832" t="s">
        <v>585</v>
      </c>
      <c r="I1552" s="832" t="s">
        <v>3144</v>
      </c>
      <c r="J1552" s="832" t="s">
        <v>3145</v>
      </c>
      <c r="K1552" s="832" t="s">
        <v>3146</v>
      </c>
      <c r="L1552" s="835">
        <v>299.83999999999997</v>
      </c>
      <c r="M1552" s="835">
        <v>299.83999999999997</v>
      </c>
      <c r="N1552" s="832">
        <v>1</v>
      </c>
      <c r="O1552" s="836">
        <v>0.5</v>
      </c>
      <c r="P1552" s="835">
        <v>299.83999999999997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7</v>
      </c>
      <c r="B1553" s="832" t="s">
        <v>2907</v>
      </c>
      <c r="C1553" s="832" t="s">
        <v>2913</v>
      </c>
      <c r="D1553" s="833" t="s">
        <v>4443</v>
      </c>
      <c r="E1553" s="834" t="s">
        <v>2939</v>
      </c>
      <c r="F1553" s="832" t="s">
        <v>2908</v>
      </c>
      <c r="G1553" s="832" t="s">
        <v>3041</v>
      </c>
      <c r="H1553" s="832" t="s">
        <v>585</v>
      </c>
      <c r="I1553" s="832" t="s">
        <v>3939</v>
      </c>
      <c r="J1553" s="832" t="s">
        <v>3043</v>
      </c>
      <c r="K1553" s="832" t="s">
        <v>3096</v>
      </c>
      <c r="L1553" s="835">
        <v>23.49</v>
      </c>
      <c r="M1553" s="835">
        <v>117.44999999999999</v>
      </c>
      <c r="N1553" s="832">
        <v>5</v>
      </c>
      <c r="O1553" s="836">
        <v>3.5</v>
      </c>
      <c r="P1553" s="835">
        <v>70.47</v>
      </c>
      <c r="Q1553" s="837">
        <v>0.60000000000000009</v>
      </c>
      <c r="R1553" s="832">
        <v>3</v>
      </c>
      <c r="S1553" s="837">
        <v>0.6</v>
      </c>
      <c r="T1553" s="836">
        <v>2</v>
      </c>
      <c r="U1553" s="838">
        <v>0.5714285714285714</v>
      </c>
    </row>
    <row r="1554" spans="1:21" ht="14.45" customHeight="1" x14ac:dyDescent="0.2">
      <c r="A1554" s="831">
        <v>7</v>
      </c>
      <c r="B1554" s="832" t="s">
        <v>2907</v>
      </c>
      <c r="C1554" s="832" t="s">
        <v>2913</v>
      </c>
      <c r="D1554" s="833" t="s">
        <v>4443</v>
      </c>
      <c r="E1554" s="834" t="s">
        <v>2939</v>
      </c>
      <c r="F1554" s="832" t="s">
        <v>2908</v>
      </c>
      <c r="G1554" s="832" t="s">
        <v>3041</v>
      </c>
      <c r="H1554" s="832" t="s">
        <v>585</v>
      </c>
      <c r="I1554" s="832" t="s">
        <v>3042</v>
      </c>
      <c r="J1554" s="832" t="s">
        <v>3043</v>
      </c>
      <c r="K1554" s="832" t="s">
        <v>2037</v>
      </c>
      <c r="L1554" s="835">
        <v>70.48</v>
      </c>
      <c r="M1554" s="835">
        <v>2678.2400000000002</v>
      </c>
      <c r="N1554" s="832">
        <v>38</v>
      </c>
      <c r="O1554" s="836">
        <v>15</v>
      </c>
      <c r="P1554" s="835">
        <v>2043.9200000000003</v>
      </c>
      <c r="Q1554" s="837">
        <v>0.76315789473684215</v>
      </c>
      <c r="R1554" s="832">
        <v>29</v>
      </c>
      <c r="S1554" s="837">
        <v>0.76315789473684215</v>
      </c>
      <c r="T1554" s="836">
        <v>10</v>
      </c>
      <c r="U1554" s="838">
        <v>0.66666666666666663</v>
      </c>
    </row>
    <row r="1555" spans="1:21" ht="14.45" customHeight="1" x14ac:dyDescent="0.2">
      <c r="A1555" s="831">
        <v>7</v>
      </c>
      <c r="B1555" s="832" t="s">
        <v>2907</v>
      </c>
      <c r="C1555" s="832" t="s">
        <v>2913</v>
      </c>
      <c r="D1555" s="833" t="s">
        <v>4443</v>
      </c>
      <c r="E1555" s="834" t="s">
        <v>2939</v>
      </c>
      <c r="F1555" s="832" t="s">
        <v>2908</v>
      </c>
      <c r="G1555" s="832" t="s">
        <v>3041</v>
      </c>
      <c r="H1555" s="832" t="s">
        <v>585</v>
      </c>
      <c r="I1555" s="832" t="s">
        <v>3940</v>
      </c>
      <c r="J1555" s="832" t="s">
        <v>3043</v>
      </c>
      <c r="K1555" s="832" t="s">
        <v>3941</v>
      </c>
      <c r="L1555" s="835">
        <v>0</v>
      </c>
      <c r="M1555" s="835">
        <v>0</v>
      </c>
      <c r="N1555" s="832">
        <v>1</v>
      </c>
      <c r="O1555" s="836">
        <v>0.5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7</v>
      </c>
      <c r="B1556" s="832" t="s">
        <v>2907</v>
      </c>
      <c r="C1556" s="832" t="s">
        <v>2913</v>
      </c>
      <c r="D1556" s="833" t="s">
        <v>4443</v>
      </c>
      <c r="E1556" s="834" t="s">
        <v>2939</v>
      </c>
      <c r="F1556" s="832" t="s">
        <v>2908</v>
      </c>
      <c r="G1556" s="832" t="s">
        <v>4020</v>
      </c>
      <c r="H1556" s="832" t="s">
        <v>585</v>
      </c>
      <c r="I1556" s="832" t="s">
        <v>4021</v>
      </c>
      <c r="J1556" s="832" t="s">
        <v>703</v>
      </c>
      <c r="K1556" s="832" t="s">
        <v>4022</v>
      </c>
      <c r="L1556" s="835">
        <v>0</v>
      </c>
      <c r="M1556" s="835">
        <v>0</v>
      </c>
      <c r="N1556" s="832">
        <v>2</v>
      </c>
      <c r="O1556" s="836">
        <v>0.5</v>
      </c>
      <c r="P1556" s="835"/>
      <c r="Q1556" s="837"/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7</v>
      </c>
      <c r="B1557" s="832" t="s">
        <v>2907</v>
      </c>
      <c r="C1557" s="832" t="s">
        <v>2913</v>
      </c>
      <c r="D1557" s="833" t="s">
        <v>4443</v>
      </c>
      <c r="E1557" s="834" t="s">
        <v>2939</v>
      </c>
      <c r="F1557" s="832" t="s">
        <v>2908</v>
      </c>
      <c r="G1557" s="832" t="s">
        <v>3591</v>
      </c>
      <c r="H1557" s="832" t="s">
        <v>585</v>
      </c>
      <c r="I1557" s="832" t="s">
        <v>3592</v>
      </c>
      <c r="J1557" s="832" t="s">
        <v>1817</v>
      </c>
      <c r="K1557" s="832" t="s">
        <v>1818</v>
      </c>
      <c r="L1557" s="835">
        <v>51.43</v>
      </c>
      <c r="M1557" s="835">
        <v>1594.3299999999997</v>
      </c>
      <c r="N1557" s="832">
        <v>31</v>
      </c>
      <c r="O1557" s="836">
        <v>11.5</v>
      </c>
      <c r="P1557" s="835">
        <v>1182.8899999999996</v>
      </c>
      <c r="Q1557" s="837">
        <v>0.74193548387096764</v>
      </c>
      <c r="R1557" s="832">
        <v>23</v>
      </c>
      <c r="S1557" s="837">
        <v>0.74193548387096775</v>
      </c>
      <c r="T1557" s="836">
        <v>8</v>
      </c>
      <c r="U1557" s="838">
        <v>0.69565217391304346</v>
      </c>
    </row>
    <row r="1558" spans="1:21" ht="14.45" customHeight="1" x14ac:dyDescent="0.2">
      <c r="A1558" s="831">
        <v>7</v>
      </c>
      <c r="B1558" s="832" t="s">
        <v>2907</v>
      </c>
      <c r="C1558" s="832" t="s">
        <v>2913</v>
      </c>
      <c r="D1558" s="833" t="s">
        <v>4443</v>
      </c>
      <c r="E1558" s="834" t="s">
        <v>2939</v>
      </c>
      <c r="F1558" s="832" t="s">
        <v>2908</v>
      </c>
      <c r="G1558" s="832" t="s">
        <v>3591</v>
      </c>
      <c r="H1558" s="832" t="s">
        <v>585</v>
      </c>
      <c r="I1558" s="832" t="s">
        <v>3592</v>
      </c>
      <c r="J1558" s="832" t="s">
        <v>1817</v>
      </c>
      <c r="K1558" s="832" t="s">
        <v>1818</v>
      </c>
      <c r="L1558" s="835">
        <v>55.77</v>
      </c>
      <c r="M1558" s="835">
        <v>111.54</v>
      </c>
      <c r="N1558" s="832">
        <v>2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5" customHeight="1" x14ac:dyDescent="0.2">
      <c r="A1559" s="831">
        <v>7</v>
      </c>
      <c r="B1559" s="832" t="s">
        <v>2907</v>
      </c>
      <c r="C1559" s="832" t="s">
        <v>2913</v>
      </c>
      <c r="D1559" s="833" t="s">
        <v>4443</v>
      </c>
      <c r="E1559" s="834" t="s">
        <v>2939</v>
      </c>
      <c r="F1559" s="832" t="s">
        <v>2908</v>
      </c>
      <c r="G1559" s="832" t="s">
        <v>3591</v>
      </c>
      <c r="H1559" s="832" t="s">
        <v>585</v>
      </c>
      <c r="I1559" s="832" t="s">
        <v>3593</v>
      </c>
      <c r="J1559" s="832" t="s">
        <v>1817</v>
      </c>
      <c r="K1559" s="832" t="s">
        <v>1818</v>
      </c>
      <c r="L1559" s="835">
        <v>51.43</v>
      </c>
      <c r="M1559" s="835">
        <v>565.73</v>
      </c>
      <c r="N1559" s="832">
        <v>11</v>
      </c>
      <c r="O1559" s="836">
        <v>4</v>
      </c>
      <c r="P1559" s="835">
        <v>411.44</v>
      </c>
      <c r="Q1559" s="837">
        <v>0.72727272727272729</v>
      </c>
      <c r="R1559" s="832">
        <v>8</v>
      </c>
      <c r="S1559" s="837">
        <v>0.72727272727272729</v>
      </c>
      <c r="T1559" s="836">
        <v>3</v>
      </c>
      <c r="U1559" s="838">
        <v>0.75</v>
      </c>
    </row>
    <row r="1560" spans="1:21" ht="14.45" customHeight="1" x14ac:dyDescent="0.2">
      <c r="A1560" s="831">
        <v>7</v>
      </c>
      <c r="B1560" s="832" t="s">
        <v>2907</v>
      </c>
      <c r="C1560" s="832" t="s">
        <v>2913</v>
      </c>
      <c r="D1560" s="833" t="s">
        <v>4443</v>
      </c>
      <c r="E1560" s="834" t="s">
        <v>2939</v>
      </c>
      <c r="F1560" s="832" t="s">
        <v>2908</v>
      </c>
      <c r="G1560" s="832" t="s">
        <v>3981</v>
      </c>
      <c r="H1560" s="832" t="s">
        <v>678</v>
      </c>
      <c r="I1560" s="832" t="s">
        <v>2781</v>
      </c>
      <c r="J1560" s="832" t="s">
        <v>2779</v>
      </c>
      <c r="K1560" s="832" t="s">
        <v>2782</v>
      </c>
      <c r="L1560" s="835">
        <v>31.09</v>
      </c>
      <c r="M1560" s="835">
        <v>62.18</v>
      </c>
      <c r="N1560" s="832">
        <v>2</v>
      </c>
      <c r="O1560" s="836">
        <v>1</v>
      </c>
      <c r="P1560" s="835">
        <v>62.18</v>
      </c>
      <c r="Q1560" s="837">
        <v>1</v>
      </c>
      <c r="R1560" s="832">
        <v>2</v>
      </c>
      <c r="S1560" s="837">
        <v>1</v>
      </c>
      <c r="T1560" s="836">
        <v>1</v>
      </c>
      <c r="U1560" s="838">
        <v>1</v>
      </c>
    </row>
    <row r="1561" spans="1:21" ht="14.45" customHeight="1" x14ac:dyDescent="0.2">
      <c r="A1561" s="831">
        <v>7</v>
      </c>
      <c r="B1561" s="832" t="s">
        <v>2907</v>
      </c>
      <c r="C1561" s="832" t="s">
        <v>2913</v>
      </c>
      <c r="D1561" s="833" t="s">
        <v>4443</v>
      </c>
      <c r="E1561" s="834" t="s">
        <v>2939</v>
      </c>
      <c r="F1561" s="832" t="s">
        <v>2908</v>
      </c>
      <c r="G1561" s="832" t="s">
        <v>3602</v>
      </c>
      <c r="H1561" s="832" t="s">
        <v>678</v>
      </c>
      <c r="I1561" s="832" t="s">
        <v>2822</v>
      </c>
      <c r="J1561" s="832" t="s">
        <v>2823</v>
      </c>
      <c r="K1561" s="832" t="s">
        <v>2824</v>
      </c>
      <c r="L1561" s="835">
        <v>754.04</v>
      </c>
      <c r="M1561" s="835">
        <v>19605.04</v>
      </c>
      <c r="N1561" s="832">
        <v>26</v>
      </c>
      <c r="O1561" s="836">
        <v>6</v>
      </c>
      <c r="P1561" s="835">
        <v>19605.04</v>
      </c>
      <c r="Q1561" s="837">
        <v>1</v>
      </c>
      <c r="R1561" s="832">
        <v>26</v>
      </c>
      <c r="S1561" s="837">
        <v>1</v>
      </c>
      <c r="T1561" s="836">
        <v>6</v>
      </c>
      <c r="U1561" s="838">
        <v>1</v>
      </c>
    </row>
    <row r="1562" spans="1:21" ht="14.45" customHeight="1" x14ac:dyDescent="0.2">
      <c r="A1562" s="831">
        <v>7</v>
      </c>
      <c r="B1562" s="832" t="s">
        <v>2907</v>
      </c>
      <c r="C1562" s="832" t="s">
        <v>2913</v>
      </c>
      <c r="D1562" s="833" t="s">
        <v>4443</v>
      </c>
      <c r="E1562" s="834" t="s">
        <v>2939</v>
      </c>
      <c r="F1562" s="832" t="s">
        <v>2908</v>
      </c>
      <c r="G1562" s="832" t="s">
        <v>3602</v>
      </c>
      <c r="H1562" s="832" t="s">
        <v>678</v>
      </c>
      <c r="I1562" s="832" t="s">
        <v>3603</v>
      </c>
      <c r="J1562" s="832" t="s">
        <v>2823</v>
      </c>
      <c r="K1562" s="832" t="s">
        <v>3604</v>
      </c>
      <c r="L1562" s="835">
        <v>1131.06</v>
      </c>
      <c r="M1562" s="835">
        <v>53159.82</v>
      </c>
      <c r="N1562" s="832">
        <v>47</v>
      </c>
      <c r="O1562" s="836">
        <v>9</v>
      </c>
      <c r="P1562" s="835">
        <v>53159.82</v>
      </c>
      <c r="Q1562" s="837">
        <v>1</v>
      </c>
      <c r="R1562" s="832">
        <v>47</v>
      </c>
      <c r="S1562" s="837">
        <v>1</v>
      </c>
      <c r="T1562" s="836">
        <v>9</v>
      </c>
      <c r="U1562" s="838">
        <v>1</v>
      </c>
    </row>
    <row r="1563" spans="1:21" ht="14.45" customHeight="1" x14ac:dyDescent="0.2">
      <c r="A1563" s="831">
        <v>7</v>
      </c>
      <c r="B1563" s="832" t="s">
        <v>2907</v>
      </c>
      <c r="C1563" s="832" t="s">
        <v>2913</v>
      </c>
      <c r="D1563" s="833" t="s">
        <v>4443</v>
      </c>
      <c r="E1563" s="834" t="s">
        <v>2939</v>
      </c>
      <c r="F1563" s="832" t="s">
        <v>2908</v>
      </c>
      <c r="G1563" s="832" t="s">
        <v>3602</v>
      </c>
      <c r="H1563" s="832" t="s">
        <v>678</v>
      </c>
      <c r="I1563" s="832" t="s">
        <v>3605</v>
      </c>
      <c r="J1563" s="832" t="s">
        <v>2823</v>
      </c>
      <c r="K1563" s="832" t="s">
        <v>3606</v>
      </c>
      <c r="L1563" s="835">
        <v>1508.08</v>
      </c>
      <c r="M1563" s="835">
        <v>93500.959999999992</v>
      </c>
      <c r="N1563" s="832">
        <v>62</v>
      </c>
      <c r="O1563" s="836">
        <v>11</v>
      </c>
      <c r="P1563" s="835">
        <v>75403.999999999985</v>
      </c>
      <c r="Q1563" s="837">
        <v>0.80645161290322576</v>
      </c>
      <c r="R1563" s="832">
        <v>50</v>
      </c>
      <c r="S1563" s="837">
        <v>0.80645161290322576</v>
      </c>
      <c r="T1563" s="836">
        <v>9</v>
      </c>
      <c r="U1563" s="838">
        <v>0.81818181818181823</v>
      </c>
    </row>
    <row r="1564" spans="1:21" ht="14.45" customHeight="1" x14ac:dyDescent="0.2">
      <c r="A1564" s="831">
        <v>7</v>
      </c>
      <c r="B1564" s="832" t="s">
        <v>2907</v>
      </c>
      <c r="C1564" s="832" t="s">
        <v>2913</v>
      </c>
      <c r="D1564" s="833" t="s">
        <v>4443</v>
      </c>
      <c r="E1564" s="834" t="s">
        <v>2939</v>
      </c>
      <c r="F1564" s="832" t="s">
        <v>2908</v>
      </c>
      <c r="G1564" s="832" t="s">
        <v>3602</v>
      </c>
      <c r="H1564" s="832" t="s">
        <v>585</v>
      </c>
      <c r="I1564" s="832" t="s">
        <v>3607</v>
      </c>
      <c r="J1564" s="832" t="s">
        <v>3608</v>
      </c>
      <c r="K1564" s="832" t="s">
        <v>3606</v>
      </c>
      <c r="L1564" s="835">
        <v>1292.6500000000001</v>
      </c>
      <c r="M1564" s="835">
        <v>7755.9000000000005</v>
      </c>
      <c r="N1564" s="832">
        <v>6</v>
      </c>
      <c r="O1564" s="836">
        <v>1</v>
      </c>
      <c r="P1564" s="835">
        <v>7755.9000000000005</v>
      </c>
      <c r="Q1564" s="837">
        <v>1</v>
      </c>
      <c r="R1564" s="832">
        <v>6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7</v>
      </c>
      <c r="B1565" s="832" t="s">
        <v>2907</v>
      </c>
      <c r="C1565" s="832" t="s">
        <v>2913</v>
      </c>
      <c r="D1565" s="833" t="s">
        <v>4443</v>
      </c>
      <c r="E1565" s="834" t="s">
        <v>2939</v>
      </c>
      <c r="F1565" s="832" t="s">
        <v>2908</v>
      </c>
      <c r="G1565" s="832" t="s">
        <v>3602</v>
      </c>
      <c r="H1565" s="832" t="s">
        <v>585</v>
      </c>
      <c r="I1565" s="832" t="s">
        <v>3614</v>
      </c>
      <c r="J1565" s="832" t="s">
        <v>3615</v>
      </c>
      <c r="K1565" s="832" t="s">
        <v>2824</v>
      </c>
      <c r="L1565" s="835">
        <v>754.04</v>
      </c>
      <c r="M1565" s="835">
        <v>7540.4</v>
      </c>
      <c r="N1565" s="832">
        <v>10</v>
      </c>
      <c r="O1565" s="836">
        <v>3</v>
      </c>
      <c r="P1565" s="835">
        <v>7540.4</v>
      </c>
      <c r="Q1565" s="837">
        <v>1</v>
      </c>
      <c r="R1565" s="832">
        <v>10</v>
      </c>
      <c r="S1565" s="837">
        <v>1</v>
      </c>
      <c r="T1565" s="836">
        <v>3</v>
      </c>
      <c r="U1565" s="838">
        <v>1</v>
      </c>
    </row>
    <row r="1566" spans="1:21" ht="14.45" customHeight="1" x14ac:dyDescent="0.2">
      <c r="A1566" s="831">
        <v>7</v>
      </c>
      <c r="B1566" s="832" t="s">
        <v>2907</v>
      </c>
      <c r="C1566" s="832" t="s">
        <v>2913</v>
      </c>
      <c r="D1566" s="833" t="s">
        <v>4443</v>
      </c>
      <c r="E1566" s="834" t="s">
        <v>2939</v>
      </c>
      <c r="F1566" s="832" t="s">
        <v>2908</v>
      </c>
      <c r="G1566" s="832" t="s">
        <v>3602</v>
      </c>
      <c r="H1566" s="832" t="s">
        <v>585</v>
      </c>
      <c r="I1566" s="832" t="s">
        <v>3616</v>
      </c>
      <c r="J1566" s="832" t="s">
        <v>3615</v>
      </c>
      <c r="K1566" s="832" t="s">
        <v>3604</v>
      </c>
      <c r="L1566" s="835">
        <v>1131.06</v>
      </c>
      <c r="M1566" s="835">
        <v>7917.42</v>
      </c>
      <c r="N1566" s="832">
        <v>7</v>
      </c>
      <c r="O1566" s="836">
        <v>2</v>
      </c>
      <c r="P1566" s="835">
        <v>7917.42</v>
      </c>
      <c r="Q1566" s="837">
        <v>1</v>
      </c>
      <c r="R1566" s="832">
        <v>7</v>
      </c>
      <c r="S1566" s="837">
        <v>1</v>
      </c>
      <c r="T1566" s="836">
        <v>2</v>
      </c>
      <c r="U1566" s="838">
        <v>1</v>
      </c>
    </row>
    <row r="1567" spans="1:21" ht="14.45" customHeight="1" x14ac:dyDescent="0.2">
      <c r="A1567" s="831">
        <v>7</v>
      </c>
      <c r="B1567" s="832" t="s">
        <v>2907</v>
      </c>
      <c r="C1567" s="832" t="s">
        <v>2913</v>
      </c>
      <c r="D1567" s="833" t="s">
        <v>4443</v>
      </c>
      <c r="E1567" s="834" t="s">
        <v>2939</v>
      </c>
      <c r="F1567" s="832" t="s">
        <v>2908</v>
      </c>
      <c r="G1567" s="832" t="s">
        <v>3602</v>
      </c>
      <c r="H1567" s="832" t="s">
        <v>585</v>
      </c>
      <c r="I1567" s="832" t="s">
        <v>4227</v>
      </c>
      <c r="J1567" s="832" t="s">
        <v>3615</v>
      </c>
      <c r="K1567" s="832" t="s">
        <v>3606</v>
      </c>
      <c r="L1567" s="835">
        <v>1508.08</v>
      </c>
      <c r="M1567" s="835">
        <v>12064.64</v>
      </c>
      <c r="N1567" s="832">
        <v>8</v>
      </c>
      <c r="O1567" s="836">
        <v>2</v>
      </c>
      <c r="P1567" s="835">
        <v>12064.64</v>
      </c>
      <c r="Q1567" s="837">
        <v>1</v>
      </c>
      <c r="R1567" s="832">
        <v>8</v>
      </c>
      <c r="S1567" s="837">
        <v>1</v>
      </c>
      <c r="T1567" s="836">
        <v>2</v>
      </c>
      <c r="U1567" s="838">
        <v>1</v>
      </c>
    </row>
    <row r="1568" spans="1:21" ht="14.45" customHeight="1" x14ac:dyDescent="0.2">
      <c r="A1568" s="831">
        <v>7</v>
      </c>
      <c r="B1568" s="832" t="s">
        <v>2907</v>
      </c>
      <c r="C1568" s="832" t="s">
        <v>2913</v>
      </c>
      <c r="D1568" s="833" t="s">
        <v>4443</v>
      </c>
      <c r="E1568" s="834" t="s">
        <v>2939</v>
      </c>
      <c r="F1568" s="832" t="s">
        <v>2908</v>
      </c>
      <c r="G1568" s="832" t="s">
        <v>3048</v>
      </c>
      <c r="H1568" s="832" t="s">
        <v>678</v>
      </c>
      <c r="I1568" s="832" t="s">
        <v>3618</v>
      </c>
      <c r="J1568" s="832" t="s">
        <v>876</v>
      </c>
      <c r="K1568" s="832" t="s">
        <v>3619</v>
      </c>
      <c r="L1568" s="835">
        <v>264</v>
      </c>
      <c r="M1568" s="835">
        <v>1584</v>
      </c>
      <c r="N1568" s="832">
        <v>6</v>
      </c>
      <c r="O1568" s="836">
        <v>1</v>
      </c>
      <c r="P1568" s="835">
        <v>1584</v>
      </c>
      <c r="Q1568" s="837">
        <v>1</v>
      </c>
      <c r="R1568" s="832">
        <v>6</v>
      </c>
      <c r="S1568" s="837">
        <v>1</v>
      </c>
      <c r="T1568" s="836">
        <v>1</v>
      </c>
      <c r="U1568" s="838">
        <v>1</v>
      </c>
    </row>
    <row r="1569" spans="1:21" ht="14.45" customHeight="1" x14ac:dyDescent="0.2">
      <c r="A1569" s="831">
        <v>7</v>
      </c>
      <c r="B1569" s="832" t="s">
        <v>2907</v>
      </c>
      <c r="C1569" s="832" t="s">
        <v>2913</v>
      </c>
      <c r="D1569" s="833" t="s">
        <v>4443</v>
      </c>
      <c r="E1569" s="834" t="s">
        <v>2939</v>
      </c>
      <c r="F1569" s="832" t="s">
        <v>2908</v>
      </c>
      <c r="G1569" s="832" t="s">
        <v>3048</v>
      </c>
      <c r="H1569" s="832" t="s">
        <v>678</v>
      </c>
      <c r="I1569" s="832" t="s">
        <v>3620</v>
      </c>
      <c r="J1569" s="832" t="s">
        <v>874</v>
      </c>
      <c r="K1569" s="832" t="s">
        <v>875</v>
      </c>
      <c r="L1569" s="835">
        <v>65.989999999999995</v>
      </c>
      <c r="M1569" s="835">
        <v>989.84999999999991</v>
      </c>
      <c r="N1569" s="832">
        <v>15</v>
      </c>
      <c r="O1569" s="836">
        <v>3</v>
      </c>
      <c r="P1569" s="835">
        <v>989.84999999999991</v>
      </c>
      <c r="Q1569" s="837">
        <v>1</v>
      </c>
      <c r="R1569" s="832">
        <v>15</v>
      </c>
      <c r="S1569" s="837">
        <v>1</v>
      </c>
      <c r="T1569" s="836">
        <v>3</v>
      </c>
      <c r="U1569" s="838">
        <v>1</v>
      </c>
    </row>
    <row r="1570" spans="1:21" ht="14.45" customHeight="1" x14ac:dyDescent="0.2">
      <c r="A1570" s="831">
        <v>7</v>
      </c>
      <c r="B1570" s="832" t="s">
        <v>2907</v>
      </c>
      <c r="C1570" s="832" t="s">
        <v>2913</v>
      </c>
      <c r="D1570" s="833" t="s">
        <v>4443</v>
      </c>
      <c r="E1570" s="834" t="s">
        <v>2939</v>
      </c>
      <c r="F1570" s="832" t="s">
        <v>2908</v>
      </c>
      <c r="G1570" s="832" t="s">
        <v>3048</v>
      </c>
      <c r="H1570" s="832" t="s">
        <v>585</v>
      </c>
      <c r="I1570" s="832" t="s">
        <v>3622</v>
      </c>
      <c r="J1570" s="832" t="s">
        <v>3052</v>
      </c>
      <c r="K1570" s="832" t="s">
        <v>875</v>
      </c>
      <c r="L1570" s="835">
        <v>65.989999999999995</v>
      </c>
      <c r="M1570" s="835">
        <v>461.92999999999995</v>
      </c>
      <c r="N1570" s="832">
        <v>7</v>
      </c>
      <c r="O1570" s="836">
        <v>1.5</v>
      </c>
      <c r="P1570" s="835">
        <v>461.92999999999995</v>
      </c>
      <c r="Q1570" s="837">
        <v>1</v>
      </c>
      <c r="R1570" s="832">
        <v>7</v>
      </c>
      <c r="S1570" s="837">
        <v>1</v>
      </c>
      <c r="T1570" s="836">
        <v>1.5</v>
      </c>
      <c r="U1570" s="838">
        <v>1</v>
      </c>
    </row>
    <row r="1571" spans="1:21" ht="14.45" customHeight="1" x14ac:dyDescent="0.2">
      <c r="A1571" s="831">
        <v>7</v>
      </c>
      <c r="B1571" s="832" t="s">
        <v>2907</v>
      </c>
      <c r="C1571" s="832" t="s">
        <v>2913</v>
      </c>
      <c r="D1571" s="833" t="s">
        <v>4443</v>
      </c>
      <c r="E1571" s="834" t="s">
        <v>2939</v>
      </c>
      <c r="F1571" s="832" t="s">
        <v>2908</v>
      </c>
      <c r="G1571" s="832" t="s">
        <v>3053</v>
      </c>
      <c r="H1571" s="832" t="s">
        <v>585</v>
      </c>
      <c r="I1571" s="832" t="s">
        <v>4082</v>
      </c>
      <c r="J1571" s="832" t="s">
        <v>1920</v>
      </c>
      <c r="K1571" s="832" t="s">
        <v>4083</v>
      </c>
      <c r="L1571" s="835">
        <v>516</v>
      </c>
      <c r="M1571" s="835">
        <v>1548</v>
      </c>
      <c r="N1571" s="832">
        <v>3</v>
      </c>
      <c r="O1571" s="836">
        <v>1</v>
      </c>
      <c r="P1571" s="835">
        <v>1032</v>
      </c>
      <c r="Q1571" s="837">
        <v>0.66666666666666663</v>
      </c>
      <c r="R1571" s="832">
        <v>2</v>
      </c>
      <c r="S1571" s="837">
        <v>0.66666666666666663</v>
      </c>
      <c r="T1571" s="836">
        <v>0.5</v>
      </c>
      <c r="U1571" s="838">
        <v>0.5</v>
      </c>
    </row>
    <row r="1572" spans="1:21" ht="14.45" customHeight="1" x14ac:dyDescent="0.2">
      <c r="A1572" s="831">
        <v>7</v>
      </c>
      <c r="B1572" s="832" t="s">
        <v>2907</v>
      </c>
      <c r="C1572" s="832" t="s">
        <v>2913</v>
      </c>
      <c r="D1572" s="833" t="s">
        <v>4443</v>
      </c>
      <c r="E1572" s="834" t="s">
        <v>2939</v>
      </c>
      <c r="F1572" s="832" t="s">
        <v>2908</v>
      </c>
      <c r="G1572" s="832" t="s">
        <v>3053</v>
      </c>
      <c r="H1572" s="832" t="s">
        <v>585</v>
      </c>
      <c r="I1572" s="832" t="s">
        <v>4084</v>
      </c>
      <c r="J1572" s="832" t="s">
        <v>1920</v>
      </c>
      <c r="K1572" s="832" t="s">
        <v>4085</v>
      </c>
      <c r="L1572" s="835">
        <v>1719.99</v>
      </c>
      <c r="M1572" s="835">
        <v>3439.98</v>
      </c>
      <c r="N1572" s="832">
        <v>2</v>
      </c>
      <c r="O1572" s="836">
        <v>1</v>
      </c>
      <c r="P1572" s="835">
        <v>1719.99</v>
      </c>
      <c r="Q1572" s="837">
        <v>0.5</v>
      </c>
      <c r="R1572" s="832">
        <v>1</v>
      </c>
      <c r="S1572" s="837">
        <v>0.5</v>
      </c>
      <c r="T1572" s="836">
        <v>0.5</v>
      </c>
      <c r="U1572" s="838">
        <v>0.5</v>
      </c>
    </row>
    <row r="1573" spans="1:21" ht="14.45" customHeight="1" x14ac:dyDescent="0.2">
      <c r="A1573" s="831">
        <v>7</v>
      </c>
      <c r="B1573" s="832" t="s">
        <v>2907</v>
      </c>
      <c r="C1573" s="832" t="s">
        <v>2913</v>
      </c>
      <c r="D1573" s="833" t="s">
        <v>4443</v>
      </c>
      <c r="E1573" s="834" t="s">
        <v>2939</v>
      </c>
      <c r="F1573" s="832" t="s">
        <v>2908</v>
      </c>
      <c r="G1573" s="832" t="s">
        <v>3229</v>
      </c>
      <c r="H1573" s="832" t="s">
        <v>585</v>
      </c>
      <c r="I1573" s="832" t="s">
        <v>3623</v>
      </c>
      <c r="J1573" s="832" t="s">
        <v>3231</v>
      </c>
      <c r="K1573" s="832" t="s">
        <v>3624</v>
      </c>
      <c r="L1573" s="835">
        <v>140.94999999999999</v>
      </c>
      <c r="M1573" s="835">
        <v>2255.1999999999998</v>
      </c>
      <c r="N1573" s="832">
        <v>16</v>
      </c>
      <c r="O1573" s="836">
        <v>7.5</v>
      </c>
      <c r="P1573" s="835">
        <v>986.65</v>
      </c>
      <c r="Q1573" s="837">
        <v>0.4375</v>
      </c>
      <c r="R1573" s="832">
        <v>7</v>
      </c>
      <c r="S1573" s="837">
        <v>0.4375</v>
      </c>
      <c r="T1573" s="836">
        <v>1.5</v>
      </c>
      <c r="U1573" s="838">
        <v>0.2</v>
      </c>
    </row>
    <row r="1574" spans="1:21" ht="14.45" customHeight="1" x14ac:dyDescent="0.2">
      <c r="A1574" s="831">
        <v>7</v>
      </c>
      <c r="B1574" s="832" t="s">
        <v>2907</v>
      </c>
      <c r="C1574" s="832" t="s">
        <v>2913</v>
      </c>
      <c r="D1574" s="833" t="s">
        <v>4443</v>
      </c>
      <c r="E1574" s="834" t="s">
        <v>2939</v>
      </c>
      <c r="F1574" s="832" t="s">
        <v>2908</v>
      </c>
      <c r="G1574" s="832" t="s">
        <v>3229</v>
      </c>
      <c r="H1574" s="832" t="s">
        <v>585</v>
      </c>
      <c r="I1574" s="832" t="s">
        <v>3625</v>
      </c>
      <c r="J1574" s="832" t="s">
        <v>3231</v>
      </c>
      <c r="K1574" s="832" t="s">
        <v>3626</v>
      </c>
      <c r="L1574" s="835">
        <v>211.42</v>
      </c>
      <c r="M1574" s="835">
        <v>634.26</v>
      </c>
      <c r="N1574" s="832">
        <v>3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7</v>
      </c>
      <c r="B1575" s="832" t="s">
        <v>2907</v>
      </c>
      <c r="C1575" s="832" t="s">
        <v>2913</v>
      </c>
      <c r="D1575" s="833" t="s">
        <v>4443</v>
      </c>
      <c r="E1575" s="834" t="s">
        <v>2939</v>
      </c>
      <c r="F1575" s="832" t="s">
        <v>2908</v>
      </c>
      <c r="G1575" s="832" t="s">
        <v>3229</v>
      </c>
      <c r="H1575" s="832" t="s">
        <v>585</v>
      </c>
      <c r="I1575" s="832" t="s">
        <v>3230</v>
      </c>
      <c r="J1575" s="832" t="s">
        <v>3231</v>
      </c>
      <c r="K1575" s="832" t="s">
        <v>3232</v>
      </c>
      <c r="L1575" s="835">
        <v>281.88</v>
      </c>
      <c r="M1575" s="835">
        <v>2536.92</v>
      </c>
      <c r="N1575" s="832">
        <v>9</v>
      </c>
      <c r="O1575" s="836">
        <v>1.5</v>
      </c>
      <c r="P1575" s="835">
        <v>845.64</v>
      </c>
      <c r="Q1575" s="837">
        <v>0.33333333333333331</v>
      </c>
      <c r="R1575" s="832">
        <v>3</v>
      </c>
      <c r="S1575" s="837">
        <v>0.33333333333333331</v>
      </c>
      <c r="T1575" s="836">
        <v>0.5</v>
      </c>
      <c r="U1575" s="838">
        <v>0.33333333333333331</v>
      </c>
    </row>
    <row r="1576" spans="1:21" ht="14.45" customHeight="1" x14ac:dyDescent="0.2">
      <c r="A1576" s="831">
        <v>7</v>
      </c>
      <c r="B1576" s="832" t="s">
        <v>2907</v>
      </c>
      <c r="C1576" s="832" t="s">
        <v>2913</v>
      </c>
      <c r="D1576" s="833" t="s">
        <v>4443</v>
      </c>
      <c r="E1576" s="834" t="s">
        <v>2939</v>
      </c>
      <c r="F1576" s="832" t="s">
        <v>2908</v>
      </c>
      <c r="G1576" s="832" t="s">
        <v>2993</v>
      </c>
      <c r="H1576" s="832" t="s">
        <v>585</v>
      </c>
      <c r="I1576" s="832" t="s">
        <v>2994</v>
      </c>
      <c r="J1576" s="832" t="s">
        <v>2995</v>
      </c>
      <c r="K1576" s="832" t="s">
        <v>2996</v>
      </c>
      <c r="L1576" s="835">
        <v>273.33</v>
      </c>
      <c r="M1576" s="835">
        <v>273.33</v>
      </c>
      <c r="N1576" s="832">
        <v>1</v>
      </c>
      <c r="O1576" s="836">
        <v>0.5</v>
      </c>
      <c r="P1576" s="835">
        <v>273.33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5" customHeight="1" x14ac:dyDescent="0.2">
      <c r="A1577" s="831">
        <v>7</v>
      </c>
      <c r="B1577" s="832" t="s">
        <v>2907</v>
      </c>
      <c r="C1577" s="832" t="s">
        <v>2913</v>
      </c>
      <c r="D1577" s="833" t="s">
        <v>4443</v>
      </c>
      <c r="E1577" s="834" t="s">
        <v>2939</v>
      </c>
      <c r="F1577" s="832" t="s">
        <v>2908</v>
      </c>
      <c r="G1577" s="832" t="s">
        <v>3065</v>
      </c>
      <c r="H1577" s="832" t="s">
        <v>585</v>
      </c>
      <c r="I1577" s="832" t="s">
        <v>3066</v>
      </c>
      <c r="J1577" s="832" t="s">
        <v>3067</v>
      </c>
      <c r="K1577" s="832" t="s">
        <v>3068</v>
      </c>
      <c r="L1577" s="835">
        <v>29.13</v>
      </c>
      <c r="M1577" s="835">
        <v>378.69</v>
      </c>
      <c r="N1577" s="832">
        <v>13</v>
      </c>
      <c r="O1577" s="836">
        <v>3.5</v>
      </c>
      <c r="P1577" s="835">
        <v>349.56</v>
      </c>
      <c r="Q1577" s="837">
        <v>0.92307692307692313</v>
      </c>
      <c r="R1577" s="832">
        <v>12</v>
      </c>
      <c r="S1577" s="837">
        <v>0.92307692307692313</v>
      </c>
      <c r="T1577" s="836">
        <v>3</v>
      </c>
      <c r="U1577" s="838">
        <v>0.8571428571428571</v>
      </c>
    </row>
    <row r="1578" spans="1:21" ht="14.45" customHeight="1" x14ac:dyDescent="0.2">
      <c r="A1578" s="831">
        <v>7</v>
      </c>
      <c r="B1578" s="832" t="s">
        <v>2907</v>
      </c>
      <c r="C1578" s="832" t="s">
        <v>2913</v>
      </c>
      <c r="D1578" s="833" t="s">
        <v>4443</v>
      </c>
      <c r="E1578" s="834" t="s">
        <v>2939</v>
      </c>
      <c r="F1578" s="832" t="s">
        <v>2908</v>
      </c>
      <c r="G1578" s="832" t="s">
        <v>3065</v>
      </c>
      <c r="H1578" s="832" t="s">
        <v>585</v>
      </c>
      <c r="I1578" s="832" t="s">
        <v>3066</v>
      </c>
      <c r="J1578" s="832" t="s">
        <v>3067</v>
      </c>
      <c r="K1578" s="832" t="s">
        <v>3068</v>
      </c>
      <c r="L1578" s="835">
        <v>24.68</v>
      </c>
      <c r="M1578" s="835">
        <v>271.48</v>
      </c>
      <c r="N1578" s="832">
        <v>11</v>
      </c>
      <c r="O1578" s="836">
        <v>3</v>
      </c>
      <c r="P1578" s="835">
        <v>123.4</v>
      </c>
      <c r="Q1578" s="837">
        <v>0.45454545454545453</v>
      </c>
      <c r="R1578" s="832">
        <v>5</v>
      </c>
      <c r="S1578" s="837">
        <v>0.45454545454545453</v>
      </c>
      <c r="T1578" s="836">
        <v>1.5</v>
      </c>
      <c r="U1578" s="838">
        <v>0.5</v>
      </c>
    </row>
    <row r="1579" spans="1:21" ht="14.45" customHeight="1" x14ac:dyDescent="0.2">
      <c r="A1579" s="831">
        <v>7</v>
      </c>
      <c r="B1579" s="832" t="s">
        <v>2907</v>
      </c>
      <c r="C1579" s="832" t="s">
        <v>2913</v>
      </c>
      <c r="D1579" s="833" t="s">
        <v>4443</v>
      </c>
      <c r="E1579" s="834" t="s">
        <v>2939</v>
      </c>
      <c r="F1579" s="832" t="s">
        <v>2908</v>
      </c>
      <c r="G1579" s="832" t="s">
        <v>3065</v>
      </c>
      <c r="H1579" s="832" t="s">
        <v>585</v>
      </c>
      <c r="I1579" s="832" t="s">
        <v>3633</v>
      </c>
      <c r="J1579" s="832" t="s">
        <v>3067</v>
      </c>
      <c r="K1579" s="832" t="s">
        <v>3634</v>
      </c>
      <c r="L1579" s="835">
        <v>74.06</v>
      </c>
      <c r="M1579" s="835">
        <v>962.78</v>
      </c>
      <c r="N1579" s="832">
        <v>13</v>
      </c>
      <c r="O1579" s="836">
        <v>3.5</v>
      </c>
      <c r="P1579" s="835">
        <v>888.72</v>
      </c>
      <c r="Q1579" s="837">
        <v>0.92307692307692313</v>
      </c>
      <c r="R1579" s="832">
        <v>12</v>
      </c>
      <c r="S1579" s="837">
        <v>0.92307692307692313</v>
      </c>
      <c r="T1579" s="836">
        <v>2.5</v>
      </c>
      <c r="U1579" s="838">
        <v>0.7142857142857143</v>
      </c>
    </row>
    <row r="1580" spans="1:21" ht="14.45" customHeight="1" x14ac:dyDescent="0.2">
      <c r="A1580" s="831">
        <v>7</v>
      </c>
      <c r="B1580" s="832" t="s">
        <v>2907</v>
      </c>
      <c r="C1580" s="832" t="s">
        <v>2913</v>
      </c>
      <c r="D1580" s="833" t="s">
        <v>4443</v>
      </c>
      <c r="E1580" s="834" t="s">
        <v>2939</v>
      </c>
      <c r="F1580" s="832" t="s">
        <v>2908</v>
      </c>
      <c r="G1580" s="832" t="s">
        <v>3635</v>
      </c>
      <c r="H1580" s="832" t="s">
        <v>585</v>
      </c>
      <c r="I1580" s="832" t="s">
        <v>3636</v>
      </c>
      <c r="J1580" s="832" t="s">
        <v>3637</v>
      </c>
      <c r="K1580" s="832" t="s">
        <v>3638</v>
      </c>
      <c r="L1580" s="835">
        <v>561.76</v>
      </c>
      <c r="M1580" s="835">
        <v>12358.720000000001</v>
      </c>
      <c r="N1580" s="832">
        <v>22</v>
      </c>
      <c r="O1580" s="836">
        <v>4</v>
      </c>
      <c r="P1580" s="835">
        <v>10673.44</v>
      </c>
      <c r="Q1580" s="837">
        <v>0.86363636363636365</v>
      </c>
      <c r="R1580" s="832">
        <v>19</v>
      </c>
      <c r="S1580" s="837">
        <v>0.86363636363636365</v>
      </c>
      <c r="T1580" s="836">
        <v>3.5</v>
      </c>
      <c r="U1580" s="838">
        <v>0.875</v>
      </c>
    </row>
    <row r="1581" spans="1:21" ht="14.45" customHeight="1" x14ac:dyDescent="0.2">
      <c r="A1581" s="831">
        <v>7</v>
      </c>
      <c r="B1581" s="832" t="s">
        <v>2907</v>
      </c>
      <c r="C1581" s="832" t="s">
        <v>2913</v>
      </c>
      <c r="D1581" s="833" t="s">
        <v>4443</v>
      </c>
      <c r="E1581" s="834" t="s">
        <v>2939</v>
      </c>
      <c r="F1581" s="832" t="s">
        <v>2908</v>
      </c>
      <c r="G1581" s="832" t="s">
        <v>3635</v>
      </c>
      <c r="H1581" s="832" t="s">
        <v>585</v>
      </c>
      <c r="I1581" s="832" t="s">
        <v>4355</v>
      </c>
      <c r="J1581" s="832" t="s">
        <v>3637</v>
      </c>
      <c r="K1581" s="832" t="s">
        <v>4356</v>
      </c>
      <c r="L1581" s="835">
        <v>70.23</v>
      </c>
      <c r="M1581" s="835">
        <v>210.69</v>
      </c>
      <c r="N1581" s="832">
        <v>3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7</v>
      </c>
      <c r="B1582" s="832" t="s">
        <v>2907</v>
      </c>
      <c r="C1582" s="832" t="s">
        <v>2913</v>
      </c>
      <c r="D1582" s="833" t="s">
        <v>4443</v>
      </c>
      <c r="E1582" s="834" t="s">
        <v>2939</v>
      </c>
      <c r="F1582" s="832" t="s">
        <v>2908</v>
      </c>
      <c r="G1582" s="832" t="s">
        <v>3246</v>
      </c>
      <c r="H1582" s="832" t="s">
        <v>585</v>
      </c>
      <c r="I1582" s="832" t="s">
        <v>3640</v>
      </c>
      <c r="J1582" s="832" t="s">
        <v>3641</v>
      </c>
      <c r="K1582" s="832" t="s">
        <v>875</v>
      </c>
      <c r="L1582" s="835">
        <v>132</v>
      </c>
      <c r="M1582" s="835">
        <v>396</v>
      </c>
      <c r="N1582" s="832">
        <v>3</v>
      </c>
      <c r="O1582" s="836">
        <v>0.5</v>
      </c>
      <c r="P1582" s="835">
        <v>396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5" customHeight="1" x14ac:dyDescent="0.2">
      <c r="A1583" s="831">
        <v>7</v>
      </c>
      <c r="B1583" s="832" t="s">
        <v>2907</v>
      </c>
      <c r="C1583" s="832" t="s">
        <v>2913</v>
      </c>
      <c r="D1583" s="833" t="s">
        <v>4443</v>
      </c>
      <c r="E1583" s="834" t="s">
        <v>2939</v>
      </c>
      <c r="F1583" s="832" t="s">
        <v>2908</v>
      </c>
      <c r="G1583" s="832" t="s">
        <v>3246</v>
      </c>
      <c r="H1583" s="832" t="s">
        <v>678</v>
      </c>
      <c r="I1583" s="832" t="s">
        <v>2663</v>
      </c>
      <c r="J1583" s="832" t="s">
        <v>2661</v>
      </c>
      <c r="K1583" s="832" t="s">
        <v>2664</v>
      </c>
      <c r="L1583" s="835">
        <v>431.18</v>
      </c>
      <c r="M1583" s="835">
        <v>431.18</v>
      </c>
      <c r="N1583" s="832">
        <v>1</v>
      </c>
      <c r="O1583" s="836">
        <v>0.5</v>
      </c>
      <c r="P1583" s="835">
        <v>431.18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7</v>
      </c>
      <c r="B1584" s="832" t="s">
        <v>2907</v>
      </c>
      <c r="C1584" s="832" t="s">
        <v>2913</v>
      </c>
      <c r="D1584" s="833" t="s">
        <v>4443</v>
      </c>
      <c r="E1584" s="834" t="s">
        <v>2939</v>
      </c>
      <c r="F1584" s="832" t="s">
        <v>2908</v>
      </c>
      <c r="G1584" s="832" t="s">
        <v>3643</v>
      </c>
      <c r="H1584" s="832" t="s">
        <v>678</v>
      </c>
      <c r="I1584" s="832" t="s">
        <v>3644</v>
      </c>
      <c r="J1584" s="832" t="s">
        <v>2587</v>
      </c>
      <c r="K1584" s="832" t="s">
        <v>3645</v>
      </c>
      <c r="L1584" s="835">
        <v>232.68</v>
      </c>
      <c r="M1584" s="835">
        <v>3722.88</v>
      </c>
      <c r="N1584" s="832">
        <v>16</v>
      </c>
      <c r="O1584" s="836">
        <v>3</v>
      </c>
      <c r="P1584" s="835">
        <v>3722.88</v>
      </c>
      <c r="Q1584" s="837">
        <v>1</v>
      </c>
      <c r="R1584" s="832">
        <v>16</v>
      </c>
      <c r="S1584" s="837">
        <v>1</v>
      </c>
      <c r="T1584" s="836">
        <v>3</v>
      </c>
      <c r="U1584" s="838">
        <v>1</v>
      </c>
    </row>
    <row r="1585" spans="1:21" ht="14.45" customHeight="1" x14ac:dyDescent="0.2">
      <c r="A1585" s="831">
        <v>7</v>
      </c>
      <c r="B1585" s="832" t="s">
        <v>2907</v>
      </c>
      <c r="C1585" s="832" t="s">
        <v>2913</v>
      </c>
      <c r="D1585" s="833" t="s">
        <v>4443</v>
      </c>
      <c r="E1585" s="834" t="s">
        <v>2939</v>
      </c>
      <c r="F1585" s="832" t="s">
        <v>2908</v>
      </c>
      <c r="G1585" s="832" t="s">
        <v>3643</v>
      </c>
      <c r="H1585" s="832" t="s">
        <v>678</v>
      </c>
      <c r="I1585" s="832" t="s">
        <v>4016</v>
      </c>
      <c r="J1585" s="832" t="s">
        <v>3647</v>
      </c>
      <c r="K1585" s="832" t="s">
        <v>3663</v>
      </c>
      <c r="L1585" s="835">
        <v>1454.23</v>
      </c>
      <c r="M1585" s="835">
        <v>11633.84</v>
      </c>
      <c r="N1585" s="832">
        <v>8</v>
      </c>
      <c r="O1585" s="836">
        <v>2</v>
      </c>
      <c r="P1585" s="835">
        <v>8725.380000000001</v>
      </c>
      <c r="Q1585" s="837">
        <v>0.75000000000000011</v>
      </c>
      <c r="R1585" s="832">
        <v>6</v>
      </c>
      <c r="S1585" s="837">
        <v>0.75</v>
      </c>
      <c r="T1585" s="836">
        <v>1</v>
      </c>
      <c r="U1585" s="838">
        <v>0.5</v>
      </c>
    </row>
    <row r="1586" spans="1:21" ht="14.45" customHeight="1" x14ac:dyDescent="0.2">
      <c r="A1586" s="831">
        <v>7</v>
      </c>
      <c r="B1586" s="832" t="s">
        <v>2907</v>
      </c>
      <c r="C1586" s="832" t="s">
        <v>2913</v>
      </c>
      <c r="D1586" s="833" t="s">
        <v>4443</v>
      </c>
      <c r="E1586" s="834" t="s">
        <v>2939</v>
      </c>
      <c r="F1586" s="832" t="s">
        <v>2908</v>
      </c>
      <c r="G1586" s="832" t="s">
        <v>3643</v>
      </c>
      <c r="H1586" s="832" t="s">
        <v>678</v>
      </c>
      <c r="I1586" s="832" t="s">
        <v>3648</v>
      </c>
      <c r="J1586" s="832" t="s">
        <v>3647</v>
      </c>
      <c r="K1586" s="832" t="s">
        <v>2814</v>
      </c>
      <c r="L1586" s="835">
        <v>1938.97</v>
      </c>
      <c r="M1586" s="835">
        <v>34901.46</v>
      </c>
      <c r="N1586" s="832">
        <v>18</v>
      </c>
      <c r="O1586" s="836">
        <v>3</v>
      </c>
      <c r="P1586" s="835">
        <v>34901.46</v>
      </c>
      <c r="Q1586" s="837">
        <v>1</v>
      </c>
      <c r="R1586" s="832">
        <v>18</v>
      </c>
      <c r="S1586" s="837">
        <v>1</v>
      </c>
      <c r="T1586" s="836">
        <v>3</v>
      </c>
      <c r="U1586" s="838">
        <v>1</v>
      </c>
    </row>
    <row r="1587" spans="1:21" ht="14.45" customHeight="1" x14ac:dyDescent="0.2">
      <c r="A1587" s="831">
        <v>7</v>
      </c>
      <c r="B1587" s="832" t="s">
        <v>2907</v>
      </c>
      <c r="C1587" s="832" t="s">
        <v>2913</v>
      </c>
      <c r="D1587" s="833" t="s">
        <v>4443</v>
      </c>
      <c r="E1587" s="834" t="s">
        <v>2939</v>
      </c>
      <c r="F1587" s="832" t="s">
        <v>2908</v>
      </c>
      <c r="G1587" s="832" t="s">
        <v>3643</v>
      </c>
      <c r="H1587" s="832" t="s">
        <v>678</v>
      </c>
      <c r="I1587" s="832" t="s">
        <v>3649</v>
      </c>
      <c r="J1587" s="832" t="s">
        <v>3650</v>
      </c>
      <c r="K1587" s="832" t="s">
        <v>3651</v>
      </c>
      <c r="L1587" s="835">
        <v>5322.08</v>
      </c>
      <c r="M1587" s="835">
        <v>10644.16</v>
      </c>
      <c r="N1587" s="832">
        <v>2</v>
      </c>
      <c r="O1587" s="836">
        <v>1</v>
      </c>
      <c r="P1587" s="835">
        <v>10644.16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7</v>
      </c>
      <c r="B1588" s="832" t="s">
        <v>2907</v>
      </c>
      <c r="C1588" s="832" t="s">
        <v>2913</v>
      </c>
      <c r="D1588" s="833" t="s">
        <v>4443</v>
      </c>
      <c r="E1588" s="834" t="s">
        <v>2939</v>
      </c>
      <c r="F1588" s="832" t="s">
        <v>2908</v>
      </c>
      <c r="G1588" s="832" t="s">
        <v>3643</v>
      </c>
      <c r="H1588" s="832" t="s">
        <v>678</v>
      </c>
      <c r="I1588" s="832" t="s">
        <v>3652</v>
      </c>
      <c r="J1588" s="832" t="s">
        <v>2587</v>
      </c>
      <c r="K1588" s="832" t="s">
        <v>3653</v>
      </c>
      <c r="L1588" s="835">
        <v>1938.97</v>
      </c>
      <c r="M1588" s="835">
        <v>34901.46</v>
      </c>
      <c r="N1588" s="832">
        <v>18</v>
      </c>
      <c r="O1588" s="836">
        <v>3</v>
      </c>
      <c r="P1588" s="835">
        <v>34901.46</v>
      </c>
      <c r="Q1588" s="837">
        <v>1</v>
      </c>
      <c r="R1588" s="832">
        <v>18</v>
      </c>
      <c r="S1588" s="837">
        <v>1</v>
      </c>
      <c r="T1588" s="836">
        <v>3</v>
      </c>
      <c r="U1588" s="838">
        <v>1</v>
      </c>
    </row>
    <row r="1589" spans="1:21" ht="14.45" customHeight="1" x14ac:dyDescent="0.2">
      <c r="A1589" s="831">
        <v>7</v>
      </c>
      <c r="B1589" s="832" t="s">
        <v>2907</v>
      </c>
      <c r="C1589" s="832" t="s">
        <v>2913</v>
      </c>
      <c r="D1589" s="833" t="s">
        <v>4443</v>
      </c>
      <c r="E1589" s="834" t="s">
        <v>2939</v>
      </c>
      <c r="F1589" s="832" t="s">
        <v>2908</v>
      </c>
      <c r="G1589" s="832" t="s">
        <v>3643</v>
      </c>
      <c r="H1589" s="832" t="s">
        <v>678</v>
      </c>
      <c r="I1589" s="832" t="s">
        <v>3654</v>
      </c>
      <c r="J1589" s="832" t="s">
        <v>2587</v>
      </c>
      <c r="K1589" s="832" t="s">
        <v>3655</v>
      </c>
      <c r="L1589" s="835">
        <v>1454.23</v>
      </c>
      <c r="M1589" s="835">
        <v>34901.520000000004</v>
      </c>
      <c r="N1589" s="832">
        <v>24</v>
      </c>
      <c r="O1589" s="836">
        <v>4</v>
      </c>
      <c r="P1589" s="835">
        <v>34901.520000000004</v>
      </c>
      <c r="Q1589" s="837">
        <v>1</v>
      </c>
      <c r="R1589" s="832">
        <v>24</v>
      </c>
      <c r="S1589" s="837">
        <v>1</v>
      </c>
      <c r="T1589" s="836">
        <v>4</v>
      </c>
      <c r="U1589" s="838">
        <v>1</v>
      </c>
    </row>
    <row r="1590" spans="1:21" ht="14.45" customHeight="1" x14ac:dyDescent="0.2">
      <c r="A1590" s="831">
        <v>7</v>
      </c>
      <c r="B1590" s="832" t="s">
        <v>2907</v>
      </c>
      <c r="C1590" s="832" t="s">
        <v>2913</v>
      </c>
      <c r="D1590" s="833" t="s">
        <v>4443</v>
      </c>
      <c r="E1590" s="834" t="s">
        <v>2939</v>
      </c>
      <c r="F1590" s="832" t="s">
        <v>2908</v>
      </c>
      <c r="G1590" s="832" t="s">
        <v>3643</v>
      </c>
      <c r="H1590" s="832" t="s">
        <v>678</v>
      </c>
      <c r="I1590" s="832" t="s">
        <v>2586</v>
      </c>
      <c r="J1590" s="832" t="s">
        <v>2587</v>
      </c>
      <c r="K1590" s="832" t="s">
        <v>2588</v>
      </c>
      <c r="L1590" s="835">
        <v>484.75</v>
      </c>
      <c r="M1590" s="835">
        <v>7756</v>
      </c>
      <c r="N1590" s="832">
        <v>16</v>
      </c>
      <c r="O1590" s="836">
        <v>3</v>
      </c>
      <c r="P1590" s="835">
        <v>7756</v>
      </c>
      <c r="Q1590" s="837">
        <v>1</v>
      </c>
      <c r="R1590" s="832">
        <v>16</v>
      </c>
      <c r="S1590" s="837">
        <v>1</v>
      </c>
      <c r="T1590" s="836">
        <v>3</v>
      </c>
      <c r="U1590" s="838">
        <v>1</v>
      </c>
    </row>
    <row r="1591" spans="1:21" ht="14.45" customHeight="1" x14ac:dyDescent="0.2">
      <c r="A1591" s="831">
        <v>7</v>
      </c>
      <c r="B1591" s="832" t="s">
        <v>2907</v>
      </c>
      <c r="C1591" s="832" t="s">
        <v>2913</v>
      </c>
      <c r="D1591" s="833" t="s">
        <v>4443</v>
      </c>
      <c r="E1591" s="834" t="s">
        <v>2939</v>
      </c>
      <c r="F1591" s="832" t="s">
        <v>2908</v>
      </c>
      <c r="G1591" s="832" t="s">
        <v>3643</v>
      </c>
      <c r="H1591" s="832" t="s">
        <v>678</v>
      </c>
      <c r="I1591" s="832" t="s">
        <v>2819</v>
      </c>
      <c r="J1591" s="832" t="s">
        <v>2587</v>
      </c>
      <c r="K1591" s="832" t="s">
        <v>2820</v>
      </c>
      <c r="L1591" s="835">
        <v>969.48</v>
      </c>
      <c r="M1591" s="835">
        <v>27145.440000000002</v>
      </c>
      <c r="N1591" s="832">
        <v>28</v>
      </c>
      <c r="O1591" s="836">
        <v>5</v>
      </c>
      <c r="P1591" s="835">
        <v>27145.440000000002</v>
      </c>
      <c r="Q1591" s="837">
        <v>1</v>
      </c>
      <c r="R1591" s="832">
        <v>28</v>
      </c>
      <c r="S1591" s="837">
        <v>1</v>
      </c>
      <c r="T1591" s="836">
        <v>5</v>
      </c>
      <c r="U1591" s="838">
        <v>1</v>
      </c>
    </row>
    <row r="1592" spans="1:21" ht="14.45" customHeight="1" x14ac:dyDescent="0.2">
      <c r="A1592" s="831">
        <v>7</v>
      </c>
      <c r="B1592" s="832" t="s">
        <v>2907</v>
      </c>
      <c r="C1592" s="832" t="s">
        <v>2913</v>
      </c>
      <c r="D1592" s="833" t="s">
        <v>4443</v>
      </c>
      <c r="E1592" s="834" t="s">
        <v>2939</v>
      </c>
      <c r="F1592" s="832" t="s">
        <v>2908</v>
      </c>
      <c r="G1592" s="832" t="s">
        <v>3643</v>
      </c>
      <c r="H1592" s="832" t="s">
        <v>585</v>
      </c>
      <c r="I1592" s="832" t="s">
        <v>3656</v>
      </c>
      <c r="J1592" s="832" t="s">
        <v>3657</v>
      </c>
      <c r="K1592" s="832" t="s">
        <v>3658</v>
      </c>
      <c r="L1592" s="835">
        <v>1938.97</v>
      </c>
      <c r="M1592" s="835">
        <v>23267.64</v>
      </c>
      <c r="N1592" s="832">
        <v>12</v>
      </c>
      <c r="O1592" s="836">
        <v>2</v>
      </c>
      <c r="P1592" s="835">
        <v>23267.64</v>
      </c>
      <c r="Q1592" s="837">
        <v>1</v>
      </c>
      <c r="R1592" s="832">
        <v>12</v>
      </c>
      <c r="S1592" s="837">
        <v>1</v>
      </c>
      <c r="T1592" s="836">
        <v>2</v>
      </c>
      <c r="U1592" s="838">
        <v>1</v>
      </c>
    </row>
    <row r="1593" spans="1:21" ht="14.45" customHeight="1" x14ac:dyDescent="0.2">
      <c r="A1593" s="831">
        <v>7</v>
      </c>
      <c r="B1593" s="832" t="s">
        <v>2907</v>
      </c>
      <c r="C1593" s="832" t="s">
        <v>2913</v>
      </c>
      <c r="D1593" s="833" t="s">
        <v>4443</v>
      </c>
      <c r="E1593" s="834" t="s">
        <v>2939</v>
      </c>
      <c r="F1593" s="832" t="s">
        <v>2908</v>
      </c>
      <c r="G1593" s="832" t="s">
        <v>3643</v>
      </c>
      <c r="H1593" s="832" t="s">
        <v>678</v>
      </c>
      <c r="I1593" s="832" t="s">
        <v>3659</v>
      </c>
      <c r="J1593" s="832" t="s">
        <v>3647</v>
      </c>
      <c r="K1593" s="832" t="s">
        <v>2816</v>
      </c>
      <c r="L1593" s="835">
        <v>484.75</v>
      </c>
      <c r="M1593" s="835">
        <v>14542.5</v>
      </c>
      <c r="N1593" s="832">
        <v>30</v>
      </c>
      <c r="O1593" s="836">
        <v>5</v>
      </c>
      <c r="P1593" s="835">
        <v>14542.5</v>
      </c>
      <c r="Q1593" s="837">
        <v>1</v>
      </c>
      <c r="R1593" s="832">
        <v>30</v>
      </c>
      <c r="S1593" s="837">
        <v>1</v>
      </c>
      <c r="T1593" s="836">
        <v>5</v>
      </c>
      <c r="U1593" s="838">
        <v>1</v>
      </c>
    </row>
    <row r="1594" spans="1:21" ht="14.45" customHeight="1" x14ac:dyDescent="0.2">
      <c r="A1594" s="831">
        <v>7</v>
      </c>
      <c r="B1594" s="832" t="s">
        <v>2907</v>
      </c>
      <c r="C1594" s="832" t="s">
        <v>2913</v>
      </c>
      <c r="D1594" s="833" t="s">
        <v>4443</v>
      </c>
      <c r="E1594" s="834" t="s">
        <v>2939</v>
      </c>
      <c r="F1594" s="832" t="s">
        <v>2908</v>
      </c>
      <c r="G1594" s="832" t="s">
        <v>3643</v>
      </c>
      <c r="H1594" s="832" t="s">
        <v>585</v>
      </c>
      <c r="I1594" s="832" t="s">
        <v>3943</v>
      </c>
      <c r="J1594" s="832" t="s">
        <v>3657</v>
      </c>
      <c r="K1594" s="832" t="s">
        <v>3944</v>
      </c>
      <c r="L1594" s="835">
        <v>484.75</v>
      </c>
      <c r="M1594" s="835">
        <v>5817</v>
      </c>
      <c r="N1594" s="832">
        <v>12</v>
      </c>
      <c r="O1594" s="836">
        <v>2</v>
      </c>
      <c r="P1594" s="835">
        <v>5817</v>
      </c>
      <c r="Q1594" s="837">
        <v>1</v>
      </c>
      <c r="R1594" s="832">
        <v>12</v>
      </c>
      <c r="S1594" s="837">
        <v>1</v>
      </c>
      <c r="T1594" s="836">
        <v>2</v>
      </c>
      <c r="U1594" s="838">
        <v>1</v>
      </c>
    </row>
    <row r="1595" spans="1:21" ht="14.45" customHeight="1" x14ac:dyDescent="0.2">
      <c r="A1595" s="831">
        <v>7</v>
      </c>
      <c r="B1595" s="832" t="s">
        <v>2907</v>
      </c>
      <c r="C1595" s="832" t="s">
        <v>2913</v>
      </c>
      <c r="D1595" s="833" t="s">
        <v>4443</v>
      </c>
      <c r="E1595" s="834" t="s">
        <v>2939</v>
      </c>
      <c r="F1595" s="832" t="s">
        <v>2908</v>
      </c>
      <c r="G1595" s="832" t="s">
        <v>3643</v>
      </c>
      <c r="H1595" s="832" t="s">
        <v>678</v>
      </c>
      <c r="I1595" s="832" t="s">
        <v>2815</v>
      </c>
      <c r="J1595" s="832" t="s">
        <v>2813</v>
      </c>
      <c r="K1595" s="832" t="s">
        <v>2816</v>
      </c>
      <c r="L1595" s="835">
        <v>484.75</v>
      </c>
      <c r="M1595" s="835">
        <v>11634</v>
      </c>
      <c r="N1595" s="832">
        <v>24</v>
      </c>
      <c r="O1595" s="836">
        <v>6</v>
      </c>
      <c r="P1595" s="835">
        <v>10664.5</v>
      </c>
      <c r="Q1595" s="837">
        <v>0.91666666666666663</v>
      </c>
      <c r="R1595" s="832">
        <v>22</v>
      </c>
      <c r="S1595" s="837">
        <v>0.91666666666666663</v>
      </c>
      <c r="T1595" s="836">
        <v>5</v>
      </c>
      <c r="U1595" s="838">
        <v>0.83333333333333337</v>
      </c>
    </row>
    <row r="1596" spans="1:21" ht="14.45" customHeight="1" x14ac:dyDescent="0.2">
      <c r="A1596" s="831">
        <v>7</v>
      </c>
      <c r="B1596" s="832" t="s">
        <v>2907</v>
      </c>
      <c r="C1596" s="832" t="s">
        <v>2913</v>
      </c>
      <c r="D1596" s="833" t="s">
        <v>4443</v>
      </c>
      <c r="E1596" s="834" t="s">
        <v>2939</v>
      </c>
      <c r="F1596" s="832" t="s">
        <v>2908</v>
      </c>
      <c r="G1596" s="832" t="s">
        <v>3643</v>
      </c>
      <c r="H1596" s="832" t="s">
        <v>678</v>
      </c>
      <c r="I1596" s="832" t="s">
        <v>2817</v>
      </c>
      <c r="J1596" s="832" t="s">
        <v>2813</v>
      </c>
      <c r="K1596" s="832" t="s">
        <v>2818</v>
      </c>
      <c r="L1596" s="835">
        <v>969.48</v>
      </c>
      <c r="M1596" s="835">
        <v>17450.64</v>
      </c>
      <c r="N1596" s="832">
        <v>18</v>
      </c>
      <c r="O1596" s="836">
        <v>3</v>
      </c>
      <c r="P1596" s="835">
        <v>17450.64</v>
      </c>
      <c r="Q1596" s="837">
        <v>1</v>
      </c>
      <c r="R1596" s="832">
        <v>18</v>
      </c>
      <c r="S1596" s="837">
        <v>1</v>
      </c>
      <c r="T1596" s="836">
        <v>3</v>
      </c>
      <c r="U1596" s="838">
        <v>1</v>
      </c>
    </row>
    <row r="1597" spans="1:21" ht="14.45" customHeight="1" x14ac:dyDescent="0.2">
      <c r="A1597" s="831">
        <v>7</v>
      </c>
      <c r="B1597" s="832" t="s">
        <v>2907</v>
      </c>
      <c r="C1597" s="832" t="s">
        <v>2913</v>
      </c>
      <c r="D1597" s="833" t="s">
        <v>4443</v>
      </c>
      <c r="E1597" s="834" t="s">
        <v>2939</v>
      </c>
      <c r="F1597" s="832" t="s">
        <v>2908</v>
      </c>
      <c r="G1597" s="832" t="s">
        <v>3643</v>
      </c>
      <c r="H1597" s="832" t="s">
        <v>678</v>
      </c>
      <c r="I1597" s="832" t="s">
        <v>2812</v>
      </c>
      <c r="J1597" s="832" t="s">
        <v>2813</v>
      </c>
      <c r="K1597" s="832" t="s">
        <v>2814</v>
      </c>
      <c r="L1597" s="835">
        <v>1938.97</v>
      </c>
      <c r="M1597" s="835">
        <v>46535.28</v>
      </c>
      <c r="N1597" s="832">
        <v>24</v>
      </c>
      <c r="O1597" s="836">
        <v>2</v>
      </c>
      <c r="P1597" s="835">
        <v>46535.28</v>
      </c>
      <c r="Q1597" s="837">
        <v>1</v>
      </c>
      <c r="R1597" s="832">
        <v>24</v>
      </c>
      <c r="S1597" s="837">
        <v>1</v>
      </c>
      <c r="T1597" s="836">
        <v>2</v>
      </c>
      <c r="U1597" s="838">
        <v>1</v>
      </c>
    </row>
    <row r="1598" spans="1:21" ht="14.45" customHeight="1" x14ac:dyDescent="0.2">
      <c r="A1598" s="831">
        <v>7</v>
      </c>
      <c r="B1598" s="832" t="s">
        <v>2907</v>
      </c>
      <c r="C1598" s="832" t="s">
        <v>2913</v>
      </c>
      <c r="D1598" s="833" t="s">
        <v>4443</v>
      </c>
      <c r="E1598" s="834" t="s">
        <v>2939</v>
      </c>
      <c r="F1598" s="832" t="s">
        <v>2908</v>
      </c>
      <c r="G1598" s="832" t="s">
        <v>3643</v>
      </c>
      <c r="H1598" s="832" t="s">
        <v>678</v>
      </c>
      <c r="I1598" s="832" t="s">
        <v>3945</v>
      </c>
      <c r="J1598" s="832" t="s">
        <v>2813</v>
      </c>
      <c r="K1598" s="832" t="s">
        <v>3946</v>
      </c>
      <c r="L1598" s="835">
        <v>242.37</v>
      </c>
      <c r="M1598" s="835">
        <v>7998.2100000000009</v>
      </c>
      <c r="N1598" s="832">
        <v>33</v>
      </c>
      <c r="O1598" s="836">
        <v>6</v>
      </c>
      <c r="P1598" s="835">
        <v>7998.2100000000009</v>
      </c>
      <c r="Q1598" s="837">
        <v>1</v>
      </c>
      <c r="R1598" s="832">
        <v>33</v>
      </c>
      <c r="S1598" s="837">
        <v>1</v>
      </c>
      <c r="T1598" s="836">
        <v>6</v>
      </c>
      <c r="U1598" s="838">
        <v>1</v>
      </c>
    </row>
    <row r="1599" spans="1:21" ht="14.45" customHeight="1" x14ac:dyDescent="0.2">
      <c r="A1599" s="831">
        <v>7</v>
      </c>
      <c r="B1599" s="832" t="s">
        <v>2907</v>
      </c>
      <c r="C1599" s="832" t="s">
        <v>2913</v>
      </c>
      <c r="D1599" s="833" t="s">
        <v>4443</v>
      </c>
      <c r="E1599" s="834" t="s">
        <v>2939</v>
      </c>
      <c r="F1599" s="832" t="s">
        <v>2908</v>
      </c>
      <c r="G1599" s="832" t="s">
        <v>3643</v>
      </c>
      <c r="H1599" s="832" t="s">
        <v>678</v>
      </c>
      <c r="I1599" s="832" t="s">
        <v>3662</v>
      </c>
      <c r="J1599" s="832" t="s">
        <v>2813</v>
      </c>
      <c r="K1599" s="832" t="s">
        <v>3663</v>
      </c>
      <c r="L1599" s="835">
        <v>1454.23</v>
      </c>
      <c r="M1599" s="835">
        <v>26176.14</v>
      </c>
      <c r="N1599" s="832">
        <v>18</v>
      </c>
      <c r="O1599" s="836">
        <v>4</v>
      </c>
      <c r="P1599" s="835">
        <v>26176.14</v>
      </c>
      <c r="Q1599" s="837">
        <v>1</v>
      </c>
      <c r="R1599" s="832">
        <v>18</v>
      </c>
      <c r="S1599" s="837">
        <v>1</v>
      </c>
      <c r="T1599" s="836">
        <v>4</v>
      </c>
      <c r="U1599" s="838">
        <v>1</v>
      </c>
    </row>
    <row r="1600" spans="1:21" ht="14.45" customHeight="1" x14ac:dyDescent="0.2">
      <c r="A1600" s="831">
        <v>7</v>
      </c>
      <c r="B1600" s="832" t="s">
        <v>2907</v>
      </c>
      <c r="C1600" s="832" t="s">
        <v>2913</v>
      </c>
      <c r="D1600" s="833" t="s">
        <v>4443</v>
      </c>
      <c r="E1600" s="834" t="s">
        <v>2939</v>
      </c>
      <c r="F1600" s="832" t="s">
        <v>2908</v>
      </c>
      <c r="G1600" s="832" t="s">
        <v>3643</v>
      </c>
      <c r="H1600" s="832" t="s">
        <v>585</v>
      </c>
      <c r="I1600" s="832" t="s">
        <v>4357</v>
      </c>
      <c r="J1600" s="832" t="s">
        <v>3668</v>
      </c>
      <c r="K1600" s="832" t="s">
        <v>2816</v>
      </c>
      <c r="L1600" s="835">
        <v>484.75</v>
      </c>
      <c r="M1600" s="835">
        <v>1939</v>
      </c>
      <c r="N1600" s="832">
        <v>4</v>
      </c>
      <c r="O1600" s="836">
        <v>1</v>
      </c>
      <c r="P1600" s="835">
        <v>1939</v>
      </c>
      <c r="Q1600" s="837">
        <v>1</v>
      </c>
      <c r="R1600" s="832">
        <v>4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7</v>
      </c>
      <c r="B1601" s="832" t="s">
        <v>2907</v>
      </c>
      <c r="C1601" s="832" t="s">
        <v>2913</v>
      </c>
      <c r="D1601" s="833" t="s">
        <v>4443</v>
      </c>
      <c r="E1601" s="834" t="s">
        <v>2939</v>
      </c>
      <c r="F1601" s="832" t="s">
        <v>2908</v>
      </c>
      <c r="G1601" s="832" t="s">
        <v>3344</v>
      </c>
      <c r="H1601" s="832" t="s">
        <v>678</v>
      </c>
      <c r="I1601" s="832" t="s">
        <v>3670</v>
      </c>
      <c r="J1601" s="832" t="s">
        <v>2607</v>
      </c>
      <c r="K1601" s="832" t="s">
        <v>3671</v>
      </c>
      <c r="L1601" s="835">
        <v>339.47</v>
      </c>
      <c r="M1601" s="835">
        <v>6789.4000000000005</v>
      </c>
      <c r="N1601" s="832">
        <v>20</v>
      </c>
      <c r="O1601" s="836">
        <v>3.5</v>
      </c>
      <c r="P1601" s="835">
        <v>3734.17</v>
      </c>
      <c r="Q1601" s="837">
        <v>0.54999999999999993</v>
      </c>
      <c r="R1601" s="832">
        <v>11</v>
      </c>
      <c r="S1601" s="837">
        <v>0.55000000000000004</v>
      </c>
      <c r="T1601" s="836">
        <v>1.5</v>
      </c>
      <c r="U1601" s="838">
        <v>0.42857142857142855</v>
      </c>
    </row>
    <row r="1602" spans="1:21" ht="14.45" customHeight="1" x14ac:dyDescent="0.2">
      <c r="A1602" s="831">
        <v>7</v>
      </c>
      <c r="B1602" s="832" t="s">
        <v>2907</v>
      </c>
      <c r="C1602" s="832" t="s">
        <v>2913</v>
      </c>
      <c r="D1602" s="833" t="s">
        <v>4443</v>
      </c>
      <c r="E1602" s="834" t="s">
        <v>2939</v>
      </c>
      <c r="F1602" s="832" t="s">
        <v>2908</v>
      </c>
      <c r="G1602" s="832" t="s">
        <v>3344</v>
      </c>
      <c r="H1602" s="832" t="s">
        <v>585</v>
      </c>
      <c r="I1602" s="832" t="s">
        <v>4102</v>
      </c>
      <c r="J1602" s="832" t="s">
        <v>2607</v>
      </c>
      <c r="K1602" s="832" t="s">
        <v>4103</v>
      </c>
      <c r="L1602" s="835">
        <v>22.64</v>
      </c>
      <c r="M1602" s="835">
        <v>113.2</v>
      </c>
      <c r="N1602" s="832">
        <v>5</v>
      </c>
      <c r="O1602" s="836">
        <v>1</v>
      </c>
      <c r="P1602" s="835">
        <v>113.2</v>
      </c>
      <c r="Q1602" s="837">
        <v>1</v>
      </c>
      <c r="R1602" s="832">
        <v>5</v>
      </c>
      <c r="S1602" s="837">
        <v>1</v>
      </c>
      <c r="T1602" s="836">
        <v>1</v>
      </c>
      <c r="U1602" s="838">
        <v>1</v>
      </c>
    </row>
    <row r="1603" spans="1:21" ht="14.45" customHeight="1" x14ac:dyDescent="0.2">
      <c r="A1603" s="831">
        <v>7</v>
      </c>
      <c r="B1603" s="832" t="s">
        <v>2907</v>
      </c>
      <c r="C1603" s="832" t="s">
        <v>2913</v>
      </c>
      <c r="D1603" s="833" t="s">
        <v>4443</v>
      </c>
      <c r="E1603" s="834" t="s">
        <v>2939</v>
      </c>
      <c r="F1603" s="832" t="s">
        <v>2908</v>
      </c>
      <c r="G1603" s="832" t="s">
        <v>3344</v>
      </c>
      <c r="H1603" s="832" t="s">
        <v>678</v>
      </c>
      <c r="I1603" s="832" t="s">
        <v>2606</v>
      </c>
      <c r="J1603" s="832" t="s">
        <v>2607</v>
      </c>
      <c r="K1603" s="832" t="s">
        <v>2608</v>
      </c>
      <c r="L1603" s="835">
        <v>113.16</v>
      </c>
      <c r="M1603" s="835">
        <v>1810.56</v>
      </c>
      <c r="N1603" s="832">
        <v>16</v>
      </c>
      <c r="O1603" s="836">
        <v>7.5</v>
      </c>
      <c r="P1603" s="835">
        <v>905.28</v>
      </c>
      <c r="Q1603" s="837">
        <v>0.5</v>
      </c>
      <c r="R1603" s="832">
        <v>8</v>
      </c>
      <c r="S1603" s="837">
        <v>0.5</v>
      </c>
      <c r="T1603" s="836">
        <v>4.5</v>
      </c>
      <c r="U1603" s="838">
        <v>0.6</v>
      </c>
    </row>
    <row r="1604" spans="1:21" ht="14.45" customHeight="1" x14ac:dyDescent="0.2">
      <c r="A1604" s="831">
        <v>7</v>
      </c>
      <c r="B1604" s="832" t="s">
        <v>2907</v>
      </c>
      <c r="C1604" s="832" t="s">
        <v>2913</v>
      </c>
      <c r="D1604" s="833" t="s">
        <v>4443</v>
      </c>
      <c r="E1604" s="834" t="s">
        <v>2939</v>
      </c>
      <c r="F1604" s="832" t="s">
        <v>2908</v>
      </c>
      <c r="G1604" s="832" t="s">
        <v>3344</v>
      </c>
      <c r="H1604" s="832" t="s">
        <v>678</v>
      </c>
      <c r="I1604" s="832" t="s">
        <v>2609</v>
      </c>
      <c r="J1604" s="832" t="s">
        <v>2607</v>
      </c>
      <c r="K1604" s="832" t="s">
        <v>2610</v>
      </c>
      <c r="L1604" s="835">
        <v>169.73</v>
      </c>
      <c r="M1604" s="835">
        <v>1697.2999999999997</v>
      </c>
      <c r="N1604" s="832">
        <v>10</v>
      </c>
      <c r="O1604" s="836">
        <v>4.5</v>
      </c>
      <c r="P1604" s="835">
        <v>1188.1099999999999</v>
      </c>
      <c r="Q1604" s="837">
        <v>0.70000000000000007</v>
      </c>
      <c r="R1604" s="832">
        <v>7</v>
      </c>
      <c r="S1604" s="837">
        <v>0.7</v>
      </c>
      <c r="T1604" s="836">
        <v>3.5</v>
      </c>
      <c r="U1604" s="838">
        <v>0.77777777777777779</v>
      </c>
    </row>
    <row r="1605" spans="1:21" ht="14.45" customHeight="1" x14ac:dyDescent="0.2">
      <c r="A1605" s="831">
        <v>7</v>
      </c>
      <c r="B1605" s="832" t="s">
        <v>2907</v>
      </c>
      <c r="C1605" s="832" t="s">
        <v>2913</v>
      </c>
      <c r="D1605" s="833" t="s">
        <v>4443</v>
      </c>
      <c r="E1605" s="834" t="s">
        <v>2939</v>
      </c>
      <c r="F1605" s="832" t="s">
        <v>2908</v>
      </c>
      <c r="G1605" s="832" t="s">
        <v>3344</v>
      </c>
      <c r="H1605" s="832" t="s">
        <v>678</v>
      </c>
      <c r="I1605" s="832" t="s">
        <v>2834</v>
      </c>
      <c r="J1605" s="832" t="s">
        <v>2607</v>
      </c>
      <c r="K1605" s="832" t="s">
        <v>2835</v>
      </c>
      <c r="L1605" s="835">
        <v>339.47</v>
      </c>
      <c r="M1605" s="835">
        <v>34965.409999999989</v>
      </c>
      <c r="N1605" s="832">
        <v>103</v>
      </c>
      <c r="O1605" s="836">
        <v>27.5</v>
      </c>
      <c r="P1605" s="835">
        <v>32249.649999999987</v>
      </c>
      <c r="Q1605" s="837">
        <v>0.92233009708737856</v>
      </c>
      <c r="R1605" s="832">
        <v>95</v>
      </c>
      <c r="S1605" s="837">
        <v>0.92233009708737868</v>
      </c>
      <c r="T1605" s="836">
        <v>25.5</v>
      </c>
      <c r="U1605" s="838">
        <v>0.92727272727272725</v>
      </c>
    </row>
    <row r="1606" spans="1:21" ht="14.45" customHeight="1" x14ac:dyDescent="0.2">
      <c r="A1606" s="831">
        <v>7</v>
      </c>
      <c r="B1606" s="832" t="s">
        <v>2907</v>
      </c>
      <c r="C1606" s="832" t="s">
        <v>2913</v>
      </c>
      <c r="D1606" s="833" t="s">
        <v>4443</v>
      </c>
      <c r="E1606" s="834" t="s">
        <v>2939</v>
      </c>
      <c r="F1606" s="832" t="s">
        <v>2908</v>
      </c>
      <c r="G1606" s="832" t="s">
        <v>3344</v>
      </c>
      <c r="H1606" s="832" t="s">
        <v>678</v>
      </c>
      <c r="I1606" s="832" t="s">
        <v>3672</v>
      </c>
      <c r="J1606" s="832" t="s">
        <v>2607</v>
      </c>
      <c r="K1606" s="832" t="s">
        <v>3673</v>
      </c>
      <c r="L1606" s="835">
        <v>226.31</v>
      </c>
      <c r="M1606" s="835">
        <v>1131.55</v>
      </c>
      <c r="N1606" s="832">
        <v>5</v>
      </c>
      <c r="O1606" s="836">
        <v>1</v>
      </c>
      <c r="P1606" s="835">
        <v>1131.55</v>
      </c>
      <c r="Q1606" s="837">
        <v>1</v>
      </c>
      <c r="R1606" s="832">
        <v>5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7</v>
      </c>
      <c r="B1607" s="832" t="s">
        <v>2907</v>
      </c>
      <c r="C1607" s="832" t="s">
        <v>2913</v>
      </c>
      <c r="D1607" s="833" t="s">
        <v>4443</v>
      </c>
      <c r="E1607" s="834" t="s">
        <v>2939</v>
      </c>
      <c r="F1607" s="832" t="s">
        <v>2908</v>
      </c>
      <c r="G1607" s="832" t="s">
        <v>3344</v>
      </c>
      <c r="H1607" s="832" t="s">
        <v>678</v>
      </c>
      <c r="I1607" s="832" t="s">
        <v>3674</v>
      </c>
      <c r="J1607" s="832" t="s">
        <v>3675</v>
      </c>
      <c r="K1607" s="832" t="s">
        <v>3676</v>
      </c>
      <c r="L1607" s="835">
        <v>483.4</v>
      </c>
      <c r="M1607" s="835">
        <v>1933.6</v>
      </c>
      <c r="N1607" s="832">
        <v>4</v>
      </c>
      <c r="O1607" s="836">
        <v>1.5</v>
      </c>
      <c r="P1607" s="835">
        <v>1933.6</v>
      </c>
      <c r="Q1607" s="837">
        <v>1</v>
      </c>
      <c r="R1607" s="832">
        <v>4</v>
      </c>
      <c r="S1607" s="837">
        <v>1</v>
      </c>
      <c r="T1607" s="836">
        <v>1.5</v>
      </c>
      <c r="U1607" s="838">
        <v>1</v>
      </c>
    </row>
    <row r="1608" spans="1:21" ht="14.45" customHeight="1" x14ac:dyDescent="0.2">
      <c r="A1608" s="831">
        <v>7</v>
      </c>
      <c r="B1608" s="832" t="s">
        <v>2907</v>
      </c>
      <c r="C1608" s="832" t="s">
        <v>2913</v>
      </c>
      <c r="D1608" s="833" t="s">
        <v>4443</v>
      </c>
      <c r="E1608" s="834" t="s">
        <v>2939</v>
      </c>
      <c r="F1608" s="832" t="s">
        <v>2908</v>
      </c>
      <c r="G1608" s="832" t="s">
        <v>3344</v>
      </c>
      <c r="H1608" s="832" t="s">
        <v>585</v>
      </c>
      <c r="I1608" s="832" t="s">
        <v>3947</v>
      </c>
      <c r="J1608" s="832" t="s">
        <v>3948</v>
      </c>
      <c r="K1608" s="832" t="s">
        <v>3680</v>
      </c>
      <c r="L1608" s="835">
        <v>763.63</v>
      </c>
      <c r="M1608" s="835">
        <v>2290.89</v>
      </c>
      <c r="N1608" s="832">
        <v>3</v>
      </c>
      <c r="O1608" s="836">
        <v>0.5</v>
      </c>
      <c r="P1608" s="835">
        <v>2290.89</v>
      </c>
      <c r="Q1608" s="837">
        <v>1</v>
      </c>
      <c r="R1608" s="832">
        <v>3</v>
      </c>
      <c r="S1608" s="837">
        <v>1</v>
      </c>
      <c r="T1608" s="836">
        <v>0.5</v>
      </c>
      <c r="U1608" s="838">
        <v>1</v>
      </c>
    </row>
    <row r="1609" spans="1:21" ht="14.45" customHeight="1" x14ac:dyDescent="0.2">
      <c r="A1609" s="831">
        <v>7</v>
      </c>
      <c r="B1609" s="832" t="s">
        <v>2907</v>
      </c>
      <c r="C1609" s="832" t="s">
        <v>2913</v>
      </c>
      <c r="D1609" s="833" t="s">
        <v>4443</v>
      </c>
      <c r="E1609" s="834" t="s">
        <v>2939</v>
      </c>
      <c r="F1609" s="832" t="s">
        <v>2908</v>
      </c>
      <c r="G1609" s="832" t="s">
        <v>3344</v>
      </c>
      <c r="H1609" s="832" t="s">
        <v>585</v>
      </c>
      <c r="I1609" s="832" t="s">
        <v>4035</v>
      </c>
      <c r="J1609" s="832" t="s">
        <v>4036</v>
      </c>
      <c r="K1609" s="832" t="s">
        <v>2835</v>
      </c>
      <c r="L1609" s="835">
        <v>339.47</v>
      </c>
      <c r="M1609" s="835">
        <v>1018.4100000000001</v>
      </c>
      <c r="N1609" s="832">
        <v>3</v>
      </c>
      <c r="O1609" s="836">
        <v>1</v>
      </c>
      <c r="P1609" s="835">
        <v>1018.4100000000001</v>
      </c>
      <c r="Q1609" s="837">
        <v>1</v>
      </c>
      <c r="R1609" s="832">
        <v>3</v>
      </c>
      <c r="S1609" s="837">
        <v>1</v>
      </c>
      <c r="T1609" s="836">
        <v>1</v>
      </c>
      <c r="U1609" s="838">
        <v>1</v>
      </c>
    </row>
    <row r="1610" spans="1:21" ht="14.45" customHeight="1" x14ac:dyDescent="0.2">
      <c r="A1610" s="831">
        <v>7</v>
      </c>
      <c r="B1610" s="832" t="s">
        <v>2907</v>
      </c>
      <c r="C1610" s="832" t="s">
        <v>2913</v>
      </c>
      <c r="D1610" s="833" t="s">
        <v>4443</v>
      </c>
      <c r="E1610" s="834" t="s">
        <v>2939</v>
      </c>
      <c r="F1610" s="832" t="s">
        <v>2908</v>
      </c>
      <c r="G1610" s="832" t="s">
        <v>3344</v>
      </c>
      <c r="H1610" s="832" t="s">
        <v>678</v>
      </c>
      <c r="I1610" s="832" t="s">
        <v>3679</v>
      </c>
      <c r="J1610" s="832" t="s">
        <v>3675</v>
      </c>
      <c r="K1610" s="832" t="s">
        <v>3680</v>
      </c>
      <c r="L1610" s="835">
        <v>763.63</v>
      </c>
      <c r="M1610" s="835">
        <v>5345.41</v>
      </c>
      <c r="N1610" s="832">
        <v>7</v>
      </c>
      <c r="O1610" s="836">
        <v>1.5</v>
      </c>
      <c r="P1610" s="835">
        <v>5345.41</v>
      </c>
      <c r="Q1610" s="837">
        <v>1</v>
      </c>
      <c r="R1610" s="832">
        <v>7</v>
      </c>
      <c r="S1610" s="837">
        <v>1</v>
      </c>
      <c r="T1610" s="836">
        <v>1.5</v>
      </c>
      <c r="U1610" s="838">
        <v>1</v>
      </c>
    </row>
    <row r="1611" spans="1:21" ht="14.45" customHeight="1" x14ac:dyDescent="0.2">
      <c r="A1611" s="831">
        <v>7</v>
      </c>
      <c r="B1611" s="832" t="s">
        <v>2907</v>
      </c>
      <c r="C1611" s="832" t="s">
        <v>2913</v>
      </c>
      <c r="D1611" s="833" t="s">
        <v>4443</v>
      </c>
      <c r="E1611" s="834" t="s">
        <v>2939</v>
      </c>
      <c r="F1611" s="832" t="s">
        <v>2908</v>
      </c>
      <c r="G1611" s="832" t="s">
        <v>3344</v>
      </c>
      <c r="H1611" s="832" t="s">
        <v>585</v>
      </c>
      <c r="I1611" s="832" t="s">
        <v>4358</v>
      </c>
      <c r="J1611" s="832" t="s">
        <v>2607</v>
      </c>
      <c r="K1611" s="832" t="s">
        <v>2835</v>
      </c>
      <c r="L1611" s="835">
        <v>339.47</v>
      </c>
      <c r="M1611" s="835">
        <v>339.47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5" customHeight="1" x14ac:dyDescent="0.2">
      <c r="A1612" s="831">
        <v>7</v>
      </c>
      <c r="B1612" s="832" t="s">
        <v>2907</v>
      </c>
      <c r="C1612" s="832" t="s">
        <v>2913</v>
      </c>
      <c r="D1612" s="833" t="s">
        <v>4443</v>
      </c>
      <c r="E1612" s="834" t="s">
        <v>2939</v>
      </c>
      <c r="F1612" s="832" t="s">
        <v>2908</v>
      </c>
      <c r="G1612" s="832" t="s">
        <v>1066</v>
      </c>
      <c r="H1612" s="832" t="s">
        <v>585</v>
      </c>
      <c r="I1612" s="832" t="s">
        <v>3681</v>
      </c>
      <c r="J1612" s="832" t="s">
        <v>3682</v>
      </c>
      <c r="K1612" s="832" t="s">
        <v>3683</v>
      </c>
      <c r="L1612" s="835">
        <v>13.73</v>
      </c>
      <c r="M1612" s="835">
        <v>13.73</v>
      </c>
      <c r="N1612" s="832">
        <v>1</v>
      </c>
      <c r="O1612" s="836">
        <v>1</v>
      </c>
      <c r="P1612" s="835">
        <v>13.73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5" customHeight="1" x14ac:dyDescent="0.2">
      <c r="A1613" s="831">
        <v>7</v>
      </c>
      <c r="B1613" s="832" t="s">
        <v>2907</v>
      </c>
      <c r="C1613" s="832" t="s">
        <v>2913</v>
      </c>
      <c r="D1613" s="833" t="s">
        <v>4443</v>
      </c>
      <c r="E1613" s="834" t="s">
        <v>2939</v>
      </c>
      <c r="F1613" s="832" t="s">
        <v>2908</v>
      </c>
      <c r="G1613" s="832" t="s">
        <v>3688</v>
      </c>
      <c r="H1613" s="832" t="s">
        <v>585</v>
      </c>
      <c r="I1613" s="832" t="s">
        <v>3689</v>
      </c>
      <c r="J1613" s="832" t="s">
        <v>3690</v>
      </c>
      <c r="K1613" s="832" t="s">
        <v>3691</v>
      </c>
      <c r="L1613" s="835">
        <v>0</v>
      </c>
      <c r="M1613" s="835">
        <v>0</v>
      </c>
      <c r="N1613" s="832">
        <v>10</v>
      </c>
      <c r="O1613" s="836">
        <v>4</v>
      </c>
      <c r="P1613" s="835">
        <v>0</v>
      </c>
      <c r="Q1613" s="837"/>
      <c r="R1613" s="832">
        <v>3</v>
      </c>
      <c r="S1613" s="837">
        <v>0.3</v>
      </c>
      <c r="T1613" s="836">
        <v>2</v>
      </c>
      <c r="U1613" s="838">
        <v>0.5</v>
      </c>
    </row>
    <row r="1614" spans="1:21" ht="14.45" customHeight="1" x14ac:dyDescent="0.2">
      <c r="A1614" s="831">
        <v>7</v>
      </c>
      <c r="B1614" s="832" t="s">
        <v>2907</v>
      </c>
      <c r="C1614" s="832" t="s">
        <v>2913</v>
      </c>
      <c r="D1614" s="833" t="s">
        <v>4443</v>
      </c>
      <c r="E1614" s="834" t="s">
        <v>2939</v>
      </c>
      <c r="F1614" s="832" t="s">
        <v>2908</v>
      </c>
      <c r="G1614" s="832" t="s">
        <v>3157</v>
      </c>
      <c r="H1614" s="832" t="s">
        <v>585</v>
      </c>
      <c r="I1614" s="832" t="s">
        <v>3949</v>
      </c>
      <c r="J1614" s="832" t="s">
        <v>3950</v>
      </c>
      <c r="K1614" s="832" t="s">
        <v>3159</v>
      </c>
      <c r="L1614" s="835">
        <v>79.64</v>
      </c>
      <c r="M1614" s="835">
        <v>238.92000000000002</v>
      </c>
      <c r="N1614" s="832">
        <v>3</v>
      </c>
      <c r="O1614" s="836">
        <v>2</v>
      </c>
      <c r="P1614" s="835">
        <v>159.28</v>
      </c>
      <c r="Q1614" s="837">
        <v>0.66666666666666663</v>
      </c>
      <c r="R1614" s="832">
        <v>2</v>
      </c>
      <c r="S1614" s="837">
        <v>0.66666666666666663</v>
      </c>
      <c r="T1614" s="836">
        <v>1</v>
      </c>
      <c r="U1614" s="838">
        <v>0.5</v>
      </c>
    </row>
    <row r="1615" spans="1:21" ht="14.45" customHeight="1" x14ac:dyDescent="0.2">
      <c r="A1615" s="831">
        <v>7</v>
      </c>
      <c r="B1615" s="832" t="s">
        <v>2907</v>
      </c>
      <c r="C1615" s="832" t="s">
        <v>2913</v>
      </c>
      <c r="D1615" s="833" t="s">
        <v>4443</v>
      </c>
      <c r="E1615" s="834" t="s">
        <v>2939</v>
      </c>
      <c r="F1615" s="832" t="s">
        <v>2908</v>
      </c>
      <c r="G1615" s="832" t="s">
        <v>3157</v>
      </c>
      <c r="H1615" s="832" t="s">
        <v>585</v>
      </c>
      <c r="I1615" s="832" t="s">
        <v>4106</v>
      </c>
      <c r="J1615" s="832" t="s">
        <v>3950</v>
      </c>
      <c r="K1615" s="832" t="s">
        <v>3159</v>
      </c>
      <c r="L1615" s="835">
        <v>79.64</v>
      </c>
      <c r="M1615" s="835">
        <v>238.92000000000002</v>
      </c>
      <c r="N1615" s="832">
        <v>3</v>
      </c>
      <c r="O1615" s="836">
        <v>1</v>
      </c>
      <c r="P1615" s="835">
        <v>238.92000000000002</v>
      </c>
      <c r="Q1615" s="837">
        <v>1</v>
      </c>
      <c r="R1615" s="832">
        <v>3</v>
      </c>
      <c r="S1615" s="837">
        <v>1</v>
      </c>
      <c r="T1615" s="836">
        <v>1</v>
      </c>
      <c r="U1615" s="838">
        <v>1</v>
      </c>
    </row>
    <row r="1616" spans="1:21" ht="14.45" customHeight="1" x14ac:dyDescent="0.2">
      <c r="A1616" s="831">
        <v>7</v>
      </c>
      <c r="B1616" s="832" t="s">
        <v>2907</v>
      </c>
      <c r="C1616" s="832" t="s">
        <v>2913</v>
      </c>
      <c r="D1616" s="833" t="s">
        <v>4443</v>
      </c>
      <c r="E1616" s="834" t="s">
        <v>2939</v>
      </c>
      <c r="F1616" s="832" t="s">
        <v>2908</v>
      </c>
      <c r="G1616" s="832" t="s">
        <v>3692</v>
      </c>
      <c r="H1616" s="832" t="s">
        <v>585</v>
      </c>
      <c r="I1616" s="832" t="s">
        <v>3693</v>
      </c>
      <c r="J1616" s="832" t="s">
        <v>3694</v>
      </c>
      <c r="K1616" s="832" t="s">
        <v>3695</v>
      </c>
      <c r="L1616" s="835">
        <v>509.74</v>
      </c>
      <c r="M1616" s="835">
        <v>3058.44</v>
      </c>
      <c r="N1616" s="832">
        <v>6</v>
      </c>
      <c r="O1616" s="836">
        <v>1</v>
      </c>
      <c r="P1616" s="835">
        <v>3058.44</v>
      </c>
      <c r="Q1616" s="837">
        <v>1</v>
      </c>
      <c r="R1616" s="832">
        <v>6</v>
      </c>
      <c r="S1616" s="837">
        <v>1</v>
      </c>
      <c r="T1616" s="836">
        <v>1</v>
      </c>
      <c r="U1616" s="838">
        <v>1</v>
      </c>
    </row>
    <row r="1617" spans="1:21" ht="14.45" customHeight="1" x14ac:dyDescent="0.2">
      <c r="A1617" s="831">
        <v>7</v>
      </c>
      <c r="B1617" s="832" t="s">
        <v>2907</v>
      </c>
      <c r="C1617" s="832" t="s">
        <v>2913</v>
      </c>
      <c r="D1617" s="833" t="s">
        <v>4443</v>
      </c>
      <c r="E1617" s="834" t="s">
        <v>2939</v>
      </c>
      <c r="F1617" s="832" t="s">
        <v>2908</v>
      </c>
      <c r="G1617" s="832" t="s">
        <v>3692</v>
      </c>
      <c r="H1617" s="832" t="s">
        <v>585</v>
      </c>
      <c r="I1617" s="832" t="s">
        <v>3951</v>
      </c>
      <c r="J1617" s="832" t="s">
        <v>3694</v>
      </c>
      <c r="K1617" s="832" t="s">
        <v>3952</v>
      </c>
      <c r="L1617" s="835">
        <v>552.64</v>
      </c>
      <c r="M1617" s="835">
        <v>6631.68</v>
      </c>
      <c r="N1617" s="832">
        <v>12</v>
      </c>
      <c r="O1617" s="836">
        <v>5</v>
      </c>
      <c r="P1617" s="835">
        <v>6631.68</v>
      </c>
      <c r="Q1617" s="837">
        <v>1</v>
      </c>
      <c r="R1617" s="832">
        <v>12</v>
      </c>
      <c r="S1617" s="837">
        <v>1</v>
      </c>
      <c r="T1617" s="836">
        <v>5</v>
      </c>
      <c r="U1617" s="838">
        <v>1</v>
      </c>
    </row>
    <row r="1618" spans="1:21" ht="14.45" customHeight="1" x14ac:dyDescent="0.2">
      <c r="A1618" s="831">
        <v>7</v>
      </c>
      <c r="B1618" s="832" t="s">
        <v>2907</v>
      </c>
      <c r="C1618" s="832" t="s">
        <v>2913</v>
      </c>
      <c r="D1618" s="833" t="s">
        <v>4443</v>
      </c>
      <c r="E1618" s="834" t="s">
        <v>2939</v>
      </c>
      <c r="F1618" s="832" t="s">
        <v>2908</v>
      </c>
      <c r="G1618" s="832" t="s">
        <v>3692</v>
      </c>
      <c r="H1618" s="832" t="s">
        <v>585</v>
      </c>
      <c r="I1618" s="832" t="s">
        <v>3696</v>
      </c>
      <c r="J1618" s="832" t="s">
        <v>3694</v>
      </c>
      <c r="K1618" s="832" t="s">
        <v>3697</v>
      </c>
      <c r="L1618" s="835">
        <v>276.33</v>
      </c>
      <c r="M1618" s="835">
        <v>828.99</v>
      </c>
      <c r="N1618" s="832">
        <v>3</v>
      </c>
      <c r="O1618" s="836">
        <v>1</v>
      </c>
      <c r="P1618" s="835">
        <v>828.99</v>
      </c>
      <c r="Q1618" s="837">
        <v>1</v>
      </c>
      <c r="R1618" s="832">
        <v>3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7</v>
      </c>
      <c r="B1619" s="832" t="s">
        <v>2907</v>
      </c>
      <c r="C1619" s="832" t="s">
        <v>2913</v>
      </c>
      <c r="D1619" s="833" t="s">
        <v>4443</v>
      </c>
      <c r="E1619" s="834" t="s">
        <v>2939</v>
      </c>
      <c r="F1619" s="832" t="s">
        <v>2908</v>
      </c>
      <c r="G1619" s="832" t="s">
        <v>3692</v>
      </c>
      <c r="H1619" s="832" t="s">
        <v>585</v>
      </c>
      <c r="I1619" s="832" t="s">
        <v>3698</v>
      </c>
      <c r="J1619" s="832" t="s">
        <v>3694</v>
      </c>
      <c r="K1619" s="832" t="s">
        <v>3699</v>
      </c>
      <c r="L1619" s="835">
        <v>1019.46</v>
      </c>
      <c r="M1619" s="835">
        <v>17330.82</v>
      </c>
      <c r="N1619" s="832">
        <v>17</v>
      </c>
      <c r="O1619" s="836">
        <v>7</v>
      </c>
      <c r="P1619" s="835">
        <v>11214.06</v>
      </c>
      <c r="Q1619" s="837">
        <v>0.6470588235294118</v>
      </c>
      <c r="R1619" s="832">
        <v>11</v>
      </c>
      <c r="S1619" s="837">
        <v>0.6470588235294118</v>
      </c>
      <c r="T1619" s="836">
        <v>4</v>
      </c>
      <c r="U1619" s="838">
        <v>0.5714285714285714</v>
      </c>
    </row>
    <row r="1620" spans="1:21" ht="14.45" customHeight="1" x14ac:dyDescent="0.2">
      <c r="A1620" s="831">
        <v>7</v>
      </c>
      <c r="B1620" s="832" t="s">
        <v>2907</v>
      </c>
      <c r="C1620" s="832" t="s">
        <v>2913</v>
      </c>
      <c r="D1620" s="833" t="s">
        <v>4443</v>
      </c>
      <c r="E1620" s="834" t="s">
        <v>2939</v>
      </c>
      <c r="F1620" s="832" t="s">
        <v>2908</v>
      </c>
      <c r="G1620" s="832" t="s">
        <v>3692</v>
      </c>
      <c r="H1620" s="832" t="s">
        <v>585</v>
      </c>
      <c r="I1620" s="832" t="s">
        <v>3702</v>
      </c>
      <c r="J1620" s="832" t="s">
        <v>3694</v>
      </c>
      <c r="K1620" s="832" t="s">
        <v>3703</v>
      </c>
      <c r="L1620" s="835">
        <v>2038.93</v>
      </c>
      <c r="M1620" s="835">
        <v>12233.58</v>
      </c>
      <c r="N1620" s="832">
        <v>6</v>
      </c>
      <c r="O1620" s="836">
        <v>3</v>
      </c>
      <c r="P1620" s="835">
        <v>6116.79</v>
      </c>
      <c r="Q1620" s="837">
        <v>0.5</v>
      </c>
      <c r="R1620" s="832">
        <v>3</v>
      </c>
      <c r="S1620" s="837">
        <v>0.5</v>
      </c>
      <c r="T1620" s="836">
        <v>1</v>
      </c>
      <c r="U1620" s="838">
        <v>0.33333333333333331</v>
      </c>
    </row>
    <row r="1621" spans="1:21" ht="14.45" customHeight="1" x14ac:dyDescent="0.2">
      <c r="A1621" s="831">
        <v>7</v>
      </c>
      <c r="B1621" s="832" t="s">
        <v>2907</v>
      </c>
      <c r="C1621" s="832" t="s">
        <v>2913</v>
      </c>
      <c r="D1621" s="833" t="s">
        <v>4443</v>
      </c>
      <c r="E1621" s="834" t="s">
        <v>2939</v>
      </c>
      <c r="F1621" s="832" t="s">
        <v>2908</v>
      </c>
      <c r="G1621" s="832" t="s">
        <v>3692</v>
      </c>
      <c r="H1621" s="832" t="s">
        <v>585</v>
      </c>
      <c r="I1621" s="832" t="s">
        <v>4040</v>
      </c>
      <c r="J1621" s="832" t="s">
        <v>3694</v>
      </c>
      <c r="K1621" s="832" t="s">
        <v>4041</v>
      </c>
      <c r="L1621" s="835">
        <v>177.89</v>
      </c>
      <c r="M1621" s="835">
        <v>1067.3399999999999</v>
      </c>
      <c r="N1621" s="832">
        <v>6</v>
      </c>
      <c r="O1621" s="836">
        <v>1</v>
      </c>
      <c r="P1621" s="835">
        <v>1067.3399999999999</v>
      </c>
      <c r="Q1621" s="837">
        <v>1</v>
      </c>
      <c r="R1621" s="832">
        <v>6</v>
      </c>
      <c r="S1621" s="837">
        <v>1</v>
      </c>
      <c r="T1621" s="836">
        <v>1</v>
      </c>
      <c r="U1621" s="838">
        <v>1</v>
      </c>
    </row>
    <row r="1622" spans="1:21" ht="14.45" customHeight="1" x14ac:dyDescent="0.2">
      <c r="A1622" s="831">
        <v>7</v>
      </c>
      <c r="B1622" s="832" t="s">
        <v>2907</v>
      </c>
      <c r="C1622" s="832" t="s">
        <v>2913</v>
      </c>
      <c r="D1622" s="833" t="s">
        <v>4443</v>
      </c>
      <c r="E1622" s="834" t="s">
        <v>2939</v>
      </c>
      <c r="F1622" s="832" t="s">
        <v>2908</v>
      </c>
      <c r="G1622" s="832" t="s">
        <v>3251</v>
      </c>
      <c r="H1622" s="832" t="s">
        <v>585</v>
      </c>
      <c r="I1622" s="832" t="s">
        <v>3252</v>
      </c>
      <c r="J1622" s="832" t="s">
        <v>3253</v>
      </c>
      <c r="K1622" s="832" t="s">
        <v>3254</v>
      </c>
      <c r="L1622" s="835">
        <v>91.78</v>
      </c>
      <c r="M1622" s="835">
        <v>367.12</v>
      </c>
      <c r="N1622" s="832">
        <v>4</v>
      </c>
      <c r="O1622" s="836">
        <v>2</v>
      </c>
      <c r="P1622" s="835">
        <v>183.56</v>
      </c>
      <c r="Q1622" s="837">
        <v>0.5</v>
      </c>
      <c r="R1622" s="832">
        <v>2</v>
      </c>
      <c r="S1622" s="837">
        <v>0.5</v>
      </c>
      <c r="T1622" s="836">
        <v>1.5</v>
      </c>
      <c r="U1622" s="838">
        <v>0.75</v>
      </c>
    </row>
    <row r="1623" spans="1:21" ht="14.45" customHeight="1" x14ac:dyDescent="0.2">
      <c r="A1623" s="831">
        <v>7</v>
      </c>
      <c r="B1623" s="832" t="s">
        <v>2907</v>
      </c>
      <c r="C1623" s="832" t="s">
        <v>2913</v>
      </c>
      <c r="D1623" s="833" t="s">
        <v>4443</v>
      </c>
      <c r="E1623" s="834" t="s">
        <v>2939</v>
      </c>
      <c r="F1623" s="832" t="s">
        <v>2908</v>
      </c>
      <c r="G1623" s="832" t="s">
        <v>3709</v>
      </c>
      <c r="H1623" s="832" t="s">
        <v>585</v>
      </c>
      <c r="I1623" s="832" t="s">
        <v>3710</v>
      </c>
      <c r="J1623" s="832" t="s">
        <v>3711</v>
      </c>
      <c r="K1623" s="832" t="s">
        <v>3712</v>
      </c>
      <c r="L1623" s="835">
        <v>102.9</v>
      </c>
      <c r="M1623" s="835">
        <v>720.30000000000007</v>
      </c>
      <c r="N1623" s="832">
        <v>7</v>
      </c>
      <c r="O1623" s="836">
        <v>2</v>
      </c>
      <c r="P1623" s="835">
        <v>308.70000000000005</v>
      </c>
      <c r="Q1623" s="837">
        <v>0.4285714285714286</v>
      </c>
      <c r="R1623" s="832">
        <v>3</v>
      </c>
      <c r="S1623" s="837">
        <v>0.42857142857142855</v>
      </c>
      <c r="T1623" s="836">
        <v>1</v>
      </c>
      <c r="U1623" s="838">
        <v>0.5</v>
      </c>
    </row>
    <row r="1624" spans="1:21" ht="14.45" customHeight="1" x14ac:dyDescent="0.2">
      <c r="A1624" s="831">
        <v>7</v>
      </c>
      <c r="B1624" s="832" t="s">
        <v>2907</v>
      </c>
      <c r="C1624" s="832" t="s">
        <v>2913</v>
      </c>
      <c r="D1624" s="833" t="s">
        <v>4443</v>
      </c>
      <c r="E1624" s="834" t="s">
        <v>2939</v>
      </c>
      <c r="F1624" s="832" t="s">
        <v>2908</v>
      </c>
      <c r="G1624" s="832" t="s">
        <v>3709</v>
      </c>
      <c r="H1624" s="832" t="s">
        <v>585</v>
      </c>
      <c r="I1624" s="832" t="s">
        <v>4042</v>
      </c>
      <c r="J1624" s="832" t="s">
        <v>4043</v>
      </c>
      <c r="K1624" s="832" t="s">
        <v>4044</v>
      </c>
      <c r="L1624" s="835">
        <v>68.599999999999994</v>
      </c>
      <c r="M1624" s="835">
        <v>274.39999999999998</v>
      </c>
      <c r="N1624" s="832">
        <v>4</v>
      </c>
      <c r="O1624" s="836">
        <v>1.5</v>
      </c>
      <c r="P1624" s="835">
        <v>205.79999999999998</v>
      </c>
      <c r="Q1624" s="837">
        <v>0.75</v>
      </c>
      <c r="R1624" s="832">
        <v>3</v>
      </c>
      <c r="S1624" s="837">
        <v>0.75</v>
      </c>
      <c r="T1624" s="836">
        <v>0.5</v>
      </c>
      <c r="U1624" s="838">
        <v>0.33333333333333331</v>
      </c>
    </row>
    <row r="1625" spans="1:21" ht="14.45" customHeight="1" x14ac:dyDescent="0.2">
      <c r="A1625" s="831">
        <v>7</v>
      </c>
      <c r="B1625" s="832" t="s">
        <v>2907</v>
      </c>
      <c r="C1625" s="832" t="s">
        <v>2913</v>
      </c>
      <c r="D1625" s="833" t="s">
        <v>4443</v>
      </c>
      <c r="E1625" s="834" t="s">
        <v>2939</v>
      </c>
      <c r="F1625" s="832" t="s">
        <v>2908</v>
      </c>
      <c r="G1625" s="832" t="s">
        <v>3709</v>
      </c>
      <c r="H1625" s="832" t="s">
        <v>585</v>
      </c>
      <c r="I1625" s="832" t="s">
        <v>3713</v>
      </c>
      <c r="J1625" s="832" t="s">
        <v>3714</v>
      </c>
      <c r="K1625" s="832" t="s">
        <v>3715</v>
      </c>
      <c r="L1625" s="835">
        <v>74.64</v>
      </c>
      <c r="M1625" s="835">
        <v>522.48</v>
      </c>
      <c r="N1625" s="832">
        <v>7</v>
      </c>
      <c r="O1625" s="836">
        <v>1.5</v>
      </c>
      <c r="P1625" s="835">
        <v>522.48</v>
      </c>
      <c r="Q1625" s="837">
        <v>1</v>
      </c>
      <c r="R1625" s="832">
        <v>7</v>
      </c>
      <c r="S1625" s="837">
        <v>1</v>
      </c>
      <c r="T1625" s="836">
        <v>1.5</v>
      </c>
      <c r="U1625" s="838">
        <v>1</v>
      </c>
    </row>
    <row r="1626" spans="1:21" ht="14.45" customHeight="1" x14ac:dyDescent="0.2">
      <c r="A1626" s="831">
        <v>7</v>
      </c>
      <c r="B1626" s="832" t="s">
        <v>2907</v>
      </c>
      <c r="C1626" s="832" t="s">
        <v>2913</v>
      </c>
      <c r="D1626" s="833" t="s">
        <v>4443</v>
      </c>
      <c r="E1626" s="834" t="s">
        <v>2939</v>
      </c>
      <c r="F1626" s="832" t="s">
        <v>2908</v>
      </c>
      <c r="G1626" s="832" t="s">
        <v>4111</v>
      </c>
      <c r="H1626" s="832" t="s">
        <v>678</v>
      </c>
      <c r="I1626" s="832" t="s">
        <v>4112</v>
      </c>
      <c r="J1626" s="832" t="s">
        <v>4113</v>
      </c>
      <c r="K1626" s="832" t="s">
        <v>4114</v>
      </c>
      <c r="L1626" s="835">
        <v>68.19</v>
      </c>
      <c r="M1626" s="835">
        <v>68.19</v>
      </c>
      <c r="N1626" s="832">
        <v>1</v>
      </c>
      <c r="O1626" s="836">
        <v>1</v>
      </c>
      <c r="P1626" s="835">
        <v>68.19</v>
      </c>
      <c r="Q1626" s="837">
        <v>1</v>
      </c>
      <c r="R1626" s="832">
        <v>1</v>
      </c>
      <c r="S1626" s="837">
        <v>1</v>
      </c>
      <c r="T1626" s="836">
        <v>1</v>
      </c>
      <c r="U1626" s="838">
        <v>1</v>
      </c>
    </row>
    <row r="1627" spans="1:21" ht="14.45" customHeight="1" x14ac:dyDescent="0.2">
      <c r="A1627" s="831">
        <v>7</v>
      </c>
      <c r="B1627" s="832" t="s">
        <v>2907</v>
      </c>
      <c r="C1627" s="832" t="s">
        <v>2913</v>
      </c>
      <c r="D1627" s="833" t="s">
        <v>4443</v>
      </c>
      <c r="E1627" s="834" t="s">
        <v>2939</v>
      </c>
      <c r="F1627" s="832" t="s">
        <v>2908</v>
      </c>
      <c r="G1627" s="832" t="s">
        <v>3716</v>
      </c>
      <c r="H1627" s="832" t="s">
        <v>585</v>
      </c>
      <c r="I1627" s="832" t="s">
        <v>3717</v>
      </c>
      <c r="J1627" s="832" t="s">
        <v>1382</v>
      </c>
      <c r="K1627" s="832" t="s">
        <v>3718</v>
      </c>
      <c r="L1627" s="835">
        <v>24.37</v>
      </c>
      <c r="M1627" s="835">
        <v>97.48</v>
      </c>
      <c r="N1627" s="832">
        <v>4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7</v>
      </c>
      <c r="B1628" s="832" t="s">
        <v>2907</v>
      </c>
      <c r="C1628" s="832" t="s">
        <v>2913</v>
      </c>
      <c r="D1628" s="833" t="s">
        <v>4443</v>
      </c>
      <c r="E1628" s="834" t="s">
        <v>2939</v>
      </c>
      <c r="F1628" s="832" t="s">
        <v>2908</v>
      </c>
      <c r="G1628" s="832" t="s">
        <v>3716</v>
      </c>
      <c r="H1628" s="832" t="s">
        <v>585</v>
      </c>
      <c r="I1628" s="832" t="s">
        <v>3953</v>
      </c>
      <c r="J1628" s="832" t="s">
        <v>1382</v>
      </c>
      <c r="K1628" s="832" t="s">
        <v>2755</v>
      </c>
      <c r="L1628" s="835">
        <v>38.590000000000003</v>
      </c>
      <c r="M1628" s="835">
        <v>501.67000000000007</v>
      </c>
      <c r="N1628" s="832">
        <v>13</v>
      </c>
      <c r="O1628" s="836">
        <v>2</v>
      </c>
      <c r="P1628" s="835">
        <v>192.95000000000002</v>
      </c>
      <c r="Q1628" s="837">
        <v>0.38461538461538458</v>
      </c>
      <c r="R1628" s="832">
        <v>5</v>
      </c>
      <c r="S1628" s="837">
        <v>0.38461538461538464</v>
      </c>
      <c r="T1628" s="836">
        <v>1</v>
      </c>
      <c r="U1628" s="838">
        <v>0.5</v>
      </c>
    </row>
    <row r="1629" spans="1:21" ht="14.45" customHeight="1" x14ac:dyDescent="0.2">
      <c r="A1629" s="831">
        <v>7</v>
      </c>
      <c r="B1629" s="832" t="s">
        <v>2907</v>
      </c>
      <c r="C1629" s="832" t="s">
        <v>2913</v>
      </c>
      <c r="D1629" s="833" t="s">
        <v>4443</v>
      </c>
      <c r="E1629" s="834" t="s">
        <v>2939</v>
      </c>
      <c r="F1629" s="832" t="s">
        <v>2908</v>
      </c>
      <c r="G1629" s="832" t="s">
        <v>4120</v>
      </c>
      <c r="H1629" s="832" t="s">
        <v>678</v>
      </c>
      <c r="I1629" s="832" t="s">
        <v>4121</v>
      </c>
      <c r="J1629" s="832" t="s">
        <v>4122</v>
      </c>
      <c r="K1629" s="832" t="s">
        <v>4123</v>
      </c>
      <c r="L1629" s="835">
        <v>221.44</v>
      </c>
      <c r="M1629" s="835">
        <v>221.44</v>
      </c>
      <c r="N1629" s="832">
        <v>1</v>
      </c>
      <c r="O1629" s="836">
        <v>0.5</v>
      </c>
      <c r="P1629" s="835">
        <v>221.44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5" customHeight="1" x14ac:dyDescent="0.2">
      <c r="A1630" s="831">
        <v>7</v>
      </c>
      <c r="B1630" s="832" t="s">
        <v>2907</v>
      </c>
      <c r="C1630" s="832" t="s">
        <v>2913</v>
      </c>
      <c r="D1630" s="833" t="s">
        <v>4443</v>
      </c>
      <c r="E1630" s="834" t="s">
        <v>2939</v>
      </c>
      <c r="F1630" s="832" t="s">
        <v>2908</v>
      </c>
      <c r="G1630" s="832" t="s">
        <v>3721</v>
      </c>
      <c r="H1630" s="832" t="s">
        <v>585</v>
      </c>
      <c r="I1630" s="832" t="s">
        <v>3722</v>
      </c>
      <c r="J1630" s="832" t="s">
        <v>3723</v>
      </c>
      <c r="K1630" s="832" t="s">
        <v>3724</v>
      </c>
      <c r="L1630" s="835">
        <v>1561.8</v>
      </c>
      <c r="M1630" s="835">
        <v>29674.199999999997</v>
      </c>
      <c r="N1630" s="832">
        <v>19</v>
      </c>
      <c r="O1630" s="836">
        <v>5</v>
      </c>
      <c r="P1630" s="835">
        <v>29674.199999999997</v>
      </c>
      <c r="Q1630" s="837">
        <v>1</v>
      </c>
      <c r="R1630" s="832">
        <v>19</v>
      </c>
      <c r="S1630" s="837">
        <v>1</v>
      </c>
      <c r="T1630" s="836">
        <v>5</v>
      </c>
      <c r="U1630" s="838">
        <v>1</v>
      </c>
    </row>
    <row r="1631" spans="1:21" ht="14.45" customHeight="1" x14ac:dyDescent="0.2">
      <c r="A1631" s="831">
        <v>7</v>
      </c>
      <c r="B1631" s="832" t="s">
        <v>2907</v>
      </c>
      <c r="C1631" s="832" t="s">
        <v>2913</v>
      </c>
      <c r="D1631" s="833" t="s">
        <v>4443</v>
      </c>
      <c r="E1631" s="834" t="s">
        <v>2939</v>
      </c>
      <c r="F1631" s="832" t="s">
        <v>2908</v>
      </c>
      <c r="G1631" s="832" t="s">
        <v>3728</v>
      </c>
      <c r="H1631" s="832" t="s">
        <v>585</v>
      </c>
      <c r="I1631" s="832" t="s">
        <v>3954</v>
      </c>
      <c r="J1631" s="832" t="s">
        <v>3730</v>
      </c>
      <c r="K1631" s="832" t="s">
        <v>3955</v>
      </c>
      <c r="L1631" s="835">
        <v>46.99</v>
      </c>
      <c r="M1631" s="835">
        <v>140.97</v>
      </c>
      <c r="N1631" s="832">
        <v>3</v>
      </c>
      <c r="O1631" s="836">
        <v>0.5</v>
      </c>
      <c r="P1631" s="835">
        <v>140.97</v>
      </c>
      <c r="Q1631" s="837">
        <v>1</v>
      </c>
      <c r="R1631" s="832">
        <v>3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7</v>
      </c>
      <c r="B1632" s="832" t="s">
        <v>2907</v>
      </c>
      <c r="C1632" s="832" t="s">
        <v>2913</v>
      </c>
      <c r="D1632" s="833" t="s">
        <v>4443</v>
      </c>
      <c r="E1632" s="834" t="s">
        <v>2939</v>
      </c>
      <c r="F1632" s="832" t="s">
        <v>2908</v>
      </c>
      <c r="G1632" s="832" t="s">
        <v>3728</v>
      </c>
      <c r="H1632" s="832" t="s">
        <v>585</v>
      </c>
      <c r="I1632" s="832" t="s">
        <v>3729</v>
      </c>
      <c r="J1632" s="832" t="s">
        <v>3730</v>
      </c>
      <c r="K1632" s="832" t="s">
        <v>3731</v>
      </c>
      <c r="L1632" s="835">
        <v>78.319999999999993</v>
      </c>
      <c r="M1632" s="835">
        <v>313.27999999999997</v>
      </c>
      <c r="N1632" s="832">
        <v>4</v>
      </c>
      <c r="O1632" s="836">
        <v>1</v>
      </c>
      <c r="P1632" s="835">
        <v>156.63999999999999</v>
      </c>
      <c r="Q1632" s="837">
        <v>0.5</v>
      </c>
      <c r="R1632" s="832">
        <v>2</v>
      </c>
      <c r="S1632" s="837">
        <v>0.5</v>
      </c>
      <c r="T1632" s="836">
        <v>0.5</v>
      </c>
      <c r="U1632" s="838">
        <v>0.5</v>
      </c>
    </row>
    <row r="1633" spans="1:21" ht="14.45" customHeight="1" x14ac:dyDescent="0.2">
      <c r="A1633" s="831">
        <v>7</v>
      </c>
      <c r="B1633" s="832" t="s">
        <v>2907</v>
      </c>
      <c r="C1633" s="832" t="s">
        <v>2913</v>
      </c>
      <c r="D1633" s="833" t="s">
        <v>4443</v>
      </c>
      <c r="E1633" s="834" t="s">
        <v>2939</v>
      </c>
      <c r="F1633" s="832" t="s">
        <v>2908</v>
      </c>
      <c r="G1633" s="832" t="s">
        <v>3106</v>
      </c>
      <c r="H1633" s="832" t="s">
        <v>678</v>
      </c>
      <c r="I1633" s="832" t="s">
        <v>2806</v>
      </c>
      <c r="J1633" s="832" t="s">
        <v>2807</v>
      </c>
      <c r="K1633" s="832" t="s">
        <v>2808</v>
      </c>
      <c r="L1633" s="835">
        <v>70.48</v>
      </c>
      <c r="M1633" s="835">
        <v>2043.92</v>
      </c>
      <c r="N1633" s="832">
        <v>29</v>
      </c>
      <c r="O1633" s="836">
        <v>10</v>
      </c>
      <c r="P1633" s="835">
        <v>1339.1200000000001</v>
      </c>
      <c r="Q1633" s="837">
        <v>0.65517241379310354</v>
      </c>
      <c r="R1633" s="832">
        <v>19</v>
      </c>
      <c r="S1633" s="837">
        <v>0.65517241379310343</v>
      </c>
      <c r="T1633" s="836">
        <v>7.5</v>
      </c>
      <c r="U1633" s="838">
        <v>0.75</v>
      </c>
    </row>
    <row r="1634" spans="1:21" ht="14.45" customHeight="1" x14ac:dyDescent="0.2">
      <c r="A1634" s="831">
        <v>7</v>
      </c>
      <c r="B1634" s="832" t="s">
        <v>2907</v>
      </c>
      <c r="C1634" s="832" t="s">
        <v>2913</v>
      </c>
      <c r="D1634" s="833" t="s">
        <v>4443</v>
      </c>
      <c r="E1634" s="834" t="s">
        <v>2939</v>
      </c>
      <c r="F1634" s="832" t="s">
        <v>2908</v>
      </c>
      <c r="G1634" s="832" t="s">
        <v>3106</v>
      </c>
      <c r="H1634" s="832" t="s">
        <v>678</v>
      </c>
      <c r="I1634" s="832" t="s">
        <v>3732</v>
      </c>
      <c r="J1634" s="832" t="s">
        <v>2807</v>
      </c>
      <c r="K1634" s="832" t="s">
        <v>3733</v>
      </c>
      <c r="L1634" s="835">
        <v>140.96</v>
      </c>
      <c r="M1634" s="835">
        <v>2114.4</v>
      </c>
      <c r="N1634" s="832">
        <v>15</v>
      </c>
      <c r="O1634" s="836">
        <v>6.5</v>
      </c>
      <c r="P1634" s="835">
        <v>1691.5200000000002</v>
      </c>
      <c r="Q1634" s="837">
        <v>0.8</v>
      </c>
      <c r="R1634" s="832">
        <v>12</v>
      </c>
      <c r="S1634" s="837">
        <v>0.8</v>
      </c>
      <c r="T1634" s="836">
        <v>5</v>
      </c>
      <c r="U1634" s="838">
        <v>0.76923076923076927</v>
      </c>
    </row>
    <row r="1635" spans="1:21" ht="14.45" customHeight="1" x14ac:dyDescent="0.2">
      <c r="A1635" s="831">
        <v>7</v>
      </c>
      <c r="B1635" s="832" t="s">
        <v>2907</v>
      </c>
      <c r="C1635" s="832" t="s">
        <v>2913</v>
      </c>
      <c r="D1635" s="833" t="s">
        <v>4443</v>
      </c>
      <c r="E1635" s="834" t="s">
        <v>2939</v>
      </c>
      <c r="F1635" s="832" t="s">
        <v>2908</v>
      </c>
      <c r="G1635" s="832" t="s">
        <v>3740</v>
      </c>
      <c r="H1635" s="832" t="s">
        <v>678</v>
      </c>
      <c r="I1635" s="832" t="s">
        <v>2424</v>
      </c>
      <c r="J1635" s="832" t="s">
        <v>1491</v>
      </c>
      <c r="K1635" s="832" t="s">
        <v>762</v>
      </c>
      <c r="L1635" s="835">
        <v>41.32</v>
      </c>
      <c r="M1635" s="835">
        <v>41.32</v>
      </c>
      <c r="N1635" s="832">
        <v>1</v>
      </c>
      <c r="O1635" s="836">
        <v>1</v>
      </c>
      <c r="P1635" s="835">
        <v>41.32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5" customHeight="1" x14ac:dyDescent="0.2">
      <c r="A1636" s="831">
        <v>7</v>
      </c>
      <c r="B1636" s="832" t="s">
        <v>2907</v>
      </c>
      <c r="C1636" s="832" t="s">
        <v>2913</v>
      </c>
      <c r="D1636" s="833" t="s">
        <v>4443</v>
      </c>
      <c r="E1636" s="834" t="s">
        <v>2939</v>
      </c>
      <c r="F1636" s="832" t="s">
        <v>2908</v>
      </c>
      <c r="G1636" s="832" t="s">
        <v>3745</v>
      </c>
      <c r="H1636" s="832" t="s">
        <v>585</v>
      </c>
      <c r="I1636" s="832" t="s">
        <v>3746</v>
      </c>
      <c r="J1636" s="832" t="s">
        <v>3747</v>
      </c>
      <c r="K1636" s="832" t="s">
        <v>875</v>
      </c>
      <c r="L1636" s="835">
        <v>208.18</v>
      </c>
      <c r="M1636" s="835">
        <v>1040.9000000000001</v>
      </c>
      <c r="N1636" s="832">
        <v>5</v>
      </c>
      <c r="O1636" s="836">
        <v>4</v>
      </c>
      <c r="P1636" s="835">
        <v>1040.9000000000001</v>
      </c>
      <c r="Q1636" s="837">
        <v>1</v>
      </c>
      <c r="R1636" s="832">
        <v>5</v>
      </c>
      <c r="S1636" s="837">
        <v>1</v>
      </c>
      <c r="T1636" s="836">
        <v>4</v>
      </c>
      <c r="U1636" s="838">
        <v>1</v>
      </c>
    </row>
    <row r="1637" spans="1:21" ht="14.45" customHeight="1" x14ac:dyDescent="0.2">
      <c r="A1637" s="831">
        <v>7</v>
      </c>
      <c r="B1637" s="832" t="s">
        <v>2907</v>
      </c>
      <c r="C1637" s="832" t="s">
        <v>2913</v>
      </c>
      <c r="D1637" s="833" t="s">
        <v>4443</v>
      </c>
      <c r="E1637" s="834" t="s">
        <v>2939</v>
      </c>
      <c r="F1637" s="832" t="s">
        <v>2908</v>
      </c>
      <c r="G1637" s="832" t="s">
        <v>3745</v>
      </c>
      <c r="H1637" s="832" t="s">
        <v>585</v>
      </c>
      <c r="I1637" s="832" t="s">
        <v>3748</v>
      </c>
      <c r="J1637" s="832" t="s">
        <v>3747</v>
      </c>
      <c r="K1637" s="832" t="s">
        <v>877</v>
      </c>
      <c r="L1637" s="835">
        <v>383.18</v>
      </c>
      <c r="M1637" s="835">
        <v>766.36</v>
      </c>
      <c r="N1637" s="832">
        <v>2</v>
      </c>
      <c r="O1637" s="836">
        <v>1</v>
      </c>
      <c r="P1637" s="835">
        <v>766.36</v>
      </c>
      <c r="Q1637" s="837">
        <v>1</v>
      </c>
      <c r="R1637" s="832">
        <v>2</v>
      </c>
      <c r="S1637" s="837">
        <v>1</v>
      </c>
      <c r="T1637" s="836">
        <v>1</v>
      </c>
      <c r="U1637" s="838">
        <v>1</v>
      </c>
    </row>
    <row r="1638" spans="1:21" ht="14.45" customHeight="1" x14ac:dyDescent="0.2">
      <c r="A1638" s="831">
        <v>7</v>
      </c>
      <c r="B1638" s="832" t="s">
        <v>2907</v>
      </c>
      <c r="C1638" s="832" t="s">
        <v>2913</v>
      </c>
      <c r="D1638" s="833" t="s">
        <v>4443</v>
      </c>
      <c r="E1638" s="834" t="s">
        <v>2939</v>
      </c>
      <c r="F1638" s="832" t="s">
        <v>2908</v>
      </c>
      <c r="G1638" s="832" t="s">
        <v>3752</v>
      </c>
      <c r="H1638" s="832" t="s">
        <v>585</v>
      </c>
      <c r="I1638" s="832" t="s">
        <v>3753</v>
      </c>
      <c r="J1638" s="832" t="s">
        <v>1904</v>
      </c>
      <c r="K1638" s="832" t="s">
        <v>1840</v>
      </c>
      <c r="L1638" s="835">
        <v>134.47999999999999</v>
      </c>
      <c r="M1638" s="835">
        <v>2151.6799999999998</v>
      </c>
      <c r="N1638" s="832">
        <v>16</v>
      </c>
      <c r="O1638" s="836">
        <v>5</v>
      </c>
      <c r="P1638" s="835">
        <v>1882.7199999999998</v>
      </c>
      <c r="Q1638" s="837">
        <v>0.875</v>
      </c>
      <c r="R1638" s="832">
        <v>14</v>
      </c>
      <c r="S1638" s="837">
        <v>0.875</v>
      </c>
      <c r="T1638" s="836">
        <v>4</v>
      </c>
      <c r="U1638" s="838">
        <v>0.8</v>
      </c>
    </row>
    <row r="1639" spans="1:21" ht="14.45" customHeight="1" x14ac:dyDescent="0.2">
      <c r="A1639" s="831">
        <v>7</v>
      </c>
      <c r="B1639" s="832" t="s">
        <v>2907</v>
      </c>
      <c r="C1639" s="832" t="s">
        <v>2913</v>
      </c>
      <c r="D1639" s="833" t="s">
        <v>4443</v>
      </c>
      <c r="E1639" s="834" t="s">
        <v>2939</v>
      </c>
      <c r="F1639" s="832" t="s">
        <v>2908</v>
      </c>
      <c r="G1639" s="832" t="s">
        <v>3754</v>
      </c>
      <c r="H1639" s="832" t="s">
        <v>585</v>
      </c>
      <c r="I1639" s="832" t="s">
        <v>3755</v>
      </c>
      <c r="J1639" s="832" t="s">
        <v>3756</v>
      </c>
      <c r="K1639" s="832" t="s">
        <v>3757</v>
      </c>
      <c r="L1639" s="835">
        <v>113.93</v>
      </c>
      <c r="M1639" s="835">
        <v>911.44</v>
      </c>
      <c r="N1639" s="832">
        <v>8</v>
      </c>
      <c r="O1639" s="836">
        <v>4.5</v>
      </c>
      <c r="P1639" s="835">
        <v>569.65000000000009</v>
      </c>
      <c r="Q1639" s="837">
        <v>0.62500000000000011</v>
      </c>
      <c r="R1639" s="832">
        <v>5</v>
      </c>
      <c r="S1639" s="837">
        <v>0.625</v>
      </c>
      <c r="T1639" s="836">
        <v>2.5</v>
      </c>
      <c r="U1639" s="838">
        <v>0.55555555555555558</v>
      </c>
    </row>
    <row r="1640" spans="1:21" ht="14.45" customHeight="1" x14ac:dyDescent="0.2">
      <c r="A1640" s="831">
        <v>7</v>
      </c>
      <c r="B1640" s="832" t="s">
        <v>2907</v>
      </c>
      <c r="C1640" s="832" t="s">
        <v>2913</v>
      </c>
      <c r="D1640" s="833" t="s">
        <v>4443</v>
      </c>
      <c r="E1640" s="834" t="s">
        <v>2939</v>
      </c>
      <c r="F1640" s="832" t="s">
        <v>2908</v>
      </c>
      <c r="G1640" s="832" t="s">
        <v>3005</v>
      </c>
      <c r="H1640" s="832" t="s">
        <v>585</v>
      </c>
      <c r="I1640" s="832" t="s">
        <v>3115</v>
      </c>
      <c r="J1640" s="832" t="s">
        <v>802</v>
      </c>
      <c r="K1640" s="832" t="s">
        <v>3116</v>
      </c>
      <c r="L1640" s="835">
        <v>35.25</v>
      </c>
      <c r="M1640" s="835">
        <v>246.75</v>
      </c>
      <c r="N1640" s="832">
        <v>7</v>
      </c>
      <c r="O1640" s="836">
        <v>4</v>
      </c>
      <c r="P1640" s="835">
        <v>141</v>
      </c>
      <c r="Q1640" s="837">
        <v>0.5714285714285714</v>
      </c>
      <c r="R1640" s="832">
        <v>4</v>
      </c>
      <c r="S1640" s="837">
        <v>0.5714285714285714</v>
      </c>
      <c r="T1640" s="836">
        <v>3</v>
      </c>
      <c r="U1640" s="838">
        <v>0.75</v>
      </c>
    </row>
    <row r="1641" spans="1:21" ht="14.45" customHeight="1" x14ac:dyDescent="0.2">
      <c r="A1641" s="831">
        <v>7</v>
      </c>
      <c r="B1641" s="832" t="s">
        <v>2907</v>
      </c>
      <c r="C1641" s="832" t="s">
        <v>2913</v>
      </c>
      <c r="D1641" s="833" t="s">
        <v>4443</v>
      </c>
      <c r="E1641" s="834" t="s">
        <v>2939</v>
      </c>
      <c r="F1641" s="832" t="s">
        <v>2908</v>
      </c>
      <c r="G1641" s="832" t="s">
        <v>3005</v>
      </c>
      <c r="H1641" s="832" t="s">
        <v>585</v>
      </c>
      <c r="I1641" s="832" t="s">
        <v>3006</v>
      </c>
      <c r="J1641" s="832" t="s">
        <v>802</v>
      </c>
      <c r="K1641" s="832" t="s">
        <v>3007</v>
      </c>
      <c r="L1641" s="835">
        <v>35.25</v>
      </c>
      <c r="M1641" s="835">
        <v>35.25</v>
      </c>
      <c r="N1641" s="832">
        <v>1</v>
      </c>
      <c r="O1641" s="836">
        <v>0.5</v>
      </c>
      <c r="P1641" s="835">
        <v>35.25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5" customHeight="1" x14ac:dyDescent="0.2">
      <c r="A1642" s="831">
        <v>7</v>
      </c>
      <c r="B1642" s="832" t="s">
        <v>2907</v>
      </c>
      <c r="C1642" s="832" t="s">
        <v>2913</v>
      </c>
      <c r="D1642" s="833" t="s">
        <v>4443</v>
      </c>
      <c r="E1642" s="834" t="s">
        <v>2939</v>
      </c>
      <c r="F1642" s="832" t="s">
        <v>2908</v>
      </c>
      <c r="G1642" s="832" t="s">
        <v>2966</v>
      </c>
      <c r="H1642" s="832" t="s">
        <v>585</v>
      </c>
      <c r="I1642" s="832" t="s">
        <v>3170</v>
      </c>
      <c r="J1642" s="832" t="s">
        <v>1068</v>
      </c>
      <c r="K1642" s="832" t="s">
        <v>3171</v>
      </c>
      <c r="L1642" s="835">
        <v>32.25</v>
      </c>
      <c r="M1642" s="835">
        <v>32.25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5" customHeight="1" x14ac:dyDescent="0.2">
      <c r="A1643" s="831">
        <v>7</v>
      </c>
      <c r="B1643" s="832" t="s">
        <v>2907</v>
      </c>
      <c r="C1643" s="832" t="s">
        <v>2913</v>
      </c>
      <c r="D1643" s="833" t="s">
        <v>4443</v>
      </c>
      <c r="E1643" s="834" t="s">
        <v>2939</v>
      </c>
      <c r="F1643" s="832" t="s">
        <v>2908</v>
      </c>
      <c r="G1643" s="832" t="s">
        <v>2966</v>
      </c>
      <c r="H1643" s="832" t="s">
        <v>585</v>
      </c>
      <c r="I1643" s="832" t="s">
        <v>3172</v>
      </c>
      <c r="J1643" s="832" t="s">
        <v>1068</v>
      </c>
      <c r="K1643" s="832" t="s">
        <v>3173</v>
      </c>
      <c r="L1643" s="835">
        <v>103.67</v>
      </c>
      <c r="M1643" s="835">
        <v>207.34</v>
      </c>
      <c r="N1643" s="832">
        <v>2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5" customHeight="1" x14ac:dyDescent="0.2">
      <c r="A1644" s="831">
        <v>7</v>
      </c>
      <c r="B1644" s="832" t="s">
        <v>2907</v>
      </c>
      <c r="C1644" s="832" t="s">
        <v>2913</v>
      </c>
      <c r="D1644" s="833" t="s">
        <v>4443</v>
      </c>
      <c r="E1644" s="834" t="s">
        <v>2939</v>
      </c>
      <c r="F1644" s="832" t="s">
        <v>2908</v>
      </c>
      <c r="G1644" s="832" t="s">
        <v>2966</v>
      </c>
      <c r="H1644" s="832" t="s">
        <v>585</v>
      </c>
      <c r="I1644" s="832" t="s">
        <v>3956</v>
      </c>
      <c r="J1644" s="832" t="s">
        <v>3957</v>
      </c>
      <c r="K1644" s="832" t="s">
        <v>3958</v>
      </c>
      <c r="L1644" s="835">
        <v>34.56</v>
      </c>
      <c r="M1644" s="835">
        <v>103.68</v>
      </c>
      <c r="N1644" s="832">
        <v>3</v>
      </c>
      <c r="O1644" s="836">
        <v>0.5</v>
      </c>
      <c r="P1644" s="835">
        <v>103.68</v>
      </c>
      <c r="Q1644" s="837">
        <v>1</v>
      </c>
      <c r="R1644" s="832">
        <v>3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7</v>
      </c>
      <c r="B1645" s="832" t="s">
        <v>2907</v>
      </c>
      <c r="C1645" s="832" t="s">
        <v>2913</v>
      </c>
      <c r="D1645" s="833" t="s">
        <v>4443</v>
      </c>
      <c r="E1645" s="834" t="s">
        <v>2939</v>
      </c>
      <c r="F1645" s="832" t="s">
        <v>2908</v>
      </c>
      <c r="G1645" s="832" t="s">
        <v>4347</v>
      </c>
      <c r="H1645" s="832" t="s">
        <v>585</v>
      </c>
      <c r="I1645" s="832" t="s">
        <v>4348</v>
      </c>
      <c r="J1645" s="832" t="s">
        <v>1304</v>
      </c>
      <c r="K1645" s="832" t="s">
        <v>1305</v>
      </c>
      <c r="L1645" s="835">
        <v>453.18</v>
      </c>
      <c r="M1645" s="835">
        <v>906.36</v>
      </c>
      <c r="N1645" s="832">
        <v>2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7</v>
      </c>
      <c r="B1646" s="832" t="s">
        <v>2907</v>
      </c>
      <c r="C1646" s="832" t="s">
        <v>2913</v>
      </c>
      <c r="D1646" s="833" t="s">
        <v>4443</v>
      </c>
      <c r="E1646" s="834" t="s">
        <v>2939</v>
      </c>
      <c r="F1646" s="832" t="s">
        <v>2908</v>
      </c>
      <c r="G1646" s="832" t="s">
        <v>3758</v>
      </c>
      <c r="H1646" s="832" t="s">
        <v>585</v>
      </c>
      <c r="I1646" s="832" t="s">
        <v>3762</v>
      </c>
      <c r="J1646" s="832" t="s">
        <v>3760</v>
      </c>
      <c r="K1646" s="832" t="s">
        <v>3763</v>
      </c>
      <c r="L1646" s="835">
        <v>552.64</v>
      </c>
      <c r="M1646" s="835">
        <v>4421.12</v>
      </c>
      <c r="N1646" s="832">
        <v>8</v>
      </c>
      <c r="O1646" s="836">
        <v>3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7</v>
      </c>
      <c r="B1647" s="832" t="s">
        <v>2907</v>
      </c>
      <c r="C1647" s="832" t="s">
        <v>2913</v>
      </c>
      <c r="D1647" s="833" t="s">
        <v>4443</v>
      </c>
      <c r="E1647" s="834" t="s">
        <v>2939</v>
      </c>
      <c r="F1647" s="832" t="s">
        <v>2908</v>
      </c>
      <c r="G1647" s="832" t="s">
        <v>3758</v>
      </c>
      <c r="H1647" s="832" t="s">
        <v>585</v>
      </c>
      <c r="I1647" s="832" t="s">
        <v>3764</v>
      </c>
      <c r="J1647" s="832" t="s">
        <v>3760</v>
      </c>
      <c r="K1647" s="832" t="s">
        <v>3765</v>
      </c>
      <c r="L1647" s="835">
        <v>355.79</v>
      </c>
      <c r="M1647" s="835">
        <v>1423.16</v>
      </c>
      <c r="N1647" s="832">
        <v>4</v>
      </c>
      <c r="O1647" s="836">
        <v>2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7</v>
      </c>
      <c r="B1648" s="832" t="s">
        <v>2907</v>
      </c>
      <c r="C1648" s="832" t="s">
        <v>2913</v>
      </c>
      <c r="D1648" s="833" t="s">
        <v>4443</v>
      </c>
      <c r="E1648" s="834" t="s">
        <v>2939</v>
      </c>
      <c r="F1648" s="832" t="s">
        <v>2908</v>
      </c>
      <c r="G1648" s="832" t="s">
        <v>3758</v>
      </c>
      <c r="H1648" s="832" t="s">
        <v>585</v>
      </c>
      <c r="I1648" s="832" t="s">
        <v>3766</v>
      </c>
      <c r="J1648" s="832" t="s">
        <v>3760</v>
      </c>
      <c r="K1648" s="832" t="s">
        <v>3767</v>
      </c>
      <c r="L1648" s="835">
        <v>1019.46</v>
      </c>
      <c r="M1648" s="835">
        <v>12233.52</v>
      </c>
      <c r="N1648" s="832">
        <v>12</v>
      </c>
      <c r="O1648" s="836">
        <v>3</v>
      </c>
      <c r="P1648" s="835">
        <v>9175.14</v>
      </c>
      <c r="Q1648" s="837">
        <v>0.74999999999999989</v>
      </c>
      <c r="R1648" s="832">
        <v>9</v>
      </c>
      <c r="S1648" s="837">
        <v>0.75</v>
      </c>
      <c r="T1648" s="836">
        <v>2</v>
      </c>
      <c r="U1648" s="838">
        <v>0.66666666666666663</v>
      </c>
    </row>
    <row r="1649" spans="1:21" ht="14.45" customHeight="1" x14ac:dyDescent="0.2">
      <c r="A1649" s="831">
        <v>7</v>
      </c>
      <c r="B1649" s="832" t="s">
        <v>2907</v>
      </c>
      <c r="C1649" s="832" t="s">
        <v>2913</v>
      </c>
      <c r="D1649" s="833" t="s">
        <v>4443</v>
      </c>
      <c r="E1649" s="834" t="s">
        <v>2939</v>
      </c>
      <c r="F1649" s="832" t="s">
        <v>2908</v>
      </c>
      <c r="G1649" s="832" t="s">
        <v>3758</v>
      </c>
      <c r="H1649" s="832" t="s">
        <v>585</v>
      </c>
      <c r="I1649" s="832" t="s">
        <v>3768</v>
      </c>
      <c r="J1649" s="832" t="s">
        <v>3769</v>
      </c>
      <c r="K1649" s="832" t="s">
        <v>3767</v>
      </c>
      <c r="L1649" s="835">
        <v>1019.46</v>
      </c>
      <c r="M1649" s="835">
        <v>10194.6</v>
      </c>
      <c r="N1649" s="832">
        <v>10</v>
      </c>
      <c r="O1649" s="836">
        <v>2</v>
      </c>
      <c r="P1649" s="835">
        <v>10194.6</v>
      </c>
      <c r="Q1649" s="837">
        <v>1</v>
      </c>
      <c r="R1649" s="832">
        <v>10</v>
      </c>
      <c r="S1649" s="837">
        <v>1</v>
      </c>
      <c r="T1649" s="836">
        <v>2</v>
      </c>
      <c r="U1649" s="838">
        <v>1</v>
      </c>
    </row>
    <row r="1650" spans="1:21" ht="14.45" customHeight="1" x14ac:dyDescent="0.2">
      <c r="A1650" s="831">
        <v>7</v>
      </c>
      <c r="B1650" s="832" t="s">
        <v>2907</v>
      </c>
      <c r="C1650" s="832" t="s">
        <v>2913</v>
      </c>
      <c r="D1650" s="833" t="s">
        <v>4443</v>
      </c>
      <c r="E1650" s="834" t="s">
        <v>2939</v>
      </c>
      <c r="F1650" s="832" t="s">
        <v>2908</v>
      </c>
      <c r="G1650" s="832" t="s">
        <v>3758</v>
      </c>
      <c r="H1650" s="832" t="s">
        <v>585</v>
      </c>
      <c r="I1650" s="832" t="s">
        <v>3770</v>
      </c>
      <c r="J1650" s="832" t="s">
        <v>3769</v>
      </c>
      <c r="K1650" s="832" t="s">
        <v>3763</v>
      </c>
      <c r="L1650" s="835">
        <v>552.64</v>
      </c>
      <c r="M1650" s="835">
        <v>11052.8</v>
      </c>
      <c r="N1650" s="832">
        <v>20</v>
      </c>
      <c r="O1650" s="836">
        <v>6</v>
      </c>
      <c r="P1650" s="835">
        <v>11052.8</v>
      </c>
      <c r="Q1650" s="837">
        <v>1</v>
      </c>
      <c r="R1650" s="832">
        <v>20</v>
      </c>
      <c r="S1650" s="837">
        <v>1</v>
      </c>
      <c r="T1650" s="836">
        <v>6</v>
      </c>
      <c r="U1650" s="838">
        <v>1</v>
      </c>
    </row>
    <row r="1651" spans="1:21" ht="14.45" customHeight="1" x14ac:dyDescent="0.2">
      <c r="A1651" s="831">
        <v>7</v>
      </c>
      <c r="B1651" s="832" t="s">
        <v>2907</v>
      </c>
      <c r="C1651" s="832" t="s">
        <v>2913</v>
      </c>
      <c r="D1651" s="833" t="s">
        <v>4443</v>
      </c>
      <c r="E1651" s="834" t="s">
        <v>2939</v>
      </c>
      <c r="F1651" s="832" t="s">
        <v>2908</v>
      </c>
      <c r="G1651" s="832" t="s">
        <v>3758</v>
      </c>
      <c r="H1651" s="832" t="s">
        <v>678</v>
      </c>
      <c r="I1651" s="832" t="s">
        <v>3771</v>
      </c>
      <c r="J1651" s="832" t="s">
        <v>3772</v>
      </c>
      <c r="K1651" s="832" t="s">
        <v>3761</v>
      </c>
      <c r="L1651" s="835">
        <v>2038.93</v>
      </c>
      <c r="M1651" s="835">
        <v>77479.34</v>
      </c>
      <c r="N1651" s="832">
        <v>38</v>
      </c>
      <c r="O1651" s="836">
        <v>11.5</v>
      </c>
      <c r="P1651" s="835">
        <v>69323.62</v>
      </c>
      <c r="Q1651" s="837">
        <v>0.89473684210526316</v>
      </c>
      <c r="R1651" s="832">
        <v>34</v>
      </c>
      <c r="S1651" s="837">
        <v>0.89473684210526316</v>
      </c>
      <c r="T1651" s="836">
        <v>10.5</v>
      </c>
      <c r="U1651" s="838">
        <v>0.91304347826086951</v>
      </c>
    </row>
    <row r="1652" spans="1:21" ht="14.45" customHeight="1" x14ac:dyDescent="0.2">
      <c r="A1652" s="831">
        <v>7</v>
      </c>
      <c r="B1652" s="832" t="s">
        <v>2907</v>
      </c>
      <c r="C1652" s="832" t="s">
        <v>2913</v>
      </c>
      <c r="D1652" s="833" t="s">
        <v>4443</v>
      </c>
      <c r="E1652" s="834" t="s">
        <v>2939</v>
      </c>
      <c r="F1652" s="832" t="s">
        <v>2908</v>
      </c>
      <c r="G1652" s="832" t="s">
        <v>3758</v>
      </c>
      <c r="H1652" s="832" t="s">
        <v>678</v>
      </c>
      <c r="I1652" s="832" t="s">
        <v>3773</v>
      </c>
      <c r="J1652" s="832" t="s">
        <v>3772</v>
      </c>
      <c r="K1652" s="832" t="s">
        <v>3765</v>
      </c>
      <c r="L1652" s="835">
        <v>355.79</v>
      </c>
      <c r="M1652" s="835">
        <v>10317.91</v>
      </c>
      <c r="N1652" s="832">
        <v>29</v>
      </c>
      <c r="O1652" s="836">
        <v>11</v>
      </c>
      <c r="P1652" s="835">
        <v>6760.01</v>
      </c>
      <c r="Q1652" s="837">
        <v>0.65517241379310343</v>
      </c>
      <c r="R1652" s="832">
        <v>19</v>
      </c>
      <c r="S1652" s="837">
        <v>0.65517241379310343</v>
      </c>
      <c r="T1652" s="836">
        <v>7</v>
      </c>
      <c r="U1652" s="838">
        <v>0.63636363636363635</v>
      </c>
    </row>
    <row r="1653" spans="1:21" ht="14.45" customHeight="1" x14ac:dyDescent="0.2">
      <c r="A1653" s="831">
        <v>7</v>
      </c>
      <c r="B1653" s="832" t="s">
        <v>2907</v>
      </c>
      <c r="C1653" s="832" t="s">
        <v>2913</v>
      </c>
      <c r="D1653" s="833" t="s">
        <v>4443</v>
      </c>
      <c r="E1653" s="834" t="s">
        <v>2939</v>
      </c>
      <c r="F1653" s="832" t="s">
        <v>2908</v>
      </c>
      <c r="G1653" s="832" t="s">
        <v>3758</v>
      </c>
      <c r="H1653" s="832" t="s">
        <v>678</v>
      </c>
      <c r="I1653" s="832" t="s">
        <v>3774</v>
      </c>
      <c r="J1653" s="832" t="s">
        <v>3772</v>
      </c>
      <c r="K1653" s="832" t="s">
        <v>3763</v>
      </c>
      <c r="L1653" s="835">
        <v>552.64</v>
      </c>
      <c r="M1653" s="835">
        <v>31500.48</v>
      </c>
      <c r="N1653" s="832">
        <v>57</v>
      </c>
      <c r="O1653" s="836">
        <v>17</v>
      </c>
      <c r="P1653" s="835">
        <v>27079.360000000001</v>
      </c>
      <c r="Q1653" s="837">
        <v>0.85964912280701755</v>
      </c>
      <c r="R1653" s="832">
        <v>49</v>
      </c>
      <c r="S1653" s="837">
        <v>0.85964912280701755</v>
      </c>
      <c r="T1653" s="836">
        <v>15</v>
      </c>
      <c r="U1653" s="838">
        <v>0.88235294117647056</v>
      </c>
    </row>
    <row r="1654" spans="1:21" ht="14.45" customHeight="1" x14ac:dyDescent="0.2">
      <c r="A1654" s="831">
        <v>7</v>
      </c>
      <c r="B1654" s="832" t="s">
        <v>2907</v>
      </c>
      <c r="C1654" s="832" t="s">
        <v>2913</v>
      </c>
      <c r="D1654" s="833" t="s">
        <v>4443</v>
      </c>
      <c r="E1654" s="834" t="s">
        <v>2939</v>
      </c>
      <c r="F1654" s="832" t="s">
        <v>2908</v>
      </c>
      <c r="G1654" s="832" t="s">
        <v>3758</v>
      </c>
      <c r="H1654" s="832" t="s">
        <v>678</v>
      </c>
      <c r="I1654" s="832" t="s">
        <v>3775</v>
      </c>
      <c r="J1654" s="832" t="s">
        <v>3772</v>
      </c>
      <c r="K1654" s="832" t="s">
        <v>3767</v>
      </c>
      <c r="L1654" s="835">
        <v>1019.46</v>
      </c>
      <c r="M1654" s="835">
        <v>50972.999999999993</v>
      </c>
      <c r="N1654" s="832">
        <v>50</v>
      </c>
      <c r="O1654" s="836">
        <v>16</v>
      </c>
      <c r="P1654" s="835">
        <v>50972.999999999993</v>
      </c>
      <c r="Q1654" s="837">
        <v>1</v>
      </c>
      <c r="R1654" s="832">
        <v>50</v>
      </c>
      <c r="S1654" s="837">
        <v>1</v>
      </c>
      <c r="T1654" s="836">
        <v>16</v>
      </c>
      <c r="U1654" s="838">
        <v>1</v>
      </c>
    </row>
    <row r="1655" spans="1:21" ht="14.45" customHeight="1" x14ac:dyDescent="0.2">
      <c r="A1655" s="831">
        <v>7</v>
      </c>
      <c r="B1655" s="832" t="s">
        <v>2907</v>
      </c>
      <c r="C1655" s="832" t="s">
        <v>2913</v>
      </c>
      <c r="D1655" s="833" t="s">
        <v>4443</v>
      </c>
      <c r="E1655" s="834" t="s">
        <v>2939</v>
      </c>
      <c r="F1655" s="832" t="s">
        <v>2908</v>
      </c>
      <c r="G1655" s="832" t="s">
        <v>3758</v>
      </c>
      <c r="H1655" s="832" t="s">
        <v>585</v>
      </c>
      <c r="I1655" s="832" t="s">
        <v>3959</v>
      </c>
      <c r="J1655" s="832" t="s">
        <v>3769</v>
      </c>
      <c r="K1655" s="832" t="s">
        <v>3765</v>
      </c>
      <c r="L1655" s="835">
        <v>355.79</v>
      </c>
      <c r="M1655" s="835">
        <v>1423.16</v>
      </c>
      <c r="N1655" s="832">
        <v>4</v>
      </c>
      <c r="O1655" s="836">
        <v>2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7</v>
      </c>
      <c r="B1656" s="832" t="s">
        <v>2907</v>
      </c>
      <c r="C1656" s="832" t="s">
        <v>2913</v>
      </c>
      <c r="D1656" s="833" t="s">
        <v>4443</v>
      </c>
      <c r="E1656" s="834" t="s">
        <v>2939</v>
      </c>
      <c r="F1656" s="832" t="s">
        <v>2908</v>
      </c>
      <c r="G1656" s="832" t="s">
        <v>3758</v>
      </c>
      <c r="H1656" s="832" t="s">
        <v>585</v>
      </c>
      <c r="I1656" s="832" t="s">
        <v>4017</v>
      </c>
      <c r="J1656" s="832" t="s">
        <v>3780</v>
      </c>
      <c r="K1656" s="832" t="s">
        <v>4018</v>
      </c>
      <c r="L1656" s="835">
        <v>88.95</v>
      </c>
      <c r="M1656" s="835">
        <v>88.95</v>
      </c>
      <c r="N1656" s="832">
        <v>1</v>
      </c>
      <c r="O1656" s="836">
        <v>1</v>
      </c>
      <c r="P1656" s="835">
        <v>88.95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7</v>
      </c>
      <c r="B1657" s="832" t="s">
        <v>2907</v>
      </c>
      <c r="C1657" s="832" t="s">
        <v>2913</v>
      </c>
      <c r="D1657" s="833" t="s">
        <v>4443</v>
      </c>
      <c r="E1657" s="834" t="s">
        <v>2939</v>
      </c>
      <c r="F1657" s="832" t="s">
        <v>2908</v>
      </c>
      <c r="G1657" s="832" t="s">
        <v>3758</v>
      </c>
      <c r="H1657" s="832" t="s">
        <v>585</v>
      </c>
      <c r="I1657" s="832" t="s">
        <v>3779</v>
      </c>
      <c r="J1657" s="832" t="s">
        <v>3780</v>
      </c>
      <c r="K1657" s="832" t="s">
        <v>3781</v>
      </c>
      <c r="L1657" s="835">
        <v>254.86</v>
      </c>
      <c r="M1657" s="835">
        <v>2293.7400000000002</v>
      </c>
      <c r="N1657" s="832">
        <v>9</v>
      </c>
      <c r="O1657" s="836">
        <v>1</v>
      </c>
      <c r="P1657" s="835">
        <v>2293.7400000000002</v>
      </c>
      <c r="Q1657" s="837">
        <v>1</v>
      </c>
      <c r="R1657" s="832">
        <v>9</v>
      </c>
      <c r="S1657" s="837">
        <v>1</v>
      </c>
      <c r="T1657" s="836">
        <v>1</v>
      </c>
      <c r="U1657" s="838">
        <v>1</v>
      </c>
    </row>
    <row r="1658" spans="1:21" ht="14.45" customHeight="1" x14ac:dyDescent="0.2">
      <c r="A1658" s="831">
        <v>7</v>
      </c>
      <c r="B1658" s="832" t="s">
        <v>2907</v>
      </c>
      <c r="C1658" s="832" t="s">
        <v>2913</v>
      </c>
      <c r="D1658" s="833" t="s">
        <v>4443</v>
      </c>
      <c r="E1658" s="834" t="s">
        <v>2939</v>
      </c>
      <c r="F1658" s="832" t="s">
        <v>2908</v>
      </c>
      <c r="G1658" s="832" t="s">
        <v>3117</v>
      </c>
      <c r="H1658" s="832" t="s">
        <v>678</v>
      </c>
      <c r="I1658" s="832" t="s">
        <v>3784</v>
      </c>
      <c r="J1658" s="832" t="s">
        <v>1872</v>
      </c>
      <c r="K1658" s="832" t="s">
        <v>3025</v>
      </c>
      <c r="L1658" s="835">
        <v>57.6</v>
      </c>
      <c r="M1658" s="835">
        <v>115.2</v>
      </c>
      <c r="N1658" s="832">
        <v>2</v>
      </c>
      <c r="O1658" s="836">
        <v>1.5</v>
      </c>
      <c r="P1658" s="835">
        <v>115.2</v>
      </c>
      <c r="Q1658" s="837">
        <v>1</v>
      </c>
      <c r="R1658" s="832">
        <v>2</v>
      </c>
      <c r="S1658" s="837">
        <v>1</v>
      </c>
      <c r="T1658" s="836">
        <v>1.5</v>
      </c>
      <c r="U1658" s="838">
        <v>1</v>
      </c>
    </row>
    <row r="1659" spans="1:21" ht="14.45" customHeight="1" x14ac:dyDescent="0.2">
      <c r="A1659" s="831">
        <v>7</v>
      </c>
      <c r="B1659" s="832" t="s">
        <v>2907</v>
      </c>
      <c r="C1659" s="832" t="s">
        <v>2913</v>
      </c>
      <c r="D1659" s="833" t="s">
        <v>4443</v>
      </c>
      <c r="E1659" s="834" t="s">
        <v>2939</v>
      </c>
      <c r="F1659" s="832" t="s">
        <v>2908</v>
      </c>
      <c r="G1659" s="832" t="s">
        <v>3012</v>
      </c>
      <c r="H1659" s="832" t="s">
        <v>678</v>
      </c>
      <c r="I1659" s="832" t="s">
        <v>2785</v>
      </c>
      <c r="J1659" s="832" t="s">
        <v>1349</v>
      </c>
      <c r="K1659" s="832" t="s">
        <v>2786</v>
      </c>
      <c r="L1659" s="835">
        <v>143.09</v>
      </c>
      <c r="M1659" s="835">
        <v>143.09</v>
      </c>
      <c r="N1659" s="832">
        <v>1</v>
      </c>
      <c r="O1659" s="836">
        <v>1</v>
      </c>
      <c r="P1659" s="835">
        <v>143.09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5" customHeight="1" x14ac:dyDescent="0.2">
      <c r="A1660" s="831">
        <v>7</v>
      </c>
      <c r="B1660" s="832" t="s">
        <v>2907</v>
      </c>
      <c r="C1660" s="832" t="s">
        <v>2913</v>
      </c>
      <c r="D1660" s="833" t="s">
        <v>4443</v>
      </c>
      <c r="E1660" s="834" t="s">
        <v>2939</v>
      </c>
      <c r="F1660" s="832" t="s">
        <v>2908</v>
      </c>
      <c r="G1660" s="832" t="s">
        <v>3019</v>
      </c>
      <c r="H1660" s="832" t="s">
        <v>585</v>
      </c>
      <c r="I1660" s="832" t="s">
        <v>3020</v>
      </c>
      <c r="J1660" s="832" t="s">
        <v>747</v>
      </c>
      <c r="K1660" s="832" t="s">
        <v>3021</v>
      </c>
      <c r="L1660" s="835">
        <v>108.44</v>
      </c>
      <c r="M1660" s="835">
        <v>108.44</v>
      </c>
      <c r="N1660" s="832">
        <v>1</v>
      </c>
      <c r="O1660" s="836">
        <v>1</v>
      </c>
      <c r="P1660" s="835">
        <v>108.44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7</v>
      </c>
      <c r="B1661" s="832" t="s">
        <v>2907</v>
      </c>
      <c r="C1661" s="832" t="s">
        <v>2913</v>
      </c>
      <c r="D1661" s="833" t="s">
        <v>4443</v>
      </c>
      <c r="E1661" s="834" t="s">
        <v>2939</v>
      </c>
      <c r="F1661" s="832" t="s">
        <v>2908</v>
      </c>
      <c r="G1661" s="832" t="s">
        <v>3019</v>
      </c>
      <c r="H1661" s="832" t="s">
        <v>585</v>
      </c>
      <c r="I1661" s="832" t="s">
        <v>3020</v>
      </c>
      <c r="J1661" s="832" t="s">
        <v>747</v>
      </c>
      <c r="K1661" s="832" t="s">
        <v>3021</v>
      </c>
      <c r="L1661" s="835">
        <v>127.91</v>
      </c>
      <c r="M1661" s="835">
        <v>1918.65</v>
      </c>
      <c r="N1661" s="832">
        <v>15</v>
      </c>
      <c r="O1661" s="836">
        <v>8</v>
      </c>
      <c r="P1661" s="835">
        <v>1023.28</v>
      </c>
      <c r="Q1661" s="837">
        <v>0.53333333333333333</v>
      </c>
      <c r="R1661" s="832">
        <v>8</v>
      </c>
      <c r="S1661" s="837">
        <v>0.53333333333333333</v>
      </c>
      <c r="T1661" s="836">
        <v>5</v>
      </c>
      <c r="U1661" s="838">
        <v>0.625</v>
      </c>
    </row>
    <row r="1662" spans="1:21" ht="14.45" customHeight="1" x14ac:dyDescent="0.2">
      <c r="A1662" s="831">
        <v>7</v>
      </c>
      <c r="B1662" s="832" t="s">
        <v>2907</v>
      </c>
      <c r="C1662" s="832" t="s">
        <v>2913</v>
      </c>
      <c r="D1662" s="833" t="s">
        <v>4443</v>
      </c>
      <c r="E1662" s="834" t="s">
        <v>2939</v>
      </c>
      <c r="F1662" s="832" t="s">
        <v>2908</v>
      </c>
      <c r="G1662" s="832" t="s">
        <v>3019</v>
      </c>
      <c r="H1662" s="832" t="s">
        <v>585</v>
      </c>
      <c r="I1662" s="832" t="s">
        <v>4359</v>
      </c>
      <c r="J1662" s="832" t="s">
        <v>747</v>
      </c>
      <c r="K1662" s="832" t="s">
        <v>4360</v>
      </c>
      <c r="L1662" s="835">
        <v>52.61</v>
      </c>
      <c r="M1662" s="835">
        <v>52.61</v>
      </c>
      <c r="N1662" s="832">
        <v>1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7</v>
      </c>
      <c r="B1663" s="832" t="s">
        <v>2907</v>
      </c>
      <c r="C1663" s="832" t="s">
        <v>2913</v>
      </c>
      <c r="D1663" s="833" t="s">
        <v>4443</v>
      </c>
      <c r="E1663" s="834" t="s">
        <v>2939</v>
      </c>
      <c r="F1663" s="832" t="s">
        <v>2908</v>
      </c>
      <c r="G1663" s="832" t="s">
        <v>3123</v>
      </c>
      <c r="H1663" s="832" t="s">
        <v>585</v>
      </c>
      <c r="I1663" s="832" t="s">
        <v>3791</v>
      </c>
      <c r="J1663" s="832" t="s">
        <v>3125</v>
      </c>
      <c r="K1663" s="832" t="s">
        <v>3792</v>
      </c>
      <c r="L1663" s="835">
        <v>21.92</v>
      </c>
      <c r="M1663" s="835">
        <v>43.84</v>
      </c>
      <c r="N1663" s="832">
        <v>2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5" customHeight="1" x14ac:dyDescent="0.2">
      <c r="A1664" s="831">
        <v>7</v>
      </c>
      <c r="B1664" s="832" t="s">
        <v>2907</v>
      </c>
      <c r="C1664" s="832" t="s">
        <v>2913</v>
      </c>
      <c r="D1664" s="833" t="s">
        <v>4443</v>
      </c>
      <c r="E1664" s="834" t="s">
        <v>2939</v>
      </c>
      <c r="F1664" s="832" t="s">
        <v>2908</v>
      </c>
      <c r="G1664" s="832" t="s">
        <v>3793</v>
      </c>
      <c r="H1664" s="832" t="s">
        <v>585</v>
      </c>
      <c r="I1664" s="832" t="s">
        <v>3794</v>
      </c>
      <c r="J1664" s="832" t="s">
        <v>3795</v>
      </c>
      <c r="K1664" s="832" t="s">
        <v>3796</v>
      </c>
      <c r="L1664" s="835">
        <v>169.29</v>
      </c>
      <c r="M1664" s="835">
        <v>507.87</v>
      </c>
      <c r="N1664" s="832">
        <v>3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5" customHeight="1" x14ac:dyDescent="0.2">
      <c r="A1665" s="831">
        <v>7</v>
      </c>
      <c r="B1665" s="832" t="s">
        <v>2907</v>
      </c>
      <c r="C1665" s="832" t="s">
        <v>2913</v>
      </c>
      <c r="D1665" s="833" t="s">
        <v>4443</v>
      </c>
      <c r="E1665" s="834" t="s">
        <v>2939</v>
      </c>
      <c r="F1665" s="832" t="s">
        <v>2908</v>
      </c>
      <c r="G1665" s="832" t="s">
        <v>3793</v>
      </c>
      <c r="H1665" s="832" t="s">
        <v>585</v>
      </c>
      <c r="I1665" s="832" t="s">
        <v>3797</v>
      </c>
      <c r="J1665" s="832" t="s">
        <v>3795</v>
      </c>
      <c r="K1665" s="832" t="s">
        <v>3798</v>
      </c>
      <c r="L1665" s="835">
        <v>338.58</v>
      </c>
      <c r="M1665" s="835">
        <v>5755.8600000000006</v>
      </c>
      <c r="N1665" s="832">
        <v>17</v>
      </c>
      <c r="O1665" s="836">
        <v>4</v>
      </c>
      <c r="P1665" s="835">
        <v>3047.2200000000003</v>
      </c>
      <c r="Q1665" s="837">
        <v>0.52941176470588236</v>
      </c>
      <c r="R1665" s="832">
        <v>9</v>
      </c>
      <c r="S1665" s="837">
        <v>0.52941176470588236</v>
      </c>
      <c r="T1665" s="836">
        <v>2</v>
      </c>
      <c r="U1665" s="838">
        <v>0.5</v>
      </c>
    </row>
    <row r="1666" spans="1:21" ht="14.45" customHeight="1" x14ac:dyDescent="0.2">
      <c r="A1666" s="831">
        <v>7</v>
      </c>
      <c r="B1666" s="832" t="s">
        <v>2907</v>
      </c>
      <c r="C1666" s="832" t="s">
        <v>2913</v>
      </c>
      <c r="D1666" s="833" t="s">
        <v>4443</v>
      </c>
      <c r="E1666" s="834" t="s">
        <v>2939</v>
      </c>
      <c r="F1666" s="832" t="s">
        <v>2908</v>
      </c>
      <c r="G1666" s="832" t="s">
        <v>3793</v>
      </c>
      <c r="H1666" s="832" t="s">
        <v>585</v>
      </c>
      <c r="I1666" s="832" t="s">
        <v>3799</v>
      </c>
      <c r="J1666" s="832" t="s">
        <v>3795</v>
      </c>
      <c r="K1666" s="832" t="s">
        <v>3800</v>
      </c>
      <c r="L1666" s="835">
        <v>677.18</v>
      </c>
      <c r="M1666" s="835">
        <v>2031.54</v>
      </c>
      <c r="N1666" s="832">
        <v>3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7</v>
      </c>
      <c r="B1667" s="832" t="s">
        <v>2907</v>
      </c>
      <c r="C1667" s="832" t="s">
        <v>2913</v>
      </c>
      <c r="D1667" s="833" t="s">
        <v>4443</v>
      </c>
      <c r="E1667" s="834" t="s">
        <v>2939</v>
      </c>
      <c r="F1667" s="832" t="s">
        <v>2908</v>
      </c>
      <c r="G1667" s="832" t="s">
        <v>3793</v>
      </c>
      <c r="H1667" s="832" t="s">
        <v>585</v>
      </c>
      <c r="I1667" s="832" t="s">
        <v>3803</v>
      </c>
      <c r="J1667" s="832" t="s">
        <v>1346</v>
      </c>
      <c r="K1667" s="832" t="s">
        <v>3796</v>
      </c>
      <c r="L1667" s="835">
        <v>169.29</v>
      </c>
      <c r="M1667" s="835">
        <v>1862.19</v>
      </c>
      <c r="N1667" s="832">
        <v>11</v>
      </c>
      <c r="O1667" s="836">
        <v>4</v>
      </c>
      <c r="P1667" s="835">
        <v>1015.74</v>
      </c>
      <c r="Q1667" s="837">
        <v>0.54545454545454541</v>
      </c>
      <c r="R1667" s="832">
        <v>6</v>
      </c>
      <c r="S1667" s="837">
        <v>0.54545454545454541</v>
      </c>
      <c r="T1667" s="836">
        <v>2</v>
      </c>
      <c r="U1667" s="838">
        <v>0.5</v>
      </c>
    </row>
    <row r="1668" spans="1:21" ht="14.45" customHeight="1" x14ac:dyDescent="0.2">
      <c r="A1668" s="831">
        <v>7</v>
      </c>
      <c r="B1668" s="832" t="s">
        <v>2907</v>
      </c>
      <c r="C1668" s="832" t="s">
        <v>2913</v>
      </c>
      <c r="D1668" s="833" t="s">
        <v>4443</v>
      </c>
      <c r="E1668" s="834" t="s">
        <v>2939</v>
      </c>
      <c r="F1668" s="832" t="s">
        <v>2908</v>
      </c>
      <c r="G1668" s="832" t="s">
        <v>3793</v>
      </c>
      <c r="H1668" s="832" t="s">
        <v>585</v>
      </c>
      <c r="I1668" s="832" t="s">
        <v>3804</v>
      </c>
      <c r="J1668" s="832" t="s">
        <v>3805</v>
      </c>
      <c r="K1668" s="832" t="s">
        <v>3796</v>
      </c>
      <c r="L1668" s="835">
        <v>169.29</v>
      </c>
      <c r="M1668" s="835">
        <v>2539.35</v>
      </c>
      <c r="N1668" s="832">
        <v>15</v>
      </c>
      <c r="O1668" s="836">
        <v>1.5</v>
      </c>
      <c r="P1668" s="835">
        <v>2539.35</v>
      </c>
      <c r="Q1668" s="837">
        <v>1</v>
      </c>
      <c r="R1668" s="832">
        <v>15</v>
      </c>
      <c r="S1668" s="837">
        <v>1</v>
      </c>
      <c r="T1668" s="836">
        <v>1.5</v>
      </c>
      <c r="U1668" s="838">
        <v>1</v>
      </c>
    </row>
    <row r="1669" spans="1:21" ht="14.45" customHeight="1" x14ac:dyDescent="0.2">
      <c r="A1669" s="831">
        <v>7</v>
      </c>
      <c r="B1669" s="832" t="s">
        <v>2907</v>
      </c>
      <c r="C1669" s="832" t="s">
        <v>2913</v>
      </c>
      <c r="D1669" s="833" t="s">
        <v>4443</v>
      </c>
      <c r="E1669" s="834" t="s">
        <v>2939</v>
      </c>
      <c r="F1669" s="832" t="s">
        <v>2908</v>
      </c>
      <c r="G1669" s="832" t="s">
        <v>3793</v>
      </c>
      <c r="H1669" s="832" t="s">
        <v>585</v>
      </c>
      <c r="I1669" s="832" t="s">
        <v>3806</v>
      </c>
      <c r="J1669" s="832" t="s">
        <v>3805</v>
      </c>
      <c r="K1669" s="832" t="s">
        <v>3798</v>
      </c>
      <c r="L1669" s="835">
        <v>338.58</v>
      </c>
      <c r="M1669" s="835">
        <v>3047.2200000000003</v>
      </c>
      <c r="N1669" s="832">
        <v>9</v>
      </c>
      <c r="O1669" s="836">
        <v>1.5</v>
      </c>
      <c r="P1669" s="835">
        <v>3047.2200000000003</v>
      </c>
      <c r="Q1669" s="837">
        <v>1</v>
      </c>
      <c r="R1669" s="832">
        <v>9</v>
      </c>
      <c r="S1669" s="837">
        <v>1</v>
      </c>
      <c r="T1669" s="836">
        <v>1.5</v>
      </c>
      <c r="U1669" s="838">
        <v>1</v>
      </c>
    </row>
    <row r="1670" spans="1:21" ht="14.45" customHeight="1" x14ac:dyDescent="0.2">
      <c r="A1670" s="831">
        <v>7</v>
      </c>
      <c r="B1670" s="832" t="s">
        <v>2907</v>
      </c>
      <c r="C1670" s="832" t="s">
        <v>2913</v>
      </c>
      <c r="D1670" s="833" t="s">
        <v>4443</v>
      </c>
      <c r="E1670" s="834" t="s">
        <v>2939</v>
      </c>
      <c r="F1670" s="832" t="s">
        <v>2908</v>
      </c>
      <c r="G1670" s="832" t="s">
        <v>3793</v>
      </c>
      <c r="H1670" s="832" t="s">
        <v>585</v>
      </c>
      <c r="I1670" s="832" t="s">
        <v>3807</v>
      </c>
      <c r="J1670" s="832" t="s">
        <v>3795</v>
      </c>
      <c r="K1670" s="832" t="s">
        <v>3808</v>
      </c>
      <c r="L1670" s="835">
        <v>677.17</v>
      </c>
      <c r="M1670" s="835">
        <v>3385.8499999999995</v>
      </c>
      <c r="N1670" s="832">
        <v>5</v>
      </c>
      <c r="O1670" s="836">
        <v>1</v>
      </c>
      <c r="P1670" s="835">
        <v>2031.5099999999998</v>
      </c>
      <c r="Q1670" s="837">
        <v>0.6</v>
      </c>
      <c r="R1670" s="832">
        <v>3</v>
      </c>
      <c r="S1670" s="837">
        <v>0.6</v>
      </c>
      <c r="T1670" s="836">
        <v>0.5</v>
      </c>
      <c r="U1670" s="838">
        <v>0.5</v>
      </c>
    </row>
    <row r="1671" spans="1:21" ht="14.45" customHeight="1" x14ac:dyDescent="0.2">
      <c r="A1671" s="831">
        <v>7</v>
      </c>
      <c r="B1671" s="832" t="s">
        <v>2907</v>
      </c>
      <c r="C1671" s="832" t="s">
        <v>2913</v>
      </c>
      <c r="D1671" s="833" t="s">
        <v>4443</v>
      </c>
      <c r="E1671" s="834" t="s">
        <v>2939</v>
      </c>
      <c r="F1671" s="832" t="s">
        <v>2908</v>
      </c>
      <c r="G1671" s="832" t="s">
        <v>3793</v>
      </c>
      <c r="H1671" s="832" t="s">
        <v>585</v>
      </c>
      <c r="I1671" s="832" t="s">
        <v>3809</v>
      </c>
      <c r="J1671" s="832" t="s">
        <v>3805</v>
      </c>
      <c r="K1671" s="832" t="s">
        <v>3808</v>
      </c>
      <c r="L1671" s="835">
        <v>677.17</v>
      </c>
      <c r="M1671" s="835">
        <v>4740.1899999999996</v>
      </c>
      <c r="N1671" s="832">
        <v>7</v>
      </c>
      <c r="O1671" s="836">
        <v>1</v>
      </c>
      <c r="P1671" s="835">
        <v>4740.1899999999996</v>
      </c>
      <c r="Q1671" s="837">
        <v>1</v>
      </c>
      <c r="R1671" s="832">
        <v>7</v>
      </c>
      <c r="S1671" s="837">
        <v>1</v>
      </c>
      <c r="T1671" s="836">
        <v>1</v>
      </c>
      <c r="U1671" s="838">
        <v>1</v>
      </c>
    </row>
    <row r="1672" spans="1:21" ht="14.45" customHeight="1" x14ac:dyDescent="0.2">
      <c r="A1672" s="831">
        <v>7</v>
      </c>
      <c r="B1672" s="832" t="s">
        <v>2907</v>
      </c>
      <c r="C1672" s="832" t="s">
        <v>2913</v>
      </c>
      <c r="D1672" s="833" t="s">
        <v>4443</v>
      </c>
      <c r="E1672" s="834" t="s">
        <v>2939</v>
      </c>
      <c r="F1672" s="832" t="s">
        <v>2908</v>
      </c>
      <c r="G1672" s="832" t="s">
        <v>3793</v>
      </c>
      <c r="H1672" s="832" t="s">
        <v>585</v>
      </c>
      <c r="I1672" s="832" t="s">
        <v>3810</v>
      </c>
      <c r="J1672" s="832" t="s">
        <v>1346</v>
      </c>
      <c r="K1672" s="832" t="s">
        <v>3798</v>
      </c>
      <c r="L1672" s="835">
        <v>338.58</v>
      </c>
      <c r="M1672" s="835">
        <v>11850.3</v>
      </c>
      <c r="N1672" s="832">
        <v>35</v>
      </c>
      <c r="O1672" s="836">
        <v>6.5</v>
      </c>
      <c r="P1672" s="835">
        <v>9818.82</v>
      </c>
      <c r="Q1672" s="837">
        <v>0.82857142857142863</v>
      </c>
      <c r="R1672" s="832">
        <v>29</v>
      </c>
      <c r="S1672" s="837">
        <v>0.82857142857142863</v>
      </c>
      <c r="T1672" s="836">
        <v>5.5</v>
      </c>
      <c r="U1672" s="838">
        <v>0.84615384615384615</v>
      </c>
    </row>
    <row r="1673" spans="1:21" ht="14.45" customHeight="1" x14ac:dyDescent="0.2">
      <c r="A1673" s="831">
        <v>7</v>
      </c>
      <c r="B1673" s="832" t="s">
        <v>2907</v>
      </c>
      <c r="C1673" s="832" t="s">
        <v>2913</v>
      </c>
      <c r="D1673" s="833" t="s">
        <v>4443</v>
      </c>
      <c r="E1673" s="834" t="s">
        <v>2939</v>
      </c>
      <c r="F1673" s="832" t="s">
        <v>2908</v>
      </c>
      <c r="G1673" s="832" t="s">
        <v>3793</v>
      </c>
      <c r="H1673" s="832" t="s">
        <v>678</v>
      </c>
      <c r="I1673" s="832" t="s">
        <v>2612</v>
      </c>
      <c r="J1673" s="832" t="s">
        <v>1346</v>
      </c>
      <c r="K1673" s="832" t="s">
        <v>1347</v>
      </c>
      <c r="L1673" s="835">
        <v>1286.6199999999999</v>
      </c>
      <c r="M1673" s="835">
        <v>27019.019999999997</v>
      </c>
      <c r="N1673" s="832">
        <v>21</v>
      </c>
      <c r="O1673" s="836">
        <v>7</v>
      </c>
      <c r="P1673" s="835">
        <v>20585.919999999998</v>
      </c>
      <c r="Q1673" s="837">
        <v>0.76190476190476197</v>
      </c>
      <c r="R1673" s="832">
        <v>16</v>
      </c>
      <c r="S1673" s="837">
        <v>0.76190476190476186</v>
      </c>
      <c r="T1673" s="836">
        <v>6</v>
      </c>
      <c r="U1673" s="838">
        <v>0.8571428571428571</v>
      </c>
    </row>
    <row r="1674" spans="1:21" ht="14.45" customHeight="1" x14ac:dyDescent="0.2">
      <c r="A1674" s="831">
        <v>7</v>
      </c>
      <c r="B1674" s="832" t="s">
        <v>2907</v>
      </c>
      <c r="C1674" s="832" t="s">
        <v>2913</v>
      </c>
      <c r="D1674" s="833" t="s">
        <v>4443</v>
      </c>
      <c r="E1674" s="834" t="s">
        <v>2939</v>
      </c>
      <c r="F1674" s="832" t="s">
        <v>2908</v>
      </c>
      <c r="G1674" s="832" t="s">
        <v>3793</v>
      </c>
      <c r="H1674" s="832" t="s">
        <v>585</v>
      </c>
      <c r="I1674" s="832" t="s">
        <v>3811</v>
      </c>
      <c r="J1674" s="832" t="s">
        <v>3812</v>
      </c>
      <c r="K1674" s="832" t="s">
        <v>3796</v>
      </c>
      <c r="L1674" s="835">
        <v>169.29</v>
      </c>
      <c r="M1674" s="835">
        <v>3555.09</v>
      </c>
      <c r="N1674" s="832">
        <v>21</v>
      </c>
      <c r="O1674" s="836">
        <v>4</v>
      </c>
      <c r="P1674" s="835">
        <v>1185.03</v>
      </c>
      <c r="Q1674" s="837">
        <v>0.33333333333333331</v>
      </c>
      <c r="R1674" s="832">
        <v>7</v>
      </c>
      <c r="S1674" s="837">
        <v>0.33333333333333331</v>
      </c>
      <c r="T1674" s="836">
        <v>1</v>
      </c>
      <c r="U1674" s="838">
        <v>0.25</v>
      </c>
    </row>
    <row r="1675" spans="1:21" ht="14.45" customHeight="1" x14ac:dyDescent="0.2">
      <c r="A1675" s="831">
        <v>7</v>
      </c>
      <c r="B1675" s="832" t="s">
        <v>2907</v>
      </c>
      <c r="C1675" s="832" t="s">
        <v>2913</v>
      </c>
      <c r="D1675" s="833" t="s">
        <v>4443</v>
      </c>
      <c r="E1675" s="834" t="s">
        <v>2939</v>
      </c>
      <c r="F1675" s="832" t="s">
        <v>2908</v>
      </c>
      <c r="G1675" s="832" t="s">
        <v>3793</v>
      </c>
      <c r="H1675" s="832" t="s">
        <v>678</v>
      </c>
      <c r="I1675" s="832" t="s">
        <v>3813</v>
      </c>
      <c r="J1675" s="832" t="s">
        <v>1346</v>
      </c>
      <c r="K1675" s="832" t="s">
        <v>3808</v>
      </c>
      <c r="L1675" s="835">
        <v>677.17</v>
      </c>
      <c r="M1675" s="835">
        <v>18960.759999999998</v>
      </c>
      <c r="N1675" s="832">
        <v>28</v>
      </c>
      <c r="O1675" s="836">
        <v>5.5</v>
      </c>
      <c r="P1675" s="835">
        <v>9480.3799999999992</v>
      </c>
      <c r="Q1675" s="837">
        <v>0.5</v>
      </c>
      <c r="R1675" s="832">
        <v>14</v>
      </c>
      <c r="S1675" s="837">
        <v>0.5</v>
      </c>
      <c r="T1675" s="836">
        <v>3</v>
      </c>
      <c r="U1675" s="838">
        <v>0.54545454545454541</v>
      </c>
    </row>
    <row r="1676" spans="1:21" ht="14.45" customHeight="1" x14ac:dyDescent="0.2">
      <c r="A1676" s="831">
        <v>7</v>
      </c>
      <c r="B1676" s="832" t="s">
        <v>2907</v>
      </c>
      <c r="C1676" s="832" t="s">
        <v>2913</v>
      </c>
      <c r="D1676" s="833" t="s">
        <v>4443</v>
      </c>
      <c r="E1676" s="834" t="s">
        <v>2939</v>
      </c>
      <c r="F1676" s="832" t="s">
        <v>2908</v>
      </c>
      <c r="G1676" s="832" t="s">
        <v>3793</v>
      </c>
      <c r="H1676" s="832" t="s">
        <v>678</v>
      </c>
      <c r="I1676" s="832" t="s">
        <v>2613</v>
      </c>
      <c r="J1676" s="832" t="s">
        <v>1346</v>
      </c>
      <c r="K1676" s="832" t="s">
        <v>1348</v>
      </c>
      <c r="L1676" s="835">
        <v>2573.2199999999998</v>
      </c>
      <c r="M1676" s="835">
        <v>48891.179999999993</v>
      </c>
      <c r="N1676" s="832">
        <v>19</v>
      </c>
      <c r="O1676" s="836">
        <v>6</v>
      </c>
      <c r="P1676" s="835">
        <v>41171.519999999997</v>
      </c>
      <c r="Q1676" s="837">
        <v>0.8421052631578948</v>
      </c>
      <c r="R1676" s="832">
        <v>16</v>
      </c>
      <c r="S1676" s="837">
        <v>0.84210526315789469</v>
      </c>
      <c r="T1676" s="836">
        <v>5.5</v>
      </c>
      <c r="U1676" s="838">
        <v>0.91666666666666663</v>
      </c>
    </row>
    <row r="1677" spans="1:21" ht="14.45" customHeight="1" x14ac:dyDescent="0.2">
      <c r="A1677" s="831">
        <v>7</v>
      </c>
      <c r="B1677" s="832" t="s">
        <v>2907</v>
      </c>
      <c r="C1677" s="832" t="s">
        <v>2913</v>
      </c>
      <c r="D1677" s="833" t="s">
        <v>4443</v>
      </c>
      <c r="E1677" s="834" t="s">
        <v>2939</v>
      </c>
      <c r="F1677" s="832" t="s">
        <v>2908</v>
      </c>
      <c r="G1677" s="832" t="s">
        <v>3793</v>
      </c>
      <c r="H1677" s="832" t="s">
        <v>585</v>
      </c>
      <c r="I1677" s="832" t="s">
        <v>4063</v>
      </c>
      <c r="J1677" s="832" t="s">
        <v>4062</v>
      </c>
      <c r="K1677" s="832" t="s">
        <v>3798</v>
      </c>
      <c r="L1677" s="835">
        <v>1715.48</v>
      </c>
      <c r="M1677" s="835">
        <v>3430.96</v>
      </c>
      <c r="N1677" s="832">
        <v>2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7</v>
      </c>
      <c r="B1678" s="832" t="s">
        <v>2907</v>
      </c>
      <c r="C1678" s="832" t="s">
        <v>2913</v>
      </c>
      <c r="D1678" s="833" t="s">
        <v>4443</v>
      </c>
      <c r="E1678" s="834" t="s">
        <v>2939</v>
      </c>
      <c r="F1678" s="832" t="s">
        <v>2908</v>
      </c>
      <c r="G1678" s="832" t="s">
        <v>3793</v>
      </c>
      <c r="H1678" s="832" t="s">
        <v>585</v>
      </c>
      <c r="I1678" s="832" t="s">
        <v>4361</v>
      </c>
      <c r="J1678" s="832" t="s">
        <v>4062</v>
      </c>
      <c r="K1678" s="832" t="s">
        <v>3808</v>
      </c>
      <c r="L1678" s="835">
        <v>3430.81</v>
      </c>
      <c r="M1678" s="835">
        <v>20584.86</v>
      </c>
      <c r="N1678" s="832">
        <v>6</v>
      </c>
      <c r="O1678" s="836">
        <v>1.5</v>
      </c>
      <c r="P1678" s="835">
        <v>20584.86</v>
      </c>
      <c r="Q1678" s="837">
        <v>1</v>
      </c>
      <c r="R1678" s="832">
        <v>6</v>
      </c>
      <c r="S1678" s="837">
        <v>1</v>
      </c>
      <c r="T1678" s="836">
        <v>1.5</v>
      </c>
      <c r="U1678" s="838">
        <v>1</v>
      </c>
    </row>
    <row r="1679" spans="1:21" ht="14.45" customHeight="1" x14ac:dyDescent="0.2">
      <c r="A1679" s="831">
        <v>7</v>
      </c>
      <c r="B1679" s="832" t="s">
        <v>2907</v>
      </c>
      <c r="C1679" s="832" t="s">
        <v>2913</v>
      </c>
      <c r="D1679" s="833" t="s">
        <v>4443</v>
      </c>
      <c r="E1679" s="834" t="s">
        <v>2939</v>
      </c>
      <c r="F1679" s="832" t="s">
        <v>2908</v>
      </c>
      <c r="G1679" s="832" t="s">
        <v>3793</v>
      </c>
      <c r="H1679" s="832" t="s">
        <v>585</v>
      </c>
      <c r="I1679" s="832" t="s">
        <v>4285</v>
      </c>
      <c r="J1679" s="832" t="s">
        <v>3817</v>
      </c>
      <c r="K1679" s="832" t="s">
        <v>3796</v>
      </c>
      <c r="L1679" s="835">
        <v>1286.19</v>
      </c>
      <c r="M1679" s="835">
        <v>3858.57</v>
      </c>
      <c r="N1679" s="832">
        <v>3</v>
      </c>
      <c r="O1679" s="836">
        <v>0.5</v>
      </c>
      <c r="P1679" s="835">
        <v>3858.57</v>
      </c>
      <c r="Q1679" s="837">
        <v>1</v>
      </c>
      <c r="R1679" s="832">
        <v>3</v>
      </c>
      <c r="S1679" s="837">
        <v>1</v>
      </c>
      <c r="T1679" s="836">
        <v>0.5</v>
      </c>
      <c r="U1679" s="838">
        <v>1</v>
      </c>
    </row>
    <row r="1680" spans="1:21" ht="14.45" customHeight="1" x14ac:dyDescent="0.2">
      <c r="A1680" s="831">
        <v>7</v>
      </c>
      <c r="B1680" s="832" t="s">
        <v>2907</v>
      </c>
      <c r="C1680" s="832" t="s">
        <v>2913</v>
      </c>
      <c r="D1680" s="833" t="s">
        <v>4443</v>
      </c>
      <c r="E1680" s="834" t="s">
        <v>2939</v>
      </c>
      <c r="F1680" s="832" t="s">
        <v>2908</v>
      </c>
      <c r="G1680" s="832" t="s">
        <v>3793</v>
      </c>
      <c r="H1680" s="832" t="s">
        <v>585</v>
      </c>
      <c r="I1680" s="832" t="s">
        <v>4362</v>
      </c>
      <c r="J1680" s="832" t="s">
        <v>3805</v>
      </c>
      <c r="K1680" s="832" t="s">
        <v>1348</v>
      </c>
      <c r="L1680" s="835">
        <v>2573.2199999999998</v>
      </c>
      <c r="M1680" s="835">
        <v>5146.4399999999996</v>
      </c>
      <c r="N1680" s="832">
        <v>2</v>
      </c>
      <c r="O1680" s="836">
        <v>0.5</v>
      </c>
      <c r="P1680" s="835">
        <v>5146.4399999999996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7</v>
      </c>
      <c r="B1681" s="832" t="s">
        <v>2907</v>
      </c>
      <c r="C1681" s="832" t="s">
        <v>2913</v>
      </c>
      <c r="D1681" s="833" t="s">
        <v>4443</v>
      </c>
      <c r="E1681" s="834" t="s">
        <v>2939</v>
      </c>
      <c r="F1681" s="832" t="s">
        <v>2908</v>
      </c>
      <c r="G1681" s="832" t="s">
        <v>4363</v>
      </c>
      <c r="H1681" s="832" t="s">
        <v>678</v>
      </c>
      <c r="I1681" s="832" t="s">
        <v>2656</v>
      </c>
      <c r="J1681" s="832" t="s">
        <v>2657</v>
      </c>
      <c r="K1681" s="832" t="s">
        <v>2658</v>
      </c>
      <c r="L1681" s="835">
        <v>245.91</v>
      </c>
      <c r="M1681" s="835">
        <v>737.73</v>
      </c>
      <c r="N1681" s="832">
        <v>3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5" customHeight="1" x14ac:dyDescent="0.2">
      <c r="A1682" s="831">
        <v>7</v>
      </c>
      <c r="B1682" s="832" t="s">
        <v>2907</v>
      </c>
      <c r="C1682" s="832" t="s">
        <v>2913</v>
      </c>
      <c r="D1682" s="833" t="s">
        <v>4443</v>
      </c>
      <c r="E1682" s="834" t="s">
        <v>2939</v>
      </c>
      <c r="F1682" s="832" t="s">
        <v>2908</v>
      </c>
      <c r="G1682" s="832" t="s">
        <v>3470</v>
      </c>
      <c r="H1682" s="832" t="s">
        <v>678</v>
      </c>
      <c r="I1682" s="832" t="s">
        <v>2589</v>
      </c>
      <c r="J1682" s="832" t="s">
        <v>713</v>
      </c>
      <c r="K1682" s="832" t="s">
        <v>1289</v>
      </c>
      <c r="L1682" s="835">
        <v>0</v>
      </c>
      <c r="M1682" s="835">
        <v>0</v>
      </c>
      <c r="N1682" s="832">
        <v>63</v>
      </c>
      <c r="O1682" s="836">
        <v>15.5</v>
      </c>
      <c r="P1682" s="835">
        <v>0</v>
      </c>
      <c r="Q1682" s="837"/>
      <c r="R1682" s="832">
        <v>40</v>
      </c>
      <c r="S1682" s="837">
        <v>0.63492063492063489</v>
      </c>
      <c r="T1682" s="836">
        <v>7</v>
      </c>
      <c r="U1682" s="838">
        <v>0.45161290322580644</v>
      </c>
    </row>
    <row r="1683" spans="1:21" ht="14.45" customHeight="1" x14ac:dyDescent="0.2">
      <c r="A1683" s="831">
        <v>7</v>
      </c>
      <c r="B1683" s="832" t="s">
        <v>2907</v>
      </c>
      <c r="C1683" s="832" t="s">
        <v>2913</v>
      </c>
      <c r="D1683" s="833" t="s">
        <v>4443</v>
      </c>
      <c r="E1683" s="834" t="s">
        <v>2939</v>
      </c>
      <c r="F1683" s="832" t="s">
        <v>2908</v>
      </c>
      <c r="G1683" s="832" t="s">
        <v>3470</v>
      </c>
      <c r="H1683" s="832" t="s">
        <v>585</v>
      </c>
      <c r="I1683" s="832" t="s">
        <v>3819</v>
      </c>
      <c r="J1683" s="832" t="s">
        <v>1980</v>
      </c>
      <c r="K1683" s="832" t="s">
        <v>3820</v>
      </c>
      <c r="L1683" s="835">
        <v>227.69</v>
      </c>
      <c r="M1683" s="835">
        <v>455.38</v>
      </c>
      <c r="N1683" s="832">
        <v>2</v>
      </c>
      <c r="O1683" s="836">
        <v>1</v>
      </c>
      <c r="P1683" s="835">
        <v>455.38</v>
      </c>
      <c r="Q1683" s="837">
        <v>1</v>
      </c>
      <c r="R1683" s="832">
        <v>2</v>
      </c>
      <c r="S1683" s="837">
        <v>1</v>
      </c>
      <c r="T1683" s="836">
        <v>1</v>
      </c>
      <c r="U1683" s="838">
        <v>1</v>
      </c>
    </row>
    <row r="1684" spans="1:21" ht="14.45" customHeight="1" x14ac:dyDescent="0.2">
      <c r="A1684" s="831">
        <v>7</v>
      </c>
      <c r="B1684" s="832" t="s">
        <v>2907</v>
      </c>
      <c r="C1684" s="832" t="s">
        <v>2913</v>
      </c>
      <c r="D1684" s="833" t="s">
        <v>4443</v>
      </c>
      <c r="E1684" s="834" t="s">
        <v>2939</v>
      </c>
      <c r="F1684" s="832" t="s">
        <v>2908</v>
      </c>
      <c r="G1684" s="832" t="s">
        <v>3821</v>
      </c>
      <c r="H1684" s="832" t="s">
        <v>585</v>
      </c>
      <c r="I1684" s="832" t="s">
        <v>3822</v>
      </c>
      <c r="J1684" s="832" t="s">
        <v>3823</v>
      </c>
      <c r="K1684" s="832" t="s">
        <v>3824</v>
      </c>
      <c r="L1684" s="835">
        <v>409.77</v>
      </c>
      <c r="M1684" s="835">
        <v>409.77</v>
      </c>
      <c r="N1684" s="832">
        <v>1</v>
      </c>
      <c r="O1684" s="836">
        <v>1</v>
      </c>
      <c r="P1684" s="835">
        <v>409.77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5" customHeight="1" x14ac:dyDescent="0.2">
      <c r="A1685" s="831">
        <v>7</v>
      </c>
      <c r="B1685" s="832" t="s">
        <v>2907</v>
      </c>
      <c r="C1685" s="832" t="s">
        <v>2913</v>
      </c>
      <c r="D1685" s="833" t="s">
        <v>4443</v>
      </c>
      <c r="E1685" s="834" t="s">
        <v>2939</v>
      </c>
      <c r="F1685" s="832" t="s">
        <v>2908</v>
      </c>
      <c r="G1685" s="832" t="s">
        <v>3821</v>
      </c>
      <c r="H1685" s="832" t="s">
        <v>585</v>
      </c>
      <c r="I1685" s="832" t="s">
        <v>4169</v>
      </c>
      <c r="J1685" s="832" t="s">
        <v>3828</v>
      </c>
      <c r="K1685" s="832" t="s">
        <v>3834</v>
      </c>
      <c r="L1685" s="835">
        <v>40.25</v>
      </c>
      <c r="M1685" s="835">
        <v>241.5</v>
      </c>
      <c r="N1685" s="832">
        <v>6</v>
      </c>
      <c r="O1685" s="836">
        <v>1</v>
      </c>
      <c r="P1685" s="835">
        <v>241.5</v>
      </c>
      <c r="Q1685" s="837">
        <v>1</v>
      </c>
      <c r="R1685" s="832">
        <v>6</v>
      </c>
      <c r="S1685" s="837">
        <v>1</v>
      </c>
      <c r="T1685" s="836">
        <v>1</v>
      </c>
      <c r="U1685" s="838">
        <v>1</v>
      </c>
    </row>
    <row r="1686" spans="1:21" ht="14.45" customHeight="1" x14ac:dyDescent="0.2">
      <c r="A1686" s="831">
        <v>7</v>
      </c>
      <c r="B1686" s="832" t="s">
        <v>2907</v>
      </c>
      <c r="C1686" s="832" t="s">
        <v>2913</v>
      </c>
      <c r="D1686" s="833" t="s">
        <v>4443</v>
      </c>
      <c r="E1686" s="834" t="s">
        <v>2939</v>
      </c>
      <c r="F1686" s="832" t="s">
        <v>2908</v>
      </c>
      <c r="G1686" s="832" t="s">
        <v>3821</v>
      </c>
      <c r="H1686" s="832" t="s">
        <v>585</v>
      </c>
      <c r="I1686" s="832" t="s">
        <v>3832</v>
      </c>
      <c r="J1686" s="832" t="s">
        <v>3828</v>
      </c>
      <c r="K1686" s="832" t="s">
        <v>3829</v>
      </c>
      <c r="L1686" s="835">
        <v>60.39</v>
      </c>
      <c r="M1686" s="835">
        <v>181.17000000000002</v>
      </c>
      <c r="N1686" s="832">
        <v>3</v>
      </c>
      <c r="O1686" s="836">
        <v>1</v>
      </c>
      <c r="P1686" s="835">
        <v>181.17000000000002</v>
      </c>
      <c r="Q1686" s="837">
        <v>1</v>
      </c>
      <c r="R1686" s="832">
        <v>3</v>
      </c>
      <c r="S1686" s="837">
        <v>1</v>
      </c>
      <c r="T1686" s="836">
        <v>1</v>
      </c>
      <c r="U1686" s="838">
        <v>1</v>
      </c>
    </row>
    <row r="1687" spans="1:21" ht="14.45" customHeight="1" x14ac:dyDescent="0.2">
      <c r="A1687" s="831">
        <v>7</v>
      </c>
      <c r="B1687" s="832" t="s">
        <v>2907</v>
      </c>
      <c r="C1687" s="832" t="s">
        <v>2913</v>
      </c>
      <c r="D1687" s="833" t="s">
        <v>4443</v>
      </c>
      <c r="E1687" s="834" t="s">
        <v>2939</v>
      </c>
      <c r="F1687" s="832" t="s">
        <v>2908</v>
      </c>
      <c r="G1687" s="832" t="s">
        <v>3837</v>
      </c>
      <c r="H1687" s="832" t="s">
        <v>585</v>
      </c>
      <c r="I1687" s="832" t="s">
        <v>3838</v>
      </c>
      <c r="J1687" s="832" t="s">
        <v>3839</v>
      </c>
      <c r="K1687" s="832" t="s">
        <v>3840</v>
      </c>
      <c r="L1687" s="835">
        <v>355.79</v>
      </c>
      <c r="M1687" s="835">
        <v>3913.6900000000005</v>
      </c>
      <c r="N1687" s="832">
        <v>11</v>
      </c>
      <c r="O1687" s="836">
        <v>3</v>
      </c>
      <c r="P1687" s="835">
        <v>3913.6900000000005</v>
      </c>
      <c r="Q1687" s="837">
        <v>1</v>
      </c>
      <c r="R1687" s="832">
        <v>11</v>
      </c>
      <c r="S1687" s="837">
        <v>1</v>
      </c>
      <c r="T1687" s="836">
        <v>3</v>
      </c>
      <c r="U1687" s="838">
        <v>1</v>
      </c>
    </row>
    <row r="1688" spans="1:21" ht="14.45" customHeight="1" x14ac:dyDescent="0.2">
      <c r="A1688" s="831">
        <v>7</v>
      </c>
      <c r="B1688" s="832" t="s">
        <v>2907</v>
      </c>
      <c r="C1688" s="832" t="s">
        <v>2913</v>
      </c>
      <c r="D1688" s="833" t="s">
        <v>4443</v>
      </c>
      <c r="E1688" s="834" t="s">
        <v>2939</v>
      </c>
      <c r="F1688" s="832" t="s">
        <v>2908</v>
      </c>
      <c r="G1688" s="832" t="s">
        <v>3837</v>
      </c>
      <c r="H1688" s="832" t="s">
        <v>585</v>
      </c>
      <c r="I1688" s="832" t="s">
        <v>3841</v>
      </c>
      <c r="J1688" s="832" t="s">
        <v>3839</v>
      </c>
      <c r="K1688" s="832" t="s">
        <v>3842</v>
      </c>
      <c r="L1688" s="835">
        <v>552.64</v>
      </c>
      <c r="M1688" s="835">
        <v>1657.92</v>
      </c>
      <c r="N1688" s="832">
        <v>3</v>
      </c>
      <c r="O1688" s="836">
        <v>1</v>
      </c>
      <c r="P1688" s="835">
        <v>1657.92</v>
      </c>
      <c r="Q1688" s="837">
        <v>1</v>
      </c>
      <c r="R1688" s="832">
        <v>3</v>
      </c>
      <c r="S1688" s="837">
        <v>1</v>
      </c>
      <c r="T1688" s="836">
        <v>1</v>
      </c>
      <c r="U1688" s="838">
        <v>1</v>
      </c>
    </row>
    <row r="1689" spans="1:21" ht="14.45" customHeight="1" x14ac:dyDescent="0.2">
      <c r="A1689" s="831">
        <v>7</v>
      </c>
      <c r="B1689" s="832" t="s">
        <v>2907</v>
      </c>
      <c r="C1689" s="832" t="s">
        <v>2913</v>
      </c>
      <c r="D1689" s="833" t="s">
        <v>4443</v>
      </c>
      <c r="E1689" s="834" t="s">
        <v>2939</v>
      </c>
      <c r="F1689" s="832" t="s">
        <v>2908</v>
      </c>
      <c r="G1689" s="832" t="s">
        <v>3837</v>
      </c>
      <c r="H1689" s="832" t="s">
        <v>585</v>
      </c>
      <c r="I1689" s="832" t="s">
        <v>3845</v>
      </c>
      <c r="J1689" s="832" t="s">
        <v>3839</v>
      </c>
      <c r="K1689" s="832" t="s">
        <v>3274</v>
      </c>
      <c r="L1689" s="835">
        <v>764.6</v>
      </c>
      <c r="M1689" s="835">
        <v>11469</v>
      </c>
      <c r="N1689" s="832">
        <v>15</v>
      </c>
      <c r="O1689" s="836">
        <v>5</v>
      </c>
      <c r="P1689" s="835">
        <v>6881.4000000000005</v>
      </c>
      <c r="Q1689" s="837">
        <v>0.60000000000000009</v>
      </c>
      <c r="R1689" s="832">
        <v>9</v>
      </c>
      <c r="S1689" s="837">
        <v>0.6</v>
      </c>
      <c r="T1689" s="836">
        <v>3</v>
      </c>
      <c r="U1689" s="838">
        <v>0.6</v>
      </c>
    </row>
    <row r="1690" spans="1:21" ht="14.45" customHeight="1" x14ac:dyDescent="0.2">
      <c r="A1690" s="831">
        <v>7</v>
      </c>
      <c r="B1690" s="832" t="s">
        <v>2907</v>
      </c>
      <c r="C1690" s="832" t="s">
        <v>2913</v>
      </c>
      <c r="D1690" s="833" t="s">
        <v>4443</v>
      </c>
      <c r="E1690" s="834" t="s">
        <v>2939</v>
      </c>
      <c r="F1690" s="832" t="s">
        <v>2908</v>
      </c>
      <c r="G1690" s="832" t="s">
        <v>3837</v>
      </c>
      <c r="H1690" s="832" t="s">
        <v>585</v>
      </c>
      <c r="I1690" s="832" t="s">
        <v>3846</v>
      </c>
      <c r="J1690" s="832" t="s">
        <v>3847</v>
      </c>
      <c r="K1690" s="832" t="s">
        <v>3848</v>
      </c>
      <c r="L1690" s="835">
        <v>92.11</v>
      </c>
      <c r="M1690" s="835">
        <v>184.22</v>
      </c>
      <c r="N1690" s="832">
        <v>2</v>
      </c>
      <c r="O1690" s="836">
        <v>1</v>
      </c>
      <c r="P1690" s="835">
        <v>184.22</v>
      </c>
      <c r="Q1690" s="837">
        <v>1</v>
      </c>
      <c r="R1690" s="832">
        <v>2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7</v>
      </c>
      <c r="B1691" s="832" t="s">
        <v>2907</v>
      </c>
      <c r="C1691" s="832" t="s">
        <v>2913</v>
      </c>
      <c r="D1691" s="833" t="s">
        <v>4443</v>
      </c>
      <c r="E1691" s="834" t="s">
        <v>2939</v>
      </c>
      <c r="F1691" s="832" t="s">
        <v>2908</v>
      </c>
      <c r="G1691" s="832" t="s">
        <v>3837</v>
      </c>
      <c r="H1691" s="832" t="s">
        <v>585</v>
      </c>
      <c r="I1691" s="832" t="s">
        <v>3851</v>
      </c>
      <c r="J1691" s="832" t="s">
        <v>3847</v>
      </c>
      <c r="K1691" s="832" t="s">
        <v>3852</v>
      </c>
      <c r="L1691" s="835">
        <v>127.43</v>
      </c>
      <c r="M1691" s="835">
        <v>637.15000000000009</v>
      </c>
      <c r="N1691" s="832">
        <v>5</v>
      </c>
      <c r="O1691" s="836">
        <v>1</v>
      </c>
      <c r="P1691" s="835">
        <v>637.15000000000009</v>
      </c>
      <c r="Q1691" s="837">
        <v>1</v>
      </c>
      <c r="R1691" s="832">
        <v>5</v>
      </c>
      <c r="S1691" s="837">
        <v>1</v>
      </c>
      <c r="T1691" s="836">
        <v>1</v>
      </c>
      <c r="U1691" s="838">
        <v>1</v>
      </c>
    </row>
    <row r="1692" spans="1:21" ht="14.45" customHeight="1" x14ac:dyDescent="0.2">
      <c r="A1692" s="831">
        <v>7</v>
      </c>
      <c r="B1692" s="832" t="s">
        <v>2907</v>
      </c>
      <c r="C1692" s="832" t="s">
        <v>2913</v>
      </c>
      <c r="D1692" s="833" t="s">
        <v>4443</v>
      </c>
      <c r="E1692" s="834" t="s">
        <v>2939</v>
      </c>
      <c r="F1692" s="832" t="s">
        <v>2908</v>
      </c>
      <c r="G1692" s="832" t="s">
        <v>4170</v>
      </c>
      <c r="H1692" s="832" t="s">
        <v>585</v>
      </c>
      <c r="I1692" s="832" t="s">
        <v>4171</v>
      </c>
      <c r="J1692" s="832" t="s">
        <v>1475</v>
      </c>
      <c r="K1692" s="832" t="s">
        <v>4172</v>
      </c>
      <c r="L1692" s="835">
        <v>98.2</v>
      </c>
      <c r="M1692" s="835">
        <v>98.2</v>
      </c>
      <c r="N1692" s="832">
        <v>1</v>
      </c>
      <c r="O1692" s="836">
        <v>1</v>
      </c>
      <c r="P1692" s="835">
        <v>98.2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7</v>
      </c>
      <c r="B1693" s="832" t="s">
        <v>2907</v>
      </c>
      <c r="C1693" s="832" t="s">
        <v>2913</v>
      </c>
      <c r="D1693" s="833" t="s">
        <v>4443</v>
      </c>
      <c r="E1693" s="834" t="s">
        <v>2939</v>
      </c>
      <c r="F1693" s="832" t="s">
        <v>2908</v>
      </c>
      <c r="G1693" s="832" t="s">
        <v>4170</v>
      </c>
      <c r="H1693" s="832" t="s">
        <v>585</v>
      </c>
      <c r="I1693" s="832" t="s">
        <v>4173</v>
      </c>
      <c r="J1693" s="832" t="s">
        <v>1475</v>
      </c>
      <c r="K1693" s="832" t="s">
        <v>4174</v>
      </c>
      <c r="L1693" s="835">
        <v>55.16</v>
      </c>
      <c r="M1693" s="835">
        <v>55.16</v>
      </c>
      <c r="N1693" s="832">
        <v>1</v>
      </c>
      <c r="O1693" s="836">
        <v>1</v>
      </c>
      <c r="P1693" s="835">
        <v>55.16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5" customHeight="1" x14ac:dyDescent="0.2">
      <c r="A1694" s="831">
        <v>7</v>
      </c>
      <c r="B1694" s="832" t="s">
        <v>2907</v>
      </c>
      <c r="C1694" s="832" t="s">
        <v>2913</v>
      </c>
      <c r="D1694" s="833" t="s">
        <v>4443</v>
      </c>
      <c r="E1694" s="834" t="s">
        <v>2939</v>
      </c>
      <c r="F1694" s="832" t="s">
        <v>2908</v>
      </c>
      <c r="G1694" s="832" t="s">
        <v>3856</v>
      </c>
      <c r="H1694" s="832" t="s">
        <v>585</v>
      </c>
      <c r="I1694" s="832" t="s">
        <v>3857</v>
      </c>
      <c r="J1694" s="832" t="s">
        <v>3858</v>
      </c>
      <c r="K1694" s="832" t="s">
        <v>1836</v>
      </c>
      <c r="L1694" s="835">
        <v>187.92</v>
      </c>
      <c r="M1694" s="835">
        <v>1127.52</v>
      </c>
      <c r="N1694" s="832">
        <v>6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5" customHeight="1" x14ac:dyDescent="0.2">
      <c r="A1695" s="831">
        <v>7</v>
      </c>
      <c r="B1695" s="832" t="s">
        <v>2907</v>
      </c>
      <c r="C1695" s="832" t="s">
        <v>2913</v>
      </c>
      <c r="D1695" s="833" t="s">
        <v>4443</v>
      </c>
      <c r="E1695" s="834" t="s">
        <v>2939</v>
      </c>
      <c r="F1695" s="832" t="s">
        <v>2908</v>
      </c>
      <c r="G1695" s="832" t="s">
        <v>3856</v>
      </c>
      <c r="H1695" s="832" t="s">
        <v>585</v>
      </c>
      <c r="I1695" s="832" t="s">
        <v>3859</v>
      </c>
      <c r="J1695" s="832" t="s">
        <v>3860</v>
      </c>
      <c r="K1695" s="832" t="s">
        <v>790</v>
      </c>
      <c r="L1695" s="835">
        <v>140.94999999999999</v>
      </c>
      <c r="M1695" s="835">
        <v>1409.5</v>
      </c>
      <c r="N1695" s="832">
        <v>10</v>
      </c>
      <c r="O1695" s="836">
        <v>2</v>
      </c>
      <c r="P1695" s="835">
        <v>1409.5</v>
      </c>
      <c r="Q1695" s="837">
        <v>1</v>
      </c>
      <c r="R1695" s="832">
        <v>10</v>
      </c>
      <c r="S1695" s="837">
        <v>1</v>
      </c>
      <c r="T1695" s="836">
        <v>2</v>
      </c>
      <c r="U1695" s="838">
        <v>1</v>
      </c>
    </row>
    <row r="1696" spans="1:21" ht="14.45" customHeight="1" x14ac:dyDescent="0.2">
      <c r="A1696" s="831">
        <v>7</v>
      </c>
      <c r="B1696" s="832" t="s">
        <v>2907</v>
      </c>
      <c r="C1696" s="832" t="s">
        <v>2913</v>
      </c>
      <c r="D1696" s="833" t="s">
        <v>4443</v>
      </c>
      <c r="E1696" s="834" t="s">
        <v>2939</v>
      </c>
      <c r="F1696" s="832" t="s">
        <v>2908</v>
      </c>
      <c r="G1696" s="832" t="s">
        <v>3856</v>
      </c>
      <c r="H1696" s="832" t="s">
        <v>585</v>
      </c>
      <c r="I1696" s="832" t="s">
        <v>3861</v>
      </c>
      <c r="J1696" s="832" t="s">
        <v>3862</v>
      </c>
      <c r="K1696" s="832" t="s">
        <v>1836</v>
      </c>
      <c r="L1696" s="835">
        <v>187.92</v>
      </c>
      <c r="M1696" s="835">
        <v>3382.56</v>
      </c>
      <c r="N1696" s="832">
        <v>18</v>
      </c>
      <c r="O1696" s="836">
        <v>1.5</v>
      </c>
      <c r="P1696" s="835">
        <v>2255.04</v>
      </c>
      <c r="Q1696" s="837">
        <v>0.66666666666666663</v>
      </c>
      <c r="R1696" s="832">
        <v>12</v>
      </c>
      <c r="S1696" s="837">
        <v>0.66666666666666663</v>
      </c>
      <c r="T1696" s="836">
        <v>1</v>
      </c>
      <c r="U1696" s="838">
        <v>0.66666666666666663</v>
      </c>
    </row>
    <row r="1697" spans="1:21" ht="14.45" customHeight="1" x14ac:dyDescent="0.2">
      <c r="A1697" s="831">
        <v>7</v>
      </c>
      <c r="B1697" s="832" t="s">
        <v>2907</v>
      </c>
      <c r="C1697" s="832" t="s">
        <v>2913</v>
      </c>
      <c r="D1697" s="833" t="s">
        <v>4443</v>
      </c>
      <c r="E1697" s="834" t="s">
        <v>2939</v>
      </c>
      <c r="F1697" s="832" t="s">
        <v>2908</v>
      </c>
      <c r="G1697" s="832" t="s">
        <v>3856</v>
      </c>
      <c r="H1697" s="832" t="s">
        <v>585</v>
      </c>
      <c r="I1697" s="832" t="s">
        <v>3863</v>
      </c>
      <c r="J1697" s="832" t="s">
        <v>3864</v>
      </c>
      <c r="K1697" s="832" t="s">
        <v>2766</v>
      </c>
      <c r="L1697" s="835">
        <v>93.96</v>
      </c>
      <c r="M1697" s="835">
        <v>563.76</v>
      </c>
      <c r="N1697" s="832">
        <v>6</v>
      </c>
      <c r="O1697" s="836">
        <v>0.5</v>
      </c>
      <c r="P1697" s="835">
        <v>563.76</v>
      </c>
      <c r="Q1697" s="837">
        <v>1</v>
      </c>
      <c r="R1697" s="832">
        <v>6</v>
      </c>
      <c r="S1697" s="837">
        <v>1</v>
      </c>
      <c r="T1697" s="836">
        <v>0.5</v>
      </c>
      <c r="U1697" s="838">
        <v>1</v>
      </c>
    </row>
    <row r="1698" spans="1:21" ht="14.45" customHeight="1" x14ac:dyDescent="0.2">
      <c r="A1698" s="831">
        <v>7</v>
      </c>
      <c r="B1698" s="832" t="s">
        <v>2907</v>
      </c>
      <c r="C1698" s="832" t="s">
        <v>2913</v>
      </c>
      <c r="D1698" s="833" t="s">
        <v>4443</v>
      </c>
      <c r="E1698" s="834" t="s">
        <v>2939</v>
      </c>
      <c r="F1698" s="832" t="s">
        <v>2908</v>
      </c>
      <c r="G1698" s="832" t="s">
        <v>3856</v>
      </c>
      <c r="H1698" s="832" t="s">
        <v>585</v>
      </c>
      <c r="I1698" s="832" t="s">
        <v>3865</v>
      </c>
      <c r="J1698" s="832" t="s">
        <v>3864</v>
      </c>
      <c r="K1698" s="832" t="s">
        <v>3866</v>
      </c>
      <c r="L1698" s="835">
        <v>156.61000000000001</v>
      </c>
      <c r="M1698" s="835">
        <v>626.44000000000005</v>
      </c>
      <c r="N1698" s="832">
        <v>4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7</v>
      </c>
      <c r="B1699" s="832" t="s">
        <v>2907</v>
      </c>
      <c r="C1699" s="832" t="s">
        <v>2913</v>
      </c>
      <c r="D1699" s="833" t="s">
        <v>4443</v>
      </c>
      <c r="E1699" s="834" t="s">
        <v>2939</v>
      </c>
      <c r="F1699" s="832" t="s">
        <v>2908</v>
      </c>
      <c r="G1699" s="832" t="s">
        <v>3856</v>
      </c>
      <c r="H1699" s="832" t="s">
        <v>585</v>
      </c>
      <c r="I1699" s="832" t="s">
        <v>4067</v>
      </c>
      <c r="J1699" s="832" t="s">
        <v>4068</v>
      </c>
      <c r="K1699" s="832" t="s">
        <v>4069</v>
      </c>
      <c r="L1699" s="835">
        <v>300.68</v>
      </c>
      <c r="M1699" s="835">
        <v>300.68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5" customHeight="1" x14ac:dyDescent="0.2">
      <c r="A1700" s="831">
        <v>7</v>
      </c>
      <c r="B1700" s="832" t="s">
        <v>2907</v>
      </c>
      <c r="C1700" s="832" t="s">
        <v>2913</v>
      </c>
      <c r="D1700" s="833" t="s">
        <v>4443</v>
      </c>
      <c r="E1700" s="834" t="s">
        <v>2939</v>
      </c>
      <c r="F1700" s="832" t="s">
        <v>2908</v>
      </c>
      <c r="G1700" s="832" t="s">
        <v>3856</v>
      </c>
      <c r="H1700" s="832" t="s">
        <v>585</v>
      </c>
      <c r="I1700" s="832" t="s">
        <v>4067</v>
      </c>
      <c r="J1700" s="832" t="s">
        <v>4068</v>
      </c>
      <c r="K1700" s="832" t="s">
        <v>4069</v>
      </c>
      <c r="L1700" s="835">
        <v>320.55</v>
      </c>
      <c r="M1700" s="835">
        <v>320.55</v>
      </c>
      <c r="N1700" s="832">
        <v>1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5" customHeight="1" x14ac:dyDescent="0.2">
      <c r="A1701" s="831">
        <v>7</v>
      </c>
      <c r="B1701" s="832" t="s">
        <v>2907</v>
      </c>
      <c r="C1701" s="832" t="s">
        <v>2913</v>
      </c>
      <c r="D1701" s="833" t="s">
        <v>4443</v>
      </c>
      <c r="E1701" s="834" t="s">
        <v>2939</v>
      </c>
      <c r="F1701" s="832" t="s">
        <v>2908</v>
      </c>
      <c r="G1701" s="832" t="s">
        <v>3856</v>
      </c>
      <c r="H1701" s="832" t="s">
        <v>585</v>
      </c>
      <c r="I1701" s="832" t="s">
        <v>4070</v>
      </c>
      <c r="J1701" s="832" t="s">
        <v>4071</v>
      </c>
      <c r="K1701" s="832" t="s">
        <v>3866</v>
      </c>
      <c r="L1701" s="835">
        <v>156.61000000000001</v>
      </c>
      <c r="M1701" s="835">
        <v>626.44000000000005</v>
      </c>
      <c r="N1701" s="832">
        <v>4</v>
      </c>
      <c r="O1701" s="836">
        <v>0.5</v>
      </c>
      <c r="P1701" s="835">
        <v>626.44000000000005</v>
      </c>
      <c r="Q1701" s="837">
        <v>1</v>
      </c>
      <c r="R1701" s="832">
        <v>4</v>
      </c>
      <c r="S1701" s="837">
        <v>1</v>
      </c>
      <c r="T1701" s="836">
        <v>0.5</v>
      </c>
      <c r="U1701" s="838">
        <v>1</v>
      </c>
    </row>
    <row r="1702" spans="1:21" ht="14.45" customHeight="1" x14ac:dyDescent="0.2">
      <c r="A1702" s="831">
        <v>7</v>
      </c>
      <c r="B1702" s="832" t="s">
        <v>2907</v>
      </c>
      <c r="C1702" s="832" t="s">
        <v>2913</v>
      </c>
      <c r="D1702" s="833" t="s">
        <v>4443</v>
      </c>
      <c r="E1702" s="834" t="s">
        <v>2939</v>
      </c>
      <c r="F1702" s="832" t="s">
        <v>2908</v>
      </c>
      <c r="G1702" s="832" t="s">
        <v>3856</v>
      </c>
      <c r="H1702" s="832" t="s">
        <v>585</v>
      </c>
      <c r="I1702" s="832" t="s">
        <v>4320</v>
      </c>
      <c r="J1702" s="832" t="s">
        <v>4178</v>
      </c>
      <c r="K1702" s="832" t="s">
        <v>4321</v>
      </c>
      <c r="L1702" s="835">
        <v>158.85</v>
      </c>
      <c r="M1702" s="835">
        <v>317.7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7</v>
      </c>
      <c r="B1703" s="832" t="s">
        <v>2907</v>
      </c>
      <c r="C1703" s="832" t="s">
        <v>2913</v>
      </c>
      <c r="D1703" s="833" t="s">
        <v>4443</v>
      </c>
      <c r="E1703" s="834" t="s">
        <v>2939</v>
      </c>
      <c r="F1703" s="832" t="s">
        <v>2908</v>
      </c>
      <c r="G1703" s="832" t="s">
        <v>3856</v>
      </c>
      <c r="H1703" s="832" t="s">
        <v>585</v>
      </c>
      <c r="I1703" s="832" t="s">
        <v>3870</v>
      </c>
      <c r="J1703" s="832" t="s">
        <v>3871</v>
      </c>
      <c r="K1703" s="832" t="s">
        <v>790</v>
      </c>
      <c r="L1703" s="835">
        <v>140.94999999999999</v>
      </c>
      <c r="M1703" s="835">
        <v>422.84999999999997</v>
      </c>
      <c r="N1703" s="832">
        <v>3</v>
      </c>
      <c r="O1703" s="836">
        <v>0.5</v>
      </c>
      <c r="P1703" s="835">
        <v>422.84999999999997</v>
      </c>
      <c r="Q1703" s="837">
        <v>1</v>
      </c>
      <c r="R1703" s="832">
        <v>3</v>
      </c>
      <c r="S1703" s="837">
        <v>1</v>
      </c>
      <c r="T1703" s="836">
        <v>0.5</v>
      </c>
      <c r="U1703" s="838">
        <v>1</v>
      </c>
    </row>
    <row r="1704" spans="1:21" ht="14.45" customHeight="1" x14ac:dyDescent="0.2">
      <c r="A1704" s="831">
        <v>7</v>
      </c>
      <c r="B1704" s="832" t="s">
        <v>2907</v>
      </c>
      <c r="C1704" s="832" t="s">
        <v>2913</v>
      </c>
      <c r="D1704" s="833" t="s">
        <v>4443</v>
      </c>
      <c r="E1704" s="834" t="s">
        <v>2939</v>
      </c>
      <c r="F1704" s="832" t="s">
        <v>2908</v>
      </c>
      <c r="G1704" s="832" t="s">
        <v>3856</v>
      </c>
      <c r="H1704" s="832" t="s">
        <v>585</v>
      </c>
      <c r="I1704" s="832" t="s">
        <v>4364</v>
      </c>
      <c r="J1704" s="832" t="s">
        <v>4068</v>
      </c>
      <c r="K1704" s="832" t="s">
        <v>4365</v>
      </c>
      <c r="L1704" s="835">
        <v>31.32</v>
      </c>
      <c r="M1704" s="835">
        <v>62.64</v>
      </c>
      <c r="N1704" s="832">
        <v>2</v>
      </c>
      <c r="O1704" s="836">
        <v>0.5</v>
      </c>
      <c r="P1704" s="835">
        <v>62.64</v>
      </c>
      <c r="Q1704" s="837">
        <v>1</v>
      </c>
      <c r="R1704" s="832">
        <v>2</v>
      </c>
      <c r="S1704" s="837">
        <v>1</v>
      </c>
      <c r="T1704" s="836">
        <v>0.5</v>
      </c>
      <c r="U1704" s="838">
        <v>1</v>
      </c>
    </row>
    <row r="1705" spans="1:21" ht="14.45" customHeight="1" x14ac:dyDescent="0.2">
      <c r="A1705" s="831">
        <v>7</v>
      </c>
      <c r="B1705" s="832" t="s">
        <v>2907</v>
      </c>
      <c r="C1705" s="832" t="s">
        <v>2913</v>
      </c>
      <c r="D1705" s="833" t="s">
        <v>4443</v>
      </c>
      <c r="E1705" s="834" t="s">
        <v>2939</v>
      </c>
      <c r="F1705" s="832" t="s">
        <v>2908</v>
      </c>
      <c r="G1705" s="832" t="s">
        <v>3856</v>
      </c>
      <c r="H1705" s="832" t="s">
        <v>585</v>
      </c>
      <c r="I1705" s="832" t="s">
        <v>4366</v>
      </c>
      <c r="J1705" s="832" t="s">
        <v>4178</v>
      </c>
      <c r="K1705" s="832" t="s">
        <v>4321</v>
      </c>
      <c r="L1705" s="835">
        <v>158.85</v>
      </c>
      <c r="M1705" s="835">
        <v>953.09999999999991</v>
      </c>
      <c r="N1705" s="832">
        <v>6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5" customHeight="1" x14ac:dyDescent="0.2">
      <c r="A1706" s="831">
        <v>7</v>
      </c>
      <c r="B1706" s="832" t="s">
        <v>2907</v>
      </c>
      <c r="C1706" s="832" t="s">
        <v>2913</v>
      </c>
      <c r="D1706" s="833" t="s">
        <v>4443</v>
      </c>
      <c r="E1706" s="834" t="s">
        <v>2939</v>
      </c>
      <c r="F1706" s="832" t="s">
        <v>2908</v>
      </c>
      <c r="G1706" s="832" t="s">
        <v>3856</v>
      </c>
      <c r="H1706" s="832" t="s">
        <v>585</v>
      </c>
      <c r="I1706" s="832" t="s">
        <v>3872</v>
      </c>
      <c r="J1706" s="832" t="s">
        <v>3871</v>
      </c>
      <c r="K1706" s="832" t="s">
        <v>3866</v>
      </c>
      <c r="L1706" s="835">
        <v>156.61000000000001</v>
      </c>
      <c r="M1706" s="835">
        <v>1096.27</v>
      </c>
      <c r="N1706" s="832">
        <v>7</v>
      </c>
      <c r="O1706" s="836">
        <v>1.5</v>
      </c>
      <c r="P1706" s="835">
        <v>1096.27</v>
      </c>
      <c r="Q1706" s="837">
        <v>1</v>
      </c>
      <c r="R1706" s="832">
        <v>7</v>
      </c>
      <c r="S1706" s="837">
        <v>1</v>
      </c>
      <c r="T1706" s="836">
        <v>1.5</v>
      </c>
      <c r="U1706" s="838">
        <v>1</v>
      </c>
    </row>
    <row r="1707" spans="1:21" ht="14.45" customHeight="1" x14ac:dyDescent="0.2">
      <c r="A1707" s="831">
        <v>7</v>
      </c>
      <c r="B1707" s="832" t="s">
        <v>2907</v>
      </c>
      <c r="C1707" s="832" t="s">
        <v>2913</v>
      </c>
      <c r="D1707" s="833" t="s">
        <v>4443</v>
      </c>
      <c r="E1707" s="834" t="s">
        <v>2939</v>
      </c>
      <c r="F1707" s="832" t="s">
        <v>2908</v>
      </c>
      <c r="G1707" s="832" t="s">
        <v>3856</v>
      </c>
      <c r="H1707" s="832" t="s">
        <v>585</v>
      </c>
      <c r="I1707" s="832" t="s">
        <v>3873</v>
      </c>
      <c r="J1707" s="832" t="s">
        <v>3871</v>
      </c>
      <c r="K1707" s="832" t="s">
        <v>1836</v>
      </c>
      <c r="L1707" s="835">
        <v>187.92</v>
      </c>
      <c r="M1707" s="835">
        <v>2067.12</v>
      </c>
      <c r="N1707" s="832">
        <v>11</v>
      </c>
      <c r="O1707" s="836">
        <v>2.5</v>
      </c>
      <c r="P1707" s="835">
        <v>2067.12</v>
      </c>
      <c r="Q1707" s="837">
        <v>1</v>
      </c>
      <c r="R1707" s="832">
        <v>11</v>
      </c>
      <c r="S1707" s="837">
        <v>1</v>
      </c>
      <c r="T1707" s="836">
        <v>2.5</v>
      </c>
      <c r="U1707" s="838">
        <v>1</v>
      </c>
    </row>
    <row r="1708" spans="1:21" ht="14.45" customHeight="1" x14ac:dyDescent="0.2">
      <c r="A1708" s="831">
        <v>7</v>
      </c>
      <c r="B1708" s="832" t="s">
        <v>2907</v>
      </c>
      <c r="C1708" s="832" t="s">
        <v>2913</v>
      </c>
      <c r="D1708" s="833" t="s">
        <v>4443</v>
      </c>
      <c r="E1708" s="834" t="s">
        <v>2939</v>
      </c>
      <c r="F1708" s="832" t="s">
        <v>2908</v>
      </c>
      <c r="G1708" s="832" t="s">
        <v>3856</v>
      </c>
      <c r="H1708" s="832" t="s">
        <v>585</v>
      </c>
      <c r="I1708" s="832" t="s">
        <v>3874</v>
      </c>
      <c r="J1708" s="832" t="s">
        <v>3871</v>
      </c>
      <c r="K1708" s="832" t="s">
        <v>2766</v>
      </c>
      <c r="L1708" s="835">
        <v>93.96</v>
      </c>
      <c r="M1708" s="835">
        <v>563.76</v>
      </c>
      <c r="N1708" s="832">
        <v>6</v>
      </c>
      <c r="O1708" s="836">
        <v>0.5</v>
      </c>
      <c r="P1708" s="835">
        <v>563.76</v>
      </c>
      <c r="Q1708" s="837">
        <v>1</v>
      </c>
      <c r="R1708" s="832">
        <v>6</v>
      </c>
      <c r="S1708" s="837">
        <v>1</v>
      </c>
      <c r="T1708" s="836">
        <v>0.5</v>
      </c>
      <c r="U1708" s="838">
        <v>1</v>
      </c>
    </row>
    <row r="1709" spans="1:21" ht="14.45" customHeight="1" x14ac:dyDescent="0.2">
      <c r="A1709" s="831">
        <v>7</v>
      </c>
      <c r="B1709" s="832" t="s">
        <v>2907</v>
      </c>
      <c r="C1709" s="832" t="s">
        <v>2913</v>
      </c>
      <c r="D1709" s="833" t="s">
        <v>4443</v>
      </c>
      <c r="E1709" s="834" t="s">
        <v>2939</v>
      </c>
      <c r="F1709" s="832" t="s">
        <v>2908</v>
      </c>
      <c r="G1709" s="832" t="s">
        <v>3856</v>
      </c>
      <c r="H1709" s="832" t="s">
        <v>585</v>
      </c>
      <c r="I1709" s="832" t="s">
        <v>4177</v>
      </c>
      <c r="J1709" s="832" t="s">
        <v>4178</v>
      </c>
      <c r="K1709" s="832" t="s">
        <v>4179</v>
      </c>
      <c r="L1709" s="835">
        <v>140.94999999999999</v>
      </c>
      <c r="M1709" s="835">
        <v>845.69999999999993</v>
      </c>
      <c r="N1709" s="832">
        <v>6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5" customHeight="1" x14ac:dyDescent="0.2">
      <c r="A1710" s="831">
        <v>7</v>
      </c>
      <c r="B1710" s="832" t="s">
        <v>2907</v>
      </c>
      <c r="C1710" s="832" t="s">
        <v>2913</v>
      </c>
      <c r="D1710" s="833" t="s">
        <v>4443</v>
      </c>
      <c r="E1710" s="834" t="s">
        <v>2939</v>
      </c>
      <c r="F1710" s="832" t="s">
        <v>2908</v>
      </c>
      <c r="G1710" s="832" t="s">
        <v>3881</v>
      </c>
      <c r="H1710" s="832" t="s">
        <v>678</v>
      </c>
      <c r="I1710" s="832" t="s">
        <v>3882</v>
      </c>
      <c r="J1710" s="832" t="s">
        <v>2673</v>
      </c>
      <c r="K1710" s="832" t="s">
        <v>3883</v>
      </c>
      <c r="L1710" s="835">
        <v>80.53</v>
      </c>
      <c r="M1710" s="835">
        <v>1610.6</v>
      </c>
      <c r="N1710" s="832">
        <v>20</v>
      </c>
      <c r="O1710" s="836">
        <v>7</v>
      </c>
      <c r="P1710" s="835">
        <v>966.36</v>
      </c>
      <c r="Q1710" s="837">
        <v>0.60000000000000009</v>
      </c>
      <c r="R1710" s="832">
        <v>12</v>
      </c>
      <c r="S1710" s="837">
        <v>0.6</v>
      </c>
      <c r="T1710" s="836">
        <v>5</v>
      </c>
      <c r="U1710" s="838">
        <v>0.7142857142857143</v>
      </c>
    </row>
    <row r="1711" spans="1:21" ht="14.45" customHeight="1" x14ac:dyDescent="0.2">
      <c r="A1711" s="831">
        <v>7</v>
      </c>
      <c r="B1711" s="832" t="s">
        <v>2907</v>
      </c>
      <c r="C1711" s="832" t="s">
        <v>2913</v>
      </c>
      <c r="D1711" s="833" t="s">
        <v>4443</v>
      </c>
      <c r="E1711" s="834" t="s">
        <v>2939</v>
      </c>
      <c r="F1711" s="832" t="s">
        <v>2908</v>
      </c>
      <c r="G1711" s="832" t="s">
        <v>3881</v>
      </c>
      <c r="H1711" s="832" t="s">
        <v>585</v>
      </c>
      <c r="I1711" s="832" t="s">
        <v>3886</v>
      </c>
      <c r="J1711" s="832" t="s">
        <v>2673</v>
      </c>
      <c r="K1711" s="832" t="s">
        <v>1494</v>
      </c>
      <c r="L1711" s="835">
        <v>400.17</v>
      </c>
      <c r="M1711" s="835">
        <v>2000.85</v>
      </c>
      <c r="N1711" s="832">
        <v>5</v>
      </c>
      <c r="O1711" s="836">
        <v>3.5</v>
      </c>
      <c r="P1711" s="835">
        <v>1200.51</v>
      </c>
      <c r="Q1711" s="837">
        <v>0.6</v>
      </c>
      <c r="R1711" s="832">
        <v>3</v>
      </c>
      <c r="S1711" s="837">
        <v>0.6</v>
      </c>
      <c r="T1711" s="836">
        <v>2</v>
      </c>
      <c r="U1711" s="838">
        <v>0.5714285714285714</v>
      </c>
    </row>
    <row r="1712" spans="1:21" ht="14.45" customHeight="1" x14ac:dyDescent="0.2">
      <c r="A1712" s="831">
        <v>7</v>
      </c>
      <c r="B1712" s="832" t="s">
        <v>2907</v>
      </c>
      <c r="C1712" s="832" t="s">
        <v>2913</v>
      </c>
      <c r="D1712" s="833" t="s">
        <v>4443</v>
      </c>
      <c r="E1712" s="834" t="s">
        <v>2939</v>
      </c>
      <c r="F1712" s="832" t="s">
        <v>2908</v>
      </c>
      <c r="G1712" s="832" t="s">
        <v>3881</v>
      </c>
      <c r="H1712" s="832" t="s">
        <v>678</v>
      </c>
      <c r="I1712" s="832" t="s">
        <v>4075</v>
      </c>
      <c r="J1712" s="832" t="s">
        <v>2673</v>
      </c>
      <c r="K1712" s="832" t="s">
        <v>3888</v>
      </c>
      <c r="L1712" s="835">
        <v>533.42999999999995</v>
      </c>
      <c r="M1712" s="835">
        <v>1066.8599999999999</v>
      </c>
      <c r="N1712" s="832">
        <v>2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5" customHeight="1" x14ac:dyDescent="0.2">
      <c r="A1713" s="831">
        <v>7</v>
      </c>
      <c r="B1713" s="832" t="s">
        <v>2907</v>
      </c>
      <c r="C1713" s="832" t="s">
        <v>2913</v>
      </c>
      <c r="D1713" s="833" t="s">
        <v>4443</v>
      </c>
      <c r="E1713" s="834" t="s">
        <v>2939</v>
      </c>
      <c r="F1713" s="832" t="s">
        <v>2908</v>
      </c>
      <c r="G1713" s="832" t="s">
        <v>3881</v>
      </c>
      <c r="H1713" s="832" t="s">
        <v>678</v>
      </c>
      <c r="I1713" s="832" t="s">
        <v>2672</v>
      </c>
      <c r="J1713" s="832" t="s">
        <v>2673</v>
      </c>
      <c r="K1713" s="832" t="s">
        <v>1494</v>
      </c>
      <c r="L1713" s="835">
        <v>400.17</v>
      </c>
      <c r="M1713" s="835">
        <v>800.34</v>
      </c>
      <c r="N1713" s="832">
        <v>2</v>
      </c>
      <c r="O1713" s="836">
        <v>1.5</v>
      </c>
      <c r="P1713" s="835">
        <v>800.34</v>
      </c>
      <c r="Q1713" s="837">
        <v>1</v>
      </c>
      <c r="R1713" s="832">
        <v>2</v>
      </c>
      <c r="S1713" s="837">
        <v>1</v>
      </c>
      <c r="T1713" s="836">
        <v>1.5</v>
      </c>
      <c r="U1713" s="838">
        <v>1</v>
      </c>
    </row>
    <row r="1714" spans="1:21" ht="14.45" customHeight="1" x14ac:dyDescent="0.2">
      <c r="A1714" s="831">
        <v>7</v>
      </c>
      <c r="B1714" s="832" t="s">
        <v>2907</v>
      </c>
      <c r="C1714" s="832" t="s">
        <v>2913</v>
      </c>
      <c r="D1714" s="833" t="s">
        <v>4443</v>
      </c>
      <c r="E1714" s="834" t="s">
        <v>2939</v>
      </c>
      <c r="F1714" s="832" t="s">
        <v>2908</v>
      </c>
      <c r="G1714" s="832" t="s">
        <v>3030</v>
      </c>
      <c r="H1714" s="832" t="s">
        <v>585</v>
      </c>
      <c r="I1714" s="832" t="s">
        <v>3896</v>
      </c>
      <c r="J1714" s="832" t="s">
        <v>3897</v>
      </c>
      <c r="K1714" s="832" t="s">
        <v>3265</v>
      </c>
      <c r="L1714" s="835">
        <v>0</v>
      </c>
      <c r="M1714" s="835">
        <v>0</v>
      </c>
      <c r="N1714" s="832">
        <v>1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5" customHeight="1" x14ac:dyDescent="0.2">
      <c r="A1715" s="831">
        <v>7</v>
      </c>
      <c r="B1715" s="832" t="s">
        <v>2907</v>
      </c>
      <c r="C1715" s="832" t="s">
        <v>2913</v>
      </c>
      <c r="D1715" s="833" t="s">
        <v>4443</v>
      </c>
      <c r="E1715" s="834" t="s">
        <v>2939</v>
      </c>
      <c r="F1715" s="832" t="s">
        <v>2908</v>
      </c>
      <c r="G1715" s="832" t="s">
        <v>3030</v>
      </c>
      <c r="H1715" s="832" t="s">
        <v>585</v>
      </c>
      <c r="I1715" s="832" t="s">
        <v>3898</v>
      </c>
      <c r="J1715" s="832" t="s">
        <v>1538</v>
      </c>
      <c r="K1715" s="832" t="s">
        <v>2857</v>
      </c>
      <c r="L1715" s="835">
        <v>0</v>
      </c>
      <c r="M1715" s="835">
        <v>0</v>
      </c>
      <c r="N1715" s="832">
        <v>1</v>
      </c>
      <c r="O1715" s="836">
        <v>1</v>
      </c>
      <c r="P1715" s="835">
        <v>0</v>
      </c>
      <c r="Q1715" s="837"/>
      <c r="R1715" s="832">
        <v>1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7</v>
      </c>
      <c r="B1716" s="832" t="s">
        <v>2907</v>
      </c>
      <c r="C1716" s="832" t="s">
        <v>2913</v>
      </c>
      <c r="D1716" s="833" t="s">
        <v>4443</v>
      </c>
      <c r="E1716" s="834" t="s">
        <v>2939</v>
      </c>
      <c r="F1716" s="832" t="s">
        <v>2908</v>
      </c>
      <c r="G1716" s="832" t="s">
        <v>3030</v>
      </c>
      <c r="H1716" s="832" t="s">
        <v>585</v>
      </c>
      <c r="I1716" s="832" t="s">
        <v>2644</v>
      </c>
      <c r="J1716" s="832" t="s">
        <v>1538</v>
      </c>
      <c r="K1716" s="832" t="s">
        <v>2645</v>
      </c>
      <c r="L1716" s="835">
        <v>0</v>
      </c>
      <c r="M1716" s="835">
        <v>0</v>
      </c>
      <c r="N1716" s="832">
        <v>5</v>
      </c>
      <c r="O1716" s="836">
        <v>2</v>
      </c>
      <c r="P1716" s="835">
        <v>0</v>
      </c>
      <c r="Q1716" s="837"/>
      <c r="R1716" s="832">
        <v>5</v>
      </c>
      <c r="S1716" s="837">
        <v>1</v>
      </c>
      <c r="T1716" s="836">
        <v>2</v>
      </c>
      <c r="U1716" s="838">
        <v>1</v>
      </c>
    </row>
    <row r="1717" spans="1:21" ht="14.45" customHeight="1" x14ac:dyDescent="0.2">
      <c r="A1717" s="831">
        <v>7</v>
      </c>
      <c r="B1717" s="832" t="s">
        <v>2907</v>
      </c>
      <c r="C1717" s="832" t="s">
        <v>2913</v>
      </c>
      <c r="D1717" s="833" t="s">
        <v>4443</v>
      </c>
      <c r="E1717" s="834" t="s">
        <v>2939</v>
      </c>
      <c r="F1717" s="832" t="s">
        <v>2908</v>
      </c>
      <c r="G1717" s="832" t="s">
        <v>3030</v>
      </c>
      <c r="H1717" s="832" t="s">
        <v>585</v>
      </c>
      <c r="I1717" s="832" t="s">
        <v>3263</v>
      </c>
      <c r="J1717" s="832" t="s">
        <v>3264</v>
      </c>
      <c r="K1717" s="832" t="s">
        <v>3265</v>
      </c>
      <c r="L1717" s="835">
        <v>0</v>
      </c>
      <c r="M1717" s="835">
        <v>0</v>
      </c>
      <c r="N1717" s="832">
        <v>2</v>
      </c>
      <c r="O1717" s="836">
        <v>1.5</v>
      </c>
      <c r="P1717" s="835">
        <v>0</v>
      </c>
      <c r="Q1717" s="837"/>
      <c r="R1717" s="832">
        <v>1</v>
      </c>
      <c r="S1717" s="837">
        <v>0.5</v>
      </c>
      <c r="T1717" s="836">
        <v>1</v>
      </c>
      <c r="U1717" s="838">
        <v>0.66666666666666663</v>
      </c>
    </row>
    <row r="1718" spans="1:21" ht="14.45" customHeight="1" x14ac:dyDescent="0.2">
      <c r="A1718" s="831">
        <v>7</v>
      </c>
      <c r="B1718" s="832" t="s">
        <v>2907</v>
      </c>
      <c r="C1718" s="832" t="s">
        <v>2913</v>
      </c>
      <c r="D1718" s="833" t="s">
        <v>4443</v>
      </c>
      <c r="E1718" s="834" t="s">
        <v>2939</v>
      </c>
      <c r="F1718" s="832" t="s">
        <v>2908</v>
      </c>
      <c r="G1718" s="832" t="s">
        <v>3030</v>
      </c>
      <c r="H1718" s="832" t="s">
        <v>585</v>
      </c>
      <c r="I1718" s="832" t="s">
        <v>3031</v>
      </c>
      <c r="J1718" s="832" t="s">
        <v>3032</v>
      </c>
      <c r="K1718" s="832" t="s">
        <v>2619</v>
      </c>
      <c r="L1718" s="835">
        <v>0</v>
      </c>
      <c r="M1718" s="835">
        <v>0</v>
      </c>
      <c r="N1718" s="832">
        <v>1</v>
      </c>
      <c r="O1718" s="836">
        <v>0.5</v>
      </c>
      <c r="P1718" s="835">
        <v>0</v>
      </c>
      <c r="Q1718" s="837"/>
      <c r="R1718" s="832">
        <v>1</v>
      </c>
      <c r="S1718" s="837">
        <v>1</v>
      </c>
      <c r="T1718" s="836">
        <v>0.5</v>
      </c>
      <c r="U1718" s="838">
        <v>1</v>
      </c>
    </row>
    <row r="1719" spans="1:21" ht="14.45" customHeight="1" x14ac:dyDescent="0.2">
      <c r="A1719" s="831">
        <v>7</v>
      </c>
      <c r="B1719" s="832" t="s">
        <v>2907</v>
      </c>
      <c r="C1719" s="832" t="s">
        <v>2913</v>
      </c>
      <c r="D1719" s="833" t="s">
        <v>4443</v>
      </c>
      <c r="E1719" s="834" t="s">
        <v>2939</v>
      </c>
      <c r="F1719" s="832" t="s">
        <v>2908</v>
      </c>
      <c r="G1719" s="832" t="s">
        <v>3030</v>
      </c>
      <c r="H1719" s="832" t="s">
        <v>678</v>
      </c>
      <c r="I1719" s="832" t="s">
        <v>2646</v>
      </c>
      <c r="J1719" s="832" t="s">
        <v>1538</v>
      </c>
      <c r="K1719" s="832" t="s">
        <v>2645</v>
      </c>
      <c r="L1719" s="835">
        <v>0</v>
      </c>
      <c r="M1719" s="835">
        <v>0</v>
      </c>
      <c r="N1719" s="832">
        <v>2</v>
      </c>
      <c r="O1719" s="836">
        <v>0.5</v>
      </c>
      <c r="P1719" s="835">
        <v>0</v>
      </c>
      <c r="Q1719" s="837"/>
      <c r="R1719" s="832">
        <v>2</v>
      </c>
      <c r="S1719" s="837">
        <v>1</v>
      </c>
      <c r="T1719" s="836">
        <v>0.5</v>
      </c>
      <c r="U1719" s="838">
        <v>1</v>
      </c>
    </row>
    <row r="1720" spans="1:21" ht="14.45" customHeight="1" x14ac:dyDescent="0.2">
      <c r="A1720" s="831">
        <v>7</v>
      </c>
      <c r="B1720" s="832" t="s">
        <v>2907</v>
      </c>
      <c r="C1720" s="832" t="s">
        <v>2913</v>
      </c>
      <c r="D1720" s="833" t="s">
        <v>4443</v>
      </c>
      <c r="E1720" s="834" t="s">
        <v>2939</v>
      </c>
      <c r="F1720" s="832" t="s">
        <v>2908</v>
      </c>
      <c r="G1720" s="832" t="s">
        <v>4195</v>
      </c>
      <c r="H1720" s="832" t="s">
        <v>585</v>
      </c>
      <c r="I1720" s="832" t="s">
        <v>4196</v>
      </c>
      <c r="J1720" s="832" t="s">
        <v>4197</v>
      </c>
      <c r="K1720" s="832" t="s">
        <v>1102</v>
      </c>
      <c r="L1720" s="835">
        <v>0</v>
      </c>
      <c r="M1720" s="835">
        <v>0</v>
      </c>
      <c r="N1720" s="832">
        <v>4</v>
      </c>
      <c r="O1720" s="836">
        <v>2</v>
      </c>
      <c r="P1720" s="835">
        <v>0</v>
      </c>
      <c r="Q1720" s="837"/>
      <c r="R1720" s="832">
        <v>4</v>
      </c>
      <c r="S1720" s="837">
        <v>1</v>
      </c>
      <c r="T1720" s="836">
        <v>2</v>
      </c>
      <c r="U1720" s="838">
        <v>1</v>
      </c>
    </row>
    <row r="1721" spans="1:21" ht="14.45" customHeight="1" x14ac:dyDescent="0.2">
      <c r="A1721" s="831">
        <v>7</v>
      </c>
      <c r="B1721" s="832" t="s">
        <v>2907</v>
      </c>
      <c r="C1721" s="832" t="s">
        <v>2913</v>
      </c>
      <c r="D1721" s="833" t="s">
        <v>4443</v>
      </c>
      <c r="E1721" s="834" t="s">
        <v>2939</v>
      </c>
      <c r="F1721" s="832" t="s">
        <v>2908</v>
      </c>
      <c r="G1721" s="832" t="s">
        <v>3143</v>
      </c>
      <c r="H1721" s="832" t="s">
        <v>585</v>
      </c>
      <c r="I1721" s="832" t="s">
        <v>4198</v>
      </c>
      <c r="J1721" s="832" t="s">
        <v>3145</v>
      </c>
      <c r="K1721" s="832" t="s">
        <v>3907</v>
      </c>
      <c r="L1721" s="835">
        <v>50.32</v>
      </c>
      <c r="M1721" s="835">
        <v>150.96</v>
      </c>
      <c r="N1721" s="832">
        <v>3</v>
      </c>
      <c r="O1721" s="836">
        <v>0.5</v>
      </c>
      <c r="P1721" s="835">
        <v>150.96</v>
      </c>
      <c r="Q1721" s="837">
        <v>1</v>
      </c>
      <c r="R1721" s="832">
        <v>3</v>
      </c>
      <c r="S1721" s="837">
        <v>1</v>
      </c>
      <c r="T1721" s="836">
        <v>0.5</v>
      </c>
      <c r="U1721" s="838">
        <v>1</v>
      </c>
    </row>
    <row r="1722" spans="1:21" ht="14.45" customHeight="1" x14ac:dyDescent="0.2">
      <c r="A1722" s="831">
        <v>7</v>
      </c>
      <c r="B1722" s="832" t="s">
        <v>2907</v>
      </c>
      <c r="C1722" s="832" t="s">
        <v>2913</v>
      </c>
      <c r="D1722" s="833" t="s">
        <v>4443</v>
      </c>
      <c r="E1722" s="834" t="s">
        <v>2939</v>
      </c>
      <c r="F1722" s="832" t="s">
        <v>2908</v>
      </c>
      <c r="G1722" s="832" t="s">
        <v>3143</v>
      </c>
      <c r="H1722" s="832" t="s">
        <v>585</v>
      </c>
      <c r="I1722" s="832" t="s">
        <v>3903</v>
      </c>
      <c r="J1722" s="832" t="s">
        <v>3145</v>
      </c>
      <c r="K1722" s="832" t="s">
        <v>3904</v>
      </c>
      <c r="L1722" s="835">
        <v>99.94</v>
      </c>
      <c r="M1722" s="835">
        <v>3597.8399999999997</v>
      </c>
      <c r="N1722" s="832">
        <v>36</v>
      </c>
      <c r="O1722" s="836">
        <v>10</v>
      </c>
      <c r="P1722" s="835">
        <v>2098.7399999999998</v>
      </c>
      <c r="Q1722" s="837">
        <v>0.58333333333333337</v>
      </c>
      <c r="R1722" s="832">
        <v>21</v>
      </c>
      <c r="S1722" s="837">
        <v>0.58333333333333337</v>
      </c>
      <c r="T1722" s="836">
        <v>3.5</v>
      </c>
      <c r="U1722" s="838">
        <v>0.35</v>
      </c>
    </row>
    <row r="1723" spans="1:21" ht="14.45" customHeight="1" x14ac:dyDescent="0.2">
      <c r="A1723" s="831">
        <v>7</v>
      </c>
      <c r="B1723" s="832" t="s">
        <v>2907</v>
      </c>
      <c r="C1723" s="832" t="s">
        <v>2913</v>
      </c>
      <c r="D1723" s="833" t="s">
        <v>4443</v>
      </c>
      <c r="E1723" s="834" t="s">
        <v>2939</v>
      </c>
      <c r="F1723" s="832" t="s">
        <v>2908</v>
      </c>
      <c r="G1723" s="832" t="s">
        <v>3143</v>
      </c>
      <c r="H1723" s="832" t="s">
        <v>585</v>
      </c>
      <c r="I1723" s="832" t="s">
        <v>3144</v>
      </c>
      <c r="J1723" s="832" t="s">
        <v>3145</v>
      </c>
      <c r="K1723" s="832" t="s">
        <v>3146</v>
      </c>
      <c r="L1723" s="835">
        <v>299.83999999999997</v>
      </c>
      <c r="M1723" s="835">
        <v>15891.52</v>
      </c>
      <c r="N1723" s="832">
        <v>53</v>
      </c>
      <c r="O1723" s="836">
        <v>19</v>
      </c>
      <c r="P1723" s="835">
        <v>9894.7200000000012</v>
      </c>
      <c r="Q1723" s="837">
        <v>0.62264150943396235</v>
      </c>
      <c r="R1723" s="832">
        <v>33</v>
      </c>
      <c r="S1723" s="837">
        <v>0.62264150943396224</v>
      </c>
      <c r="T1723" s="836">
        <v>12.5</v>
      </c>
      <c r="U1723" s="838">
        <v>0.65789473684210531</v>
      </c>
    </row>
    <row r="1724" spans="1:21" ht="14.45" customHeight="1" x14ac:dyDescent="0.2">
      <c r="A1724" s="831">
        <v>7</v>
      </c>
      <c r="B1724" s="832" t="s">
        <v>2907</v>
      </c>
      <c r="C1724" s="832" t="s">
        <v>2913</v>
      </c>
      <c r="D1724" s="833" t="s">
        <v>4443</v>
      </c>
      <c r="E1724" s="834" t="s">
        <v>2939</v>
      </c>
      <c r="F1724" s="832" t="s">
        <v>2908</v>
      </c>
      <c r="G1724" s="832" t="s">
        <v>3143</v>
      </c>
      <c r="H1724" s="832" t="s">
        <v>585</v>
      </c>
      <c r="I1724" s="832" t="s">
        <v>3905</v>
      </c>
      <c r="J1724" s="832" t="s">
        <v>3906</v>
      </c>
      <c r="K1724" s="832" t="s">
        <v>3907</v>
      </c>
      <c r="L1724" s="835">
        <v>50.32</v>
      </c>
      <c r="M1724" s="835">
        <v>301.92</v>
      </c>
      <c r="N1724" s="832">
        <v>6</v>
      </c>
      <c r="O1724" s="836">
        <v>0.5</v>
      </c>
      <c r="P1724" s="835">
        <v>301.92</v>
      </c>
      <c r="Q1724" s="837">
        <v>1</v>
      </c>
      <c r="R1724" s="832">
        <v>6</v>
      </c>
      <c r="S1724" s="837">
        <v>1</v>
      </c>
      <c r="T1724" s="836">
        <v>0.5</v>
      </c>
      <c r="U1724" s="838">
        <v>1</v>
      </c>
    </row>
    <row r="1725" spans="1:21" ht="14.45" customHeight="1" x14ac:dyDescent="0.2">
      <c r="A1725" s="831">
        <v>7</v>
      </c>
      <c r="B1725" s="832" t="s">
        <v>2907</v>
      </c>
      <c r="C1725" s="832" t="s">
        <v>2913</v>
      </c>
      <c r="D1725" s="833" t="s">
        <v>4443</v>
      </c>
      <c r="E1725" s="834" t="s">
        <v>2939</v>
      </c>
      <c r="F1725" s="832" t="s">
        <v>2908</v>
      </c>
      <c r="G1725" s="832" t="s">
        <v>3143</v>
      </c>
      <c r="H1725" s="832" t="s">
        <v>585</v>
      </c>
      <c r="I1725" s="832" t="s">
        <v>3475</v>
      </c>
      <c r="J1725" s="832" t="s">
        <v>1527</v>
      </c>
      <c r="K1725" s="832" t="s">
        <v>1529</v>
      </c>
      <c r="L1725" s="835">
        <v>50.32</v>
      </c>
      <c r="M1725" s="835">
        <v>452.88</v>
      </c>
      <c r="N1725" s="832">
        <v>9</v>
      </c>
      <c r="O1725" s="836">
        <v>2</v>
      </c>
      <c r="P1725" s="835">
        <v>452.88</v>
      </c>
      <c r="Q1725" s="837">
        <v>1</v>
      </c>
      <c r="R1725" s="832">
        <v>9</v>
      </c>
      <c r="S1725" s="837">
        <v>1</v>
      </c>
      <c r="T1725" s="836">
        <v>2</v>
      </c>
      <c r="U1725" s="838">
        <v>1</v>
      </c>
    </row>
    <row r="1726" spans="1:21" ht="14.45" customHeight="1" x14ac:dyDescent="0.2">
      <c r="A1726" s="831">
        <v>7</v>
      </c>
      <c r="B1726" s="832" t="s">
        <v>2907</v>
      </c>
      <c r="C1726" s="832" t="s">
        <v>2913</v>
      </c>
      <c r="D1726" s="833" t="s">
        <v>4443</v>
      </c>
      <c r="E1726" s="834" t="s">
        <v>2939</v>
      </c>
      <c r="F1726" s="832" t="s">
        <v>2908</v>
      </c>
      <c r="G1726" s="832" t="s">
        <v>3143</v>
      </c>
      <c r="H1726" s="832" t="s">
        <v>585</v>
      </c>
      <c r="I1726" s="832" t="s">
        <v>3910</v>
      </c>
      <c r="J1726" s="832" t="s">
        <v>3911</v>
      </c>
      <c r="K1726" s="832" t="s">
        <v>3912</v>
      </c>
      <c r="L1726" s="835">
        <v>99.94</v>
      </c>
      <c r="M1726" s="835">
        <v>2598.44</v>
      </c>
      <c r="N1726" s="832">
        <v>26</v>
      </c>
      <c r="O1726" s="836">
        <v>7</v>
      </c>
      <c r="P1726" s="835">
        <v>1698.98</v>
      </c>
      <c r="Q1726" s="837">
        <v>0.65384615384615385</v>
      </c>
      <c r="R1726" s="832">
        <v>17</v>
      </c>
      <c r="S1726" s="837">
        <v>0.65384615384615385</v>
      </c>
      <c r="T1726" s="836">
        <v>4.5</v>
      </c>
      <c r="U1726" s="838">
        <v>0.6428571428571429</v>
      </c>
    </row>
    <row r="1727" spans="1:21" ht="14.45" customHeight="1" x14ac:dyDescent="0.2">
      <c r="A1727" s="831">
        <v>7</v>
      </c>
      <c r="B1727" s="832" t="s">
        <v>2907</v>
      </c>
      <c r="C1727" s="832" t="s">
        <v>2913</v>
      </c>
      <c r="D1727" s="833" t="s">
        <v>4443</v>
      </c>
      <c r="E1727" s="834" t="s">
        <v>2939</v>
      </c>
      <c r="F1727" s="832" t="s">
        <v>2908</v>
      </c>
      <c r="G1727" s="832" t="s">
        <v>3143</v>
      </c>
      <c r="H1727" s="832" t="s">
        <v>585</v>
      </c>
      <c r="I1727" s="832" t="s">
        <v>3405</v>
      </c>
      <c r="J1727" s="832" t="s">
        <v>1527</v>
      </c>
      <c r="K1727" s="832" t="s">
        <v>3406</v>
      </c>
      <c r="L1727" s="835">
        <v>50.32</v>
      </c>
      <c r="M1727" s="835">
        <v>3522.4000000000005</v>
      </c>
      <c r="N1727" s="832">
        <v>70</v>
      </c>
      <c r="O1727" s="836">
        <v>15</v>
      </c>
      <c r="P1727" s="835">
        <v>2063.1200000000003</v>
      </c>
      <c r="Q1727" s="837">
        <v>0.58571428571428574</v>
      </c>
      <c r="R1727" s="832">
        <v>41</v>
      </c>
      <c r="S1727" s="837">
        <v>0.58571428571428574</v>
      </c>
      <c r="T1727" s="836">
        <v>10</v>
      </c>
      <c r="U1727" s="838">
        <v>0.66666666666666663</v>
      </c>
    </row>
    <row r="1728" spans="1:21" ht="14.45" customHeight="1" x14ac:dyDescent="0.2">
      <c r="A1728" s="831">
        <v>7</v>
      </c>
      <c r="B1728" s="832" t="s">
        <v>2907</v>
      </c>
      <c r="C1728" s="832" t="s">
        <v>2913</v>
      </c>
      <c r="D1728" s="833" t="s">
        <v>4443</v>
      </c>
      <c r="E1728" s="834" t="s">
        <v>2939</v>
      </c>
      <c r="F1728" s="832" t="s">
        <v>2908</v>
      </c>
      <c r="G1728" s="832" t="s">
        <v>3143</v>
      </c>
      <c r="H1728" s="832" t="s">
        <v>585</v>
      </c>
      <c r="I1728" s="832" t="s">
        <v>3916</v>
      </c>
      <c r="J1728" s="832" t="s">
        <v>3906</v>
      </c>
      <c r="K1728" s="832" t="s">
        <v>3917</v>
      </c>
      <c r="L1728" s="835">
        <v>50.32</v>
      </c>
      <c r="M1728" s="835">
        <v>201.28</v>
      </c>
      <c r="N1728" s="832">
        <v>4</v>
      </c>
      <c r="O1728" s="836">
        <v>2</v>
      </c>
      <c r="P1728" s="835">
        <v>100.64</v>
      </c>
      <c r="Q1728" s="837">
        <v>0.5</v>
      </c>
      <c r="R1728" s="832">
        <v>2</v>
      </c>
      <c r="S1728" s="837">
        <v>0.5</v>
      </c>
      <c r="T1728" s="836">
        <v>1</v>
      </c>
      <c r="U1728" s="838">
        <v>0.5</v>
      </c>
    </row>
    <row r="1729" spans="1:21" ht="14.45" customHeight="1" x14ac:dyDescent="0.2">
      <c r="A1729" s="831">
        <v>7</v>
      </c>
      <c r="B1729" s="832" t="s">
        <v>2907</v>
      </c>
      <c r="C1729" s="832" t="s">
        <v>2913</v>
      </c>
      <c r="D1729" s="833" t="s">
        <v>4443</v>
      </c>
      <c r="E1729" s="834" t="s">
        <v>2939</v>
      </c>
      <c r="F1729" s="832" t="s">
        <v>2908</v>
      </c>
      <c r="G1729" s="832" t="s">
        <v>3143</v>
      </c>
      <c r="H1729" s="832" t="s">
        <v>585</v>
      </c>
      <c r="I1729" s="832" t="s">
        <v>3918</v>
      </c>
      <c r="J1729" s="832" t="s">
        <v>3906</v>
      </c>
      <c r="K1729" s="832" t="s">
        <v>3917</v>
      </c>
      <c r="L1729" s="835">
        <v>50.32</v>
      </c>
      <c r="M1729" s="835">
        <v>905.76</v>
      </c>
      <c r="N1729" s="832">
        <v>18</v>
      </c>
      <c r="O1729" s="836">
        <v>2</v>
      </c>
      <c r="P1729" s="835">
        <v>905.76</v>
      </c>
      <c r="Q1729" s="837">
        <v>1</v>
      </c>
      <c r="R1729" s="832">
        <v>18</v>
      </c>
      <c r="S1729" s="837">
        <v>1</v>
      </c>
      <c r="T1729" s="836">
        <v>2</v>
      </c>
      <c r="U1729" s="838">
        <v>1</v>
      </c>
    </row>
    <row r="1730" spans="1:21" ht="14.45" customHeight="1" x14ac:dyDescent="0.2">
      <c r="A1730" s="831">
        <v>7</v>
      </c>
      <c r="B1730" s="832" t="s">
        <v>2907</v>
      </c>
      <c r="C1730" s="832" t="s">
        <v>2913</v>
      </c>
      <c r="D1730" s="833" t="s">
        <v>4443</v>
      </c>
      <c r="E1730" s="834" t="s">
        <v>2939</v>
      </c>
      <c r="F1730" s="832" t="s">
        <v>2908</v>
      </c>
      <c r="G1730" s="832" t="s">
        <v>3143</v>
      </c>
      <c r="H1730" s="832" t="s">
        <v>585</v>
      </c>
      <c r="I1730" s="832" t="s">
        <v>3919</v>
      </c>
      <c r="J1730" s="832" t="s">
        <v>3906</v>
      </c>
      <c r="K1730" s="832" t="s">
        <v>3907</v>
      </c>
      <c r="L1730" s="835">
        <v>50.32</v>
      </c>
      <c r="M1730" s="835">
        <v>402.56</v>
      </c>
      <c r="N1730" s="832">
        <v>8</v>
      </c>
      <c r="O1730" s="836">
        <v>1</v>
      </c>
      <c r="P1730" s="835">
        <v>301.92</v>
      </c>
      <c r="Q1730" s="837">
        <v>0.75</v>
      </c>
      <c r="R1730" s="832">
        <v>6</v>
      </c>
      <c r="S1730" s="837">
        <v>0.75</v>
      </c>
      <c r="T1730" s="836">
        <v>0.5</v>
      </c>
      <c r="U1730" s="838">
        <v>0.5</v>
      </c>
    </row>
    <row r="1731" spans="1:21" ht="14.45" customHeight="1" x14ac:dyDescent="0.2">
      <c r="A1731" s="831">
        <v>7</v>
      </c>
      <c r="B1731" s="832" t="s">
        <v>2907</v>
      </c>
      <c r="C1731" s="832" t="s">
        <v>2913</v>
      </c>
      <c r="D1731" s="833" t="s">
        <v>4443</v>
      </c>
      <c r="E1731" s="834" t="s">
        <v>2939</v>
      </c>
      <c r="F1731" s="832" t="s">
        <v>2908</v>
      </c>
      <c r="G1731" s="832" t="s">
        <v>3444</v>
      </c>
      <c r="H1731" s="832" t="s">
        <v>585</v>
      </c>
      <c r="I1731" s="832" t="s">
        <v>3920</v>
      </c>
      <c r="J1731" s="832" t="s">
        <v>3921</v>
      </c>
      <c r="K1731" s="832" t="s">
        <v>3922</v>
      </c>
      <c r="L1731" s="835">
        <v>65.36</v>
      </c>
      <c r="M1731" s="835">
        <v>2483.6799999999994</v>
      </c>
      <c r="N1731" s="832">
        <v>38</v>
      </c>
      <c r="O1731" s="836">
        <v>7.5</v>
      </c>
      <c r="P1731" s="835">
        <v>2352.9599999999996</v>
      </c>
      <c r="Q1731" s="837">
        <v>0.94736842105263164</v>
      </c>
      <c r="R1731" s="832">
        <v>36</v>
      </c>
      <c r="S1731" s="837">
        <v>0.94736842105263153</v>
      </c>
      <c r="T1731" s="836">
        <v>7</v>
      </c>
      <c r="U1731" s="838">
        <v>0.93333333333333335</v>
      </c>
    </row>
    <row r="1732" spans="1:21" ht="14.45" customHeight="1" x14ac:dyDescent="0.2">
      <c r="A1732" s="831">
        <v>7</v>
      </c>
      <c r="B1732" s="832" t="s">
        <v>2907</v>
      </c>
      <c r="C1732" s="832" t="s">
        <v>2913</v>
      </c>
      <c r="D1732" s="833" t="s">
        <v>4443</v>
      </c>
      <c r="E1732" s="834" t="s">
        <v>2939</v>
      </c>
      <c r="F1732" s="832" t="s">
        <v>2908</v>
      </c>
      <c r="G1732" s="832" t="s">
        <v>3444</v>
      </c>
      <c r="H1732" s="832" t="s">
        <v>585</v>
      </c>
      <c r="I1732" s="832" t="s">
        <v>4206</v>
      </c>
      <c r="J1732" s="832" t="s">
        <v>4207</v>
      </c>
      <c r="K1732" s="832" t="s">
        <v>4208</v>
      </c>
      <c r="L1732" s="835">
        <v>0</v>
      </c>
      <c r="M1732" s="835">
        <v>0</v>
      </c>
      <c r="N1732" s="832">
        <v>3</v>
      </c>
      <c r="O1732" s="836">
        <v>0.5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7</v>
      </c>
      <c r="B1733" s="832" t="s">
        <v>2907</v>
      </c>
      <c r="C1733" s="832" t="s">
        <v>2913</v>
      </c>
      <c r="D1733" s="833" t="s">
        <v>4443</v>
      </c>
      <c r="E1733" s="834" t="s">
        <v>2939</v>
      </c>
      <c r="F1733" s="832" t="s">
        <v>2908</v>
      </c>
      <c r="G1733" s="832" t="s">
        <v>3925</v>
      </c>
      <c r="H1733" s="832" t="s">
        <v>585</v>
      </c>
      <c r="I1733" s="832" t="s">
        <v>3926</v>
      </c>
      <c r="J1733" s="832" t="s">
        <v>3927</v>
      </c>
      <c r="K1733" s="832" t="s">
        <v>3928</v>
      </c>
      <c r="L1733" s="835">
        <v>775.17</v>
      </c>
      <c r="M1733" s="835">
        <v>5426.19</v>
      </c>
      <c r="N1733" s="832">
        <v>7</v>
      </c>
      <c r="O1733" s="836">
        <v>3</v>
      </c>
      <c r="P1733" s="835">
        <v>5426.19</v>
      </c>
      <c r="Q1733" s="837">
        <v>1</v>
      </c>
      <c r="R1733" s="832">
        <v>7</v>
      </c>
      <c r="S1733" s="837">
        <v>1</v>
      </c>
      <c r="T1733" s="836">
        <v>3</v>
      </c>
      <c r="U1733" s="838">
        <v>1</v>
      </c>
    </row>
    <row r="1734" spans="1:21" ht="14.45" customHeight="1" x14ac:dyDescent="0.2">
      <c r="A1734" s="831">
        <v>7</v>
      </c>
      <c r="B1734" s="832" t="s">
        <v>2907</v>
      </c>
      <c r="C1734" s="832" t="s">
        <v>2913</v>
      </c>
      <c r="D1734" s="833" t="s">
        <v>4443</v>
      </c>
      <c r="E1734" s="834" t="s">
        <v>2939</v>
      </c>
      <c r="F1734" s="832" t="s">
        <v>2908</v>
      </c>
      <c r="G1734" s="832" t="s">
        <v>3925</v>
      </c>
      <c r="H1734" s="832" t="s">
        <v>585</v>
      </c>
      <c r="I1734" s="832" t="s">
        <v>3929</v>
      </c>
      <c r="J1734" s="832" t="s">
        <v>3927</v>
      </c>
      <c r="K1734" s="832" t="s">
        <v>3930</v>
      </c>
      <c r="L1734" s="835">
        <v>1391.97</v>
      </c>
      <c r="M1734" s="835">
        <v>9743.7900000000009</v>
      </c>
      <c r="N1734" s="832">
        <v>7</v>
      </c>
      <c r="O1734" s="836">
        <v>2</v>
      </c>
      <c r="P1734" s="835">
        <v>6959.85</v>
      </c>
      <c r="Q1734" s="837">
        <v>0.7142857142857143</v>
      </c>
      <c r="R1734" s="832">
        <v>5</v>
      </c>
      <c r="S1734" s="837">
        <v>0.7142857142857143</v>
      </c>
      <c r="T1734" s="836">
        <v>1</v>
      </c>
      <c r="U1734" s="838">
        <v>0.5</v>
      </c>
    </row>
    <row r="1735" spans="1:21" ht="14.45" customHeight="1" x14ac:dyDescent="0.2">
      <c r="A1735" s="831">
        <v>7</v>
      </c>
      <c r="B1735" s="832" t="s">
        <v>2907</v>
      </c>
      <c r="C1735" s="832" t="s">
        <v>2913</v>
      </c>
      <c r="D1735" s="833" t="s">
        <v>4443</v>
      </c>
      <c r="E1735" s="834" t="s">
        <v>2939</v>
      </c>
      <c r="F1735" s="832" t="s">
        <v>2908</v>
      </c>
      <c r="G1735" s="832" t="s">
        <v>3925</v>
      </c>
      <c r="H1735" s="832" t="s">
        <v>585</v>
      </c>
      <c r="I1735" s="832" t="s">
        <v>3931</v>
      </c>
      <c r="J1735" s="832" t="s">
        <v>3927</v>
      </c>
      <c r="K1735" s="832" t="s">
        <v>3932</v>
      </c>
      <c r="L1735" s="835">
        <v>2620.2600000000002</v>
      </c>
      <c r="M1735" s="835">
        <v>7860.7800000000007</v>
      </c>
      <c r="N1735" s="832">
        <v>3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5" customHeight="1" x14ac:dyDescent="0.2">
      <c r="A1736" s="831">
        <v>7</v>
      </c>
      <c r="B1736" s="832" t="s">
        <v>2907</v>
      </c>
      <c r="C1736" s="832" t="s">
        <v>2913</v>
      </c>
      <c r="D1736" s="833" t="s">
        <v>4443</v>
      </c>
      <c r="E1736" s="834" t="s">
        <v>2939</v>
      </c>
      <c r="F1736" s="832" t="s">
        <v>2908</v>
      </c>
      <c r="G1736" s="832" t="s">
        <v>3181</v>
      </c>
      <c r="H1736" s="832" t="s">
        <v>678</v>
      </c>
      <c r="I1736" s="832" t="s">
        <v>2480</v>
      </c>
      <c r="J1736" s="832" t="s">
        <v>2465</v>
      </c>
      <c r="K1736" s="832" t="s">
        <v>2481</v>
      </c>
      <c r="L1736" s="835">
        <v>126.27</v>
      </c>
      <c r="M1736" s="835">
        <v>126.27</v>
      </c>
      <c r="N1736" s="832">
        <v>1</v>
      </c>
      <c r="O1736" s="836">
        <v>1</v>
      </c>
      <c r="P1736" s="835">
        <v>126.27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5" customHeight="1" x14ac:dyDescent="0.2">
      <c r="A1737" s="831">
        <v>7</v>
      </c>
      <c r="B1737" s="832" t="s">
        <v>2907</v>
      </c>
      <c r="C1737" s="832" t="s">
        <v>2913</v>
      </c>
      <c r="D1737" s="833" t="s">
        <v>4443</v>
      </c>
      <c r="E1737" s="834" t="s">
        <v>2939</v>
      </c>
      <c r="F1737" s="832" t="s">
        <v>2908</v>
      </c>
      <c r="G1737" s="832" t="s">
        <v>3407</v>
      </c>
      <c r="H1737" s="832" t="s">
        <v>585</v>
      </c>
      <c r="I1737" s="832" t="s">
        <v>3408</v>
      </c>
      <c r="J1737" s="832" t="s">
        <v>3409</v>
      </c>
      <c r="K1737" s="832" t="s">
        <v>3410</v>
      </c>
      <c r="L1737" s="835">
        <v>0</v>
      </c>
      <c r="M1737" s="835">
        <v>0</v>
      </c>
      <c r="N1737" s="832">
        <v>3</v>
      </c>
      <c r="O1737" s="836">
        <v>1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5" customHeight="1" x14ac:dyDescent="0.2">
      <c r="A1738" s="831">
        <v>7</v>
      </c>
      <c r="B1738" s="832" t="s">
        <v>2907</v>
      </c>
      <c r="C1738" s="832" t="s">
        <v>2913</v>
      </c>
      <c r="D1738" s="833" t="s">
        <v>4443</v>
      </c>
      <c r="E1738" s="834" t="s">
        <v>2939</v>
      </c>
      <c r="F1738" s="832" t="s">
        <v>2908</v>
      </c>
      <c r="G1738" s="832" t="s">
        <v>3039</v>
      </c>
      <c r="H1738" s="832" t="s">
        <v>585</v>
      </c>
      <c r="I1738" s="832" t="s">
        <v>3040</v>
      </c>
      <c r="J1738" s="832" t="s">
        <v>1232</v>
      </c>
      <c r="K1738" s="832" t="s">
        <v>1233</v>
      </c>
      <c r="L1738" s="835">
        <v>107.27</v>
      </c>
      <c r="M1738" s="835">
        <v>1501.78</v>
      </c>
      <c r="N1738" s="832">
        <v>14</v>
      </c>
      <c r="O1738" s="836">
        <v>5</v>
      </c>
      <c r="P1738" s="835">
        <v>1394.51</v>
      </c>
      <c r="Q1738" s="837">
        <v>0.9285714285714286</v>
      </c>
      <c r="R1738" s="832">
        <v>13</v>
      </c>
      <c r="S1738" s="837">
        <v>0.9285714285714286</v>
      </c>
      <c r="T1738" s="836">
        <v>4.5</v>
      </c>
      <c r="U1738" s="838">
        <v>0.9</v>
      </c>
    </row>
    <row r="1739" spans="1:21" ht="14.45" customHeight="1" x14ac:dyDescent="0.2">
      <c r="A1739" s="831">
        <v>7</v>
      </c>
      <c r="B1739" s="832" t="s">
        <v>2907</v>
      </c>
      <c r="C1739" s="832" t="s">
        <v>2913</v>
      </c>
      <c r="D1739" s="833" t="s">
        <v>4443</v>
      </c>
      <c r="E1739" s="834" t="s">
        <v>2939</v>
      </c>
      <c r="F1739" s="832" t="s">
        <v>2908</v>
      </c>
      <c r="G1739" s="832" t="s">
        <v>3973</v>
      </c>
      <c r="H1739" s="832" t="s">
        <v>585</v>
      </c>
      <c r="I1739" s="832" t="s">
        <v>3974</v>
      </c>
      <c r="J1739" s="832" t="s">
        <v>3975</v>
      </c>
      <c r="K1739" s="832" t="s">
        <v>3976</v>
      </c>
      <c r="L1739" s="835">
        <v>1933.92</v>
      </c>
      <c r="M1739" s="835">
        <v>1933.92</v>
      </c>
      <c r="N1739" s="832">
        <v>1</v>
      </c>
      <c r="O1739" s="836">
        <v>0.5</v>
      </c>
      <c r="P1739" s="835">
        <v>1933.92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7</v>
      </c>
      <c r="B1740" s="832" t="s">
        <v>2907</v>
      </c>
      <c r="C1740" s="832" t="s">
        <v>2913</v>
      </c>
      <c r="D1740" s="833" t="s">
        <v>4443</v>
      </c>
      <c r="E1740" s="834" t="s">
        <v>2939</v>
      </c>
      <c r="F1740" s="832" t="s">
        <v>2909</v>
      </c>
      <c r="G1740" s="832" t="s">
        <v>3150</v>
      </c>
      <c r="H1740" s="832" t="s">
        <v>585</v>
      </c>
      <c r="I1740" s="832" t="s">
        <v>3938</v>
      </c>
      <c r="J1740" s="832" t="s">
        <v>3152</v>
      </c>
      <c r="K1740" s="832"/>
      <c r="L1740" s="835">
        <v>0</v>
      </c>
      <c r="M1740" s="835">
        <v>0</v>
      </c>
      <c r="N1740" s="832">
        <v>1</v>
      </c>
      <c r="O1740" s="836">
        <v>1</v>
      </c>
      <c r="P1740" s="835">
        <v>0</v>
      </c>
      <c r="Q1740" s="837"/>
      <c r="R1740" s="832">
        <v>1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7</v>
      </c>
      <c r="B1741" s="832" t="s">
        <v>2907</v>
      </c>
      <c r="C1741" s="832" t="s">
        <v>2913</v>
      </c>
      <c r="D1741" s="833" t="s">
        <v>4443</v>
      </c>
      <c r="E1741" s="834" t="s">
        <v>2951</v>
      </c>
      <c r="F1741" s="832" t="s">
        <v>2908</v>
      </c>
      <c r="G1741" s="832" t="s">
        <v>2988</v>
      </c>
      <c r="H1741" s="832" t="s">
        <v>585</v>
      </c>
      <c r="I1741" s="832" t="s">
        <v>3576</v>
      </c>
      <c r="J1741" s="832" t="s">
        <v>3046</v>
      </c>
      <c r="K1741" s="832" t="s">
        <v>3577</v>
      </c>
      <c r="L1741" s="835">
        <v>55.41</v>
      </c>
      <c r="M1741" s="835">
        <v>110.82</v>
      </c>
      <c r="N1741" s="832">
        <v>2</v>
      </c>
      <c r="O1741" s="836">
        <v>1</v>
      </c>
      <c r="P1741" s="835">
        <v>110.82</v>
      </c>
      <c r="Q1741" s="837">
        <v>1</v>
      </c>
      <c r="R1741" s="832">
        <v>2</v>
      </c>
      <c r="S1741" s="837">
        <v>1</v>
      </c>
      <c r="T1741" s="836">
        <v>1</v>
      </c>
      <c r="U1741" s="838">
        <v>1</v>
      </c>
    </row>
    <row r="1742" spans="1:21" ht="14.45" customHeight="1" x14ac:dyDescent="0.2">
      <c r="A1742" s="831">
        <v>7</v>
      </c>
      <c r="B1742" s="832" t="s">
        <v>2907</v>
      </c>
      <c r="C1742" s="832" t="s">
        <v>2913</v>
      </c>
      <c r="D1742" s="833" t="s">
        <v>4443</v>
      </c>
      <c r="E1742" s="834" t="s">
        <v>2951</v>
      </c>
      <c r="F1742" s="832" t="s">
        <v>2908</v>
      </c>
      <c r="G1742" s="832" t="s">
        <v>2988</v>
      </c>
      <c r="H1742" s="832" t="s">
        <v>585</v>
      </c>
      <c r="I1742" s="832" t="s">
        <v>3576</v>
      </c>
      <c r="J1742" s="832" t="s">
        <v>3046</v>
      </c>
      <c r="K1742" s="832" t="s">
        <v>3577</v>
      </c>
      <c r="L1742" s="835">
        <v>31.21</v>
      </c>
      <c r="M1742" s="835">
        <v>62.42</v>
      </c>
      <c r="N1742" s="832">
        <v>2</v>
      </c>
      <c r="O1742" s="836">
        <v>0.5</v>
      </c>
      <c r="P1742" s="835">
        <v>62.42</v>
      </c>
      <c r="Q1742" s="837">
        <v>1</v>
      </c>
      <c r="R1742" s="832">
        <v>2</v>
      </c>
      <c r="S1742" s="837">
        <v>1</v>
      </c>
      <c r="T1742" s="836">
        <v>0.5</v>
      </c>
      <c r="U1742" s="838">
        <v>1</v>
      </c>
    </row>
    <row r="1743" spans="1:21" ht="14.45" customHeight="1" x14ac:dyDescent="0.2">
      <c r="A1743" s="831">
        <v>7</v>
      </c>
      <c r="B1743" s="832" t="s">
        <v>2907</v>
      </c>
      <c r="C1743" s="832" t="s">
        <v>2913</v>
      </c>
      <c r="D1743" s="833" t="s">
        <v>4443</v>
      </c>
      <c r="E1743" s="834" t="s">
        <v>2951</v>
      </c>
      <c r="F1743" s="832" t="s">
        <v>2908</v>
      </c>
      <c r="G1743" s="832" t="s">
        <v>3053</v>
      </c>
      <c r="H1743" s="832" t="s">
        <v>585</v>
      </c>
      <c r="I1743" s="832" t="s">
        <v>3057</v>
      </c>
      <c r="J1743" s="832" t="s">
        <v>1310</v>
      </c>
      <c r="K1743" s="832" t="s">
        <v>1311</v>
      </c>
      <c r="L1743" s="835">
        <v>147.85</v>
      </c>
      <c r="M1743" s="835">
        <v>147.85</v>
      </c>
      <c r="N1743" s="832">
        <v>1</v>
      </c>
      <c r="O1743" s="836">
        <v>0.5</v>
      </c>
      <c r="P1743" s="835">
        <v>147.85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5" customHeight="1" x14ac:dyDescent="0.2">
      <c r="A1744" s="831">
        <v>7</v>
      </c>
      <c r="B1744" s="832" t="s">
        <v>2907</v>
      </c>
      <c r="C1744" s="832" t="s">
        <v>2913</v>
      </c>
      <c r="D1744" s="833" t="s">
        <v>4443</v>
      </c>
      <c r="E1744" s="834" t="s">
        <v>2951</v>
      </c>
      <c r="F1744" s="832" t="s">
        <v>2908</v>
      </c>
      <c r="G1744" s="832" t="s">
        <v>3363</v>
      </c>
      <c r="H1744" s="832" t="s">
        <v>585</v>
      </c>
      <c r="I1744" s="832" t="s">
        <v>4367</v>
      </c>
      <c r="J1744" s="832" t="s">
        <v>4368</v>
      </c>
      <c r="K1744" s="832" t="s">
        <v>4369</v>
      </c>
      <c r="L1744" s="835">
        <v>121.07</v>
      </c>
      <c r="M1744" s="835">
        <v>242.14</v>
      </c>
      <c r="N1744" s="832">
        <v>2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5" customHeight="1" x14ac:dyDescent="0.2">
      <c r="A1745" s="831">
        <v>7</v>
      </c>
      <c r="B1745" s="832" t="s">
        <v>2907</v>
      </c>
      <c r="C1745" s="832" t="s">
        <v>2913</v>
      </c>
      <c r="D1745" s="833" t="s">
        <v>4443</v>
      </c>
      <c r="E1745" s="834" t="s">
        <v>2951</v>
      </c>
      <c r="F1745" s="832" t="s">
        <v>2908</v>
      </c>
      <c r="G1745" s="832" t="s">
        <v>3097</v>
      </c>
      <c r="H1745" s="832" t="s">
        <v>585</v>
      </c>
      <c r="I1745" s="832" t="s">
        <v>3098</v>
      </c>
      <c r="J1745" s="832" t="s">
        <v>3099</v>
      </c>
      <c r="K1745" s="832" t="s">
        <v>3100</v>
      </c>
      <c r="L1745" s="835">
        <v>111.72</v>
      </c>
      <c r="M1745" s="835">
        <v>111.72</v>
      </c>
      <c r="N1745" s="832">
        <v>1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5" customHeight="1" x14ac:dyDescent="0.2">
      <c r="A1746" s="831">
        <v>7</v>
      </c>
      <c r="B1746" s="832" t="s">
        <v>2907</v>
      </c>
      <c r="C1746" s="832" t="s">
        <v>2913</v>
      </c>
      <c r="D1746" s="833" t="s">
        <v>4443</v>
      </c>
      <c r="E1746" s="834" t="s">
        <v>2951</v>
      </c>
      <c r="F1746" s="832" t="s">
        <v>2908</v>
      </c>
      <c r="G1746" s="832" t="s">
        <v>3001</v>
      </c>
      <c r="H1746" s="832" t="s">
        <v>585</v>
      </c>
      <c r="I1746" s="832" t="s">
        <v>3002</v>
      </c>
      <c r="J1746" s="832" t="s">
        <v>3003</v>
      </c>
      <c r="K1746" s="832" t="s">
        <v>3004</v>
      </c>
      <c r="L1746" s="835">
        <v>88.76</v>
      </c>
      <c r="M1746" s="835">
        <v>88.76</v>
      </c>
      <c r="N1746" s="832">
        <v>1</v>
      </c>
      <c r="O1746" s="836">
        <v>0.5</v>
      </c>
      <c r="P1746" s="835">
        <v>88.76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5" customHeight="1" x14ac:dyDescent="0.2">
      <c r="A1747" s="831">
        <v>7</v>
      </c>
      <c r="B1747" s="832" t="s">
        <v>2907</v>
      </c>
      <c r="C1747" s="832" t="s">
        <v>2913</v>
      </c>
      <c r="D1747" s="833" t="s">
        <v>4443</v>
      </c>
      <c r="E1747" s="834" t="s">
        <v>2951</v>
      </c>
      <c r="F1747" s="832" t="s">
        <v>2908</v>
      </c>
      <c r="G1747" s="832" t="s">
        <v>3401</v>
      </c>
      <c r="H1747" s="832" t="s">
        <v>585</v>
      </c>
      <c r="I1747" s="832" t="s">
        <v>4370</v>
      </c>
      <c r="J1747" s="832" t="s">
        <v>3403</v>
      </c>
      <c r="K1747" s="832" t="s">
        <v>4371</v>
      </c>
      <c r="L1747" s="835">
        <v>168.9</v>
      </c>
      <c r="M1747" s="835">
        <v>168.9</v>
      </c>
      <c r="N1747" s="832">
        <v>1</v>
      </c>
      <c r="O1747" s="836">
        <v>1</v>
      </c>
      <c r="P1747" s="835">
        <v>168.9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5" customHeight="1" x14ac:dyDescent="0.2">
      <c r="A1748" s="831">
        <v>7</v>
      </c>
      <c r="B1748" s="832" t="s">
        <v>2907</v>
      </c>
      <c r="C1748" s="832" t="s">
        <v>2913</v>
      </c>
      <c r="D1748" s="833" t="s">
        <v>4443</v>
      </c>
      <c r="E1748" s="834" t="s">
        <v>2951</v>
      </c>
      <c r="F1748" s="832" t="s">
        <v>2908</v>
      </c>
      <c r="G1748" s="832" t="s">
        <v>3147</v>
      </c>
      <c r="H1748" s="832" t="s">
        <v>678</v>
      </c>
      <c r="I1748" s="832" t="s">
        <v>2487</v>
      </c>
      <c r="J1748" s="832" t="s">
        <v>1669</v>
      </c>
      <c r="K1748" s="832" t="s">
        <v>2488</v>
      </c>
      <c r="L1748" s="835">
        <v>154.36000000000001</v>
      </c>
      <c r="M1748" s="835">
        <v>308.72000000000003</v>
      </c>
      <c r="N1748" s="832">
        <v>2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7</v>
      </c>
      <c r="B1749" s="832" t="s">
        <v>2907</v>
      </c>
      <c r="C1749" s="832" t="s">
        <v>2913</v>
      </c>
      <c r="D1749" s="833" t="s">
        <v>4443</v>
      </c>
      <c r="E1749" s="834" t="s">
        <v>2951</v>
      </c>
      <c r="F1749" s="832" t="s">
        <v>2908</v>
      </c>
      <c r="G1749" s="832" t="s">
        <v>3039</v>
      </c>
      <c r="H1749" s="832" t="s">
        <v>585</v>
      </c>
      <c r="I1749" s="832" t="s">
        <v>3040</v>
      </c>
      <c r="J1749" s="832" t="s">
        <v>1232</v>
      </c>
      <c r="K1749" s="832" t="s">
        <v>1233</v>
      </c>
      <c r="L1749" s="835">
        <v>107.27</v>
      </c>
      <c r="M1749" s="835">
        <v>214.54</v>
      </c>
      <c r="N1749" s="832">
        <v>2</v>
      </c>
      <c r="O1749" s="836">
        <v>0.5</v>
      </c>
      <c r="P1749" s="835">
        <v>214.54</v>
      </c>
      <c r="Q1749" s="837">
        <v>1</v>
      </c>
      <c r="R1749" s="832">
        <v>2</v>
      </c>
      <c r="S1749" s="837">
        <v>1</v>
      </c>
      <c r="T1749" s="836">
        <v>0.5</v>
      </c>
      <c r="U1749" s="838">
        <v>1</v>
      </c>
    </row>
    <row r="1750" spans="1:21" ht="14.45" customHeight="1" x14ac:dyDescent="0.2">
      <c r="A1750" s="831">
        <v>7</v>
      </c>
      <c r="B1750" s="832" t="s">
        <v>2907</v>
      </c>
      <c r="C1750" s="832" t="s">
        <v>2913</v>
      </c>
      <c r="D1750" s="833" t="s">
        <v>4443</v>
      </c>
      <c r="E1750" s="834" t="s">
        <v>2937</v>
      </c>
      <c r="F1750" s="832" t="s">
        <v>2908</v>
      </c>
      <c r="G1750" s="832" t="s">
        <v>4372</v>
      </c>
      <c r="H1750" s="832" t="s">
        <v>585</v>
      </c>
      <c r="I1750" s="832" t="s">
        <v>4373</v>
      </c>
      <c r="J1750" s="832" t="s">
        <v>4374</v>
      </c>
      <c r="K1750" s="832" t="s">
        <v>4375</v>
      </c>
      <c r="L1750" s="835">
        <v>121.75</v>
      </c>
      <c r="M1750" s="835">
        <v>121.75</v>
      </c>
      <c r="N1750" s="832">
        <v>1</v>
      </c>
      <c r="O1750" s="836">
        <v>0.5</v>
      </c>
      <c r="P1750" s="835">
        <v>121.75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5" customHeight="1" x14ac:dyDescent="0.2">
      <c r="A1751" s="831">
        <v>7</v>
      </c>
      <c r="B1751" s="832" t="s">
        <v>2907</v>
      </c>
      <c r="C1751" s="832" t="s">
        <v>2913</v>
      </c>
      <c r="D1751" s="833" t="s">
        <v>4443</v>
      </c>
      <c r="E1751" s="834" t="s">
        <v>2937</v>
      </c>
      <c r="F1751" s="832" t="s">
        <v>2908</v>
      </c>
      <c r="G1751" s="832" t="s">
        <v>2988</v>
      </c>
      <c r="H1751" s="832" t="s">
        <v>585</v>
      </c>
      <c r="I1751" s="832" t="s">
        <v>3385</v>
      </c>
      <c r="J1751" s="832" t="s">
        <v>2799</v>
      </c>
      <c r="K1751" s="832" t="s">
        <v>3386</v>
      </c>
      <c r="L1751" s="835">
        <v>153.65</v>
      </c>
      <c r="M1751" s="835">
        <v>153.65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5" customHeight="1" x14ac:dyDescent="0.2">
      <c r="A1752" s="831">
        <v>7</v>
      </c>
      <c r="B1752" s="832" t="s">
        <v>2907</v>
      </c>
      <c r="C1752" s="832" t="s">
        <v>2913</v>
      </c>
      <c r="D1752" s="833" t="s">
        <v>4443</v>
      </c>
      <c r="E1752" s="834" t="s">
        <v>2937</v>
      </c>
      <c r="F1752" s="832" t="s">
        <v>2908</v>
      </c>
      <c r="G1752" s="832" t="s">
        <v>3419</v>
      </c>
      <c r="H1752" s="832" t="s">
        <v>678</v>
      </c>
      <c r="I1752" s="832" t="s">
        <v>2684</v>
      </c>
      <c r="J1752" s="832" t="s">
        <v>1532</v>
      </c>
      <c r="K1752" s="832" t="s">
        <v>875</v>
      </c>
      <c r="L1752" s="835">
        <v>58.77</v>
      </c>
      <c r="M1752" s="835">
        <v>58.77</v>
      </c>
      <c r="N1752" s="832">
        <v>1</v>
      </c>
      <c r="O1752" s="836">
        <v>0.5</v>
      </c>
      <c r="P1752" s="835">
        <v>58.77</v>
      </c>
      <c r="Q1752" s="837">
        <v>1</v>
      </c>
      <c r="R1752" s="832">
        <v>1</v>
      </c>
      <c r="S1752" s="837">
        <v>1</v>
      </c>
      <c r="T1752" s="836">
        <v>0.5</v>
      </c>
      <c r="U1752" s="838">
        <v>1</v>
      </c>
    </row>
    <row r="1753" spans="1:21" ht="14.45" customHeight="1" x14ac:dyDescent="0.2">
      <c r="A1753" s="831">
        <v>7</v>
      </c>
      <c r="B1753" s="832" t="s">
        <v>2907</v>
      </c>
      <c r="C1753" s="832" t="s">
        <v>2913</v>
      </c>
      <c r="D1753" s="833" t="s">
        <v>4443</v>
      </c>
      <c r="E1753" s="834" t="s">
        <v>2937</v>
      </c>
      <c r="F1753" s="832" t="s">
        <v>2908</v>
      </c>
      <c r="G1753" s="832" t="s">
        <v>3102</v>
      </c>
      <c r="H1753" s="832" t="s">
        <v>585</v>
      </c>
      <c r="I1753" s="832" t="s">
        <v>3103</v>
      </c>
      <c r="J1753" s="832" t="s">
        <v>3104</v>
      </c>
      <c r="K1753" s="832" t="s">
        <v>3105</v>
      </c>
      <c r="L1753" s="835">
        <v>132.97999999999999</v>
      </c>
      <c r="M1753" s="835">
        <v>265.95999999999998</v>
      </c>
      <c r="N1753" s="832">
        <v>2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5" customHeight="1" x14ac:dyDescent="0.2">
      <c r="A1754" s="831">
        <v>7</v>
      </c>
      <c r="B1754" s="832" t="s">
        <v>2907</v>
      </c>
      <c r="C1754" s="832" t="s">
        <v>2913</v>
      </c>
      <c r="D1754" s="833" t="s">
        <v>4443</v>
      </c>
      <c r="E1754" s="834" t="s">
        <v>2937</v>
      </c>
      <c r="F1754" s="832" t="s">
        <v>2908</v>
      </c>
      <c r="G1754" s="832" t="s">
        <v>3005</v>
      </c>
      <c r="H1754" s="832" t="s">
        <v>585</v>
      </c>
      <c r="I1754" s="832" t="s">
        <v>3006</v>
      </c>
      <c r="J1754" s="832" t="s">
        <v>802</v>
      </c>
      <c r="K1754" s="832" t="s">
        <v>3007</v>
      </c>
      <c r="L1754" s="835">
        <v>35.25</v>
      </c>
      <c r="M1754" s="835">
        <v>35.25</v>
      </c>
      <c r="N1754" s="832">
        <v>1</v>
      </c>
      <c r="O1754" s="836">
        <v>1</v>
      </c>
      <c r="P1754" s="835">
        <v>35.25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7</v>
      </c>
      <c r="B1755" s="832" t="s">
        <v>2907</v>
      </c>
      <c r="C1755" s="832" t="s">
        <v>2913</v>
      </c>
      <c r="D1755" s="833" t="s">
        <v>4443</v>
      </c>
      <c r="E1755" s="834" t="s">
        <v>2937</v>
      </c>
      <c r="F1755" s="832" t="s">
        <v>2908</v>
      </c>
      <c r="G1755" s="832" t="s">
        <v>3005</v>
      </c>
      <c r="H1755" s="832" t="s">
        <v>585</v>
      </c>
      <c r="I1755" s="832" t="s">
        <v>3294</v>
      </c>
      <c r="J1755" s="832" t="s">
        <v>1280</v>
      </c>
      <c r="K1755" s="832" t="s">
        <v>3295</v>
      </c>
      <c r="L1755" s="835">
        <v>35.25</v>
      </c>
      <c r="M1755" s="835">
        <v>35.25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5" customHeight="1" x14ac:dyDescent="0.2">
      <c r="A1756" s="831">
        <v>7</v>
      </c>
      <c r="B1756" s="832" t="s">
        <v>2907</v>
      </c>
      <c r="C1756" s="832" t="s">
        <v>2913</v>
      </c>
      <c r="D1756" s="833" t="s">
        <v>4443</v>
      </c>
      <c r="E1756" s="834" t="s">
        <v>2937</v>
      </c>
      <c r="F1756" s="832" t="s">
        <v>2908</v>
      </c>
      <c r="G1756" s="832" t="s">
        <v>3126</v>
      </c>
      <c r="H1756" s="832" t="s">
        <v>585</v>
      </c>
      <c r="I1756" s="832" t="s">
        <v>3127</v>
      </c>
      <c r="J1756" s="832" t="s">
        <v>3128</v>
      </c>
      <c r="K1756" s="832" t="s">
        <v>3129</v>
      </c>
      <c r="L1756" s="835">
        <v>0</v>
      </c>
      <c r="M1756" s="835">
        <v>0</v>
      </c>
      <c r="N1756" s="832">
        <v>1</v>
      </c>
      <c r="O1756" s="836">
        <v>1</v>
      </c>
      <c r="P1756" s="835">
        <v>0</v>
      </c>
      <c r="Q1756" s="837"/>
      <c r="R1756" s="832">
        <v>1</v>
      </c>
      <c r="S1756" s="837">
        <v>1</v>
      </c>
      <c r="T1756" s="836">
        <v>1</v>
      </c>
      <c r="U1756" s="838">
        <v>1</v>
      </c>
    </row>
    <row r="1757" spans="1:21" ht="14.45" customHeight="1" x14ac:dyDescent="0.2">
      <c r="A1757" s="831">
        <v>7</v>
      </c>
      <c r="B1757" s="832" t="s">
        <v>2907</v>
      </c>
      <c r="C1757" s="832" t="s">
        <v>2913</v>
      </c>
      <c r="D1757" s="833" t="s">
        <v>4443</v>
      </c>
      <c r="E1757" s="834" t="s">
        <v>2937</v>
      </c>
      <c r="F1757" s="832" t="s">
        <v>2908</v>
      </c>
      <c r="G1757" s="832" t="s">
        <v>3517</v>
      </c>
      <c r="H1757" s="832" t="s">
        <v>678</v>
      </c>
      <c r="I1757" s="832" t="s">
        <v>3518</v>
      </c>
      <c r="J1757" s="832" t="s">
        <v>3519</v>
      </c>
      <c r="K1757" s="832" t="s">
        <v>3520</v>
      </c>
      <c r="L1757" s="835">
        <v>102.85</v>
      </c>
      <c r="M1757" s="835">
        <v>925.65</v>
      </c>
      <c r="N1757" s="832">
        <v>9</v>
      </c>
      <c r="O1757" s="836">
        <v>4.5</v>
      </c>
      <c r="P1757" s="835">
        <v>925.65</v>
      </c>
      <c r="Q1757" s="837">
        <v>1</v>
      </c>
      <c r="R1757" s="832">
        <v>9</v>
      </c>
      <c r="S1757" s="837">
        <v>1</v>
      </c>
      <c r="T1757" s="836">
        <v>4.5</v>
      </c>
      <c r="U1757" s="838">
        <v>1</v>
      </c>
    </row>
    <row r="1758" spans="1:21" ht="14.45" customHeight="1" x14ac:dyDescent="0.2">
      <c r="A1758" s="831">
        <v>7</v>
      </c>
      <c r="B1758" s="832" t="s">
        <v>2907</v>
      </c>
      <c r="C1758" s="832" t="s">
        <v>2913</v>
      </c>
      <c r="D1758" s="833" t="s">
        <v>4443</v>
      </c>
      <c r="E1758" s="834" t="s">
        <v>2937</v>
      </c>
      <c r="F1758" s="832" t="s">
        <v>2908</v>
      </c>
      <c r="G1758" s="832" t="s">
        <v>4376</v>
      </c>
      <c r="H1758" s="832" t="s">
        <v>585</v>
      </c>
      <c r="I1758" s="832" t="s">
        <v>4377</v>
      </c>
      <c r="J1758" s="832" t="s">
        <v>4378</v>
      </c>
      <c r="K1758" s="832" t="s">
        <v>4379</v>
      </c>
      <c r="L1758" s="835">
        <v>96.8</v>
      </c>
      <c r="M1758" s="835">
        <v>193.6</v>
      </c>
      <c r="N1758" s="832">
        <v>2</v>
      </c>
      <c r="O1758" s="836">
        <v>0.5</v>
      </c>
      <c r="P1758" s="835">
        <v>193.6</v>
      </c>
      <c r="Q1758" s="837">
        <v>1</v>
      </c>
      <c r="R1758" s="832">
        <v>2</v>
      </c>
      <c r="S1758" s="837">
        <v>1</v>
      </c>
      <c r="T1758" s="836">
        <v>0.5</v>
      </c>
      <c r="U1758" s="838">
        <v>1</v>
      </c>
    </row>
    <row r="1759" spans="1:21" ht="14.45" customHeight="1" x14ac:dyDescent="0.2">
      <c r="A1759" s="831">
        <v>7</v>
      </c>
      <c r="B1759" s="832" t="s">
        <v>2907</v>
      </c>
      <c r="C1759" s="832" t="s">
        <v>2913</v>
      </c>
      <c r="D1759" s="833" t="s">
        <v>4443</v>
      </c>
      <c r="E1759" s="834" t="s">
        <v>2937</v>
      </c>
      <c r="F1759" s="832" t="s">
        <v>2908</v>
      </c>
      <c r="G1759" s="832" t="s">
        <v>3890</v>
      </c>
      <c r="H1759" s="832" t="s">
        <v>585</v>
      </c>
      <c r="I1759" s="832" t="s">
        <v>3891</v>
      </c>
      <c r="J1759" s="832" t="s">
        <v>1245</v>
      </c>
      <c r="K1759" s="832" t="s">
        <v>3892</v>
      </c>
      <c r="L1759" s="835">
        <v>0</v>
      </c>
      <c r="M1759" s="835">
        <v>0</v>
      </c>
      <c r="N1759" s="832">
        <v>1</v>
      </c>
      <c r="O1759" s="836">
        <v>1</v>
      </c>
      <c r="P1759" s="835"/>
      <c r="Q1759" s="837"/>
      <c r="R1759" s="832"/>
      <c r="S1759" s="837">
        <v>0</v>
      </c>
      <c r="T1759" s="836"/>
      <c r="U1759" s="838">
        <v>0</v>
      </c>
    </row>
    <row r="1760" spans="1:21" ht="14.45" customHeight="1" x14ac:dyDescent="0.2">
      <c r="A1760" s="831">
        <v>7</v>
      </c>
      <c r="B1760" s="832" t="s">
        <v>2907</v>
      </c>
      <c r="C1760" s="832" t="s">
        <v>2913</v>
      </c>
      <c r="D1760" s="833" t="s">
        <v>4443</v>
      </c>
      <c r="E1760" s="834" t="s">
        <v>2931</v>
      </c>
      <c r="F1760" s="832" t="s">
        <v>2908</v>
      </c>
      <c r="G1760" s="832" t="s">
        <v>3041</v>
      </c>
      <c r="H1760" s="832" t="s">
        <v>585</v>
      </c>
      <c r="I1760" s="832" t="s">
        <v>3939</v>
      </c>
      <c r="J1760" s="832" t="s">
        <v>3043</v>
      </c>
      <c r="K1760" s="832" t="s">
        <v>3096</v>
      </c>
      <c r="L1760" s="835">
        <v>23.49</v>
      </c>
      <c r="M1760" s="835">
        <v>234.9</v>
      </c>
      <c r="N1760" s="832">
        <v>10</v>
      </c>
      <c r="O1760" s="836">
        <v>6.5</v>
      </c>
      <c r="P1760" s="835">
        <v>46.98</v>
      </c>
      <c r="Q1760" s="837">
        <v>0.19999999999999998</v>
      </c>
      <c r="R1760" s="832">
        <v>2</v>
      </c>
      <c r="S1760" s="837">
        <v>0.2</v>
      </c>
      <c r="T1760" s="836">
        <v>1</v>
      </c>
      <c r="U1760" s="838">
        <v>0.15384615384615385</v>
      </c>
    </row>
    <row r="1761" spans="1:21" ht="14.45" customHeight="1" x14ac:dyDescent="0.2">
      <c r="A1761" s="831">
        <v>7</v>
      </c>
      <c r="B1761" s="832" t="s">
        <v>2907</v>
      </c>
      <c r="C1761" s="832" t="s">
        <v>2913</v>
      </c>
      <c r="D1761" s="833" t="s">
        <v>4443</v>
      </c>
      <c r="E1761" s="834" t="s">
        <v>2931</v>
      </c>
      <c r="F1761" s="832" t="s">
        <v>2908</v>
      </c>
      <c r="G1761" s="832" t="s">
        <v>3041</v>
      </c>
      <c r="H1761" s="832" t="s">
        <v>585</v>
      </c>
      <c r="I1761" s="832" t="s">
        <v>3042</v>
      </c>
      <c r="J1761" s="832" t="s">
        <v>3043</v>
      </c>
      <c r="K1761" s="832" t="s">
        <v>2037</v>
      </c>
      <c r="L1761" s="835">
        <v>70.48</v>
      </c>
      <c r="M1761" s="835">
        <v>5356.4800000000005</v>
      </c>
      <c r="N1761" s="832">
        <v>76</v>
      </c>
      <c r="O1761" s="836">
        <v>25.5</v>
      </c>
      <c r="P1761" s="835">
        <v>3171.6000000000004</v>
      </c>
      <c r="Q1761" s="837">
        <v>0.5921052631578948</v>
      </c>
      <c r="R1761" s="832">
        <v>45</v>
      </c>
      <c r="S1761" s="837">
        <v>0.59210526315789469</v>
      </c>
      <c r="T1761" s="836">
        <v>13.5</v>
      </c>
      <c r="U1761" s="838">
        <v>0.52941176470588236</v>
      </c>
    </row>
    <row r="1762" spans="1:21" ht="14.45" customHeight="1" x14ac:dyDescent="0.2">
      <c r="A1762" s="831">
        <v>7</v>
      </c>
      <c r="B1762" s="832" t="s">
        <v>2907</v>
      </c>
      <c r="C1762" s="832" t="s">
        <v>2913</v>
      </c>
      <c r="D1762" s="833" t="s">
        <v>4443</v>
      </c>
      <c r="E1762" s="834" t="s">
        <v>2931</v>
      </c>
      <c r="F1762" s="832" t="s">
        <v>2908</v>
      </c>
      <c r="G1762" s="832" t="s">
        <v>3041</v>
      </c>
      <c r="H1762" s="832" t="s">
        <v>585</v>
      </c>
      <c r="I1762" s="832" t="s">
        <v>3940</v>
      </c>
      <c r="J1762" s="832" t="s">
        <v>3043</v>
      </c>
      <c r="K1762" s="832" t="s">
        <v>3941</v>
      </c>
      <c r="L1762" s="835">
        <v>0</v>
      </c>
      <c r="M1762" s="835">
        <v>0</v>
      </c>
      <c r="N1762" s="832">
        <v>1</v>
      </c>
      <c r="O1762" s="836">
        <v>1</v>
      </c>
      <c r="P1762" s="835"/>
      <c r="Q1762" s="837"/>
      <c r="R1762" s="832"/>
      <c r="S1762" s="837">
        <v>0</v>
      </c>
      <c r="T1762" s="836"/>
      <c r="U1762" s="838">
        <v>0</v>
      </c>
    </row>
    <row r="1763" spans="1:21" ht="14.45" customHeight="1" x14ac:dyDescent="0.2">
      <c r="A1763" s="831">
        <v>7</v>
      </c>
      <c r="B1763" s="832" t="s">
        <v>2907</v>
      </c>
      <c r="C1763" s="832" t="s">
        <v>2913</v>
      </c>
      <c r="D1763" s="833" t="s">
        <v>4443</v>
      </c>
      <c r="E1763" s="834" t="s">
        <v>2931</v>
      </c>
      <c r="F1763" s="832" t="s">
        <v>2908</v>
      </c>
      <c r="G1763" s="832" t="s">
        <v>3591</v>
      </c>
      <c r="H1763" s="832" t="s">
        <v>585</v>
      </c>
      <c r="I1763" s="832" t="s">
        <v>3592</v>
      </c>
      <c r="J1763" s="832" t="s">
        <v>1817</v>
      </c>
      <c r="K1763" s="832" t="s">
        <v>1818</v>
      </c>
      <c r="L1763" s="835">
        <v>51.43</v>
      </c>
      <c r="M1763" s="835">
        <v>720.02</v>
      </c>
      <c r="N1763" s="832">
        <v>14</v>
      </c>
      <c r="O1763" s="836">
        <v>4</v>
      </c>
      <c r="P1763" s="835">
        <v>514.29999999999995</v>
      </c>
      <c r="Q1763" s="837">
        <v>0.71428571428571419</v>
      </c>
      <c r="R1763" s="832">
        <v>10</v>
      </c>
      <c r="S1763" s="837">
        <v>0.7142857142857143</v>
      </c>
      <c r="T1763" s="836">
        <v>3</v>
      </c>
      <c r="U1763" s="838">
        <v>0.75</v>
      </c>
    </row>
    <row r="1764" spans="1:21" ht="14.45" customHeight="1" x14ac:dyDescent="0.2">
      <c r="A1764" s="831">
        <v>7</v>
      </c>
      <c r="B1764" s="832" t="s">
        <v>2907</v>
      </c>
      <c r="C1764" s="832" t="s">
        <v>2913</v>
      </c>
      <c r="D1764" s="833" t="s">
        <v>4443</v>
      </c>
      <c r="E1764" s="834" t="s">
        <v>2931</v>
      </c>
      <c r="F1764" s="832" t="s">
        <v>2908</v>
      </c>
      <c r="G1764" s="832" t="s">
        <v>3591</v>
      </c>
      <c r="H1764" s="832" t="s">
        <v>585</v>
      </c>
      <c r="I1764" s="832" t="s">
        <v>3592</v>
      </c>
      <c r="J1764" s="832" t="s">
        <v>1817</v>
      </c>
      <c r="K1764" s="832" t="s">
        <v>1818</v>
      </c>
      <c r="L1764" s="835">
        <v>55.77</v>
      </c>
      <c r="M1764" s="835">
        <v>334.62</v>
      </c>
      <c r="N1764" s="832">
        <v>6</v>
      </c>
      <c r="O1764" s="836">
        <v>1.5</v>
      </c>
      <c r="P1764" s="835">
        <v>223.08</v>
      </c>
      <c r="Q1764" s="837">
        <v>0.66666666666666674</v>
      </c>
      <c r="R1764" s="832">
        <v>4</v>
      </c>
      <c r="S1764" s="837">
        <v>0.66666666666666663</v>
      </c>
      <c r="T1764" s="836">
        <v>1</v>
      </c>
      <c r="U1764" s="838">
        <v>0.66666666666666663</v>
      </c>
    </row>
    <row r="1765" spans="1:21" ht="14.45" customHeight="1" x14ac:dyDescent="0.2">
      <c r="A1765" s="831">
        <v>7</v>
      </c>
      <c r="B1765" s="832" t="s">
        <v>2907</v>
      </c>
      <c r="C1765" s="832" t="s">
        <v>2913</v>
      </c>
      <c r="D1765" s="833" t="s">
        <v>4443</v>
      </c>
      <c r="E1765" s="834" t="s">
        <v>2931</v>
      </c>
      <c r="F1765" s="832" t="s">
        <v>2908</v>
      </c>
      <c r="G1765" s="832" t="s">
        <v>3591</v>
      </c>
      <c r="H1765" s="832" t="s">
        <v>585</v>
      </c>
      <c r="I1765" s="832" t="s">
        <v>3593</v>
      </c>
      <c r="J1765" s="832" t="s">
        <v>1817</v>
      </c>
      <c r="K1765" s="832" t="s">
        <v>1818</v>
      </c>
      <c r="L1765" s="835">
        <v>51.43</v>
      </c>
      <c r="M1765" s="835">
        <v>1337.18</v>
      </c>
      <c r="N1765" s="832">
        <v>26</v>
      </c>
      <c r="O1765" s="836">
        <v>5.5</v>
      </c>
      <c r="P1765" s="835">
        <v>925.74</v>
      </c>
      <c r="Q1765" s="837">
        <v>0.69230769230769229</v>
      </c>
      <c r="R1765" s="832">
        <v>18</v>
      </c>
      <c r="S1765" s="837">
        <v>0.69230769230769229</v>
      </c>
      <c r="T1765" s="836">
        <v>4</v>
      </c>
      <c r="U1765" s="838">
        <v>0.72727272727272729</v>
      </c>
    </row>
    <row r="1766" spans="1:21" ht="14.45" customHeight="1" x14ac:dyDescent="0.2">
      <c r="A1766" s="831">
        <v>7</v>
      </c>
      <c r="B1766" s="832" t="s">
        <v>2907</v>
      </c>
      <c r="C1766" s="832" t="s">
        <v>2913</v>
      </c>
      <c r="D1766" s="833" t="s">
        <v>4443</v>
      </c>
      <c r="E1766" s="834" t="s">
        <v>2931</v>
      </c>
      <c r="F1766" s="832" t="s">
        <v>2908</v>
      </c>
      <c r="G1766" s="832" t="s">
        <v>3591</v>
      </c>
      <c r="H1766" s="832" t="s">
        <v>585</v>
      </c>
      <c r="I1766" s="832" t="s">
        <v>3593</v>
      </c>
      <c r="J1766" s="832" t="s">
        <v>1817</v>
      </c>
      <c r="K1766" s="832" t="s">
        <v>1818</v>
      </c>
      <c r="L1766" s="835">
        <v>55.77</v>
      </c>
      <c r="M1766" s="835">
        <v>167.31</v>
      </c>
      <c r="N1766" s="832">
        <v>3</v>
      </c>
      <c r="O1766" s="836">
        <v>1</v>
      </c>
      <c r="P1766" s="835">
        <v>167.31</v>
      </c>
      <c r="Q1766" s="837">
        <v>1</v>
      </c>
      <c r="R1766" s="832">
        <v>3</v>
      </c>
      <c r="S1766" s="837">
        <v>1</v>
      </c>
      <c r="T1766" s="836">
        <v>1</v>
      </c>
      <c r="U1766" s="838">
        <v>1</v>
      </c>
    </row>
    <row r="1767" spans="1:21" ht="14.45" customHeight="1" x14ac:dyDescent="0.2">
      <c r="A1767" s="831">
        <v>7</v>
      </c>
      <c r="B1767" s="832" t="s">
        <v>2907</v>
      </c>
      <c r="C1767" s="832" t="s">
        <v>2913</v>
      </c>
      <c r="D1767" s="833" t="s">
        <v>4443</v>
      </c>
      <c r="E1767" s="834" t="s">
        <v>2931</v>
      </c>
      <c r="F1767" s="832" t="s">
        <v>2908</v>
      </c>
      <c r="G1767" s="832" t="s">
        <v>3981</v>
      </c>
      <c r="H1767" s="832" t="s">
        <v>678</v>
      </c>
      <c r="I1767" s="832" t="s">
        <v>3982</v>
      </c>
      <c r="J1767" s="832" t="s">
        <v>2779</v>
      </c>
      <c r="K1767" s="832" t="s">
        <v>3532</v>
      </c>
      <c r="L1767" s="835">
        <v>93.27</v>
      </c>
      <c r="M1767" s="835">
        <v>93.27</v>
      </c>
      <c r="N1767" s="832">
        <v>1</v>
      </c>
      <c r="O1767" s="836">
        <v>1</v>
      </c>
      <c r="P1767" s="835">
        <v>93.27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5" customHeight="1" x14ac:dyDescent="0.2">
      <c r="A1768" s="831">
        <v>7</v>
      </c>
      <c r="B1768" s="832" t="s">
        <v>2907</v>
      </c>
      <c r="C1768" s="832" t="s">
        <v>2913</v>
      </c>
      <c r="D1768" s="833" t="s">
        <v>4443</v>
      </c>
      <c r="E1768" s="834" t="s">
        <v>2931</v>
      </c>
      <c r="F1768" s="832" t="s">
        <v>2908</v>
      </c>
      <c r="G1768" s="832" t="s">
        <v>3568</v>
      </c>
      <c r="H1768" s="832" t="s">
        <v>585</v>
      </c>
      <c r="I1768" s="832" t="s">
        <v>3569</v>
      </c>
      <c r="J1768" s="832" t="s">
        <v>3570</v>
      </c>
      <c r="K1768" s="832" t="s">
        <v>3571</v>
      </c>
      <c r="L1768" s="835">
        <v>57.76</v>
      </c>
      <c r="M1768" s="835">
        <v>115.52</v>
      </c>
      <c r="N1768" s="832">
        <v>2</v>
      </c>
      <c r="O1768" s="836">
        <v>0.5</v>
      </c>
      <c r="P1768" s="835">
        <v>115.52</v>
      </c>
      <c r="Q1768" s="837">
        <v>1</v>
      </c>
      <c r="R1768" s="832">
        <v>2</v>
      </c>
      <c r="S1768" s="837">
        <v>1</v>
      </c>
      <c r="T1768" s="836">
        <v>0.5</v>
      </c>
      <c r="U1768" s="838">
        <v>1</v>
      </c>
    </row>
    <row r="1769" spans="1:21" ht="14.45" customHeight="1" x14ac:dyDescent="0.2">
      <c r="A1769" s="831">
        <v>7</v>
      </c>
      <c r="B1769" s="832" t="s">
        <v>2907</v>
      </c>
      <c r="C1769" s="832" t="s">
        <v>2913</v>
      </c>
      <c r="D1769" s="833" t="s">
        <v>4443</v>
      </c>
      <c r="E1769" s="834" t="s">
        <v>2931</v>
      </c>
      <c r="F1769" s="832" t="s">
        <v>2908</v>
      </c>
      <c r="G1769" s="832" t="s">
        <v>2979</v>
      </c>
      <c r="H1769" s="832" t="s">
        <v>585</v>
      </c>
      <c r="I1769" s="832" t="s">
        <v>2980</v>
      </c>
      <c r="J1769" s="832" t="s">
        <v>2981</v>
      </c>
      <c r="K1769" s="832" t="s">
        <v>1867</v>
      </c>
      <c r="L1769" s="835">
        <v>55.95</v>
      </c>
      <c r="M1769" s="835">
        <v>111.9</v>
      </c>
      <c r="N1769" s="832">
        <v>2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5" customHeight="1" x14ac:dyDescent="0.2">
      <c r="A1770" s="831">
        <v>7</v>
      </c>
      <c r="B1770" s="832" t="s">
        <v>2907</v>
      </c>
      <c r="C1770" s="832" t="s">
        <v>2913</v>
      </c>
      <c r="D1770" s="833" t="s">
        <v>4443</v>
      </c>
      <c r="E1770" s="834" t="s">
        <v>2931</v>
      </c>
      <c r="F1770" s="832" t="s">
        <v>2908</v>
      </c>
      <c r="G1770" s="832" t="s">
        <v>4333</v>
      </c>
      <c r="H1770" s="832" t="s">
        <v>585</v>
      </c>
      <c r="I1770" s="832" t="s">
        <v>4334</v>
      </c>
      <c r="J1770" s="832" t="s">
        <v>4335</v>
      </c>
      <c r="K1770" s="832" t="s">
        <v>4336</v>
      </c>
      <c r="L1770" s="835">
        <v>0</v>
      </c>
      <c r="M1770" s="835">
        <v>0</v>
      </c>
      <c r="N1770" s="832">
        <v>1</v>
      </c>
      <c r="O1770" s="836">
        <v>0.5</v>
      </c>
      <c r="P1770" s="835">
        <v>0</v>
      </c>
      <c r="Q1770" s="837"/>
      <c r="R1770" s="832">
        <v>1</v>
      </c>
      <c r="S1770" s="837">
        <v>1</v>
      </c>
      <c r="T1770" s="836">
        <v>0.5</v>
      </c>
      <c r="U1770" s="838">
        <v>1</v>
      </c>
    </row>
    <row r="1771" spans="1:21" ht="14.45" customHeight="1" x14ac:dyDescent="0.2">
      <c r="A1771" s="831">
        <v>7</v>
      </c>
      <c r="B1771" s="832" t="s">
        <v>2907</v>
      </c>
      <c r="C1771" s="832" t="s">
        <v>2913</v>
      </c>
      <c r="D1771" s="833" t="s">
        <v>4443</v>
      </c>
      <c r="E1771" s="834" t="s">
        <v>2931</v>
      </c>
      <c r="F1771" s="832" t="s">
        <v>2908</v>
      </c>
      <c r="G1771" s="832" t="s">
        <v>3235</v>
      </c>
      <c r="H1771" s="832" t="s">
        <v>585</v>
      </c>
      <c r="I1771" s="832" t="s">
        <v>3236</v>
      </c>
      <c r="J1771" s="832" t="s">
        <v>3237</v>
      </c>
      <c r="K1771" s="832" t="s">
        <v>1210</v>
      </c>
      <c r="L1771" s="835">
        <v>0</v>
      </c>
      <c r="M1771" s="835">
        <v>0</v>
      </c>
      <c r="N1771" s="832">
        <v>6</v>
      </c>
      <c r="O1771" s="836">
        <v>1</v>
      </c>
      <c r="P1771" s="835">
        <v>0</v>
      </c>
      <c r="Q1771" s="837"/>
      <c r="R1771" s="832">
        <v>6</v>
      </c>
      <c r="S1771" s="837">
        <v>1</v>
      </c>
      <c r="T1771" s="836">
        <v>1</v>
      </c>
      <c r="U1771" s="838">
        <v>1</v>
      </c>
    </row>
    <row r="1772" spans="1:21" ht="14.45" customHeight="1" x14ac:dyDescent="0.2">
      <c r="A1772" s="831">
        <v>7</v>
      </c>
      <c r="B1772" s="832" t="s">
        <v>2907</v>
      </c>
      <c r="C1772" s="832" t="s">
        <v>2913</v>
      </c>
      <c r="D1772" s="833" t="s">
        <v>4443</v>
      </c>
      <c r="E1772" s="834" t="s">
        <v>2931</v>
      </c>
      <c r="F1772" s="832" t="s">
        <v>2908</v>
      </c>
      <c r="G1772" s="832" t="s">
        <v>3602</v>
      </c>
      <c r="H1772" s="832" t="s">
        <v>678</v>
      </c>
      <c r="I1772" s="832" t="s">
        <v>2822</v>
      </c>
      <c r="J1772" s="832" t="s">
        <v>2823</v>
      </c>
      <c r="K1772" s="832" t="s">
        <v>2824</v>
      </c>
      <c r="L1772" s="835">
        <v>754.04</v>
      </c>
      <c r="M1772" s="835">
        <v>46750.479999999996</v>
      </c>
      <c r="N1772" s="832">
        <v>62</v>
      </c>
      <c r="O1772" s="836">
        <v>13</v>
      </c>
      <c r="P1772" s="835">
        <v>38456.04</v>
      </c>
      <c r="Q1772" s="837">
        <v>0.82258064516129037</v>
      </c>
      <c r="R1772" s="832">
        <v>51</v>
      </c>
      <c r="S1772" s="837">
        <v>0.82258064516129037</v>
      </c>
      <c r="T1772" s="836">
        <v>11</v>
      </c>
      <c r="U1772" s="838">
        <v>0.84615384615384615</v>
      </c>
    </row>
    <row r="1773" spans="1:21" ht="14.45" customHeight="1" x14ac:dyDescent="0.2">
      <c r="A1773" s="831">
        <v>7</v>
      </c>
      <c r="B1773" s="832" t="s">
        <v>2907</v>
      </c>
      <c r="C1773" s="832" t="s">
        <v>2913</v>
      </c>
      <c r="D1773" s="833" t="s">
        <v>4443</v>
      </c>
      <c r="E1773" s="834" t="s">
        <v>2931</v>
      </c>
      <c r="F1773" s="832" t="s">
        <v>2908</v>
      </c>
      <c r="G1773" s="832" t="s">
        <v>3602</v>
      </c>
      <c r="H1773" s="832" t="s">
        <v>678</v>
      </c>
      <c r="I1773" s="832" t="s">
        <v>3603</v>
      </c>
      <c r="J1773" s="832" t="s">
        <v>2823</v>
      </c>
      <c r="K1773" s="832" t="s">
        <v>3604</v>
      </c>
      <c r="L1773" s="835">
        <v>1131.06</v>
      </c>
      <c r="M1773" s="835">
        <v>35062.86</v>
      </c>
      <c r="N1773" s="832">
        <v>31</v>
      </c>
      <c r="O1773" s="836">
        <v>8</v>
      </c>
      <c r="P1773" s="835">
        <v>29407.559999999998</v>
      </c>
      <c r="Q1773" s="837">
        <v>0.83870967741935476</v>
      </c>
      <c r="R1773" s="832">
        <v>26</v>
      </c>
      <c r="S1773" s="837">
        <v>0.83870967741935487</v>
      </c>
      <c r="T1773" s="836">
        <v>6</v>
      </c>
      <c r="U1773" s="838">
        <v>0.75</v>
      </c>
    </row>
    <row r="1774" spans="1:21" ht="14.45" customHeight="1" x14ac:dyDescent="0.2">
      <c r="A1774" s="831">
        <v>7</v>
      </c>
      <c r="B1774" s="832" t="s">
        <v>2907</v>
      </c>
      <c r="C1774" s="832" t="s">
        <v>2913</v>
      </c>
      <c r="D1774" s="833" t="s">
        <v>4443</v>
      </c>
      <c r="E1774" s="834" t="s">
        <v>2931</v>
      </c>
      <c r="F1774" s="832" t="s">
        <v>2908</v>
      </c>
      <c r="G1774" s="832" t="s">
        <v>3602</v>
      </c>
      <c r="H1774" s="832" t="s">
        <v>678</v>
      </c>
      <c r="I1774" s="832" t="s">
        <v>3605</v>
      </c>
      <c r="J1774" s="832" t="s">
        <v>2823</v>
      </c>
      <c r="K1774" s="832" t="s">
        <v>3606</v>
      </c>
      <c r="L1774" s="835">
        <v>1508.08</v>
      </c>
      <c r="M1774" s="835">
        <v>12064.64</v>
      </c>
      <c r="N1774" s="832">
        <v>8</v>
      </c>
      <c r="O1774" s="836">
        <v>3</v>
      </c>
      <c r="P1774" s="835">
        <v>12064.64</v>
      </c>
      <c r="Q1774" s="837">
        <v>1</v>
      </c>
      <c r="R1774" s="832">
        <v>8</v>
      </c>
      <c r="S1774" s="837">
        <v>1</v>
      </c>
      <c r="T1774" s="836">
        <v>3</v>
      </c>
      <c r="U1774" s="838">
        <v>1</v>
      </c>
    </row>
    <row r="1775" spans="1:21" ht="14.45" customHeight="1" x14ac:dyDescent="0.2">
      <c r="A1775" s="831">
        <v>7</v>
      </c>
      <c r="B1775" s="832" t="s">
        <v>2907</v>
      </c>
      <c r="C1775" s="832" t="s">
        <v>2913</v>
      </c>
      <c r="D1775" s="833" t="s">
        <v>4443</v>
      </c>
      <c r="E1775" s="834" t="s">
        <v>2931</v>
      </c>
      <c r="F1775" s="832" t="s">
        <v>2908</v>
      </c>
      <c r="G1775" s="832" t="s">
        <v>3602</v>
      </c>
      <c r="H1775" s="832" t="s">
        <v>585</v>
      </c>
      <c r="I1775" s="832" t="s">
        <v>3609</v>
      </c>
      <c r="J1775" s="832" t="s">
        <v>3608</v>
      </c>
      <c r="K1775" s="832" t="s">
        <v>2824</v>
      </c>
      <c r="L1775" s="835">
        <v>646.32000000000005</v>
      </c>
      <c r="M1775" s="835">
        <v>11633.76</v>
      </c>
      <c r="N1775" s="832">
        <v>18</v>
      </c>
      <c r="O1775" s="836">
        <v>3</v>
      </c>
      <c r="P1775" s="835">
        <v>11633.76</v>
      </c>
      <c r="Q1775" s="837">
        <v>1</v>
      </c>
      <c r="R1775" s="832">
        <v>18</v>
      </c>
      <c r="S1775" s="837">
        <v>1</v>
      </c>
      <c r="T1775" s="836">
        <v>3</v>
      </c>
      <c r="U1775" s="838">
        <v>1</v>
      </c>
    </row>
    <row r="1776" spans="1:21" ht="14.45" customHeight="1" x14ac:dyDescent="0.2">
      <c r="A1776" s="831">
        <v>7</v>
      </c>
      <c r="B1776" s="832" t="s">
        <v>2907</v>
      </c>
      <c r="C1776" s="832" t="s">
        <v>2913</v>
      </c>
      <c r="D1776" s="833" t="s">
        <v>4443</v>
      </c>
      <c r="E1776" s="834" t="s">
        <v>2931</v>
      </c>
      <c r="F1776" s="832" t="s">
        <v>2908</v>
      </c>
      <c r="G1776" s="832" t="s">
        <v>3602</v>
      </c>
      <c r="H1776" s="832" t="s">
        <v>585</v>
      </c>
      <c r="I1776" s="832" t="s">
        <v>3612</v>
      </c>
      <c r="J1776" s="832" t="s">
        <v>2823</v>
      </c>
      <c r="K1776" s="832" t="s">
        <v>3613</v>
      </c>
      <c r="L1776" s="835">
        <v>1508.08</v>
      </c>
      <c r="M1776" s="835">
        <v>9048.48</v>
      </c>
      <c r="N1776" s="832">
        <v>6</v>
      </c>
      <c r="O1776" s="836">
        <v>2</v>
      </c>
      <c r="P1776" s="835">
        <v>9048.48</v>
      </c>
      <c r="Q1776" s="837">
        <v>1</v>
      </c>
      <c r="R1776" s="832">
        <v>6</v>
      </c>
      <c r="S1776" s="837">
        <v>1</v>
      </c>
      <c r="T1776" s="836">
        <v>2</v>
      </c>
      <c r="U1776" s="838">
        <v>1</v>
      </c>
    </row>
    <row r="1777" spans="1:21" ht="14.45" customHeight="1" x14ac:dyDescent="0.2">
      <c r="A1777" s="831">
        <v>7</v>
      </c>
      <c r="B1777" s="832" t="s">
        <v>2907</v>
      </c>
      <c r="C1777" s="832" t="s">
        <v>2913</v>
      </c>
      <c r="D1777" s="833" t="s">
        <v>4443</v>
      </c>
      <c r="E1777" s="834" t="s">
        <v>2931</v>
      </c>
      <c r="F1777" s="832" t="s">
        <v>2908</v>
      </c>
      <c r="G1777" s="832" t="s">
        <v>3602</v>
      </c>
      <c r="H1777" s="832" t="s">
        <v>585</v>
      </c>
      <c r="I1777" s="832" t="s">
        <v>3614</v>
      </c>
      <c r="J1777" s="832" t="s">
        <v>3615</v>
      </c>
      <c r="K1777" s="832" t="s">
        <v>2824</v>
      </c>
      <c r="L1777" s="835">
        <v>754.04</v>
      </c>
      <c r="M1777" s="835">
        <v>8294.4399999999987</v>
      </c>
      <c r="N1777" s="832">
        <v>11</v>
      </c>
      <c r="O1777" s="836">
        <v>4</v>
      </c>
      <c r="P1777" s="835">
        <v>8294.4399999999987</v>
      </c>
      <c r="Q1777" s="837">
        <v>1</v>
      </c>
      <c r="R1777" s="832">
        <v>11</v>
      </c>
      <c r="S1777" s="837">
        <v>1</v>
      </c>
      <c r="T1777" s="836">
        <v>4</v>
      </c>
      <c r="U1777" s="838">
        <v>1</v>
      </c>
    </row>
    <row r="1778" spans="1:21" ht="14.45" customHeight="1" x14ac:dyDescent="0.2">
      <c r="A1778" s="831">
        <v>7</v>
      </c>
      <c r="B1778" s="832" t="s">
        <v>2907</v>
      </c>
      <c r="C1778" s="832" t="s">
        <v>2913</v>
      </c>
      <c r="D1778" s="833" t="s">
        <v>4443</v>
      </c>
      <c r="E1778" s="834" t="s">
        <v>2931</v>
      </c>
      <c r="F1778" s="832" t="s">
        <v>2908</v>
      </c>
      <c r="G1778" s="832" t="s">
        <v>3602</v>
      </c>
      <c r="H1778" s="832" t="s">
        <v>585</v>
      </c>
      <c r="I1778" s="832" t="s">
        <v>3616</v>
      </c>
      <c r="J1778" s="832" t="s">
        <v>3615</v>
      </c>
      <c r="K1778" s="832" t="s">
        <v>3604</v>
      </c>
      <c r="L1778" s="835">
        <v>1131.06</v>
      </c>
      <c r="M1778" s="835">
        <v>2262.12</v>
      </c>
      <c r="N1778" s="832">
        <v>2</v>
      </c>
      <c r="O1778" s="836">
        <v>1</v>
      </c>
      <c r="P1778" s="835">
        <v>2262.12</v>
      </c>
      <c r="Q1778" s="837">
        <v>1</v>
      </c>
      <c r="R1778" s="832">
        <v>2</v>
      </c>
      <c r="S1778" s="837">
        <v>1</v>
      </c>
      <c r="T1778" s="836">
        <v>1</v>
      </c>
      <c r="U1778" s="838">
        <v>1</v>
      </c>
    </row>
    <row r="1779" spans="1:21" ht="14.45" customHeight="1" x14ac:dyDescent="0.2">
      <c r="A1779" s="831">
        <v>7</v>
      </c>
      <c r="B1779" s="832" t="s">
        <v>2907</v>
      </c>
      <c r="C1779" s="832" t="s">
        <v>2913</v>
      </c>
      <c r="D1779" s="833" t="s">
        <v>4443</v>
      </c>
      <c r="E1779" s="834" t="s">
        <v>2931</v>
      </c>
      <c r="F1779" s="832" t="s">
        <v>2908</v>
      </c>
      <c r="G1779" s="832" t="s">
        <v>3602</v>
      </c>
      <c r="H1779" s="832" t="s">
        <v>585</v>
      </c>
      <c r="I1779" s="832" t="s">
        <v>4023</v>
      </c>
      <c r="J1779" s="832" t="s">
        <v>2823</v>
      </c>
      <c r="K1779" s="832" t="s">
        <v>4024</v>
      </c>
      <c r="L1779" s="835">
        <v>3016.17</v>
      </c>
      <c r="M1779" s="835">
        <v>18097.02</v>
      </c>
      <c r="N1779" s="832">
        <v>6</v>
      </c>
      <c r="O1779" s="836">
        <v>1</v>
      </c>
      <c r="P1779" s="835">
        <v>18097.02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5" customHeight="1" x14ac:dyDescent="0.2">
      <c r="A1780" s="831">
        <v>7</v>
      </c>
      <c r="B1780" s="832" t="s">
        <v>2907</v>
      </c>
      <c r="C1780" s="832" t="s">
        <v>2913</v>
      </c>
      <c r="D1780" s="833" t="s">
        <v>4443</v>
      </c>
      <c r="E1780" s="834" t="s">
        <v>2931</v>
      </c>
      <c r="F1780" s="832" t="s">
        <v>2908</v>
      </c>
      <c r="G1780" s="832" t="s">
        <v>3602</v>
      </c>
      <c r="H1780" s="832" t="s">
        <v>585</v>
      </c>
      <c r="I1780" s="832" t="s">
        <v>3617</v>
      </c>
      <c r="J1780" s="832" t="s">
        <v>3615</v>
      </c>
      <c r="K1780" s="832" t="s">
        <v>2824</v>
      </c>
      <c r="L1780" s="835">
        <v>754.04</v>
      </c>
      <c r="M1780" s="835">
        <v>4524.24</v>
      </c>
      <c r="N1780" s="832">
        <v>6</v>
      </c>
      <c r="O1780" s="836">
        <v>1</v>
      </c>
      <c r="P1780" s="835">
        <v>4524.24</v>
      </c>
      <c r="Q1780" s="837">
        <v>1</v>
      </c>
      <c r="R1780" s="832">
        <v>6</v>
      </c>
      <c r="S1780" s="837">
        <v>1</v>
      </c>
      <c r="T1780" s="836">
        <v>1</v>
      </c>
      <c r="U1780" s="838">
        <v>1</v>
      </c>
    </row>
    <row r="1781" spans="1:21" ht="14.45" customHeight="1" x14ac:dyDescent="0.2">
      <c r="A1781" s="831">
        <v>7</v>
      </c>
      <c r="B1781" s="832" t="s">
        <v>2907</v>
      </c>
      <c r="C1781" s="832" t="s">
        <v>2913</v>
      </c>
      <c r="D1781" s="833" t="s">
        <v>4443</v>
      </c>
      <c r="E1781" s="834" t="s">
        <v>2931</v>
      </c>
      <c r="F1781" s="832" t="s">
        <v>2908</v>
      </c>
      <c r="G1781" s="832" t="s">
        <v>3048</v>
      </c>
      <c r="H1781" s="832" t="s">
        <v>678</v>
      </c>
      <c r="I1781" s="832" t="s">
        <v>3620</v>
      </c>
      <c r="J1781" s="832" t="s">
        <v>874</v>
      </c>
      <c r="K1781" s="832" t="s">
        <v>875</v>
      </c>
      <c r="L1781" s="835">
        <v>65.989999999999995</v>
      </c>
      <c r="M1781" s="835">
        <v>1055.8399999999999</v>
      </c>
      <c r="N1781" s="832">
        <v>16</v>
      </c>
      <c r="O1781" s="836">
        <v>4.5</v>
      </c>
      <c r="P1781" s="835">
        <v>857.86999999999989</v>
      </c>
      <c r="Q1781" s="837">
        <v>0.8125</v>
      </c>
      <c r="R1781" s="832">
        <v>13</v>
      </c>
      <c r="S1781" s="837">
        <v>0.8125</v>
      </c>
      <c r="T1781" s="836">
        <v>3.5</v>
      </c>
      <c r="U1781" s="838">
        <v>0.77777777777777779</v>
      </c>
    </row>
    <row r="1782" spans="1:21" ht="14.45" customHeight="1" x14ac:dyDescent="0.2">
      <c r="A1782" s="831">
        <v>7</v>
      </c>
      <c r="B1782" s="832" t="s">
        <v>2907</v>
      </c>
      <c r="C1782" s="832" t="s">
        <v>2913</v>
      </c>
      <c r="D1782" s="833" t="s">
        <v>4443</v>
      </c>
      <c r="E1782" s="834" t="s">
        <v>2931</v>
      </c>
      <c r="F1782" s="832" t="s">
        <v>2908</v>
      </c>
      <c r="G1782" s="832" t="s">
        <v>3048</v>
      </c>
      <c r="H1782" s="832" t="s">
        <v>678</v>
      </c>
      <c r="I1782" s="832" t="s">
        <v>3050</v>
      </c>
      <c r="J1782" s="832" t="s">
        <v>876</v>
      </c>
      <c r="K1782" s="832" t="s">
        <v>877</v>
      </c>
      <c r="L1782" s="835">
        <v>132</v>
      </c>
      <c r="M1782" s="835">
        <v>396</v>
      </c>
      <c r="N1782" s="832">
        <v>3</v>
      </c>
      <c r="O1782" s="836">
        <v>0.5</v>
      </c>
      <c r="P1782" s="835">
        <v>396</v>
      </c>
      <c r="Q1782" s="837">
        <v>1</v>
      </c>
      <c r="R1782" s="832">
        <v>3</v>
      </c>
      <c r="S1782" s="837">
        <v>1</v>
      </c>
      <c r="T1782" s="836">
        <v>0.5</v>
      </c>
      <c r="U1782" s="838">
        <v>1</v>
      </c>
    </row>
    <row r="1783" spans="1:21" ht="14.45" customHeight="1" x14ac:dyDescent="0.2">
      <c r="A1783" s="831">
        <v>7</v>
      </c>
      <c r="B1783" s="832" t="s">
        <v>2907</v>
      </c>
      <c r="C1783" s="832" t="s">
        <v>2913</v>
      </c>
      <c r="D1783" s="833" t="s">
        <v>4443</v>
      </c>
      <c r="E1783" s="834" t="s">
        <v>2931</v>
      </c>
      <c r="F1783" s="832" t="s">
        <v>2908</v>
      </c>
      <c r="G1783" s="832" t="s">
        <v>3048</v>
      </c>
      <c r="H1783" s="832" t="s">
        <v>585</v>
      </c>
      <c r="I1783" s="832" t="s">
        <v>3622</v>
      </c>
      <c r="J1783" s="832" t="s">
        <v>3052</v>
      </c>
      <c r="K1783" s="832" t="s">
        <v>875</v>
      </c>
      <c r="L1783" s="835">
        <v>65.989999999999995</v>
      </c>
      <c r="M1783" s="835">
        <v>65.989999999999995</v>
      </c>
      <c r="N1783" s="832">
        <v>1</v>
      </c>
      <c r="O1783" s="836">
        <v>0.5</v>
      </c>
      <c r="P1783" s="835">
        <v>65.989999999999995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5" customHeight="1" x14ac:dyDescent="0.2">
      <c r="A1784" s="831">
        <v>7</v>
      </c>
      <c r="B1784" s="832" t="s">
        <v>2907</v>
      </c>
      <c r="C1784" s="832" t="s">
        <v>2913</v>
      </c>
      <c r="D1784" s="833" t="s">
        <v>4443</v>
      </c>
      <c r="E1784" s="834" t="s">
        <v>2931</v>
      </c>
      <c r="F1784" s="832" t="s">
        <v>2908</v>
      </c>
      <c r="G1784" s="832" t="s">
        <v>3208</v>
      </c>
      <c r="H1784" s="832" t="s">
        <v>585</v>
      </c>
      <c r="I1784" s="832" t="s">
        <v>4232</v>
      </c>
      <c r="J1784" s="832" t="s">
        <v>3210</v>
      </c>
      <c r="K1784" s="832" t="s">
        <v>834</v>
      </c>
      <c r="L1784" s="835">
        <v>58.77</v>
      </c>
      <c r="M1784" s="835">
        <v>117.54</v>
      </c>
      <c r="N1784" s="832">
        <v>2</v>
      </c>
      <c r="O1784" s="836">
        <v>2</v>
      </c>
      <c r="P1784" s="835">
        <v>58.77</v>
      </c>
      <c r="Q1784" s="837">
        <v>0.5</v>
      </c>
      <c r="R1784" s="832">
        <v>1</v>
      </c>
      <c r="S1784" s="837">
        <v>0.5</v>
      </c>
      <c r="T1784" s="836">
        <v>1</v>
      </c>
      <c r="U1784" s="838">
        <v>0.5</v>
      </c>
    </row>
    <row r="1785" spans="1:21" ht="14.45" customHeight="1" x14ac:dyDescent="0.2">
      <c r="A1785" s="831">
        <v>7</v>
      </c>
      <c r="B1785" s="832" t="s">
        <v>2907</v>
      </c>
      <c r="C1785" s="832" t="s">
        <v>2913</v>
      </c>
      <c r="D1785" s="833" t="s">
        <v>4443</v>
      </c>
      <c r="E1785" s="834" t="s">
        <v>2931</v>
      </c>
      <c r="F1785" s="832" t="s">
        <v>2908</v>
      </c>
      <c r="G1785" s="832" t="s">
        <v>3053</v>
      </c>
      <c r="H1785" s="832" t="s">
        <v>585</v>
      </c>
      <c r="I1785" s="832" t="s">
        <v>4082</v>
      </c>
      <c r="J1785" s="832" t="s">
        <v>1920</v>
      </c>
      <c r="K1785" s="832" t="s">
        <v>4083</v>
      </c>
      <c r="L1785" s="835">
        <v>516</v>
      </c>
      <c r="M1785" s="835">
        <v>3612</v>
      </c>
      <c r="N1785" s="832">
        <v>7</v>
      </c>
      <c r="O1785" s="836">
        <v>1.5</v>
      </c>
      <c r="P1785" s="835">
        <v>3612</v>
      </c>
      <c r="Q1785" s="837">
        <v>1</v>
      </c>
      <c r="R1785" s="832">
        <v>7</v>
      </c>
      <c r="S1785" s="837">
        <v>1</v>
      </c>
      <c r="T1785" s="836">
        <v>1.5</v>
      </c>
      <c r="U1785" s="838">
        <v>1</v>
      </c>
    </row>
    <row r="1786" spans="1:21" ht="14.45" customHeight="1" x14ac:dyDescent="0.2">
      <c r="A1786" s="831">
        <v>7</v>
      </c>
      <c r="B1786" s="832" t="s">
        <v>2907</v>
      </c>
      <c r="C1786" s="832" t="s">
        <v>2913</v>
      </c>
      <c r="D1786" s="833" t="s">
        <v>4443</v>
      </c>
      <c r="E1786" s="834" t="s">
        <v>2931</v>
      </c>
      <c r="F1786" s="832" t="s">
        <v>2908</v>
      </c>
      <c r="G1786" s="832" t="s">
        <v>3229</v>
      </c>
      <c r="H1786" s="832" t="s">
        <v>585</v>
      </c>
      <c r="I1786" s="832" t="s">
        <v>3623</v>
      </c>
      <c r="J1786" s="832" t="s">
        <v>3231</v>
      </c>
      <c r="K1786" s="832" t="s">
        <v>3624</v>
      </c>
      <c r="L1786" s="835">
        <v>140.94999999999999</v>
      </c>
      <c r="M1786" s="835">
        <v>2678.0499999999997</v>
      </c>
      <c r="N1786" s="832">
        <v>19</v>
      </c>
      <c r="O1786" s="836">
        <v>7.5</v>
      </c>
      <c r="P1786" s="835">
        <v>1691.3999999999999</v>
      </c>
      <c r="Q1786" s="837">
        <v>0.63157894736842102</v>
      </c>
      <c r="R1786" s="832">
        <v>12</v>
      </c>
      <c r="S1786" s="837">
        <v>0.63157894736842102</v>
      </c>
      <c r="T1786" s="836">
        <v>3.5</v>
      </c>
      <c r="U1786" s="838">
        <v>0.46666666666666667</v>
      </c>
    </row>
    <row r="1787" spans="1:21" ht="14.45" customHeight="1" x14ac:dyDescent="0.2">
      <c r="A1787" s="831">
        <v>7</v>
      </c>
      <c r="B1787" s="832" t="s">
        <v>2907</v>
      </c>
      <c r="C1787" s="832" t="s">
        <v>2913</v>
      </c>
      <c r="D1787" s="833" t="s">
        <v>4443</v>
      </c>
      <c r="E1787" s="834" t="s">
        <v>2931</v>
      </c>
      <c r="F1787" s="832" t="s">
        <v>2908</v>
      </c>
      <c r="G1787" s="832" t="s">
        <v>3229</v>
      </c>
      <c r="H1787" s="832" t="s">
        <v>585</v>
      </c>
      <c r="I1787" s="832" t="s">
        <v>3623</v>
      </c>
      <c r="J1787" s="832" t="s">
        <v>3231</v>
      </c>
      <c r="K1787" s="832" t="s">
        <v>3624</v>
      </c>
      <c r="L1787" s="835">
        <v>150.26</v>
      </c>
      <c r="M1787" s="835">
        <v>300.52</v>
      </c>
      <c r="N1787" s="832">
        <v>2</v>
      </c>
      <c r="O1787" s="836">
        <v>0.5</v>
      </c>
      <c r="P1787" s="835">
        <v>300.52</v>
      </c>
      <c r="Q1787" s="837">
        <v>1</v>
      </c>
      <c r="R1787" s="832">
        <v>2</v>
      </c>
      <c r="S1787" s="837">
        <v>1</v>
      </c>
      <c r="T1787" s="836">
        <v>0.5</v>
      </c>
      <c r="U1787" s="838">
        <v>1</v>
      </c>
    </row>
    <row r="1788" spans="1:21" ht="14.45" customHeight="1" x14ac:dyDescent="0.2">
      <c r="A1788" s="831">
        <v>7</v>
      </c>
      <c r="B1788" s="832" t="s">
        <v>2907</v>
      </c>
      <c r="C1788" s="832" t="s">
        <v>2913</v>
      </c>
      <c r="D1788" s="833" t="s">
        <v>4443</v>
      </c>
      <c r="E1788" s="834" t="s">
        <v>2931</v>
      </c>
      <c r="F1788" s="832" t="s">
        <v>2908</v>
      </c>
      <c r="G1788" s="832" t="s">
        <v>3229</v>
      </c>
      <c r="H1788" s="832" t="s">
        <v>585</v>
      </c>
      <c r="I1788" s="832" t="s">
        <v>3625</v>
      </c>
      <c r="J1788" s="832" t="s">
        <v>3231</v>
      </c>
      <c r="K1788" s="832" t="s">
        <v>3626</v>
      </c>
      <c r="L1788" s="835">
        <v>211.42</v>
      </c>
      <c r="M1788" s="835">
        <v>4016.9799999999996</v>
      </c>
      <c r="N1788" s="832">
        <v>19</v>
      </c>
      <c r="O1788" s="836">
        <v>5.5</v>
      </c>
      <c r="P1788" s="835">
        <v>2325.62</v>
      </c>
      <c r="Q1788" s="837">
        <v>0.57894736842105265</v>
      </c>
      <c r="R1788" s="832">
        <v>11</v>
      </c>
      <c r="S1788" s="837">
        <v>0.57894736842105265</v>
      </c>
      <c r="T1788" s="836">
        <v>3</v>
      </c>
      <c r="U1788" s="838">
        <v>0.54545454545454541</v>
      </c>
    </row>
    <row r="1789" spans="1:21" ht="14.45" customHeight="1" x14ac:dyDescent="0.2">
      <c r="A1789" s="831">
        <v>7</v>
      </c>
      <c r="B1789" s="832" t="s">
        <v>2907</v>
      </c>
      <c r="C1789" s="832" t="s">
        <v>2913</v>
      </c>
      <c r="D1789" s="833" t="s">
        <v>4443</v>
      </c>
      <c r="E1789" s="834" t="s">
        <v>2931</v>
      </c>
      <c r="F1789" s="832" t="s">
        <v>2908</v>
      </c>
      <c r="G1789" s="832" t="s">
        <v>3229</v>
      </c>
      <c r="H1789" s="832" t="s">
        <v>585</v>
      </c>
      <c r="I1789" s="832" t="s">
        <v>3230</v>
      </c>
      <c r="J1789" s="832" t="s">
        <v>3231</v>
      </c>
      <c r="K1789" s="832" t="s">
        <v>3232</v>
      </c>
      <c r="L1789" s="835">
        <v>281.88</v>
      </c>
      <c r="M1789" s="835">
        <v>2255.04</v>
      </c>
      <c r="N1789" s="832">
        <v>8</v>
      </c>
      <c r="O1789" s="836">
        <v>3</v>
      </c>
      <c r="P1789" s="835">
        <v>845.64</v>
      </c>
      <c r="Q1789" s="837">
        <v>0.375</v>
      </c>
      <c r="R1789" s="832">
        <v>3</v>
      </c>
      <c r="S1789" s="837">
        <v>0.375</v>
      </c>
      <c r="T1789" s="836">
        <v>2</v>
      </c>
      <c r="U1789" s="838">
        <v>0.66666666666666663</v>
      </c>
    </row>
    <row r="1790" spans="1:21" ht="14.45" customHeight="1" x14ac:dyDescent="0.2">
      <c r="A1790" s="831">
        <v>7</v>
      </c>
      <c r="B1790" s="832" t="s">
        <v>2907</v>
      </c>
      <c r="C1790" s="832" t="s">
        <v>2913</v>
      </c>
      <c r="D1790" s="833" t="s">
        <v>4443</v>
      </c>
      <c r="E1790" s="834" t="s">
        <v>2931</v>
      </c>
      <c r="F1790" s="832" t="s">
        <v>2908</v>
      </c>
      <c r="G1790" s="832" t="s">
        <v>3229</v>
      </c>
      <c r="H1790" s="832" t="s">
        <v>585</v>
      </c>
      <c r="I1790" s="832" t="s">
        <v>3230</v>
      </c>
      <c r="J1790" s="832" t="s">
        <v>3231</v>
      </c>
      <c r="K1790" s="832" t="s">
        <v>3232</v>
      </c>
      <c r="L1790" s="835">
        <v>300.51</v>
      </c>
      <c r="M1790" s="835">
        <v>300.51</v>
      </c>
      <c r="N1790" s="832">
        <v>1</v>
      </c>
      <c r="O1790" s="836">
        <v>0.5</v>
      </c>
      <c r="P1790" s="835">
        <v>300.51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7</v>
      </c>
      <c r="B1791" s="832" t="s">
        <v>2907</v>
      </c>
      <c r="C1791" s="832" t="s">
        <v>2913</v>
      </c>
      <c r="D1791" s="833" t="s">
        <v>4443</v>
      </c>
      <c r="E1791" s="834" t="s">
        <v>2931</v>
      </c>
      <c r="F1791" s="832" t="s">
        <v>2908</v>
      </c>
      <c r="G1791" s="832" t="s">
        <v>2989</v>
      </c>
      <c r="H1791" s="832" t="s">
        <v>585</v>
      </c>
      <c r="I1791" s="832" t="s">
        <v>4380</v>
      </c>
      <c r="J1791" s="832" t="s">
        <v>4381</v>
      </c>
      <c r="K1791" s="832" t="s">
        <v>4382</v>
      </c>
      <c r="L1791" s="835">
        <v>35.25</v>
      </c>
      <c r="M1791" s="835">
        <v>35.25</v>
      </c>
      <c r="N1791" s="832">
        <v>1</v>
      </c>
      <c r="O1791" s="836">
        <v>1</v>
      </c>
      <c r="P1791" s="835">
        <v>35.25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5" customHeight="1" x14ac:dyDescent="0.2">
      <c r="A1792" s="831">
        <v>7</v>
      </c>
      <c r="B1792" s="832" t="s">
        <v>2907</v>
      </c>
      <c r="C1792" s="832" t="s">
        <v>2913</v>
      </c>
      <c r="D1792" s="833" t="s">
        <v>4443</v>
      </c>
      <c r="E1792" s="834" t="s">
        <v>2931</v>
      </c>
      <c r="F1792" s="832" t="s">
        <v>2908</v>
      </c>
      <c r="G1792" s="832" t="s">
        <v>3065</v>
      </c>
      <c r="H1792" s="832" t="s">
        <v>585</v>
      </c>
      <c r="I1792" s="832" t="s">
        <v>3066</v>
      </c>
      <c r="J1792" s="832" t="s">
        <v>3067</v>
      </c>
      <c r="K1792" s="832" t="s">
        <v>3068</v>
      </c>
      <c r="L1792" s="835">
        <v>29.13</v>
      </c>
      <c r="M1792" s="835">
        <v>145.65</v>
      </c>
      <c r="N1792" s="832">
        <v>5</v>
      </c>
      <c r="O1792" s="836">
        <v>2</v>
      </c>
      <c r="P1792" s="835">
        <v>145.65</v>
      </c>
      <c r="Q1792" s="837">
        <v>1</v>
      </c>
      <c r="R1792" s="832">
        <v>5</v>
      </c>
      <c r="S1792" s="837">
        <v>1</v>
      </c>
      <c r="T1792" s="836">
        <v>2</v>
      </c>
      <c r="U1792" s="838">
        <v>1</v>
      </c>
    </row>
    <row r="1793" spans="1:21" ht="14.45" customHeight="1" x14ac:dyDescent="0.2">
      <c r="A1793" s="831">
        <v>7</v>
      </c>
      <c r="B1793" s="832" t="s">
        <v>2907</v>
      </c>
      <c r="C1793" s="832" t="s">
        <v>2913</v>
      </c>
      <c r="D1793" s="833" t="s">
        <v>4443</v>
      </c>
      <c r="E1793" s="834" t="s">
        <v>2931</v>
      </c>
      <c r="F1793" s="832" t="s">
        <v>2908</v>
      </c>
      <c r="G1793" s="832" t="s">
        <v>3065</v>
      </c>
      <c r="H1793" s="832" t="s">
        <v>585</v>
      </c>
      <c r="I1793" s="832" t="s">
        <v>3066</v>
      </c>
      <c r="J1793" s="832" t="s">
        <v>3067</v>
      </c>
      <c r="K1793" s="832" t="s">
        <v>3068</v>
      </c>
      <c r="L1793" s="835">
        <v>24.68</v>
      </c>
      <c r="M1793" s="835">
        <v>1357.3999999999999</v>
      </c>
      <c r="N1793" s="832">
        <v>55</v>
      </c>
      <c r="O1793" s="836">
        <v>17</v>
      </c>
      <c r="P1793" s="835">
        <v>863.79999999999984</v>
      </c>
      <c r="Q1793" s="837">
        <v>0.63636363636363635</v>
      </c>
      <c r="R1793" s="832">
        <v>35</v>
      </c>
      <c r="S1793" s="837">
        <v>0.63636363636363635</v>
      </c>
      <c r="T1793" s="836">
        <v>12.5</v>
      </c>
      <c r="U1793" s="838">
        <v>0.73529411764705888</v>
      </c>
    </row>
    <row r="1794" spans="1:21" ht="14.45" customHeight="1" x14ac:dyDescent="0.2">
      <c r="A1794" s="831">
        <v>7</v>
      </c>
      <c r="B1794" s="832" t="s">
        <v>2907</v>
      </c>
      <c r="C1794" s="832" t="s">
        <v>2913</v>
      </c>
      <c r="D1794" s="833" t="s">
        <v>4443</v>
      </c>
      <c r="E1794" s="834" t="s">
        <v>2931</v>
      </c>
      <c r="F1794" s="832" t="s">
        <v>2908</v>
      </c>
      <c r="G1794" s="832" t="s">
        <v>3065</v>
      </c>
      <c r="H1794" s="832" t="s">
        <v>585</v>
      </c>
      <c r="I1794" s="832" t="s">
        <v>3633</v>
      </c>
      <c r="J1794" s="832" t="s">
        <v>3067</v>
      </c>
      <c r="K1794" s="832" t="s">
        <v>3634</v>
      </c>
      <c r="L1794" s="835">
        <v>74.06</v>
      </c>
      <c r="M1794" s="835">
        <v>1925.5600000000002</v>
      </c>
      <c r="N1794" s="832">
        <v>26</v>
      </c>
      <c r="O1794" s="836">
        <v>6</v>
      </c>
      <c r="P1794" s="835">
        <v>1259.0200000000002</v>
      </c>
      <c r="Q1794" s="837">
        <v>0.65384615384615385</v>
      </c>
      <c r="R1794" s="832">
        <v>17</v>
      </c>
      <c r="S1794" s="837">
        <v>0.65384615384615385</v>
      </c>
      <c r="T1794" s="836">
        <v>4.5</v>
      </c>
      <c r="U1794" s="838">
        <v>0.75</v>
      </c>
    </row>
    <row r="1795" spans="1:21" ht="14.45" customHeight="1" x14ac:dyDescent="0.2">
      <c r="A1795" s="831">
        <v>7</v>
      </c>
      <c r="B1795" s="832" t="s">
        <v>2907</v>
      </c>
      <c r="C1795" s="832" t="s">
        <v>2913</v>
      </c>
      <c r="D1795" s="833" t="s">
        <v>4443</v>
      </c>
      <c r="E1795" s="834" t="s">
        <v>2931</v>
      </c>
      <c r="F1795" s="832" t="s">
        <v>2908</v>
      </c>
      <c r="G1795" s="832" t="s">
        <v>3065</v>
      </c>
      <c r="H1795" s="832" t="s">
        <v>585</v>
      </c>
      <c r="I1795" s="832" t="s">
        <v>3633</v>
      </c>
      <c r="J1795" s="832" t="s">
        <v>3067</v>
      </c>
      <c r="K1795" s="832" t="s">
        <v>3634</v>
      </c>
      <c r="L1795" s="835">
        <v>80.319999999999993</v>
      </c>
      <c r="M1795" s="835">
        <v>1204.8</v>
      </c>
      <c r="N1795" s="832">
        <v>15</v>
      </c>
      <c r="O1795" s="836">
        <v>5</v>
      </c>
      <c r="P1795" s="835">
        <v>803.2</v>
      </c>
      <c r="Q1795" s="837">
        <v>0.66666666666666674</v>
      </c>
      <c r="R1795" s="832">
        <v>10</v>
      </c>
      <c r="S1795" s="837">
        <v>0.66666666666666663</v>
      </c>
      <c r="T1795" s="836">
        <v>3.5</v>
      </c>
      <c r="U1795" s="838">
        <v>0.7</v>
      </c>
    </row>
    <row r="1796" spans="1:21" ht="14.45" customHeight="1" x14ac:dyDescent="0.2">
      <c r="A1796" s="831">
        <v>7</v>
      </c>
      <c r="B1796" s="832" t="s">
        <v>2907</v>
      </c>
      <c r="C1796" s="832" t="s">
        <v>2913</v>
      </c>
      <c r="D1796" s="833" t="s">
        <v>4443</v>
      </c>
      <c r="E1796" s="834" t="s">
        <v>2931</v>
      </c>
      <c r="F1796" s="832" t="s">
        <v>2908</v>
      </c>
      <c r="G1796" s="832" t="s">
        <v>3635</v>
      </c>
      <c r="H1796" s="832" t="s">
        <v>585</v>
      </c>
      <c r="I1796" s="832" t="s">
        <v>3636</v>
      </c>
      <c r="J1796" s="832" t="s">
        <v>3637</v>
      </c>
      <c r="K1796" s="832" t="s">
        <v>3638</v>
      </c>
      <c r="L1796" s="835">
        <v>561.76</v>
      </c>
      <c r="M1796" s="835">
        <v>17414.560000000001</v>
      </c>
      <c r="N1796" s="832">
        <v>31</v>
      </c>
      <c r="O1796" s="836">
        <v>7.5</v>
      </c>
      <c r="P1796" s="835">
        <v>14605.760000000002</v>
      </c>
      <c r="Q1796" s="837">
        <v>0.83870967741935487</v>
      </c>
      <c r="R1796" s="832">
        <v>26</v>
      </c>
      <c r="S1796" s="837">
        <v>0.83870967741935487</v>
      </c>
      <c r="T1796" s="836">
        <v>4.5</v>
      </c>
      <c r="U1796" s="838">
        <v>0.6</v>
      </c>
    </row>
    <row r="1797" spans="1:21" ht="14.45" customHeight="1" x14ac:dyDescent="0.2">
      <c r="A1797" s="831">
        <v>7</v>
      </c>
      <c r="B1797" s="832" t="s">
        <v>2907</v>
      </c>
      <c r="C1797" s="832" t="s">
        <v>2913</v>
      </c>
      <c r="D1797" s="833" t="s">
        <v>4443</v>
      </c>
      <c r="E1797" s="834" t="s">
        <v>2931</v>
      </c>
      <c r="F1797" s="832" t="s">
        <v>2908</v>
      </c>
      <c r="G1797" s="832" t="s">
        <v>3246</v>
      </c>
      <c r="H1797" s="832" t="s">
        <v>585</v>
      </c>
      <c r="I1797" s="832" t="s">
        <v>3640</v>
      </c>
      <c r="J1797" s="832" t="s">
        <v>3641</v>
      </c>
      <c r="K1797" s="832" t="s">
        <v>875</v>
      </c>
      <c r="L1797" s="835">
        <v>132</v>
      </c>
      <c r="M1797" s="835">
        <v>396</v>
      </c>
      <c r="N1797" s="832">
        <v>3</v>
      </c>
      <c r="O1797" s="836">
        <v>0.5</v>
      </c>
      <c r="P1797" s="835">
        <v>396</v>
      </c>
      <c r="Q1797" s="837">
        <v>1</v>
      </c>
      <c r="R1797" s="832">
        <v>3</v>
      </c>
      <c r="S1797" s="837">
        <v>1</v>
      </c>
      <c r="T1797" s="836">
        <v>0.5</v>
      </c>
      <c r="U1797" s="838">
        <v>1</v>
      </c>
    </row>
    <row r="1798" spans="1:21" ht="14.45" customHeight="1" x14ac:dyDescent="0.2">
      <c r="A1798" s="831">
        <v>7</v>
      </c>
      <c r="B1798" s="832" t="s">
        <v>2907</v>
      </c>
      <c r="C1798" s="832" t="s">
        <v>2913</v>
      </c>
      <c r="D1798" s="833" t="s">
        <v>4443</v>
      </c>
      <c r="E1798" s="834" t="s">
        <v>2931</v>
      </c>
      <c r="F1798" s="832" t="s">
        <v>2908</v>
      </c>
      <c r="G1798" s="832" t="s">
        <v>3246</v>
      </c>
      <c r="H1798" s="832" t="s">
        <v>678</v>
      </c>
      <c r="I1798" s="832" t="s">
        <v>2663</v>
      </c>
      <c r="J1798" s="832" t="s">
        <v>2661</v>
      </c>
      <c r="K1798" s="832" t="s">
        <v>2664</v>
      </c>
      <c r="L1798" s="835">
        <v>431.18</v>
      </c>
      <c r="M1798" s="835">
        <v>431.18</v>
      </c>
      <c r="N1798" s="832">
        <v>1</v>
      </c>
      <c r="O1798" s="836">
        <v>1</v>
      </c>
      <c r="P1798" s="835">
        <v>431.18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5" customHeight="1" x14ac:dyDescent="0.2">
      <c r="A1799" s="831">
        <v>7</v>
      </c>
      <c r="B1799" s="832" t="s">
        <v>2907</v>
      </c>
      <c r="C1799" s="832" t="s">
        <v>2913</v>
      </c>
      <c r="D1799" s="833" t="s">
        <v>4443</v>
      </c>
      <c r="E1799" s="834" t="s">
        <v>2931</v>
      </c>
      <c r="F1799" s="832" t="s">
        <v>2908</v>
      </c>
      <c r="G1799" s="832" t="s">
        <v>3246</v>
      </c>
      <c r="H1799" s="832" t="s">
        <v>678</v>
      </c>
      <c r="I1799" s="832" t="s">
        <v>2660</v>
      </c>
      <c r="J1799" s="832" t="s">
        <v>2661</v>
      </c>
      <c r="K1799" s="832" t="s">
        <v>2662</v>
      </c>
      <c r="L1799" s="835">
        <v>246.39</v>
      </c>
      <c r="M1799" s="835">
        <v>492.78</v>
      </c>
      <c r="N1799" s="832">
        <v>2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5" customHeight="1" x14ac:dyDescent="0.2">
      <c r="A1800" s="831">
        <v>7</v>
      </c>
      <c r="B1800" s="832" t="s">
        <v>2907</v>
      </c>
      <c r="C1800" s="832" t="s">
        <v>2913</v>
      </c>
      <c r="D1800" s="833" t="s">
        <v>4443</v>
      </c>
      <c r="E1800" s="834" t="s">
        <v>2931</v>
      </c>
      <c r="F1800" s="832" t="s">
        <v>2908</v>
      </c>
      <c r="G1800" s="832" t="s">
        <v>3069</v>
      </c>
      <c r="H1800" s="832" t="s">
        <v>585</v>
      </c>
      <c r="I1800" s="832" t="s">
        <v>3070</v>
      </c>
      <c r="J1800" s="832" t="s">
        <v>3071</v>
      </c>
      <c r="K1800" s="832" t="s">
        <v>3072</v>
      </c>
      <c r="L1800" s="835">
        <v>93.98</v>
      </c>
      <c r="M1800" s="835">
        <v>93.98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5" customHeight="1" x14ac:dyDescent="0.2">
      <c r="A1801" s="831">
        <v>7</v>
      </c>
      <c r="B1801" s="832" t="s">
        <v>2907</v>
      </c>
      <c r="C1801" s="832" t="s">
        <v>2913</v>
      </c>
      <c r="D1801" s="833" t="s">
        <v>4443</v>
      </c>
      <c r="E1801" s="834" t="s">
        <v>2931</v>
      </c>
      <c r="F1801" s="832" t="s">
        <v>2908</v>
      </c>
      <c r="G1801" s="832" t="s">
        <v>3069</v>
      </c>
      <c r="H1801" s="832" t="s">
        <v>585</v>
      </c>
      <c r="I1801" s="832" t="s">
        <v>4383</v>
      </c>
      <c r="J1801" s="832" t="s">
        <v>4384</v>
      </c>
      <c r="K1801" s="832" t="s">
        <v>4385</v>
      </c>
      <c r="L1801" s="835">
        <v>140.96</v>
      </c>
      <c r="M1801" s="835">
        <v>281.92</v>
      </c>
      <c r="N1801" s="832">
        <v>2</v>
      </c>
      <c r="O1801" s="836">
        <v>2</v>
      </c>
      <c r="P1801" s="835">
        <v>140.96</v>
      </c>
      <c r="Q1801" s="837">
        <v>0.5</v>
      </c>
      <c r="R1801" s="832">
        <v>1</v>
      </c>
      <c r="S1801" s="837">
        <v>0.5</v>
      </c>
      <c r="T1801" s="836">
        <v>1</v>
      </c>
      <c r="U1801" s="838">
        <v>0.5</v>
      </c>
    </row>
    <row r="1802" spans="1:21" ht="14.45" customHeight="1" x14ac:dyDescent="0.2">
      <c r="A1802" s="831">
        <v>7</v>
      </c>
      <c r="B1802" s="832" t="s">
        <v>2907</v>
      </c>
      <c r="C1802" s="832" t="s">
        <v>2913</v>
      </c>
      <c r="D1802" s="833" t="s">
        <v>4443</v>
      </c>
      <c r="E1802" s="834" t="s">
        <v>2931</v>
      </c>
      <c r="F1802" s="832" t="s">
        <v>2908</v>
      </c>
      <c r="G1802" s="832" t="s">
        <v>3643</v>
      </c>
      <c r="H1802" s="832" t="s">
        <v>678</v>
      </c>
      <c r="I1802" s="832" t="s">
        <v>3644</v>
      </c>
      <c r="J1802" s="832" t="s">
        <v>2587</v>
      </c>
      <c r="K1802" s="832" t="s">
        <v>3645</v>
      </c>
      <c r="L1802" s="835">
        <v>232.68</v>
      </c>
      <c r="M1802" s="835">
        <v>6980.4</v>
      </c>
      <c r="N1802" s="832">
        <v>30</v>
      </c>
      <c r="O1802" s="836">
        <v>5</v>
      </c>
      <c r="P1802" s="835">
        <v>5584.32</v>
      </c>
      <c r="Q1802" s="837">
        <v>0.8</v>
      </c>
      <c r="R1802" s="832">
        <v>24</v>
      </c>
      <c r="S1802" s="837">
        <v>0.8</v>
      </c>
      <c r="T1802" s="836">
        <v>4</v>
      </c>
      <c r="U1802" s="838">
        <v>0.8</v>
      </c>
    </row>
    <row r="1803" spans="1:21" ht="14.45" customHeight="1" x14ac:dyDescent="0.2">
      <c r="A1803" s="831">
        <v>7</v>
      </c>
      <c r="B1803" s="832" t="s">
        <v>2907</v>
      </c>
      <c r="C1803" s="832" t="s">
        <v>2913</v>
      </c>
      <c r="D1803" s="833" t="s">
        <v>4443</v>
      </c>
      <c r="E1803" s="834" t="s">
        <v>2931</v>
      </c>
      <c r="F1803" s="832" t="s">
        <v>2908</v>
      </c>
      <c r="G1803" s="832" t="s">
        <v>3643</v>
      </c>
      <c r="H1803" s="832" t="s">
        <v>678</v>
      </c>
      <c r="I1803" s="832" t="s">
        <v>3646</v>
      </c>
      <c r="J1803" s="832" t="s">
        <v>3647</v>
      </c>
      <c r="K1803" s="832" t="s">
        <v>2818</v>
      </c>
      <c r="L1803" s="835">
        <v>969.48</v>
      </c>
      <c r="M1803" s="835">
        <v>5816.88</v>
      </c>
      <c r="N1803" s="832">
        <v>6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5" customHeight="1" x14ac:dyDescent="0.2">
      <c r="A1804" s="831">
        <v>7</v>
      </c>
      <c r="B1804" s="832" t="s">
        <v>2907</v>
      </c>
      <c r="C1804" s="832" t="s">
        <v>2913</v>
      </c>
      <c r="D1804" s="833" t="s">
        <v>4443</v>
      </c>
      <c r="E1804" s="834" t="s">
        <v>2931</v>
      </c>
      <c r="F1804" s="832" t="s">
        <v>2908</v>
      </c>
      <c r="G1804" s="832" t="s">
        <v>3643</v>
      </c>
      <c r="H1804" s="832" t="s">
        <v>678</v>
      </c>
      <c r="I1804" s="832" t="s">
        <v>4016</v>
      </c>
      <c r="J1804" s="832" t="s">
        <v>3647</v>
      </c>
      <c r="K1804" s="832" t="s">
        <v>3663</v>
      </c>
      <c r="L1804" s="835">
        <v>1454.23</v>
      </c>
      <c r="M1804" s="835">
        <v>26176.140000000003</v>
      </c>
      <c r="N1804" s="832">
        <v>18</v>
      </c>
      <c r="O1804" s="836">
        <v>3</v>
      </c>
      <c r="P1804" s="835">
        <v>26176.140000000003</v>
      </c>
      <c r="Q1804" s="837">
        <v>1</v>
      </c>
      <c r="R1804" s="832">
        <v>18</v>
      </c>
      <c r="S1804" s="837">
        <v>1</v>
      </c>
      <c r="T1804" s="836">
        <v>3</v>
      </c>
      <c r="U1804" s="838">
        <v>1</v>
      </c>
    </row>
    <row r="1805" spans="1:21" ht="14.45" customHeight="1" x14ac:dyDescent="0.2">
      <c r="A1805" s="831">
        <v>7</v>
      </c>
      <c r="B1805" s="832" t="s">
        <v>2907</v>
      </c>
      <c r="C1805" s="832" t="s">
        <v>2913</v>
      </c>
      <c r="D1805" s="833" t="s">
        <v>4443</v>
      </c>
      <c r="E1805" s="834" t="s">
        <v>2931</v>
      </c>
      <c r="F1805" s="832" t="s">
        <v>2908</v>
      </c>
      <c r="G1805" s="832" t="s">
        <v>3643</v>
      </c>
      <c r="H1805" s="832" t="s">
        <v>678</v>
      </c>
      <c r="I1805" s="832" t="s">
        <v>4100</v>
      </c>
      <c r="J1805" s="832" t="s">
        <v>3650</v>
      </c>
      <c r="K1805" s="832" t="s">
        <v>4101</v>
      </c>
      <c r="L1805" s="835">
        <v>5322.08</v>
      </c>
      <c r="M1805" s="835">
        <v>10644.16</v>
      </c>
      <c r="N1805" s="832">
        <v>2</v>
      </c>
      <c r="O1805" s="836">
        <v>1</v>
      </c>
      <c r="P1805" s="835">
        <v>10644.16</v>
      </c>
      <c r="Q1805" s="837">
        <v>1</v>
      </c>
      <c r="R1805" s="832">
        <v>2</v>
      </c>
      <c r="S1805" s="837">
        <v>1</v>
      </c>
      <c r="T1805" s="836">
        <v>1</v>
      </c>
      <c r="U1805" s="838">
        <v>1</v>
      </c>
    </row>
    <row r="1806" spans="1:21" ht="14.45" customHeight="1" x14ac:dyDescent="0.2">
      <c r="A1806" s="831">
        <v>7</v>
      </c>
      <c r="B1806" s="832" t="s">
        <v>2907</v>
      </c>
      <c r="C1806" s="832" t="s">
        <v>2913</v>
      </c>
      <c r="D1806" s="833" t="s">
        <v>4443</v>
      </c>
      <c r="E1806" s="834" t="s">
        <v>2931</v>
      </c>
      <c r="F1806" s="832" t="s">
        <v>2908</v>
      </c>
      <c r="G1806" s="832" t="s">
        <v>3643</v>
      </c>
      <c r="H1806" s="832" t="s">
        <v>678</v>
      </c>
      <c r="I1806" s="832" t="s">
        <v>3652</v>
      </c>
      <c r="J1806" s="832" t="s">
        <v>2587</v>
      </c>
      <c r="K1806" s="832" t="s">
        <v>3653</v>
      </c>
      <c r="L1806" s="835">
        <v>1938.97</v>
      </c>
      <c r="M1806" s="835">
        <v>23267.64</v>
      </c>
      <c r="N1806" s="832">
        <v>12</v>
      </c>
      <c r="O1806" s="836">
        <v>2</v>
      </c>
      <c r="P1806" s="835">
        <v>11633.82</v>
      </c>
      <c r="Q1806" s="837">
        <v>0.5</v>
      </c>
      <c r="R1806" s="832">
        <v>6</v>
      </c>
      <c r="S1806" s="837">
        <v>0.5</v>
      </c>
      <c r="T1806" s="836">
        <v>1</v>
      </c>
      <c r="U1806" s="838">
        <v>0.5</v>
      </c>
    </row>
    <row r="1807" spans="1:21" ht="14.45" customHeight="1" x14ac:dyDescent="0.2">
      <c r="A1807" s="831">
        <v>7</v>
      </c>
      <c r="B1807" s="832" t="s">
        <v>2907</v>
      </c>
      <c r="C1807" s="832" t="s">
        <v>2913</v>
      </c>
      <c r="D1807" s="833" t="s">
        <v>4443</v>
      </c>
      <c r="E1807" s="834" t="s">
        <v>2931</v>
      </c>
      <c r="F1807" s="832" t="s">
        <v>2908</v>
      </c>
      <c r="G1807" s="832" t="s">
        <v>3643</v>
      </c>
      <c r="H1807" s="832" t="s">
        <v>678</v>
      </c>
      <c r="I1807" s="832" t="s">
        <v>3654</v>
      </c>
      <c r="J1807" s="832" t="s">
        <v>2587</v>
      </c>
      <c r="K1807" s="832" t="s">
        <v>3655</v>
      </c>
      <c r="L1807" s="835">
        <v>1454.23</v>
      </c>
      <c r="M1807" s="835">
        <v>8725.380000000001</v>
      </c>
      <c r="N1807" s="832">
        <v>6</v>
      </c>
      <c r="O1807" s="836">
        <v>1</v>
      </c>
      <c r="P1807" s="835">
        <v>8725.380000000001</v>
      </c>
      <c r="Q1807" s="837">
        <v>1</v>
      </c>
      <c r="R1807" s="832">
        <v>6</v>
      </c>
      <c r="S1807" s="837">
        <v>1</v>
      </c>
      <c r="T1807" s="836">
        <v>1</v>
      </c>
      <c r="U1807" s="838">
        <v>1</v>
      </c>
    </row>
    <row r="1808" spans="1:21" ht="14.45" customHeight="1" x14ac:dyDescent="0.2">
      <c r="A1808" s="831">
        <v>7</v>
      </c>
      <c r="B1808" s="832" t="s">
        <v>2907</v>
      </c>
      <c r="C1808" s="832" t="s">
        <v>2913</v>
      </c>
      <c r="D1808" s="833" t="s">
        <v>4443</v>
      </c>
      <c r="E1808" s="834" t="s">
        <v>2931</v>
      </c>
      <c r="F1808" s="832" t="s">
        <v>2908</v>
      </c>
      <c r="G1808" s="832" t="s">
        <v>3643</v>
      </c>
      <c r="H1808" s="832" t="s">
        <v>678</v>
      </c>
      <c r="I1808" s="832" t="s">
        <v>2586</v>
      </c>
      <c r="J1808" s="832" t="s">
        <v>2587</v>
      </c>
      <c r="K1808" s="832" t="s">
        <v>2588</v>
      </c>
      <c r="L1808" s="835">
        <v>484.75</v>
      </c>
      <c r="M1808" s="835">
        <v>15996.75</v>
      </c>
      <c r="N1808" s="832">
        <v>33</v>
      </c>
      <c r="O1808" s="836">
        <v>6.5</v>
      </c>
      <c r="P1808" s="835">
        <v>15996.75</v>
      </c>
      <c r="Q1808" s="837">
        <v>1</v>
      </c>
      <c r="R1808" s="832">
        <v>33</v>
      </c>
      <c r="S1808" s="837">
        <v>1</v>
      </c>
      <c r="T1808" s="836">
        <v>6.5</v>
      </c>
      <c r="U1808" s="838">
        <v>1</v>
      </c>
    </row>
    <row r="1809" spans="1:21" ht="14.45" customHeight="1" x14ac:dyDescent="0.2">
      <c r="A1809" s="831">
        <v>7</v>
      </c>
      <c r="B1809" s="832" t="s">
        <v>2907</v>
      </c>
      <c r="C1809" s="832" t="s">
        <v>2913</v>
      </c>
      <c r="D1809" s="833" t="s">
        <v>4443</v>
      </c>
      <c r="E1809" s="834" t="s">
        <v>2931</v>
      </c>
      <c r="F1809" s="832" t="s">
        <v>2908</v>
      </c>
      <c r="G1809" s="832" t="s">
        <v>3643</v>
      </c>
      <c r="H1809" s="832" t="s">
        <v>678</v>
      </c>
      <c r="I1809" s="832" t="s">
        <v>2819</v>
      </c>
      <c r="J1809" s="832" t="s">
        <v>2587</v>
      </c>
      <c r="K1809" s="832" t="s">
        <v>2820</v>
      </c>
      <c r="L1809" s="835">
        <v>969.48</v>
      </c>
      <c r="M1809" s="835">
        <v>18420.120000000003</v>
      </c>
      <c r="N1809" s="832">
        <v>19</v>
      </c>
      <c r="O1809" s="836">
        <v>4</v>
      </c>
      <c r="P1809" s="835">
        <v>12603.240000000002</v>
      </c>
      <c r="Q1809" s="837">
        <v>0.68421052631578949</v>
      </c>
      <c r="R1809" s="832">
        <v>13</v>
      </c>
      <c r="S1809" s="837">
        <v>0.68421052631578949</v>
      </c>
      <c r="T1809" s="836">
        <v>3</v>
      </c>
      <c r="U1809" s="838">
        <v>0.75</v>
      </c>
    </row>
    <row r="1810" spans="1:21" ht="14.45" customHeight="1" x14ac:dyDescent="0.2">
      <c r="A1810" s="831">
        <v>7</v>
      </c>
      <c r="B1810" s="832" t="s">
        <v>2907</v>
      </c>
      <c r="C1810" s="832" t="s">
        <v>2913</v>
      </c>
      <c r="D1810" s="833" t="s">
        <v>4443</v>
      </c>
      <c r="E1810" s="834" t="s">
        <v>2931</v>
      </c>
      <c r="F1810" s="832" t="s">
        <v>2908</v>
      </c>
      <c r="G1810" s="832" t="s">
        <v>3643</v>
      </c>
      <c r="H1810" s="832" t="s">
        <v>585</v>
      </c>
      <c r="I1810" s="832" t="s">
        <v>3656</v>
      </c>
      <c r="J1810" s="832" t="s">
        <v>3657</v>
      </c>
      <c r="K1810" s="832" t="s">
        <v>3658</v>
      </c>
      <c r="L1810" s="835">
        <v>1938.97</v>
      </c>
      <c r="M1810" s="835">
        <v>11633.82</v>
      </c>
      <c r="N1810" s="832">
        <v>6</v>
      </c>
      <c r="O1810" s="836">
        <v>1</v>
      </c>
      <c r="P1810" s="835">
        <v>11633.82</v>
      </c>
      <c r="Q1810" s="837">
        <v>1</v>
      </c>
      <c r="R1810" s="832">
        <v>6</v>
      </c>
      <c r="S1810" s="837">
        <v>1</v>
      </c>
      <c r="T1810" s="836">
        <v>1</v>
      </c>
      <c r="U1810" s="838">
        <v>1</v>
      </c>
    </row>
    <row r="1811" spans="1:21" ht="14.45" customHeight="1" x14ac:dyDescent="0.2">
      <c r="A1811" s="831">
        <v>7</v>
      </c>
      <c r="B1811" s="832" t="s">
        <v>2907</v>
      </c>
      <c r="C1811" s="832" t="s">
        <v>2913</v>
      </c>
      <c r="D1811" s="833" t="s">
        <v>4443</v>
      </c>
      <c r="E1811" s="834" t="s">
        <v>2931</v>
      </c>
      <c r="F1811" s="832" t="s">
        <v>2908</v>
      </c>
      <c r="G1811" s="832" t="s">
        <v>3643</v>
      </c>
      <c r="H1811" s="832" t="s">
        <v>678</v>
      </c>
      <c r="I1811" s="832" t="s">
        <v>3659</v>
      </c>
      <c r="J1811" s="832" t="s">
        <v>3647</v>
      </c>
      <c r="K1811" s="832" t="s">
        <v>2816</v>
      </c>
      <c r="L1811" s="835">
        <v>484.75</v>
      </c>
      <c r="M1811" s="835">
        <v>2908.5</v>
      </c>
      <c r="N1811" s="832">
        <v>6</v>
      </c>
      <c r="O1811" s="836">
        <v>1</v>
      </c>
      <c r="P1811" s="835">
        <v>2908.5</v>
      </c>
      <c r="Q1811" s="837">
        <v>1</v>
      </c>
      <c r="R1811" s="832">
        <v>6</v>
      </c>
      <c r="S1811" s="837">
        <v>1</v>
      </c>
      <c r="T1811" s="836">
        <v>1</v>
      </c>
      <c r="U1811" s="838">
        <v>1</v>
      </c>
    </row>
    <row r="1812" spans="1:21" ht="14.45" customHeight="1" x14ac:dyDescent="0.2">
      <c r="A1812" s="831">
        <v>7</v>
      </c>
      <c r="B1812" s="832" t="s">
        <v>2907</v>
      </c>
      <c r="C1812" s="832" t="s">
        <v>2913</v>
      </c>
      <c r="D1812" s="833" t="s">
        <v>4443</v>
      </c>
      <c r="E1812" s="834" t="s">
        <v>2931</v>
      </c>
      <c r="F1812" s="832" t="s">
        <v>2908</v>
      </c>
      <c r="G1812" s="832" t="s">
        <v>3643</v>
      </c>
      <c r="H1812" s="832" t="s">
        <v>585</v>
      </c>
      <c r="I1812" s="832" t="s">
        <v>3943</v>
      </c>
      <c r="J1812" s="832" t="s">
        <v>3657</v>
      </c>
      <c r="K1812" s="832" t="s">
        <v>3944</v>
      </c>
      <c r="L1812" s="835">
        <v>484.75</v>
      </c>
      <c r="M1812" s="835">
        <v>3878</v>
      </c>
      <c r="N1812" s="832">
        <v>8</v>
      </c>
      <c r="O1812" s="836">
        <v>2</v>
      </c>
      <c r="P1812" s="835">
        <v>3878</v>
      </c>
      <c r="Q1812" s="837">
        <v>1</v>
      </c>
      <c r="R1812" s="832">
        <v>8</v>
      </c>
      <c r="S1812" s="837">
        <v>1</v>
      </c>
      <c r="T1812" s="836">
        <v>2</v>
      </c>
      <c r="U1812" s="838">
        <v>1</v>
      </c>
    </row>
    <row r="1813" spans="1:21" ht="14.45" customHeight="1" x14ac:dyDescent="0.2">
      <c r="A1813" s="831">
        <v>7</v>
      </c>
      <c r="B1813" s="832" t="s">
        <v>2907</v>
      </c>
      <c r="C1813" s="832" t="s">
        <v>2913</v>
      </c>
      <c r="D1813" s="833" t="s">
        <v>4443</v>
      </c>
      <c r="E1813" s="834" t="s">
        <v>2931</v>
      </c>
      <c r="F1813" s="832" t="s">
        <v>2908</v>
      </c>
      <c r="G1813" s="832" t="s">
        <v>3643</v>
      </c>
      <c r="H1813" s="832" t="s">
        <v>678</v>
      </c>
      <c r="I1813" s="832" t="s">
        <v>2815</v>
      </c>
      <c r="J1813" s="832" t="s">
        <v>2813</v>
      </c>
      <c r="K1813" s="832" t="s">
        <v>2816</v>
      </c>
      <c r="L1813" s="835">
        <v>484.75</v>
      </c>
      <c r="M1813" s="835">
        <v>17451</v>
      </c>
      <c r="N1813" s="832">
        <v>36</v>
      </c>
      <c r="O1813" s="836">
        <v>5</v>
      </c>
      <c r="P1813" s="835">
        <v>17451</v>
      </c>
      <c r="Q1813" s="837">
        <v>1</v>
      </c>
      <c r="R1813" s="832">
        <v>36</v>
      </c>
      <c r="S1813" s="837">
        <v>1</v>
      </c>
      <c r="T1813" s="836">
        <v>5</v>
      </c>
      <c r="U1813" s="838">
        <v>1</v>
      </c>
    </row>
    <row r="1814" spans="1:21" ht="14.45" customHeight="1" x14ac:dyDescent="0.2">
      <c r="A1814" s="831">
        <v>7</v>
      </c>
      <c r="B1814" s="832" t="s">
        <v>2907</v>
      </c>
      <c r="C1814" s="832" t="s">
        <v>2913</v>
      </c>
      <c r="D1814" s="833" t="s">
        <v>4443</v>
      </c>
      <c r="E1814" s="834" t="s">
        <v>2931</v>
      </c>
      <c r="F1814" s="832" t="s">
        <v>2908</v>
      </c>
      <c r="G1814" s="832" t="s">
        <v>3643</v>
      </c>
      <c r="H1814" s="832" t="s">
        <v>678</v>
      </c>
      <c r="I1814" s="832" t="s">
        <v>2817</v>
      </c>
      <c r="J1814" s="832" t="s">
        <v>2813</v>
      </c>
      <c r="K1814" s="832" t="s">
        <v>2818</v>
      </c>
      <c r="L1814" s="835">
        <v>969.48</v>
      </c>
      <c r="M1814" s="835">
        <v>19389.599999999999</v>
      </c>
      <c r="N1814" s="832">
        <v>20</v>
      </c>
      <c r="O1814" s="836">
        <v>5</v>
      </c>
      <c r="P1814" s="835">
        <v>13572.719999999998</v>
      </c>
      <c r="Q1814" s="837">
        <v>0.7</v>
      </c>
      <c r="R1814" s="832">
        <v>14</v>
      </c>
      <c r="S1814" s="837">
        <v>0.7</v>
      </c>
      <c r="T1814" s="836">
        <v>4</v>
      </c>
      <c r="U1814" s="838">
        <v>0.8</v>
      </c>
    </row>
    <row r="1815" spans="1:21" ht="14.45" customHeight="1" x14ac:dyDescent="0.2">
      <c r="A1815" s="831">
        <v>7</v>
      </c>
      <c r="B1815" s="832" t="s">
        <v>2907</v>
      </c>
      <c r="C1815" s="832" t="s">
        <v>2913</v>
      </c>
      <c r="D1815" s="833" t="s">
        <v>4443</v>
      </c>
      <c r="E1815" s="834" t="s">
        <v>2931</v>
      </c>
      <c r="F1815" s="832" t="s">
        <v>2908</v>
      </c>
      <c r="G1815" s="832" t="s">
        <v>3643</v>
      </c>
      <c r="H1815" s="832" t="s">
        <v>678</v>
      </c>
      <c r="I1815" s="832" t="s">
        <v>2812</v>
      </c>
      <c r="J1815" s="832" t="s">
        <v>2813</v>
      </c>
      <c r="K1815" s="832" t="s">
        <v>2814</v>
      </c>
      <c r="L1815" s="835">
        <v>1938.97</v>
      </c>
      <c r="M1815" s="835">
        <v>19389.7</v>
      </c>
      <c r="N1815" s="832">
        <v>10</v>
      </c>
      <c r="O1815" s="836">
        <v>2</v>
      </c>
      <c r="P1815" s="835">
        <v>19389.7</v>
      </c>
      <c r="Q1815" s="837">
        <v>1</v>
      </c>
      <c r="R1815" s="832">
        <v>10</v>
      </c>
      <c r="S1815" s="837">
        <v>1</v>
      </c>
      <c r="T1815" s="836">
        <v>2</v>
      </c>
      <c r="U1815" s="838">
        <v>1</v>
      </c>
    </row>
    <row r="1816" spans="1:21" ht="14.45" customHeight="1" x14ac:dyDescent="0.2">
      <c r="A1816" s="831">
        <v>7</v>
      </c>
      <c r="B1816" s="832" t="s">
        <v>2907</v>
      </c>
      <c r="C1816" s="832" t="s">
        <v>2913</v>
      </c>
      <c r="D1816" s="833" t="s">
        <v>4443</v>
      </c>
      <c r="E1816" s="834" t="s">
        <v>2931</v>
      </c>
      <c r="F1816" s="832" t="s">
        <v>2908</v>
      </c>
      <c r="G1816" s="832" t="s">
        <v>3643</v>
      </c>
      <c r="H1816" s="832" t="s">
        <v>678</v>
      </c>
      <c r="I1816" s="832" t="s">
        <v>3945</v>
      </c>
      <c r="J1816" s="832" t="s">
        <v>2813</v>
      </c>
      <c r="K1816" s="832" t="s">
        <v>3946</v>
      </c>
      <c r="L1816" s="835">
        <v>242.37</v>
      </c>
      <c r="M1816" s="835">
        <v>1938.96</v>
      </c>
      <c r="N1816" s="832">
        <v>8</v>
      </c>
      <c r="O1816" s="836">
        <v>2</v>
      </c>
      <c r="P1816" s="835">
        <v>484.74</v>
      </c>
      <c r="Q1816" s="837">
        <v>0.25</v>
      </c>
      <c r="R1816" s="832">
        <v>2</v>
      </c>
      <c r="S1816" s="837">
        <v>0.25</v>
      </c>
      <c r="T1816" s="836">
        <v>1</v>
      </c>
      <c r="U1816" s="838">
        <v>0.5</v>
      </c>
    </row>
    <row r="1817" spans="1:21" ht="14.45" customHeight="1" x14ac:dyDescent="0.2">
      <c r="A1817" s="831">
        <v>7</v>
      </c>
      <c r="B1817" s="832" t="s">
        <v>2907</v>
      </c>
      <c r="C1817" s="832" t="s">
        <v>2913</v>
      </c>
      <c r="D1817" s="833" t="s">
        <v>4443</v>
      </c>
      <c r="E1817" s="834" t="s">
        <v>2931</v>
      </c>
      <c r="F1817" s="832" t="s">
        <v>2908</v>
      </c>
      <c r="G1817" s="832" t="s">
        <v>3643</v>
      </c>
      <c r="H1817" s="832" t="s">
        <v>678</v>
      </c>
      <c r="I1817" s="832" t="s">
        <v>3662</v>
      </c>
      <c r="J1817" s="832" t="s">
        <v>2813</v>
      </c>
      <c r="K1817" s="832" t="s">
        <v>3663</v>
      </c>
      <c r="L1817" s="835">
        <v>1454.23</v>
      </c>
      <c r="M1817" s="835">
        <v>8725.380000000001</v>
      </c>
      <c r="N1817" s="832">
        <v>6</v>
      </c>
      <c r="O1817" s="836">
        <v>1</v>
      </c>
      <c r="P1817" s="835">
        <v>8725.380000000001</v>
      </c>
      <c r="Q1817" s="837">
        <v>1</v>
      </c>
      <c r="R1817" s="832">
        <v>6</v>
      </c>
      <c r="S1817" s="837">
        <v>1</v>
      </c>
      <c r="T1817" s="836">
        <v>1</v>
      </c>
      <c r="U1817" s="838">
        <v>1</v>
      </c>
    </row>
    <row r="1818" spans="1:21" ht="14.45" customHeight="1" x14ac:dyDescent="0.2">
      <c r="A1818" s="831">
        <v>7</v>
      </c>
      <c r="B1818" s="832" t="s">
        <v>2907</v>
      </c>
      <c r="C1818" s="832" t="s">
        <v>2913</v>
      </c>
      <c r="D1818" s="833" t="s">
        <v>4443</v>
      </c>
      <c r="E1818" s="834" t="s">
        <v>2931</v>
      </c>
      <c r="F1818" s="832" t="s">
        <v>2908</v>
      </c>
      <c r="G1818" s="832" t="s">
        <v>3344</v>
      </c>
      <c r="H1818" s="832" t="s">
        <v>585</v>
      </c>
      <c r="I1818" s="832" t="s">
        <v>4032</v>
      </c>
      <c r="J1818" s="832" t="s">
        <v>3948</v>
      </c>
      <c r="K1818" s="832" t="s">
        <v>2835</v>
      </c>
      <c r="L1818" s="835">
        <v>339.47</v>
      </c>
      <c r="M1818" s="835">
        <v>1697.3500000000001</v>
      </c>
      <c r="N1818" s="832">
        <v>5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5" customHeight="1" x14ac:dyDescent="0.2">
      <c r="A1819" s="831">
        <v>7</v>
      </c>
      <c r="B1819" s="832" t="s">
        <v>2907</v>
      </c>
      <c r="C1819" s="832" t="s">
        <v>2913</v>
      </c>
      <c r="D1819" s="833" t="s">
        <v>4443</v>
      </c>
      <c r="E1819" s="834" t="s">
        <v>2931</v>
      </c>
      <c r="F1819" s="832" t="s">
        <v>2908</v>
      </c>
      <c r="G1819" s="832" t="s">
        <v>3344</v>
      </c>
      <c r="H1819" s="832" t="s">
        <v>585</v>
      </c>
      <c r="I1819" s="832" t="s">
        <v>4033</v>
      </c>
      <c r="J1819" s="832" t="s">
        <v>4034</v>
      </c>
      <c r="K1819" s="832" t="s">
        <v>2835</v>
      </c>
      <c r="L1819" s="835">
        <v>339.47</v>
      </c>
      <c r="M1819" s="835">
        <v>339.47</v>
      </c>
      <c r="N1819" s="832">
        <v>1</v>
      </c>
      <c r="O1819" s="836">
        <v>0.5</v>
      </c>
      <c r="P1819" s="835">
        <v>339.47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5" customHeight="1" x14ac:dyDescent="0.2">
      <c r="A1820" s="831">
        <v>7</v>
      </c>
      <c r="B1820" s="832" t="s">
        <v>2907</v>
      </c>
      <c r="C1820" s="832" t="s">
        <v>2913</v>
      </c>
      <c r="D1820" s="833" t="s">
        <v>4443</v>
      </c>
      <c r="E1820" s="834" t="s">
        <v>2931</v>
      </c>
      <c r="F1820" s="832" t="s">
        <v>2908</v>
      </c>
      <c r="G1820" s="832" t="s">
        <v>3344</v>
      </c>
      <c r="H1820" s="832" t="s">
        <v>678</v>
      </c>
      <c r="I1820" s="832" t="s">
        <v>3670</v>
      </c>
      <c r="J1820" s="832" t="s">
        <v>2607</v>
      </c>
      <c r="K1820" s="832" t="s">
        <v>3671</v>
      </c>
      <c r="L1820" s="835">
        <v>339.47</v>
      </c>
      <c r="M1820" s="835">
        <v>11881.45</v>
      </c>
      <c r="N1820" s="832">
        <v>35</v>
      </c>
      <c r="O1820" s="836">
        <v>4</v>
      </c>
      <c r="P1820" s="835">
        <v>7807.8100000000013</v>
      </c>
      <c r="Q1820" s="837">
        <v>0.65714285714285725</v>
      </c>
      <c r="R1820" s="832">
        <v>23</v>
      </c>
      <c r="S1820" s="837">
        <v>0.65714285714285714</v>
      </c>
      <c r="T1820" s="836">
        <v>2.5</v>
      </c>
      <c r="U1820" s="838">
        <v>0.625</v>
      </c>
    </row>
    <row r="1821" spans="1:21" ht="14.45" customHeight="1" x14ac:dyDescent="0.2">
      <c r="A1821" s="831">
        <v>7</v>
      </c>
      <c r="B1821" s="832" t="s">
        <v>2907</v>
      </c>
      <c r="C1821" s="832" t="s">
        <v>2913</v>
      </c>
      <c r="D1821" s="833" t="s">
        <v>4443</v>
      </c>
      <c r="E1821" s="834" t="s">
        <v>2931</v>
      </c>
      <c r="F1821" s="832" t="s">
        <v>2908</v>
      </c>
      <c r="G1821" s="832" t="s">
        <v>3344</v>
      </c>
      <c r="H1821" s="832" t="s">
        <v>678</v>
      </c>
      <c r="I1821" s="832" t="s">
        <v>2606</v>
      </c>
      <c r="J1821" s="832" t="s">
        <v>2607</v>
      </c>
      <c r="K1821" s="832" t="s">
        <v>2608</v>
      </c>
      <c r="L1821" s="835">
        <v>113.16</v>
      </c>
      <c r="M1821" s="835">
        <v>4413.24</v>
      </c>
      <c r="N1821" s="832">
        <v>39</v>
      </c>
      <c r="O1821" s="836">
        <v>13</v>
      </c>
      <c r="P1821" s="835">
        <v>1584.2399999999998</v>
      </c>
      <c r="Q1821" s="837">
        <v>0.35897435897435892</v>
      </c>
      <c r="R1821" s="832">
        <v>14</v>
      </c>
      <c r="S1821" s="837">
        <v>0.35897435897435898</v>
      </c>
      <c r="T1821" s="836">
        <v>6</v>
      </c>
      <c r="U1821" s="838">
        <v>0.46153846153846156</v>
      </c>
    </row>
    <row r="1822" spans="1:21" ht="14.45" customHeight="1" x14ac:dyDescent="0.2">
      <c r="A1822" s="831">
        <v>7</v>
      </c>
      <c r="B1822" s="832" t="s">
        <v>2907</v>
      </c>
      <c r="C1822" s="832" t="s">
        <v>2913</v>
      </c>
      <c r="D1822" s="833" t="s">
        <v>4443</v>
      </c>
      <c r="E1822" s="834" t="s">
        <v>2931</v>
      </c>
      <c r="F1822" s="832" t="s">
        <v>2908</v>
      </c>
      <c r="G1822" s="832" t="s">
        <v>3344</v>
      </c>
      <c r="H1822" s="832" t="s">
        <v>678</v>
      </c>
      <c r="I1822" s="832" t="s">
        <v>2834</v>
      </c>
      <c r="J1822" s="832" t="s">
        <v>2607</v>
      </c>
      <c r="K1822" s="832" t="s">
        <v>2835</v>
      </c>
      <c r="L1822" s="835">
        <v>339.47</v>
      </c>
      <c r="M1822" s="835">
        <v>50581.029999999992</v>
      </c>
      <c r="N1822" s="832">
        <v>149</v>
      </c>
      <c r="O1822" s="836">
        <v>43</v>
      </c>
      <c r="P1822" s="835">
        <v>27836.539999999994</v>
      </c>
      <c r="Q1822" s="837">
        <v>0.55033557046979864</v>
      </c>
      <c r="R1822" s="832">
        <v>82</v>
      </c>
      <c r="S1822" s="837">
        <v>0.55033557046979864</v>
      </c>
      <c r="T1822" s="836">
        <v>21.5</v>
      </c>
      <c r="U1822" s="838">
        <v>0.5</v>
      </c>
    </row>
    <row r="1823" spans="1:21" ht="14.45" customHeight="1" x14ac:dyDescent="0.2">
      <c r="A1823" s="831">
        <v>7</v>
      </c>
      <c r="B1823" s="832" t="s">
        <v>2907</v>
      </c>
      <c r="C1823" s="832" t="s">
        <v>2913</v>
      </c>
      <c r="D1823" s="833" t="s">
        <v>4443</v>
      </c>
      <c r="E1823" s="834" t="s">
        <v>2931</v>
      </c>
      <c r="F1823" s="832" t="s">
        <v>2908</v>
      </c>
      <c r="G1823" s="832" t="s">
        <v>3344</v>
      </c>
      <c r="H1823" s="832" t="s">
        <v>678</v>
      </c>
      <c r="I1823" s="832" t="s">
        <v>3672</v>
      </c>
      <c r="J1823" s="832" t="s">
        <v>2607</v>
      </c>
      <c r="K1823" s="832" t="s">
        <v>3673</v>
      </c>
      <c r="L1823" s="835">
        <v>226.31</v>
      </c>
      <c r="M1823" s="835">
        <v>1357.8600000000001</v>
      </c>
      <c r="N1823" s="832">
        <v>6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7</v>
      </c>
      <c r="B1824" s="832" t="s">
        <v>2907</v>
      </c>
      <c r="C1824" s="832" t="s">
        <v>2913</v>
      </c>
      <c r="D1824" s="833" t="s">
        <v>4443</v>
      </c>
      <c r="E1824" s="834" t="s">
        <v>2931</v>
      </c>
      <c r="F1824" s="832" t="s">
        <v>2908</v>
      </c>
      <c r="G1824" s="832" t="s">
        <v>3344</v>
      </c>
      <c r="H1824" s="832" t="s">
        <v>585</v>
      </c>
      <c r="I1824" s="832" t="s">
        <v>3947</v>
      </c>
      <c r="J1824" s="832" t="s">
        <v>3948</v>
      </c>
      <c r="K1824" s="832" t="s">
        <v>3680</v>
      </c>
      <c r="L1824" s="835">
        <v>763.63</v>
      </c>
      <c r="M1824" s="835">
        <v>5345.41</v>
      </c>
      <c r="N1824" s="832">
        <v>7</v>
      </c>
      <c r="O1824" s="836">
        <v>3</v>
      </c>
      <c r="P1824" s="835">
        <v>763.63</v>
      </c>
      <c r="Q1824" s="837">
        <v>0.14285714285714285</v>
      </c>
      <c r="R1824" s="832">
        <v>1</v>
      </c>
      <c r="S1824" s="837">
        <v>0.14285714285714285</v>
      </c>
      <c r="T1824" s="836">
        <v>1</v>
      </c>
      <c r="U1824" s="838">
        <v>0.33333333333333331</v>
      </c>
    </row>
    <row r="1825" spans="1:21" ht="14.45" customHeight="1" x14ac:dyDescent="0.2">
      <c r="A1825" s="831">
        <v>7</v>
      </c>
      <c r="B1825" s="832" t="s">
        <v>2907</v>
      </c>
      <c r="C1825" s="832" t="s">
        <v>2913</v>
      </c>
      <c r="D1825" s="833" t="s">
        <v>4443</v>
      </c>
      <c r="E1825" s="834" t="s">
        <v>2931</v>
      </c>
      <c r="F1825" s="832" t="s">
        <v>2908</v>
      </c>
      <c r="G1825" s="832" t="s">
        <v>3344</v>
      </c>
      <c r="H1825" s="832" t="s">
        <v>678</v>
      </c>
      <c r="I1825" s="832" t="s">
        <v>4386</v>
      </c>
      <c r="J1825" s="832" t="s">
        <v>2607</v>
      </c>
      <c r="K1825" s="832" t="s">
        <v>4387</v>
      </c>
      <c r="L1825" s="835">
        <v>452.61</v>
      </c>
      <c r="M1825" s="835">
        <v>905.22</v>
      </c>
      <c r="N1825" s="832">
        <v>2</v>
      </c>
      <c r="O1825" s="836">
        <v>0.5</v>
      </c>
      <c r="P1825" s="835">
        <v>905.22</v>
      </c>
      <c r="Q1825" s="837">
        <v>1</v>
      </c>
      <c r="R1825" s="832">
        <v>2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7</v>
      </c>
      <c r="B1826" s="832" t="s">
        <v>2907</v>
      </c>
      <c r="C1826" s="832" t="s">
        <v>2913</v>
      </c>
      <c r="D1826" s="833" t="s">
        <v>4443</v>
      </c>
      <c r="E1826" s="834" t="s">
        <v>2931</v>
      </c>
      <c r="F1826" s="832" t="s">
        <v>2908</v>
      </c>
      <c r="G1826" s="832" t="s">
        <v>3344</v>
      </c>
      <c r="H1826" s="832" t="s">
        <v>585</v>
      </c>
      <c r="I1826" s="832" t="s">
        <v>4035</v>
      </c>
      <c r="J1826" s="832" t="s">
        <v>4036</v>
      </c>
      <c r="K1826" s="832" t="s">
        <v>2835</v>
      </c>
      <c r="L1826" s="835">
        <v>339.47</v>
      </c>
      <c r="M1826" s="835">
        <v>1018.4100000000001</v>
      </c>
      <c r="N1826" s="832">
        <v>3</v>
      </c>
      <c r="O1826" s="836">
        <v>1</v>
      </c>
      <c r="P1826" s="835">
        <v>1018.4100000000001</v>
      </c>
      <c r="Q1826" s="837">
        <v>1</v>
      </c>
      <c r="R1826" s="832">
        <v>3</v>
      </c>
      <c r="S1826" s="837">
        <v>1</v>
      </c>
      <c r="T1826" s="836">
        <v>1</v>
      </c>
      <c r="U1826" s="838">
        <v>1</v>
      </c>
    </row>
    <row r="1827" spans="1:21" ht="14.45" customHeight="1" x14ac:dyDescent="0.2">
      <c r="A1827" s="831">
        <v>7</v>
      </c>
      <c r="B1827" s="832" t="s">
        <v>2907</v>
      </c>
      <c r="C1827" s="832" t="s">
        <v>2913</v>
      </c>
      <c r="D1827" s="833" t="s">
        <v>4443</v>
      </c>
      <c r="E1827" s="834" t="s">
        <v>2931</v>
      </c>
      <c r="F1827" s="832" t="s">
        <v>2908</v>
      </c>
      <c r="G1827" s="832" t="s">
        <v>3344</v>
      </c>
      <c r="H1827" s="832" t="s">
        <v>678</v>
      </c>
      <c r="I1827" s="832" t="s">
        <v>3679</v>
      </c>
      <c r="J1827" s="832" t="s">
        <v>3675</v>
      </c>
      <c r="K1827" s="832" t="s">
        <v>3680</v>
      </c>
      <c r="L1827" s="835">
        <v>763.63</v>
      </c>
      <c r="M1827" s="835">
        <v>4581.78</v>
      </c>
      <c r="N1827" s="832">
        <v>6</v>
      </c>
      <c r="O1827" s="836">
        <v>1</v>
      </c>
      <c r="P1827" s="835">
        <v>4581.78</v>
      </c>
      <c r="Q1827" s="837">
        <v>1</v>
      </c>
      <c r="R1827" s="832">
        <v>6</v>
      </c>
      <c r="S1827" s="837">
        <v>1</v>
      </c>
      <c r="T1827" s="836">
        <v>1</v>
      </c>
      <c r="U1827" s="838">
        <v>1</v>
      </c>
    </row>
    <row r="1828" spans="1:21" ht="14.45" customHeight="1" x14ac:dyDescent="0.2">
      <c r="A1828" s="831">
        <v>7</v>
      </c>
      <c r="B1828" s="832" t="s">
        <v>2907</v>
      </c>
      <c r="C1828" s="832" t="s">
        <v>2913</v>
      </c>
      <c r="D1828" s="833" t="s">
        <v>4443</v>
      </c>
      <c r="E1828" s="834" t="s">
        <v>2931</v>
      </c>
      <c r="F1828" s="832" t="s">
        <v>2908</v>
      </c>
      <c r="G1828" s="832" t="s">
        <v>3344</v>
      </c>
      <c r="H1828" s="832" t="s">
        <v>585</v>
      </c>
      <c r="I1828" s="832" t="s">
        <v>4358</v>
      </c>
      <c r="J1828" s="832" t="s">
        <v>2607</v>
      </c>
      <c r="K1828" s="832" t="s">
        <v>2835</v>
      </c>
      <c r="L1828" s="835">
        <v>339.47</v>
      </c>
      <c r="M1828" s="835">
        <v>339.47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5" customHeight="1" x14ac:dyDescent="0.2">
      <c r="A1829" s="831">
        <v>7</v>
      </c>
      <c r="B1829" s="832" t="s">
        <v>2907</v>
      </c>
      <c r="C1829" s="832" t="s">
        <v>2913</v>
      </c>
      <c r="D1829" s="833" t="s">
        <v>4443</v>
      </c>
      <c r="E1829" s="834" t="s">
        <v>2931</v>
      </c>
      <c r="F1829" s="832" t="s">
        <v>2908</v>
      </c>
      <c r="G1829" s="832" t="s">
        <v>3344</v>
      </c>
      <c r="H1829" s="832" t="s">
        <v>585</v>
      </c>
      <c r="I1829" s="832" t="s">
        <v>4039</v>
      </c>
      <c r="J1829" s="832" t="s">
        <v>2607</v>
      </c>
      <c r="K1829" s="832" t="s">
        <v>2835</v>
      </c>
      <c r="L1829" s="835">
        <v>339.47</v>
      </c>
      <c r="M1829" s="835">
        <v>1697.3500000000001</v>
      </c>
      <c r="N1829" s="832">
        <v>5</v>
      </c>
      <c r="O1829" s="836">
        <v>0.5</v>
      </c>
      <c r="P1829" s="835">
        <v>1697.3500000000001</v>
      </c>
      <c r="Q1829" s="837">
        <v>1</v>
      </c>
      <c r="R1829" s="832">
        <v>5</v>
      </c>
      <c r="S1829" s="837">
        <v>1</v>
      </c>
      <c r="T1829" s="836">
        <v>0.5</v>
      </c>
      <c r="U1829" s="838">
        <v>1</v>
      </c>
    </row>
    <row r="1830" spans="1:21" ht="14.45" customHeight="1" x14ac:dyDescent="0.2">
      <c r="A1830" s="831">
        <v>7</v>
      </c>
      <c r="B1830" s="832" t="s">
        <v>2907</v>
      </c>
      <c r="C1830" s="832" t="s">
        <v>2913</v>
      </c>
      <c r="D1830" s="833" t="s">
        <v>4443</v>
      </c>
      <c r="E1830" s="834" t="s">
        <v>2931</v>
      </c>
      <c r="F1830" s="832" t="s">
        <v>2908</v>
      </c>
      <c r="G1830" s="832" t="s">
        <v>1066</v>
      </c>
      <c r="H1830" s="832" t="s">
        <v>585</v>
      </c>
      <c r="I1830" s="832" t="s">
        <v>3681</v>
      </c>
      <c r="J1830" s="832" t="s">
        <v>3682</v>
      </c>
      <c r="K1830" s="832" t="s">
        <v>3683</v>
      </c>
      <c r="L1830" s="835">
        <v>13.73</v>
      </c>
      <c r="M1830" s="835">
        <v>27.46</v>
      </c>
      <c r="N1830" s="832">
        <v>2</v>
      </c>
      <c r="O1830" s="836">
        <v>1</v>
      </c>
      <c r="P1830" s="835">
        <v>27.46</v>
      </c>
      <c r="Q1830" s="837">
        <v>1</v>
      </c>
      <c r="R1830" s="832">
        <v>2</v>
      </c>
      <c r="S1830" s="837">
        <v>1</v>
      </c>
      <c r="T1830" s="836">
        <v>1</v>
      </c>
      <c r="U1830" s="838">
        <v>1</v>
      </c>
    </row>
    <row r="1831" spans="1:21" ht="14.45" customHeight="1" x14ac:dyDescent="0.2">
      <c r="A1831" s="831">
        <v>7</v>
      </c>
      <c r="B1831" s="832" t="s">
        <v>2907</v>
      </c>
      <c r="C1831" s="832" t="s">
        <v>2913</v>
      </c>
      <c r="D1831" s="833" t="s">
        <v>4443</v>
      </c>
      <c r="E1831" s="834" t="s">
        <v>2931</v>
      </c>
      <c r="F1831" s="832" t="s">
        <v>2908</v>
      </c>
      <c r="G1831" s="832" t="s">
        <v>3688</v>
      </c>
      <c r="H1831" s="832" t="s">
        <v>585</v>
      </c>
      <c r="I1831" s="832" t="s">
        <v>3689</v>
      </c>
      <c r="J1831" s="832" t="s">
        <v>3690</v>
      </c>
      <c r="K1831" s="832" t="s">
        <v>3691</v>
      </c>
      <c r="L1831" s="835">
        <v>0</v>
      </c>
      <c r="M1831" s="835">
        <v>0</v>
      </c>
      <c r="N1831" s="832">
        <v>12</v>
      </c>
      <c r="O1831" s="836">
        <v>5.5</v>
      </c>
      <c r="P1831" s="835">
        <v>0</v>
      </c>
      <c r="Q1831" s="837"/>
      <c r="R1831" s="832">
        <v>8</v>
      </c>
      <c r="S1831" s="837">
        <v>0.66666666666666663</v>
      </c>
      <c r="T1831" s="836">
        <v>3.5</v>
      </c>
      <c r="U1831" s="838">
        <v>0.63636363636363635</v>
      </c>
    </row>
    <row r="1832" spans="1:21" ht="14.45" customHeight="1" x14ac:dyDescent="0.2">
      <c r="A1832" s="831">
        <v>7</v>
      </c>
      <c r="B1832" s="832" t="s">
        <v>2907</v>
      </c>
      <c r="C1832" s="832" t="s">
        <v>2913</v>
      </c>
      <c r="D1832" s="833" t="s">
        <v>4443</v>
      </c>
      <c r="E1832" s="834" t="s">
        <v>2931</v>
      </c>
      <c r="F1832" s="832" t="s">
        <v>2908</v>
      </c>
      <c r="G1832" s="832" t="s">
        <v>3692</v>
      </c>
      <c r="H1832" s="832" t="s">
        <v>585</v>
      </c>
      <c r="I1832" s="832" t="s">
        <v>3951</v>
      </c>
      <c r="J1832" s="832" t="s">
        <v>3694</v>
      </c>
      <c r="K1832" s="832" t="s">
        <v>3952</v>
      </c>
      <c r="L1832" s="835">
        <v>552.64</v>
      </c>
      <c r="M1832" s="835">
        <v>1105.28</v>
      </c>
      <c r="N1832" s="832">
        <v>2</v>
      </c>
      <c r="O1832" s="836">
        <v>1</v>
      </c>
      <c r="P1832" s="835">
        <v>1105.28</v>
      </c>
      <c r="Q1832" s="837">
        <v>1</v>
      </c>
      <c r="R1832" s="832">
        <v>2</v>
      </c>
      <c r="S1832" s="837">
        <v>1</v>
      </c>
      <c r="T1832" s="836">
        <v>1</v>
      </c>
      <c r="U1832" s="838">
        <v>1</v>
      </c>
    </row>
    <row r="1833" spans="1:21" ht="14.45" customHeight="1" x14ac:dyDescent="0.2">
      <c r="A1833" s="831">
        <v>7</v>
      </c>
      <c r="B1833" s="832" t="s">
        <v>2907</v>
      </c>
      <c r="C1833" s="832" t="s">
        <v>2913</v>
      </c>
      <c r="D1833" s="833" t="s">
        <v>4443</v>
      </c>
      <c r="E1833" s="834" t="s">
        <v>2931</v>
      </c>
      <c r="F1833" s="832" t="s">
        <v>2908</v>
      </c>
      <c r="G1833" s="832" t="s">
        <v>3692</v>
      </c>
      <c r="H1833" s="832" t="s">
        <v>585</v>
      </c>
      <c r="I1833" s="832" t="s">
        <v>3698</v>
      </c>
      <c r="J1833" s="832" t="s">
        <v>3694</v>
      </c>
      <c r="K1833" s="832" t="s">
        <v>3699</v>
      </c>
      <c r="L1833" s="835">
        <v>1019.46</v>
      </c>
      <c r="M1833" s="835">
        <v>10194.6</v>
      </c>
      <c r="N1833" s="832">
        <v>10</v>
      </c>
      <c r="O1833" s="836">
        <v>3</v>
      </c>
      <c r="P1833" s="835">
        <v>6116.76</v>
      </c>
      <c r="Q1833" s="837">
        <v>0.6</v>
      </c>
      <c r="R1833" s="832">
        <v>6</v>
      </c>
      <c r="S1833" s="837">
        <v>0.6</v>
      </c>
      <c r="T1833" s="836">
        <v>2</v>
      </c>
      <c r="U1833" s="838">
        <v>0.66666666666666663</v>
      </c>
    </row>
    <row r="1834" spans="1:21" ht="14.45" customHeight="1" x14ac:dyDescent="0.2">
      <c r="A1834" s="831">
        <v>7</v>
      </c>
      <c r="B1834" s="832" t="s">
        <v>2907</v>
      </c>
      <c r="C1834" s="832" t="s">
        <v>2913</v>
      </c>
      <c r="D1834" s="833" t="s">
        <v>4443</v>
      </c>
      <c r="E1834" s="834" t="s">
        <v>2931</v>
      </c>
      <c r="F1834" s="832" t="s">
        <v>2908</v>
      </c>
      <c r="G1834" s="832" t="s">
        <v>3692</v>
      </c>
      <c r="H1834" s="832" t="s">
        <v>585</v>
      </c>
      <c r="I1834" s="832" t="s">
        <v>3700</v>
      </c>
      <c r="J1834" s="832" t="s">
        <v>3694</v>
      </c>
      <c r="K1834" s="832" t="s">
        <v>3701</v>
      </c>
      <c r="L1834" s="835">
        <v>2863.58</v>
      </c>
      <c r="M1834" s="835">
        <v>17181.48</v>
      </c>
      <c r="N1834" s="832">
        <v>6</v>
      </c>
      <c r="O1834" s="836">
        <v>2</v>
      </c>
      <c r="P1834" s="835">
        <v>17181.48</v>
      </c>
      <c r="Q1834" s="837">
        <v>1</v>
      </c>
      <c r="R1834" s="832">
        <v>6</v>
      </c>
      <c r="S1834" s="837">
        <v>1</v>
      </c>
      <c r="T1834" s="836">
        <v>2</v>
      </c>
      <c r="U1834" s="838">
        <v>1</v>
      </c>
    </row>
    <row r="1835" spans="1:21" ht="14.45" customHeight="1" x14ac:dyDescent="0.2">
      <c r="A1835" s="831">
        <v>7</v>
      </c>
      <c r="B1835" s="832" t="s">
        <v>2907</v>
      </c>
      <c r="C1835" s="832" t="s">
        <v>2913</v>
      </c>
      <c r="D1835" s="833" t="s">
        <v>4443</v>
      </c>
      <c r="E1835" s="834" t="s">
        <v>2931</v>
      </c>
      <c r="F1835" s="832" t="s">
        <v>2908</v>
      </c>
      <c r="G1835" s="832" t="s">
        <v>3081</v>
      </c>
      <c r="H1835" s="832" t="s">
        <v>585</v>
      </c>
      <c r="I1835" s="832" t="s">
        <v>4388</v>
      </c>
      <c r="J1835" s="832" t="s">
        <v>1512</v>
      </c>
      <c r="K1835" s="832" t="s">
        <v>1513</v>
      </c>
      <c r="L1835" s="835">
        <v>94.7</v>
      </c>
      <c r="M1835" s="835">
        <v>94.7</v>
      </c>
      <c r="N1835" s="832">
        <v>1</v>
      </c>
      <c r="O1835" s="836">
        <v>0.5</v>
      </c>
      <c r="P1835" s="835">
        <v>94.7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5" customHeight="1" x14ac:dyDescent="0.2">
      <c r="A1836" s="831">
        <v>7</v>
      </c>
      <c r="B1836" s="832" t="s">
        <v>2907</v>
      </c>
      <c r="C1836" s="832" t="s">
        <v>2913</v>
      </c>
      <c r="D1836" s="833" t="s">
        <v>4443</v>
      </c>
      <c r="E1836" s="834" t="s">
        <v>2931</v>
      </c>
      <c r="F1836" s="832" t="s">
        <v>2908</v>
      </c>
      <c r="G1836" s="832" t="s">
        <v>3251</v>
      </c>
      <c r="H1836" s="832" t="s">
        <v>585</v>
      </c>
      <c r="I1836" s="832" t="s">
        <v>3252</v>
      </c>
      <c r="J1836" s="832" t="s">
        <v>3253</v>
      </c>
      <c r="K1836" s="832" t="s">
        <v>3254</v>
      </c>
      <c r="L1836" s="835">
        <v>91.78</v>
      </c>
      <c r="M1836" s="835">
        <v>275.34000000000003</v>
      </c>
      <c r="N1836" s="832">
        <v>3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5" customHeight="1" x14ac:dyDescent="0.2">
      <c r="A1837" s="831">
        <v>7</v>
      </c>
      <c r="B1837" s="832" t="s">
        <v>2907</v>
      </c>
      <c r="C1837" s="832" t="s">
        <v>2913</v>
      </c>
      <c r="D1837" s="833" t="s">
        <v>4443</v>
      </c>
      <c r="E1837" s="834" t="s">
        <v>2931</v>
      </c>
      <c r="F1837" s="832" t="s">
        <v>2908</v>
      </c>
      <c r="G1837" s="832" t="s">
        <v>3706</v>
      </c>
      <c r="H1837" s="832" t="s">
        <v>585</v>
      </c>
      <c r="I1837" s="832" t="s">
        <v>3707</v>
      </c>
      <c r="J1837" s="832" t="s">
        <v>942</v>
      </c>
      <c r="K1837" s="832" t="s">
        <v>3708</v>
      </c>
      <c r="L1837" s="835">
        <v>27.28</v>
      </c>
      <c r="M1837" s="835">
        <v>27.28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7</v>
      </c>
      <c r="B1838" s="832" t="s">
        <v>2907</v>
      </c>
      <c r="C1838" s="832" t="s">
        <v>2913</v>
      </c>
      <c r="D1838" s="833" t="s">
        <v>4443</v>
      </c>
      <c r="E1838" s="834" t="s">
        <v>2931</v>
      </c>
      <c r="F1838" s="832" t="s">
        <v>2908</v>
      </c>
      <c r="G1838" s="832" t="s">
        <v>3709</v>
      </c>
      <c r="H1838" s="832" t="s">
        <v>585</v>
      </c>
      <c r="I1838" s="832" t="s">
        <v>3710</v>
      </c>
      <c r="J1838" s="832" t="s">
        <v>3711</v>
      </c>
      <c r="K1838" s="832" t="s">
        <v>3712</v>
      </c>
      <c r="L1838" s="835">
        <v>102.9</v>
      </c>
      <c r="M1838" s="835">
        <v>411.6</v>
      </c>
      <c r="N1838" s="832">
        <v>4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5" customHeight="1" x14ac:dyDescent="0.2">
      <c r="A1839" s="831">
        <v>7</v>
      </c>
      <c r="B1839" s="832" t="s">
        <v>2907</v>
      </c>
      <c r="C1839" s="832" t="s">
        <v>2913</v>
      </c>
      <c r="D1839" s="833" t="s">
        <v>4443</v>
      </c>
      <c r="E1839" s="834" t="s">
        <v>2931</v>
      </c>
      <c r="F1839" s="832" t="s">
        <v>2908</v>
      </c>
      <c r="G1839" s="832" t="s">
        <v>3709</v>
      </c>
      <c r="H1839" s="832" t="s">
        <v>585</v>
      </c>
      <c r="I1839" s="832" t="s">
        <v>4042</v>
      </c>
      <c r="J1839" s="832" t="s">
        <v>4043</v>
      </c>
      <c r="K1839" s="832" t="s">
        <v>4044</v>
      </c>
      <c r="L1839" s="835">
        <v>68.599999999999994</v>
      </c>
      <c r="M1839" s="835">
        <v>274.39999999999998</v>
      </c>
      <c r="N1839" s="832">
        <v>4</v>
      </c>
      <c r="O1839" s="836">
        <v>0.5</v>
      </c>
      <c r="P1839" s="835">
        <v>274.39999999999998</v>
      </c>
      <c r="Q1839" s="837">
        <v>1</v>
      </c>
      <c r="R1839" s="832">
        <v>4</v>
      </c>
      <c r="S1839" s="837">
        <v>1</v>
      </c>
      <c r="T1839" s="836">
        <v>0.5</v>
      </c>
      <c r="U1839" s="838">
        <v>1</v>
      </c>
    </row>
    <row r="1840" spans="1:21" ht="14.45" customHeight="1" x14ac:dyDescent="0.2">
      <c r="A1840" s="831">
        <v>7</v>
      </c>
      <c r="B1840" s="832" t="s">
        <v>2907</v>
      </c>
      <c r="C1840" s="832" t="s">
        <v>2913</v>
      </c>
      <c r="D1840" s="833" t="s">
        <v>4443</v>
      </c>
      <c r="E1840" s="834" t="s">
        <v>2931</v>
      </c>
      <c r="F1840" s="832" t="s">
        <v>2908</v>
      </c>
      <c r="G1840" s="832" t="s">
        <v>3093</v>
      </c>
      <c r="H1840" s="832" t="s">
        <v>585</v>
      </c>
      <c r="I1840" s="832" t="s">
        <v>4045</v>
      </c>
      <c r="J1840" s="832" t="s">
        <v>4046</v>
      </c>
      <c r="K1840" s="832" t="s">
        <v>4047</v>
      </c>
      <c r="L1840" s="835">
        <v>76.180000000000007</v>
      </c>
      <c r="M1840" s="835">
        <v>76.180000000000007</v>
      </c>
      <c r="N1840" s="832">
        <v>1</v>
      </c>
      <c r="O1840" s="836">
        <v>0.5</v>
      </c>
      <c r="P1840" s="835">
        <v>76.180000000000007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5" customHeight="1" x14ac:dyDescent="0.2">
      <c r="A1841" s="831">
        <v>7</v>
      </c>
      <c r="B1841" s="832" t="s">
        <v>2907</v>
      </c>
      <c r="C1841" s="832" t="s">
        <v>2913</v>
      </c>
      <c r="D1841" s="833" t="s">
        <v>4443</v>
      </c>
      <c r="E1841" s="834" t="s">
        <v>2931</v>
      </c>
      <c r="F1841" s="832" t="s">
        <v>2908</v>
      </c>
      <c r="G1841" s="832" t="s">
        <v>4111</v>
      </c>
      <c r="H1841" s="832" t="s">
        <v>678</v>
      </c>
      <c r="I1841" s="832" t="s">
        <v>4112</v>
      </c>
      <c r="J1841" s="832" t="s">
        <v>4113</v>
      </c>
      <c r="K1841" s="832" t="s">
        <v>4114</v>
      </c>
      <c r="L1841" s="835">
        <v>63.82</v>
      </c>
      <c r="M1841" s="835">
        <v>127.64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5" customHeight="1" x14ac:dyDescent="0.2">
      <c r="A1842" s="831">
        <v>7</v>
      </c>
      <c r="B1842" s="832" t="s">
        <v>2907</v>
      </c>
      <c r="C1842" s="832" t="s">
        <v>2913</v>
      </c>
      <c r="D1842" s="833" t="s">
        <v>4443</v>
      </c>
      <c r="E1842" s="834" t="s">
        <v>2931</v>
      </c>
      <c r="F1842" s="832" t="s">
        <v>2908</v>
      </c>
      <c r="G1842" s="832" t="s">
        <v>3716</v>
      </c>
      <c r="H1842" s="832" t="s">
        <v>585</v>
      </c>
      <c r="I1842" s="832" t="s">
        <v>3717</v>
      </c>
      <c r="J1842" s="832" t="s">
        <v>1382</v>
      </c>
      <c r="K1842" s="832" t="s">
        <v>3718</v>
      </c>
      <c r="L1842" s="835">
        <v>24.37</v>
      </c>
      <c r="M1842" s="835">
        <v>146.22</v>
      </c>
      <c r="N1842" s="832">
        <v>6</v>
      </c>
      <c r="O1842" s="836">
        <v>1.5</v>
      </c>
      <c r="P1842" s="835">
        <v>97.48</v>
      </c>
      <c r="Q1842" s="837">
        <v>0.66666666666666674</v>
      </c>
      <c r="R1842" s="832">
        <v>4</v>
      </c>
      <c r="S1842" s="837">
        <v>0.66666666666666663</v>
      </c>
      <c r="T1842" s="836">
        <v>1</v>
      </c>
      <c r="U1842" s="838">
        <v>0.66666666666666663</v>
      </c>
    </row>
    <row r="1843" spans="1:21" ht="14.45" customHeight="1" x14ac:dyDescent="0.2">
      <c r="A1843" s="831">
        <v>7</v>
      </c>
      <c r="B1843" s="832" t="s">
        <v>2907</v>
      </c>
      <c r="C1843" s="832" t="s">
        <v>2913</v>
      </c>
      <c r="D1843" s="833" t="s">
        <v>4443</v>
      </c>
      <c r="E1843" s="834" t="s">
        <v>2931</v>
      </c>
      <c r="F1843" s="832" t="s">
        <v>2908</v>
      </c>
      <c r="G1843" s="832" t="s">
        <v>3716</v>
      </c>
      <c r="H1843" s="832" t="s">
        <v>585</v>
      </c>
      <c r="I1843" s="832" t="s">
        <v>3953</v>
      </c>
      <c r="J1843" s="832" t="s">
        <v>1382</v>
      </c>
      <c r="K1843" s="832" t="s">
        <v>2755</v>
      </c>
      <c r="L1843" s="835">
        <v>38.590000000000003</v>
      </c>
      <c r="M1843" s="835">
        <v>424.49</v>
      </c>
      <c r="N1843" s="832">
        <v>11</v>
      </c>
      <c r="O1843" s="836">
        <v>1.5</v>
      </c>
      <c r="P1843" s="835">
        <v>424.49</v>
      </c>
      <c r="Q1843" s="837">
        <v>1</v>
      </c>
      <c r="R1843" s="832">
        <v>11</v>
      </c>
      <c r="S1843" s="837">
        <v>1</v>
      </c>
      <c r="T1843" s="836">
        <v>1.5</v>
      </c>
      <c r="U1843" s="838">
        <v>1</v>
      </c>
    </row>
    <row r="1844" spans="1:21" ht="14.45" customHeight="1" x14ac:dyDescent="0.2">
      <c r="A1844" s="831">
        <v>7</v>
      </c>
      <c r="B1844" s="832" t="s">
        <v>2907</v>
      </c>
      <c r="C1844" s="832" t="s">
        <v>2913</v>
      </c>
      <c r="D1844" s="833" t="s">
        <v>4443</v>
      </c>
      <c r="E1844" s="834" t="s">
        <v>2931</v>
      </c>
      <c r="F1844" s="832" t="s">
        <v>2908</v>
      </c>
      <c r="G1844" s="832" t="s">
        <v>4389</v>
      </c>
      <c r="H1844" s="832" t="s">
        <v>585</v>
      </c>
      <c r="I1844" s="832" t="s">
        <v>4390</v>
      </c>
      <c r="J1844" s="832" t="s">
        <v>2036</v>
      </c>
      <c r="K1844" s="832" t="s">
        <v>4391</v>
      </c>
      <c r="L1844" s="835">
        <v>73.81</v>
      </c>
      <c r="M1844" s="835">
        <v>147.62</v>
      </c>
      <c r="N1844" s="832">
        <v>2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5" customHeight="1" x14ac:dyDescent="0.2">
      <c r="A1845" s="831">
        <v>7</v>
      </c>
      <c r="B1845" s="832" t="s">
        <v>2907</v>
      </c>
      <c r="C1845" s="832" t="s">
        <v>2913</v>
      </c>
      <c r="D1845" s="833" t="s">
        <v>4443</v>
      </c>
      <c r="E1845" s="834" t="s">
        <v>2931</v>
      </c>
      <c r="F1845" s="832" t="s">
        <v>2908</v>
      </c>
      <c r="G1845" s="832" t="s">
        <v>2962</v>
      </c>
      <c r="H1845" s="832" t="s">
        <v>585</v>
      </c>
      <c r="I1845" s="832" t="s">
        <v>4392</v>
      </c>
      <c r="J1845" s="832" t="s">
        <v>2964</v>
      </c>
      <c r="K1845" s="832" t="s">
        <v>3362</v>
      </c>
      <c r="L1845" s="835">
        <v>58.77</v>
      </c>
      <c r="M1845" s="835">
        <v>58.77</v>
      </c>
      <c r="N1845" s="832">
        <v>1</v>
      </c>
      <c r="O1845" s="836">
        <v>1</v>
      </c>
      <c r="P1845" s="835">
        <v>58.77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5" customHeight="1" x14ac:dyDescent="0.2">
      <c r="A1846" s="831">
        <v>7</v>
      </c>
      <c r="B1846" s="832" t="s">
        <v>2907</v>
      </c>
      <c r="C1846" s="832" t="s">
        <v>2913</v>
      </c>
      <c r="D1846" s="833" t="s">
        <v>4443</v>
      </c>
      <c r="E1846" s="834" t="s">
        <v>2931</v>
      </c>
      <c r="F1846" s="832" t="s">
        <v>2908</v>
      </c>
      <c r="G1846" s="832" t="s">
        <v>2962</v>
      </c>
      <c r="H1846" s="832" t="s">
        <v>585</v>
      </c>
      <c r="I1846" s="832" t="s">
        <v>2963</v>
      </c>
      <c r="J1846" s="832" t="s">
        <v>2964</v>
      </c>
      <c r="K1846" s="832" t="s">
        <v>2965</v>
      </c>
      <c r="L1846" s="835">
        <v>176.32</v>
      </c>
      <c r="M1846" s="835">
        <v>705.28</v>
      </c>
      <c r="N1846" s="832">
        <v>4</v>
      </c>
      <c r="O1846" s="836">
        <v>3.5</v>
      </c>
      <c r="P1846" s="835">
        <v>528.96</v>
      </c>
      <c r="Q1846" s="837">
        <v>0.75000000000000011</v>
      </c>
      <c r="R1846" s="832">
        <v>3</v>
      </c>
      <c r="S1846" s="837">
        <v>0.75</v>
      </c>
      <c r="T1846" s="836">
        <v>3</v>
      </c>
      <c r="U1846" s="838">
        <v>0.8571428571428571</v>
      </c>
    </row>
    <row r="1847" spans="1:21" ht="14.45" customHeight="1" x14ac:dyDescent="0.2">
      <c r="A1847" s="831">
        <v>7</v>
      </c>
      <c r="B1847" s="832" t="s">
        <v>2907</v>
      </c>
      <c r="C1847" s="832" t="s">
        <v>2913</v>
      </c>
      <c r="D1847" s="833" t="s">
        <v>4443</v>
      </c>
      <c r="E1847" s="834" t="s">
        <v>2931</v>
      </c>
      <c r="F1847" s="832" t="s">
        <v>2908</v>
      </c>
      <c r="G1847" s="832" t="s">
        <v>3721</v>
      </c>
      <c r="H1847" s="832" t="s">
        <v>585</v>
      </c>
      <c r="I1847" s="832" t="s">
        <v>3722</v>
      </c>
      <c r="J1847" s="832" t="s">
        <v>3723</v>
      </c>
      <c r="K1847" s="832" t="s">
        <v>3724</v>
      </c>
      <c r="L1847" s="835">
        <v>1561.8</v>
      </c>
      <c r="M1847" s="835">
        <v>12494.4</v>
      </c>
      <c r="N1847" s="832">
        <v>8</v>
      </c>
      <c r="O1847" s="836">
        <v>2</v>
      </c>
      <c r="P1847" s="835">
        <v>12494.4</v>
      </c>
      <c r="Q1847" s="837">
        <v>1</v>
      </c>
      <c r="R1847" s="832">
        <v>8</v>
      </c>
      <c r="S1847" s="837">
        <v>1</v>
      </c>
      <c r="T1847" s="836">
        <v>2</v>
      </c>
      <c r="U1847" s="838">
        <v>1</v>
      </c>
    </row>
    <row r="1848" spans="1:21" ht="14.45" customHeight="1" x14ac:dyDescent="0.2">
      <c r="A1848" s="831">
        <v>7</v>
      </c>
      <c r="B1848" s="832" t="s">
        <v>2907</v>
      </c>
      <c r="C1848" s="832" t="s">
        <v>2913</v>
      </c>
      <c r="D1848" s="833" t="s">
        <v>4443</v>
      </c>
      <c r="E1848" s="834" t="s">
        <v>2931</v>
      </c>
      <c r="F1848" s="832" t="s">
        <v>2908</v>
      </c>
      <c r="G1848" s="832" t="s">
        <v>3728</v>
      </c>
      <c r="H1848" s="832" t="s">
        <v>585</v>
      </c>
      <c r="I1848" s="832" t="s">
        <v>3954</v>
      </c>
      <c r="J1848" s="832" t="s">
        <v>3730</v>
      </c>
      <c r="K1848" s="832" t="s">
        <v>3955</v>
      </c>
      <c r="L1848" s="835">
        <v>46.99</v>
      </c>
      <c r="M1848" s="835">
        <v>46.99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5" customHeight="1" x14ac:dyDescent="0.2">
      <c r="A1849" s="831">
        <v>7</v>
      </c>
      <c r="B1849" s="832" t="s">
        <v>2907</v>
      </c>
      <c r="C1849" s="832" t="s">
        <v>2913</v>
      </c>
      <c r="D1849" s="833" t="s">
        <v>4443</v>
      </c>
      <c r="E1849" s="834" t="s">
        <v>2931</v>
      </c>
      <c r="F1849" s="832" t="s">
        <v>2908</v>
      </c>
      <c r="G1849" s="832" t="s">
        <v>3728</v>
      </c>
      <c r="H1849" s="832" t="s">
        <v>585</v>
      </c>
      <c r="I1849" s="832" t="s">
        <v>3729</v>
      </c>
      <c r="J1849" s="832" t="s">
        <v>3730</v>
      </c>
      <c r="K1849" s="832" t="s">
        <v>3731</v>
      </c>
      <c r="L1849" s="835">
        <v>78.319999999999993</v>
      </c>
      <c r="M1849" s="835">
        <v>391.59999999999997</v>
      </c>
      <c r="N1849" s="832">
        <v>5</v>
      </c>
      <c r="O1849" s="836">
        <v>1.5</v>
      </c>
      <c r="P1849" s="835">
        <v>78.319999999999993</v>
      </c>
      <c r="Q1849" s="837">
        <v>0.2</v>
      </c>
      <c r="R1849" s="832">
        <v>1</v>
      </c>
      <c r="S1849" s="837">
        <v>0.2</v>
      </c>
      <c r="T1849" s="836">
        <v>0.5</v>
      </c>
      <c r="U1849" s="838">
        <v>0.33333333333333331</v>
      </c>
    </row>
    <row r="1850" spans="1:21" ht="14.45" customHeight="1" x14ac:dyDescent="0.2">
      <c r="A1850" s="831">
        <v>7</v>
      </c>
      <c r="B1850" s="832" t="s">
        <v>2907</v>
      </c>
      <c r="C1850" s="832" t="s">
        <v>2913</v>
      </c>
      <c r="D1850" s="833" t="s">
        <v>4443</v>
      </c>
      <c r="E1850" s="834" t="s">
        <v>2931</v>
      </c>
      <c r="F1850" s="832" t="s">
        <v>2908</v>
      </c>
      <c r="G1850" s="832" t="s">
        <v>3106</v>
      </c>
      <c r="H1850" s="832" t="s">
        <v>678</v>
      </c>
      <c r="I1850" s="832" t="s">
        <v>2806</v>
      </c>
      <c r="J1850" s="832" t="s">
        <v>2807</v>
      </c>
      <c r="K1850" s="832" t="s">
        <v>2808</v>
      </c>
      <c r="L1850" s="835">
        <v>70.48</v>
      </c>
      <c r="M1850" s="835">
        <v>775.28</v>
      </c>
      <c r="N1850" s="832">
        <v>11</v>
      </c>
      <c r="O1850" s="836">
        <v>2</v>
      </c>
      <c r="P1850" s="835">
        <v>211.44</v>
      </c>
      <c r="Q1850" s="837">
        <v>0.27272727272727271</v>
      </c>
      <c r="R1850" s="832">
        <v>3</v>
      </c>
      <c r="S1850" s="837">
        <v>0.27272727272727271</v>
      </c>
      <c r="T1850" s="836">
        <v>0.5</v>
      </c>
      <c r="U1850" s="838">
        <v>0.25</v>
      </c>
    </row>
    <row r="1851" spans="1:21" ht="14.45" customHeight="1" x14ac:dyDescent="0.2">
      <c r="A1851" s="831">
        <v>7</v>
      </c>
      <c r="B1851" s="832" t="s">
        <v>2907</v>
      </c>
      <c r="C1851" s="832" t="s">
        <v>2913</v>
      </c>
      <c r="D1851" s="833" t="s">
        <v>4443</v>
      </c>
      <c r="E1851" s="834" t="s">
        <v>2931</v>
      </c>
      <c r="F1851" s="832" t="s">
        <v>2908</v>
      </c>
      <c r="G1851" s="832" t="s">
        <v>3737</v>
      </c>
      <c r="H1851" s="832" t="s">
        <v>585</v>
      </c>
      <c r="I1851" s="832" t="s">
        <v>3738</v>
      </c>
      <c r="J1851" s="832" t="s">
        <v>904</v>
      </c>
      <c r="K1851" s="832" t="s">
        <v>3739</v>
      </c>
      <c r="L1851" s="835">
        <v>53.57</v>
      </c>
      <c r="M1851" s="835">
        <v>107.14</v>
      </c>
      <c r="N1851" s="832">
        <v>2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5" customHeight="1" x14ac:dyDescent="0.2">
      <c r="A1852" s="831">
        <v>7</v>
      </c>
      <c r="B1852" s="832" t="s">
        <v>2907</v>
      </c>
      <c r="C1852" s="832" t="s">
        <v>2913</v>
      </c>
      <c r="D1852" s="833" t="s">
        <v>4443</v>
      </c>
      <c r="E1852" s="834" t="s">
        <v>2931</v>
      </c>
      <c r="F1852" s="832" t="s">
        <v>2908</v>
      </c>
      <c r="G1852" s="832" t="s">
        <v>3740</v>
      </c>
      <c r="H1852" s="832" t="s">
        <v>678</v>
      </c>
      <c r="I1852" s="832" t="s">
        <v>4269</v>
      </c>
      <c r="J1852" s="832" t="s">
        <v>820</v>
      </c>
      <c r="K1852" s="832" t="s">
        <v>821</v>
      </c>
      <c r="L1852" s="835">
        <v>234.07</v>
      </c>
      <c r="M1852" s="835">
        <v>234.07</v>
      </c>
      <c r="N1852" s="832">
        <v>1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7</v>
      </c>
      <c r="B1853" s="832" t="s">
        <v>2907</v>
      </c>
      <c r="C1853" s="832" t="s">
        <v>2913</v>
      </c>
      <c r="D1853" s="833" t="s">
        <v>4443</v>
      </c>
      <c r="E1853" s="834" t="s">
        <v>2931</v>
      </c>
      <c r="F1853" s="832" t="s">
        <v>2908</v>
      </c>
      <c r="G1853" s="832" t="s">
        <v>3740</v>
      </c>
      <c r="H1853" s="832" t="s">
        <v>585</v>
      </c>
      <c r="I1853" s="832" t="s">
        <v>3741</v>
      </c>
      <c r="J1853" s="832" t="s">
        <v>3742</v>
      </c>
      <c r="K1853" s="832" t="s">
        <v>821</v>
      </c>
      <c r="L1853" s="835">
        <v>234.07</v>
      </c>
      <c r="M1853" s="835">
        <v>234.07</v>
      </c>
      <c r="N1853" s="832">
        <v>1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7</v>
      </c>
      <c r="B1854" s="832" t="s">
        <v>2907</v>
      </c>
      <c r="C1854" s="832" t="s">
        <v>2913</v>
      </c>
      <c r="D1854" s="833" t="s">
        <v>4443</v>
      </c>
      <c r="E1854" s="834" t="s">
        <v>2931</v>
      </c>
      <c r="F1854" s="832" t="s">
        <v>2908</v>
      </c>
      <c r="G1854" s="832" t="s">
        <v>4270</v>
      </c>
      <c r="H1854" s="832" t="s">
        <v>585</v>
      </c>
      <c r="I1854" s="832" t="s">
        <v>4271</v>
      </c>
      <c r="J1854" s="832" t="s">
        <v>4272</v>
      </c>
      <c r="K1854" s="832" t="s">
        <v>4273</v>
      </c>
      <c r="L1854" s="835">
        <v>0</v>
      </c>
      <c r="M1854" s="835">
        <v>0</v>
      </c>
      <c r="N1854" s="832">
        <v>3</v>
      </c>
      <c r="O1854" s="836">
        <v>1</v>
      </c>
      <c r="P1854" s="835">
        <v>0</v>
      </c>
      <c r="Q1854" s="837"/>
      <c r="R1854" s="832">
        <v>3</v>
      </c>
      <c r="S1854" s="837">
        <v>1</v>
      </c>
      <c r="T1854" s="836">
        <v>1</v>
      </c>
      <c r="U1854" s="838">
        <v>1</v>
      </c>
    </row>
    <row r="1855" spans="1:21" ht="14.45" customHeight="1" x14ac:dyDescent="0.2">
      <c r="A1855" s="831">
        <v>7</v>
      </c>
      <c r="B1855" s="832" t="s">
        <v>2907</v>
      </c>
      <c r="C1855" s="832" t="s">
        <v>2913</v>
      </c>
      <c r="D1855" s="833" t="s">
        <v>4443</v>
      </c>
      <c r="E1855" s="834" t="s">
        <v>2931</v>
      </c>
      <c r="F1855" s="832" t="s">
        <v>2908</v>
      </c>
      <c r="G1855" s="832" t="s">
        <v>3745</v>
      </c>
      <c r="H1855" s="832" t="s">
        <v>585</v>
      </c>
      <c r="I1855" s="832" t="s">
        <v>4054</v>
      </c>
      <c r="J1855" s="832" t="s">
        <v>3750</v>
      </c>
      <c r="K1855" s="832" t="s">
        <v>4055</v>
      </c>
      <c r="L1855" s="835">
        <v>127</v>
      </c>
      <c r="M1855" s="835">
        <v>762</v>
      </c>
      <c r="N1855" s="832">
        <v>6</v>
      </c>
      <c r="O1855" s="836">
        <v>1</v>
      </c>
      <c r="P1855" s="835">
        <v>762</v>
      </c>
      <c r="Q1855" s="837">
        <v>1</v>
      </c>
      <c r="R1855" s="832">
        <v>6</v>
      </c>
      <c r="S1855" s="837">
        <v>1</v>
      </c>
      <c r="T1855" s="836">
        <v>1</v>
      </c>
      <c r="U1855" s="838">
        <v>1</v>
      </c>
    </row>
    <row r="1856" spans="1:21" ht="14.45" customHeight="1" x14ac:dyDescent="0.2">
      <c r="A1856" s="831">
        <v>7</v>
      </c>
      <c r="B1856" s="832" t="s">
        <v>2907</v>
      </c>
      <c r="C1856" s="832" t="s">
        <v>2913</v>
      </c>
      <c r="D1856" s="833" t="s">
        <v>4443</v>
      </c>
      <c r="E1856" s="834" t="s">
        <v>2931</v>
      </c>
      <c r="F1856" s="832" t="s">
        <v>2908</v>
      </c>
      <c r="G1856" s="832" t="s">
        <v>3745</v>
      </c>
      <c r="H1856" s="832" t="s">
        <v>585</v>
      </c>
      <c r="I1856" s="832" t="s">
        <v>4057</v>
      </c>
      <c r="J1856" s="832" t="s">
        <v>3750</v>
      </c>
      <c r="K1856" s="832" t="s">
        <v>1836</v>
      </c>
      <c r="L1856" s="835">
        <v>701.65</v>
      </c>
      <c r="M1856" s="835">
        <v>8419.7999999999993</v>
      </c>
      <c r="N1856" s="832">
        <v>12</v>
      </c>
      <c r="O1856" s="836">
        <v>2</v>
      </c>
      <c r="P1856" s="835">
        <v>8419.7999999999993</v>
      </c>
      <c r="Q1856" s="837">
        <v>1</v>
      </c>
      <c r="R1856" s="832">
        <v>12</v>
      </c>
      <c r="S1856" s="837">
        <v>1</v>
      </c>
      <c r="T1856" s="836">
        <v>2</v>
      </c>
      <c r="U1856" s="838">
        <v>1</v>
      </c>
    </row>
    <row r="1857" spans="1:21" ht="14.45" customHeight="1" x14ac:dyDescent="0.2">
      <c r="A1857" s="831">
        <v>7</v>
      </c>
      <c r="B1857" s="832" t="s">
        <v>2907</v>
      </c>
      <c r="C1857" s="832" t="s">
        <v>2913</v>
      </c>
      <c r="D1857" s="833" t="s">
        <v>4443</v>
      </c>
      <c r="E1857" s="834" t="s">
        <v>2931</v>
      </c>
      <c r="F1857" s="832" t="s">
        <v>2908</v>
      </c>
      <c r="G1857" s="832" t="s">
        <v>3745</v>
      </c>
      <c r="H1857" s="832" t="s">
        <v>585</v>
      </c>
      <c r="I1857" s="832" t="s">
        <v>3746</v>
      </c>
      <c r="J1857" s="832" t="s">
        <v>3747</v>
      </c>
      <c r="K1857" s="832" t="s">
        <v>875</v>
      </c>
      <c r="L1857" s="835">
        <v>208.18</v>
      </c>
      <c r="M1857" s="835">
        <v>3539.0600000000004</v>
      </c>
      <c r="N1857" s="832">
        <v>17</v>
      </c>
      <c r="O1857" s="836">
        <v>5</v>
      </c>
      <c r="P1857" s="835">
        <v>1665.4400000000003</v>
      </c>
      <c r="Q1857" s="837">
        <v>0.4705882352941177</v>
      </c>
      <c r="R1857" s="832">
        <v>8</v>
      </c>
      <c r="S1857" s="837">
        <v>0.47058823529411764</v>
      </c>
      <c r="T1857" s="836">
        <v>4</v>
      </c>
      <c r="U1857" s="838">
        <v>0.8</v>
      </c>
    </row>
    <row r="1858" spans="1:21" ht="14.45" customHeight="1" x14ac:dyDescent="0.2">
      <c r="A1858" s="831">
        <v>7</v>
      </c>
      <c r="B1858" s="832" t="s">
        <v>2907</v>
      </c>
      <c r="C1858" s="832" t="s">
        <v>2913</v>
      </c>
      <c r="D1858" s="833" t="s">
        <v>4443</v>
      </c>
      <c r="E1858" s="834" t="s">
        <v>2931</v>
      </c>
      <c r="F1858" s="832" t="s">
        <v>2908</v>
      </c>
      <c r="G1858" s="832" t="s">
        <v>3745</v>
      </c>
      <c r="H1858" s="832" t="s">
        <v>585</v>
      </c>
      <c r="I1858" s="832" t="s">
        <v>3748</v>
      </c>
      <c r="J1858" s="832" t="s">
        <v>3747</v>
      </c>
      <c r="K1858" s="832" t="s">
        <v>877</v>
      </c>
      <c r="L1858" s="835">
        <v>383.18</v>
      </c>
      <c r="M1858" s="835">
        <v>5747.7000000000007</v>
      </c>
      <c r="N1858" s="832">
        <v>15</v>
      </c>
      <c r="O1858" s="836">
        <v>3</v>
      </c>
      <c r="P1858" s="835">
        <v>1915.9</v>
      </c>
      <c r="Q1858" s="837">
        <v>0.33333333333333331</v>
      </c>
      <c r="R1858" s="832">
        <v>5</v>
      </c>
      <c r="S1858" s="837">
        <v>0.33333333333333331</v>
      </c>
      <c r="T1858" s="836">
        <v>2</v>
      </c>
      <c r="U1858" s="838">
        <v>0.66666666666666663</v>
      </c>
    </row>
    <row r="1859" spans="1:21" ht="14.45" customHeight="1" x14ac:dyDescent="0.2">
      <c r="A1859" s="831">
        <v>7</v>
      </c>
      <c r="B1859" s="832" t="s">
        <v>2907</v>
      </c>
      <c r="C1859" s="832" t="s">
        <v>2913</v>
      </c>
      <c r="D1859" s="833" t="s">
        <v>4443</v>
      </c>
      <c r="E1859" s="834" t="s">
        <v>2931</v>
      </c>
      <c r="F1859" s="832" t="s">
        <v>2908</v>
      </c>
      <c r="G1859" s="832" t="s">
        <v>3745</v>
      </c>
      <c r="H1859" s="832" t="s">
        <v>585</v>
      </c>
      <c r="I1859" s="832" t="s">
        <v>4058</v>
      </c>
      <c r="J1859" s="832" t="s">
        <v>1256</v>
      </c>
      <c r="K1859" s="832" t="s">
        <v>4059</v>
      </c>
      <c r="L1859" s="835">
        <v>60.1</v>
      </c>
      <c r="M1859" s="835">
        <v>120.2</v>
      </c>
      <c r="N1859" s="832">
        <v>2</v>
      </c>
      <c r="O1859" s="836">
        <v>1</v>
      </c>
      <c r="P1859" s="835">
        <v>120.2</v>
      </c>
      <c r="Q1859" s="837">
        <v>1</v>
      </c>
      <c r="R1859" s="832">
        <v>2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7</v>
      </c>
      <c r="B1860" s="832" t="s">
        <v>2907</v>
      </c>
      <c r="C1860" s="832" t="s">
        <v>2913</v>
      </c>
      <c r="D1860" s="833" t="s">
        <v>4443</v>
      </c>
      <c r="E1860" s="834" t="s">
        <v>2931</v>
      </c>
      <c r="F1860" s="832" t="s">
        <v>2908</v>
      </c>
      <c r="G1860" s="832" t="s">
        <v>4393</v>
      </c>
      <c r="H1860" s="832" t="s">
        <v>585</v>
      </c>
      <c r="I1860" s="832" t="s">
        <v>4394</v>
      </c>
      <c r="J1860" s="832" t="s">
        <v>2142</v>
      </c>
      <c r="K1860" s="832" t="s">
        <v>4395</v>
      </c>
      <c r="L1860" s="835">
        <v>69.59</v>
      </c>
      <c r="M1860" s="835">
        <v>139.18</v>
      </c>
      <c r="N1860" s="832">
        <v>2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5" customHeight="1" x14ac:dyDescent="0.2">
      <c r="A1861" s="831">
        <v>7</v>
      </c>
      <c r="B1861" s="832" t="s">
        <v>2907</v>
      </c>
      <c r="C1861" s="832" t="s">
        <v>2913</v>
      </c>
      <c r="D1861" s="833" t="s">
        <v>4443</v>
      </c>
      <c r="E1861" s="834" t="s">
        <v>2931</v>
      </c>
      <c r="F1861" s="832" t="s">
        <v>2908</v>
      </c>
      <c r="G1861" s="832" t="s">
        <v>3752</v>
      </c>
      <c r="H1861" s="832" t="s">
        <v>585</v>
      </c>
      <c r="I1861" s="832" t="s">
        <v>3753</v>
      </c>
      <c r="J1861" s="832" t="s">
        <v>1904</v>
      </c>
      <c r="K1861" s="832" t="s">
        <v>1840</v>
      </c>
      <c r="L1861" s="835">
        <v>134.47999999999999</v>
      </c>
      <c r="M1861" s="835">
        <v>5244.7199999999993</v>
      </c>
      <c r="N1861" s="832">
        <v>39</v>
      </c>
      <c r="O1861" s="836">
        <v>8.5</v>
      </c>
      <c r="P1861" s="835">
        <v>2555.12</v>
      </c>
      <c r="Q1861" s="837">
        <v>0.48717948717948723</v>
      </c>
      <c r="R1861" s="832">
        <v>19</v>
      </c>
      <c r="S1861" s="837">
        <v>0.48717948717948717</v>
      </c>
      <c r="T1861" s="836">
        <v>4.5</v>
      </c>
      <c r="U1861" s="838">
        <v>0.52941176470588236</v>
      </c>
    </row>
    <row r="1862" spans="1:21" ht="14.45" customHeight="1" x14ac:dyDescent="0.2">
      <c r="A1862" s="831">
        <v>7</v>
      </c>
      <c r="B1862" s="832" t="s">
        <v>2907</v>
      </c>
      <c r="C1862" s="832" t="s">
        <v>2913</v>
      </c>
      <c r="D1862" s="833" t="s">
        <v>4443</v>
      </c>
      <c r="E1862" s="834" t="s">
        <v>2931</v>
      </c>
      <c r="F1862" s="832" t="s">
        <v>2908</v>
      </c>
      <c r="G1862" s="832" t="s">
        <v>3754</v>
      </c>
      <c r="H1862" s="832" t="s">
        <v>585</v>
      </c>
      <c r="I1862" s="832" t="s">
        <v>3755</v>
      </c>
      <c r="J1862" s="832" t="s">
        <v>3756</v>
      </c>
      <c r="K1862" s="832" t="s">
        <v>3757</v>
      </c>
      <c r="L1862" s="835">
        <v>113.93</v>
      </c>
      <c r="M1862" s="835">
        <v>455.72</v>
      </c>
      <c r="N1862" s="832">
        <v>4</v>
      </c>
      <c r="O1862" s="836">
        <v>2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5" customHeight="1" x14ac:dyDescent="0.2">
      <c r="A1863" s="831">
        <v>7</v>
      </c>
      <c r="B1863" s="832" t="s">
        <v>2907</v>
      </c>
      <c r="C1863" s="832" t="s">
        <v>2913</v>
      </c>
      <c r="D1863" s="833" t="s">
        <v>4443</v>
      </c>
      <c r="E1863" s="834" t="s">
        <v>2931</v>
      </c>
      <c r="F1863" s="832" t="s">
        <v>2908</v>
      </c>
      <c r="G1863" s="832" t="s">
        <v>3754</v>
      </c>
      <c r="H1863" s="832" t="s">
        <v>585</v>
      </c>
      <c r="I1863" s="832" t="s">
        <v>4396</v>
      </c>
      <c r="J1863" s="832" t="s">
        <v>3756</v>
      </c>
      <c r="K1863" s="832" t="s">
        <v>4397</v>
      </c>
      <c r="L1863" s="835">
        <v>75.95</v>
      </c>
      <c r="M1863" s="835">
        <v>75.95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5" customHeight="1" x14ac:dyDescent="0.2">
      <c r="A1864" s="831">
        <v>7</v>
      </c>
      <c r="B1864" s="832" t="s">
        <v>2907</v>
      </c>
      <c r="C1864" s="832" t="s">
        <v>2913</v>
      </c>
      <c r="D1864" s="833" t="s">
        <v>4443</v>
      </c>
      <c r="E1864" s="834" t="s">
        <v>2931</v>
      </c>
      <c r="F1864" s="832" t="s">
        <v>2908</v>
      </c>
      <c r="G1864" s="832" t="s">
        <v>3005</v>
      </c>
      <c r="H1864" s="832" t="s">
        <v>585</v>
      </c>
      <c r="I1864" s="832" t="s">
        <v>3115</v>
      </c>
      <c r="J1864" s="832" t="s">
        <v>802</v>
      </c>
      <c r="K1864" s="832" t="s">
        <v>3116</v>
      </c>
      <c r="L1864" s="835">
        <v>35.25</v>
      </c>
      <c r="M1864" s="835">
        <v>35.25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5" customHeight="1" x14ac:dyDescent="0.2">
      <c r="A1865" s="831">
        <v>7</v>
      </c>
      <c r="B1865" s="832" t="s">
        <v>2907</v>
      </c>
      <c r="C1865" s="832" t="s">
        <v>2913</v>
      </c>
      <c r="D1865" s="833" t="s">
        <v>4443</v>
      </c>
      <c r="E1865" s="834" t="s">
        <v>2931</v>
      </c>
      <c r="F1865" s="832" t="s">
        <v>2908</v>
      </c>
      <c r="G1865" s="832" t="s">
        <v>3005</v>
      </c>
      <c r="H1865" s="832" t="s">
        <v>585</v>
      </c>
      <c r="I1865" s="832" t="s">
        <v>3006</v>
      </c>
      <c r="J1865" s="832" t="s">
        <v>802</v>
      </c>
      <c r="K1865" s="832" t="s">
        <v>3007</v>
      </c>
      <c r="L1865" s="835">
        <v>35.25</v>
      </c>
      <c r="M1865" s="835">
        <v>105.75</v>
      </c>
      <c r="N1865" s="832">
        <v>3</v>
      </c>
      <c r="O1865" s="836">
        <v>2.5</v>
      </c>
      <c r="P1865" s="835">
        <v>35.25</v>
      </c>
      <c r="Q1865" s="837">
        <v>0.33333333333333331</v>
      </c>
      <c r="R1865" s="832">
        <v>1</v>
      </c>
      <c r="S1865" s="837">
        <v>0.33333333333333331</v>
      </c>
      <c r="T1865" s="836">
        <v>1</v>
      </c>
      <c r="U1865" s="838">
        <v>0.4</v>
      </c>
    </row>
    <row r="1866" spans="1:21" ht="14.45" customHeight="1" x14ac:dyDescent="0.2">
      <c r="A1866" s="831">
        <v>7</v>
      </c>
      <c r="B1866" s="832" t="s">
        <v>2907</v>
      </c>
      <c r="C1866" s="832" t="s">
        <v>2913</v>
      </c>
      <c r="D1866" s="833" t="s">
        <v>4443</v>
      </c>
      <c r="E1866" s="834" t="s">
        <v>2931</v>
      </c>
      <c r="F1866" s="832" t="s">
        <v>2908</v>
      </c>
      <c r="G1866" s="832" t="s">
        <v>3005</v>
      </c>
      <c r="H1866" s="832" t="s">
        <v>585</v>
      </c>
      <c r="I1866" s="832" t="s">
        <v>3294</v>
      </c>
      <c r="J1866" s="832" t="s">
        <v>1280</v>
      </c>
      <c r="K1866" s="832" t="s">
        <v>3295</v>
      </c>
      <c r="L1866" s="835">
        <v>35.25</v>
      </c>
      <c r="M1866" s="835">
        <v>141</v>
      </c>
      <c r="N1866" s="832">
        <v>4</v>
      </c>
      <c r="O1866" s="836">
        <v>3.5</v>
      </c>
      <c r="P1866" s="835">
        <v>70.5</v>
      </c>
      <c r="Q1866" s="837">
        <v>0.5</v>
      </c>
      <c r="R1866" s="832">
        <v>2</v>
      </c>
      <c r="S1866" s="837">
        <v>0.5</v>
      </c>
      <c r="T1866" s="836">
        <v>1.5</v>
      </c>
      <c r="U1866" s="838">
        <v>0.42857142857142855</v>
      </c>
    </row>
    <row r="1867" spans="1:21" ht="14.45" customHeight="1" x14ac:dyDescent="0.2">
      <c r="A1867" s="831">
        <v>7</v>
      </c>
      <c r="B1867" s="832" t="s">
        <v>2907</v>
      </c>
      <c r="C1867" s="832" t="s">
        <v>2913</v>
      </c>
      <c r="D1867" s="833" t="s">
        <v>4443</v>
      </c>
      <c r="E1867" s="834" t="s">
        <v>2931</v>
      </c>
      <c r="F1867" s="832" t="s">
        <v>2908</v>
      </c>
      <c r="G1867" s="832" t="s">
        <v>2966</v>
      </c>
      <c r="H1867" s="832" t="s">
        <v>585</v>
      </c>
      <c r="I1867" s="832" t="s">
        <v>3192</v>
      </c>
      <c r="J1867" s="832" t="s">
        <v>1068</v>
      </c>
      <c r="K1867" s="832" t="s">
        <v>3193</v>
      </c>
      <c r="L1867" s="835">
        <v>103.67</v>
      </c>
      <c r="M1867" s="835">
        <v>103.67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7</v>
      </c>
      <c r="B1868" s="832" t="s">
        <v>2907</v>
      </c>
      <c r="C1868" s="832" t="s">
        <v>2913</v>
      </c>
      <c r="D1868" s="833" t="s">
        <v>4443</v>
      </c>
      <c r="E1868" s="834" t="s">
        <v>2931</v>
      </c>
      <c r="F1868" s="832" t="s">
        <v>2908</v>
      </c>
      <c r="G1868" s="832" t="s">
        <v>2966</v>
      </c>
      <c r="H1868" s="832" t="s">
        <v>585</v>
      </c>
      <c r="I1868" s="832" t="s">
        <v>3172</v>
      </c>
      <c r="J1868" s="832" t="s">
        <v>1068</v>
      </c>
      <c r="K1868" s="832" t="s">
        <v>3173</v>
      </c>
      <c r="L1868" s="835">
        <v>185.26</v>
      </c>
      <c r="M1868" s="835">
        <v>185.26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5" customHeight="1" x14ac:dyDescent="0.2">
      <c r="A1869" s="831">
        <v>7</v>
      </c>
      <c r="B1869" s="832" t="s">
        <v>2907</v>
      </c>
      <c r="C1869" s="832" t="s">
        <v>2913</v>
      </c>
      <c r="D1869" s="833" t="s">
        <v>4443</v>
      </c>
      <c r="E1869" s="834" t="s">
        <v>2931</v>
      </c>
      <c r="F1869" s="832" t="s">
        <v>2908</v>
      </c>
      <c r="G1869" s="832" t="s">
        <v>2966</v>
      </c>
      <c r="H1869" s="832" t="s">
        <v>585</v>
      </c>
      <c r="I1869" s="832" t="s">
        <v>3172</v>
      </c>
      <c r="J1869" s="832" t="s">
        <v>1068</v>
      </c>
      <c r="K1869" s="832" t="s">
        <v>3173</v>
      </c>
      <c r="L1869" s="835">
        <v>103.67</v>
      </c>
      <c r="M1869" s="835">
        <v>1036.6999999999998</v>
      </c>
      <c r="N1869" s="832">
        <v>10</v>
      </c>
      <c r="O1869" s="836">
        <v>6</v>
      </c>
      <c r="P1869" s="835">
        <v>829.3599999999999</v>
      </c>
      <c r="Q1869" s="837">
        <v>0.8</v>
      </c>
      <c r="R1869" s="832">
        <v>8</v>
      </c>
      <c r="S1869" s="837">
        <v>0.8</v>
      </c>
      <c r="T1869" s="836">
        <v>4.5</v>
      </c>
      <c r="U1869" s="838">
        <v>0.75</v>
      </c>
    </row>
    <row r="1870" spans="1:21" ht="14.45" customHeight="1" x14ac:dyDescent="0.2">
      <c r="A1870" s="831">
        <v>7</v>
      </c>
      <c r="B1870" s="832" t="s">
        <v>2907</v>
      </c>
      <c r="C1870" s="832" t="s">
        <v>2913</v>
      </c>
      <c r="D1870" s="833" t="s">
        <v>4443</v>
      </c>
      <c r="E1870" s="834" t="s">
        <v>2931</v>
      </c>
      <c r="F1870" s="832" t="s">
        <v>2908</v>
      </c>
      <c r="G1870" s="832" t="s">
        <v>4398</v>
      </c>
      <c r="H1870" s="832" t="s">
        <v>678</v>
      </c>
      <c r="I1870" s="832" t="s">
        <v>2760</v>
      </c>
      <c r="J1870" s="832" t="s">
        <v>1077</v>
      </c>
      <c r="K1870" s="832" t="s">
        <v>2761</v>
      </c>
      <c r="L1870" s="835">
        <v>0</v>
      </c>
      <c r="M1870" s="835">
        <v>0</v>
      </c>
      <c r="N1870" s="832">
        <v>1</v>
      </c>
      <c r="O1870" s="836">
        <v>0.5</v>
      </c>
      <c r="P1870" s="835">
        <v>0</v>
      </c>
      <c r="Q1870" s="837"/>
      <c r="R1870" s="832">
        <v>1</v>
      </c>
      <c r="S1870" s="837">
        <v>1</v>
      </c>
      <c r="T1870" s="836">
        <v>0.5</v>
      </c>
      <c r="U1870" s="838">
        <v>1</v>
      </c>
    </row>
    <row r="1871" spans="1:21" ht="14.45" customHeight="1" x14ac:dyDescent="0.2">
      <c r="A1871" s="831">
        <v>7</v>
      </c>
      <c r="B1871" s="832" t="s">
        <v>2907</v>
      </c>
      <c r="C1871" s="832" t="s">
        <v>2913</v>
      </c>
      <c r="D1871" s="833" t="s">
        <v>4443</v>
      </c>
      <c r="E1871" s="834" t="s">
        <v>2931</v>
      </c>
      <c r="F1871" s="832" t="s">
        <v>2908</v>
      </c>
      <c r="G1871" s="832" t="s">
        <v>3758</v>
      </c>
      <c r="H1871" s="832" t="s">
        <v>585</v>
      </c>
      <c r="I1871" s="832" t="s">
        <v>3759</v>
      </c>
      <c r="J1871" s="832" t="s">
        <v>3760</v>
      </c>
      <c r="K1871" s="832" t="s">
        <v>3761</v>
      </c>
      <c r="L1871" s="835">
        <v>2038.93</v>
      </c>
      <c r="M1871" s="835">
        <v>50973.25</v>
      </c>
      <c r="N1871" s="832">
        <v>25</v>
      </c>
      <c r="O1871" s="836">
        <v>6</v>
      </c>
      <c r="P1871" s="835">
        <v>38739.67</v>
      </c>
      <c r="Q1871" s="837">
        <v>0.76</v>
      </c>
      <c r="R1871" s="832">
        <v>19</v>
      </c>
      <c r="S1871" s="837">
        <v>0.76</v>
      </c>
      <c r="T1871" s="836">
        <v>4</v>
      </c>
      <c r="U1871" s="838">
        <v>0.66666666666666663</v>
      </c>
    </row>
    <row r="1872" spans="1:21" ht="14.45" customHeight="1" x14ac:dyDescent="0.2">
      <c r="A1872" s="831">
        <v>7</v>
      </c>
      <c r="B1872" s="832" t="s">
        <v>2907</v>
      </c>
      <c r="C1872" s="832" t="s">
        <v>2913</v>
      </c>
      <c r="D1872" s="833" t="s">
        <v>4443</v>
      </c>
      <c r="E1872" s="834" t="s">
        <v>2931</v>
      </c>
      <c r="F1872" s="832" t="s">
        <v>2908</v>
      </c>
      <c r="G1872" s="832" t="s">
        <v>3758</v>
      </c>
      <c r="H1872" s="832" t="s">
        <v>585</v>
      </c>
      <c r="I1872" s="832" t="s">
        <v>3762</v>
      </c>
      <c r="J1872" s="832" t="s">
        <v>3760</v>
      </c>
      <c r="K1872" s="832" t="s">
        <v>3763</v>
      </c>
      <c r="L1872" s="835">
        <v>552.64</v>
      </c>
      <c r="M1872" s="835">
        <v>14368.64</v>
      </c>
      <c r="N1872" s="832">
        <v>26</v>
      </c>
      <c r="O1872" s="836">
        <v>8</v>
      </c>
      <c r="P1872" s="835">
        <v>6631.6799999999994</v>
      </c>
      <c r="Q1872" s="837">
        <v>0.46153846153846151</v>
      </c>
      <c r="R1872" s="832">
        <v>12</v>
      </c>
      <c r="S1872" s="837">
        <v>0.46153846153846156</v>
      </c>
      <c r="T1872" s="836">
        <v>4</v>
      </c>
      <c r="U1872" s="838">
        <v>0.5</v>
      </c>
    </row>
    <row r="1873" spans="1:21" ht="14.45" customHeight="1" x14ac:dyDescent="0.2">
      <c r="A1873" s="831">
        <v>7</v>
      </c>
      <c r="B1873" s="832" t="s">
        <v>2907</v>
      </c>
      <c r="C1873" s="832" t="s">
        <v>2913</v>
      </c>
      <c r="D1873" s="833" t="s">
        <v>4443</v>
      </c>
      <c r="E1873" s="834" t="s">
        <v>2931</v>
      </c>
      <c r="F1873" s="832" t="s">
        <v>2908</v>
      </c>
      <c r="G1873" s="832" t="s">
        <v>3758</v>
      </c>
      <c r="H1873" s="832" t="s">
        <v>585</v>
      </c>
      <c r="I1873" s="832" t="s">
        <v>3764</v>
      </c>
      <c r="J1873" s="832" t="s">
        <v>3760</v>
      </c>
      <c r="K1873" s="832" t="s">
        <v>3765</v>
      </c>
      <c r="L1873" s="835">
        <v>355.79</v>
      </c>
      <c r="M1873" s="835">
        <v>3202.11</v>
      </c>
      <c r="N1873" s="832">
        <v>9</v>
      </c>
      <c r="O1873" s="836">
        <v>3</v>
      </c>
      <c r="P1873" s="835">
        <v>711.58</v>
      </c>
      <c r="Q1873" s="837">
        <v>0.22222222222222224</v>
      </c>
      <c r="R1873" s="832">
        <v>2</v>
      </c>
      <c r="S1873" s="837">
        <v>0.22222222222222221</v>
      </c>
      <c r="T1873" s="836">
        <v>1</v>
      </c>
      <c r="U1873" s="838">
        <v>0.33333333333333331</v>
      </c>
    </row>
    <row r="1874" spans="1:21" ht="14.45" customHeight="1" x14ac:dyDescent="0.2">
      <c r="A1874" s="831">
        <v>7</v>
      </c>
      <c r="B1874" s="832" t="s">
        <v>2907</v>
      </c>
      <c r="C1874" s="832" t="s">
        <v>2913</v>
      </c>
      <c r="D1874" s="833" t="s">
        <v>4443</v>
      </c>
      <c r="E1874" s="834" t="s">
        <v>2931</v>
      </c>
      <c r="F1874" s="832" t="s">
        <v>2908</v>
      </c>
      <c r="G1874" s="832" t="s">
        <v>3758</v>
      </c>
      <c r="H1874" s="832" t="s">
        <v>585</v>
      </c>
      <c r="I1874" s="832" t="s">
        <v>3766</v>
      </c>
      <c r="J1874" s="832" t="s">
        <v>3760</v>
      </c>
      <c r="K1874" s="832" t="s">
        <v>3767</v>
      </c>
      <c r="L1874" s="835">
        <v>1019.46</v>
      </c>
      <c r="M1874" s="835">
        <v>21408.66</v>
      </c>
      <c r="N1874" s="832">
        <v>21</v>
      </c>
      <c r="O1874" s="836">
        <v>6</v>
      </c>
      <c r="P1874" s="835">
        <v>14272.44</v>
      </c>
      <c r="Q1874" s="837">
        <v>0.66666666666666674</v>
      </c>
      <c r="R1874" s="832">
        <v>14</v>
      </c>
      <c r="S1874" s="837">
        <v>0.66666666666666663</v>
      </c>
      <c r="T1874" s="836">
        <v>3</v>
      </c>
      <c r="U1874" s="838">
        <v>0.5</v>
      </c>
    </row>
    <row r="1875" spans="1:21" ht="14.45" customHeight="1" x14ac:dyDescent="0.2">
      <c r="A1875" s="831">
        <v>7</v>
      </c>
      <c r="B1875" s="832" t="s">
        <v>2907</v>
      </c>
      <c r="C1875" s="832" t="s">
        <v>2913</v>
      </c>
      <c r="D1875" s="833" t="s">
        <v>4443</v>
      </c>
      <c r="E1875" s="834" t="s">
        <v>2931</v>
      </c>
      <c r="F1875" s="832" t="s">
        <v>2908</v>
      </c>
      <c r="G1875" s="832" t="s">
        <v>3758</v>
      </c>
      <c r="H1875" s="832" t="s">
        <v>585</v>
      </c>
      <c r="I1875" s="832" t="s">
        <v>3770</v>
      </c>
      <c r="J1875" s="832" t="s">
        <v>3769</v>
      </c>
      <c r="K1875" s="832" t="s">
        <v>3763</v>
      </c>
      <c r="L1875" s="835">
        <v>552.64</v>
      </c>
      <c r="M1875" s="835">
        <v>2210.56</v>
      </c>
      <c r="N1875" s="832">
        <v>4</v>
      </c>
      <c r="O1875" s="836">
        <v>2</v>
      </c>
      <c r="P1875" s="835">
        <v>2210.56</v>
      </c>
      <c r="Q1875" s="837">
        <v>1</v>
      </c>
      <c r="R1875" s="832">
        <v>4</v>
      </c>
      <c r="S1875" s="837">
        <v>1</v>
      </c>
      <c r="T1875" s="836">
        <v>2</v>
      </c>
      <c r="U1875" s="838">
        <v>1</v>
      </c>
    </row>
    <row r="1876" spans="1:21" ht="14.45" customHeight="1" x14ac:dyDescent="0.2">
      <c r="A1876" s="831">
        <v>7</v>
      </c>
      <c r="B1876" s="832" t="s">
        <v>2907</v>
      </c>
      <c r="C1876" s="832" t="s">
        <v>2913</v>
      </c>
      <c r="D1876" s="833" t="s">
        <v>4443</v>
      </c>
      <c r="E1876" s="834" t="s">
        <v>2931</v>
      </c>
      <c r="F1876" s="832" t="s">
        <v>2908</v>
      </c>
      <c r="G1876" s="832" t="s">
        <v>3758</v>
      </c>
      <c r="H1876" s="832" t="s">
        <v>678</v>
      </c>
      <c r="I1876" s="832" t="s">
        <v>3771</v>
      </c>
      <c r="J1876" s="832" t="s">
        <v>3772</v>
      </c>
      <c r="K1876" s="832" t="s">
        <v>3761</v>
      </c>
      <c r="L1876" s="835">
        <v>2038.93</v>
      </c>
      <c r="M1876" s="835">
        <v>36700.74</v>
      </c>
      <c r="N1876" s="832">
        <v>18</v>
      </c>
      <c r="O1876" s="836">
        <v>5</v>
      </c>
      <c r="P1876" s="835">
        <v>36700.74</v>
      </c>
      <c r="Q1876" s="837">
        <v>1</v>
      </c>
      <c r="R1876" s="832">
        <v>18</v>
      </c>
      <c r="S1876" s="837">
        <v>1</v>
      </c>
      <c r="T1876" s="836">
        <v>5</v>
      </c>
      <c r="U1876" s="838">
        <v>1</v>
      </c>
    </row>
    <row r="1877" spans="1:21" ht="14.45" customHeight="1" x14ac:dyDescent="0.2">
      <c r="A1877" s="831">
        <v>7</v>
      </c>
      <c r="B1877" s="832" t="s">
        <v>2907</v>
      </c>
      <c r="C1877" s="832" t="s">
        <v>2913</v>
      </c>
      <c r="D1877" s="833" t="s">
        <v>4443</v>
      </c>
      <c r="E1877" s="834" t="s">
        <v>2931</v>
      </c>
      <c r="F1877" s="832" t="s">
        <v>2908</v>
      </c>
      <c r="G1877" s="832" t="s">
        <v>3758</v>
      </c>
      <c r="H1877" s="832" t="s">
        <v>678</v>
      </c>
      <c r="I1877" s="832" t="s">
        <v>3773</v>
      </c>
      <c r="J1877" s="832" t="s">
        <v>3772</v>
      </c>
      <c r="K1877" s="832" t="s">
        <v>3765</v>
      </c>
      <c r="L1877" s="835">
        <v>355.79</v>
      </c>
      <c r="M1877" s="835">
        <v>7827.38</v>
      </c>
      <c r="N1877" s="832">
        <v>22</v>
      </c>
      <c r="O1877" s="836">
        <v>9</v>
      </c>
      <c r="P1877" s="835">
        <v>7827.38</v>
      </c>
      <c r="Q1877" s="837">
        <v>1</v>
      </c>
      <c r="R1877" s="832">
        <v>22</v>
      </c>
      <c r="S1877" s="837">
        <v>1</v>
      </c>
      <c r="T1877" s="836">
        <v>9</v>
      </c>
      <c r="U1877" s="838">
        <v>1</v>
      </c>
    </row>
    <row r="1878" spans="1:21" ht="14.45" customHeight="1" x14ac:dyDescent="0.2">
      <c r="A1878" s="831">
        <v>7</v>
      </c>
      <c r="B1878" s="832" t="s">
        <v>2907</v>
      </c>
      <c r="C1878" s="832" t="s">
        <v>2913</v>
      </c>
      <c r="D1878" s="833" t="s">
        <v>4443</v>
      </c>
      <c r="E1878" s="834" t="s">
        <v>2931</v>
      </c>
      <c r="F1878" s="832" t="s">
        <v>2908</v>
      </c>
      <c r="G1878" s="832" t="s">
        <v>3758</v>
      </c>
      <c r="H1878" s="832" t="s">
        <v>678</v>
      </c>
      <c r="I1878" s="832" t="s">
        <v>3774</v>
      </c>
      <c r="J1878" s="832" t="s">
        <v>3772</v>
      </c>
      <c r="K1878" s="832" t="s">
        <v>3763</v>
      </c>
      <c r="L1878" s="835">
        <v>552.64</v>
      </c>
      <c r="M1878" s="835">
        <v>38132.159999999996</v>
      </c>
      <c r="N1878" s="832">
        <v>69</v>
      </c>
      <c r="O1878" s="836">
        <v>21</v>
      </c>
      <c r="P1878" s="835">
        <v>32605.759999999995</v>
      </c>
      <c r="Q1878" s="837">
        <v>0.85507246376811585</v>
      </c>
      <c r="R1878" s="832">
        <v>59</v>
      </c>
      <c r="S1878" s="837">
        <v>0.85507246376811596</v>
      </c>
      <c r="T1878" s="836">
        <v>18</v>
      </c>
      <c r="U1878" s="838">
        <v>0.8571428571428571</v>
      </c>
    </row>
    <row r="1879" spans="1:21" ht="14.45" customHeight="1" x14ac:dyDescent="0.2">
      <c r="A1879" s="831">
        <v>7</v>
      </c>
      <c r="B1879" s="832" t="s">
        <v>2907</v>
      </c>
      <c r="C1879" s="832" t="s">
        <v>2913</v>
      </c>
      <c r="D1879" s="833" t="s">
        <v>4443</v>
      </c>
      <c r="E1879" s="834" t="s">
        <v>2931</v>
      </c>
      <c r="F1879" s="832" t="s">
        <v>2908</v>
      </c>
      <c r="G1879" s="832" t="s">
        <v>3758</v>
      </c>
      <c r="H1879" s="832" t="s">
        <v>678</v>
      </c>
      <c r="I1879" s="832" t="s">
        <v>3775</v>
      </c>
      <c r="J1879" s="832" t="s">
        <v>3772</v>
      </c>
      <c r="K1879" s="832" t="s">
        <v>3767</v>
      </c>
      <c r="L1879" s="835">
        <v>1019.46</v>
      </c>
      <c r="M1879" s="835">
        <v>51992.459999999992</v>
      </c>
      <c r="N1879" s="832">
        <v>51</v>
      </c>
      <c r="O1879" s="836">
        <v>17</v>
      </c>
      <c r="P1879" s="835">
        <v>45875.69999999999</v>
      </c>
      <c r="Q1879" s="837">
        <v>0.88235294117647056</v>
      </c>
      <c r="R1879" s="832">
        <v>45</v>
      </c>
      <c r="S1879" s="837">
        <v>0.88235294117647056</v>
      </c>
      <c r="T1879" s="836">
        <v>15</v>
      </c>
      <c r="U1879" s="838">
        <v>0.88235294117647056</v>
      </c>
    </row>
    <row r="1880" spans="1:21" ht="14.45" customHeight="1" x14ac:dyDescent="0.2">
      <c r="A1880" s="831">
        <v>7</v>
      </c>
      <c r="B1880" s="832" t="s">
        <v>2907</v>
      </c>
      <c r="C1880" s="832" t="s">
        <v>2913</v>
      </c>
      <c r="D1880" s="833" t="s">
        <v>4443</v>
      </c>
      <c r="E1880" s="834" t="s">
        <v>2931</v>
      </c>
      <c r="F1880" s="832" t="s">
        <v>2908</v>
      </c>
      <c r="G1880" s="832" t="s">
        <v>3758</v>
      </c>
      <c r="H1880" s="832" t="s">
        <v>585</v>
      </c>
      <c r="I1880" s="832" t="s">
        <v>3959</v>
      </c>
      <c r="J1880" s="832" t="s">
        <v>3769</v>
      </c>
      <c r="K1880" s="832" t="s">
        <v>3765</v>
      </c>
      <c r="L1880" s="835">
        <v>355.79</v>
      </c>
      <c r="M1880" s="835">
        <v>3913.6900000000005</v>
      </c>
      <c r="N1880" s="832">
        <v>11</v>
      </c>
      <c r="O1880" s="836">
        <v>4</v>
      </c>
      <c r="P1880" s="835">
        <v>3202.1100000000006</v>
      </c>
      <c r="Q1880" s="837">
        <v>0.81818181818181823</v>
      </c>
      <c r="R1880" s="832">
        <v>9</v>
      </c>
      <c r="S1880" s="837">
        <v>0.81818181818181823</v>
      </c>
      <c r="T1880" s="836">
        <v>3</v>
      </c>
      <c r="U1880" s="838">
        <v>0.75</v>
      </c>
    </row>
    <row r="1881" spans="1:21" ht="14.45" customHeight="1" x14ac:dyDescent="0.2">
      <c r="A1881" s="831">
        <v>7</v>
      </c>
      <c r="B1881" s="832" t="s">
        <v>2907</v>
      </c>
      <c r="C1881" s="832" t="s">
        <v>2913</v>
      </c>
      <c r="D1881" s="833" t="s">
        <v>4443</v>
      </c>
      <c r="E1881" s="834" t="s">
        <v>2931</v>
      </c>
      <c r="F1881" s="832" t="s">
        <v>2908</v>
      </c>
      <c r="G1881" s="832" t="s">
        <v>3758</v>
      </c>
      <c r="H1881" s="832" t="s">
        <v>585</v>
      </c>
      <c r="I1881" s="832" t="s">
        <v>4017</v>
      </c>
      <c r="J1881" s="832" t="s">
        <v>3780</v>
      </c>
      <c r="K1881" s="832" t="s">
        <v>4018</v>
      </c>
      <c r="L1881" s="835">
        <v>88.95</v>
      </c>
      <c r="M1881" s="835">
        <v>88.95</v>
      </c>
      <c r="N1881" s="832">
        <v>1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7</v>
      </c>
      <c r="B1882" s="832" t="s">
        <v>2907</v>
      </c>
      <c r="C1882" s="832" t="s">
        <v>2913</v>
      </c>
      <c r="D1882" s="833" t="s">
        <v>4443</v>
      </c>
      <c r="E1882" s="834" t="s">
        <v>2931</v>
      </c>
      <c r="F1882" s="832" t="s">
        <v>2908</v>
      </c>
      <c r="G1882" s="832" t="s">
        <v>3758</v>
      </c>
      <c r="H1882" s="832" t="s">
        <v>585</v>
      </c>
      <c r="I1882" s="832" t="s">
        <v>3779</v>
      </c>
      <c r="J1882" s="832" t="s">
        <v>3780</v>
      </c>
      <c r="K1882" s="832" t="s">
        <v>3781</v>
      </c>
      <c r="L1882" s="835">
        <v>254.86</v>
      </c>
      <c r="M1882" s="835">
        <v>1529.16</v>
      </c>
      <c r="N1882" s="832">
        <v>6</v>
      </c>
      <c r="O1882" s="836">
        <v>4</v>
      </c>
      <c r="P1882" s="835">
        <v>1529.16</v>
      </c>
      <c r="Q1882" s="837">
        <v>1</v>
      </c>
      <c r="R1882" s="832">
        <v>6</v>
      </c>
      <c r="S1882" s="837">
        <v>1</v>
      </c>
      <c r="T1882" s="836">
        <v>4</v>
      </c>
      <c r="U1882" s="838">
        <v>1</v>
      </c>
    </row>
    <row r="1883" spans="1:21" ht="14.45" customHeight="1" x14ac:dyDescent="0.2">
      <c r="A1883" s="831">
        <v>7</v>
      </c>
      <c r="B1883" s="832" t="s">
        <v>2907</v>
      </c>
      <c r="C1883" s="832" t="s">
        <v>2913</v>
      </c>
      <c r="D1883" s="833" t="s">
        <v>4443</v>
      </c>
      <c r="E1883" s="834" t="s">
        <v>2931</v>
      </c>
      <c r="F1883" s="832" t="s">
        <v>2908</v>
      </c>
      <c r="G1883" s="832" t="s">
        <v>3758</v>
      </c>
      <c r="H1883" s="832" t="s">
        <v>585</v>
      </c>
      <c r="I1883" s="832" t="s">
        <v>4349</v>
      </c>
      <c r="J1883" s="832" t="s">
        <v>3777</v>
      </c>
      <c r="K1883" s="832" t="s">
        <v>4350</v>
      </c>
      <c r="L1883" s="835">
        <v>552.64</v>
      </c>
      <c r="M1883" s="835">
        <v>3315.84</v>
      </c>
      <c r="N1883" s="832">
        <v>6</v>
      </c>
      <c r="O1883" s="836">
        <v>2</v>
      </c>
      <c r="P1883" s="835">
        <v>3315.84</v>
      </c>
      <c r="Q1883" s="837">
        <v>1</v>
      </c>
      <c r="R1883" s="832">
        <v>6</v>
      </c>
      <c r="S1883" s="837">
        <v>1</v>
      </c>
      <c r="T1883" s="836">
        <v>2</v>
      </c>
      <c r="U1883" s="838">
        <v>1</v>
      </c>
    </row>
    <row r="1884" spans="1:21" ht="14.45" customHeight="1" x14ac:dyDescent="0.2">
      <c r="A1884" s="831">
        <v>7</v>
      </c>
      <c r="B1884" s="832" t="s">
        <v>2907</v>
      </c>
      <c r="C1884" s="832" t="s">
        <v>2913</v>
      </c>
      <c r="D1884" s="833" t="s">
        <v>4443</v>
      </c>
      <c r="E1884" s="834" t="s">
        <v>2931</v>
      </c>
      <c r="F1884" s="832" t="s">
        <v>2908</v>
      </c>
      <c r="G1884" s="832" t="s">
        <v>3758</v>
      </c>
      <c r="H1884" s="832" t="s">
        <v>585</v>
      </c>
      <c r="I1884" s="832" t="s">
        <v>3782</v>
      </c>
      <c r="J1884" s="832" t="s">
        <v>3780</v>
      </c>
      <c r="K1884" s="832" t="s">
        <v>3783</v>
      </c>
      <c r="L1884" s="835">
        <v>0</v>
      </c>
      <c r="M1884" s="835">
        <v>0</v>
      </c>
      <c r="N1884" s="832">
        <v>2</v>
      </c>
      <c r="O1884" s="836">
        <v>1</v>
      </c>
      <c r="P1884" s="835">
        <v>0</v>
      </c>
      <c r="Q1884" s="837"/>
      <c r="R1884" s="832">
        <v>2</v>
      </c>
      <c r="S1884" s="837">
        <v>1</v>
      </c>
      <c r="T1884" s="836">
        <v>1</v>
      </c>
      <c r="U1884" s="838">
        <v>1</v>
      </c>
    </row>
    <row r="1885" spans="1:21" ht="14.45" customHeight="1" x14ac:dyDescent="0.2">
      <c r="A1885" s="831">
        <v>7</v>
      </c>
      <c r="B1885" s="832" t="s">
        <v>2907</v>
      </c>
      <c r="C1885" s="832" t="s">
        <v>2913</v>
      </c>
      <c r="D1885" s="833" t="s">
        <v>4443</v>
      </c>
      <c r="E1885" s="834" t="s">
        <v>2931</v>
      </c>
      <c r="F1885" s="832" t="s">
        <v>2908</v>
      </c>
      <c r="G1885" s="832" t="s">
        <v>3117</v>
      </c>
      <c r="H1885" s="832" t="s">
        <v>678</v>
      </c>
      <c r="I1885" s="832" t="s">
        <v>3784</v>
      </c>
      <c r="J1885" s="832" t="s">
        <v>1872</v>
      </c>
      <c r="K1885" s="832" t="s">
        <v>3025</v>
      </c>
      <c r="L1885" s="835">
        <v>57.6</v>
      </c>
      <c r="M1885" s="835">
        <v>115.2</v>
      </c>
      <c r="N1885" s="832">
        <v>2</v>
      </c>
      <c r="O1885" s="836">
        <v>1</v>
      </c>
      <c r="P1885" s="835">
        <v>57.6</v>
      </c>
      <c r="Q1885" s="837">
        <v>0.5</v>
      </c>
      <c r="R1885" s="832">
        <v>1</v>
      </c>
      <c r="S1885" s="837">
        <v>0.5</v>
      </c>
      <c r="T1885" s="836">
        <v>0.5</v>
      </c>
      <c r="U1885" s="838">
        <v>0.5</v>
      </c>
    </row>
    <row r="1886" spans="1:21" ht="14.45" customHeight="1" x14ac:dyDescent="0.2">
      <c r="A1886" s="831">
        <v>7</v>
      </c>
      <c r="B1886" s="832" t="s">
        <v>2907</v>
      </c>
      <c r="C1886" s="832" t="s">
        <v>2913</v>
      </c>
      <c r="D1886" s="833" t="s">
        <v>4443</v>
      </c>
      <c r="E1886" s="834" t="s">
        <v>2931</v>
      </c>
      <c r="F1886" s="832" t="s">
        <v>2908</v>
      </c>
      <c r="G1886" s="832" t="s">
        <v>3117</v>
      </c>
      <c r="H1886" s="832" t="s">
        <v>678</v>
      </c>
      <c r="I1886" s="832" t="s">
        <v>3784</v>
      </c>
      <c r="J1886" s="832" t="s">
        <v>1872</v>
      </c>
      <c r="K1886" s="832" t="s">
        <v>3025</v>
      </c>
      <c r="L1886" s="835">
        <v>102.93</v>
      </c>
      <c r="M1886" s="835">
        <v>102.93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7</v>
      </c>
      <c r="B1887" s="832" t="s">
        <v>2907</v>
      </c>
      <c r="C1887" s="832" t="s">
        <v>2913</v>
      </c>
      <c r="D1887" s="833" t="s">
        <v>4443</v>
      </c>
      <c r="E1887" s="834" t="s">
        <v>2931</v>
      </c>
      <c r="F1887" s="832" t="s">
        <v>2908</v>
      </c>
      <c r="G1887" s="832" t="s">
        <v>3117</v>
      </c>
      <c r="H1887" s="832" t="s">
        <v>585</v>
      </c>
      <c r="I1887" s="832" t="s">
        <v>3118</v>
      </c>
      <c r="J1887" s="832" t="s">
        <v>1872</v>
      </c>
      <c r="K1887" s="832" t="s">
        <v>1873</v>
      </c>
      <c r="L1887" s="835">
        <v>115.18</v>
      </c>
      <c r="M1887" s="835">
        <v>230.36</v>
      </c>
      <c r="N1887" s="832">
        <v>2</v>
      </c>
      <c r="O1887" s="836">
        <v>1</v>
      </c>
      <c r="P1887" s="835">
        <v>230.36</v>
      </c>
      <c r="Q1887" s="837">
        <v>1</v>
      </c>
      <c r="R1887" s="832">
        <v>2</v>
      </c>
      <c r="S1887" s="837">
        <v>1</v>
      </c>
      <c r="T1887" s="836">
        <v>1</v>
      </c>
      <c r="U1887" s="838">
        <v>1</v>
      </c>
    </row>
    <row r="1888" spans="1:21" ht="14.45" customHeight="1" x14ac:dyDescent="0.2">
      <c r="A1888" s="831">
        <v>7</v>
      </c>
      <c r="B1888" s="832" t="s">
        <v>2907</v>
      </c>
      <c r="C1888" s="832" t="s">
        <v>2913</v>
      </c>
      <c r="D1888" s="833" t="s">
        <v>4443</v>
      </c>
      <c r="E1888" s="834" t="s">
        <v>2931</v>
      </c>
      <c r="F1888" s="832" t="s">
        <v>2908</v>
      </c>
      <c r="G1888" s="832" t="s">
        <v>3785</v>
      </c>
      <c r="H1888" s="832" t="s">
        <v>678</v>
      </c>
      <c r="I1888" s="832" t="s">
        <v>2651</v>
      </c>
      <c r="J1888" s="832" t="s">
        <v>769</v>
      </c>
      <c r="K1888" s="832" t="s">
        <v>877</v>
      </c>
      <c r="L1888" s="835">
        <v>132</v>
      </c>
      <c r="M1888" s="835">
        <v>528</v>
      </c>
      <c r="N1888" s="832">
        <v>4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5" customHeight="1" x14ac:dyDescent="0.2">
      <c r="A1889" s="831">
        <v>7</v>
      </c>
      <c r="B1889" s="832" t="s">
        <v>2907</v>
      </c>
      <c r="C1889" s="832" t="s">
        <v>2913</v>
      </c>
      <c r="D1889" s="833" t="s">
        <v>4443</v>
      </c>
      <c r="E1889" s="834" t="s">
        <v>2931</v>
      </c>
      <c r="F1889" s="832" t="s">
        <v>2908</v>
      </c>
      <c r="G1889" s="832" t="s">
        <v>3019</v>
      </c>
      <c r="H1889" s="832" t="s">
        <v>585</v>
      </c>
      <c r="I1889" s="832" t="s">
        <v>3020</v>
      </c>
      <c r="J1889" s="832" t="s">
        <v>747</v>
      </c>
      <c r="K1889" s="832" t="s">
        <v>3021</v>
      </c>
      <c r="L1889" s="835">
        <v>108.44</v>
      </c>
      <c r="M1889" s="835">
        <v>325.32</v>
      </c>
      <c r="N1889" s="832">
        <v>3</v>
      </c>
      <c r="O1889" s="836">
        <v>1.5</v>
      </c>
      <c r="P1889" s="835">
        <v>216.88</v>
      </c>
      <c r="Q1889" s="837">
        <v>0.66666666666666663</v>
      </c>
      <c r="R1889" s="832">
        <v>2</v>
      </c>
      <c r="S1889" s="837">
        <v>0.66666666666666663</v>
      </c>
      <c r="T1889" s="836">
        <v>0.5</v>
      </c>
      <c r="U1889" s="838">
        <v>0.33333333333333331</v>
      </c>
    </row>
    <row r="1890" spans="1:21" ht="14.45" customHeight="1" x14ac:dyDescent="0.2">
      <c r="A1890" s="831">
        <v>7</v>
      </c>
      <c r="B1890" s="832" t="s">
        <v>2907</v>
      </c>
      <c r="C1890" s="832" t="s">
        <v>2913</v>
      </c>
      <c r="D1890" s="833" t="s">
        <v>4443</v>
      </c>
      <c r="E1890" s="834" t="s">
        <v>2931</v>
      </c>
      <c r="F1890" s="832" t="s">
        <v>2908</v>
      </c>
      <c r="G1890" s="832" t="s">
        <v>3019</v>
      </c>
      <c r="H1890" s="832" t="s">
        <v>585</v>
      </c>
      <c r="I1890" s="832" t="s">
        <v>3020</v>
      </c>
      <c r="J1890" s="832" t="s">
        <v>747</v>
      </c>
      <c r="K1890" s="832" t="s">
        <v>3021</v>
      </c>
      <c r="L1890" s="835">
        <v>127.91</v>
      </c>
      <c r="M1890" s="835">
        <v>3581.48</v>
      </c>
      <c r="N1890" s="832">
        <v>28</v>
      </c>
      <c r="O1890" s="836">
        <v>10.5</v>
      </c>
      <c r="P1890" s="835">
        <v>1918.65</v>
      </c>
      <c r="Q1890" s="837">
        <v>0.5357142857142857</v>
      </c>
      <c r="R1890" s="832">
        <v>15</v>
      </c>
      <c r="S1890" s="837">
        <v>0.5357142857142857</v>
      </c>
      <c r="T1890" s="836">
        <v>5</v>
      </c>
      <c r="U1890" s="838">
        <v>0.47619047619047616</v>
      </c>
    </row>
    <row r="1891" spans="1:21" ht="14.45" customHeight="1" x14ac:dyDescent="0.2">
      <c r="A1891" s="831">
        <v>7</v>
      </c>
      <c r="B1891" s="832" t="s">
        <v>2907</v>
      </c>
      <c r="C1891" s="832" t="s">
        <v>2913</v>
      </c>
      <c r="D1891" s="833" t="s">
        <v>4443</v>
      </c>
      <c r="E1891" s="834" t="s">
        <v>2931</v>
      </c>
      <c r="F1891" s="832" t="s">
        <v>2908</v>
      </c>
      <c r="G1891" s="832" t="s">
        <v>3019</v>
      </c>
      <c r="H1891" s="832" t="s">
        <v>585</v>
      </c>
      <c r="I1891" s="832" t="s">
        <v>4359</v>
      </c>
      <c r="J1891" s="832" t="s">
        <v>747</v>
      </c>
      <c r="K1891" s="832" t="s">
        <v>4360</v>
      </c>
      <c r="L1891" s="835">
        <v>52.61</v>
      </c>
      <c r="M1891" s="835">
        <v>105.22</v>
      </c>
      <c r="N1891" s="832">
        <v>2</v>
      </c>
      <c r="O1891" s="836">
        <v>1</v>
      </c>
      <c r="P1891" s="835">
        <v>105.22</v>
      </c>
      <c r="Q1891" s="837">
        <v>1</v>
      </c>
      <c r="R1891" s="832">
        <v>2</v>
      </c>
      <c r="S1891" s="837">
        <v>1</v>
      </c>
      <c r="T1891" s="836">
        <v>1</v>
      </c>
      <c r="U1891" s="838">
        <v>1</v>
      </c>
    </row>
    <row r="1892" spans="1:21" ht="14.45" customHeight="1" x14ac:dyDescent="0.2">
      <c r="A1892" s="831">
        <v>7</v>
      </c>
      <c r="B1892" s="832" t="s">
        <v>2907</v>
      </c>
      <c r="C1892" s="832" t="s">
        <v>2913</v>
      </c>
      <c r="D1892" s="833" t="s">
        <v>4443</v>
      </c>
      <c r="E1892" s="834" t="s">
        <v>2931</v>
      </c>
      <c r="F1892" s="832" t="s">
        <v>2908</v>
      </c>
      <c r="G1892" s="832" t="s">
        <v>3793</v>
      </c>
      <c r="H1892" s="832" t="s">
        <v>585</v>
      </c>
      <c r="I1892" s="832" t="s">
        <v>3797</v>
      </c>
      <c r="J1892" s="832" t="s">
        <v>3795</v>
      </c>
      <c r="K1892" s="832" t="s">
        <v>3798</v>
      </c>
      <c r="L1892" s="835">
        <v>338.58</v>
      </c>
      <c r="M1892" s="835">
        <v>2031.48</v>
      </c>
      <c r="N1892" s="832">
        <v>6</v>
      </c>
      <c r="O1892" s="836">
        <v>2</v>
      </c>
      <c r="P1892" s="835">
        <v>338.58</v>
      </c>
      <c r="Q1892" s="837">
        <v>0.16666666666666666</v>
      </c>
      <c r="R1892" s="832">
        <v>1</v>
      </c>
      <c r="S1892" s="837">
        <v>0.16666666666666666</v>
      </c>
      <c r="T1892" s="836">
        <v>0.5</v>
      </c>
      <c r="U1892" s="838">
        <v>0.25</v>
      </c>
    </row>
    <row r="1893" spans="1:21" ht="14.45" customHeight="1" x14ac:dyDescent="0.2">
      <c r="A1893" s="831">
        <v>7</v>
      </c>
      <c r="B1893" s="832" t="s">
        <v>2907</v>
      </c>
      <c r="C1893" s="832" t="s">
        <v>2913</v>
      </c>
      <c r="D1893" s="833" t="s">
        <v>4443</v>
      </c>
      <c r="E1893" s="834" t="s">
        <v>2931</v>
      </c>
      <c r="F1893" s="832" t="s">
        <v>2908</v>
      </c>
      <c r="G1893" s="832" t="s">
        <v>3793</v>
      </c>
      <c r="H1893" s="832" t="s">
        <v>585</v>
      </c>
      <c r="I1893" s="832" t="s">
        <v>4155</v>
      </c>
      <c r="J1893" s="832" t="s">
        <v>3795</v>
      </c>
      <c r="K1893" s="832" t="s">
        <v>4156</v>
      </c>
      <c r="L1893" s="835">
        <v>131.22</v>
      </c>
      <c r="M1893" s="835">
        <v>262.44</v>
      </c>
      <c r="N1893" s="832">
        <v>2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5" customHeight="1" x14ac:dyDescent="0.2">
      <c r="A1894" s="831">
        <v>7</v>
      </c>
      <c r="B1894" s="832" t="s">
        <v>2907</v>
      </c>
      <c r="C1894" s="832" t="s">
        <v>2913</v>
      </c>
      <c r="D1894" s="833" t="s">
        <v>4443</v>
      </c>
      <c r="E1894" s="834" t="s">
        <v>2931</v>
      </c>
      <c r="F1894" s="832" t="s">
        <v>2908</v>
      </c>
      <c r="G1894" s="832" t="s">
        <v>3793</v>
      </c>
      <c r="H1894" s="832" t="s">
        <v>585</v>
      </c>
      <c r="I1894" s="832" t="s">
        <v>3801</v>
      </c>
      <c r="J1894" s="832" t="s">
        <v>3802</v>
      </c>
      <c r="K1894" s="832" t="s">
        <v>3796</v>
      </c>
      <c r="L1894" s="835">
        <v>169.29</v>
      </c>
      <c r="M1894" s="835">
        <v>338.58</v>
      </c>
      <c r="N1894" s="832">
        <v>2</v>
      </c>
      <c r="O1894" s="836">
        <v>1</v>
      </c>
      <c r="P1894" s="835">
        <v>338.58</v>
      </c>
      <c r="Q1894" s="837">
        <v>1</v>
      </c>
      <c r="R1894" s="832">
        <v>2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7</v>
      </c>
      <c r="B1895" s="832" t="s">
        <v>2907</v>
      </c>
      <c r="C1895" s="832" t="s">
        <v>2913</v>
      </c>
      <c r="D1895" s="833" t="s">
        <v>4443</v>
      </c>
      <c r="E1895" s="834" t="s">
        <v>2931</v>
      </c>
      <c r="F1895" s="832" t="s">
        <v>2908</v>
      </c>
      <c r="G1895" s="832" t="s">
        <v>3793</v>
      </c>
      <c r="H1895" s="832" t="s">
        <v>585</v>
      </c>
      <c r="I1895" s="832" t="s">
        <v>3960</v>
      </c>
      <c r="J1895" s="832" t="s">
        <v>3802</v>
      </c>
      <c r="K1895" s="832" t="s">
        <v>3798</v>
      </c>
      <c r="L1895" s="835">
        <v>338.58</v>
      </c>
      <c r="M1895" s="835">
        <v>677.16</v>
      </c>
      <c r="N1895" s="832">
        <v>2</v>
      </c>
      <c r="O1895" s="836">
        <v>1</v>
      </c>
      <c r="P1895" s="835">
        <v>677.16</v>
      </c>
      <c r="Q1895" s="837">
        <v>1</v>
      </c>
      <c r="R1895" s="832">
        <v>2</v>
      </c>
      <c r="S1895" s="837">
        <v>1</v>
      </c>
      <c r="T1895" s="836">
        <v>1</v>
      </c>
      <c r="U1895" s="838">
        <v>1</v>
      </c>
    </row>
    <row r="1896" spans="1:21" ht="14.45" customHeight="1" x14ac:dyDescent="0.2">
      <c r="A1896" s="831">
        <v>7</v>
      </c>
      <c r="B1896" s="832" t="s">
        <v>2907</v>
      </c>
      <c r="C1896" s="832" t="s">
        <v>2913</v>
      </c>
      <c r="D1896" s="833" t="s">
        <v>4443</v>
      </c>
      <c r="E1896" s="834" t="s">
        <v>2931</v>
      </c>
      <c r="F1896" s="832" t="s">
        <v>2908</v>
      </c>
      <c r="G1896" s="832" t="s">
        <v>3793</v>
      </c>
      <c r="H1896" s="832" t="s">
        <v>585</v>
      </c>
      <c r="I1896" s="832" t="s">
        <v>3803</v>
      </c>
      <c r="J1896" s="832" t="s">
        <v>1346</v>
      </c>
      <c r="K1896" s="832" t="s">
        <v>3796</v>
      </c>
      <c r="L1896" s="835">
        <v>169.29</v>
      </c>
      <c r="M1896" s="835">
        <v>1862.19</v>
      </c>
      <c r="N1896" s="832">
        <v>11</v>
      </c>
      <c r="O1896" s="836">
        <v>3.5</v>
      </c>
      <c r="P1896" s="835">
        <v>1354.3200000000002</v>
      </c>
      <c r="Q1896" s="837">
        <v>0.72727272727272729</v>
      </c>
      <c r="R1896" s="832">
        <v>8</v>
      </c>
      <c r="S1896" s="837">
        <v>0.72727272727272729</v>
      </c>
      <c r="T1896" s="836">
        <v>2.5</v>
      </c>
      <c r="U1896" s="838">
        <v>0.7142857142857143</v>
      </c>
    </row>
    <row r="1897" spans="1:21" ht="14.45" customHeight="1" x14ac:dyDescent="0.2">
      <c r="A1897" s="831">
        <v>7</v>
      </c>
      <c r="B1897" s="832" t="s">
        <v>2907</v>
      </c>
      <c r="C1897" s="832" t="s">
        <v>2913</v>
      </c>
      <c r="D1897" s="833" t="s">
        <v>4443</v>
      </c>
      <c r="E1897" s="834" t="s">
        <v>2931</v>
      </c>
      <c r="F1897" s="832" t="s">
        <v>2908</v>
      </c>
      <c r="G1897" s="832" t="s">
        <v>3793</v>
      </c>
      <c r="H1897" s="832" t="s">
        <v>585</v>
      </c>
      <c r="I1897" s="832" t="s">
        <v>3804</v>
      </c>
      <c r="J1897" s="832" t="s">
        <v>3805</v>
      </c>
      <c r="K1897" s="832" t="s">
        <v>3796</v>
      </c>
      <c r="L1897" s="835">
        <v>169.29</v>
      </c>
      <c r="M1897" s="835">
        <v>507.87</v>
      </c>
      <c r="N1897" s="832">
        <v>3</v>
      </c>
      <c r="O1897" s="836">
        <v>0.5</v>
      </c>
      <c r="P1897" s="835">
        <v>507.87</v>
      </c>
      <c r="Q1897" s="837">
        <v>1</v>
      </c>
      <c r="R1897" s="832">
        <v>3</v>
      </c>
      <c r="S1897" s="837">
        <v>1</v>
      </c>
      <c r="T1897" s="836">
        <v>0.5</v>
      </c>
      <c r="U1897" s="838">
        <v>1</v>
      </c>
    </row>
    <row r="1898" spans="1:21" ht="14.45" customHeight="1" x14ac:dyDescent="0.2">
      <c r="A1898" s="831">
        <v>7</v>
      </c>
      <c r="B1898" s="832" t="s">
        <v>2907</v>
      </c>
      <c r="C1898" s="832" t="s">
        <v>2913</v>
      </c>
      <c r="D1898" s="833" t="s">
        <v>4443</v>
      </c>
      <c r="E1898" s="834" t="s">
        <v>2931</v>
      </c>
      <c r="F1898" s="832" t="s">
        <v>2908</v>
      </c>
      <c r="G1898" s="832" t="s">
        <v>3793</v>
      </c>
      <c r="H1898" s="832" t="s">
        <v>585</v>
      </c>
      <c r="I1898" s="832" t="s">
        <v>3806</v>
      </c>
      <c r="J1898" s="832" t="s">
        <v>3805</v>
      </c>
      <c r="K1898" s="832" t="s">
        <v>3798</v>
      </c>
      <c r="L1898" s="835">
        <v>338.58</v>
      </c>
      <c r="M1898" s="835">
        <v>4062.96</v>
      </c>
      <c r="N1898" s="832">
        <v>12</v>
      </c>
      <c r="O1898" s="836">
        <v>3</v>
      </c>
      <c r="P1898" s="835">
        <v>4062.96</v>
      </c>
      <c r="Q1898" s="837">
        <v>1</v>
      </c>
      <c r="R1898" s="832">
        <v>12</v>
      </c>
      <c r="S1898" s="837">
        <v>1</v>
      </c>
      <c r="T1898" s="836">
        <v>3</v>
      </c>
      <c r="U1898" s="838">
        <v>1</v>
      </c>
    </row>
    <row r="1899" spans="1:21" ht="14.45" customHeight="1" x14ac:dyDescent="0.2">
      <c r="A1899" s="831">
        <v>7</v>
      </c>
      <c r="B1899" s="832" t="s">
        <v>2907</v>
      </c>
      <c r="C1899" s="832" t="s">
        <v>2913</v>
      </c>
      <c r="D1899" s="833" t="s">
        <v>4443</v>
      </c>
      <c r="E1899" s="834" t="s">
        <v>2931</v>
      </c>
      <c r="F1899" s="832" t="s">
        <v>2908</v>
      </c>
      <c r="G1899" s="832" t="s">
        <v>3793</v>
      </c>
      <c r="H1899" s="832" t="s">
        <v>585</v>
      </c>
      <c r="I1899" s="832" t="s">
        <v>3807</v>
      </c>
      <c r="J1899" s="832" t="s">
        <v>3795</v>
      </c>
      <c r="K1899" s="832" t="s">
        <v>3808</v>
      </c>
      <c r="L1899" s="835">
        <v>677.17</v>
      </c>
      <c r="M1899" s="835">
        <v>4063.0199999999995</v>
      </c>
      <c r="N1899" s="832">
        <v>6</v>
      </c>
      <c r="O1899" s="836">
        <v>2</v>
      </c>
      <c r="P1899" s="835">
        <v>2708.68</v>
      </c>
      <c r="Q1899" s="837">
        <v>0.66666666666666674</v>
      </c>
      <c r="R1899" s="832">
        <v>4</v>
      </c>
      <c r="S1899" s="837">
        <v>0.66666666666666663</v>
      </c>
      <c r="T1899" s="836">
        <v>1</v>
      </c>
      <c r="U1899" s="838">
        <v>0.5</v>
      </c>
    </row>
    <row r="1900" spans="1:21" ht="14.45" customHeight="1" x14ac:dyDescent="0.2">
      <c r="A1900" s="831">
        <v>7</v>
      </c>
      <c r="B1900" s="832" t="s">
        <v>2907</v>
      </c>
      <c r="C1900" s="832" t="s">
        <v>2913</v>
      </c>
      <c r="D1900" s="833" t="s">
        <v>4443</v>
      </c>
      <c r="E1900" s="834" t="s">
        <v>2931</v>
      </c>
      <c r="F1900" s="832" t="s">
        <v>2908</v>
      </c>
      <c r="G1900" s="832" t="s">
        <v>3793</v>
      </c>
      <c r="H1900" s="832" t="s">
        <v>585</v>
      </c>
      <c r="I1900" s="832" t="s">
        <v>3961</v>
      </c>
      <c r="J1900" s="832" t="s">
        <v>3962</v>
      </c>
      <c r="K1900" s="832" t="s">
        <v>3798</v>
      </c>
      <c r="L1900" s="835">
        <v>338.58</v>
      </c>
      <c r="M1900" s="835">
        <v>1692.8999999999999</v>
      </c>
      <c r="N1900" s="832">
        <v>5</v>
      </c>
      <c r="O1900" s="836">
        <v>0.5</v>
      </c>
      <c r="P1900" s="835">
        <v>1692.8999999999999</v>
      </c>
      <c r="Q1900" s="837">
        <v>1</v>
      </c>
      <c r="R1900" s="832">
        <v>5</v>
      </c>
      <c r="S1900" s="837">
        <v>1</v>
      </c>
      <c r="T1900" s="836">
        <v>0.5</v>
      </c>
      <c r="U1900" s="838">
        <v>1</v>
      </c>
    </row>
    <row r="1901" spans="1:21" ht="14.45" customHeight="1" x14ac:dyDescent="0.2">
      <c r="A1901" s="831">
        <v>7</v>
      </c>
      <c r="B1901" s="832" t="s">
        <v>2907</v>
      </c>
      <c r="C1901" s="832" t="s">
        <v>2913</v>
      </c>
      <c r="D1901" s="833" t="s">
        <v>4443</v>
      </c>
      <c r="E1901" s="834" t="s">
        <v>2931</v>
      </c>
      <c r="F1901" s="832" t="s">
        <v>2908</v>
      </c>
      <c r="G1901" s="832" t="s">
        <v>3793</v>
      </c>
      <c r="H1901" s="832" t="s">
        <v>585</v>
      </c>
      <c r="I1901" s="832" t="s">
        <v>3809</v>
      </c>
      <c r="J1901" s="832" t="s">
        <v>3805</v>
      </c>
      <c r="K1901" s="832" t="s">
        <v>3808</v>
      </c>
      <c r="L1901" s="835">
        <v>677.17</v>
      </c>
      <c r="M1901" s="835">
        <v>3385.85</v>
      </c>
      <c r="N1901" s="832">
        <v>5</v>
      </c>
      <c r="O1901" s="836">
        <v>0.5</v>
      </c>
      <c r="P1901" s="835">
        <v>3385.85</v>
      </c>
      <c r="Q1901" s="837">
        <v>1</v>
      </c>
      <c r="R1901" s="832">
        <v>5</v>
      </c>
      <c r="S1901" s="837">
        <v>1</v>
      </c>
      <c r="T1901" s="836">
        <v>0.5</v>
      </c>
      <c r="U1901" s="838">
        <v>1</v>
      </c>
    </row>
    <row r="1902" spans="1:21" ht="14.45" customHeight="1" x14ac:dyDescent="0.2">
      <c r="A1902" s="831">
        <v>7</v>
      </c>
      <c r="B1902" s="832" t="s">
        <v>2907</v>
      </c>
      <c r="C1902" s="832" t="s">
        <v>2913</v>
      </c>
      <c r="D1902" s="833" t="s">
        <v>4443</v>
      </c>
      <c r="E1902" s="834" t="s">
        <v>2931</v>
      </c>
      <c r="F1902" s="832" t="s">
        <v>2908</v>
      </c>
      <c r="G1902" s="832" t="s">
        <v>3793</v>
      </c>
      <c r="H1902" s="832" t="s">
        <v>585</v>
      </c>
      <c r="I1902" s="832" t="s">
        <v>3810</v>
      </c>
      <c r="J1902" s="832" t="s">
        <v>1346</v>
      </c>
      <c r="K1902" s="832" t="s">
        <v>3798</v>
      </c>
      <c r="L1902" s="835">
        <v>338.58</v>
      </c>
      <c r="M1902" s="835">
        <v>12866.04</v>
      </c>
      <c r="N1902" s="832">
        <v>38</v>
      </c>
      <c r="O1902" s="836">
        <v>6</v>
      </c>
      <c r="P1902" s="835">
        <v>9480.24</v>
      </c>
      <c r="Q1902" s="837">
        <v>0.73684210526315785</v>
      </c>
      <c r="R1902" s="832">
        <v>28</v>
      </c>
      <c r="S1902" s="837">
        <v>0.73684210526315785</v>
      </c>
      <c r="T1902" s="836">
        <v>4.5</v>
      </c>
      <c r="U1902" s="838">
        <v>0.75</v>
      </c>
    </row>
    <row r="1903" spans="1:21" ht="14.45" customHeight="1" x14ac:dyDescent="0.2">
      <c r="A1903" s="831">
        <v>7</v>
      </c>
      <c r="B1903" s="832" t="s">
        <v>2907</v>
      </c>
      <c r="C1903" s="832" t="s">
        <v>2913</v>
      </c>
      <c r="D1903" s="833" t="s">
        <v>4443</v>
      </c>
      <c r="E1903" s="834" t="s">
        <v>2931</v>
      </c>
      <c r="F1903" s="832" t="s">
        <v>2908</v>
      </c>
      <c r="G1903" s="832" t="s">
        <v>3793</v>
      </c>
      <c r="H1903" s="832" t="s">
        <v>678</v>
      </c>
      <c r="I1903" s="832" t="s">
        <v>2612</v>
      </c>
      <c r="J1903" s="832" t="s">
        <v>1346</v>
      </c>
      <c r="K1903" s="832" t="s">
        <v>1347</v>
      </c>
      <c r="L1903" s="835">
        <v>1286.6199999999999</v>
      </c>
      <c r="M1903" s="835">
        <v>50178.179999999993</v>
      </c>
      <c r="N1903" s="832">
        <v>39</v>
      </c>
      <c r="O1903" s="836">
        <v>14.5</v>
      </c>
      <c r="P1903" s="835">
        <v>41171.839999999997</v>
      </c>
      <c r="Q1903" s="837">
        <v>0.8205128205128206</v>
      </c>
      <c r="R1903" s="832">
        <v>32</v>
      </c>
      <c r="S1903" s="837">
        <v>0.82051282051282048</v>
      </c>
      <c r="T1903" s="836">
        <v>11</v>
      </c>
      <c r="U1903" s="838">
        <v>0.75862068965517238</v>
      </c>
    </row>
    <row r="1904" spans="1:21" ht="14.45" customHeight="1" x14ac:dyDescent="0.2">
      <c r="A1904" s="831">
        <v>7</v>
      </c>
      <c r="B1904" s="832" t="s">
        <v>2907</v>
      </c>
      <c r="C1904" s="832" t="s">
        <v>2913</v>
      </c>
      <c r="D1904" s="833" t="s">
        <v>4443</v>
      </c>
      <c r="E1904" s="834" t="s">
        <v>2931</v>
      </c>
      <c r="F1904" s="832" t="s">
        <v>2908</v>
      </c>
      <c r="G1904" s="832" t="s">
        <v>3793</v>
      </c>
      <c r="H1904" s="832" t="s">
        <v>585</v>
      </c>
      <c r="I1904" s="832" t="s">
        <v>3811</v>
      </c>
      <c r="J1904" s="832" t="s">
        <v>3812</v>
      </c>
      <c r="K1904" s="832" t="s">
        <v>3796</v>
      </c>
      <c r="L1904" s="835">
        <v>169.29</v>
      </c>
      <c r="M1904" s="835">
        <v>5247.99</v>
      </c>
      <c r="N1904" s="832">
        <v>31</v>
      </c>
      <c r="O1904" s="836">
        <v>8.5</v>
      </c>
      <c r="P1904" s="835">
        <v>3047.22</v>
      </c>
      <c r="Q1904" s="837">
        <v>0.58064516129032262</v>
      </c>
      <c r="R1904" s="832">
        <v>18</v>
      </c>
      <c r="S1904" s="837">
        <v>0.58064516129032262</v>
      </c>
      <c r="T1904" s="836">
        <v>4.5</v>
      </c>
      <c r="U1904" s="838">
        <v>0.52941176470588236</v>
      </c>
    </row>
    <row r="1905" spans="1:21" ht="14.45" customHeight="1" x14ac:dyDescent="0.2">
      <c r="A1905" s="831">
        <v>7</v>
      </c>
      <c r="B1905" s="832" t="s">
        <v>2907</v>
      </c>
      <c r="C1905" s="832" t="s">
        <v>2913</v>
      </c>
      <c r="D1905" s="833" t="s">
        <v>4443</v>
      </c>
      <c r="E1905" s="834" t="s">
        <v>2931</v>
      </c>
      <c r="F1905" s="832" t="s">
        <v>2908</v>
      </c>
      <c r="G1905" s="832" t="s">
        <v>3793</v>
      </c>
      <c r="H1905" s="832" t="s">
        <v>678</v>
      </c>
      <c r="I1905" s="832" t="s">
        <v>3813</v>
      </c>
      <c r="J1905" s="832" t="s">
        <v>1346</v>
      </c>
      <c r="K1905" s="832" t="s">
        <v>3808</v>
      </c>
      <c r="L1905" s="835">
        <v>677.17</v>
      </c>
      <c r="M1905" s="835">
        <v>10157.549999999999</v>
      </c>
      <c r="N1905" s="832">
        <v>15</v>
      </c>
      <c r="O1905" s="836">
        <v>3</v>
      </c>
      <c r="P1905" s="835">
        <v>10157.549999999999</v>
      </c>
      <c r="Q1905" s="837">
        <v>1</v>
      </c>
      <c r="R1905" s="832">
        <v>15</v>
      </c>
      <c r="S1905" s="837">
        <v>1</v>
      </c>
      <c r="T1905" s="836">
        <v>3</v>
      </c>
      <c r="U1905" s="838">
        <v>1</v>
      </c>
    </row>
    <row r="1906" spans="1:21" ht="14.45" customHeight="1" x14ac:dyDescent="0.2">
      <c r="A1906" s="831">
        <v>7</v>
      </c>
      <c r="B1906" s="832" t="s">
        <v>2907</v>
      </c>
      <c r="C1906" s="832" t="s">
        <v>2913</v>
      </c>
      <c r="D1906" s="833" t="s">
        <v>4443</v>
      </c>
      <c r="E1906" s="834" t="s">
        <v>2931</v>
      </c>
      <c r="F1906" s="832" t="s">
        <v>2908</v>
      </c>
      <c r="G1906" s="832" t="s">
        <v>3793</v>
      </c>
      <c r="H1906" s="832" t="s">
        <v>678</v>
      </c>
      <c r="I1906" s="832" t="s">
        <v>2613</v>
      </c>
      <c r="J1906" s="832" t="s">
        <v>1346</v>
      </c>
      <c r="K1906" s="832" t="s">
        <v>1348</v>
      </c>
      <c r="L1906" s="835">
        <v>2573.2199999999998</v>
      </c>
      <c r="M1906" s="835">
        <v>118368.12</v>
      </c>
      <c r="N1906" s="832">
        <v>46</v>
      </c>
      <c r="O1906" s="836">
        <v>12.5</v>
      </c>
      <c r="P1906" s="835">
        <v>82343.040000000008</v>
      </c>
      <c r="Q1906" s="837">
        <v>0.69565217391304357</v>
      </c>
      <c r="R1906" s="832">
        <v>32</v>
      </c>
      <c r="S1906" s="837">
        <v>0.69565217391304346</v>
      </c>
      <c r="T1906" s="836">
        <v>9</v>
      </c>
      <c r="U1906" s="838">
        <v>0.72</v>
      </c>
    </row>
    <row r="1907" spans="1:21" ht="14.45" customHeight="1" x14ac:dyDescent="0.2">
      <c r="A1907" s="831">
        <v>7</v>
      </c>
      <c r="B1907" s="832" t="s">
        <v>2907</v>
      </c>
      <c r="C1907" s="832" t="s">
        <v>2913</v>
      </c>
      <c r="D1907" s="833" t="s">
        <v>4443</v>
      </c>
      <c r="E1907" s="834" t="s">
        <v>2931</v>
      </c>
      <c r="F1907" s="832" t="s">
        <v>2908</v>
      </c>
      <c r="G1907" s="832" t="s">
        <v>3793</v>
      </c>
      <c r="H1907" s="832" t="s">
        <v>585</v>
      </c>
      <c r="I1907" s="832" t="s">
        <v>4399</v>
      </c>
      <c r="J1907" s="832" t="s">
        <v>3795</v>
      </c>
      <c r="K1907" s="832" t="s">
        <v>4161</v>
      </c>
      <c r="L1907" s="835">
        <v>42.33</v>
      </c>
      <c r="M1907" s="835">
        <v>42.33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7</v>
      </c>
      <c r="B1908" s="832" t="s">
        <v>2907</v>
      </c>
      <c r="C1908" s="832" t="s">
        <v>2913</v>
      </c>
      <c r="D1908" s="833" t="s">
        <v>4443</v>
      </c>
      <c r="E1908" s="834" t="s">
        <v>2931</v>
      </c>
      <c r="F1908" s="832" t="s">
        <v>2908</v>
      </c>
      <c r="G1908" s="832" t="s">
        <v>3793</v>
      </c>
      <c r="H1908" s="832" t="s">
        <v>585</v>
      </c>
      <c r="I1908" s="832" t="s">
        <v>4400</v>
      </c>
      <c r="J1908" s="832" t="s">
        <v>3802</v>
      </c>
      <c r="K1908" s="832" t="s">
        <v>4401</v>
      </c>
      <c r="L1908" s="835">
        <v>84.96</v>
      </c>
      <c r="M1908" s="835">
        <v>169.92</v>
      </c>
      <c r="N1908" s="832">
        <v>2</v>
      </c>
      <c r="O1908" s="836">
        <v>0.5</v>
      </c>
      <c r="P1908" s="835">
        <v>169.92</v>
      </c>
      <c r="Q1908" s="837">
        <v>1</v>
      </c>
      <c r="R1908" s="832">
        <v>2</v>
      </c>
      <c r="S1908" s="837">
        <v>1</v>
      </c>
      <c r="T1908" s="836">
        <v>0.5</v>
      </c>
      <c r="U1908" s="838">
        <v>1</v>
      </c>
    </row>
    <row r="1909" spans="1:21" ht="14.45" customHeight="1" x14ac:dyDescent="0.2">
      <c r="A1909" s="831">
        <v>7</v>
      </c>
      <c r="B1909" s="832" t="s">
        <v>2907</v>
      </c>
      <c r="C1909" s="832" t="s">
        <v>2913</v>
      </c>
      <c r="D1909" s="833" t="s">
        <v>4443</v>
      </c>
      <c r="E1909" s="834" t="s">
        <v>2931</v>
      </c>
      <c r="F1909" s="832" t="s">
        <v>2908</v>
      </c>
      <c r="G1909" s="832" t="s">
        <v>3793</v>
      </c>
      <c r="H1909" s="832" t="s">
        <v>585</v>
      </c>
      <c r="I1909" s="832" t="s">
        <v>4061</v>
      </c>
      <c r="J1909" s="832" t="s">
        <v>4062</v>
      </c>
      <c r="K1909" s="832" t="s">
        <v>3796</v>
      </c>
      <c r="L1909" s="835">
        <v>1286.19</v>
      </c>
      <c r="M1909" s="835">
        <v>3858.57</v>
      </c>
      <c r="N1909" s="832">
        <v>3</v>
      </c>
      <c r="O1909" s="836">
        <v>1</v>
      </c>
      <c r="P1909" s="835">
        <v>3858.57</v>
      </c>
      <c r="Q1909" s="837">
        <v>1</v>
      </c>
      <c r="R1909" s="832">
        <v>3</v>
      </c>
      <c r="S1909" s="837">
        <v>1</v>
      </c>
      <c r="T1909" s="836">
        <v>1</v>
      </c>
      <c r="U1909" s="838">
        <v>1</v>
      </c>
    </row>
    <row r="1910" spans="1:21" ht="14.45" customHeight="1" x14ac:dyDescent="0.2">
      <c r="A1910" s="831">
        <v>7</v>
      </c>
      <c r="B1910" s="832" t="s">
        <v>2907</v>
      </c>
      <c r="C1910" s="832" t="s">
        <v>2913</v>
      </c>
      <c r="D1910" s="833" t="s">
        <v>4443</v>
      </c>
      <c r="E1910" s="834" t="s">
        <v>2931</v>
      </c>
      <c r="F1910" s="832" t="s">
        <v>2908</v>
      </c>
      <c r="G1910" s="832" t="s">
        <v>3793</v>
      </c>
      <c r="H1910" s="832" t="s">
        <v>585</v>
      </c>
      <c r="I1910" s="832" t="s">
        <v>4281</v>
      </c>
      <c r="J1910" s="832" t="s">
        <v>4282</v>
      </c>
      <c r="K1910" s="832" t="s">
        <v>4283</v>
      </c>
      <c r="L1910" s="835">
        <v>1715.48</v>
      </c>
      <c r="M1910" s="835">
        <v>10292.880000000001</v>
      </c>
      <c r="N1910" s="832">
        <v>6</v>
      </c>
      <c r="O1910" s="836">
        <v>2</v>
      </c>
      <c r="P1910" s="835">
        <v>10292.880000000001</v>
      </c>
      <c r="Q1910" s="837">
        <v>1</v>
      </c>
      <c r="R1910" s="832">
        <v>6</v>
      </c>
      <c r="S1910" s="837">
        <v>1</v>
      </c>
      <c r="T1910" s="836">
        <v>2</v>
      </c>
      <c r="U1910" s="838">
        <v>1</v>
      </c>
    </row>
    <row r="1911" spans="1:21" ht="14.45" customHeight="1" x14ac:dyDescent="0.2">
      <c r="A1911" s="831">
        <v>7</v>
      </c>
      <c r="B1911" s="832" t="s">
        <v>2907</v>
      </c>
      <c r="C1911" s="832" t="s">
        <v>2913</v>
      </c>
      <c r="D1911" s="833" t="s">
        <v>4443</v>
      </c>
      <c r="E1911" s="834" t="s">
        <v>2931</v>
      </c>
      <c r="F1911" s="832" t="s">
        <v>2908</v>
      </c>
      <c r="G1911" s="832" t="s">
        <v>3793</v>
      </c>
      <c r="H1911" s="832" t="s">
        <v>585</v>
      </c>
      <c r="I1911" s="832" t="s">
        <v>3814</v>
      </c>
      <c r="J1911" s="832" t="s">
        <v>3815</v>
      </c>
      <c r="K1911" s="832" t="s">
        <v>3796</v>
      </c>
      <c r="L1911" s="835">
        <v>1286.19</v>
      </c>
      <c r="M1911" s="835">
        <v>10289.52</v>
      </c>
      <c r="N1911" s="832">
        <v>8</v>
      </c>
      <c r="O1911" s="836">
        <v>1.5</v>
      </c>
      <c r="P1911" s="835">
        <v>10289.52</v>
      </c>
      <c r="Q1911" s="837">
        <v>1</v>
      </c>
      <c r="R1911" s="832">
        <v>8</v>
      </c>
      <c r="S1911" s="837">
        <v>1</v>
      </c>
      <c r="T1911" s="836">
        <v>1.5</v>
      </c>
      <c r="U1911" s="838">
        <v>1</v>
      </c>
    </row>
    <row r="1912" spans="1:21" ht="14.45" customHeight="1" x14ac:dyDescent="0.2">
      <c r="A1912" s="831">
        <v>7</v>
      </c>
      <c r="B1912" s="832" t="s">
        <v>2907</v>
      </c>
      <c r="C1912" s="832" t="s">
        <v>2913</v>
      </c>
      <c r="D1912" s="833" t="s">
        <v>4443</v>
      </c>
      <c r="E1912" s="834" t="s">
        <v>2931</v>
      </c>
      <c r="F1912" s="832" t="s">
        <v>2908</v>
      </c>
      <c r="G1912" s="832" t="s">
        <v>3793</v>
      </c>
      <c r="H1912" s="832" t="s">
        <v>585</v>
      </c>
      <c r="I1912" s="832" t="s">
        <v>3963</v>
      </c>
      <c r="J1912" s="832" t="s">
        <v>3802</v>
      </c>
      <c r="K1912" s="832" t="s">
        <v>3964</v>
      </c>
      <c r="L1912" s="835">
        <v>84.65</v>
      </c>
      <c r="M1912" s="835">
        <v>1015.8000000000001</v>
      </c>
      <c r="N1912" s="832">
        <v>12</v>
      </c>
      <c r="O1912" s="836">
        <v>1.5</v>
      </c>
      <c r="P1912" s="835">
        <v>1015.8000000000001</v>
      </c>
      <c r="Q1912" s="837">
        <v>1</v>
      </c>
      <c r="R1912" s="832">
        <v>12</v>
      </c>
      <c r="S1912" s="837">
        <v>1</v>
      </c>
      <c r="T1912" s="836">
        <v>1.5</v>
      </c>
      <c r="U1912" s="838">
        <v>1</v>
      </c>
    </row>
    <row r="1913" spans="1:21" ht="14.45" customHeight="1" x14ac:dyDescent="0.2">
      <c r="A1913" s="831">
        <v>7</v>
      </c>
      <c r="B1913" s="832" t="s">
        <v>2907</v>
      </c>
      <c r="C1913" s="832" t="s">
        <v>2913</v>
      </c>
      <c r="D1913" s="833" t="s">
        <v>4443</v>
      </c>
      <c r="E1913" s="834" t="s">
        <v>2931</v>
      </c>
      <c r="F1913" s="832" t="s">
        <v>2908</v>
      </c>
      <c r="G1913" s="832" t="s">
        <v>3793</v>
      </c>
      <c r="H1913" s="832" t="s">
        <v>585</v>
      </c>
      <c r="I1913" s="832" t="s">
        <v>4361</v>
      </c>
      <c r="J1913" s="832" t="s">
        <v>4062</v>
      </c>
      <c r="K1913" s="832" t="s">
        <v>3808</v>
      </c>
      <c r="L1913" s="835">
        <v>3430.81</v>
      </c>
      <c r="M1913" s="835">
        <v>10292.43</v>
      </c>
      <c r="N1913" s="832">
        <v>3</v>
      </c>
      <c r="O1913" s="836">
        <v>1</v>
      </c>
      <c r="P1913" s="835">
        <v>10292.43</v>
      </c>
      <c r="Q1913" s="837">
        <v>1</v>
      </c>
      <c r="R1913" s="832">
        <v>3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7</v>
      </c>
      <c r="B1914" s="832" t="s">
        <v>2907</v>
      </c>
      <c r="C1914" s="832" t="s">
        <v>2913</v>
      </c>
      <c r="D1914" s="833" t="s">
        <v>4443</v>
      </c>
      <c r="E1914" s="834" t="s">
        <v>2931</v>
      </c>
      <c r="F1914" s="832" t="s">
        <v>2908</v>
      </c>
      <c r="G1914" s="832" t="s">
        <v>3793</v>
      </c>
      <c r="H1914" s="832" t="s">
        <v>585</v>
      </c>
      <c r="I1914" s="832" t="s">
        <v>3816</v>
      </c>
      <c r="J1914" s="832" t="s">
        <v>3817</v>
      </c>
      <c r="K1914" s="832" t="s">
        <v>3798</v>
      </c>
      <c r="L1914" s="835">
        <v>1715.48</v>
      </c>
      <c r="M1914" s="835">
        <v>12008.36</v>
      </c>
      <c r="N1914" s="832">
        <v>7</v>
      </c>
      <c r="O1914" s="836">
        <v>0.5</v>
      </c>
      <c r="P1914" s="835">
        <v>12008.36</v>
      </c>
      <c r="Q1914" s="837">
        <v>1</v>
      </c>
      <c r="R1914" s="832">
        <v>7</v>
      </c>
      <c r="S1914" s="837">
        <v>1</v>
      </c>
      <c r="T1914" s="836">
        <v>0.5</v>
      </c>
      <c r="U1914" s="838">
        <v>1</v>
      </c>
    </row>
    <row r="1915" spans="1:21" ht="14.45" customHeight="1" x14ac:dyDescent="0.2">
      <c r="A1915" s="831">
        <v>7</v>
      </c>
      <c r="B1915" s="832" t="s">
        <v>2907</v>
      </c>
      <c r="C1915" s="832" t="s">
        <v>2913</v>
      </c>
      <c r="D1915" s="833" t="s">
        <v>4443</v>
      </c>
      <c r="E1915" s="834" t="s">
        <v>2931</v>
      </c>
      <c r="F1915" s="832" t="s">
        <v>2908</v>
      </c>
      <c r="G1915" s="832" t="s">
        <v>3470</v>
      </c>
      <c r="H1915" s="832" t="s">
        <v>678</v>
      </c>
      <c r="I1915" s="832" t="s">
        <v>2589</v>
      </c>
      <c r="J1915" s="832" t="s">
        <v>713</v>
      </c>
      <c r="K1915" s="832" t="s">
        <v>1289</v>
      </c>
      <c r="L1915" s="835">
        <v>0</v>
      </c>
      <c r="M1915" s="835">
        <v>0</v>
      </c>
      <c r="N1915" s="832">
        <v>63</v>
      </c>
      <c r="O1915" s="836">
        <v>15.5</v>
      </c>
      <c r="P1915" s="835">
        <v>0</v>
      </c>
      <c r="Q1915" s="837"/>
      <c r="R1915" s="832">
        <v>27</v>
      </c>
      <c r="S1915" s="837">
        <v>0.42857142857142855</v>
      </c>
      <c r="T1915" s="836">
        <v>9</v>
      </c>
      <c r="U1915" s="838">
        <v>0.58064516129032262</v>
      </c>
    </row>
    <row r="1916" spans="1:21" ht="14.45" customHeight="1" x14ac:dyDescent="0.2">
      <c r="A1916" s="831">
        <v>7</v>
      </c>
      <c r="B1916" s="832" t="s">
        <v>2907</v>
      </c>
      <c r="C1916" s="832" t="s">
        <v>2913</v>
      </c>
      <c r="D1916" s="833" t="s">
        <v>4443</v>
      </c>
      <c r="E1916" s="834" t="s">
        <v>2931</v>
      </c>
      <c r="F1916" s="832" t="s">
        <v>2908</v>
      </c>
      <c r="G1916" s="832" t="s">
        <v>3821</v>
      </c>
      <c r="H1916" s="832" t="s">
        <v>585</v>
      </c>
      <c r="I1916" s="832" t="s">
        <v>4166</v>
      </c>
      <c r="J1916" s="832" t="s">
        <v>4167</v>
      </c>
      <c r="K1916" s="832" t="s">
        <v>4168</v>
      </c>
      <c r="L1916" s="835">
        <v>60.39</v>
      </c>
      <c r="M1916" s="835">
        <v>483.12</v>
      </c>
      <c r="N1916" s="832">
        <v>8</v>
      </c>
      <c r="O1916" s="836">
        <v>1</v>
      </c>
      <c r="P1916" s="835">
        <v>483.12</v>
      </c>
      <c r="Q1916" s="837">
        <v>1</v>
      </c>
      <c r="R1916" s="832">
        <v>8</v>
      </c>
      <c r="S1916" s="837">
        <v>1</v>
      </c>
      <c r="T1916" s="836">
        <v>1</v>
      </c>
      <c r="U1916" s="838">
        <v>1</v>
      </c>
    </row>
    <row r="1917" spans="1:21" ht="14.45" customHeight="1" x14ac:dyDescent="0.2">
      <c r="A1917" s="831">
        <v>7</v>
      </c>
      <c r="B1917" s="832" t="s">
        <v>2907</v>
      </c>
      <c r="C1917" s="832" t="s">
        <v>2913</v>
      </c>
      <c r="D1917" s="833" t="s">
        <v>4443</v>
      </c>
      <c r="E1917" s="834" t="s">
        <v>2931</v>
      </c>
      <c r="F1917" s="832" t="s">
        <v>2908</v>
      </c>
      <c r="G1917" s="832" t="s">
        <v>3821</v>
      </c>
      <c r="H1917" s="832" t="s">
        <v>585</v>
      </c>
      <c r="I1917" s="832" t="s">
        <v>3827</v>
      </c>
      <c r="J1917" s="832" t="s">
        <v>3828</v>
      </c>
      <c r="K1917" s="832" t="s">
        <v>3829</v>
      </c>
      <c r="L1917" s="835">
        <v>60.39</v>
      </c>
      <c r="M1917" s="835">
        <v>60.39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5" customHeight="1" x14ac:dyDescent="0.2">
      <c r="A1918" s="831">
        <v>7</v>
      </c>
      <c r="B1918" s="832" t="s">
        <v>2907</v>
      </c>
      <c r="C1918" s="832" t="s">
        <v>2913</v>
      </c>
      <c r="D1918" s="833" t="s">
        <v>4443</v>
      </c>
      <c r="E1918" s="834" t="s">
        <v>2931</v>
      </c>
      <c r="F1918" s="832" t="s">
        <v>2908</v>
      </c>
      <c r="G1918" s="832" t="s">
        <v>3837</v>
      </c>
      <c r="H1918" s="832" t="s">
        <v>585</v>
      </c>
      <c r="I1918" s="832" t="s">
        <v>3838</v>
      </c>
      <c r="J1918" s="832" t="s">
        <v>3839</v>
      </c>
      <c r="K1918" s="832" t="s">
        <v>3840</v>
      </c>
      <c r="L1918" s="835">
        <v>355.79</v>
      </c>
      <c r="M1918" s="835">
        <v>5692.64</v>
      </c>
      <c r="N1918" s="832">
        <v>16</v>
      </c>
      <c r="O1918" s="836">
        <v>7</v>
      </c>
      <c r="P1918" s="835">
        <v>3202.11</v>
      </c>
      <c r="Q1918" s="837">
        <v>0.5625</v>
      </c>
      <c r="R1918" s="832">
        <v>9</v>
      </c>
      <c r="S1918" s="837">
        <v>0.5625</v>
      </c>
      <c r="T1918" s="836">
        <v>4</v>
      </c>
      <c r="U1918" s="838">
        <v>0.5714285714285714</v>
      </c>
    </row>
    <row r="1919" spans="1:21" ht="14.45" customHeight="1" x14ac:dyDescent="0.2">
      <c r="A1919" s="831">
        <v>7</v>
      </c>
      <c r="B1919" s="832" t="s">
        <v>2907</v>
      </c>
      <c r="C1919" s="832" t="s">
        <v>2913</v>
      </c>
      <c r="D1919" s="833" t="s">
        <v>4443</v>
      </c>
      <c r="E1919" s="834" t="s">
        <v>2931</v>
      </c>
      <c r="F1919" s="832" t="s">
        <v>2908</v>
      </c>
      <c r="G1919" s="832" t="s">
        <v>3837</v>
      </c>
      <c r="H1919" s="832" t="s">
        <v>585</v>
      </c>
      <c r="I1919" s="832" t="s">
        <v>3841</v>
      </c>
      <c r="J1919" s="832" t="s">
        <v>3839</v>
      </c>
      <c r="K1919" s="832" t="s">
        <v>3842</v>
      </c>
      <c r="L1919" s="835">
        <v>552.64</v>
      </c>
      <c r="M1919" s="835">
        <v>7736.96</v>
      </c>
      <c r="N1919" s="832">
        <v>14</v>
      </c>
      <c r="O1919" s="836">
        <v>6</v>
      </c>
      <c r="P1919" s="835">
        <v>7736.96</v>
      </c>
      <c r="Q1919" s="837">
        <v>1</v>
      </c>
      <c r="R1919" s="832">
        <v>14</v>
      </c>
      <c r="S1919" s="837">
        <v>1</v>
      </c>
      <c r="T1919" s="836">
        <v>6</v>
      </c>
      <c r="U1919" s="838">
        <v>1</v>
      </c>
    </row>
    <row r="1920" spans="1:21" ht="14.45" customHeight="1" x14ac:dyDescent="0.2">
      <c r="A1920" s="831">
        <v>7</v>
      </c>
      <c r="B1920" s="832" t="s">
        <v>2907</v>
      </c>
      <c r="C1920" s="832" t="s">
        <v>2913</v>
      </c>
      <c r="D1920" s="833" t="s">
        <v>4443</v>
      </c>
      <c r="E1920" s="834" t="s">
        <v>2931</v>
      </c>
      <c r="F1920" s="832" t="s">
        <v>2908</v>
      </c>
      <c r="G1920" s="832" t="s">
        <v>3837</v>
      </c>
      <c r="H1920" s="832" t="s">
        <v>585</v>
      </c>
      <c r="I1920" s="832" t="s">
        <v>3843</v>
      </c>
      <c r="J1920" s="832" t="s">
        <v>3839</v>
      </c>
      <c r="K1920" s="832" t="s">
        <v>3844</v>
      </c>
      <c r="L1920" s="835">
        <v>1019.46</v>
      </c>
      <c r="M1920" s="835">
        <v>13252.98</v>
      </c>
      <c r="N1920" s="832">
        <v>13</v>
      </c>
      <c r="O1920" s="836">
        <v>5</v>
      </c>
      <c r="P1920" s="835">
        <v>13252.98</v>
      </c>
      <c r="Q1920" s="837">
        <v>1</v>
      </c>
      <c r="R1920" s="832">
        <v>13</v>
      </c>
      <c r="S1920" s="837">
        <v>1</v>
      </c>
      <c r="T1920" s="836">
        <v>5</v>
      </c>
      <c r="U1920" s="838">
        <v>1</v>
      </c>
    </row>
    <row r="1921" spans="1:21" ht="14.45" customHeight="1" x14ac:dyDescent="0.2">
      <c r="A1921" s="831">
        <v>7</v>
      </c>
      <c r="B1921" s="832" t="s">
        <v>2907</v>
      </c>
      <c r="C1921" s="832" t="s">
        <v>2913</v>
      </c>
      <c r="D1921" s="833" t="s">
        <v>4443</v>
      </c>
      <c r="E1921" s="834" t="s">
        <v>2931</v>
      </c>
      <c r="F1921" s="832" t="s">
        <v>2908</v>
      </c>
      <c r="G1921" s="832" t="s">
        <v>3837</v>
      </c>
      <c r="H1921" s="832" t="s">
        <v>585</v>
      </c>
      <c r="I1921" s="832" t="s">
        <v>3845</v>
      </c>
      <c r="J1921" s="832" t="s">
        <v>3839</v>
      </c>
      <c r="K1921" s="832" t="s">
        <v>3274</v>
      </c>
      <c r="L1921" s="835">
        <v>764.6</v>
      </c>
      <c r="M1921" s="835">
        <v>10704.400000000001</v>
      </c>
      <c r="N1921" s="832">
        <v>14</v>
      </c>
      <c r="O1921" s="836">
        <v>6</v>
      </c>
      <c r="P1921" s="835">
        <v>8410.6</v>
      </c>
      <c r="Q1921" s="837">
        <v>0.78571428571428559</v>
      </c>
      <c r="R1921" s="832">
        <v>11</v>
      </c>
      <c r="S1921" s="837">
        <v>0.7857142857142857</v>
      </c>
      <c r="T1921" s="836">
        <v>5</v>
      </c>
      <c r="U1921" s="838">
        <v>0.83333333333333337</v>
      </c>
    </row>
    <row r="1922" spans="1:21" ht="14.45" customHeight="1" x14ac:dyDescent="0.2">
      <c r="A1922" s="831">
        <v>7</v>
      </c>
      <c r="B1922" s="832" t="s">
        <v>2907</v>
      </c>
      <c r="C1922" s="832" t="s">
        <v>2913</v>
      </c>
      <c r="D1922" s="833" t="s">
        <v>4443</v>
      </c>
      <c r="E1922" s="834" t="s">
        <v>2931</v>
      </c>
      <c r="F1922" s="832" t="s">
        <v>2908</v>
      </c>
      <c r="G1922" s="832" t="s">
        <v>3837</v>
      </c>
      <c r="H1922" s="832" t="s">
        <v>585</v>
      </c>
      <c r="I1922" s="832" t="s">
        <v>3846</v>
      </c>
      <c r="J1922" s="832" t="s">
        <v>3847</v>
      </c>
      <c r="K1922" s="832" t="s">
        <v>3848</v>
      </c>
      <c r="L1922" s="835">
        <v>92.11</v>
      </c>
      <c r="M1922" s="835">
        <v>460.54999999999995</v>
      </c>
      <c r="N1922" s="832">
        <v>5</v>
      </c>
      <c r="O1922" s="836">
        <v>4</v>
      </c>
      <c r="P1922" s="835">
        <v>460.54999999999995</v>
      </c>
      <c r="Q1922" s="837">
        <v>1</v>
      </c>
      <c r="R1922" s="832">
        <v>5</v>
      </c>
      <c r="S1922" s="837">
        <v>1</v>
      </c>
      <c r="T1922" s="836">
        <v>4</v>
      </c>
      <c r="U1922" s="838">
        <v>1</v>
      </c>
    </row>
    <row r="1923" spans="1:21" ht="14.45" customHeight="1" x14ac:dyDescent="0.2">
      <c r="A1923" s="831">
        <v>7</v>
      </c>
      <c r="B1923" s="832" t="s">
        <v>2907</v>
      </c>
      <c r="C1923" s="832" t="s">
        <v>2913</v>
      </c>
      <c r="D1923" s="833" t="s">
        <v>4443</v>
      </c>
      <c r="E1923" s="834" t="s">
        <v>2931</v>
      </c>
      <c r="F1923" s="832" t="s">
        <v>2908</v>
      </c>
      <c r="G1923" s="832" t="s">
        <v>3837</v>
      </c>
      <c r="H1923" s="832" t="s">
        <v>585</v>
      </c>
      <c r="I1923" s="832" t="s">
        <v>3849</v>
      </c>
      <c r="J1923" s="832" t="s">
        <v>3839</v>
      </c>
      <c r="K1923" s="832" t="s">
        <v>3850</v>
      </c>
      <c r="L1923" s="835">
        <v>1274.33</v>
      </c>
      <c r="M1923" s="835">
        <v>11468.97</v>
      </c>
      <c r="N1923" s="832">
        <v>9</v>
      </c>
      <c r="O1923" s="836">
        <v>3</v>
      </c>
      <c r="P1923" s="835">
        <v>7645.98</v>
      </c>
      <c r="Q1923" s="837">
        <v>0.66666666666666663</v>
      </c>
      <c r="R1923" s="832">
        <v>6</v>
      </c>
      <c r="S1923" s="837">
        <v>0.66666666666666663</v>
      </c>
      <c r="T1923" s="836">
        <v>2</v>
      </c>
      <c r="U1923" s="838">
        <v>0.66666666666666663</v>
      </c>
    </row>
    <row r="1924" spans="1:21" ht="14.45" customHeight="1" x14ac:dyDescent="0.2">
      <c r="A1924" s="831">
        <v>7</v>
      </c>
      <c r="B1924" s="832" t="s">
        <v>2907</v>
      </c>
      <c r="C1924" s="832" t="s">
        <v>2913</v>
      </c>
      <c r="D1924" s="833" t="s">
        <v>4443</v>
      </c>
      <c r="E1924" s="834" t="s">
        <v>2931</v>
      </c>
      <c r="F1924" s="832" t="s">
        <v>2908</v>
      </c>
      <c r="G1924" s="832" t="s">
        <v>3837</v>
      </c>
      <c r="H1924" s="832" t="s">
        <v>585</v>
      </c>
      <c r="I1924" s="832" t="s">
        <v>3851</v>
      </c>
      <c r="J1924" s="832" t="s">
        <v>3847</v>
      </c>
      <c r="K1924" s="832" t="s">
        <v>3852</v>
      </c>
      <c r="L1924" s="835">
        <v>127.43</v>
      </c>
      <c r="M1924" s="835">
        <v>637.15000000000009</v>
      </c>
      <c r="N1924" s="832">
        <v>5</v>
      </c>
      <c r="O1924" s="836">
        <v>1</v>
      </c>
      <c r="P1924" s="835">
        <v>637.15000000000009</v>
      </c>
      <c r="Q1924" s="837">
        <v>1</v>
      </c>
      <c r="R1924" s="832">
        <v>5</v>
      </c>
      <c r="S1924" s="837">
        <v>1</v>
      </c>
      <c r="T1924" s="836">
        <v>1</v>
      </c>
      <c r="U1924" s="838">
        <v>1</v>
      </c>
    </row>
    <row r="1925" spans="1:21" ht="14.45" customHeight="1" x14ac:dyDescent="0.2">
      <c r="A1925" s="831">
        <v>7</v>
      </c>
      <c r="B1925" s="832" t="s">
        <v>2907</v>
      </c>
      <c r="C1925" s="832" t="s">
        <v>2913</v>
      </c>
      <c r="D1925" s="833" t="s">
        <v>4443</v>
      </c>
      <c r="E1925" s="834" t="s">
        <v>2931</v>
      </c>
      <c r="F1925" s="832" t="s">
        <v>2908</v>
      </c>
      <c r="G1925" s="832" t="s">
        <v>3837</v>
      </c>
      <c r="H1925" s="832" t="s">
        <v>585</v>
      </c>
      <c r="I1925" s="832" t="s">
        <v>4402</v>
      </c>
      <c r="J1925" s="832" t="s">
        <v>3847</v>
      </c>
      <c r="K1925" s="832" t="s">
        <v>3096</v>
      </c>
      <c r="L1925" s="835">
        <v>169.91</v>
      </c>
      <c r="M1925" s="835">
        <v>849.55</v>
      </c>
      <c r="N1925" s="832">
        <v>5</v>
      </c>
      <c r="O1925" s="836">
        <v>1</v>
      </c>
      <c r="P1925" s="835">
        <v>849.55</v>
      </c>
      <c r="Q1925" s="837">
        <v>1</v>
      </c>
      <c r="R1925" s="832">
        <v>5</v>
      </c>
      <c r="S1925" s="837">
        <v>1</v>
      </c>
      <c r="T1925" s="836">
        <v>1</v>
      </c>
      <c r="U1925" s="838">
        <v>1</v>
      </c>
    </row>
    <row r="1926" spans="1:21" ht="14.45" customHeight="1" x14ac:dyDescent="0.2">
      <c r="A1926" s="831">
        <v>7</v>
      </c>
      <c r="B1926" s="832" t="s">
        <v>2907</v>
      </c>
      <c r="C1926" s="832" t="s">
        <v>2913</v>
      </c>
      <c r="D1926" s="833" t="s">
        <v>4443</v>
      </c>
      <c r="E1926" s="834" t="s">
        <v>2931</v>
      </c>
      <c r="F1926" s="832" t="s">
        <v>2908</v>
      </c>
      <c r="G1926" s="832" t="s">
        <v>3853</v>
      </c>
      <c r="H1926" s="832" t="s">
        <v>585</v>
      </c>
      <c r="I1926" s="832" t="s">
        <v>3854</v>
      </c>
      <c r="J1926" s="832" t="s">
        <v>3855</v>
      </c>
      <c r="K1926" s="832" t="s">
        <v>2755</v>
      </c>
      <c r="L1926" s="835">
        <v>38.56</v>
      </c>
      <c r="M1926" s="835">
        <v>77.12</v>
      </c>
      <c r="N1926" s="832">
        <v>2</v>
      </c>
      <c r="O1926" s="836">
        <v>0.5</v>
      </c>
      <c r="P1926" s="835">
        <v>77.12</v>
      </c>
      <c r="Q1926" s="837">
        <v>1</v>
      </c>
      <c r="R1926" s="832">
        <v>2</v>
      </c>
      <c r="S1926" s="837">
        <v>1</v>
      </c>
      <c r="T1926" s="836">
        <v>0.5</v>
      </c>
      <c r="U1926" s="838">
        <v>1</v>
      </c>
    </row>
    <row r="1927" spans="1:21" ht="14.45" customHeight="1" x14ac:dyDescent="0.2">
      <c r="A1927" s="831">
        <v>7</v>
      </c>
      <c r="B1927" s="832" t="s">
        <v>2907</v>
      </c>
      <c r="C1927" s="832" t="s">
        <v>2913</v>
      </c>
      <c r="D1927" s="833" t="s">
        <v>4443</v>
      </c>
      <c r="E1927" s="834" t="s">
        <v>2931</v>
      </c>
      <c r="F1927" s="832" t="s">
        <v>2908</v>
      </c>
      <c r="G1927" s="832" t="s">
        <v>2976</v>
      </c>
      <c r="H1927" s="832" t="s">
        <v>585</v>
      </c>
      <c r="I1927" s="832" t="s">
        <v>2978</v>
      </c>
      <c r="J1927" s="832" t="s">
        <v>1760</v>
      </c>
      <c r="K1927" s="832" t="s">
        <v>1761</v>
      </c>
      <c r="L1927" s="835">
        <v>61.97</v>
      </c>
      <c r="M1927" s="835">
        <v>61.97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7</v>
      </c>
      <c r="B1928" s="832" t="s">
        <v>2907</v>
      </c>
      <c r="C1928" s="832" t="s">
        <v>2913</v>
      </c>
      <c r="D1928" s="833" t="s">
        <v>4443</v>
      </c>
      <c r="E1928" s="834" t="s">
        <v>2931</v>
      </c>
      <c r="F1928" s="832" t="s">
        <v>2908</v>
      </c>
      <c r="G1928" s="832" t="s">
        <v>2976</v>
      </c>
      <c r="H1928" s="832" t="s">
        <v>585</v>
      </c>
      <c r="I1928" s="832" t="s">
        <v>4403</v>
      </c>
      <c r="J1928" s="832" t="s">
        <v>1760</v>
      </c>
      <c r="K1928" s="832" t="s">
        <v>1763</v>
      </c>
      <c r="L1928" s="835">
        <v>61.97</v>
      </c>
      <c r="M1928" s="835">
        <v>61.97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5" customHeight="1" x14ac:dyDescent="0.2">
      <c r="A1929" s="831">
        <v>7</v>
      </c>
      <c r="B1929" s="832" t="s">
        <v>2907</v>
      </c>
      <c r="C1929" s="832" t="s">
        <v>2913</v>
      </c>
      <c r="D1929" s="833" t="s">
        <v>4443</v>
      </c>
      <c r="E1929" s="834" t="s">
        <v>2931</v>
      </c>
      <c r="F1929" s="832" t="s">
        <v>2908</v>
      </c>
      <c r="G1929" s="832" t="s">
        <v>4404</v>
      </c>
      <c r="H1929" s="832" t="s">
        <v>585</v>
      </c>
      <c r="I1929" s="832" t="s">
        <v>4405</v>
      </c>
      <c r="J1929" s="832" t="s">
        <v>4406</v>
      </c>
      <c r="K1929" s="832" t="s">
        <v>2364</v>
      </c>
      <c r="L1929" s="835">
        <v>77.13</v>
      </c>
      <c r="M1929" s="835">
        <v>231.39</v>
      </c>
      <c r="N1929" s="832">
        <v>3</v>
      </c>
      <c r="O1929" s="836">
        <v>0.5</v>
      </c>
      <c r="P1929" s="835">
        <v>231.39</v>
      </c>
      <c r="Q1929" s="837">
        <v>1</v>
      </c>
      <c r="R1929" s="832">
        <v>3</v>
      </c>
      <c r="S1929" s="837">
        <v>1</v>
      </c>
      <c r="T1929" s="836">
        <v>0.5</v>
      </c>
      <c r="U1929" s="838">
        <v>1</v>
      </c>
    </row>
    <row r="1930" spans="1:21" ht="14.45" customHeight="1" x14ac:dyDescent="0.2">
      <c r="A1930" s="831">
        <v>7</v>
      </c>
      <c r="B1930" s="832" t="s">
        <v>2907</v>
      </c>
      <c r="C1930" s="832" t="s">
        <v>2913</v>
      </c>
      <c r="D1930" s="833" t="s">
        <v>4443</v>
      </c>
      <c r="E1930" s="834" t="s">
        <v>2931</v>
      </c>
      <c r="F1930" s="832" t="s">
        <v>2908</v>
      </c>
      <c r="G1930" s="832" t="s">
        <v>3856</v>
      </c>
      <c r="H1930" s="832" t="s">
        <v>585</v>
      </c>
      <c r="I1930" s="832" t="s">
        <v>4407</v>
      </c>
      <c r="J1930" s="832" t="s">
        <v>4068</v>
      </c>
      <c r="K1930" s="832" t="s">
        <v>4408</v>
      </c>
      <c r="L1930" s="835">
        <v>31.32</v>
      </c>
      <c r="M1930" s="835">
        <v>62.64</v>
      </c>
      <c r="N1930" s="832">
        <v>2</v>
      </c>
      <c r="O1930" s="836">
        <v>0.5</v>
      </c>
      <c r="P1930" s="835">
        <v>62.64</v>
      </c>
      <c r="Q1930" s="837">
        <v>1</v>
      </c>
      <c r="R1930" s="832">
        <v>2</v>
      </c>
      <c r="S1930" s="837">
        <v>1</v>
      </c>
      <c r="T1930" s="836">
        <v>0.5</v>
      </c>
      <c r="U1930" s="838">
        <v>1</v>
      </c>
    </row>
    <row r="1931" spans="1:21" ht="14.45" customHeight="1" x14ac:dyDescent="0.2">
      <c r="A1931" s="831">
        <v>7</v>
      </c>
      <c r="B1931" s="832" t="s">
        <v>2907</v>
      </c>
      <c r="C1931" s="832" t="s">
        <v>2913</v>
      </c>
      <c r="D1931" s="833" t="s">
        <v>4443</v>
      </c>
      <c r="E1931" s="834" t="s">
        <v>2931</v>
      </c>
      <c r="F1931" s="832" t="s">
        <v>2908</v>
      </c>
      <c r="G1931" s="832" t="s">
        <v>3856</v>
      </c>
      <c r="H1931" s="832" t="s">
        <v>585</v>
      </c>
      <c r="I1931" s="832" t="s">
        <v>3859</v>
      </c>
      <c r="J1931" s="832" t="s">
        <v>3860</v>
      </c>
      <c r="K1931" s="832" t="s">
        <v>790</v>
      </c>
      <c r="L1931" s="835">
        <v>140.94999999999999</v>
      </c>
      <c r="M1931" s="835">
        <v>3664.7</v>
      </c>
      <c r="N1931" s="832">
        <v>26</v>
      </c>
      <c r="O1931" s="836">
        <v>2</v>
      </c>
      <c r="P1931" s="835">
        <v>3664.7</v>
      </c>
      <c r="Q1931" s="837">
        <v>1</v>
      </c>
      <c r="R1931" s="832">
        <v>26</v>
      </c>
      <c r="S1931" s="837">
        <v>1</v>
      </c>
      <c r="T1931" s="836">
        <v>2</v>
      </c>
      <c r="U1931" s="838">
        <v>1</v>
      </c>
    </row>
    <row r="1932" spans="1:21" ht="14.45" customHeight="1" x14ac:dyDescent="0.2">
      <c r="A1932" s="831">
        <v>7</v>
      </c>
      <c r="B1932" s="832" t="s">
        <v>2907</v>
      </c>
      <c r="C1932" s="832" t="s">
        <v>2913</v>
      </c>
      <c r="D1932" s="833" t="s">
        <v>4443</v>
      </c>
      <c r="E1932" s="834" t="s">
        <v>2931</v>
      </c>
      <c r="F1932" s="832" t="s">
        <v>2908</v>
      </c>
      <c r="G1932" s="832" t="s">
        <v>3856</v>
      </c>
      <c r="H1932" s="832" t="s">
        <v>585</v>
      </c>
      <c r="I1932" s="832" t="s">
        <v>3859</v>
      </c>
      <c r="J1932" s="832" t="s">
        <v>3860</v>
      </c>
      <c r="K1932" s="832" t="s">
        <v>790</v>
      </c>
      <c r="L1932" s="835">
        <v>150.26</v>
      </c>
      <c r="M1932" s="835">
        <v>450.78</v>
      </c>
      <c r="N1932" s="832">
        <v>3</v>
      </c>
      <c r="O1932" s="836">
        <v>0.5</v>
      </c>
      <c r="P1932" s="835">
        <v>450.78</v>
      </c>
      <c r="Q1932" s="837">
        <v>1</v>
      </c>
      <c r="R1932" s="832">
        <v>3</v>
      </c>
      <c r="S1932" s="837">
        <v>1</v>
      </c>
      <c r="T1932" s="836">
        <v>0.5</v>
      </c>
      <c r="U1932" s="838">
        <v>1</v>
      </c>
    </row>
    <row r="1933" spans="1:21" ht="14.45" customHeight="1" x14ac:dyDescent="0.2">
      <c r="A1933" s="831">
        <v>7</v>
      </c>
      <c r="B1933" s="832" t="s">
        <v>2907</v>
      </c>
      <c r="C1933" s="832" t="s">
        <v>2913</v>
      </c>
      <c r="D1933" s="833" t="s">
        <v>4443</v>
      </c>
      <c r="E1933" s="834" t="s">
        <v>2931</v>
      </c>
      <c r="F1933" s="832" t="s">
        <v>2908</v>
      </c>
      <c r="G1933" s="832" t="s">
        <v>3856</v>
      </c>
      <c r="H1933" s="832" t="s">
        <v>585</v>
      </c>
      <c r="I1933" s="832" t="s">
        <v>3863</v>
      </c>
      <c r="J1933" s="832" t="s">
        <v>3864</v>
      </c>
      <c r="K1933" s="832" t="s">
        <v>2766</v>
      </c>
      <c r="L1933" s="835">
        <v>93.96</v>
      </c>
      <c r="M1933" s="835">
        <v>563.76</v>
      </c>
      <c r="N1933" s="832">
        <v>6</v>
      </c>
      <c r="O1933" s="836">
        <v>0.5</v>
      </c>
      <c r="P1933" s="835">
        <v>563.76</v>
      </c>
      <c r="Q1933" s="837">
        <v>1</v>
      </c>
      <c r="R1933" s="832">
        <v>6</v>
      </c>
      <c r="S1933" s="837">
        <v>1</v>
      </c>
      <c r="T1933" s="836">
        <v>0.5</v>
      </c>
      <c r="U1933" s="838">
        <v>1</v>
      </c>
    </row>
    <row r="1934" spans="1:21" ht="14.45" customHeight="1" x14ac:dyDescent="0.2">
      <c r="A1934" s="831">
        <v>7</v>
      </c>
      <c r="B1934" s="832" t="s">
        <v>2907</v>
      </c>
      <c r="C1934" s="832" t="s">
        <v>2913</v>
      </c>
      <c r="D1934" s="833" t="s">
        <v>4443</v>
      </c>
      <c r="E1934" s="834" t="s">
        <v>2931</v>
      </c>
      <c r="F1934" s="832" t="s">
        <v>2908</v>
      </c>
      <c r="G1934" s="832" t="s">
        <v>3856</v>
      </c>
      <c r="H1934" s="832" t="s">
        <v>585</v>
      </c>
      <c r="I1934" s="832" t="s">
        <v>3865</v>
      </c>
      <c r="J1934" s="832" t="s">
        <v>3864</v>
      </c>
      <c r="K1934" s="832" t="s">
        <v>3866</v>
      </c>
      <c r="L1934" s="835">
        <v>156.61000000000001</v>
      </c>
      <c r="M1934" s="835">
        <v>1879.3200000000002</v>
      </c>
      <c r="N1934" s="832">
        <v>12</v>
      </c>
      <c r="O1934" s="836">
        <v>2.5</v>
      </c>
      <c r="P1934" s="835">
        <v>939.66000000000008</v>
      </c>
      <c r="Q1934" s="837">
        <v>0.5</v>
      </c>
      <c r="R1934" s="832">
        <v>6</v>
      </c>
      <c r="S1934" s="837">
        <v>0.5</v>
      </c>
      <c r="T1934" s="836">
        <v>1</v>
      </c>
      <c r="U1934" s="838">
        <v>0.4</v>
      </c>
    </row>
    <row r="1935" spans="1:21" ht="14.45" customHeight="1" x14ac:dyDescent="0.2">
      <c r="A1935" s="831">
        <v>7</v>
      </c>
      <c r="B1935" s="832" t="s">
        <v>2907</v>
      </c>
      <c r="C1935" s="832" t="s">
        <v>2913</v>
      </c>
      <c r="D1935" s="833" t="s">
        <v>4443</v>
      </c>
      <c r="E1935" s="834" t="s">
        <v>2931</v>
      </c>
      <c r="F1935" s="832" t="s">
        <v>2908</v>
      </c>
      <c r="G1935" s="832" t="s">
        <v>3856</v>
      </c>
      <c r="H1935" s="832" t="s">
        <v>585</v>
      </c>
      <c r="I1935" s="832" t="s">
        <v>3865</v>
      </c>
      <c r="J1935" s="832" t="s">
        <v>3864</v>
      </c>
      <c r="K1935" s="832" t="s">
        <v>3866</v>
      </c>
      <c r="L1935" s="835">
        <v>166.96</v>
      </c>
      <c r="M1935" s="835">
        <v>333.92</v>
      </c>
      <c r="N1935" s="832">
        <v>2</v>
      </c>
      <c r="O1935" s="836">
        <v>0.5</v>
      </c>
      <c r="P1935" s="835">
        <v>333.92</v>
      </c>
      <c r="Q1935" s="837">
        <v>1</v>
      </c>
      <c r="R1935" s="832">
        <v>2</v>
      </c>
      <c r="S1935" s="837">
        <v>1</v>
      </c>
      <c r="T1935" s="836">
        <v>0.5</v>
      </c>
      <c r="U1935" s="838">
        <v>1</v>
      </c>
    </row>
    <row r="1936" spans="1:21" ht="14.45" customHeight="1" x14ac:dyDescent="0.2">
      <c r="A1936" s="831">
        <v>7</v>
      </c>
      <c r="B1936" s="832" t="s">
        <v>2907</v>
      </c>
      <c r="C1936" s="832" t="s">
        <v>2913</v>
      </c>
      <c r="D1936" s="833" t="s">
        <v>4443</v>
      </c>
      <c r="E1936" s="834" t="s">
        <v>2931</v>
      </c>
      <c r="F1936" s="832" t="s">
        <v>2908</v>
      </c>
      <c r="G1936" s="832" t="s">
        <v>3856</v>
      </c>
      <c r="H1936" s="832" t="s">
        <v>585</v>
      </c>
      <c r="I1936" s="832" t="s">
        <v>4067</v>
      </c>
      <c r="J1936" s="832" t="s">
        <v>4068</v>
      </c>
      <c r="K1936" s="832" t="s">
        <v>4069</v>
      </c>
      <c r="L1936" s="835">
        <v>300.68</v>
      </c>
      <c r="M1936" s="835">
        <v>300.68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5" customHeight="1" x14ac:dyDescent="0.2">
      <c r="A1937" s="831">
        <v>7</v>
      </c>
      <c r="B1937" s="832" t="s">
        <v>2907</v>
      </c>
      <c r="C1937" s="832" t="s">
        <v>2913</v>
      </c>
      <c r="D1937" s="833" t="s">
        <v>4443</v>
      </c>
      <c r="E1937" s="834" t="s">
        <v>2931</v>
      </c>
      <c r="F1937" s="832" t="s">
        <v>2908</v>
      </c>
      <c r="G1937" s="832" t="s">
        <v>3856</v>
      </c>
      <c r="H1937" s="832" t="s">
        <v>585</v>
      </c>
      <c r="I1937" s="832" t="s">
        <v>3867</v>
      </c>
      <c r="J1937" s="832" t="s">
        <v>3868</v>
      </c>
      <c r="K1937" s="832" t="s">
        <v>3869</v>
      </c>
      <c r="L1937" s="835">
        <v>93.96</v>
      </c>
      <c r="M1937" s="835">
        <v>1973.1599999999999</v>
      </c>
      <c r="N1937" s="832">
        <v>21</v>
      </c>
      <c r="O1937" s="836">
        <v>2.5</v>
      </c>
      <c r="P1937" s="835">
        <v>1409.3999999999999</v>
      </c>
      <c r="Q1937" s="837">
        <v>0.7142857142857143</v>
      </c>
      <c r="R1937" s="832">
        <v>15</v>
      </c>
      <c r="S1937" s="837">
        <v>0.7142857142857143</v>
      </c>
      <c r="T1937" s="836">
        <v>2</v>
      </c>
      <c r="U1937" s="838">
        <v>0.8</v>
      </c>
    </row>
    <row r="1938" spans="1:21" ht="14.45" customHeight="1" x14ac:dyDescent="0.2">
      <c r="A1938" s="831">
        <v>7</v>
      </c>
      <c r="B1938" s="832" t="s">
        <v>2907</v>
      </c>
      <c r="C1938" s="832" t="s">
        <v>2913</v>
      </c>
      <c r="D1938" s="833" t="s">
        <v>4443</v>
      </c>
      <c r="E1938" s="834" t="s">
        <v>2931</v>
      </c>
      <c r="F1938" s="832" t="s">
        <v>2908</v>
      </c>
      <c r="G1938" s="832" t="s">
        <v>3856</v>
      </c>
      <c r="H1938" s="832" t="s">
        <v>585</v>
      </c>
      <c r="I1938" s="832" t="s">
        <v>4292</v>
      </c>
      <c r="J1938" s="832" t="s">
        <v>2235</v>
      </c>
      <c r="K1938" s="832" t="s">
        <v>4069</v>
      </c>
      <c r="L1938" s="835">
        <v>300.68</v>
      </c>
      <c r="M1938" s="835">
        <v>902.04</v>
      </c>
      <c r="N1938" s="832">
        <v>3</v>
      </c>
      <c r="O1938" s="836">
        <v>1</v>
      </c>
      <c r="P1938" s="835">
        <v>902.04</v>
      </c>
      <c r="Q1938" s="837">
        <v>1</v>
      </c>
      <c r="R1938" s="832">
        <v>3</v>
      </c>
      <c r="S1938" s="837">
        <v>1</v>
      </c>
      <c r="T1938" s="836">
        <v>1</v>
      </c>
      <c r="U1938" s="838">
        <v>1</v>
      </c>
    </row>
    <row r="1939" spans="1:21" ht="14.45" customHeight="1" x14ac:dyDescent="0.2">
      <c r="A1939" s="831">
        <v>7</v>
      </c>
      <c r="B1939" s="832" t="s">
        <v>2907</v>
      </c>
      <c r="C1939" s="832" t="s">
        <v>2913</v>
      </c>
      <c r="D1939" s="833" t="s">
        <v>4443</v>
      </c>
      <c r="E1939" s="834" t="s">
        <v>2931</v>
      </c>
      <c r="F1939" s="832" t="s">
        <v>2908</v>
      </c>
      <c r="G1939" s="832" t="s">
        <v>3856</v>
      </c>
      <c r="H1939" s="832" t="s">
        <v>585</v>
      </c>
      <c r="I1939" s="832" t="s">
        <v>4292</v>
      </c>
      <c r="J1939" s="832" t="s">
        <v>2235</v>
      </c>
      <c r="K1939" s="832" t="s">
        <v>4069</v>
      </c>
      <c r="L1939" s="835">
        <v>320.55</v>
      </c>
      <c r="M1939" s="835">
        <v>641.1</v>
      </c>
      <c r="N1939" s="832">
        <v>2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7</v>
      </c>
      <c r="B1940" s="832" t="s">
        <v>2907</v>
      </c>
      <c r="C1940" s="832" t="s">
        <v>2913</v>
      </c>
      <c r="D1940" s="833" t="s">
        <v>4443</v>
      </c>
      <c r="E1940" s="834" t="s">
        <v>2931</v>
      </c>
      <c r="F1940" s="832" t="s">
        <v>2908</v>
      </c>
      <c r="G1940" s="832" t="s">
        <v>3856</v>
      </c>
      <c r="H1940" s="832" t="s">
        <v>585</v>
      </c>
      <c r="I1940" s="832" t="s">
        <v>4070</v>
      </c>
      <c r="J1940" s="832" t="s">
        <v>4071</v>
      </c>
      <c r="K1940" s="832" t="s">
        <v>3866</v>
      </c>
      <c r="L1940" s="835">
        <v>156.61000000000001</v>
      </c>
      <c r="M1940" s="835">
        <v>1879.3200000000002</v>
      </c>
      <c r="N1940" s="832">
        <v>12</v>
      </c>
      <c r="O1940" s="836">
        <v>1.5</v>
      </c>
      <c r="P1940" s="835">
        <v>1252.8800000000001</v>
      </c>
      <c r="Q1940" s="837">
        <v>0.66666666666666663</v>
      </c>
      <c r="R1940" s="832">
        <v>8</v>
      </c>
      <c r="S1940" s="837">
        <v>0.66666666666666663</v>
      </c>
      <c r="T1940" s="836">
        <v>1</v>
      </c>
      <c r="U1940" s="838">
        <v>0.66666666666666663</v>
      </c>
    </row>
    <row r="1941" spans="1:21" ht="14.45" customHeight="1" x14ac:dyDescent="0.2">
      <c r="A1941" s="831">
        <v>7</v>
      </c>
      <c r="B1941" s="832" t="s">
        <v>2907</v>
      </c>
      <c r="C1941" s="832" t="s">
        <v>2913</v>
      </c>
      <c r="D1941" s="833" t="s">
        <v>4443</v>
      </c>
      <c r="E1941" s="834" t="s">
        <v>2931</v>
      </c>
      <c r="F1941" s="832" t="s">
        <v>2908</v>
      </c>
      <c r="G1941" s="832" t="s">
        <v>3856</v>
      </c>
      <c r="H1941" s="832" t="s">
        <v>585</v>
      </c>
      <c r="I1941" s="832" t="s">
        <v>4293</v>
      </c>
      <c r="J1941" s="832" t="s">
        <v>4294</v>
      </c>
      <c r="K1941" s="832" t="s">
        <v>2766</v>
      </c>
      <c r="L1941" s="835">
        <v>93.96</v>
      </c>
      <c r="M1941" s="835">
        <v>93.96</v>
      </c>
      <c r="N1941" s="832">
        <v>1</v>
      </c>
      <c r="O1941" s="836">
        <v>1</v>
      </c>
      <c r="P1941" s="835">
        <v>93.96</v>
      </c>
      <c r="Q1941" s="837">
        <v>1</v>
      </c>
      <c r="R1941" s="832">
        <v>1</v>
      </c>
      <c r="S1941" s="837">
        <v>1</v>
      </c>
      <c r="T1941" s="836">
        <v>1</v>
      </c>
      <c r="U1941" s="838">
        <v>1</v>
      </c>
    </row>
    <row r="1942" spans="1:21" ht="14.45" customHeight="1" x14ac:dyDescent="0.2">
      <c r="A1942" s="831">
        <v>7</v>
      </c>
      <c r="B1942" s="832" t="s">
        <v>2907</v>
      </c>
      <c r="C1942" s="832" t="s">
        <v>2913</v>
      </c>
      <c r="D1942" s="833" t="s">
        <v>4443</v>
      </c>
      <c r="E1942" s="834" t="s">
        <v>2931</v>
      </c>
      <c r="F1942" s="832" t="s">
        <v>2908</v>
      </c>
      <c r="G1942" s="832" t="s">
        <v>3856</v>
      </c>
      <c r="H1942" s="832" t="s">
        <v>585</v>
      </c>
      <c r="I1942" s="832" t="s">
        <v>3965</v>
      </c>
      <c r="J1942" s="832" t="s">
        <v>2085</v>
      </c>
      <c r="K1942" s="832" t="s">
        <v>3966</v>
      </c>
      <c r="L1942" s="835">
        <v>300.68</v>
      </c>
      <c r="M1942" s="835">
        <v>902.04</v>
      </c>
      <c r="N1942" s="832">
        <v>3</v>
      </c>
      <c r="O1942" s="836">
        <v>2.5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5" customHeight="1" x14ac:dyDescent="0.2">
      <c r="A1943" s="831">
        <v>7</v>
      </c>
      <c r="B1943" s="832" t="s">
        <v>2907</v>
      </c>
      <c r="C1943" s="832" t="s">
        <v>2913</v>
      </c>
      <c r="D1943" s="833" t="s">
        <v>4443</v>
      </c>
      <c r="E1943" s="834" t="s">
        <v>2931</v>
      </c>
      <c r="F1943" s="832" t="s">
        <v>2908</v>
      </c>
      <c r="G1943" s="832" t="s">
        <v>3856</v>
      </c>
      <c r="H1943" s="832" t="s">
        <v>585</v>
      </c>
      <c r="I1943" s="832" t="s">
        <v>3965</v>
      </c>
      <c r="J1943" s="832" t="s">
        <v>2085</v>
      </c>
      <c r="K1943" s="832" t="s">
        <v>3966</v>
      </c>
      <c r="L1943" s="835">
        <v>320.55</v>
      </c>
      <c r="M1943" s="835">
        <v>320.55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5" customHeight="1" x14ac:dyDescent="0.2">
      <c r="A1944" s="831">
        <v>7</v>
      </c>
      <c r="B1944" s="832" t="s">
        <v>2907</v>
      </c>
      <c r="C1944" s="832" t="s">
        <v>2913</v>
      </c>
      <c r="D1944" s="833" t="s">
        <v>4443</v>
      </c>
      <c r="E1944" s="834" t="s">
        <v>2931</v>
      </c>
      <c r="F1944" s="832" t="s">
        <v>2908</v>
      </c>
      <c r="G1944" s="832" t="s">
        <v>3856</v>
      </c>
      <c r="H1944" s="832" t="s">
        <v>585</v>
      </c>
      <c r="I1944" s="832" t="s">
        <v>4409</v>
      </c>
      <c r="J1944" s="832" t="s">
        <v>4410</v>
      </c>
      <c r="K1944" s="832" t="s">
        <v>790</v>
      </c>
      <c r="L1944" s="835">
        <v>140.94999999999999</v>
      </c>
      <c r="M1944" s="835">
        <v>281.89999999999998</v>
      </c>
      <c r="N1944" s="832">
        <v>2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5" customHeight="1" x14ac:dyDescent="0.2">
      <c r="A1945" s="831">
        <v>7</v>
      </c>
      <c r="B1945" s="832" t="s">
        <v>2907</v>
      </c>
      <c r="C1945" s="832" t="s">
        <v>2913</v>
      </c>
      <c r="D1945" s="833" t="s">
        <v>4443</v>
      </c>
      <c r="E1945" s="834" t="s">
        <v>2931</v>
      </c>
      <c r="F1945" s="832" t="s">
        <v>2908</v>
      </c>
      <c r="G1945" s="832" t="s">
        <v>3856</v>
      </c>
      <c r="H1945" s="832" t="s">
        <v>585</v>
      </c>
      <c r="I1945" s="832" t="s">
        <v>4072</v>
      </c>
      <c r="J1945" s="832" t="s">
        <v>4073</v>
      </c>
      <c r="K1945" s="832" t="s">
        <v>4074</v>
      </c>
      <c r="L1945" s="835">
        <v>375.85</v>
      </c>
      <c r="M1945" s="835">
        <v>1879.25</v>
      </c>
      <c r="N1945" s="832">
        <v>5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7</v>
      </c>
      <c r="B1946" s="832" t="s">
        <v>2907</v>
      </c>
      <c r="C1946" s="832" t="s">
        <v>2913</v>
      </c>
      <c r="D1946" s="833" t="s">
        <v>4443</v>
      </c>
      <c r="E1946" s="834" t="s">
        <v>2931</v>
      </c>
      <c r="F1946" s="832" t="s">
        <v>2908</v>
      </c>
      <c r="G1946" s="832" t="s">
        <v>3856</v>
      </c>
      <c r="H1946" s="832" t="s">
        <v>585</v>
      </c>
      <c r="I1946" s="832" t="s">
        <v>4411</v>
      </c>
      <c r="J1946" s="832" t="s">
        <v>3868</v>
      </c>
      <c r="K1946" s="832" t="s">
        <v>2087</v>
      </c>
      <c r="L1946" s="835">
        <v>187.92</v>
      </c>
      <c r="M1946" s="835">
        <v>375.84</v>
      </c>
      <c r="N1946" s="832">
        <v>2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5" customHeight="1" x14ac:dyDescent="0.2">
      <c r="A1947" s="831">
        <v>7</v>
      </c>
      <c r="B1947" s="832" t="s">
        <v>2907</v>
      </c>
      <c r="C1947" s="832" t="s">
        <v>2913</v>
      </c>
      <c r="D1947" s="833" t="s">
        <v>4443</v>
      </c>
      <c r="E1947" s="834" t="s">
        <v>2931</v>
      </c>
      <c r="F1947" s="832" t="s">
        <v>2908</v>
      </c>
      <c r="G1947" s="832" t="s">
        <v>3856</v>
      </c>
      <c r="H1947" s="832" t="s">
        <v>585</v>
      </c>
      <c r="I1947" s="832" t="s">
        <v>3967</v>
      </c>
      <c r="J1947" s="832" t="s">
        <v>3868</v>
      </c>
      <c r="K1947" s="832" t="s">
        <v>3968</v>
      </c>
      <c r="L1947" s="835">
        <v>93.96</v>
      </c>
      <c r="M1947" s="835">
        <v>187.92</v>
      </c>
      <c r="N1947" s="832">
        <v>2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5" customHeight="1" x14ac:dyDescent="0.2">
      <c r="A1948" s="831">
        <v>7</v>
      </c>
      <c r="B1948" s="832" t="s">
        <v>2907</v>
      </c>
      <c r="C1948" s="832" t="s">
        <v>2913</v>
      </c>
      <c r="D1948" s="833" t="s">
        <v>4443</v>
      </c>
      <c r="E1948" s="834" t="s">
        <v>2931</v>
      </c>
      <c r="F1948" s="832" t="s">
        <v>2908</v>
      </c>
      <c r="G1948" s="832" t="s">
        <v>3856</v>
      </c>
      <c r="H1948" s="832" t="s">
        <v>585</v>
      </c>
      <c r="I1948" s="832" t="s">
        <v>3870</v>
      </c>
      <c r="J1948" s="832" t="s">
        <v>3871</v>
      </c>
      <c r="K1948" s="832" t="s">
        <v>790</v>
      </c>
      <c r="L1948" s="835">
        <v>140.94999999999999</v>
      </c>
      <c r="M1948" s="835">
        <v>281.89999999999998</v>
      </c>
      <c r="N1948" s="832">
        <v>2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7</v>
      </c>
      <c r="B1949" s="832" t="s">
        <v>2907</v>
      </c>
      <c r="C1949" s="832" t="s">
        <v>2913</v>
      </c>
      <c r="D1949" s="833" t="s">
        <v>4443</v>
      </c>
      <c r="E1949" s="834" t="s">
        <v>2931</v>
      </c>
      <c r="F1949" s="832" t="s">
        <v>2908</v>
      </c>
      <c r="G1949" s="832" t="s">
        <v>3856</v>
      </c>
      <c r="H1949" s="832" t="s">
        <v>585</v>
      </c>
      <c r="I1949" s="832" t="s">
        <v>3870</v>
      </c>
      <c r="J1949" s="832" t="s">
        <v>3871</v>
      </c>
      <c r="K1949" s="832" t="s">
        <v>790</v>
      </c>
      <c r="L1949" s="835">
        <v>150.26</v>
      </c>
      <c r="M1949" s="835">
        <v>901.56</v>
      </c>
      <c r="N1949" s="832">
        <v>6</v>
      </c>
      <c r="O1949" s="836">
        <v>0.5</v>
      </c>
      <c r="P1949" s="835">
        <v>901.56</v>
      </c>
      <c r="Q1949" s="837">
        <v>1</v>
      </c>
      <c r="R1949" s="832">
        <v>6</v>
      </c>
      <c r="S1949" s="837">
        <v>1</v>
      </c>
      <c r="T1949" s="836">
        <v>0.5</v>
      </c>
      <c r="U1949" s="838">
        <v>1</v>
      </c>
    </row>
    <row r="1950" spans="1:21" ht="14.45" customHeight="1" x14ac:dyDescent="0.2">
      <c r="A1950" s="831">
        <v>7</v>
      </c>
      <c r="B1950" s="832" t="s">
        <v>2907</v>
      </c>
      <c r="C1950" s="832" t="s">
        <v>2913</v>
      </c>
      <c r="D1950" s="833" t="s">
        <v>4443</v>
      </c>
      <c r="E1950" s="834" t="s">
        <v>2931</v>
      </c>
      <c r="F1950" s="832" t="s">
        <v>2908</v>
      </c>
      <c r="G1950" s="832" t="s">
        <v>3856</v>
      </c>
      <c r="H1950" s="832" t="s">
        <v>585</v>
      </c>
      <c r="I1950" s="832" t="s">
        <v>4366</v>
      </c>
      <c r="J1950" s="832" t="s">
        <v>4178</v>
      </c>
      <c r="K1950" s="832" t="s">
        <v>4321</v>
      </c>
      <c r="L1950" s="835">
        <v>158.85</v>
      </c>
      <c r="M1950" s="835">
        <v>635.4</v>
      </c>
      <c r="N1950" s="832">
        <v>4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5" customHeight="1" x14ac:dyDescent="0.2">
      <c r="A1951" s="831">
        <v>7</v>
      </c>
      <c r="B1951" s="832" t="s">
        <v>2907</v>
      </c>
      <c r="C1951" s="832" t="s">
        <v>2913</v>
      </c>
      <c r="D1951" s="833" t="s">
        <v>4443</v>
      </c>
      <c r="E1951" s="834" t="s">
        <v>2931</v>
      </c>
      <c r="F1951" s="832" t="s">
        <v>2908</v>
      </c>
      <c r="G1951" s="832" t="s">
        <v>3856</v>
      </c>
      <c r="H1951" s="832" t="s">
        <v>585</v>
      </c>
      <c r="I1951" s="832" t="s">
        <v>3872</v>
      </c>
      <c r="J1951" s="832" t="s">
        <v>3871</v>
      </c>
      <c r="K1951" s="832" t="s">
        <v>3866</v>
      </c>
      <c r="L1951" s="835">
        <v>156.61000000000001</v>
      </c>
      <c r="M1951" s="835">
        <v>626.44000000000005</v>
      </c>
      <c r="N1951" s="832">
        <v>4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7</v>
      </c>
      <c r="B1952" s="832" t="s">
        <v>2907</v>
      </c>
      <c r="C1952" s="832" t="s">
        <v>2913</v>
      </c>
      <c r="D1952" s="833" t="s">
        <v>4443</v>
      </c>
      <c r="E1952" s="834" t="s">
        <v>2931</v>
      </c>
      <c r="F1952" s="832" t="s">
        <v>2908</v>
      </c>
      <c r="G1952" s="832" t="s">
        <v>3856</v>
      </c>
      <c r="H1952" s="832" t="s">
        <v>585</v>
      </c>
      <c r="I1952" s="832" t="s">
        <v>3872</v>
      </c>
      <c r="J1952" s="832" t="s">
        <v>3871</v>
      </c>
      <c r="K1952" s="832" t="s">
        <v>3866</v>
      </c>
      <c r="L1952" s="835">
        <v>166.96</v>
      </c>
      <c r="M1952" s="835">
        <v>667.84</v>
      </c>
      <c r="N1952" s="832">
        <v>4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7</v>
      </c>
      <c r="B1953" s="832" t="s">
        <v>2907</v>
      </c>
      <c r="C1953" s="832" t="s">
        <v>2913</v>
      </c>
      <c r="D1953" s="833" t="s">
        <v>4443</v>
      </c>
      <c r="E1953" s="834" t="s">
        <v>2931</v>
      </c>
      <c r="F1953" s="832" t="s">
        <v>2908</v>
      </c>
      <c r="G1953" s="832" t="s">
        <v>3856</v>
      </c>
      <c r="H1953" s="832" t="s">
        <v>585</v>
      </c>
      <c r="I1953" s="832" t="s">
        <v>3873</v>
      </c>
      <c r="J1953" s="832" t="s">
        <v>3871</v>
      </c>
      <c r="K1953" s="832" t="s">
        <v>1836</v>
      </c>
      <c r="L1953" s="835">
        <v>187.92</v>
      </c>
      <c r="M1953" s="835">
        <v>1127.52</v>
      </c>
      <c r="N1953" s="832">
        <v>6</v>
      </c>
      <c r="O1953" s="836">
        <v>0.5</v>
      </c>
      <c r="P1953" s="835">
        <v>1127.52</v>
      </c>
      <c r="Q1953" s="837">
        <v>1</v>
      </c>
      <c r="R1953" s="832">
        <v>6</v>
      </c>
      <c r="S1953" s="837">
        <v>1</v>
      </c>
      <c r="T1953" s="836">
        <v>0.5</v>
      </c>
      <c r="U1953" s="838">
        <v>1</v>
      </c>
    </row>
    <row r="1954" spans="1:21" ht="14.45" customHeight="1" x14ac:dyDescent="0.2">
      <c r="A1954" s="831">
        <v>7</v>
      </c>
      <c r="B1954" s="832" t="s">
        <v>2907</v>
      </c>
      <c r="C1954" s="832" t="s">
        <v>2913</v>
      </c>
      <c r="D1954" s="833" t="s">
        <v>4443</v>
      </c>
      <c r="E1954" s="834" t="s">
        <v>2931</v>
      </c>
      <c r="F1954" s="832" t="s">
        <v>2908</v>
      </c>
      <c r="G1954" s="832" t="s">
        <v>3856</v>
      </c>
      <c r="H1954" s="832" t="s">
        <v>585</v>
      </c>
      <c r="I1954" s="832" t="s">
        <v>3873</v>
      </c>
      <c r="J1954" s="832" t="s">
        <v>3871</v>
      </c>
      <c r="K1954" s="832" t="s">
        <v>1836</v>
      </c>
      <c r="L1954" s="835">
        <v>200.34</v>
      </c>
      <c r="M1954" s="835">
        <v>1202.04</v>
      </c>
      <c r="N1954" s="832">
        <v>6</v>
      </c>
      <c r="O1954" s="836">
        <v>0.5</v>
      </c>
      <c r="P1954" s="835">
        <v>1202.04</v>
      </c>
      <c r="Q1954" s="837">
        <v>1</v>
      </c>
      <c r="R1954" s="832">
        <v>6</v>
      </c>
      <c r="S1954" s="837">
        <v>1</v>
      </c>
      <c r="T1954" s="836">
        <v>0.5</v>
      </c>
      <c r="U1954" s="838">
        <v>1</v>
      </c>
    </row>
    <row r="1955" spans="1:21" ht="14.45" customHeight="1" x14ac:dyDescent="0.2">
      <c r="A1955" s="831">
        <v>7</v>
      </c>
      <c r="B1955" s="832" t="s">
        <v>2907</v>
      </c>
      <c r="C1955" s="832" t="s">
        <v>2913</v>
      </c>
      <c r="D1955" s="833" t="s">
        <v>4443</v>
      </c>
      <c r="E1955" s="834" t="s">
        <v>2931</v>
      </c>
      <c r="F1955" s="832" t="s">
        <v>2908</v>
      </c>
      <c r="G1955" s="832" t="s">
        <v>3856</v>
      </c>
      <c r="H1955" s="832" t="s">
        <v>585</v>
      </c>
      <c r="I1955" s="832" t="s">
        <v>3874</v>
      </c>
      <c r="J1955" s="832" t="s">
        <v>3871</v>
      </c>
      <c r="K1955" s="832" t="s">
        <v>2766</v>
      </c>
      <c r="L1955" s="835">
        <v>93.96</v>
      </c>
      <c r="M1955" s="835">
        <v>563.76</v>
      </c>
      <c r="N1955" s="832">
        <v>6</v>
      </c>
      <c r="O1955" s="836">
        <v>0.5</v>
      </c>
      <c r="P1955" s="835">
        <v>563.76</v>
      </c>
      <c r="Q1955" s="837">
        <v>1</v>
      </c>
      <c r="R1955" s="832">
        <v>6</v>
      </c>
      <c r="S1955" s="837">
        <v>1</v>
      </c>
      <c r="T1955" s="836">
        <v>0.5</v>
      </c>
      <c r="U1955" s="838">
        <v>1</v>
      </c>
    </row>
    <row r="1956" spans="1:21" ht="14.45" customHeight="1" x14ac:dyDescent="0.2">
      <c r="A1956" s="831">
        <v>7</v>
      </c>
      <c r="B1956" s="832" t="s">
        <v>2907</v>
      </c>
      <c r="C1956" s="832" t="s">
        <v>2913</v>
      </c>
      <c r="D1956" s="833" t="s">
        <v>4443</v>
      </c>
      <c r="E1956" s="834" t="s">
        <v>2931</v>
      </c>
      <c r="F1956" s="832" t="s">
        <v>2908</v>
      </c>
      <c r="G1956" s="832" t="s">
        <v>3136</v>
      </c>
      <c r="H1956" s="832" t="s">
        <v>585</v>
      </c>
      <c r="I1956" s="832" t="s">
        <v>4412</v>
      </c>
      <c r="J1956" s="832" t="s">
        <v>1853</v>
      </c>
      <c r="K1956" s="832" t="s">
        <v>4413</v>
      </c>
      <c r="L1956" s="835">
        <v>0</v>
      </c>
      <c r="M1956" s="835">
        <v>0</v>
      </c>
      <c r="N1956" s="832">
        <v>1</v>
      </c>
      <c r="O1956" s="836">
        <v>0.5</v>
      </c>
      <c r="P1956" s="835">
        <v>0</v>
      </c>
      <c r="Q1956" s="837"/>
      <c r="R1956" s="832">
        <v>1</v>
      </c>
      <c r="S1956" s="837">
        <v>1</v>
      </c>
      <c r="T1956" s="836">
        <v>0.5</v>
      </c>
      <c r="U1956" s="838">
        <v>1</v>
      </c>
    </row>
    <row r="1957" spans="1:21" ht="14.45" customHeight="1" x14ac:dyDescent="0.2">
      <c r="A1957" s="831">
        <v>7</v>
      </c>
      <c r="B1957" s="832" t="s">
        <v>2907</v>
      </c>
      <c r="C1957" s="832" t="s">
        <v>2913</v>
      </c>
      <c r="D1957" s="833" t="s">
        <v>4443</v>
      </c>
      <c r="E1957" s="834" t="s">
        <v>2931</v>
      </c>
      <c r="F1957" s="832" t="s">
        <v>2908</v>
      </c>
      <c r="G1957" s="832" t="s">
        <v>3881</v>
      </c>
      <c r="H1957" s="832" t="s">
        <v>678</v>
      </c>
      <c r="I1957" s="832" t="s">
        <v>3882</v>
      </c>
      <c r="J1957" s="832" t="s">
        <v>2673</v>
      </c>
      <c r="K1957" s="832" t="s">
        <v>3883</v>
      </c>
      <c r="L1957" s="835">
        <v>80.53</v>
      </c>
      <c r="M1957" s="835">
        <v>2335.37</v>
      </c>
      <c r="N1957" s="832">
        <v>29</v>
      </c>
      <c r="O1957" s="836">
        <v>7.5</v>
      </c>
      <c r="P1957" s="835">
        <v>2013.25</v>
      </c>
      <c r="Q1957" s="837">
        <v>0.86206896551724144</v>
      </c>
      <c r="R1957" s="832">
        <v>25</v>
      </c>
      <c r="S1957" s="837">
        <v>0.86206896551724133</v>
      </c>
      <c r="T1957" s="836">
        <v>6.5</v>
      </c>
      <c r="U1957" s="838">
        <v>0.8666666666666667</v>
      </c>
    </row>
    <row r="1958" spans="1:21" ht="14.45" customHeight="1" x14ac:dyDescent="0.2">
      <c r="A1958" s="831">
        <v>7</v>
      </c>
      <c r="B1958" s="832" t="s">
        <v>2907</v>
      </c>
      <c r="C1958" s="832" t="s">
        <v>2913</v>
      </c>
      <c r="D1958" s="833" t="s">
        <v>4443</v>
      </c>
      <c r="E1958" s="834" t="s">
        <v>2931</v>
      </c>
      <c r="F1958" s="832" t="s">
        <v>2908</v>
      </c>
      <c r="G1958" s="832" t="s">
        <v>3881</v>
      </c>
      <c r="H1958" s="832" t="s">
        <v>585</v>
      </c>
      <c r="I1958" s="832" t="s">
        <v>3886</v>
      </c>
      <c r="J1958" s="832" t="s">
        <v>2673</v>
      </c>
      <c r="K1958" s="832" t="s">
        <v>1494</v>
      </c>
      <c r="L1958" s="835">
        <v>400.17</v>
      </c>
      <c r="M1958" s="835">
        <v>4802.04</v>
      </c>
      <c r="N1958" s="832">
        <v>12</v>
      </c>
      <c r="O1958" s="836">
        <v>7.5</v>
      </c>
      <c r="P1958" s="835">
        <v>3601.53</v>
      </c>
      <c r="Q1958" s="837">
        <v>0.75</v>
      </c>
      <c r="R1958" s="832">
        <v>9</v>
      </c>
      <c r="S1958" s="837">
        <v>0.75</v>
      </c>
      <c r="T1958" s="836">
        <v>5.5</v>
      </c>
      <c r="U1958" s="838">
        <v>0.73333333333333328</v>
      </c>
    </row>
    <row r="1959" spans="1:21" ht="14.45" customHeight="1" x14ac:dyDescent="0.2">
      <c r="A1959" s="831">
        <v>7</v>
      </c>
      <c r="B1959" s="832" t="s">
        <v>2907</v>
      </c>
      <c r="C1959" s="832" t="s">
        <v>2913</v>
      </c>
      <c r="D1959" s="833" t="s">
        <v>4443</v>
      </c>
      <c r="E1959" s="834" t="s">
        <v>2931</v>
      </c>
      <c r="F1959" s="832" t="s">
        <v>2908</v>
      </c>
      <c r="G1959" s="832" t="s">
        <v>3881</v>
      </c>
      <c r="H1959" s="832" t="s">
        <v>585</v>
      </c>
      <c r="I1959" s="832" t="s">
        <v>3887</v>
      </c>
      <c r="J1959" s="832" t="s">
        <v>2673</v>
      </c>
      <c r="K1959" s="832" t="s">
        <v>3888</v>
      </c>
      <c r="L1959" s="835">
        <v>533.42999999999995</v>
      </c>
      <c r="M1959" s="835">
        <v>3734.0099999999993</v>
      </c>
      <c r="N1959" s="832">
        <v>7</v>
      </c>
      <c r="O1959" s="836">
        <v>2.5</v>
      </c>
      <c r="P1959" s="835">
        <v>3200.5799999999995</v>
      </c>
      <c r="Q1959" s="837">
        <v>0.85714285714285721</v>
      </c>
      <c r="R1959" s="832">
        <v>6</v>
      </c>
      <c r="S1959" s="837">
        <v>0.8571428571428571</v>
      </c>
      <c r="T1959" s="836">
        <v>2</v>
      </c>
      <c r="U1959" s="838">
        <v>0.8</v>
      </c>
    </row>
    <row r="1960" spans="1:21" ht="14.45" customHeight="1" x14ac:dyDescent="0.2">
      <c r="A1960" s="831">
        <v>7</v>
      </c>
      <c r="B1960" s="832" t="s">
        <v>2907</v>
      </c>
      <c r="C1960" s="832" t="s">
        <v>2913</v>
      </c>
      <c r="D1960" s="833" t="s">
        <v>4443</v>
      </c>
      <c r="E1960" s="834" t="s">
        <v>2931</v>
      </c>
      <c r="F1960" s="832" t="s">
        <v>2908</v>
      </c>
      <c r="G1960" s="832" t="s">
        <v>3881</v>
      </c>
      <c r="H1960" s="832" t="s">
        <v>678</v>
      </c>
      <c r="I1960" s="832" t="s">
        <v>4075</v>
      </c>
      <c r="J1960" s="832" t="s">
        <v>2673</v>
      </c>
      <c r="K1960" s="832" t="s">
        <v>3888</v>
      </c>
      <c r="L1960" s="835">
        <v>533.42999999999995</v>
      </c>
      <c r="M1960" s="835">
        <v>3200.58</v>
      </c>
      <c r="N1960" s="832">
        <v>6</v>
      </c>
      <c r="O1960" s="836">
        <v>0.5</v>
      </c>
      <c r="P1960" s="835">
        <v>3200.58</v>
      </c>
      <c r="Q1960" s="837">
        <v>1</v>
      </c>
      <c r="R1960" s="832">
        <v>6</v>
      </c>
      <c r="S1960" s="837">
        <v>1</v>
      </c>
      <c r="T1960" s="836">
        <v>0.5</v>
      </c>
      <c r="U1960" s="838">
        <v>1</v>
      </c>
    </row>
    <row r="1961" spans="1:21" ht="14.45" customHeight="1" x14ac:dyDescent="0.2">
      <c r="A1961" s="831">
        <v>7</v>
      </c>
      <c r="B1961" s="832" t="s">
        <v>2907</v>
      </c>
      <c r="C1961" s="832" t="s">
        <v>2913</v>
      </c>
      <c r="D1961" s="833" t="s">
        <v>4443</v>
      </c>
      <c r="E1961" s="834" t="s">
        <v>2931</v>
      </c>
      <c r="F1961" s="832" t="s">
        <v>2908</v>
      </c>
      <c r="G1961" s="832" t="s">
        <v>3881</v>
      </c>
      <c r="H1961" s="832" t="s">
        <v>678</v>
      </c>
      <c r="I1961" s="832" t="s">
        <v>2672</v>
      </c>
      <c r="J1961" s="832" t="s">
        <v>2673</v>
      </c>
      <c r="K1961" s="832" t="s">
        <v>1494</v>
      </c>
      <c r="L1961" s="835">
        <v>400.17</v>
      </c>
      <c r="M1961" s="835">
        <v>2801.19</v>
      </c>
      <c r="N1961" s="832">
        <v>7</v>
      </c>
      <c r="O1961" s="836">
        <v>6</v>
      </c>
      <c r="P1961" s="835">
        <v>1200.51</v>
      </c>
      <c r="Q1961" s="837">
        <v>0.42857142857142855</v>
      </c>
      <c r="R1961" s="832">
        <v>3</v>
      </c>
      <c r="S1961" s="837">
        <v>0.42857142857142855</v>
      </c>
      <c r="T1961" s="836">
        <v>2.5</v>
      </c>
      <c r="U1961" s="838">
        <v>0.41666666666666669</v>
      </c>
    </row>
    <row r="1962" spans="1:21" ht="14.45" customHeight="1" x14ac:dyDescent="0.2">
      <c r="A1962" s="831">
        <v>7</v>
      </c>
      <c r="B1962" s="832" t="s">
        <v>2907</v>
      </c>
      <c r="C1962" s="832" t="s">
        <v>2913</v>
      </c>
      <c r="D1962" s="833" t="s">
        <v>4443</v>
      </c>
      <c r="E1962" s="834" t="s">
        <v>2931</v>
      </c>
      <c r="F1962" s="832" t="s">
        <v>2908</v>
      </c>
      <c r="G1962" s="832" t="s">
        <v>3030</v>
      </c>
      <c r="H1962" s="832" t="s">
        <v>585</v>
      </c>
      <c r="I1962" s="832" t="s">
        <v>2644</v>
      </c>
      <c r="J1962" s="832" t="s">
        <v>1538</v>
      </c>
      <c r="K1962" s="832" t="s">
        <v>2645</v>
      </c>
      <c r="L1962" s="835">
        <v>0</v>
      </c>
      <c r="M1962" s="835">
        <v>0</v>
      </c>
      <c r="N1962" s="832">
        <v>11</v>
      </c>
      <c r="O1962" s="836">
        <v>3</v>
      </c>
      <c r="P1962" s="835">
        <v>0</v>
      </c>
      <c r="Q1962" s="837"/>
      <c r="R1962" s="832">
        <v>9</v>
      </c>
      <c r="S1962" s="837">
        <v>0.81818181818181823</v>
      </c>
      <c r="T1962" s="836">
        <v>2</v>
      </c>
      <c r="U1962" s="838">
        <v>0.66666666666666663</v>
      </c>
    </row>
    <row r="1963" spans="1:21" ht="14.45" customHeight="1" x14ac:dyDescent="0.2">
      <c r="A1963" s="831">
        <v>7</v>
      </c>
      <c r="B1963" s="832" t="s">
        <v>2907</v>
      </c>
      <c r="C1963" s="832" t="s">
        <v>2913</v>
      </c>
      <c r="D1963" s="833" t="s">
        <v>4443</v>
      </c>
      <c r="E1963" s="834" t="s">
        <v>2931</v>
      </c>
      <c r="F1963" s="832" t="s">
        <v>2908</v>
      </c>
      <c r="G1963" s="832" t="s">
        <v>3030</v>
      </c>
      <c r="H1963" s="832" t="s">
        <v>585</v>
      </c>
      <c r="I1963" s="832" t="s">
        <v>3263</v>
      </c>
      <c r="J1963" s="832" t="s">
        <v>3264</v>
      </c>
      <c r="K1963" s="832" t="s">
        <v>3265</v>
      </c>
      <c r="L1963" s="835">
        <v>0</v>
      </c>
      <c r="M1963" s="835">
        <v>0</v>
      </c>
      <c r="N1963" s="832">
        <v>1</v>
      </c>
      <c r="O1963" s="836">
        <v>1</v>
      </c>
      <c r="P1963" s="835">
        <v>0</v>
      </c>
      <c r="Q1963" s="837"/>
      <c r="R1963" s="832">
        <v>1</v>
      </c>
      <c r="S1963" s="837">
        <v>1</v>
      </c>
      <c r="T1963" s="836">
        <v>1</v>
      </c>
      <c r="U1963" s="838">
        <v>1</v>
      </c>
    </row>
    <row r="1964" spans="1:21" ht="14.45" customHeight="1" x14ac:dyDescent="0.2">
      <c r="A1964" s="831">
        <v>7</v>
      </c>
      <c r="B1964" s="832" t="s">
        <v>2907</v>
      </c>
      <c r="C1964" s="832" t="s">
        <v>2913</v>
      </c>
      <c r="D1964" s="833" t="s">
        <v>4443</v>
      </c>
      <c r="E1964" s="834" t="s">
        <v>2931</v>
      </c>
      <c r="F1964" s="832" t="s">
        <v>2908</v>
      </c>
      <c r="G1964" s="832" t="s">
        <v>3030</v>
      </c>
      <c r="H1964" s="832" t="s">
        <v>585</v>
      </c>
      <c r="I1964" s="832" t="s">
        <v>3031</v>
      </c>
      <c r="J1964" s="832" t="s">
        <v>3032</v>
      </c>
      <c r="K1964" s="832" t="s">
        <v>2619</v>
      </c>
      <c r="L1964" s="835">
        <v>0</v>
      </c>
      <c r="M1964" s="835">
        <v>0</v>
      </c>
      <c r="N1964" s="832">
        <v>1</v>
      </c>
      <c r="O1964" s="836">
        <v>1</v>
      </c>
      <c r="P1964" s="835"/>
      <c r="Q1964" s="837"/>
      <c r="R1964" s="832"/>
      <c r="S1964" s="837">
        <v>0</v>
      </c>
      <c r="T1964" s="836"/>
      <c r="U1964" s="838">
        <v>0</v>
      </c>
    </row>
    <row r="1965" spans="1:21" ht="14.45" customHeight="1" x14ac:dyDescent="0.2">
      <c r="A1965" s="831">
        <v>7</v>
      </c>
      <c r="B1965" s="832" t="s">
        <v>2907</v>
      </c>
      <c r="C1965" s="832" t="s">
        <v>2913</v>
      </c>
      <c r="D1965" s="833" t="s">
        <v>4443</v>
      </c>
      <c r="E1965" s="834" t="s">
        <v>2931</v>
      </c>
      <c r="F1965" s="832" t="s">
        <v>2908</v>
      </c>
      <c r="G1965" s="832" t="s">
        <v>3030</v>
      </c>
      <c r="H1965" s="832" t="s">
        <v>678</v>
      </c>
      <c r="I1965" s="832" t="s">
        <v>2646</v>
      </c>
      <c r="J1965" s="832" t="s">
        <v>1538</v>
      </c>
      <c r="K1965" s="832" t="s">
        <v>2645</v>
      </c>
      <c r="L1965" s="835">
        <v>0</v>
      </c>
      <c r="M1965" s="835">
        <v>0</v>
      </c>
      <c r="N1965" s="832">
        <v>6</v>
      </c>
      <c r="O1965" s="836">
        <v>3</v>
      </c>
      <c r="P1965" s="835">
        <v>0</v>
      </c>
      <c r="Q1965" s="837"/>
      <c r="R1965" s="832">
        <v>4</v>
      </c>
      <c r="S1965" s="837">
        <v>0.66666666666666663</v>
      </c>
      <c r="T1965" s="836">
        <v>2</v>
      </c>
      <c r="U1965" s="838">
        <v>0.66666666666666663</v>
      </c>
    </row>
    <row r="1966" spans="1:21" ht="14.45" customHeight="1" x14ac:dyDescent="0.2">
      <c r="A1966" s="831">
        <v>7</v>
      </c>
      <c r="B1966" s="832" t="s">
        <v>2907</v>
      </c>
      <c r="C1966" s="832" t="s">
        <v>2913</v>
      </c>
      <c r="D1966" s="833" t="s">
        <v>4443</v>
      </c>
      <c r="E1966" s="834" t="s">
        <v>2931</v>
      </c>
      <c r="F1966" s="832" t="s">
        <v>2908</v>
      </c>
      <c r="G1966" s="832" t="s">
        <v>3140</v>
      </c>
      <c r="H1966" s="832" t="s">
        <v>678</v>
      </c>
      <c r="I1966" s="832" t="s">
        <v>3141</v>
      </c>
      <c r="J1966" s="832" t="s">
        <v>2372</v>
      </c>
      <c r="K1966" s="832" t="s">
        <v>3142</v>
      </c>
      <c r="L1966" s="835">
        <v>414.07</v>
      </c>
      <c r="M1966" s="835">
        <v>2898.4900000000002</v>
      </c>
      <c r="N1966" s="832">
        <v>7</v>
      </c>
      <c r="O1966" s="836">
        <v>2</v>
      </c>
      <c r="P1966" s="835">
        <v>2898.4900000000002</v>
      </c>
      <c r="Q1966" s="837">
        <v>1</v>
      </c>
      <c r="R1966" s="832">
        <v>7</v>
      </c>
      <c r="S1966" s="837">
        <v>1</v>
      </c>
      <c r="T1966" s="836">
        <v>2</v>
      </c>
      <c r="U1966" s="838">
        <v>1</v>
      </c>
    </row>
    <row r="1967" spans="1:21" ht="14.45" customHeight="1" x14ac:dyDescent="0.2">
      <c r="A1967" s="831">
        <v>7</v>
      </c>
      <c r="B1967" s="832" t="s">
        <v>2907</v>
      </c>
      <c r="C1967" s="832" t="s">
        <v>2913</v>
      </c>
      <c r="D1967" s="833" t="s">
        <v>4443</v>
      </c>
      <c r="E1967" s="834" t="s">
        <v>2931</v>
      </c>
      <c r="F1967" s="832" t="s">
        <v>2908</v>
      </c>
      <c r="G1967" s="832" t="s">
        <v>4195</v>
      </c>
      <c r="H1967" s="832" t="s">
        <v>585</v>
      </c>
      <c r="I1967" s="832" t="s">
        <v>4196</v>
      </c>
      <c r="J1967" s="832" t="s">
        <v>4197</v>
      </c>
      <c r="K1967" s="832" t="s">
        <v>1102</v>
      </c>
      <c r="L1967" s="835">
        <v>0</v>
      </c>
      <c r="M1967" s="835">
        <v>0</v>
      </c>
      <c r="N1967" s="832">
        <v>1</v>
      </c>
      <c r="O1967" s="836">
        <v>1</v>
      </c>
      <c r="P1967" s="835">
        <v>0</v>
      </c>
      <c r="Q1967" s="837"/>
      <c r="R1967" s="832">
        <v>1</v>
      </c>
      <c r="S1967" s="837">
        <v>1</v>
      </c>
      <c r="T1967" s="836">
        <v>1</v>
      </c>
      <c r="U1967" s="838">
        <v>1</v>
      </c>
    </row>
    <row r="1968" spans="1:21" ht="14.45" customHeight="1" x14ac:dyDescent="0.2">
      <c r="A1968" s="831">
        <v>7</v>
      </c>
      <c r="B1968" s="832" t="s">
        <v>2907</v>
      </c>
      <c r="C1968" s="832" t="s">
        <v>2913</v>
      </c>
      <c r="D1968" s="833" t="s">
        <v>4443</v>
      </c>
      <c r="E1968" s="834" t="s">
        <v>2931</v>
      </c>
      <c r="F1968" s="832" t="s">
        <v>2908</v>
      </c>
      <c r="G1968" s="832" t="s">
        <v>3143</v>
      </c>
      <c r="H1968" s="832" t="s">
        <v>585</v>
      </c>
      <c r="I1968" s="832" t="s">
        <v>4198</v>
      </c>
      <c r="J1968" s="832" t="s">
        <v>3145</v>
      </c>
      <c r="K1968" s="832" t="s">
        <v>3907</v>
      </c>
      <c r="L1968" s="835">
        <v>50.32</v>
      </c>
      <c r="M1968" s="835">
        <v>603.84</v>
      </c>
      <c r="N1968" s="832">
        <v>12</v>
      </c>
      <c r="O1968" s="836">
        <v>1</v>
      </c>
      <c r="P1968" s="835">
        <v>150.96</v>
      </c>
      <c r="Q1968" s="837">
        <v>0.25</v>
      </c>
      <c r="R1968" s="832">
        <v>3</v>
      </c>
      <c r="S1968" s="837">
        <v>0.25</v>
      </c>
      <c r="T1968" s="836">
        <v>0.5</v>
      </c>
      <c r="U1968" s="838">
        <v>0.5</v>
      </c>
    </row>
    <row r="1969" spans="1:21" ht="14.45" customHeight="1" x14ac:dyDescent="0.2">
      <c r="A1969" s="831">
        <v>7</v>
      </c>
      <c r="B1969" s="832" t="s">
        <v>2907</v>
      </c>
      <c r="C1969" s="832" t="s">
        <v>2913</v>
      </c>
      <c r="D1969" s="833" t="s">
        <v>4443</v>
      </c>
      <c r="E1969" s="834" t="s">
        <v>2931</v>
      </c>
      <c r="F1969" s="832" t="s">
        <v>2908</v>
      </c>
      <c r="G1969" s="832" t="s">
        <v>3143</v>
      </c>
      <c r="H1969" s="832" t="s">
        <v>585</v>
      </c>
      <c r="I1969" s="832" t="s">
        <v>3903</v>
      </c>
      <c r="J1969" s="832" t="s">
        <v>3145</v>
      </c>
      <c r="K1969" s="832" t="s">
        <v>3904</v>
      </c>
      <c r="L1969" s="835">
        <v>99.94</v>
      </c>
      <c r="M1969" s="835">
        <v>1199.28</v>
      </c>
      <c r="N1969" s="832">
        <v>12</v>
      </c>
      <c r="O1969" s="836">
        <v>3.5</v>
      </c>
      <c r="P1969" s="835">
        <v>999.4</v>
      </c>
      <c r="Q1969" s="837">
        <v>0.83333333333333337</v>
      </c>
      <c r="R1969" s="832">
        <v>10</v>
      </c>
      <c r="S1969" s="837">
        <v>0.83333333333333337</v>
      </c>
      <c r="T1969" s="836">
        <v>2</v>
      </c>
      <c r="U1969" s="838">
        <v>0.5714285714285714</v>
      </c>
    </row>
    <row r="1970" spans="1:21" ht="14.45" customHeight="1" x14ac:dyDescent="0.2">
      <c r="A1970" s="831">
        <v>7</v>
      </c>
      <c r="B1970" s="832" t="s">
        <v>2907</v>
      </c>
      <c r="C1970" s="832" t="s">
        <v>2913</v>
      </c>
      <c r="D1970" s="833" t="s">
        <v>4443</v>
      </c>
      <c r="E1970" s="834" t="s">
        <v>2931</v>
      </c>
      <c r="F1970" s="832" t="s">
        <v>2908</v>
      </c>
      <c r="G1970" s="832" t="s">
        <v>3143</v>
      </c>
      <c r="H1970" s="832" t="s">
        <v>585</v>
      </c>
      <c r="I1970" s="832" t="s">
        <v>3144</v>
      </c>
      <c r="J1970" s="832" t="s">
        <v>3145</v>
      </c>
      <c r="K1970" s="832" t="s">
        <v>3146</v>
      </c>
      <c r="L1970" s="835">
        <v>299.83999999999997</v>
      </c>
      <c r="M1970" s="835">
        <v>27285.440000000006</v>
      </c>
      <c r="N1970" s="832">
        <v>91</v>
      </c>
      <c r="O1970" s="836">
        <v>31.5</v>
      </c>
      <c r="P1970" s="835">
        <v>18290.240000000005</v>
      </c>
      <c r="Q1970" s="837">
        <v>0.67032967032967039</v>
      </c>
      <c r="R1970" s="832">
        <v>61</v>
      </c>
      <c r="S1970" s="837">
        <v>0.67032967032967028</v>
      </c>
      <c r="T1970" s="836">
        <v>20.5</v>
      </c>
      <c r="U1970" s="838">
        <v>0.65079365079365081</v>
      </c>
    </row>
    <row r="1971" spans="1:21" ht="14.45" customHeight="1" x14ac:dyDescent="0.2">
      <c r="A1971" s="831">
        <v>7</v>
      </c>
      <c r="B1971" s="832" t="s">
        <v>2907</v>
      </c>
      <c r="C1971" s="832" t="s">
        <v>2913</v>
      </c>
      <c r="D1971" s="833" t="s">
        <v>4443</v>
      </c>
      <c r="E1971" s="834" t="s">
        <v>2931</v>
      </c>
      <c r="F1971" s="832" t="s">
        <v>2908</v>
      </c>
      <c r="G1971" s="832" t="s">
        <v>3143</v>
      </c>
      <c r="H1971" s="832" t="s">
        <v>585</v>
      </c>
      <c r="I1971" s="832" t="s">
        <v>3905</v>
      </c>
      <c r="J1971" s="832" t="s">
        <v>3906</v>
      </c>
      <c r="K1971" s="832" t="s">
        <v>3907</v>
      </c>
      <c r="L1971" s="835">
        <v>50.32</v>
      </c>
      <c r="M1971" s="835">
        <v>301.92</v>
      </c>
      <c r="N1971" s="832">
        <v>6</v>
      </c>
      <c r="O1971" s="836">
        <v>0.5</v>
      </c>
      <c r="P1971" s="835">
        <v>301.92</v>
      </c>
      <c r="Q1971" s="837">
        <v>1</v>
      </c>
      <c r="R1971" s="832">
        <v>6</v>
      </c>
      <c r="S1971" s="837">
        <v>1</v>
      </c>
      <c r="T1971" s="836">
        <v>0.5</v>
      </c>
      <c r="U1971" s="838">
        <v>1</v>
      </c>
    </row>
    <row r="1972" spans="1:21" ht="14.45" customHeight="1" x14ac:dyDescent="0.2">
      <c r="A1972" s="831">
        <v>7</v>
      </c>
      <c r="B1972" s="832" t="s">
        <v>2907</v>
      </c>
      <c r="C1972" s="832" t="s">
        <v>2913</v>
      </c>
      <c r="D1972" s="833" t="s">
        <v>4443</v>
      </c>
      <c r="E1972" s="834" t="s">
        <v>2931</v>
      </c>
      <c r="F1972" s="832" t="s">
        <v>2908</v>
      </c>
      <c r="G1972" s="832" t="s">
        <v>3143</v>
      </c>
      <c r="H1972" s="832" t="s">
        <v>585</v>
      </c>
      <c r="I1972" s="832" t="s">
        <v>3475</v>
      </c>
      <c r="J1972" s="832" t="s">
        <v>1527</v>
      </c>
      <c r="K1972" s="832" t="s">
        <v>1529</v>
      </c>
      <c r="L1972" s="835">
        <v>50.32</v>
      </c>
      <c r="M1972" s="835">
        <v>100.64</v>
      </c>
      <c r="N1972" s="832">
        <v>2</v>
      </c>
      <c r="O1972" s="836">
        <v>0.5</v>
      </c>
      <c r="P1972" s="835">
        <v>100.64</v>
      </c>
      <c r="Q1972" s="837">
        <v>1</v>
      </c>
      <c r="R1972" s="832">
        <v>2</v>
      </c>
      <c r="S1972" s="837">
        <v>1</v>
      </c>
      <c r="T1972" s="836">
        <v>0.5</v>
      </c>
      <c r="U1972" s="838">
        <v>1</v>
      </c>
    </row>
    <row r="1973" spans="1:21" ht="14.45" customHeight="1" x14ac:dyDescent="0.2">
      <c r="A1973" s="831">
        <v>7</v>
      </c>
      <c r="B1973" s="832" t="s">
        <v>2907</v>
      </c>
      <c r="C1973" s="832" t="s">
        <v>2913</v>
      </c>
      <c r="D1973" s="833" t="s">
        <v>4443</v>
      </c>
      <c r="E1973" s="834" t="s">
        <v>2931</v>
      </c>
      <c r="F1973" s="832" t="s">
        <v>2908</v>
      </c>
      <c r="G1973" s="832" t="s">
        <v>3143</v>
      </c>
      <c r="H1973" s="832" t="s">
        <v>585</v>
      </c>
      <c r="I1973" s="832" t="s">
        <v>3910</v>
      </c>
      <c r="J1973" s="832" t="s">
        <v>3911</v>
      </c>
      <c r="K1973" s="832" t="s">
        <v>3912</v>
      </c>
      <c r="L1973" s="835">
        <v>99.94</v>
      </c>
      <c r="M1973" s="835">
        <v>2798.32</v>
      </c>
      <c r="N1973" s="832">
        <v>28</v>
      </c>
      <c r="O1973" s="836">
        <v>4.5</v>
      </c>
      <c r="P1973" s="835">
        <v>2498.5</v>
      </c>
      <c r="Q1973" s="837">
        <v>0.89285714285714279</v>
      </c>
      <c r="R1973" s="832">
        <v>25</v>
      </c>
      <c r="S1973" s="837">
        <v>0.8928571428571429</v>
      </c>
      <c r="T1973" s="836">
        <v>4</v>
      </c>
      <c r="U1973" s="838">
        <v>0.88888888888888884</v>
      </c>
    </row>
    <row r="1974" spans="1:21" ht="14.45" customHeight="1" x14ac:dyDescent="0.2">
      <c r="A1974" s="831">
        <v>7</v>
      </c>
      <c r="B1974" s="832" t="s">
        <v>2907</v>
      </c>
      <c r="C1974" s="832" t="s">
        <v>2913</v>
      </c>
      <c r="D1974" s="833" t="s">
        <v>4443</v>
      </c>
      <c r="E1974" s="834" t="s">
        <v>2931</v>
      </c>
      <c r="F1974" s="832" t="s">
        <v>2908</v>
      </c>
      <c r="G1974" s="832" t="s">
        <v>3143</v>
      </c>
      <c r="H1974" s="832" t="s">
        <v>585</v>
      </c>
      <c r="I1974" s="832" t="s">
        <v>3405</v>
      </c>
      <c r="J1974" s="832" t="s">
        <v>1527</v>
      </c>
      <c r="K1974" s="832" t="s">
        <v>3406</v>
      </c>
      <c r="L1974" s="835">
        <v>50.32</v>
      </c>
      <c r="M1974" s="835">
        <v>9963.36</v>
      </c>
      <c r="N1974" s="832">
        <v>198</v>
      </c>
      <c r="O1974" s="836">
        <v>32.5</v>
      </c>
      <c r="P1974" s="835">
        <v>5686.16</v>
      </c>
      <c r="Q1974" s="837">
        <v>0.57070707070707061</v>
      </c>
      <c r="R1974" s="832">
        <v>113</v>
      </c>
      <c r="S1974" s="837">
        <v>0.57070707070707072</v>
      </c>
      <c r="T1974" s="836">
        <v>19.5</v>
      </c>
      <c r="U1974" s="838">
        <v>0.6</v>
      </c>
    </row>
    <row r="1975" spans="1:21" ht="14.45" customHeight="1" x14ac:dyDescent="0.2">
      <c r="A1975" s="831">
        <v>7</v>
      </c>
      <c r="B1975" s="832" t="s">
        <v>2907</v>
      </c>
      <c r="C1975" s="832" t="s">
        <v>2913</v>
      </c>
      <c r="D1975" s="833" t="s">
        <v>4443</v>
      </c>
      <c r="E1975" s="834" t="s">
        <v>2931</v>
      </c>
      <c r="F1975" s="832" t="s">
        <v>2908</v>
      </c>
      <c r="G1975" s="832" t="s">
        <v>3143</v>
      </c>
      <c r="H1975" s="832" t="s">
        <v>585</v>
      </c>
      <c r="I1975" s="832" t="s">
        <v>3553</v>
      </c>
      <c r="J1975" s="832" t="s">
        <v>1527</v>
      </c>
      <c r="K1975" s="832" t="s">
        <v>3554</v>
      </c>
      <c r="L1975" s="835">
        <v>16.77</v>
      </c>
      <c r="M1975" s="835">
        <v>16.77</v>
      </c>
      <c r="N1975" s="832">
        <v>1</v>
      </c>
      <c r="O1975" s="836">
        <v>0.5</v>
      </c>
      <c r="P1975" s="835">
        <v>16.77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5" customHeight="1" x14ac:dyDescent="0.2">
      <c r="A1976" s="831">
        <v>7</v>
      </c>
      <c r="B1976" s="832" t="s">
        <v>2907</v>
      </c>
      <c r="C1976" s="832" t="s">
        <v>2913</v>
      </c>
      <c r="D1976" s="833" t="s">
        <v>4443</v>
      </c>
      <c r="E1976" s="834" t="s">
        <v>2931</v>
      </c>
      <c r="F1976" s="832" t="s">
        <v>2908</v>
      </c>
      <c r="G1976" s="832" t="s">
        <v>3143</v>
      </c>
      <c r="H1976" s="832" t="s">
        <v>585</v>
      </c>
      <c r="I1976" s="832" t="s">
        <v>3916</v>
      </c>
      <c r="J1976" s="832" t="s">
        <v>3906</v>
      </c>
      <c r="K1976" s="832" t="s">
        <v>3917</v>
      </c>
      <c r="L1976" s="835">
        <v>50.32</v>
      </c>
      <c r="M1976" s="835">
        <v>201.28</v>
      </c>
      <c r="N1976" s="832">
        <v>4</v>
      </c>
      <c r="O1976" s="836">
        <v>1</v>
      </c>
      <c r="P1976" s="835">
        <v>201.28</v>
      </c>
      <c r="Q1976" s="837">
        <v>1</v>
      </c>
      <c r="R1976" s="832">
        <v>4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7</v>
      </c>
      <c r="B1977" s="832" t="s">
        <v>2907</v>
      </c>
      <c r="C1977" s="832" t="s">
        <v>2913</v>
      </c>
      <c r="D1977" s="833" t="s">
        <v>4443</v>
      </c>
      <c r="E1977" s="834" t="s">
        <v>2931</v>
      </c>
      <c r="F1977" s="832" t="s">
        <v>2908</v>
      </c>
      <c r="G1977" s="832" t="s">
        <v>3444</v>
      </c>
      <c r="H1977" s="832" t="s">
        <v>585</v>
      </c>
      <c r="I1977" s="832" t="s">
        <v>3920</v>
      </c>
      <c r="J1977" s="832" t="s">
        <v>3921</v>
      </c>
      <c r="K1977" s="832" t="s">
        <v>3922</v>
      </c>
      <c r="L1977" s="835">
        <v>65.36</v>
      </c>
      <c r="M1977" s="835">
        <v>2679.7599999999998</v>
      </c>
      <c r="N1977" s="832">
        <v>41</v>
      </c>
      <c r="O1977" s="836">
        <v>6.5</v>
      </c>
      <c r="P1977" s="835">
        <v>1830.0799999999997</v>
      </c>
      <c r="Q1977" s="837">
        <v>0.68292682926829262</v>
      </c>
      <c r="R1977" s="832">
        <v>28</v>
      </c>
      <c r="S1977" s="837">
        <v>0.68292682926829273</v>
      </c>
      <c r="T1977" s="836">
        <v>4.5</v>
      </c>
      <c r="U1977" s="838">
        <v>0.69230769230769229</v>
      </c>
    </row>
    <row r="1978" spans="1:21" ht="14.45" customHeight="1" x14ac:dyDescent="0.2">
      <c r="A1978" s="831">
        <v>7</v>
      </c>
      <c r="B1978" s="832" t="s">
        <v>2907</v>
      </c>
      <c r="C1978" s="832" t="s">
        <v>2913</v>
      </c>
      <c r="D1978" s="833" t="s">
        <v>4443</v>
      </c>
      <c r="E1978" s="834" t="s">
        <v>2931</v>
      </c>
      <c r="F1978" s="832" t="s">
        <v>2908</v>
      </c>
      <c r="G1978" s="832" t="s">
        <v>3147</v>
      </c>
      <c r="H1978" s="832" t="s">
        <v>585</v>
      </c>
      <c r="I1978" s="832" t="s">
        <v>4209</v>
      </c>
      <c r="J1978" s="832" t="s">
        <v>4210</v>
      </c>
      <c r="K1978" s="832" t="s">
        <v>4211</v>
      </c>
      <c r="L1978" s="835">
        <v>75.73</v>
      </c>
      <c r="M1978" s="835">
        <v>75.73</v>
      </c>
      <c r="N1978" s="832">
        <v>1</v>
      </c>
      <c r="O1978" s="836">
        <v>0.5</v>
      </c>
      <c r="P1978" s="835">
        <v>75.73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5" customHeight="1" x14ac:dyDescent="0.2">
      <c r="A1979" s="831">
        <v>7</v>
      </c>
      <c r="B1979" s="832" t="s">
        <v>2907</v>
      </c>
      <c r="C1979" s="832" t="s">
        <v>2913</v>
      </c>
      <c r="D1979" s="833" t="s">
        <v>4443</v>
      </c>
      <c r="E1979" s="834" t="s">
        <v>2931</v>
      </c>
      <c r="F1979" s="832" t="s">
        <v>2908</v>
      </c>
      <c r="G1979" s="832" t="s">
        <v>3925</v>
      </c>
      <c r="H1979" s="832" t="s">
        <v>585</v>
      </c>
      <c r="I1979" s="832" t="s">
        <v>3926</v>
      </c>
      <c r="J1979" s="832" t="s">
        <v>3927</v>
      </c>
      <c r="K1979" s="832" t="s">
        <v>3928</v>
      </c>
      <c r="L1979" s="835">
        <v>775.17</v>
      </c>
      <c r="M1979" s="835">
        <v>12402.72</v>
      </c>
      <c r="N1979" s="832">
        <v>16</v>
      </c>
      <c r="O1979" s="836">
        <v>6</v>
      </c>
      <c r="P1979" s="835">
        <v>12402.72</v>
      </c>
      <c r="Q1979" s="837">
        <v>1</v>
      </c>
      <c r="R1979" s="832">
        <v>16</v>
      </c>
      <c r="S1979" s="837">
        <v>1</v>
      </c>
      <c r="T1979" s="836">
        <v>6</v>
      </c>
      <c r="U1979" s="838">
        <v>1</v>
      </c>
    </row>
    <row r="1980" spans="1:21" ht="14.45" customHeight="1" x14ac:dyDescent="0.2">
      <c r="A1980" s="831">
        <v>7</v>
      </c>
      <c r="B1980" s="832" t="s">
        <v>2907</v>
      </c>
      <c r="C1980" s="832" t="s">
        <v>2913</v>
      </c>
      <c r="D1980" s="833" t="s">
        <v>4443</v>
      </c>
      <c r="E1980" s="834" t="s">
        <v>2931</v>
      </c>
      <c r="F1980" s="832" t="s">
        <v>2908</v>
      </c>
      <c r="G1980" s="832" t="s">
        <v>3925</v>
      </c>
      <c r="H1980" s="832" t="s">
        <v>585</v>
      </c>
      <c r="I1980" s="832" t="s">
        <v>3929</v>
      </c>
      <c r="J1980" s="832" t="s">
        <v>3927</v>
      </c>
      <c r="K1980" s="832" t="s">
        <v>3930</v>
      </c>
      <c r="L1980" s="835">
        <v>1391.97</v>
      </c>
      <c r="M1980" s="835">
        <v>8351.82</v>
      </c>
      <c r="N1980" s="832">
        <v>6</v>
      </c>
      <c r="O1980" s="836">
        <v>3</v>
      </c>
      <c r="P1980" s="835">
        <v>8351.82</v>
      </c>
      <c r="Q1980" s="837">
        <v>1</v>
      </c>
      <c r="R1980" s="832">
        <v>6</v>
      </c>
      <c r="S1980" s="837">
        <v>1</v>
      </c>
      <c r="T1980" s="836">
        <v>3</v>
      </c>
      <c r="U1980" s="838">
        <v>1</v>
      </c>
    </row>
    <row r="1981" spans="1:21" ht="14.45" customHeight="1" x14ac:dyDescent="0.2">
      <c r="A1981" s="831">
        <v>7</v>
      </c>
      <c r="B1981" s="832" t="s">
        <v>2907</v>
      </c>
      <c r="C1981" s="832" t="s">
        <v>2913</v>
      </c>
      <c r="D1981" s="833" t="s">
        <v>4443</v>
      </c>
      <c r="E1981" s="834" t="s">
        <v>2931</v>
      </c>
      <c r="F1981" s="832" t="s">
        <v>2908</v>
      </c>
      <c r="G1981" s="832" t="s">
        <v>3925</v>
      </c>
      <c r="H1981" s="832" t="s">
        <v>585</v>
      </c>
      <c r="I1981" s="832" t="s">
        <v>3931</v>
      </c>
      <c r="J1981" s="832" t="s">
        <v>3927</v>
      </c>
      <c r="K1981" s="832" t="s">
        <v>3932</v>
      </c>
      <c r="L1981" s="835">
        <v>2620.2600000000002</v>
      </c>
      <c r="M1981" s="835">
        <v>7860.7800000000007</v>
      </c>
      <c r="N1981" s="832">
        <v>3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7</v>
      </c>
      <c r="B1982" s="832" t="s">
        <v>2907</v>
      </c>
      <c r="C1982" s="832" t="s">
        <v>2913</v>
      </c>
      <c r="D1982" s="833" t="s">
        <v>4443</v>
      </c>
      <c r="E1982" s="834" t="s">
        <v>2931</v>
      </c>
      <c r="F1982" s="832" t="s">
        <v>2908</v>
      </c>
      <c r="G1982" s="832" t="s">
        <v>3181</v>
      </c>
      <c r="H1982" s="832" t="s">
        <v>678</v>
      </c>
      <c r="I1982" s="832" t="s">
        <v>2476</v>
      </c>
      <c r="J1982" s="832" t="s">
        <v>2465</v>
      </c>
      <c r="K1982" s="832" t="s">
        <v>2477</v>
      </c>
      <c r="L1982" s="835">
        <v>63.14</v>
      </c>
      <c r="M1982" s="835">
        <v>63.14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7</v>
      </c>
      <c r="B1983" s="832" t="s">
        <v>2907</v>
      </c>
      <c r="C1983" s="832" t="s">
        <v>2913</v>
      </c>
      <c r="D1983" s="833" t="s">
        <v>4443</v>
      </c>
      <c r="E1983" s="834" t="s">
        <v>2931</v>
      </c>
      <c r="F1983" s="832" t="s">
        <v>2908</v>
      </c>
      <c r="G1983" s="832" t="s">
        <v>3407</v>
      </c>
      <c r="H1983" s="832" t="s">
        <v>585</v>
      </c>
      <c r="I1983" s="832" t="s">
        <v>3408</v>
      </c>
      <c r="J1983" s="832" t="s">
        <v>3409</v>
      </c>
      <c r="K1983" s="832" t="s">
        <v>3410</v>
      </c>
      <c r="L1983" s="835">
        <v>0</v>
      </c>
      <c r="M1983" s="835">
        <v>0</v>
      </c>
      <c r="N1983" s="832">
        <v>11</v>
      </c>
      <c r="O1983" s="836">
        <v>2</v>
      </c>
      <c r="P1983" s="835">
        <v>0</v>
      </c>
      <c r="Q1983" s="837"/>
      <c r="R1983" s="832">
        <v>5</v>
      </c>
      <c r="S1983" s="837">
        <v>0.45454545454545453</v>
      </c>
      <c r="T1983" s="836">
        <v>1</v>
      </c>
      <c r="U1983" s="838">
        <v>0.5</v>
      </c>
    </row>
    <row r="1984" spans="1:21" ht="14.45" customHeight="1" x14ac:dyDescent="0.2">
      <c r="A1984" s="831">
        <v>7</v>
      </c>
      <c r="B1984" s="832" t="s">
        <v>2907</v>
      </c>
      <c r="C1984" s="832" t="s">
        <v>2913</v>
      </c>
      <c r="D1984" s="833" t="s">
        <v>4443</v>
      </c>
      <c r="E1984" s="834" t="s">
        <v>2931</v>
      </c>
      <c r="F1984" s="832" t="s">
        <v>2908</v>
      </c>
      <c r="G1984" s="832" t="s">
        <v>3039</v>
      </c>
      <c r="H1984" s="832" t="s">
        <v>585</v>
      </c>
      <c r="I1984" s="832" t="s">
        <v>3040</v>
      </c>
      <c r="J1984" s="832" t="s">
        <v>1232</v>
      </c>
      <c r="K1984" s="832" t="s">
        <v>1233</v>
      </c>
      <c r="L1984" s="835">
        <v>107.27</v>
      </c>
      <c r="M1984" s="835">
        <v>1609.0500000000002</v>
      </c>
      <c r="N1984" s="832">
        <v>15</v>
      </c>
      <c r="O1984" s="836">
        <v>7.5</v>
      </c>
      <c r="P1984" s="835">
        <v>643.62</v>
      </c>
      <c r="Q1984" s="837">
        <v>0.39999999999999997</v>
      </c>
      <c r="R1984" s="832">
        <v>6</v>
      </c>
      <c r="S1984" s="837">
        <v>0.4</v>
      </c>
      <c r="T1984" s="836">
        <v>3.5</v>
      </c>
      <c r="U1984" s="838">
        <v>0.46666666666666667</v>
      </c>
    </row>
    <row r="1985" spans="1:21" ht="14.45" customHeight="1" x14ac:dyDescent="0.2">
      <c r="A1985" s="831">
        <v>7</v>
      </c>
      <c r="B1985" s="832" t="s">
        <v>2907</v>
      </c>
      <c r="C1985" s="832" t="s">
        <v>2913</v>
      </c>
      <c r="D1985" s="833" t="s">
        <v>4443</v>
      </c>
      <c r="E1985" s="834" t="s">
        <v>2931</v>
      </c>
      <c r="F1985" s="832" t="s">
        <v>2908</v>
      </c>
      <c r="G1985" s="832" t="s">
        <v>3039</v>
      </c>
      <c r="H1985" s="832" t="s">
        <v>585</v>
      </c>
      <c r="I1985" s="832" t="s">
        <v>3933</v>
      </c>
      <c r="J1985" s="832" t="s">
        <v>1232</v>
      </c>
      <c r="K1985" s="832" t="s">
        <v>1233</v>
      </c>
      <c r="L1985" s="835">
        <v>107.27</v>
      </c>
      <c r="M1985" s="835">
        <v>1072.7</v>
      </c>
      <c r="N1985" s="832">
        <v>10</v>
      </c>
      <c r="O1985" s="836">
        <v>2.5</v>
      </c>
      <c r="P1985" s="835">
        <v>429.08</v>
      </c>
      <c r="Q1985" s="837">
        <v>0.39999999999999997</v>
      </c>
      <c r="R1985" s="832">
        <v>4</v>
      </c>
      <c r="S1985" s="837">
        <v>0.4</v>
      </c>
      <c r="T1985" s="836">
        <v>1.5</v>
      </c>
      <c r="U1985" s="838">
        <v>0.6</v>
      </c>
    </row>
    <row r="1986" spans="1:21" ht="14.45" customHeight="1" x14ac:dyDescent="0.2">
      <c r="A1986" s="831">
        <v>7</v>
      </c>
      <c r="B1986" s="832" t="s">
        <v>2907</v>
      </c>
      <c r="C1986" s="832" t="s">
        <v>2913</v>
      </c>
      <c r="D1986" s="833" t="s">
        <v>4443</v>
      </c>
      <c r="E1986" s="834" t="s">
        <v>2931</v>
      </c>
      <c r="F1986" s="832" t="s">
        <v>2908</v>
      </c>
      <c r="G1986" s="832" t="s">
        <v>3934</v>
      </c>
      <c r="H1986" s="832" t="s">
        <v>585</v>
      </c>
      <c r="I1986" s="832" t="s">
        <v>3935</v>
      </c>
      <c r="J1986" s="832" t="s">
        <v>3936</v>
      </c>
      <c r="K1986" s="832" t="s">
        <v>3937</v>
      </c>
      <c r="L1986" s="835">
        <v>0</v>
      </c>
      <c r="M1986" s="835">
        <v>0</v>
      </c>
      <c r="N1986" s="832">
        <v>1</v>
      </c>
      <c r="O1986" s="836">
        <v>0.5</v>
      </c>
      <c r="P1986" s="835">
        <v>0</v>
      </c>
      <c r="Q1986" s="837"/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7</v>
      </c>
      <c r="B1987" s="832" t="s">
        <v>2907</v>
      </c>
      <c r="C1987" s="832" t="s">
        <v>2913</v>
      </c>
      <c r="D1987" s="833" t="s">
        <v>4443</v>
      </c>
      <c r="E1987" s="834" t="s">
        <v>2931</v>
      </c>
      <c r="F1987" s="832" t="s">
        <v>2908</v>
      </c>
      <c r="G1987" s="832" t="s">
        <v>3973</v>
      </c>
      <c r="H1987" s="832" t="s">
        <v>585</v>
      </c>
      <c r="I1987" s="832" t="s">
        <v>3974</v>
      </c>
      <c r="J1987" s="832" t="s">
        <v>3975</v>
      </c>
      <c r="K1987" s="832" t="s">
        <v>3976</v>
      </c>
      <c r="L1987" s="835">
        <v>1933.92</v>
      </c>
      <c r="M1987" s="835">
        <v>11603.52</v>
      </c>
      <c r="N1987" s="832">
        <v>6</v>
      </c>
      <c r="O1987" s="836">
        <v>3.5</v>
      </c>
      <c r="P1987" s="835">
        <v>11603.52</v>
      </c>
      <c r="Q1987" s="837">
        <v>1</v>
      </c>
      <c r="R1987" s="832">
        <v>6</v>
      </c>
      <c r="S1987" s="837">
        <v>1</v>
      </c>
      <c r="T1987" s="836">
        <v>3.5</v>
      </c>
      <c r="U1987" s="838">
        <v>1</v>
      </c>
    </row>
    <row r="1988" spans="1:21" ht="14.45" customHeight="1" x14ac:dyDescent="0.2">
      <c r="A1988" s="831">
        <v>7</v>
      </c>
      <c r="B1988" s="832" t="s">
        <v>2907</v>
      </c>
      <c r="C1988" s="832" t="s">
        <v>2913</v>
      </c>
      <c r="D1988" s="833" t="s">
        <v>4443</v>
      </c>
      <c r="E1988" s="834" t="s">
        <v>2931</v>
      </c>
      <c r="F1988" s="832" t="s">
        <v>2909</v>
      </c>
      <c r="G1988" s="832" t="s">
        <v>3150</v>
      </c>
      <c r="H1988" s="832" t="s">
        <v>585</v>
      </c>
      <c r="I1988" s="832" t="s">
        <v>3938</v>
      </c>
      <c r="J1988" s="832" t="s">
        <v>3152</v>
      </c>
      <c r="K1988" s="832"/>
      <c r="L1988" s="835">
        <v>0</v>
      </c>
      <c r="M1988" s="835">
        <v>0</v>
      </c>
      <c r="N1988" s="832">
        <v>4</v>
      </c>
      <c r="O1988" s="836">
        <v>4</v>
      </c>
      <c r="P1988" s="835">
        <v>0</v>
      </c>
      <c r="Q1988" s="837"/>
      <c r="R1988" s="832">
        <v>4</v>
      </c>
      <c r="S1988" s="837">
        <v>1</v>
      </c>
      <c r="T1988" s="836">
        <v>4</v>
      </c>
      <c r="U1988" s="838">
        <v>1</v>
      </c>
    </row>
    <row r="1989" spans="1:21" ht="14.45" customHeight="1" x14ac:dyDescent="0.2">
      <c r="A1989" s="831">
        <v>7</v>
      </c>
      <c r="B1989" s="832" t="s">
        <v>2907</v>
      </c>
      <c r="C1989" s="832" t="s">
        <v>2913</v>
      </c>
      <c r="D1989" s="833" t="s">
        <v>4443</v>
      </c>
      <c r="E1989" s="834" t="s">
        <v>2954</v>
      </c>
      <c r="F1989" s="832" t="s">
        <v>2908</v>
      </c>
      <c r="G1989" s="832" t="s">
        <v>4414</v>
      </c>
      <c r="H1989" s="832" t="s">
        <v>585</v>
      </c>
      <c r="I1989" s="832" t="s">
        <v>4415</v>
      </c>
      <c r="J1989" s="832" t="s">
        <v>4416</v>
      </c>
      <c r="K1989" s="832" t="s">
        <v>4417</v>
      </c>
      <c r="L1989" s="835">
        <v>637.80999999999995</v>
      </c>
      <c r="M1989" s="835">
        <v>637.80999999999995</v>
      </c>
      <c r="N1989" s="832">
        <v>1</v>
      </c>
      <c r="O1989" s="836">
        <v>1</v>
      </c>
      <c r="P1989" s="835">
        <v>637.80999999999995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7</v>
      </c>
      <c r="B1990" s="832" t="s">
        <v>2907</v>
      </c>
      <c r="C1990" s="832" t="s">
        <v>2913</v>
      </c>
      <c r="D1990" s="833" t="s">
        <v>4443</v>
      </c>
      <c r="E1990" s="834" t="s">
        <v>2954</v>
      </c>
      <c r="F1990" s="832" t="s">
        <v>2908</v>
      </c>
      <c r="G1990" s="832" t="s">
        <v>3470</v>
      </c>
      <c r="H1990" s="832" t="s">
        <v>678</v>
      </c>
      <c r="I1990" s="832" t="s">
        <v>2589</v>
      </c>
      <c r="J1990" s="832" t="s">
        <v>713</v>
      </c>
      <c r="K1990" s="832" t="s">
        <v>1289</v>
      </c>
      <c r="L1990" s="835">
        <v>0</v>
      </c>
      <c r="M1990" s="835">
        <v>0</v>
      </c>
      <c r="N1990" s="832">
        <v>1</v>
      </c>
      <c r="O1990" s="836">
        <v>0.5</v>
      </c>
      <c r="P1990" s="835">
        <v>0</v>
      </c>
      <c r="Q1990" s="837"/>
      <c r="R1990" s="832">
        <v>1</v>
      </c>
      <c r="S1990" s="837">
        <v>1</v>
      </c>
      <c r="T1990" s="836">
        <v>0.5</v>
      </c>
      <c r="U1990" s="838">
        <v>1</v>
      </c>
    </row>
    <row r="1991" spans="1:21" ht="14.45" customHeight="1" x14ac:dyDescent="0.2">
      <c r="A1991" s="831">
        <v>7</v>
      </c>
      <c r="B1991" s="832" t="s">
        <v>2907</v>
      </c>
      <c r="C1991" s="832" t="s">
        <v>2913</v>
      </c>
      <c r="D1991" s="833" t="s">
        <v>4443</v>
      </c>
      <c r="E1991" s="834" t="s">
        <v>2954</v>
      </c>
      <c r="F1991" s="832" t="s">
        <v>2908</v>
      </c>
      <c r="G1991" s="832" t="s">
        <v>3147</v>
      </c>
      <c r="H1991" s="832" t="s">
        <v>585</v>
      </c>
      <c r="I1991" s="832" t="s">
        <v>4418</v>
      </c>
      <c r="J1991" s="832" t="s">
        <v>1669</v>
      </c>
      <c r="K1991" s="832" t="s">
        <v>3200</v>
      </c>
      <c r="L1991" s="835">
        <v>225.06</v>
      </c>
      <c r="M1991" s="835">
        <v>225.06</v>
      </c>
      <c r="N1991" s="832">
        <v>1</v>
      </c>
      <c r="O1991" s="836">
        <v>0.5</v>
      </c>
      <c r="P1991" s="835">
        <v>225.06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5" customHeight="1" x14ac:dyDescent="0.2">
      <c r="A1992" s="831">
        <v>7</v>
      </c>
      <c r="B1992" s="832" t="s">
        <v>2907</v>
      </c>
      <c r="C1992" s="832" t="s">
        <v>2913</v>
      </c>
      <c r="D1992" s="833" t="s">
        <v>4443</v>
      </c>
      <c r="E1992" s="834" t="s">
        <v>2943</v>
      </c>
      <c r="F1992" s="832" t="s">
        <v>2908</v>
      </c>
      <c r="G1992" s="832" t="s">
        <v>3058</v>
      </c>
      <c r="H1992" s="832" t="s">
        <v>585</v>
      </c>
      <c r="I1992" s="832" t="s">
        <v>3059</v>
      </c>
      <c r="J1992" s="832" t="s">
        <v>1234</v>
      </c>
      <c r="K1992" s="832" t="s">
        <v>1236</v>
      </c>
      <c r="L1992" s="835">
        <v>42.05</v>
      </c>
      <c r="M1992" s="835">
        <v>42.05</v>
      </c>
      <c r="N1992" s="832">
        <v>1</v>
      </c>
      <c r="O1992" s="836">
        <v>0.5</v>
      </c>
      <c r="P1992" s="835">
        <v>42.05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5" customHeight="1" x14ac:dyDescent="0.2">
      <c r="A1993" s="831">
        <v>7</v>
      </c>
      <c r="B1993" s="832" t="s">
        <v>2907</v>
      </c>
      <c r="C1993" s="832" t="s">
        <v>2913</v>
      </c>
      <c r="D1993" s="833" t="s">
        <v>4443</v>
      </c>
      <c r="E1993" s="834" t="s">
        <v>2943</v>
      </c>
      <c r="F1993" s="832" t="s">
        <v>2908</v>
      </c>
      <c r="G1993" s="832" t="s">
        <v>3058</v>
      </c>
      <c r="H1993" s="832" t="s">
        <v>585</v>
      </c>
      <c r="I1993" s="832" t="s">
        <v>4419</v>
      </c>
      <c r="J1993" s="832" t="s">
        <v>1234</v>
      </c>
      <c r="K1993" s="832" t="s">
        <v>1235</v>
      </c>
      <c r="L1993" s="835">
        <v>42.05</v>
      </c>
      <c r="M1993" s="835">
        <v>42.05</v>
      </c>
      <c r="N1993" s="832">
        <v>1</v>
      </c>
      <c r="O1993" s="836">
        <v>0.5</v>
      </c>
      <c r="P1993" s="835">
        <v>42.05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5" customHeight="1" x14ac:dyDescent="0.2">
      <c r="A1994" s="831">
        <v>7</v>
      </c>
      <c r="B1994" s="832" t="s">
        <v>2907</v>
      </c>
      <c r="C1994" s="832" t="s">
        <v>2913</v>
      </c>
      <c r="D1994" s="833" t="s">
        <v>4443</v>
      </c>
      <c r="E1994" s="834" t="s">
        <v>2943</v>
      </c>
      <c r="F1994" s="832" t="s">
        <v>2908</v>
      </c>
      <c r="G1994" s="832" t="s">
        <v>3030</v>
      </c>
      <c r="H1994" s="832" t="s">
        <v>585</v>
      </c>
      <c r="I1994" s="832" t="s">
        <v>3031</v>
      </c>
      <c r="J1994" s="832" t="s">
        <v>3032</v>
      </c>
      <c r="K1994" s="832" t="s">
        <v>2619</v>
      </c>
      <c r="L1994" s="835">
        <v>0</v>
      </c>
      <c r="M1994" s="835">
        <v>0</v>
      </c>
      <c r="N1994" s="832">
        <v>1</v>
      </c>
      <c r="O1994" s="836">
        <v>1</v>
      </c>
      <c r="P1994" s="835">
        <v>0</v>
      </c>
      <c r="Q1994" s="837"/>
      <c r="R1994" s="832">
        <v>1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7</v>
      </c>
      <c r="B1995" s="832" t="s">
        <v>2907</v>
      </c>
      <c r="C1995" s="832" t="s">
        <v>2913</v>
      </c>
      <c r="D1995" s="833" t="s">
        <v>4443</v>
      </c>
      <c r="E1995" s="834" t="s">
        <v>2944</v>
      </c>
      <c r="F1995" s="832" t="s">
        <v>2908</v>
      </c>
      <c r="G1995" s="832" t="s">
        <v>3026</v>
      </c>
      <c r="H1995" s="832" t="s">
        <v>585</v>
      </c>
      <c r="I1995" s="832" t="s">
        <v>4420</v>
      </c>
      <c r="J1995" s="832" t="s">
        <v>4421</v>
      </c>
      <c r="K1995" s="832" t="s">
        <v>4422</v>
      </c>
      <c r="L1995" s="835">
        <v>0</v>
      </c>
      <c r="M1995" s="835">
        <v>0</v>
      </c>
      <c r="N1995" s="832">
        <v>1</v>
      </c>
      <c r="O1995" s="836">
        <v>1</v>
      </c>
      <c r="P1995" s="835">
        <v>0</v>
      </c>
      <c r="Q1995" s="837"/>
      <c r="R1995" s="832">
        <v>1</v>
      </c>
      <c r="S1995" s="837">
        <v>1</v>
      </c>
      <c r="T1995" s="836">
        <v>1</v>
      </c>
      <c r="U1995" s="838">
        <v>1</v>
      </c>
    </row>
    <row r="1996" spans="1:21" ht="14.45" customHeight="1" x14ac:dyDescent="0.2">
      <c r="A1996" s="831">
        <v>7</v>
      </c>
      <c r="B1996" s="832" t="s">
        <v>2907</v>
      </c>
      <c r="C1996" s="832" t="s">
        <v>2913</v>
      </c>
      <c r="D1996" s="833" t="s">
        <v>4443</v>
      </c>
      <c r="E1996" s="834" t="s">
        <v>2944</v>
      </c>
      <c r="F1996" s="832" t="s">
        <v>2908</v>
      </c>
      <c r="G1996" s="832" t="s">
        <v>4423</v>
      </c>
      <c r="H1996" s="832" t="s">
        <v>585</v>
      </c>
      <c r="I1996" s="832" t="s">
        <v>4424</v>
      </c>
      <c r="J1996" s="832" t="s">
        <v>4425</v>
      </c>
      <c r="K1996" s="832" t="s">
        <v>4426</v>
      </c>
      <c r="L1996" s="835">
        <v>180.76</v>
      </c>
      <c r="M1996" s="835">
        <v>2169.12</v>
      </c>
      <c r="N1996" s="832">
        <v>12</v>
      </c>
      <c r="O1996" s="836">
        <v>1</v>
      </c>
      <c r="P1996" s="835">
        <v>2169.12</v>
      </c>
      <c r="Q1996" s="837">
        <v>1</v>
      </c>
      <c r="R1996" s="832">
        <v>12</v>
      </c>
      <c r="S1996" s="837">
        <v>1</v>
      </c>
      <c r="T1996" s="836">
        <v>1</v>
      </c>
      <c r="U1996" s="838">
        <v>1</v>
      </c>
    </row>
    <row r="1997" spans="1:21" ht="14.45" customHeight="1" x14ac:dyDescent="0.2">
      <c r="A1997" s="831">
        <v>7</v>
      </c>
      <c r="B1997" s="832" t="s">
        <v>2907</v>
      </c>
      <c r="C1997" s="832" t="s">
        <v>2913</v>
      </c>
      <c r="D1997" s="833" t="s">
        <v>4443</v>
      </c>
      <c r="E1997" s="834" t="s">
        <v>2941</v>
      </c>
      <c r="F1997" s="832" t="s">
        <v>2908</v>
      </c>
      <c r="G1997" s="832" t="s">
        <v>3041</v>
      </c>
      <c r="H1997" s="832" t="s">
        <v>585</v>
      </c>
      <c r="I1997" s="832" t="s">
        <v>3939</v>
      </c>
      <c r="J1997" s="832" t="s">
        <v>3043</v>
      </c>
      <c r="K1997" s="832" t="s">
        <v>3096</v>
      </c>
      <c r="L1997" s="835">
        <v>23.49</v>
      </c>
      <c r="M1997" s="835">
        <v>258.39</v>
      </c>
      <c r="N1997" s="832">
        <v>11</v>
      </c>
      <c r="O1997" s="836">
        <v>2</v>
      </c>
      <c r="P1997" s="835">
        <v>140.94</v>
      </c>
      <c r="Q1997" s="837">
        <v>0.54545454545454553</v>
      </c>
      <c r="R1997" s="832">
        <v>6</v>
      </c>
      <c r="S1997" s="837">
        <v>0.54545454545454541</v>
      </c>
      <c r="T1997" s="836">
        <v>1.5</v>
      </c>
      <c r="U1997" s="838">
        <v>0.75</v>
      </c>
    </row>
    <row r="1998" spans="1:21" ht="14.45" customHeight="1" x14ac:dyDescent="0.2">
      <c r="A1998" s="831">
        <v>7</v>
      </c>
      <c r="B1998" s="832" t="s">
        <v>2907</v>
      </c>
      <c r="C1998" s="832" t="s">
        <v>2913</v>
      </c>
      <c r="D1998" s="833" t="s">
        <v>4443</v>
      </c>
      <c r="E1998" s="834" t="s">
        <v>2941</v>
      </c>
      <c r="F1998" s="832" t="s">
        <v>2908</v>
      </c>
      <c r="G1998" s="832" t="s">
        <v>3041</v>
      </c>
      <c r="H1998" s="832" t="s">
        <v>585</v>
      </c>
      <c r="I1998" s="832" t="s">
        <v>3042</v>
      </c>
      <c r="J1998" s="832" t="s">
        <v>3043</v>
      </c>
      <c r="K1998" s="832" t="s">
        <v>2037</v>
      </c>
      <c r="L1998" s="835">
        <v>70.48</v>
      </c>
      <c r="M1998" s="835">
        <v>6977.5199999999986</v>
      </c>
      <c r="N1998" s="832">
        <v>99</v>
      </c>
      <c r="O1998" s="836">
        <v>31.5</v>
      </c>
      <c r="P1998" s="835">
        <v>5074.5599999999986</v>
      </c>
      <c r="Q1998" s="837">
        <v>0.72727272727272718</v>
      </c>
      <c r="R1998" s="832">
        <v>72</v>
      </c>
      <c r="S1998" s="837">
        <v>0.72727272727272729</v>
      </c>
      <c r="T1998" s="836">
        <v>24</v>
      </c>
      <c r="U1998" s="838">
        <v>0.76190476190476186</v>
      </c>
    </row>
    <row r="1999" spans="1:21" ht="14.45" customHeight="1" x14ac:dyDescent="0.2">
      <c r="A1999" s="831">
        <v>7</v>
      </c>
      <c r="B1999" s="832" t="s">
        <v>2907</v>
      </c>
      <c r="C1999" s="832" t="s">
        <v>2913</v>
      </c>
      <c r="D1999" s="833" t="s">
        <v>4443</v>
      </c>
      <c r="E1999" s="834" t="s">
        <v>2941</v>
      </c>
      <c r="F1999" s="832" t="s">
        <v>2908</v>
      </c>
      <c r="G1999" s="832" t="s">
        <v>3041</v>
      </c>
      <c r="H1999" s="832" t="s">
        <v>585</v>
      </c>
      <c r="I1999" s="832" t="s">
        <v>3940</v>
      </c>
      <c r="J1999" s="832" t="s">
        <v>3043</v>
      </c>
      <c r="K1999" s="832" t="s">
        <v>3941</v>
      </c>
      <c r="L1999" s="835">
        <v>0</v>
      </c>
      <c r="M1999" s="835">
        <v>0</v>
      </c>
      <c r="N1999" s="832">
        <v>8</v>
      </c>
      <c r="O1999" s="836">
        <v>1.5</v>
      </c>
      <c r="P1999" s="835">
        <v>0</v>
      </c>
      <c r="Q1999" s="837"/>
      <c r="R1999" s="832">
        <v>4</v>
      </c>
      <c r="S1999" s="837">
        <v>0.5</v>
      </c>
      <c r="T1999" s="836">
        <v>0.5</v>
      </c>
      <c r="U1999" s="838">
        <v>0.33333333333333331</v>
      </c>
    </row>
    <row r="2000" spans="1:21" ht="14.45" customHeight="1" x14ac:dyDescent="0.2">
      <c r="A2000" s="831">
        <v>7</v>
      </c>
      <c r="B2000" s="832" t="s">
        <v>2907</v>
      </c>
      <c r="C2000" s="832" t="s">
        <v>2913</v>
      </c>
      <c r="D2000" s="833" t="s">
        <v>4443</v>
      </c>
      <c r="E2000" s="834" t="s">
        <v>2941</v>
      </c>
      <c r="F2000" s="832" t="s">
        <v>2908</v>
      </c>
      <c r="G2000" s="832" t="s">
        <v>3591</v>
      </c>
      <c r="H2000" s="832" t="s">
        <v>585</v>
      </c>
      <c r="I2000" s="832" t="s">
        <v>3592</v>
      </c>
      <c r="J2000" s="832" t="s">
        <v>1817</v>
      </c>
      <c r="K2000" s="832" t="s">
        <v>1818</v>
      </c>
      <c r="L2000" s="835">
        <v>51.43</v>
      </c>
      <c r="M2000" s="835">
        <v>668.59</v>
      </c>
      <c r="N2000" s="832">
        <v>13</v>
      </c>
      <c r="O2000" s="836">
        <v>4.5</v>
      </c>
      <c r="P2000" s="835">
        <v>565.73</v>
      </c>
      <c r="Q2000" s="837">
        <v>0.84615384615384615</v>
      </c>
      <c r="R2000" s="832">
        <v>11</v>
      </c>
      <c r="S2000" s="837">
        <v>0.84615384615384615</v>
      </c>
      <c r="T2000" s="836">
        <v>4</v>
      </c>
      <c r="U2000" s="838">
        <v>0.88888888888888884</v>
      </c>
    </row>
    <row r="2001" spans="1:21" ht="14.45" customHeight="1" x14ac:dyDescent="0.2">
      <c r="A2001" s="831">
        <v>7</v>
      </c>
      <c r="B2001" s="832" t="s">
        <v>2907</v>
      </c>
      <c r="C2001" s="832" t="s">
        <v>2913</v>
      </c>
      <c r="D2001" s="833" t="s">
        <v>4443</v>
      </c>
      <c r="E2001" s="834" t="s">
        <v>2941</v>
      </c>
      <c r="F2001" s="832" t="s">
        <v>2908</v>
      </c>
      <c r="G2001" s="832" t="s">
        <v>3591</v>
      </c>
      <c r="H2001" s="832" t="s">
        <v>585</v>
      </c>
      <c r="I2001" s="832" t="s">
        <v>3592</v>
      </c>
      <c r="J2001" s="832" t="s">
        <v>1817</v>
      </c>
      <c r="K2001" s="832" t="s">
        <v>1818</v>
      </c>
      <c r="L2001" s="835">
        <v>55.77</v>
      </c>
      <c r="M2001" s="835">
        <v>223.08</v>
      </c>
      <c r="N2001" s="832">
        <v>4</v>
      </c>
      <c r="O2001" s="836"/>
      <c r="P2001" s="835">
        <v>223.08</v>
      </c>
      <c r="Q2001" s="837">
        <v>1</v>
      </c>
      <c r="R2001" s="832">
        <v>4</v>
      </c>
      <c r="S2001" s="837">
        <v>1</v>
      </c>
      <c r="T2001" s="836"/>
      <c r="U2001" s="838"/>
    </row>
    <row r="2002" spans="1:21" ht="14.45" customHeight="1" x14ac:dyDescent="0.2">
      <c r="A2002" s="831">
        <v>7</v>
      </c>
      <c r="B2002" s="832" t="s">
        <v>2907</v>
      </c>
      <c r="C2002" s="832" t="s">
        <v>2913</v>
      </c>
      <c r="D2002" s="833" t="s">
        <v>4443</v>
      </c>
      <c r="E2002" s="834" t="s">
        <v>2941</v>
      </c>
      <c r="F2002" s="832" t="s">
        <v>2908</v>
      </c>
      <c r="G2002" s="832" t="s">
        <v>3591</v>
      </c>
      <c r="H2002" s="832" t="s">
        <v>585</v>
      </c>
      <c r="I2002" s="832" t="s">
        <v>3593</v>
      </c>
      <c r="J2002" s="832" t="s">
        <v>1817</v>
      </c>
      <c r="K2002" s="832" t="s">
        <v>1818</v>
      </c>
      <c r="L2002" s="835">
        <v>51.43</v>
      </c>
      <c r="M2002" s="835">
        <v>617.16</v>
      </c>
      <c r="N2002" s="832">
        <v>12</v>
      </c>
      <c r="O2002" s="836">
        <v>3.5</v>
      </c>
      <c r="P2002" s="835">
        <v>308.58</v>
      </c>
      <c r="Q2002" s="837">
        <v>0.5</v>
      </c>
      <c r="R2002" s="832">
        <v>6</v>
      </c>
      <c r="S2002" s="837">
        <v>0.5</v>
      </c>
      <c r="T2002" s="836">
        <v>2</v>
      </c>
      <c r="U2002" s="838">
        <v>0.5714285714285714</v>
      </c>
    </row>
    <row r="2003" spans="1:21" ht="14.45" customHeight="1" x14ac:dyDescent="0.2">
      <c r="A2003" s="831">
        <v>7</v>
      </c>
      <c r="B2003" s="832" t="s">
        <v>2907</v>
      </c>
      <c r="C2003" s="832" t="s">
        <v>2913</v>
      </c>
      <c r="D2003" s="833" t="s">
        <v>4443</v>
      </c>
      <c r="E2003" s="834" t="s">
        <v>2941</v>
      </c>
      <c r="F2003" s="832" t="s">
        <v>2908</v>
      </c>
      <c r="G2003" s="832" t="s">
        <v>3591</v>
      </c>
      <c r="H2003" s="832" t="s">
        <v>585</v>
      </c>
      <c r="I2003" s="832" t="s">
        <v>3593</v>
      </c>
      <c r="J2003" s="832" t="s">
        <v>1817</v>
      </c>
      <c r="K2003" s="832" t="s">
        <v>1818</v>
      </c>
      <c r="L2003" s="835">
        <v>55.77</v>
      </c>
      <c r="M2003" s="835">
        <v>223.08</v>
      </c>
      <c r="N2003" s="832">
        <v>4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5" customHeight="1" x14ac:dyDescent="0.2">
      <c r="A2004" s="831">
        <v>7</v>
      </c>
      <c r="B2004" s="832" t="s">
        <v>2907</v>
      </c>
      <c r="C2004" s="832" t="s">
        <v>2913</v>
      </c>
      <c r="D2004" s="833" t="s">
        <v>4443</v>
      </c>
      <c r="E2004" s="834" t="s">
        <v>2941</v>
      </c>
      <c r="F2004" s="832" t="s">
        <v>2908</v>
      </c>
      <c r="G2004" s="832" t="s">
        <v>3235</v>
      </c>
      <c r="H2004" s="832" t="s">
        <v>585</v>
      </c>
      <c r="I2004" s="832" t="s">
        <v>3236</v>
      </c>
      <c r="J2004" s="832" t="s">
        <v>3237</v>
      </c>
      <c r="K2004" s="832" t="s">
        <v>1210</v>
      </c>
      <c r="L2004" s="835">
        <v>0</v>
      </c>
      <c r="M2004" s="835">
        <v>0</v>
      </c>
      <c r="N2004" s="832">
        <v>3</v>
      </c>
      <c r="O2004" s="836">
        <v>0.5</v>
      </c>
      <c r="P2004" s="835">
        <v>0</v>
      </c>
      <c r="Q2004" s="837"/>
      <c r="R2004" s="832">
        <v>3</v>
      </c>
      <c r="S2004" s="837">
        <v>1</v>
      </c>
      <c r="T2004" s="836">
        <v>0.5</v>
      </c>
      <c r="U2004" s="838">
        <v>1</v>
      </c>
    </row>
    <row r="2005" spans="1:21" ht="14.45" customHeight="1" x14ac:dyDescent="0.2">
      <c r="A2005" s="831">
        <v>7</v>
      </c>
      <c r="B2005" s="832" t="s">
        <v>2907</v>
      </c>
      <c r="C2005" s="832" t="s">
        <v>2913</v>
      </c>
      <c r="D2005" s="833" t="s">
        <v>4443</v>
      </c>
      <c r="E2005" s="834" t="s">
        <v>2941</v>
      </c>
      <c r="F2005" s="832" t="s">
        <v>2908</v>
      </c>
      <c r="G2005" s="832" t="s">
        <v>3602</v>
      </c>
      <c r="H2005" s="832" t="s">
        <v>678</v>
      </c>
      <c r="I2005" s="832" t="s">
        <v>2822</v>
      </c>
      <c r="J2005" s="832" t="s">
        <v>2823</v>
      </c>
      <c r="K2005" s="832" t="s">
        <v>2824</v>
      </c>
      <c r="L2005" s="835">
        <v>754.04</v>
      </c>
      <c r="M2005" s="835">
        <v>15080.8</v>
      </c>
      <c r="N2005" s="832">
        <v>20</v>
      </c>
      <c r="O2005" s="836">
        <v>4</v>
      </c>
      <c r="P2005" s="835">
        <v>15080.8</v>
      </c>
      <c r="Q2005" s="837">
        <v>1</v>
      </c>
      <c r="R2005" s="832">
        <v>20</v>
      </c>
      <c r="S2005" s="837">
        <v>1</v>
      </c>
      <c r="T2005" s="836">
        <v>4</v>
      </c>
      <c r="U2005" s="838">
        <v>1</v>
      </c>
    </row>
    <row r="2006" spans="1:21" ht="14.45" customHeight="1" x14ac:dyDescent="0.2">
      <c r="A2006" s="831">
        <v>7</v>
      </c>
      <c r="B2006" s="832" t="s">
        <v>2907</v>
      </c>
      <c r="C2006" s="832" t="s">
        <v>2913</v>
      </c>
      <c r="D2006" s="833" t="s">
        <v>4443</v>
      </c>
      <c r="E2006" s="834" t="s">
        <v>2941</v>
      </c>
      <c r="F2006" s="832" t="s">
        <v>2908</v>
      </c>
      <c r="G2006" s="832" t="s">
        <v>3602</v>
      </c>
      <c r="H2006" s="832" t="s">
        <v>678</v>
      </c>
      <c r="I2006" s="832" t="s">
        <v>3603</v>
      </c>
      <c r="J2006" s="832" t="s">
        <v>2823</v>
      </c>
      <c r="K2006" s="832" t="s">
        <v>3604</v>
      </c>
      <c r="L2006" s="835">
        <v>1131.06</v>
      </c>
      <c r="M2006" s="835">
        <v>40718.159999999996</v>
      </c>
      <c r="N2006" s="832">
        <v>36</v>
      </c>
      <c r="O2006" s="836">
        <v>6</v>
      </c>
      <c r="P2006" s="835">
        <v>40718.159999999996</v>
      </c>
      <c r="Q2006" s="837">
        <v>1</v>
      </c>
      <c r="R2006" s="832">
        <v>36</v>
      </c>
      <c r="S2006" s="837">
        <v>1</v>
      </c>
      <c r="T2006" s="836">
        <v>6</v>
      </c>
      <c r="U2006" s="838">
        <v>1</v>
      </c>
    </row>
    <row r="2007" spans="1:21" ht="14.45" customHeight="1" x14ac:dyDescent="0.2">
      <c r="A2007" s="831">
        <v>7</v>
      </c>
      <c r="B2007" s="832" t="s">
        <v>2907</v>
      </c>
      <c r="C2007" s="832" t="s">
        <v>2913</v>
      </c>
      <c r="D2007" s="833" t="s">
        <v>4443</v>
      </c>
      <c r="E2007" s="834" t="s">
        <v>2941</v>
      </c>
      <c r="F2007" s="832" t="s">
        <v>2908</v>
      </c>
      <c r="G2007" s="832" t="s">
        <v>3602</v>
      </c>
      <c r="H2007" s="832" t="s">
        <v>585</v>
      </c>
      <c r="I2007" s="832" t="s">
        <v>3607</v>
      </c>
      <c r="J2007" s="832" t="s">
        <v>3608</v>
      </c>
      <c r="K2007" s="832" t="s">
        <v>3606</v>
      </c>
      <c r="L2007" s="835">
        <v>1292.6500000000001</v>
      </c>
      <c r="M2007" s="835">
        <v>7755.9000000000005</v>
      </c>
      <c r="N2007" s="832">
        <v>6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7</v>
      </c>
      <c r="B2008" s="832" t="s">
        <v>2907</v>
      </c>
      <c r="C2008" s="832" t="s">
        <v>2913</v>
      </c>
      <c r="D2008" s="833" t="s">
        <v>4443</v>
      </c>
      <c r="E2008" s="834" t="s">
        <v>2941</v>
      </c>
      <c r="F2008" s="832" t="s">
        <v>2908</v>
      </c>
      <c r="G2008" s="832" t="s">
        <v>3602</v>
      </c>
      <c r="H2008" s="832" t="s">
        <v>585</v>
      </c>
      <c r="I2008" s="832" t="s">
        <v>3614</v>
      </c>
      <c r="J2008" s="832" t="s">
        <v>3615</v>
      </c>
      <c r="K2008" s="832" t="s">
        <v>2824</v>
      </c>
      <c r="L2008" s="835">
        <v>754.04</v>
      </c>
      <c r="M2008" s="835">
        <v>9048.48</v>
      </c>
      <c r="N2008" s="832">
        <v>12</v>
      </c>
      <c r="O2008" s="836">
        <v>2</v>
      </c>
      <c r="P2008" s="835">
        <v>9048.48</v>
      </c>
      <c r="Q2008" s="837">
        <v>1</v>
      </c>
      <c r="R2008" s="832">
        <v>12</v>
      </c>
      <c r="S2008" s="837">
        <v>1</v>
      </c>
      <c r="T2008" s="836">
        <v>2</v>
      </c>
      <c r="U2008" s="838">
        <v>1</v>
      </c>
    </row>
    <row r="2009" spans="1:21" ht="14.45" customHeight="1" x14ac:dyDescent="0.2">
      <c r="A2009" s="831">
        <v>7</v>
      </c>
      <c r="B2009" s="832" t="s">
        <v>2907</v>
      </c>
      <c r="C2009" s="832" t="s">
        <v>2913</v>
      </c>
      <c r="D2009" s="833" t="s">
        <v>4443</v>
      </c>
      <c r="E2009" s="834" t="s">
        <v>2941</v>
      </c>
      <c r="F2009" s="832" t="s">
        <v>2908</v>
      </c>
      <c r="G2009" s="832" t="s">
        <v>3602</v>
      </c>
      <c r="H2009" s="832" t="s">
        <v>585</v>
      </c>
      <c r="I2009" s="832" t="s">
        <v>4227</v>
      </c>
      <c r="J2009" s="832" t="s">
        <v>3615</v>
      </c>
      <c r="K2009" s="832" t="s">
        <v>3606</v>
      </c>
      <c r="L2009" s="835">
        <v>1508.08</v>
      </c>
      <c r="M2009" s="835">
        <v>9048.48</v>
      </c>
      <c r="N2009" s="832">
        <v>6</v>
      </c>
      <c r="O2009" s="836">
        <v>1</v>
      </c>
      <c r="P2009" s="835">
        <v>9048.48</v>
      </c>
      <c r="Q2009" s="837">
        <v>1</v>
      </c>
      <c r="R2009" s="832">
        <v>6</v>
      </c>
      <c r="S2009" s="837">
        <v>1</v>
      </c>
      <c r="T2009" s="836">
        <v>1</v>
      </c>
      <c r="U2009" s="838">
        <v>1</v>
      </c>
    </row>
    <row r="2010" spans="1:21" ht="14.45" customHeight="1" x14ac:dyDescent="0.2">
      <c r="A2010" s="831">
        <v>7</v>
      </c>
      <c r="B2010" s="832" t="s">
        <v>2907</v>
      </c>
      <c r="C2010" s="832" t="s">
        <v>2913</v>
      </c>
      <c r="D2010" s="833" t="s">
        <v>4443</v>
      </c>
      <c r="E2010" s="834" t="s">
        <v>2941</v>
      </c>
      <c r="F2010" s="832" t="s">
        <v>2908</v>
      </c>
      <c r="G2010" s="832" t="s">
        <v>3602</v>
      </c>
      <c r="H2010" s="832" t="s">
        <v>585</v>
      </c>
      <c r="I2010" s="832" t="s">
        <v>3617</v>
      </c>
      <c r="J2010" s="832" t="s">
        <v>3615</v>
      </c>
      <c r="K2010" s="832" t="s">
        <v>2824</v>
      </c>
      <c r="L2010" s="835">
        <v>754.04</v>
      </c>
      <c r="M2010" s="835">
        <v>13572.72</v>
      </c>
      <c r="N2010" s="832">
        <v>18</v>
      </c>
      <c r="O2010" s="836">
        <v>2</v>
      </c>
      <c r="P2010" s="835">
        <v>13572.72</v>
      </c>
      <c r="Q2010" s="837">
        <v>1</v>
      </c>
      <c r="R2010" s="832">
        <v>18</v>
      </c>
      <c r="S2010" s="837">
        <v>1</v>
      </c>
      <c r="T2010" s="836">
        <v>2</v>
      </c>
      <c r="U2010" s="838">
        <v>1</v>
      </c>
    </row>
    <row r="2011" spans="1:21" ht="14.45" customHeight="1" x14ac:dyDescent="0.2">
      <c r="A2011" s="831">
        <v>7</v>
      </c>
      <c r="B2011" s="832" t="s">
        <v>2907</v>
      </c>
      <c r="C2011" s="832" t="s">
        <v>2913</v>
      </c>
      <c r="D2011" s="833" t="s">
        <v>4443</v>
      </c>
      <c r="E2011" s="834" t="s">
        <v>2941</v>
      </c>
      <c r="F2011" s="832" t="s">
        <v>2908</v>
      </c>
      <c r="G2011" s="832" t="s">
        <v>3048</v>
      </c>
      <c r="H2011" s="832" t="s">
        <v>678</v>
      </c>
      <c r="I2011" s="832" t="s">
        <v>3620</v>
      </c>
      <c r="J2011" s="832" t="s">
        <v>874</v>
      </c>
      <c r="K2011" s="832" t="s">
        <v>875</v>
      </c>
      <c r="L2011" s="835">
        <v>65.989999999999995</v>
      </c>
      <c r="M2011" s="835">
        <v>989.84999999999991</v>
      </c>
      <c r="N2011" s="832">
        <v>15</v>
      </c>
      <c r="O2011" s="836">
        <v>2.5</v>
      </c>
      <c r="P2011" s="835">
        <v>989.84999999999991</v>
      </c>
      <c r="Q2011" s="837">
        <v>1</v>
      </c>
      <c r="R2011" s="832">
        <v>15</v>
      </c>
      <c r="S2011" s="837">
        <v>1</v>
      </c>
      <c r="T2011" s="836">
        <v>2.5</v>
      </c>
      <c r="U2011" s="838">
        <v>1</v>
      </c>
    </row>
    <row r="2012" spans="1:21" ht="14.45" customHeight="1" x14ac:dyDescent="0.2">
      <c r="A2012" s="831">
        <v>7</v>
      </c>
      <c r="B2012" s="832" t="s">
        <v>2907</v>
      </c>
      <c r="C2012" s="832" t="s">
        <v>2913</v>
      </c>
      <c r="D2012" s="833" t="s">
        <v>4443</v>
      </c>
      <c r="E2012" s="834" t="s">
        <v>2941</v>
      </c>
      <c r="F2012" s="832" t="s">
        <v>2908</v>
      </c>
      <c r="G2012" s="832" t="s">
        <v>3048</v>
      </c>
      <c r="H2012" s="832" t="s">
        <v>678</v>
      </c>
      <c r="I2012" s="832" t="s">
        <v>3050</v>
      </c>
      <c r="J2012" s="832" t="s">
        <v>876</v>
      </c>
      <c r="K2012" s="832" t="s">
        <v>877</v>
      </c>
      <c r="L2012" s="835">
        <v>132</v>
      </c>
      <c r="M2012" s="835">
        <v>792</v>
      </c>
      <c r="N2012" s="832">
        <v>6</v>
      </c>
      <c r="O2012" s="836">
        <v>1</v>
      </c>
      <c r="P2012" s="835">
        <v>792</v>
      </c>
      <c r="Q2012" s="837">
        <v>1</v>
      </c>
      <c r="R2012" s="832">
        <v>6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7</v>
      </c>
      <c r="B2013" s="832" t="s">
        <v>2907</v>
      </c>
      <c r="C2013" s="832" t="s">
        <v>2913</v>
      </c>
      <c r="D2013" s="833" t="s">
        <v>4443</v>
      </c>
      <c r="E2013" s="834" t="s">
        <v>2941</v>
      </c>
      <c r="F2013" s="832" t="s">
        <v>2908</v>
      </c>
      <c r="G2013" s="832" t="s">
        <v>3048</v>
      </c>
      <c r="H2013" s="832" t="s">
        <v>678</v>
      </c>
      <c r="I2013" s="832" t="s">
        <v>3621</v>
      </c>
      <c r="J2013" s="832" t="s">
        <v>876</v>
      </c>
      <c r="K2013" s="832" t="s">
        <v>3619</v>
      </c>
      <c r="L2013" s="835">
        <v>264</v>
      </c>
      <c r="M2013" s="835">
        <v>792</v>
      </c>
      <c r="N2013" s="832">
        <v>3</v>
      </c>
      <c r="O2013" s="836">
        <v>0.5</v>
      </c>
      <c r="P2013" s="835">
        <v>792</v>
      </c>
      <c r="Q2013" s="837">
        <v>1</v>
      </c>
      <c r="R2013" s="832">
        <v>3</v>
      </c>
      <c r="S2013" s="837">
        <v>1</v>
      </c>
      <c r="T2013" s="836">
        <v>0.5</v>
      </c>
      <c r="U2013" s="838">
        <v>1</v>
      </c>
    </row>
    <row r="2014" spans="1:21" ht="14.45" customHeight="1" x14ac:dyDescent="0.2">
      <c r="A2014" s="831">
        <v>7</v>
      </c>
      <c r="B2014" s="832" t="s">
        <v>2907</v>
      </c>
      <c r="C2014" s="832" t="s">
        <v>2913</v>
      </c>
      <c r="D2014" s="833" t="s">
        <v>4443</v>
      </c>
      <c r="E2014" s="834" t="s">
        <v>2941</v>
      </c>
      <c r="F2014" s="832" t="s">
        <v>2908</v>
      </c>
      <c r="G2014" s="832" t="s">
        <v>3048</v>
      </c>
      <c r="H2014" s="832" t="s">
        <v>585</v>
      </c>
      <c r="I2014" s="832" t="s">
        <v>3622</v>
      </c>
      <c r="J2014" s="832" t="s">
        <v>3052</v>
      </c>
      <c r="K2014" s="832" t="s">
        <v>875</v>
      </c>
      <c r="L2014" s="835">
        <v>65.989999999999995</v>
      </c>
      <c r="M2014" s="835">
        <v>395.93999999999994</v>
      </c>
      <c r="N2014" s="832">
        <v>6</v>
      </c>
      <c r="O2014" s="836">
        <v>1</v>
      </c>
      <c r="P2014" s="835">
        <v>197.96999999999997</v>
      </c>
      <c r="Q2014" s="837">
        <v>0.5</v>
      </c>
      <c r="R2014" s="832">
        <v>3</v>
      </c>
      <c r="S2014" s="837">
        <v>0.5</v>
      </c>
      <c r="T2014" s="836">
        <v>0.5</v>
      </c>
      <c r="U2014" s="838">
        <v>0.5</v>
      </c>
    </row>
    <row r="2015" spans="1:21" ht="14.45" customHeight="1" x14ac:dyDescent="0.2">
      <c r="A2015" s="831">
        <v>7</v>
      </c>
      <c r="B2015" s="832" t="s">
        <v>2907</v>
      </c>
      <c r="C2015" s="832" t="s">
        <v>2913</v>
      </c>
      <c r="D2015" s="833" t="s">
        <v>4443</v>
      </c>
      <c r="E2015" s="834" t="s">
        <v>2941</v>
      </c>
      <c r="F2015" s="832" t="s">
        <v>2908</v>
      </c>
      <c r="G2015" s="832" t="s">
        <v>3048</v>
      </c>
      <c r="H2015" s="832" t="s">
        <v>585</v>
      </c>
      <c r="I2015" s="832" t="s">
        <v>3051</v>
      </c>
      <c r="J2015" s="832" t="s">
        <v>3052</v>
      </c>
      <c r="K2015" s="832" t="s">
        <v>877</v>
      </c>
      <c r="L2015" s="835">
        <v>132</v>
      </c>
      <c r="M2015" s="835">
        <v>396</v>
      </c>
      <c r="N2015" s="832">
        <v>3</v>
      </c>
      <c r="O2015" s="836">
        <v>0.5</v>
      </c>
      <c r="P2015" s="835">
        <v>396</v>
      </c>
      <c r="Q2015" s="837">
        <v>1</v>
      </c>
      <c r="R2015" s="832">
        <v>3</v>
      </c>
      <c r="S2015" s="837">
        <v>1</v>
      </c>
      <c r="T2015" s="836">
        <v>0.5</v>
      </c>
      <c r="U2015" s="838">
        <v>1</v>
      </c>
    </row>
    <row r="2016" spans="1:21" ht="14.45" customHeight="1" x14ac:dyDescent="0.2">
      <c r="A2016" s="831">
        <v>7</v>
      </c>
      <c r="B2016" s="832" t="s">
        <v>2907</v>
      </c>
      <c r="C2016" s="832" t="s">
        <v>2913</v>
      </c>
      <c r="D2016" s="833" t="s">
        <v>4443</v>
      </c>
      <c r="E2016" s="834" t="s">
        <v>2941</v>
      </c>
      <c r="F2016" s="832" t="s">
        <v>2908</v>
      </c>
      <c r="G2016" s="832" t="s">
        <v>3229</v>
      </c>
      <c r="H2016" s="832" t="s">
        <v>585</v>
      </c>
      <c r="I2016" s="832" t="s">
        <v>3623</v>
      </c>
      <c r="J2016" s="832" t="s">
        <v>3231</v>
      </c>
      <c r="K2016" s="832" t="s">
        <v>3624</v>
      </c>
      <c r="L2016" s="835">
        <v>140.94999999999999</v>
      </c>
      <c r="M2016" s="835">
        <v>140.94999999999999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7</v>
      </c>
      <c r="B2017" s="832" t="s">
        <v>2907</v>
      </c>
      <c r="C2017" s="832" t="s">
        <v>2913</v>
      </c>
      <c r="D2017" s="833" t="s">
        <v>4443</v>
      </c>
      <c r="E2017" s="834" t="s">
        <v>2941</v>
      </c>
      <c r="F2017" s="832" t="s">
        <v>2908</v>
      </c>
      <c r="G2017" s="832" t="s">
        <v>3229</v>
      </c>
      <c r="H2017" s="832" t="s">
        <v>585</v>
      </c>
      <c r="I2017" s="832" t="s">
        <v>3625</v>
      </c>
      <c r="J2017" s="832" t="s">
        <v>3231</v>
      </c>
      <c r="K2017" s="832" t="s">
        <v>3626</v>
      </c>
      <c r="L2017" s="835">
        <v>211.42</v>
      </c>
      <c r="M2017" s="835">
        <v>634.26</v>
      </c>
      <c r="N2017" s="832">
        <v>3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5" customHeight="1" x14ac:dyDescent="0.2">
      <c r="A2018" s="831">
        <v>7</v>
      </c>
      <c r="B2018" s="832" t="s">
        <v>2907</v>
      </c>
      <c r="C2018" s="832" t="s">
        <v>2913</v>
      </c>
      <c r="D2018" s="833" t="s">
        <v>4443</v>
      </c>
      <c r="E2018" s="834" t="s">
        <v>2941</v>
      </c>
      <c r="F2018" s="832" t="s">
        <v>2908</v>
      </c>
      <c r="G2018" s="832" t="s">
        <v>3229</v>
      </c>
      <c r="H2018" s="832" t="s">
        <v>585</v>
      </c>
      <c r="I2018" s="832" t="s">
        <v>3230</v>
      </c>
      <c r="J2018" s="832" t="s">
        <v>3231</v>
      </c>
      <c r="K2018" s="832" t="s">
        <v>3232</v>
      </c>
      <c r="L2018" s="835">
        <v>281.88</v>
      </c>
      <c r="M2018" s="835">
        <v>845.64</v>
      </c>
      <c r="N2018" s="832">
        <v>3</v>
      </c>
      <c r="O2018" s="836">
        <v>0.5</v>
      </c>
      <c r="P2018" s="835">
        <v>845.64</v>
      </c>
      <c r="Q2018" s="837">
        <v>1</v>
      </c>
      <c r="R2018" s="832">
        <v>3</v>
      </c>
      <c r="S2018" s="837">
        <v>1</v>
      </c>
      <c r="T2018" s="836">
        <v>0.5</v>
      </c>
      <c r="U2018" s="838">
        <v>1</v>
      </c>
    </row>
    <row r="2019" spans="1:21" ht="14.45" customHeight="1" x14ac:dyDescent="0.2">
      <c r="A2019" s="831">
        <v>7</v>
      </c>
      <c r="B2019" s="832" t="s">
        <v>2907</v>
      </c>
      <c r="C2019" s="832" t="s">
        <v>2913</v>
      </c>
      <c r="D2019" s="833" t="s">
        <v>4443</v>
      </c>
      <c r="E2019" s="834" t="s">
        <v>2941</v>
      </c>
      <c r="F2019" s="832" t="s">
        <v>2908</v>
      </c>
      <c r="G2019" s="832" t="s">
        <v>3065</v>
      </c>
      <c r="H2019" s="832" t="s">
        <v>585</v>
      </c>
      <c r="I2019" s="832" t="s">
        <v>3066</v>
      </c>
      <c r="J2019" s="832" t="s">
        <v>3067</v>
      </c>
      <c r="K2019" s="832" t="s">
        <v>3068</v>
      </c>
      <c r="L2019" s="835">
        <v>24.68</v>
      </c>
      <c r="M2019" s="835">
        <v>296.15999999999997</v>
      </c>
      <c r="N2019" s="832">
        <v>12</v>
      </c>
      <c r="O2019" s="836">
        <v>3</v>
      </c>
      <c r="P2019" s="835">
        <v>148.07999999999998</v>
      </c>
      <c r="Q2019" s="837">
        <v>0.5</v>
      </c>
      <c r="R2019" s="832">
        <v>6</v>
      </c>
      <c r="S2019" s="837">
        <v>0.5</v>
      </c>
      <c r="T2019" s="836">
        <v>1</v>
      </c>
      <c r="U2019" s="838">
        <v>0.33333333333333331</v>
      </c>
    </row>
    <row r="2020" spans="1:21" ht="14.45" customHeight="1" x14ac:dyDescent="0.2">
      <c r="A2020" s="831">
        <v>7</v>
      </c>
      <c r="B2020" s="832" t="s">
        <v>2907</v>
      </c>
      <c r="C2020" s="832" t="s">
        <v>2913</v>
      </c>
      <c r="D2020" s="833" t="s">
        <v>4443</v>
      </c>
      <c r="E2020" s="834" t="s">
        <v>2941</v>
      </c>
      <c r="F2020" s="832" t="s">
        <v>2908</v>
      </c>
      <c r="G2020" s="832" t="s">
        <v>3065</v>
      </c>
      <c r="H2020" s="832" t="s">
        <v>585</v>
      </c>
      <c r="I2020" s="832" t="s">
        <v>3633</v>
      </c>
      <c r="J2020" s="832" t="s">
        <v>3067</v>
      </c>
      <c r="K2020" s="832" t="s">
        <v>3634</v>
      </c>
      <c r="L2020" s="835">
        <v>74.06</v>
      </c>
      <c r="M2020" s="835">
        <v>1629.3200000000002</v>
      </c>
      <c r="N2020" s="832">
        <v>22</v>
      </c>
      <c r="O2020" s="836">
        <v>4.5</v>
      </c>
      <c r="P2020" s="835">
        <v>1184.96</v>
      </c>
      <c r="Q2020" s="837">
        <v>0.72727272727272718</v>
      </c>
      <c r="R2020" s="832">
        <v>16</v>
      </c>
      <c r="S2020" s="837">
        <v>0.72727272727272729</v>
      </c>
      <c r="T2020" s="836">
        <v>3</v>
      </c>
      <c r="U2020" s="838">
        <v>0.66666666666666663</v>
      </c>
    </row>
    <row r="2021" spans="1:21" ht="14.45" customHeight="1" x14ac:dyDescent="0.2">
      <c r="A2021" s="831">
        <v>7</v>
      </c>
      <c r="B2021" s="832" t="s">
        <v>2907</v>
      </c>
      <c r="C2021" s="832" t="s">
        <v>2913</v>
      </c>
      <c r="D2021" s="833" t="s">
        <v>4443</v>
      </c>
      <c r="E2021" s="834" t="s">
        <v>2941</v>
      </c>
      <c r="F2021" s="832" t="s">
        <v>2908</v>
      </c>
      <c r="G2021" s="832" t="s">
        <v>3065</v>
      </c>
      <c r="H2021" s="832" t="s">
        <v>585</v>
      </c>
      <c r="I2021" s="832" t="s">
        <v>3633</v>
      </c>
      <c r="J2021" s="832" t="s">
        <v>3067</v>
      </c>
      <c r="K2021" s="832" t="s">
        <v>3634</v>
      </c>
      <c r="L2021" s="835">
        <v>80.319999999999993</v>
      </c>
      <c r="M2021" s="835">
        <v>240.95999999999998</v>
      </c>
      <c r="N2021" s="832">
        <v>3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7</v>
      </c>
      <c r="B2022" s="832" t="s">
        <v>2907</v>
      </c>
      <c r="C2022" s="832" t="s">
        <v>2913</v>
      </c>
      <c r="D2022" s="833" t="s">
        <v>4443</v>
      </c>
      <c r="E2022" s="834" t="s">
        <v>2941</v>
      </c>
      <c r="F2022" s="832" t="s">
        <v>2908</v>
      </c>
      <c r="G2022" s="832" t="s">
        <v>3635</v>
      </c>
      <c r="H2022" s="832" t="s">
        <v>585</v>
      </c>
      <c r="I2022" s="832" t="s">
        <v>3636</v>
      </c>
      <c r="J2022" s="832" t="s">
        <v>3637</v>
      </c>
      <c r="K2022" s="832" t="s">
        <v>3638</v>
      </c>
      <c r="L2022" s="835">
        <v>561.76</v>
      </c>
      <c r="M2022" s="835">
        <v>6741.12</v>
      </c>
      <c r="N2022" s="832">
        <v>12</v>
      </c>
      <c r="O2022" s="836">
        <v>2.5</v>
      </c>
      <c r="P2022" s="835">
        <v>5055.84</v>
      </c>
      <c r="Q2022" s="837">
        <v>0.75</v>
      </c>
      <c r="R2022" s="832">
        <v>9</v>
      </c>
      <c r="S2022" s="837">
        <v>0.75</v>
      </c>
      <c r="T2022" s="836">
        <v>1.5</v>
      </c>
      <c r="U2022" s="838">
        <v>0.6</v>
      </c>
    </row>
    <row r="2023" spans="1:21" ht="14.45" customHeight="1" x14ac:dyDescent="0.2">
      <c r="A2023" s="831">
        <v>7</v>
      </c>
      <c r="B2023" s="832" t="s">
        <v>2907</v>
      </c>
      <c r="C2023" s="832" t="s">
        <v>2913</v>
      </c>
      <c r="D2023" s="833" t="s">
        <v>4443</v>
      </c>
      <c r="E2023" s="834" t="s">
        <v>2941</v>
      </c>
      <c r="F2023" s="832" t="s">
        <v>2908</v>
      </c>
      <c r="G2023" s="832" t="s">
        <v>4427</v>
      </c>
      <c r="H2023" s="832" t="s">
        <v>585</v>
      </c>
      <c r="I2023" s="832" t="s">
        <v>4428</v>
      </c>
      <c r="J2023" s="832" t="s">
        <v>4429</v>
      </c>
      <c r="K2023" s="832" t="s">
        <v>3787</v>
      </c>
      <c r="L2023" s="835">
        <v>138.76</v>
      </c>
      <c r="M2023" s="835">
        <v>555.04</v>
      </c>
      <c r="N2023" s="832">
        <v>4</v>
      </c>
      <c r="O2023" s="836">
        <v>1</v>
      </c>
      <c r="P2023" s="835">
        <v>555.04</v>
      </c>
      <c r="Q2023" s="837">
        <v>1</v>
      </c>
      <c r="R2023" s="832">
        <v>4</v>
      </c>
      <c r="S2023" s="837">
        <v>1</v>
      </c>
      <c r="T2023" s="836">
        <v>1</v>
      </c>
      <c r="U2023" s="838">
        <v>1</v>
      </c>
    </row>
    <row r="2024" spans="1:21" ht="14.45" customHeight="1" x14ac:dyDescent="0.2">
      <c r="A2024" s="831">
        <v>7</v>
      </c>
      <c r="B2024" s="832" t="s">
        <v>2907</v>
      </c>
      <c r="C2024" s="832" t="s">
        <v>2913</v>
      </c>
      <c r="D2024" s="833" t="s">
        <v>4443</v>
      </c>
      <c r="E2024" s="834" t="s">
        <v>2941</v>
      </c>
      <c r="F2024" s="832" t="s">
        <v>2908</v>
      </c>
      <c r="G2024" s="832" t="s">
        <v>3643</v>
      </c>
      <c r="H2024" s="832" t="s">
        <v>678</v>
      </c>
      <c r="I2024" s="832" t="s">
        <v>4016</v>
      </c>
      <c r="J2024" s="832" t="s">
        <v>3647</v>
      </c>
      <c r="K2024" s="832" t="s">
        <v>3663</v>
      </c>
      <c r="L2024" s="835">
        <v>1454.23</v>
      </c>
      <c r="M2024" s="835">
        <v>8725.380000000001</v>
      </c>
      <c r="N2024" s="832">
        <v>6</v>
      </c>
      <c r="O2024" s="836">
        <v>1</v>
      </c>
      <c r="P2024" s="835">
        <v>8725.380000000001</v>
      </c>
      <c r="Q2024" s="837">
        <v>1</v>
      </c>
      <c r="R2024" s="832">
        <v>6</v>
      </c>
      <c r="S2024" s="837">
        <v>1</v>
      </c>
      <c r="T2024" s="836">
        <v>1</v>
      </c>
      <c r="U2024" s="838">
        <v>1</v>
      </c>
    </row>
    <row r="2025" spans="1:21" ht="14.45" customHeight="1" x14ac:dyDescent="0.2">
      <c r="A2025" s="831">
        <v>7</v>
      </c>
      <c r="B2025" s="832" t="s">
        <v>2907</v>
      </c>
      <c r="C2025" s="832" t="s">
        <v>2913</v>
      </c>
      <c r="D2025" s="833" t="s">
        <v>4443</v>
      </c>
      <c r="E2025" s="834" t="s">
        <v>2941</v>
      </c>
      <c r="F2025" s="832" t="s">
        <v>2908</v>
      </c>
      <c r="G2025" s="832" t="s">
        <v>3643</v>
      </c>
      <c r="H2025" s="832" t="s">
        <v>678</v>
      </c>
      <c r="I2025" s="832" t="s">
        <v>3648</v>
      </c>
      <c r="J2025" s="832" t="s">
        <v>3647</v>
      </c>
      <c r="K2025" s="832" t="s">
        <v>2814</v>
      </c>
      <c r="L2025" s="835">
        <v>1938.97</v>
      </c>
      <c r="M2025" s="835">
        <v>11633.82</v>
      </c>
      <c r="N2025" s="832">
        <v>6</v>
      </c>
      <c r="O2025" s="836">
        <v>1</v>
      </c>
      <c r="P2025" s="835">
        <v>11633.82</v>
      </c>
      <c r="Q2025" s="837">
        <v>1</v>
      </c>
      <c r="R2025" s="832">
        <v>6</v>
      </c>
      <c r="S2025" s="837">
        <v>1</v>
      </c>
      <c r="T2025" s="836">
        <v>1</v>
      </c>
      <c r="U2025" s="838">
        <v>1</v>
      </c>
    </row>
    <row r="2026" spans="1:21" ht="14.45" customHeight="1" x14ac:dyDescent="0.2">
      <c r="A2026" s="831">
        <v>7</v>
      </c>
      <c r="B2026" s="832" t="s">
        <v>2907</v>
      </c>
      <c r="C2026" s="832" t="s">
        <v>2913</v>
      </c>
      <c r="D2026" s="833" t="s">
        <v>4443</v>
      </c>
      <c r="E2026" s="834" t="s">
        <v>2941</v>
      </c>
      <c r="F2026" s="832" t="s">
        <v>2908</v>
      </c>
      <c r="G2026" s="832" t="s">
        <v>3643</v>
      </c>
      <c r="H2026" s="832" t="s">
        <v>678</v>
      </c>
      <c r="I2026" s="832" t="s">
        <v>3652</v>
      </c>
      <c r="J2026" s="832" t="s">
        <v>2587</v>
      </c>
      <c r="K2026" s="832" t="s">
        <v>3653</v>
      </c>
      <c r="L2026" s="835">
        <v>1938.97</v>
      </c>
      <c r="M2026" s="835">
        <v>11633.82</v>
      </c>
      <c r="N2026" s="832">
        <v>6</v>
      </c>
      <c r="O2026" s="836">
        <v>1</v>
      </c>
      <c r="P2026" s="835">
        <v>11633.82</v>
      </c>
      <c r="Q2026" s="837">
        <v>1</v>
      </c>
      <c r="R2026" s="832">
        <v>6</v>
      </c>
      <c r="S2026" s="837">
        <v>1</v>
      </c>
      <c r="T2026" s="836">
        <v>1</v>
      </c>
      <c r="U2026" s="838">
        <v>1</v>
      </c>
    </row>
    <row r="2027" spans="1:21" ht="14.45" customHeight="1" x14ac:dyDescent="0.2">
      <c r="A2027" s="831">
        <v>7</v>
      </c>
      <c r="B2027" s="832" t="s">
        <v>2907</v>
      </c>
      <c r="C2027" s="832" t="s">
        <v>2913</v>
      </c>
      <c r="D2027" s="833" t="s">
        <v>4443</v>
      </c>
      <c r="E2027" s="834" t="s">
        <v>2941</v>
      </c>
      <c r="F2027" s="832" t="s">
        <v>2908</v>
      </c>
      <c r="G2027" s="832" t="s">
        <v>3643</v>
      </c>
      <c r="H2027" s="832" t="s">
        <v>678</v>
      </c>
      <c r="I2027" s="832" t="s">
        <v>3654</v>
      </c>
      <c r="J2027" s="832" t="s">
        <v>2587</v>
      </c>
      <c r="K2027" s="832" t="s">
        <v>3655</v>
      </c>
      <c r="L2027" s="835">
        <v>1454.23</v>
      </c>
      <c r="M2027" s="835">
        <v>37809.980000000003</v>
      </c>
      <c r="N2027" s="832">
        <v>26</v>
      </c>
      <c r="O2027" s="836">
        <v>4</v>
      </c>
      <c r="P2027" s="835">
        <v>37809.980000000003</v>
      </c>
      <c r="Q2027" s="837">
        <v>1</v>
      </c>
      <c r="R2027" s="832">
        <v>26</v>
      </c>
      <c r="S2027" s="837">
        <v>1</v>
      </c>
      <c r="T2027" s="836">
        <v>4</v>
      </c>
      <c r="U2027" s="838">
        <v>1</v>
      </c>
    </row>
    <row r="2028" spans="1:21" ht="14.45" customHeight="1" x14ac:dyDescent="0.2">
      <c r="A2028" s="831">
        <v>7</v>
      </c>
      <c r="B2028" s="832" t="s">
        <v>2907</v>
      </c>
      <c r="C2028" s="832" t="s">
        <v>2913</v>
      </c>
      <c r="D2028" s="833" t="s">
        <v>4443</v>
      </c>
      <c r="E2028" s="834" t="s">
        <v>2941</v>
      </c>
      <c r="F2028" s="832" t="s">
        <v>2908</v>
      </c>
      <c r="G2028" s="832" t="s">
        <v>3643</v>
      </c>
      <c r="H2028" s="832" t="s">
        <v>678</v>
      </c>
      <c r="I2028" s="832" t="s">
        <v>2586</v>
      </c>
      <c r="J2028" s="832" t="s">
        <v>2587</v>
      </c>
      <c r="K2028" s="832" t="s">
        <v>2588</v>
      </c>
      <c r="L2028" s="835">
        <v>484.75</v>
      </c>
      <c r="M2028" s="835">
        <v>2908.5</v>
      </c>
      <c r="N2028" s="832">
        <v>6</v>
      </c>
      <c r="O2028" s="836">
        <v>1</v>
      </c>
      <c r="P2028" s="835">
        <v>2908.5</v>
      </c>
      <c r="Q2028" s="837">
        <v>1</v>
      </c>
      <c r="R2028" s="832">
        <v>6</v>
      </c>
      <c r="S2028" s="837">
        <v>1</v>
      </c>
      <c r="T2028" s="836">
        <v>1</v>
      </c>
      <c r="U2028" s="838">
        <v>1</v>
      </c>
    </row>
    <row r="2029" spans="1:21" ht="14.45" customHeight="1" x14ac:dyDescent="0.2">
      <c r="A2029" s="831">
        <v>7</v>
      </c>
      <c r="B2029" s="832" t="s">
        <v>2907</v>
      </c>
      <c r="C2029" s="832" t="s">
        <v>2913</v>
      </c>
      <c r="D2029" s="833" t="s">
        <v>4443</v>
      </c>
      <c r="E2029" s="834" t="s">
        <v>2941</v>
      </c>
      <c r="F2029" s="832" t="s">
        <v>2908</v>
      </c>
      <c r="G2029" s="832" t="s">
        <v>3643</v>
      </c>
      <c r="H2029" s="832" t="s">
        <v>678</v>
      </c>
      <c r="I2029" s="832" t="s">
        <v>2819</v>
      </c>
      <c r="J2029" s="832" t="s">
        <v>2587</v>
      </c>
      <c r="K2029" s="832" t="s">
        <v>2820</v>
      </c>
      <c r="L2029" s="835">
        <v>969.48</v>
      </c>
      <c r="M2029" s="835">
        <v>5816.88</v>
      </c>
      <c r="N2029" s="832">
        <v>6</v>
      </c>
      <c r="O2029" s="836">
        <v>1</v>
      </c>
      <c r="P2029" s="835">
        <v>5816.88</v>
      </c>
      <c r="Q2029" s="837">
        <v>1</v>
      </c>
      <c r="R2029" s="832">
        <v>6</v>
      </c>
      <c r="S2029" s="837">
        <v>1</v>
      </c>
      <c r="T2029" s="836">
        <v>1</v>
      </c>
      <c r="U2029" s="838">
        <v>1</v>
      </c>
    </row>
    <row r="2030" spans="1:21" ht="14.45" customHeight="1" x14ac:dyDescent="0.2">
      <c r="A2030" s="831">
        <v>7</v>
      </c>
      <c r="B2030" s="832" t="s">
        <v>2907</v>
      </c>
      <c r="C2030" s="832" t="s">
        <v>2913</v>
      </c>
      <c r="D2030" s="833" t="s">
        <v>4443</v>
      </c>
      <c r="E2030" s="834" t="s">
        <v>2941</v>
      </c>
      <c r="F2030" s="832" t="s">
        <v>2908</v>
      </c>
      <c r="G2030" s="832" t="s">
        <v>3643</v>
      </c>
      <c r="H2030" s="832" t="s">
        <v>585</v>
      </c>
      <c r="I2030" s="832" t="s">
        <v>3656</v>
      </c>
      <c r="J2030" s="832" t="s">
        <v>3657</v>
      </c>
      <c r="K2030" s="832" t="s">
        <v>3658</v>
      </c>
      <c r="L2030" s="835">
        <v>1938.97</v>
      </c>
      <c r="M2030" s="835">
        <v>23267.64</v>
      </c>
      <c r="N2030" s="832">
        <v>12</v>
      </c>
      <c r="O2030" s="836">
        <v>2</v>
      </c>
      <c r="P2030" s="835">
        <v>23267.64</v>
      </c>
      <c r="Q2030" s="837">
        <v>1</v>
      </c>
      <c r="R2030" s="832">
        <v>12</v>
      </c>
      <c r="S2030" s="837">
        <v>1</v>
      </c>
      <c r="T2030" s="836">
        <v>2</v>
      </c>
      <c r="U2030" s="838">
        <v>1</v>
      </c>
    </row>
    <row r="2031" spans="1:21" ht="14.45" customHeight="1" x14ac:dyDescent="0.2">
      <c r="A2031" s="831">
        <v>7</v>
      </c>
      <c r="B2031" s="832" t="s">
        <v>2907</v>
      </c>
      <c r="C2031" s="832" t="s">
        <v>2913</v>
      </c>
      <c r="D2031" s="833" t="s">
        <v>4443</v>
      </c>
      <c r="E2031" s="834" t="s">
        <v>2941</v>
      </c>
      <c r="F2031" s="832" t="s">
        <v>2908</v>
      </c>
      <c r="G2031" s="832" t="s">
        <v>3643</v>
      </c>
      <c r="H2031" s="832" t="s">
        <v>585</v>
      </c>
      <c r="I2031" s="832" t="s">
        <v>3943</v>
      </c>
      <c r="J2031" s="832" t="s">
        <v>3657</v>
      </c>
      <c r="K2031" s="832" t="s">
        <v>3944</v>
      </c>
      <c r="L2031" s="835">
        <v>484.75</v>
      </c>
      <c r="M2031" s="835">
        <v>2908.5</v>
      </c>
      <c r="N2031" s="832">
        <v>6</v>
      </c>
      <c r="O2031" s="836">
        <v>1</v>
      </c>
      <c r="P2031" s="835">
        <v>2908.5</v>
      </c>
      <c r="Q2031" s="837">
        <v>1</v>
      </c>
      <c r="R2031" s="832">
        <v>6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7</v>
      </c>
      <c r="B2032" s="832" t="s">
        <v>2907</v>
      </c>
      <c r="C2032" s="832" t="s">
        <v>2913</v>
      </c>
      <c r="D2032" s="833" t="s">
        <v>4443</v>
      </c>
      <c r="E2032" s="834" t="s">
        <v>2941</v>
      </c>
      <c r="F2032" s="832" t="s">
        <v>2908</v>
      </c>
      <c r="G2032" s="832" t="s">
        <v>3643</v>
      </c>
      <c r="H2032" s="832" t="s">
        <v>585</v>
      </c>
      <c r="I2032" s="832" t="s">
        <v>3660</v>
      </c>
      <c r="J2032" s="832" t="s">
        <v>3657</v>
      </c>
      <c r="K2032" s="832" t="s">
        <v>3661</v>
      </c>
      <c r="L2032" s="835">
        <v>969.48</v>
      </c>
      <c r="M2032" s="835">
        <v>17450.64</v>
      </c>
      <c r="N2032" s="832">
        <v>18</v>
      </c>
      <c r="O2032" s="836">
        <v>3</v>
      </c>
      <c r="P2032" s="835">
        <v>11633.76</v>
      </c>
      <c r="Q2032" s="837">
        <v>0.66666666666666674</v>
      </c>
      <c r="R2032" s="832">
        <v>12</v>
      </c>
      <c r="S2032" s="837">
        <v>0.66666666666666663</v>
      </c>
      <c r="T2032" s="836">
        <v>2</v>
      </c>
      <c r="U2032" s="838">
        <v>0.66666666666666663</v>
      </c>
    </row>
    <row r="2033" spans="1:21" ht="14.45" customHeight="1" x14ac:dyDescent="0.2">
      <c r="A2033" s="831">
        <v>7</v>
      </c>
      <c r="B2033" s="832" t="s">
        <v>2907</v>
      </c>
      <c r="C2033" s="832" t="s">
        <v>2913</v>
      </c>
      <c r="D2033" s="833" t="s">
        <v>4443</v>
      </c>
      <c r="E2033" s="834" t="s">
        <v>2941</v>
      </c>
      <c r="F2033" s="832" t="s">
        <v>2908</v>
      </c>
      <c r="G2033" s="832" t="s">
        <v>3643</v>
      </c>
      <c r="H2033" s="832" t="s">
        <v>678</v>
      </c>
      <c r="I2033" s="832" t="s">
        <v>2817</v>
      </c>
      <c r="J2033" s="832" t="s">
        <v>2813</v>
      </c>
      <c r="K2033" s="832" t="s">
        <v>2818</v>
      </c>
      <c r="L2033" s="835">
        <v>969.48</v>
      </c>
      <c r="M2033" s="835">
        <v>5816.88</v>
      </c>
      <c r="N2033" s="832">
        <v>6</v>
      </c>
      <c r="O2033" s="836">
        <v>1</v>
      </c>
      <c r="P2033" s="835">
        <v>5816.88</v>
      </c>
      <c r="Q2033" s="837">
        <v>1</v>
      </c>
      <c r="R2033" s="832">
        <v>6</v>
      </c>
      <c r="S2033" s="837">
        <v>1</v>
      </c>
      <c r="T2033" s="836">
        <v>1</v>
      </c>
      <c r="U2033" s="838">
        <v>1</v>
      </c>
    </row>
    <row r="2034" spans="1:21" ht="14.45" customHeight="1" x14ac:dyDescent="0.2">
      <c r="A2034" s="831">
        <v>7</v>
      </c>
      <c r="B2034" s="832" t="s">
        <v>2907</v>
      </c>
      <c r="C2034" s="832" t="s">
        <v>2913</v>
      </c>
      <c r="D2034" s="833" t="s">
        <v>4443</v>
      </c>
      <c r="E2034" s="834" t="s">
        <v>2941</v>
      </c>
      <c r="F2034" s="832" t="s">
        <v>2908</v>
      </c>
      <c r="G2034" s="832" t="s">
        <v>3643</v>
      </c>
      <c r="H2034" s="832" t="s">
        <v>678</v>
      </c>
      <c r="I2034" s="832" t="s">
        <v>2812</v>
      </c>
      <c r="J2034" s="832" t="s">
        <v>2813</v>
      </c>
      <c r="K2034" s="832" t="s">
        <v>2814</v>
      </c>
      <c r="L2034" s="835">
        <v>1938.97</v>
      </c>
      <c r="M2034" s="835">
        <v>34901.46</v>
      </c>
      <c r="N2034" s="832">
        <v>18</v>
      </c>
      <c r="O2034" s="836">
        <v>2</v>
      </c>
      <c r="P2034" s="835">
        <v>34901.46</v>
      </c>
      <c r="Q2034" s="837">
        <v>1</v>
      </c>
      <c r="R2034" s="832">
        <v>18</v>
      </c>
      <c r="S2034" s="837">
        <v>1</v>
      </c>
      <c r="T2034" s="836">
        <v>2</v>
      </c>
      <c r="U2034" s="838">
        <v>1</v>
      </c>
    </row>
    <row r="2035" spans="1:21" ht="14.45" customHeight="1" x14ac:dyDescent="0.2">
      <c r="A2035" s="831">
        <v>7</v>
      </c>
      <c r="B2035" s="832" t="s">
        <v>2907</v>
      </c>
      <c r="C2035" s="832" t="s">
        <v>2913</v>
      </c>
      <c r="D2035" s="833" t="s">
        <v>4443</v>
      </c>
      <c r="E2035" s="834" t="s">
        <v>2941</v>
      </c>
      <c r="F2035" s="832" t="s">
        <v>2908</v>
      </c>
      <c r="G2035" s="832" t="s">
        <v>3643</v>
      </c>
      <c r="H2035" s="832" t="s">
        <v>678</v>
      </c>
      <c r="I2035" s="832" t="s">
        <v>3662</v>
      </c>
      <c r="J2035" s="832" t="s">
        <v>2813</v>
      </c>
      <c r="K2035" s="832" t="s">
        <v>3663</v>
      </c>
      <c r="L2035" s="835">
        <v>1454.23</v>
      </c>
      <c r="M2035" s="835">
        <v>23267.68</v>
      </c>
      <c r="N2035" s="832">
        <v>16</v>
      </c>
      <c r="O2035" s="836">
        <v>3</v>
      </c>
      <c r="P2035" s="835">
        <v>17450.760000000002</v>
      </c>
      <c r="Q2035" s="837">
        <v>0.75000000000000011</v>
      </c>
      <c r="R2035" s="832">
        <v>12</v>
      </c>
      <c r="S2035" s="837">
        <v>0.75</v>
      </c>
      <c r="T2035" s="836">
        <v>2</v>
      </c>
      <c r="U2035" s="838">
        <v>0.66666666666666663</v>
      </c>
    </row>
    <row r="2036" spans="1:21" ht="14.45" customHeight="1" x14ac:dyDescent="0.2">
      <c r="A2036" s="831">
        <v>7</v>
      </c>
      <c r="B2036" s="832" t="s">
        <v>2907</v>
      </c>
      <c r="C2036" s="832" t="s">
        <v>2913</v>
      </c>
      <c r="D2036" s="833" t="s">
        <v>4443</v>
      </c>
      <c r="E2036" s="834" t="s">
        <v>2941</v>
      </c>
      <c r="F2036" s="832" t="s">
        <v>2908</v>
      </c>
      <c r="G2036" s="832" t="s">
        <v>3643</v>
      </c>
      <c r="H2036" s="832" t="s">
        <v>585</v>
      </c>
      <c r="I2036" s="832" t="s">
        <v>4430</v>
      </c>
      <c r="J2036" s="832" t="s">
        <v>3668</v>
      </c>
      <c r="K2036" s="832" t="s">
        <v>4431</v>
      </c>
      <c r="L2036" s="835">
        <v>232.68</v>
      </c>
      <c r="M2036" s="835">
        <v>1396.08</v>
      </c>
      <c r="N2036" s="832">
        <v>6</v>
      </c>
      <c r="O2036" s="836">
        <v>2</v>
      </c>
      <c r="P2036" s="835">
        <v>1396.08</v>
      </c>
      <c r="Q2036" s="837">
        <v>1</v>
      </c>
      <c r="R2036" s="832">
        <v>6</v>
      </c>
      <c r="S2036" s="837">
        <v>1</v>
      </c>
      <c r="T2036" s="836">
        <v>2</v>
      </c>
      <c r="U2036" s="838">
        <v>1</v>
      </c>
    </row>
    <row r="2037" spans="1:21" ht="14.45" customHeight="1" x14ac:dyDescent="0.2">
      <c r="A2037" s="831">
        <v>7</v>
      </c>
      <c r="B2037" s="832" t="s">
        <v>2907</v>
      </c>
      <c r="C2037" s="832" t="s">
        <v>2913</v>
      </c>
      <c r="D2037" s="833" t="s">
        <v>4443</v>
      </c>
      <c r="E2037" s="834" t="s">
        <v>2941</v>
      </c>
      <c r="F2037" s="832" t="s">
        <v>2908</v>
      </c>
      <c r="G2037" s="832" t="s">
        <v>3344</v>
      </c>
      <c r="H2037" s="832" t="s">
        <v>678</v>
      </c>
      <c r="I2037" s="832" t="s">
        <v>2606</v>
      </c>
      <c r="J2037" s="832" t="s">
        <v>2607</v>
      </c>
      <c r="K2037" s="832" t="s">
        <v>2608</v>
      </c>
      <c r="L2037" s="835">
        <v>113.16</v>
      </c>
      <c r="M2037" s="835">
        <v>1923.72</v>
      </c>
      <c r="N2037" s="832">
        <v>17</v>
      </c>
      <c r="O2037" s="836">
        <v>4.5</v>
      </c>
      <c r="P2037" s="835">
        <v>1357.92</v>
      </c>
      <c r="Q2037" s="837">
        <v>0.70588235294117652</v>
      </c>
      <c r="R2037" s="832">
        <v>12</v>
      </c>
      <c r="S2037" s="837">
        <v>0.70588235294117652</v>
      </c>
      <c r="T2037" s="836">
        <v>4</v>
      </c>
      <c r="U2037" s="838">
        <v>0.88888888888888884</v>
      </c>
    </row>
    <row r="2038" spans="1:21" ht="14.45" customHeight="1" x14ac:dyDescent="0.2">
      <c r="A2038" s="831">
        <v>7</v>
      </c>
      <c r="B2038" s="832" t="s">
        <v>2907</v>
      </c>
      <c r="C2038" s="832" t="s">
        <v>2913</v>
      </c>
      <c r="D2038" s="833" t="s">
        <v>4443</v>
      </c>
      <c r="E2038" s="834" t="s">
        <v>2941</v>
      </c>
      <c r="F2038" s="832" t="s">
        <v>2908</v>
      </c>
      <c r="G2038" s="832" t="s">
        <v>3344</v>
      </c>
      <c r="H2038" s="832" t="s">
        <v>678</v>
      </c>
      <c r="I2038" s="832" t="s">
        <v>2609</v>
      </c>
      <c r="J2038" s="832" t="s">
        <v>2607</v>
      </c>
      <c r="K2038" s="832" t="s">
        <v>2610</v>
      </c>
      <c r="L2038" s="835">
        <v>169.73</v>
      </c>
      <c r="M2038" s="835">
        <v>678.92</v>
      </c>
      <c r="N2038" s="832">
        <v>4</v>
      </c>
      <c r="O2038" s="836">
        <v>1.5</v>
      </c>
      <c r="P2038" s="835">
        <v>678.92</v>
      </c>
      <c r="Q2038" s="837">
        <v>1</v>
      </c>
      <c r="R2038" s="832">
        <v>4</v>
      </c>
      <c r="S2038" s="837">
        <v>1</v>
      </c>
      <c r="T2038" s="836">
        <v>1.5</v>
      </c>
      <c r="U2038" s="838">
        <v>1</v>
      </c>
    </row>
    <row r="2039" spans="1:21" ht="14.45" customHeight="1" x14ac:dyDescent="0.2">
      <c r="A2039" s="831">
        <v>7</v>
      </c>
      <c r="B2039" s="832" t="s">
        <v>2907</v>
      </c>
      <c r="C2039" s="832" t="s">
        <v>2913</v>
      </c>
      <c r="D2039" s="833" t="s">
        <v>4443</v>
      </c>
      <c r="E2039" s="834" t="s">
        <v>2941</v>
      </c>
      <c r="F2039" s="832" t="s">
        <v>2908</v>
      </c>
      <c r="G2039" s="832" t="s">
        <v>3344</v>
      </c>
      <c r="H2039" s="832" t="s">
        <v>678</v>
      </c>
      <c r="I2039" s="832" t="s">
        <v>2834</v>
      </c>
      <c r="J2039" s="832" t="s">
        <v>2607</v>
      </c>
      <c r="K2039" s="832" t="s">
        <v>2835</v>
      </c>
      <c r="L2039" s="835">
        <v>339.47</v>
      </c>
      <c r="M2039" s="835">
        <v>29194.420000000002</v>
      </c>
      <c r="N2039" s="832">
        <v>86</v>
      </c>
      <c r="O2039" s="836">
        <v>20</v>
      </c>
      <c r="P2039" s="835">
        <v>23762.9</v>
      </c>
      <c r="Q2039" s="837">
        <v>0.81395348837209303</v>
      </c>
      <c r="R2039" s="832">
        <v>70</v>
      </c>
      <c r="S2039" s="837">
        <v>0.81395348837209303</v>
      </c>
      <c r="T2039" s="836">
        <v>17</v>
      </c>
      <c r="U2039" s="838">
        <v>0.85</v>
      </c>
    </row>
    <row r="2040" spans="1:21" ht="14.45" customHeight="1" x14ac:dyDescent="0.2">
      <c r="A2040" s="831">
        <v>7</v>
      </c>
      <c r="B2040" s="832" t="s">
        <v>2907</v>
      </c>
      <c r="C2040" s="832" t="s">
        <v>2913</v>
      </c>
      <c r="D2040" s="833" t="s">
        <v>4443</v>
      </c>
      <c r="E2040" s="834" t="s">
        <v>2941</v>
      </c>
      <c r="F2040" s="832" t="s">
        <v>2908</v>
      </c>
      <c r="G2040" s="832" t="s">
        <v>3344</v>
      </c>
      <c r="H2040" s="832" t="s">
        <v>585</v>
      </c>
      <c r="I2040" s="832" t="s">
        <v>4432</v>
      </c>
      <c r="J2040" s="832" t="s">
        <v>3948</v>
      </c>
      <c r="K2040" s="832" t="s">
        <v>4433</v>
      </c>
      <c r="L2040" s="835">
        <v>452.61</v>
      </c>
      <c r="M2040" s="835">
        <v>1357.83</v>
      </c>
      <c r="N2040" s="832">
        <v>3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7</v>
      </c>
      <c r="B2041" s="832" t="s">
        <v>2907</v>
      </c>
      <c r="C2041" s="832" t="s">
        <v>2913</v>
      </c>
      <c r="D2041" s="833" t="s">
        <v>4443</v>
      </c>
      <c r="E2041" s="834" t="s">
        <v>2941</v>
      </c>
      <c r="F2041" s="832" t="s">
        <v>2908</v>
      </c>
      <c r="G2041" s="832" t="s">
        <v>3344</v>
      </c>
      <c r="H2041" s="832" t="s">
        <v>585</v>
      </c>
      <c r="I2041" s="832" t="s">
        <v>4035</v>
      </c>
      <c r="J2041" s="832" t="s">
        <v>4036</v>
      </c>
      <c r="K2041" s="832" t="s">
        <v>2835</v>
      </c>
      <c r="L2041" s="835">
        <v>339.47</v>
      </c>
      <c r="M2041" s="835">
        <v>1018.4100000000001</v>
      </c>
      <c r="N2041" s="832">
        <v>3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7</v>
      </c>
      <c r="B2042" s="832" t="s">
        <v>2907</v>
      </c>
      <c r="C2042" s="832" t="s">
        <v>2913</v>
      </c>
      <c r="D2042" s="833" t="s">
        <v>4443</v>
      </c>
      <c r="E2042" s="834" t="s">
        <v>2941</v>
      </c>
      <c r="F2042" s="832" t="s">
        <v>2908</v>
      </c>
      <c r="G2042" s="832" t="s">
        <v>3344</v>
      </c>
      <c r="H2042" s="832" t="s">
        <v>678</v>
      </c>
      <c r="I2042" s="832" t="s">
        <v>3679</v>
      </c>
      <c r="J2042" s="832" t="s">
        <v>3675</v>
      </c>
      <c r="K2042" s="832" t="s">
        <v>3680</v>
      </c>
      <c r="L2042" s="835">
        <v>763.63</v>
      </c>
      <c r="M2042" s="835">
        <v>3054.52</v>
      </c>
      <c r="N2042" s="832">
        <v>4</v>
      </c>
      <c r="O2042" s="836">
        <v>0.5</v>
      </c>
      <c r="P2042" s="835">
        <v>3054.52</v>
      </c>
      <c r="Q2042" s="837">
        <v>1</v>
      </c>
      <c r="R2042" s="832">
        <v>4</v>
      </c>
      <c r="S2042" s="837">
        <v>1</v>
      </c>
      <c r="T2042" s="836">
        <v>0.5</v>
      </c>
      <c r="U2042" s="838">
        <v>1</v>
      </c>
    </row>
    <row r="2043" spans="1:21" ht="14.45" customHeight="1" x14ac:dyDescent="0.2">
      <c r="A2043" s="831">
        <v>7</v>
      </c>
      <c r="B2043" s="832" t="s">
        <v>2907</v>
      </c>
      <c r="C2043" s="832" t="s">
        <v>2913</v>
      </c>
      <c r="D2043" s="833" t="s">
        <v>4443</v>
      </c>
      <c r="E2043" s="834" t="s">
        <v>2941</v>
      </c>
      <c r="F2043" s="832" t="s">
        <v>2908</v>
      </c>
      <c r="G2043" s="832" t="s">
        <v>3344</v>
      </c>
      <c r="H2043" s="832" t="s">
        <v>585</v>
      </c>
      <c r="I2043" s="832" t="s">
        <v>4358</v>
      </c>
      <c r="J2043" s="832" t="s">
        <v>2607</v>
      </c>
      <c r="K2043" s="832" t="s">
        <v>2835</v>
      </c>
      <c r="L2043" s="835">
        <v>339.47</v>
      </c>
      <c r="M2043" s="835">
        <v>339.47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5" customHeight="1" x14ac:dyDescent="0.2">
      <c r="A2044" s="831">
        <v>7</v>
      </c>
      <c r="B2044" s="832" t="s">
        <v>2907</v>
      </c>
      <c r="C2044" s="832" t="s">
        <v>2913</v>
      </c>
      <c r="D2044" s="833" t="s">
        <v>4443</v>
      </c>
      <c r="E2044" s="834" t="s">
        <v>2941</v>
      </c>
      <c r="F2044" s="832" t="s">
        <v>2908</v>
      </c>
      <c r="G2044" s="832" t="s">
        <v>4434</v>
      </c>
      <c r="H2044" s="832" t="s">
        <v>585</v>
      </c>
      <c r="I2044" s="832" t="s">
        <v>4435</v>
      </c>
      <c r="J2044" s="832" t="s">
        <v>4436</v>
      </c>
      <c r="K2044" s="832" t="s">
        <v>4437</v>
      </c>
      <c r="L2044" s="835">
        <v>106.47</v>
      </c>
      <c r="M2044" s="835">
        <v>425.88</v>
      </c>
      <c r="N2044" s="832">
        <v>4</v>
      </c>
      <c r="O2044" s="836">
        <v>0.5</v>
      </c>
      <c r="P2044" s="835">
        <v>425.88</v>
      </c>
      <c r="Q2044" s="837">
        <v>1</v>
      </c>
      <c r="R2044" s="832">
        <v>4</v>
      </c>
      <c r="S2044" s="837">
        <v>1</v>
      </c>
      <c r="T2044" s="836">
        <v>0.5</v>
      </c>
      <c r="U2044" s="838">
        <v>1</v>
      </c>
    </row>
    <row r="2045" spans="1:21" ht="14.45" customHeight="1" x14ac:dyDescent="0.2">
      <c r="A2045" s="831">
        <v>7</v>
      </c>
      <c r="B2045" s="832" t="s">
        <v>2907</v>
      </c>
      <c r="C2045" s="832" t="s">
        <v>2913</v>
      </c>
      <c r="D2045" s="833" t="s">
        <v>4443</v>
      </c>
      <c r="E2045" s="834" t="s">
        <v>2941</v>
      </c>
      <c r="F2045" s="832" t="s">
        <v>2908</v>
      </c>
      <c r="G2045" s="832" t="s">
        <v>4434</v>
      </c>
      <c r="H2045" s="832" t="s">
        <v>585</v>
      </c>
      <c r="I2045" s="832" t="s">
        <v>4438</v>
      </c>
      <c r="J2045" s="832" t="s">
        <v>4436</v>
      </c>
      <c r="K2045" s="832" t="s">
        <v>4437</v>
      </c>
      <c r="L2045" s="835">
        <v>106.47</v>
      </c>
      <c r="M2045" s="835">
        <v>425.88</v>
      </c>
      <c r="N2045" s="832">
        <v>4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7</v>
      </c>
      <c r="B2046" s="832" t="s">
        <v>2907</v>
      </c>
      <c r="C2046" s="832" t="s">
        <v>2913</v>
      </c>
      <c r="D2046" s="833" t="s">
        <v>4443</v>
      </c>
      <c r="E2046" s="834" t="s">
        <v>2941</v>
      </c>
      <c r="F2046" s="832" t="s">
        <v>2908</v>
      </c>
      <c r="G2046" s="832" t="s">
        <v>3688</v>
      </c>
      <c r="H2046" s="832" t="s">
        <v>585</v>
      </c>
      <c r="I2046" s="832" t="s">
        <v>3689</v>
      </c>
      <c r="J2046" s="832" t="s">
        <v>3690</v>
      </c>
      <c r="K2046" s="832" t="s">
        <v>3691</v>
      </c>
      <c r="L2046" s="835">
        <v>0</v>
      </c>
      <c r="M2046" s="835">
        <v>0</v>
      </c>
      <c r="N2046" s="832">
        <v>2</v>
      </c>
      <c r="O2046" s="836">
        <v>0.5</v>
      </c>
      <c r="P2046" s="835">
        <v>0</v>
      </c>
      <c r="Q2046" s="837"/>
      <c r="R2046" s="832">
        <v>2</v>
      </c>
      <c r="S2046" s="837">
        <v>1</v>
      </c>
      <c r="T2046" s="836">
        <v>0.5</v>
      </c>
      <c r="U2046" s="838">
        <v>1</v>
      </c>
    </row>
    <row r="2047" spans="1:21" ht="14.45" customHeight="1" x14ac:dyDescent="0.2">
      <c r="A2047" s="831">
        <v>7</v>
      </c>
      <c r="B2047" s="832" t="s">
        <v>2907</v>
      </c>
      <c r="C2047" s="832" t="s">
        <v>2913</v>
      </c>
      <c r="D2047" s="833" t="s">
        <v>4443</v>
      </c>
      <c r="E2047" s="834" t="s">
        <v>2941</v>
      </c>
      <c r="F2047" s="832" t="s">
        <v>2908</v>
      </c>
      <c r="G2047" s="832" t="s">
        <v>3157</v>
      </c>
      <c r="H2047" s="832" t="s">
        <v>585</v>
      </c>
      <c r="I2047" s="832" t="s">
        <v>4106</v>
      </c>
      <c r="J2047" s="832" t="s">
        <v>3950</v>
      </c>
      <c r="K2047" s="832" t="s">
        <v>3159</v>
      </c>
      <c r="L2047" s="835">
        <v>79.64</v>
      </c>
      <c r="M2047" s="835">
        <v>159.28</v>
      </c>
      <c r="N2047" s="832">
        <v>2</v>
      </c>
      <c r="O2047" s="836">
        <v>1</v>
      </c>
      <c r="P2047" s="835">
        <v>159.28</v>
      </c>
      <c r="Q2047" s="837">
        <v>1</v>
      </c>
      <c r="R2047" s="832">
        <v>2</v>
      </c>
      <c r="S2047" s="837">
        <v>1</v>
      </c>
      <c r="T2047" s="836">
        <v>1</v>
      </c>
      <c r="U2047" s="838">
        <v>1</v>
      </c>
    </row>
    <row r="2048" spans="1:21" ht="14.45" customHeight="1" x14ac:dyDescent="0.2">
      <c r="A2048" s="831">
        <v>7</v>
      </c>
      <c r="B2048" s="832" t="s">
        <v>2907</v>
      </c>
      <c r="C2048" s="832" t="s">
        <v>2913</v>
      </c>
      <c r="D2048" s="833" t="s">
        <v>4443</v>
      </c>
      <c r="E2048" s="834" t="s">
        <v>2941</v>
      </c>
      <c r="F2048" s="832" t="s">
        <v>2908</v>
      </c>
      <c r="G2048" s="832" t="s">
        <v>3692</v>
      </c>
      <c r="H2048" s="832" t="s">
        <v>585</v>
      </c>
      <c r="I2048" s="832" t="s">
        <v>3693</v>
      </c>
      <c r="J2048" s="832" t="s">
        <v>3694</v>
      </c>
      <c r="K2048" s="832" t="s">
        <v>3695</v>
      </c>
      <c r="L2048" s="835">
        <v>509.74</v>
      </c>
      <c r="M2048" s="835">
        <v>1529.22</v>
      </c>
      <c r="N2048" s="832">
        <v>3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5" customHeight="1" x14ac:dyDescent="0.2">
      <c r="A2049" s="831">
        <v>7</v>
      </c>
      <c r="B2049" s="832" t="s">
        <v>2907</v>
      </c>
      <c r="C2049" s="832" t="s">
        <v>2913</v>
      </c>
      <c r="D2049" s="833" t="s">
        <v>4443</v>
      </c>
      <c r="E2049" s="834" t="s">
        <v>2941</v>
      </c>
      <c r="F2049" s="832" t="s">
        <v>2908</v>
      </c>
      <c r="G2049" s="832" t="s">
        <v>3692</v>
      </c>
      <c r="H2049" s="832" t="s">
        <v>585</v>
      </c>
      <c r="I2049" s="832" t="s">
        <v>3951</v>
      </c>
      <c r="J2049" s="832" t="s">
        <v>3694</v>
      </c>
      <c r="K2049" s="832" t="s">
        <v>3952</v>
      </c>
      <c r="L2049" s="835">
        <v>552.64</v>
      </c>
      <c r="M2049" s="835">
        <v>2763.2</v>
      </c>
      <c r="N2049" s="832">
        <v>5</v>
      </c>
      <c r="O2049" s="836">
        <v>1</v>
      </c>
      <c r="P2049" s="835">
        <v>2763.2</v>
      </c>
      <c r="Q2049" s="837">
        <v>1</v>
      </c>
      <c r="R2049" s="832">
        <v>5</v>
      </c>
      <c r="S2049" s="837">
        <v>1</v>
      </c>
      <c r="T2049" s="836">
        <v>1</v>
      </c>
      <c r="U2049" s="838">
        <v>1</v>
      </c>
    </row>
    <row r="2050" spans="1:21" ht="14.45" customHeight="1" x14ac:dyDescent="0.2">
      <c r="A2050" s="831">
        <v>7</v>
      </c>
      <c r="B2050" s="832" t="s">
        <v>2907</v>
      </c>
      <c r="C2050" s="832" t="s">
        <v>2913</v>
      </c>
      <c r="D2050" s="833" t="s">
        <v>4443</v>
      </c>
      <c r="E2050" s="834" t="s">
        <v>2941</v>
      </c>
      <c r="F2050" s="832" t="s">
        <v>2908</v>
      </c>
      <c r="G2050" s="832" t="s">
        <v>3692</v>
      </c>
      <c r="H2050" s="832" t="s">
        <v>585</v>
      </c>
      <c r="I2050" s="832" t="s">
        <v>3698</v>
      </c>
      <c r="J2050" s="832" t="s">
        <v>3694</v>
      </c>
      <c r="K2050" s="832" t="s">
        <v>3699</v>
      </c>
      <c r="L2050" s="835">
        <v>1019.46</v>
      </c>
      <c r="M2050" s="835">
        <v>10194.6</v>
      </c>
      <c r="N2050" s="832">
        <v>10</v>
      </c>
      <c r="O2050" s="836">
        <v>4</v>
      </c>
      <c r="P2050" s="835">
        <v>7136.22</v>
      </c>
      <c r="Q2050" s="837">
        <v>0.7</v>
      </c>
      <c r="R2050" s="832">
        <v>7</v>
      </c>
      <c r="S2050" s="837">
        <v>0.7</v>
      </c>
      <c r="T2050" s="836">
        <v>3</v>
      </c>
      <c r="U2050" s="838">
        <v>0.75</v>
      </c>
    </row>
    <row r="2051" spans="1:21" ht="14.45" customHeight="1" x14ac:dyDescent="0.2">
      <c r="A2051" s="831">
        <v>7</v>
      </c>
      <c r="B2051" s="832" t="s">
        <v>2907</v>
      </c>
      <c r="C2051" s="832" t="s">
        <v>2913</v>
      </c>
      <c r="D2051" s="833" t="s">
        <v>4443</v>
      </c>
      <c r="E2051" s="834" t="s">
        <v>2941</v>
      </c>
      <c r="F2051" s="832" t="s">
        <v>2908</v>
      </c>
      <c r="G2051" s="832" t="s">
        <v>3692</v>
      </c>
      <c r="H2051" s="832" t="s">
        <v>585</v>
      </c>
      <c r="I2051" s="832" t="s">
        <v>3700</v>
      </c>
      <c r="J2051" s="832" t="s">
        <v>3694</v>
      </c>
      <c r="K2051" s="832" t="s">
        <v>3701</v>
      </c>
      <c r="L2051" s="835">
        <v>2863.58</v>
      </c>
      <c r="M2051" s="835">
        <v>14317.9</v>
      </c>
      <c r="N2051" s="832">
        <v>5</v>
      </c>
      <c r="O2051" s="836">
        <v>1</v>
      </c>
      <c r="P2051" s="835">
        <v>14317.9</v>
      </c>
      <c r="Q2051" s="837">
        <v>1</v>
      </c>
      <c r="R2051" s="832">
        <v>5</v>
      </c>
      <c r="S2051" s="837">
        <v>1</v>
      </c>
      <c r="T2051" s="836">
        <v>1</v>
      </c>
      <c r="U2051" s="838">
        <v>1</v>
      </c>
    </row>
    <row r="2052" spans="1:21" ht="14.45" customHeight="1" x14ac:dyDescent="0.2">
      <c r="A2052" s="831">
        <v>7</v>
      </c>
      <c r="B2052" s="832" t="s">
        <v>2907</v>
      </c>
      <c r="C2052" s="832" t="s">
        <v>2913</v>
      </c>
      <c r="D2052" s="833" t="s">
        <v>4443</v>
      </c>
      <c r="E2052" s="834" t="s">
        <v>2941</v>
      </c>
      <c r="F2052" s="832" t="s">
        <v>2908</v>
      </c>
      <c r="G2052" s="832" t="s">
        <v>3692</v>
      </c>
      <c r="H2052" s="832" t="s">
        <v>585</v>
      </c>
      <c r="I2052" s="832" t="s">
        <v>3702</v>
      </c>
      <c r="J2052" s="832" t="s">
        <v>3694</v>
      </c>
      <c r="K2052" s="832" t="s">
        <v>3703</v>
      </c>
      <c r="L2052" s="835">
        <v>2038.93</v>
      </c>
      <c r="M2052" s="835">
        <v>18350.37</v>
      </c>
      <c r="N2052" s="832">
        <v>9</v>
      </c>
      <c r="O2052" s="836">
        <v>3</v>
      </c>
      <c r="P2052" s="835">
        <v>12233.58</v>
      </c>
      <c r="Q2052" s="837">
        <v>0.66666666666666674</v>
      </c>
      <c r="R2052" s="832">
        <v>6</v>
      </c>
      <c r="S2052" s="837">
        <v>0.66666666666666663</v>
      </c>
      <c r="T2052" s="836">
        <v>2</v>
      </c>
      <c r="U2052" s="838">
        <v>0.66666666666666663</v>
      </c>
    </row>
    <row r="2053" spans="1:21" ht="14.45" customHeight="1" x14ac:dyDescent="0.2">
      <c r="A2053" s="831">
        <v>7</v>
      </c>
      <c r="B2053" s="832" t="s">
        <v>2907</v>
      </c>
      <c r="C2053" s="832" t="s">
        <v>2913</v>
      </c>
      <c r="D2053" s="833" t="s">
        <v>4443</v>
      </c>
      <c r="E2053" s="834" t="s">
        <v>2941</v>
      </c>
      <c r="F2053" s="832" t="s">
        <v>2908</v>
      </c>
      <c r="G2053" s="832" t="s">
        <v>3251</v>
      </c>
      <c r="H2053" s="832" t="s">
        <v>585</v>
      </c>
      <c r="I2053" s="832" t="s">
        <v>4109</v>
      </c>
      <c r="J2053" s="832" t="s">
        <v>3253</v>
      </c>
      <c r="K2053" s="832" t="s">
        <v>4110</v>
      </c>
      <c r="L2053" s="835">
        <v>45.89</v>
      </c>
      <c r="M2053" s="835">
        <v>91.78</v>
      </c>
      <c r="N2053" s="832">
        <v>2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5" customHeight="1" x14ac:dyDescent="0.2">
      <c r="A2054" s="831">
        <v>7</v>
      </c>
      <c r="B2054" s="832" t="s">
        <v>2907</v>
      </c>
      <c r="C2054" s="832" t="s">
        <v>2913</v>
      </c>
      <c r="D2054" s="833" t="s">
        <v>4443</v>
      </c>
      <c r="E2054" s="834" t="s">
        <v>2941</v>
      </c>
      <c r="F2054" s="832" t="s">
        <v>2908</v>
      </c>
      <c r="G2054" s="832" t="s">
        <v>3251</v>
      </c>
      <c r="H2054" s="832" t="s">
        <v>585</v>
      </c>
      <c r="I2054" s="832" t="s">
        <v>3252</v>
      </c>
      <c r="J2054" s="832" t="s">
        <v>3253</v>
      </c>
      <c r="K2054" s="832" t="s">
        <v>3254</v>
      </c>
      <c r="L2054" s="835">
        <v>91.78</v>
      </c>
      <c r="M2054" s="835">
        <v>1193.1400000000001</v>
      </c>
      <c r="N2054" s="832">
        <v>13</v>
      </c>
      <c r="O2054" s="836">
        <v>2.5</v>
      </c>
      <c r="P2054" s="835">
        <v>1193.1400000000001</v>
      </c>
      <c r="Q2054" s="837">
        <v>1</v>
      </c>
      <c r="R2054" s="832">
        <v>13</v>
      </c>
      <c r="S2054" s="837">
        <v>1</v>
      </c>
      <c r="T2054" s="836">
        <v>2.5</v>
      </c>
      <c r="U2054" s="838">
        <v>1</v>
      </c>
    </row>
    <row r="2055" spans="1:21" ht="14.45" customHeight="1" x14ac:dyDescent="0.2">
      <c r="A2055" s="831">
        <v>7</v>
      </c>
      <c r="B2055" s="832" t="s">
        <v>2907</v>
      </c>
      <c r="C2055" s="832" t="s">
        <v>2913</v>
      </c>
      <c r="D2055" s="833" t="s">
        <v>4443</v>
      </c>
      <c r="E2055" s="834" t="s">
        <v>2941</v>
      </c>
      <c r="F2055" s="832" t="s">
        <v>2908</v>
      </c>
      <c r="G2055" s="832" t="s">
        <v>3709</v>
      </c>
      <c r="H2055" s="832" t="s">
        <v>585</v>
      </c>
      <c r="I2055" s="832" t="s">
        <v>4042</v>
      </c>
      <c r="J2055" s="832" t="s">
        <v>4043</v>
      </c>
      <c r="K2055" s="832" t="s">
        <v>4044</v>
      </c>
      <c r="L2055" s="835">
        <v>68.599999999999994</v>
      </c>
      <c r="M2055" s="835">
        <v>137.19999999999999</v>
      </c>
      <c r="N2055" s="832">
        <v>2</v>
      </c>
      <c r="O2055" s="836">
        <v>1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5" customHeight="1" x14ac:dyDescent="0.2">
      <c r="A2056" s="831">
        <v>7</v>
      </c>
      <c r="B2056" s="832" t="s">
        <v>2907</v>
      </c>
      <c r="C2056" s="832" t="s">
        <v>2913</v>
      </c>
      <c r="D2056" s="833" t="s">
        <v>4443</v>
      </c>
      <c r="E2056" s="834" t="s">
        <v>2941</v>
      </c>
      <c r="F2056" s="832" t="s">
        <v>2908</v>
      </c>
      <c r="G2056" s="832" t="s">
        <v>3709</v>
      </c>
      <c r="H2056" s="832" t="s">
        <v>585</v>
      </c>
      <c r="I2056" s="832" t="s">
        <v>3713</v>
      </c>
      <c r="J2056" s="832" t="s">
        <v>3714</v>
      </c>
      <c r="K2056" s="832" t="s">
        <v>3715</v>
      </c>
      <c r="L2056" s="835">
        <v>74.64</v>
      </c>
      <c r="M2056" s="835">
        <v>373.2</v>
      </c>
      <c r="N2056" s="832">
        <v>5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5" customHeight="1" x14ac:dyDescent="0.2">
      <c r="A2057" s="831">
        <v>7</v>
      </c>
      <c r="B2057" s="832" t="s">
        <v>2907</v>
      </c>
      <c r="C2057" s="832" t="s">
        <v>2913</v>
      </c>
      <c r="D2057" s="833" t="s">
        <v>4443</v>
      </c>
      <c r="E2057" s="834" t="s">
        <v>2941</v>
      </c>
      <c r="F2057" s="832" t="s">
        <v>2908</v>
      </c>
      <c r="G2057" s="832" t="s">
        <v>3721</v>
      </c>
      <c r="H2057" s="832" t="s">
        <v>585</v>
      </c>
      <c r="I2057" s="832" t="s">
        <v>3722</v>
      </c>
      <c r="J2057" s="832" t="s">
        <v>3723</v>
      </c>
      <c r="K2057" s="832" t="s">
        <v>3724</v>
      </c>
      <c r="L2057" s="835">
        <v>1561.8</v>
      </c>
      <c r="M2057" s="835">
        <v>7809</v>
      </c>
      <c r="N2057" s="832">
        <v>5</v>
      </c>
      <c r="O2057" s="836">
        <v>2.5</v>
      </c>
      <c r="P2057" s="835">
        <v>6247.2</v>
      </c>
      <c r="Q2057" s="837">
        <v>0.79999999999999993</v>
      </c>
      <c r="R2057" s="832">
        <v>4</v>
      </c>
      <c r="S2057" s="837">
        <v>0.8</v>
      </c>
      <c r="T2057" s="836">
        <v>2</v>
      </c>
      <c r="U2057" s="838">
        <v>0.8</v>
      </c>
    </row>
    <row r="2058" spans="1:21" ht="14.45" customHeight="1" x14ac:dyDescent="0.2">
      <c r="A2058" s="831">
        <v>7</v>
      </c>
      <c r="B2058" s="832" t="s">
        <v>2907</v>
      </c>
      <c r="C2058" s="832" t="s">
        <v>2913</v>
      </c>
      <c r="D2058" s="833" t="s">
        <v>4443</v>
      </c>
      <c r="E2058" s="834" t="s">
        <v>2941</v>
      </c>
      <c r="F2058" s="832" t="s">
        <v>2908</v>
      </c>
      <c r="G2058" s="832" t="s">
        <v>3728</v>
      </c>
      <c r="H2058" s="832" t="s">
        <v>585</v>
      </c>
      <c r="I2058" s="832" t="s">
        <v>3729</v>
      </c>
      <c r="J2058" s="832" t="s">
        <v>3730</v>
      </c>
      <c r="K2058" s="832" t="s">
        <v>3731</v>
      </c>
      <c r="L2058" s="835">
        <v>78.319999999999993</v>
      </c>
      <c r="M2058" s="835">
        <v>78.319999999999993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5" customHeight="1" x14ac:dyDescent="0.2">
      <c r="A2059" s="831">
        <v>7</v>
      </c>
      <c r="B2059" s="832" t="s">
        <v>2907</v>
      </c>
      <c r="C2059" s="832" t="s">
        <v>2913</v>
      </c>
      <c r="D2059" s="833" t="s">
        <v>4443</v>
      </c>
      <c r="E2059" s="834" t="s">
        <v>2941</v>
      </c>
      <c r="F2059" s="832" t="s">
        <v>2908</v>
      </c>
      <c r="G2059" s="832" t="s">
        <v>3106</v>
      </c>
      <c r="H2059" s="832" t="s">
        <v>678</v>
      </c>
      <c r="I2059" s="832" t="s">
        <v>2806</v>
      </c>
      <c r="J2059" s="832" t="s">
        <v>2807</v>
      </c>
      <c r="K2059" s="832" t="s">
        <v>2808</v>
      </c>
      <c r="L2059" s="835">
        <v>70.48</v>
      </c>
      <c r="M2059" s="835">
        <v>634.31999999999994</v>
      </c>
      <c r="N2059" s="832">
        <v>9</v>
      </c>
      <c r="O2059" s="836">
        <v>1.5</v>
      </c>
      <c r="P2059" s="835">
        <v>634.31999999999994</v>
      </c>
      <c r="Q2059" s="837">
        <v>1</v>
      </c>
      <c r="R2059" s="832">
        <v>9</v>
      </c>
      <c r="S2059" s="837">
        <v>1</v>
      </c>
      <c r="T2059" s="836">
        <v>1.5</v>
      </c>
      <c r="U2059" s="838">
        <v>1</v>
      </c>
    </row>
    <row r="2060" spans="1:21" ht="14.45" customHeight="1" x14ac:dyDescent="0.2">
      <c r="A2060" s="831">
        <v>7</v>
      </c>
      <c r="B2060" s="832" t="s">
        <v>2907</v>
      </c>
      <c r="C2060" s="832" t="s">
        <v>2913</v>
      </c>
      <c r="D2060" s="833" t="s">
        <v>4443</v>
      </c>
      <c r="E2060" s="834" t="s">
        <v>2941</v>
      </c>
      <c r="F2060" s="832" t="s">
        <v>2908</v>
      </c>
      <c r="G2060" s="832" t="s">
        <v>3106</v>
      </c>
      <c r="H2060" s="832" t="s">
        <v>678</v>
      </c>
      <c r="I2060" s="832" t="s">
        <v>3732</v>
      </c>
      <c r="J2060" s="832" t="s">
        <v>2807</v>
      </c>
      <c r="K2060" s="832" t="s">
        <v>3733</v>
      </c>
      <c r="L2060" s="835">
        <v>140.96</v>
      </c>
      <c r="M2060" s="835">
        <v>140.96</v>
      </c>
      <c r="N2060" s="832">
        <v>1</v>
      </c>
      <c r="O2060" s="836">
        <v>0.5</v>
      </c>
      <c r="P2060" s="835">
        <v>140.96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5" customHeight="1" x14ac:dyDescent="0.2">
      <c r="A2061" s="831">
        <v>7</v>
      </c>
      <c r="B2061" s="832" t="s">
        <v>2907</v>
      </c>
      <c r="C2061" s="832" t="s">
        <v>2913</v>
      </c>
      <c r="D2061" s="833" t="s">
        <v>4443</v>
      </c>
      <c r="E2061" s="834" t="s">
        <v>2941</v>
      </c>
      <c r="F2061" s="832" t="s">
        <v>2908</v>
      </c>
      <c r="G2061" s="832" t="s">
        <v>3743</v>
      </c>
      <c r="H2061" s="832" t="s">
        <v>585</v>
      </c>
      <c r="I2061" s="832" t="s">
        <v>4439</v>
      </c>
      <c r="J2061" s="832" t="s">
        <v>4440</v>
      </c>
      <c r="K2061" s="832" t="s">
        <v>4053</v>
      </c>
      <c r="L2061" s="835">
        <v>80.53</v>
      </c>
      <c r="M2061" s="835">
        <v>241.59</v>
      </c>
      <c r="N2061" s="832">
        <v>3</v>
      </c>
      <c r="O2061" s="836">
        <v>0.5</v>
      </c>
      <c r="P2061" s="835">
        <v>241.59</v>
      </c>
      <c r="Q2061" s="837">
        <v>1</v>
      </c>
      <c r="R2061" s="832">
        <v>3</v>
      </c>
      <c r="S2061" s="837">
        <v>1</v>
      </c>
      <c r="T2061" s="836">
        <v>0.5</v>
      </c>
      <c r="U2061" s="838">
        <v>1</v>
      </c>
    </row>
    <row r="2062" spans="1:21" ht="14.45" customHeight="1" x14ac:dyDescent="0.2">
      <c r="A2062" s="831">
        <v>7</v>
      </c>
      <c r="B2062" s="832" t="s">
        <v>2907</v>
      </c>
      <c r="C2062" s="832" t="s">
        <v>2913</v>
      </c>
      <c r="D2062" s="833" t="s">
        <v>4443</v>
      </c>
      <c r="E2062" s="834" t="s">
        <v>2941</v>
      </c>
      <c r="F2062" s="832" t="s">
        <v>2908</v>
      </c>
      <c r="G2062" s="832" t="s">
        <v>3745</v>
      </c>
      <c r="H2062" s="832" t="s">
        <v>585</v>
      </c>
      <c r="I2062" s="832" t="s">
        <v>4054</v>
      </c>
      <c r="J2062" s="832" t="s">
        <v>3750</v>
      </c>
      <c r="K2062" s="832" t="s">
        <v>4055</v>
      </c>
      <c r="L2062" s="835">
        <v>127</v>
      </c>
      <c r="M2062" s="835">
        <v>1524</v>
      </c>
      <c r="N2062" s="832">
        <v>12</v>
      </c>
      <c r="O2062" s="836">
        <v>2</v>
      </c>
      <c r="P2062" s="835">
        <v>1524</v>
      </c>
      <c r="Q2062" s="837">
        <v>1</v>
      </c>
      <c r="R2062" s="832">
        <v>12</v>
      </c>
      <c r="S2062" s="837">
        <v>1</v>
      </c>
      <c r="T2062" s="836">
        <v>2</v>
      </c>
      <c r="U2062" s="838">
        <v>1</v>
      </c>
    </row>
    <row r="2063" spans="1:21" ht="14.45" customHeight="1" x14ac:dyDescent="0.2">
      <c r="A2063" s="831">
        <v>7</v>
      </c>
      <c r="B2063" s="832" t="s">
        <v>2907</v>
      </c>
      <c r="C2063" s="832" t="s">
        <v>2913</v>
      </c>
      <c r="D2063" s="833" t="s">
        <v>4443</v>
      </c>
      <c r="E2063" s="834" t="s">
        <v>2941</v>
      </c>
      <c r="F2063" s="832" t="s">
        <v>2908</v>
      </c>
      <c r="G2063" s="832" t="s">
        <v>3745</v>
      </c>
      <c r="H2063" s="832" t="s">
        <v>585</v>
      </c>
      <c r="I2063" s="832" t="s">
        <v>4056</v>
      </c>
      <c r="J2063" s="832" t="s">
        <v>3750</v>
      </c>
      <c r="K2063" s="832" t="s">
        <v>2766</v>
      </c>
      <c r="L2063" s="835">
        <v>389.92</v>
      </c>
      <c r="M2063" s="835">
        <v>3509.28</v>
      </c>
      <c r="N2063" s="832">
        <v>9</v>
      </c>
      <c r="O2063" s="836">
        <v>1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5" customHeight="1" x14ac:dyDescent="0.2">
      <c r="A2064" s="831">
        <v>7</v>
      </c>
      <c r="B2064" s="832" t="s">
        <v>2907</v>
      </c>
      <c r="C2064" s="832" t="s">
        <v>2913</v>
      </c>
      <c r="D2064" s="833" t="s">
        <v>4443</v>
      </c>
      <c r="E2064" s="834" t="s">
        <v>2941</v>
      </c>
      <c r="F2064" s="832" t="s">
        <v>2908</v>
      </c>
      <c r="G2064" s="832" t="s">
        <v>3745</v>
      </c>
      <c r="H2064" s="832" t="s">
        <v>585</v>
      </c>
      <c r="I2064" s="832" t="s">
        <v>3746</v>
      </c>
      <c r="J2064" s="832" t="s">
        <v>3747</v>
      </c>
      <c r="K2064" s="832" t="s">
        <v>875</v>
      </c>
      <c r="L2064" s="835">
        <v>208.18</v>
      </c>
      <c r="M2064" s="835">
        <v>2914.5200000000004</v>
      </c>
      <c r="N2064" s="832">
        <v>14</v>
      </c>
      <c r="O2064" s="836">
        <v>4</v>
      </c>
      <c r="P2064" s="835">
        <v>1040.9000000000001</v>
      </c>
      <c r="Q2064" s="837">
        <v>0.3571428571428571</v>
      </c>
      <c r="R2064" s="832">
        <v>5</v>
      </c>
      <c r="S2064" s="837">
        <v>0.35714285714285715</v>
      </c>
      <c r="T2064" s="836">
        <v>3</v>
      </c>
      <c r="U2064" s="838">
        <v>0.75</v>
      </c>
    </row>
    <row r="2065" spans="1:21" ht="14.45" customHeight="1" x14ac:dyDescent="0.2">
      <c r="A2065" s="831">
        <v>7</v>
      </c>
      <c r="B2065" s="832" t="s">
        <v>2907</v>
      </c>
      <c r="C2065" s="832" t="s">
        <v>2913</v>
      </c>
      <c r="D2065" s="833" t="s">
        <v>4443</v>
      </c>
      <c r="E2065" s="834" t="s">
        <v>2941</v>
      </c>
      <c r="F2065" s="832" t="s">
        <v>2908</v>
      </c>
      <c r="G2065" s="832" t="s">
        <v>3745</v>
      </c>
      <c r="H2065" s="832" t="s">
        <v>585</v>
      </c>
      <c r="I2065" s="832" t="s">
        <v>3748</v>
      </c>
      <c r="J2065" s="832" t="s">
        <v>3747</v>
      </c>
      <c r="K2065" s="832" t="s">
        <v>877</v>
      </c>
      <c r="L2065" s="835">
        <v>383.18</v>
      </c>
      <c r="M2065" s="835">
        <v>5364.52</v>
      </c>
      <c r="N2065" s="832">
        <v>14</v>
      </c>
      <c r="O2065" s="836">
        <v>3</v>
      </c>
      <c r="P2065" s="835">
        <v>1915.9</v>
      </c>
      <c r="Q2065" s="837">
        <v>0.35714285714285715</v>
      </c>
      <c r="R2065" s="832">
        <v>5</v>
      </c>
      <c r="S2065" s="837">
        <v>0.35714285714285715</v>
      </c>
      <c r="T2065" s="836">
        <v>2</v>
      </c>
      <c r="U2065" s="838">
        <v>0.66666666666666663</v>
      </c>
    </row>
    <row r="2066" spans="1:21" ht="14.45" customHeight="1" x14ac:dyDescent="0.2">
      <c r="A2066" s="831">
        <v>7</v>
      </c>
      <c r="B2066" s="832" t="s">
        <v>2907</v>
      </c>
      <c r="C2066" s="832" t="s">
        <v>2913</v>
      </c>
      <c r="D2066" s="833" t="s">
        <v>4443</v>
      </c>
      <c r="E2066" s="834" t="s">
        <v>2941</v>
      </c>
      <c r="F2066" s="832" t="s">
        <v>2908</v>
      </c>
      <c r="G2066" s="832" t="s">
        <v>3107</v>
      </c>
      <c r="H2066" s="832" t="s">
        <v>678</v>
      </c>
      <c r="I2066" s="832" t="s">
        <v>2383</v>
      </c>
      <c r="J2066" s="832" t="s">
        <v>1032</v>
      </c>
      <c r="K2066" s="832" t="s">
        <v>2384</v>
      </c>
      <c r="L2066" s="835">
        <v>5773.41</v>
      </c>
      <c r="M2066" s="835">
        <v>5773.41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5" customHeight="1" x14ac:dyDescent="0.2">
      <c r="A2067" s="831">
        <v>7</v>
      </c>
      <c r="B2067" s="832" t="s">
        <v>2907</v>
      </c>
      <c r="C2067" s="832" t="s">
        <v>2913</v>
      </c>
      <c r="D2067" s="833" t="s">
        <v>4443</v>
      </c>
      <c r="E2067" s="834" t="s">
        <v>2941</v>
      </c>
      <c r="F2067" s="832" t="s">
        <v>2908</v>
      </c>
      <c r="G2067" s="832" t="s">
        <v>3752</v>
      </c>
      <c r="H2067" s="832" t="s">
        <v>585</v>
      </c>
      <c r="I2067" s="832" t="s">
        <v>3753</v>
      </c>
      <c r="J2067" s="832" t="s">
        <v>1904</v>
      </c>
      <c r="K2067" s="832" t="s">
        <v>1840</v>
      </c>
      <c r="L2067" s="835">
        <v>134.47999999999999</v>
      </c>
      <c r="M2067" s="835">
        <v>403.43999999999994</v>
      </c>
      <c r="N2067" s="832">
        <v>3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5" customHeight="1" x14ac:dyDescent="0.2">
      <c r="A2068" s="831">
        <v>7</v>
      </c>
      <c r="B2068" s="832" t="s">
        <v>2907</v>
      </c>
      <c r="C2068" s="832" t="s">
        <v>2913</v>
      </c>
      <c r="D2068" s="833" t="s">
        <v>4443</v>
      </c>
      <c r="E2068" s="834" t="s">
        <v>2941</v>
      </c>
      <c r="F2068" s="832" t="s">
        <v>2908</v>
      </c>
      <c r="G2068" s="832" t="s">
        <v>3005</v>
      </c>
      <c r="H2068" s="832" t="s">
        <v>585</v>
      </c>
      <c r="I2068" s="832" t="s">
        <v>3115</v>
      </c>
      <c r="J2068" s="832" t="s">
        <v>802</v>
      </c>
      <c r="K2068" s="832" t="s">
        <v>3116</v>
      </c>
      <c r="L2068" s="835">
        <v>35.25</v>
      </c>
      <c r="M2068" s="835">
        <v>105.75</v>
      </c>
      <c r="N2068" s="832">
        <v>3</v>
      </c>
      <c r="O2068" s="836">
        <v>2</v>
      </c>
      <c r="P2068" s="835">
        <v>70.5</v>
      </c>
      <c r="Q2068" s="837">
        <v>0.66666666666666663</v>
      </c>
      <c r="R2068" s="832">
        <v>2</v>
      </c>
      <c r="S2068" s="837">
        <v>0.66666666666666663</v>
      </c>
      <c r="T2068" s="836">
        <v>1</v>
      </c>
      <c r="U2068" s="838">
        <v>0.5</v>
      </c>
    </row>
    <row r="2069" spans="1:21" ht="14.45" customHeight="1" x14ac:dyDescent="0.2">
      <c r="A2069" s="831">
        <v>7</v>
      </c>
      <c r="B2069" s="832" t="s">
        <v>2907</v>
      </c>
      <c r="C2069" s="832" t="s">
        <v>2913</v>
      </c>
      <c r="D2069" s="833" t="s">
        <v>4443</v>
      </c>
      <c r="E2069" s="834" t="s">
        <v>2941</v>
      </c>
      <c r="F2069" s="832" t="s">
        <v>2908</v>
      </c>
      <c r="G2069" s="832" t="s">
        <v>2966</v>
      </c>
      <c r="H2069" s="832" t="s">
        <v>585</v>
      </c>
      <c r="I2069" s="832" t="s">
        <v>3172</v>
      </c>
      <c r="J2069" s="832" t="s">
        <v>1068</v>
      </c>
      <c r="K2069" s="832" t="s">
        <v>3173</v>
      </c>
      <c r="L2069" s="835">
        <v>103.67</v>
      </c>
      <c r="M2069" s="835">
        <v>207.34</v>
      </c>
      <c r="N2069" s="832">
        <v>2</v>
      </c>
      <c r="O2069" s="836">
        <v>1.5</v>
      </c>
      <c r="P2069" s="835">
        <v>103.67</v>
      </c>
      <c r="Q2069" s="837">
        <v>0.5</v>
      </c>
      <c r="R2069" s="832">
        <v>1</v>
      </c>
      <c r="S2069" s="837">
        <v>0.5</v>
      </c>
      <c r="T2069" s="836">
        <v>0.5</v>
      </c>
      <c r="U2069" s="838">
        <v>0.33333333333333331</v>
      </c>
    </row>
    <row r="2070" spans="1:21" ht="14.45" customHeight="1" x14ac:dyDescent="0.2">
      <c r="A2070" s="831">
        <v>7</v>
      </c>
      <c r="B2070" s="832" t="s">
        <v>2907</v>
      </c>
      <c r="C2070" s="832" t="s">
        <v>2913</v>
      </c>
      <c r="D2070" s="833" t="s">
        <v>4443</v>
      </c>
      <c r="E2070" s="834" t="s">
        <v>2941</v>
      </c>
      <c r="F2070" s="832" t="s">
        <v>2908</v>
      </c>
      <c r="G2070" s="832" t="s">
        <v>2966</v>
      </c>
      <c r="H2070" s="832" t="s">
        <v>585</v>
      </c>
      <c r="I2070" s="832" t="s">
        <v>4147</v>
      </c>
      <c r="J2070" s="832" t="s">
        <v>1068</v>
      </c>
      <c r="K2070" s="832" t="s">
        <v>3173</v>
      </c>
      <c r="L2070" s="835">
        <v>103.67</v>
      </c>
      <c r="M2070" s="835">
        <v>103.67</v>
      </c>
      <c r="N2070" s="832">
        <v>1</v>
      </c>
      <c r="O2070" s="836">
        <v>0.5</v>
      </c>
      <c r="P2070" s="835">
        <v>103.67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5" customHeight="1" x14ac:dyDescent="0.2">
      <c r="A2071" s="831">
        <v>7</v>
      </c>
      <c r="B2071" s="832" t="s">
        <v>2907</v>
      </c>
      <c r="C2071" s="832" t="s">
        <v>2913</v>
      </c>
      <c r="D2071" s="833" t="s">
        <v>4443</v>
      </c>
      <c r="E2071" s="834" t="s">
        <v>2941</v>
      </c>
      <c r="F2071" s="832" t="s">
        <v>2908</v>
      </c>
      <c r="G2071" s="832" t="s">
        <v>3758</v>
      </c>
      <c r="H2071" s="832" t="s">
        <v>585</v>
      </c>
      <c r="I2071" s="832" t="s">
        <v>3762</v>
      </c>
      <c r="J2071" s="832" t="s">
        <v>3760</v>
      </c>
      <c r="K2071" s="832" t="s">
        <v>3763</v>
      </c>
      <c r="L2071" s="835">
        <v>552.64</v>
      </c>
      <c r="M2071" s="835">
        <v>5526.4</v>
      </c>
      <c r="N2071" s="832">
        <v>10</v>
      </c>
      <c r="O2071" s="836">
        <v>3</v>
      </c>
      <c r="P2071" s="835">
        <v>3315.84</v>
      </c>
      <c r="Q2071" s="837">
        <v>0.60000000000000009</v>
      </c>
      <c r="R2071" s="832">
        <v>6</v>
      </c>
      <c r="S2071" s="837">
        <v>0.6</v>
      </c>
      <c r="T2071" s="836">
        <v>2</v>
      </c>
      <c r="U2071" s="838">
        <v>0.66666666666666663</v>
      </c>
    </row>
    <row r="2072" spans="1:21" ht="14.45" customHeight="1" x14ac:dyDescent="0.2">
      <c r="A2072" s="831">
        <v>7</v>
      </c>
      <c r="B2072" s="832" t="s">
        <v>2907</v>
      </c>
      <c r="C2072" s="832" t="s">
        <v>2913</v>
      </c>
      <c r="D2072" s="833" t="s">
        <v>4443</v>
      </c>
      <c r="E2072" s="834" t="s">
        <v>2941</v>
      </c>
      <c r="F2072" s="832" t="s">
        <v>2908</v>
      </c>
      <c r="G2072" s="832" t="s">
        <v>3758</v>
      </c>
      <c r="H2072" s="832" t="s">
        <v>585</v>
      </c>
      <c r="I2072" s="832" t="s">
        <v>3764</v>
      </c>
      <c r="J2072" s="832" t="s">
        <v>3760</v>
      </c>
      <c r="K2072" s="832" t="s">
        <v>3765</v>
      </c>
      <c r="L2072" s="835">
        <v>355.79</v>
      </c>
      <c r="M2072" s="835">
        <v>711.58</v>
      </c>
      <c r="N2072" s="832">
        <v>2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7</v>
      </c>
      <c r="B2073" s="832" t="s">
        <v>2907</v>
      </c>
      <c r="C2073" s="832" t="s">
        <v>2913</v>
      </c>
      <c r="D2073" s="833" t="s">
        <v>4443</v>
      </c>
      <c r="E2073" s="834" t="s">
        <v>2941</v>
      </c>
      <c r="F2073" s="832" t="s">
        <v>2908</v>
      </c>
      <c r="G2073" s="832" t="s">
        <v>3758</v>
      </c>
      <c r="H2073" s="832" t="s">
        <v>585</v>
      </c>
      <c r="I2073" s="832" t="s">
        <v>3766</v>
      </c>
      <c r="J2073" s="832" t="s">
        <v>3760</v>
      </c>
      <c r="K2073" s="832" t="s">
        <v>3767</v>
      </c>
      <c r="L2073" s="835">
        <v>1019.46</v>
      </c>
      <c r="M2073" s="835">
        <v>22428.12</v>
      </c>
      <c r="N2073" s="832">
        <v>22</v>
      </c>
      <c r="O2073" s="836">
        <v>4</v>
      </c>
      <c r="P2073" s="835">
        <v>22428.12</v>
      </c>
      <c r="Q2073" s="837">
        <v>1</v>
      </c>
      <c r="R2073" s="832">
        <v>22</v>
      </c>
      <c r="S2073" s="837">
        <v>1</v>
      </c>
      <c r="T2073" s="836">
        <v>4</v>
      </c>
      <c r="U2073" s="838">
        <v>1</v>
      </c>
    </row>
    <row r="2074" spans="1:21" ht="14.45" customHeight="1" x14ac:dyDescent="0.2">
      <c r="A2074" s="831">
        <v>7</v>
      </c>
      <c r="B2074" s="832" t="s">
        <v>2907</v>
      </c>
      <c r="C2074" s="832" t="s">
        <v>2913</v>
      </c>
      <c r="D2074" s="833" t="s">
        <v>4443</v>
      </c>
      <c r="E2074" s="834" t="s">
        <v>2941</v>
      </c>
      <c r="F2074" s="832" t="s">
        <v>2908</v>
      </c>
      <c r="G2074" s="832" t="s">
        <v>3758</v>
      </c>
      <c r="H2074" s="832" t="s">
        <v>585</v>
      </c>
      <c r="I2074" s="832" t="s">
        <v>3768</v>
      </c>
      <c r="J2074" s="832" t="s">
        <v>3769</v>
      </c>
      <c r="K2074" s="832" t="s">
        <v>3767</v>
      </c>
      <c r="L2074" s="835">
        <v>1019.46</v>
      </c>
      <c r="M2074" s="835">
        <v>4077.84</v>
      </c>
      <c r="N2074" s="832">
        <v>4</v>
      </c>
      <c r="O2074" s="836">
        <v>1</v>
      </c>
      <c r="P2074" s="835">
        <v>4077.84</v>
      </c>
      <c r="Q2074" s="837">
        <v>1</v>
      </c>
      <c r="R2074" s="832">
        <v>4</v>
      </c>
      <c r="S2074" s="837">
        <v>1</v>
      </c>
      <c r="T2074" s="836">
        <v>1</v>
      </c>
      <c r="U2074" s="838">
        <v>1</v>
      </c>
    </row>
    <row r="2075" spans="1:21" ht="14.45" customHeight="1" x14ac:dyDescent="0.2">
      <c r="A2075" s="831">
        <v>7</v>
      </c>
      <c r="B2075" s="832" t="s">
        <v>2907</v>
      </c>
      <c r="C2075" s="832" t="s">
        <v>2913</v>
      </c>
      <c r="D2075" s="833" t="s">
        <v>4443</v>
      </c>
      <c r="E2075" s="834" t="s">
        <v>2941</v>
      </c>
      <c r="F2075" s="832" t="s">
        <v>2908</v>
      </c>
      <c r="G2075" s="832" t="s">
        <v>3758</v>
      </c>
      <c r="H2075" s="832" t="s">
        <v>585</v>
      </c>
      <c r="I2075" s="832" t="s">
        <v>3770</v>
      </c>
      <c r="J2075" s="832" t="s">
        <v>3769</v>
      </c>
      <c r="K2075" s="832" t="s">
        <v>3763</v>
      </c>
      <c r="L2075" s="835">
        <v>552.64</v>
      </c>
      <c r="M2075" s="835">
        <v>1657.92</v>
      </c>
      <c r="N2075" s="832">
        <v>3</v>
      </c>
      <c r="O2075" s="836">
        <v>1</v>
      </c>
      <c r="P2075" s="835">
        <v>1657.92</v>
      </c>
      <c r="Q2075" s="837">
        <v>1</v>
      </c>
      <c r="R2075" s="832">
        <v>3</v>
      </c>
      <c r="S2075" s="837">
        <v>1</v>
      </c>
      <c r="T2075" s="836">
        <v>1</v>
      </c>
      <c r="U2075" s="838">
        <v>1</v>
      </c>
    </row>
    <row r="2076" spans="1:21" ht="14.45" customHeight="1" x14ac:dyDescent="0.2">
      <c r="A2076" s="831">
        <v>7</v>
      </c>
      <c r="B2076" s="832" t="s">
        <v>2907</v>
      </c>
      <c r="C2076" s="832" t="s">
        <v>2913</v>
      </c>
      <c r="D2076" s="833" t="s">
        <v>4443</v>
      </c>
      <c r="E2076" s="834" t="s">
        <v>2941</v>
      </c>
      <c r="F2076" s="832" t="s">
        <v>2908</v>
      </c>
      <c r="G2076" s="832" t="s">
        <v>3758</v>
      </c>
      <c r="H2076" s="832" t="s">
        <v>678</v>
      </c>
      <c r="I2076" s="832" t="s">
        <v>3771</v>
      </c>
      <c r="J2076" s="832" t="s">
        <v>3772</v>
      </c>
      <c r="K2076" s="832" t="s">
        <v>3761</v>
      </c>
      <c r="L2076" s="835">
        <v>2038.93</v>
      </c>
      <c r="M2076" s="835">
        <v>42817.53</v>
      </c>
      <c r="N2076" s="832">
        <v>21</v>
      </c>
      <c r="O2076" s="836">
        <v>7</v>
      </c>
      <c r="P2076" s="835">
        <v>36700.74</v>
      </c>
      <c r="Q2076" s="837">
        <v>0.8571428571428571</v>
      </c>
      <c r="R2076" s="832">
        <v>18</v>
      </c>
      <c r="S2076" s="837">
        <v>0.8571428571428571</v>
      </c>
      <c r="T2076" s="836">
        <v>6</v>
      </c>
      <c r="U2076" s="838">
        <v>0.8571428571428571</v>
      </c>
    </row>
    <row r="2077" spans="1:21" ht="14.45" customHeight="1" x14ac:dyDescent="0.2">
      <c r="A2077" s="831">
        <v>7</v>
      </c>
      <c r="B2077" s="832" t="s">
        <v>2907</v>
      </c>
      <c r="C2077" s="832" t="s">
        <v>2913</v>
      </c>
      <c r="D2077" s="833" t="s">
        <v>4443</v>
      </c>
      <c r="E2077" s="834" t="s">
        <v>2941</v>
      </c>
      <c r="F2077" s="832" t="s">
        <v>2908</v>
      </c>
      <c r="G2077" s="832" t="s">
        <v>3758</v>
      </c>
      <c r="H2077" s="832" t="s">
        <v>678</v>
      </c>
      <c r="I2077" s="832" t="s">
        <v>3773</v>
      </c>
      <c r="J2077" s="832" t="s">
        <v>3772</v>
      </c>
      <c r="K2077" s="832" t="s">
        <v>3765</v>
      </c>
      <c r="L2077" s="835">
        <v>355.79</v>
      </c>
      <c r="M2077" s="835">
        <v>8183.17</v>
      </c>
      <c r="N2077" s="832">
        <v>23</v>
      </c>
      <c r="O2077" s="836">
        <v>10</v>
      </c>
      <c r="P2077" s="835">
        <v>8183.17</v>
      </c>
      <c r="Q2077" s="837">
        <v>1</v>
      </c>
      <c r="R2077" s="832">
        <v>23</v>
      </c>
      <c r="S2077" s="837">
        <v>1</v>
      </c>
      <c r="T2077" s="836">
        <v>10</v>
      </c>
      <c r="U2077" s="838">
        <v>1</v>
      </c>
    </row>
    <row r="2078" spans="1:21" ht="14.45" customHeight="1" x14ac:dyDescent="0.2">
      <c r="A2078" s="831">
        <v>7</v>
      </c>
      <c r="B2078" s="832" t="s">
        <v>2907</v>
      </c>
      <c r="C2078" s="832" t="s">
        <v>2913</v>
      </c>
      <c r="D2078" s="833" t="s">
        <v>4443</v>
      </c>
      <c r="E2078" s="834" t="s">
        <v>2941</v>
      </c>
      <c r="F2078" s="832" t="s">
        <v>2908</v>
      </c>
      <c r="G2078" s="832" t="s">
        <v>3758</v>
      </c>
      <c r="H2078" s="832" t="s">
        <v>678</v>
      </c>
      <c r="I2078" s="832" t="s">
        <v>3774</v>
      </c>
      <c r="J2078" s="832" t="s">
        <v>3772</v>
      </c>
      <c r="K2078" s="832" t="s">
        <v>3763</v>
      </c>
      <c r="L2078" s="835">
        <v>552.64</v>
      </c>
      <c r="M2078" s="835">
        <v>29289.919999999998</v>
      </c>
      <c r="N2078" s="832">
        <v>53</v>
      </c>
      <c r="O2078" s="836">
        <v>15</v>
      </c>
      <c r="P2078" s="835">
        <v>28184.639999999999</v>
      </c>
      <c r="Q2078" s="837">
        <v>0.96226415094339623</v>
      </c>
      <c r="R2078" s="832">
        <v>51</v>
      </c>
      <c r="S2078" s="837">
        <v>0.96226415094339623</v>
      </c>
      <c r="T2078" s="836">
        <v>14</v>
      </c>
      <c r="U2078" s="838">
        <v>0.93333333333333335</v>
      </c>
    </row>
    <row r="2079" spans="1:21" ht="14.45" customHeight="1" x14ac:dyDescent="0.2">
      <c r="A2079" s="831">
        <v>7</v>
      </c>
      <c r="B2079" s="832" t="s">
        <v>2907</v>
      </c>
      <c r="C2079" s="832" t="s">
        <v>2913</v>
      </c>
      <c r="D2079" s="833" t="s">
        <v>4443</v>
      </c>
      <c r="E2079" s="834" t="s">
        <v>2941</v>
      </c>
      <c r="F2079" s="832" t="s">
        <v>2908</v>
      </c>
      <c r="G2079" s="832" t="s">
        <v>3758</v>
      </c>
      <c r="H2079" s="832" t="s">
        <v>678</v>
      </c>
      <c r="I2079" s="832" t="s">
        <v>3775</v>
      </c>
      <c r="J2079" s="832" t="s">
        <v>3772</v>
      </c>
      <c r="K2079" s="832" t="s">
        <v>3767</v>
      </c>
      <c r="L2079" s="835">
        <v>1019.46</v>
      </c>
      <c r="M2079" s="835">
        <v>34661.64</v>
      </c>
      <c r="N2079" s="832">
        <v>34</v>
      </c>
      <c r="O2079" s="836">
        <v>11</v>
      </c>
      <c r="P2079" s="835">
        <v>31603.260000000002</v>
      </c>
      <c r="Q2079" s="837">
        <v>0.91176470588235303</v>
      </c>
      <c r="R2079" s="832">
        <v>31</v>
      </c>
      <c r="S2079" s="837">
        <v>0.91176470588235292</v>
      </c>
      <c r="T2079" s="836">
        <v>10</v>
      </c>
      <c r="U2079" s="838">
        <v>0.90909090909090906</v>
      </c>
    </row>
    <row r="2080" spans="1:21" ht="14.45" customHeight="1" x14ac:dyDescent="0.2">
      <c r="A2080" s="831">
        <v>7</v>
      </c>
      <c r="B2080" s="832" t="s">
        <v>2907</v>
      </c>
      <c r="C2080" s="832" t="s">
        <v>2913</v>
      </c>
      <c r="D2080" s="833" t="s">
        <v>4443</v>
      </c>
      <c r="E2080" s="834" t="s">
        <v>2941</v>
      </c>
      <c r="F2080" s="832" t="s">
        <v>2908</v>
      </c>
      <c r="G2080" s="832" t="s">
        <v>3758</v>
      </c>
      <c r="H2080" s="832" t="s">
        <v>585</v>
      </c>
      <c r="I2080" s="832" t="s">
        <v>4017</v>
      </c>
      <c r="J2080" s="832" t="s">
        <v>3780</v>
      </c>
      <c r="K2080" s="832" t="s">
        <v>4018</v>
      </c>
      <c r="L2080" s="835">
        <v>88.95</v>
      </c>
      <c r="M2080" s="835">
        <v>266.85000000000002</v>
      </c>
      <c r="N2080" s="832">
        <v>3</v>
      </c>
      <c r="O2080" s="836">
        <v>1</v>
      </c>
      <c r="P2080" s="835">
        <v>266.85000000000002</v>
      </c>
      <c r="Q2080" s="837">
        <v>1</v>
      </c>
      <c r="R2080" s="832">
        <v>3</v>
      </c>
      <c r="S2080" s="837">
        <v>1</v>
      </c>
      <c r="T2080" s="836">
        <v>1</v>
      </c>
      <c r="U2080" s="838">
        <v>1</v>
      </c>
    </row>
    <row r="2081" spans="1:21" ht="14.45" customHeight="1" x14ac:dyDescent="0.2">
      <c r="A2081" s="831">
        <v>7</v>
      </c>
      <c r="B2081" s="832" t="s">
        <v>2907</v>
      </c>
      <c r="C2081" s="832" t="s">
        <v>2913</v>
      </c>
      <c r="D2081" s="833" t="s">
        <v>4443</v>
      </c>
      <c r="E2081" s="834" t="s">
        <v>2941</v>
      </c>
      <c r="F2081" s="832" t="s">
        <v>2908</v>
      </c>
      <c r="G2081" s="832" t="s">
        <v>3758</v>
      </c>
      <c r="H2081" s="832" t="s">
        <v>585</v>
      </c>
      <c r="I2081" s="832" t="s">
        <v>3779</v>
      </c>
      <c r="J2081" s="832" t="s">
        <v>3780</v>
      </c>
      <c r="K2081" s="832" t="s">
        <v>3781</v>
      </c>
      <c r="L2081" s="835">
        <v>254.86</v>
      </c>
      <c r="M2081" s="835">
        <v>764.58</v>
      </c>
      <c r="N2081" s="832">
        <v>3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5" customHeight="1" x14ac:dyDescent="0.2">
      <c r="A2082" s="831">
        <v>7</v>
      </c>
      <c r="B2082" s="832" t="s">
        <v>2907</v>
      </c>
      <c r="C2082" s="832" t="s">
        <v>2913</v>
      </c>
      <c r="D2082" s="833" t="s">
        <v>4443</v>
      </c>
      <c r="E2082" s="834" t="s">
        <v>2941</v>
      </c>
      <c r="F2082" s="832" t="s">
        <v>2908</v>
      </c>
      <c r="G2082" s="832" t="s">
        <v>3019</v>
      </c>
      <c r="H2082" s="832" t="s">
        <v>585</v>
      </c>
      <c r="I2082" s="832" t="s">
        <v>3020</v>
      </c>
      <c r="J2082" s="832" t="s">
        <v>747</v>
      </c>
      <c r="K2082" s="832" t="s">
        <v>3021</v>
      </c>
      <c r="L2082" s="835">
        <v>127.91</v>
      </c>
      <c r="M2082" s="835">
        <v>1534.92</v>
      </c>
      <c r="N2082" s="832">
        <v>12</v>
      </c>
      <c r="O2082" s="836">
        <v>3.5</v>
      </c>
      <c r="P2082" s="835">
        <v>1407.01</v>
      </c>
      <c r="Q2082" s="837">
        <v>0.91666666666666663</v>
      </c>
      <c r="R2082" s="832">
        <v>11</v>
      </c>
      <c r="S2082" s="837">
        <v>0.91666666666666663</v>
      </c>
      <c r="T2082" s="836">
        <v>3</v>
      </c>
      <c r="U2082" s="838">
        <v>0.8571428571428571</v>
      </c>
    </row>
    <row r="2083" spans="1:21" ht="14.45" customHeight="1" x14ac:dyDescent="0.2">
      <c r="A2083" s="831">
        <v>7</v>
      </c>
      <c r="B2083" s="832" t="s">
        <v>2907</v>
      </c>
      <c r="C2083" s="832" t="s">
        <v>2913</v>
      </c>
      <c r="D2083" s="833" t="s">
        <v>4443</v>
      </c>
      <c r="E2083" s="834" t="s">
        <v>2941</v>
      </c>
      <c r="F2083" s="832" t="s">
        <v>2908</v>
      </c>
      <c r="G2083" s="832" t="s">
        <v>3793</v>
      </c>
      <c r="H2083" s="832" t="s">
        <v>585</v>
      </c>
      <c r="I2083" s="832" t="s">
        <v>3794</v>
      </c>
      <c r="J2083" s="832" t="s">
        <v>3795</v>
      </c>
      <c r="K2083" s="832" t="s">
        <v>3796</v>
      </c>
      <c r="L2083" s="835">
        <v>169.29</v>
      </c>
      <c r="M2083" s="835">
        <v>507.87</v>
      </c>
      <c r="N2083" s="832">
        <v>3</v>
      </c>
      <c r="O2083" s="836">
        <v>0.5</v>
      </c>
      <c r="P2083" s="835">
        <v>507.87</v>
      </c>
      <c r="Q2083" s="837">
        <v>1</v>
      </c>
      <c r="R2083" s="832">
        <v>3</v>
      </c>
      <c r="S2083" s="837">
        <v>1</v>
      </c>
      <c r="T2083" s="836">
        <v>0.5</v>
      </c>
      <c r="U2083" s="838">
        <v>1</v>
      </c>
    </row>
    <row r="2084" spans="1:21" ht="14.45" customHeight="1" x14ac:dyDescent="0.2">
      <c r="A2084" s="831">
        <v>7</v>
      </c>
      <c r="B2084" s="832" t="s">
        <v>2907</v>
      </c>
      <c r="C2084" s="832" t="s">
        <v>2913</v>
      </c>
      <c r="D2084" s="833" t="s">
        <v>4443</v>
      </c>
      <c r="E2084" s="834" t="s">
        <v>2941</v>
      </c>
      <c r="F2084" s="832" t="s">
        <v>2908</v>
      </c>
      <c r="G2084" s="832" t="s">
        <v>3793</v>
      </c>
      <c r="H2084" s="832" t="s">
        <v>585</v>
      </c>
      <c r="I2084" s="832" t="s">
        <v>3797</v>
      </c>
      <c r="J2084" s="832" t="s">
        <v>3795</v>
      </c>
      <c r="K2084" s="832" t="s">
        <v>3798</v>
      </c>
      <c r="L2084" s="835">
        <v>338.58</v>
      </c>
      <c r="M2084" s="835">
        <v>4062.96</v>
      </c>
      <c r="N2084" s="832">
        <v>12</v>
      </c>
      <c r="O2084" s="836">
        <v>2.5</v>
      </c>
      <c r="P2084" s="835">
        <v>3047.2200000000003</v>
      </c>
      <c r="Q2084" s="837">
        <v>0.75000000000000011</v>
      </c>
      <c r="R2084" s="832">
        <v>9</v>
      </c>
      <c r="S2084" s="837">
        <v>0.75</v>
      </c>
      <c r="T2084" s="836">
        <v>2</v>
      </c>
      <c r="U2084" s="838">
        <v>0.8</v>
      </c>
    </row>
    <row r="2085" spans="1:21" ht="14.45" customHeight="1" x14ac:dyDescent="0.2">
      <c r="A2085" s="831">
        <v>7</v>
      </c>
      <c r="B2085" s="832" t="s">
        <v>2907</v>
      </c>
      <c r="C2085" s="832" t="s">
        <v>2913</v>
      </c>
      <c r="D2085" s="833" t="s">
        <v>4443</v>
      </c>
      <c r="E2085" s="834" t="s">
        <v>2941</v>
      </c>
      <c r="F2085" s="832" t="s">
        <v>2908</v>
      </c>
      <c r="G2085" s="832" t="s">
        <v>3793</v>
      </c>
      <c r="H2085" s="832" t="s">
        <v>585</v>
      </c>
      <c r="I2085" s="832" t="s">
        <v>3803</v>
      </c>
      <c r="J2085" s="832" t="s">
        <v>1346</v>
      </c>
      <c r="K2085" s="832" t="s">
        <v>3796</v>
      </c>
      <c r="L2085" s="835">
        <v>169.29</v>
      </c>
      <c r="M2085" s="835">
        <v>2539.35</v>
      </c>
      <c r="N2085" s="832">
        <v>15</v>
      </c>
      <c r="O2085" s="836">
        <v>3</v>
      </c>
      <c r="P2085" s="835">
        <v>2031.48</v>
      </c>
      <c r="Q2085" s="837">
        <v>0.8</v>
      </c>
      <c r="R2085" s="832">
        <v>12</v>
      </c>
      <c r="S2085" s="837">
        <v>0.8</v>
      </c>
      <c r="T2085" s="836">
        <v>2.5</v>
      </c>
      <c r="U2085" s="838">
        <v>0.83333333333333337</v>
      </c>
    </row>
    <row r="2086" spans="1:21" ht="14.45" customHeight="1" x14ac:dyDescent="0.2">
      <c r="A2086" s="831">
        <v>7</v>
      </c>
      <c r="B2086" s="832" t="s">
        <v>2907</v>
      </c>
      <c r="C2086" s="832" t="s">
        <v>2913</v>
      </c>
      <c r="D2086" s="833" t="s">
        <v>4443</v>
      </c>
      <c r="E2086" s="834" t="s">
        <v>2941</v>
      </c>
      <c r="F2086" s="832" t="s">
        <v>2908</v>
      </c>
      <c r="G2086" s="832" t="s">
        <v>3793</v>
      </c>
      <c r="H2086" s="832" t="s">
        <v>585</v>
      </c>
      <c r="I2086" s="832" t="s">
        <v>3807</v>
      </c>
      <c r="J2086" s="832" t="s">
        <v>3795</v>
      </c>
      <c r="K2086" s="832" t="s">
        <v>3808</v>
      </c>
      <c r="L2086" s="835">
        <v>677.17</v>
      </c>
      <c r="M2086" s="835">
        <v>6094.5299999999988</v>
      </c>
      <c r="N2086" s="832">
        <v>9</v>
      </c>
      <c r="O2086" s="836">
        <v>2.5</v>
      </c>
      <c r="P2086" s="835">
        <v>6094.5299999999988</v>
      </c>
      <c r="Q2086" s="837">
        <v>1</v>
      </c>
      <c r="R2086" s="832">
        <v>9</v>
      </c>
      <c r="S2086" s="837">
        <v>1</v>
      </c>
      <c r="T2086" s="836">
        <v>2.5</v>
      </c>
      <c r="U2086" s="838">
        <v>1</v>
      </c>
    </row>
    <row r="2087" spans="1:21" ht="14.45" customHeight="1" x14ac:dyDescent="0.2">
      <c r="A2087" s="831">
        <v>7</v>
      </c>
      <c r="B2087" s="832" t="s">
        <v>2907</v>
      </c>
      <c r="C2087" s="832" t="s">
        <v>2913</v>
      </c>
      <c r="D2087" s="833" t="s">
        <v>4443</v>
      </c>
      <c r="E2087" s="834" t="s">
        <v>2941</v>
      </c>
      <c r="F2087" s="832" t="s">
        <v>2908</v>
      </c>
      <c r="G2087" s="832" t="s">
        <v>3793</v>
      </c>
      <c r="H2087" s="832" t="s">
        <v>585</v>
      </c>
      <c r="I2087" s="832" t="s">
        <v>3810</v>
      </c>
      <c r="J2087" s="832" t="s">
        <v>1346</v>
      </c>
      <c r="K2087" s="832" t="s">
        <v>3798</v>
      </c>
      <c r="L2087" s="835">
        <v>338.58</v>
      </c>
      <c r="M2087" s="835">
        <v>9818.82</v>
      </c>
      <c r="N2087" s="832">
        <v>29</v>
      </c>
      <c r="O2087" s="836">
        <v>5.5</v>
      </c>
      <c r="P2087" s="835">
        <v>8803.08</v>
      </c>
      <c r="Q2087" s="837">
        <v>0.89655172413793105</v>
      </c>
      <c r="R2087" s="832">
        <v>26</v>
      </c>
      <c r="S2087" s="837">
        <v>0.89655172413793105</v>
      </c>
      <c r="T2087" s="836">
        <v>5</v>
      </c>
      <c r="U2087" s="838">
        <v>0.90909090909090906</v>
      </c>
    </row>
    <row r="2088" spans="1:21" ht="14.45" customHeight="1" x14ac:dyDescent="0.2">
      <c r="A2088" s="831">
        <v>7</v>
      </c>
      <c r="B2088" s="832" t="s">
        <v>2907</v>
      </c>
      <c r="C2088" s="832" t="s">
        <v>2913</v>
      </c>
      <c r="D2088" s="833" t="s">
        <v>4443</v>
      </c>
      <c r="E2088" s="834" t="s">
        <v>2941</v>
      </c>
      <c r="F2088" s="832" t="s">
        <v>2908</v>
      </c>
      <c r="G2088" s="832" t="s">
        <v>3793</v>
      </c>
      <c r="H2088" s="832" t="s">
        <v>678</v>
      </c>
      <c r="I2088" s="832" t="s">
        <v>2612</v>
      </c>
      <c r="J2088" s="832" t="s">
        <v>1346</v>
      </c>
      <c r="K2088" s="832" t="s">
        <v>1347</v>
      </c>
      <c r="L2088" s="835">
        <v>1286.6199999999999</v>
      </c>
      <c r="M2088" s="835">
        <v>28305.64</v>
      </c>
      <c r="N2088" s="832">
        <v>22</v>
      </c>
      <c r="O2088" s="836">
        <v>4.5</v>
      </c>
      <c r="P2088" s="835">
        <v>15439.439999999999</v>
      </c>
      <c r="Q2088" s="837">
        <v>0.54545454545454541</v>
      </c>
      <c r="R2088" s="832">
        <v>12</v>
      </c>
      <c r="S2088" s="837">
        <v>0.54545454545454541</v>
      </c>
      <c r="T2088" s="836">
        <v>2</v>
      </c>
      <c r="U2088" s="838">
        <v>0.44444444444444442</v>
      </c>
    </row>
    <row r="2089" spans="1:21" ht="14.45" customHeight="1" x14ac:dyDescent="0.2">
      <c r="A2089" s="831">
        <v>7</v>
      </c>
      <c r="B2089" s="832" t="s">
        <v>2907</v>
      </c>
      <c r="C2089" s="832" t="s">
        <v>2913</v>
      </c>
      <c r="D2089" s="833" t="s">
        <v>4443</v>
      </c>
      <c r="E2089" s="834" t="s">
        <v>2941</v>
      </c>
      <c r="F2089" s="832" t="s">
        <v>2908</v>
      </c>
      <c r="G2089" s="832" t="s">
        <v>3793</v>
      </c>
      <c r="H2089" s="832" t="s">
        <v>585</v>
      </c>
      <c r="I2089" s="832" t="s">
        <v>3811</v>
      </c>
      <c r="J2089" s="832" t="s">
        <v>3812</v>
      </c>
      <c r="K2089" s="832" t="s">
        <v>3796</v>
      </c>
      <c r="L2089" s="835">
        <v>169.29</v>
      </c>
      <c r="M2089" s="835">
        <v>2708.6400000000003</v>
      </c>
      <c r="N2089" s="832">
        <v>16</v>
      </c>
      <c r="O2089" s="836">
        <v>3</v>
      </c>
      <c r="P2089" s="835">
        <v>1692.9</v>
      </c>
      <c r="Q2089" s="837">
        <v>0.625</v>
      </c>
      <c r="R2089" s="832">
        <v>10</v>
      </c>
      <c r="S2089" s="837">
        <v>0.625</v>
      </c>
      <c r="T2089" s="836">
        <v>2</v>
      </c>
      <c r="U2089" s="838">
        <v>0.66666666666666663</v>
      </c>
    </row>
    <row r="2090" spans="1:21" ht="14.45" customHeight="1" x14ac:dyDescent="0.2">
      <c r="A2090" s="831">
        <v>7</v>
      </c>
      <c r="B2090" s="832" t="s">
        <v>2907</v>
      </c>
      <c r="C2090" s="832" t="s">
        <v>2913</v>
      </c>
      <c r="D2090" s="833" t="s">
        <v>4443</v>
      </c>
      <c r="E2090" s="834" t="s">
        <v>2941</v>
      </c>
      <c r="F2090" s="832" t="s">
        <v>2908</v>
      </c>
      <c r="G2090" s="832" t="s">
        <v>3793</v>
      </c>
      <c r="H2090" s="832" t="s">
        <v>678</v>
      </c>
      <c r="I2090" s="832" t="s">
        <v>3813</v>
      </c>
      <c r="J2090" s="832" t="s">
        <v>1346</v>
      </c>
      <c r="K2090" s="832" t="s">
        <v>3808</v>
      </c>
      <c r="L2090" s="835">
        <v>677.17</v>
      </c>
      <c r="M2090" s="835">
        <v>10157.549999999999</v>
      </c>
      <c r="N2090" s="832">
        <v>15</v>
      </c>
      <c r="O2090" s="836">
        <v>2.5</v>
      </c>
      <c r="P2090" s="835">
        <v>6094.5299999999988</v>
      </c>
      <c r="Q2090" s="837">
        <v>0.6</v>
      </c>
      <c r="R2090" s="832">
        <v>9</v>
      </c>
      <c r="S2090" s="837">
        <v>0.6</v>
      </c>
      <c r="T2090" s="836">
        <v>1.5</v>
      </c>
      <c r="U2090" s="838">
        <v>0.6</v>
      </c>
    </row>
    <row r="2091" spans="1:21" ht="14.45" customHeight="1" x14ac:dyDescent="0.2">
      <c r="A2091" s="831">
        <v>7</v>
      </c>
      <c r="B2091" s="832" t="s">
        <v>2907</v>
      </c>
      <c r="C2091" s="832" t="s">
        <v>2913</v>
      </c>
      <c r="D2091" s="833" t="s">
        <v>4443</v>
      </c>
      <c r="E2091" s="834" t="s">
        <v>2941</v>
      </c>
      <c r="F2091" s="832" t="s">
        <v>2908</v>
      </c>
      <c r="G2091" s="832" t="s">
        <v>3793</v>
      </c>
      <c r="H2091" s="832" t="s">
        <v>678</v>
      </c>
      <c r="I2091" s="832" t="s">
        <v>2613</v>
      </c>
      <c r="J2091" s="832" t="s">
        <v>1346</v>
      </c>
      <c r="K2091" s="832" t="s">
        <v>1348</v>
      </c>
      <c r="L2091" s="835">
        <v>2573.2199999999998</v>
      </c>
      <c r="M2091" s="835">
        <v>25732.2</v>
      </c>
      <c r="N2091" s="832">
        <v>10</v>
      </c>
      <c r="O2091" s="836">
        <v>2</v>
      </c>
      <c r="P2091" s="835">
        <v>23158.98</v>
      </c>
      <c r="Q2091" s="837">
        <v>0.89999999999999991</v>
      </c>
      <c r="R2091" s="832">
        <v>9</v>
      </c>
      <c r="S2091" s="837">
        <v>0.9</v>
      </c>
      <c r="T2091" s="836">
        <v>1.5</v>
      </c>
      <c r="U2091" s="838">
        <v>0.75</v>
      </c>
    </row>
    <row r="2092" spans="1:21" ht="14.45" customHeight="1" x14ac:dyDescent="0.2">
      <c r="A2092" s="831">
        <v>7</v>
      </c>
      <c r="B2092" s="832" t="s">
        <v>2907</v>
      </c>
      <c r="C2092" s="832" t="s">
        <v>2913</v>
      </c>
      <c r="D2092" s="833" t="s">
        <v>4443</v>
      </c>
      <c r="E2092" s="834" t="s">
        <v>2941</v>
      </c>
      <c r="F2092" s="832" t="s">
        <v>2908</v>
      </c>
      <c r="G2092" s="832" t="s">
        <v>3793</v>
      </c>
      <c r="H2092" s="832" t="s">
        <v>585</v>
      </c>
      <c r="I2092" s="832" t="s">
        <v>4281</v>
      </c>
      <c r="J2092" s="832" t="s">
        <v>4282</v>
      </c>
      <c r="K2092" s="832" t="s">
        <v>4283</v>
      </c>
      <c r="L2092" s="835">
        <v>1715.48</v>
      </c>
      <c r="M2092" s="835">
        <v>10292.880000000001</v>
      </c>
      <c r="N2092" s="832">
        <v>6</v>
      </c>
      <c r="O2092" s="836">
        <v>2</v>
      </c>
      <c r="P2092" s="835">
        <v>10292.880000000001</v>
      </c>
      <c r="Q2092" s="837">
        <v>1</v>
      </c>
      <c r="R2092" s="832">
        <v>6</v>
      </c>
      <c r="S2092" s="837">
        <v>1</v>
      </c>
      <c r="T2092" s="836">
        <v>2</v>
      </c>
      <c r="U2092" s="838">
        <v>1</v>
      </c>
    </row>
    <row r="2093" spans="1:21" ht="14.45" customHeight="1" x14ac:dyDescent="0.2">
      <c r="A2093" s="831">
        <v>7</v>
      </c>
      <c r="B2093" s="832" t="s">
        <v>2907</v>
      </c>
      <c r="C2093" s="832" t="s">
        <v>2913</v>
      </c>
      <c r="D2093" s="833" t="s">
        <v>4443</v>
      </c>
      <c r="E2093" s="834" t="s">
        <v>2941</v>
      </c>
      <c r="F2093" s="832" t="s">
        <v>2908</v>
      </c>
      <c r="G2093" s="832" t="s">
        <v>3793</v>
      </c>
      <c r="H2093" s="832" t="s">
        <v>585</v>
      </c>
      <c r="I2093" s="832" t="s">
        <v>3963</v>
      </c>
      <c r="J2093" s="832" t="s">
        <v>3802</v>
      </c>
      <c r="K2093" s="832" t="s">
        <v>3964</v>
      </c>
      <c r="L2093" s="835">
        <v>84.65</v>
      </c>
      <c r="M2093" s="835">
        <v>253.95000000000002</v>
      </c>
      <c r="N2093" s="832">
        <v>3</v>
      </c>
      <c r="O2093" s="836">
        <v>0.5</v>
      </c>
      <c r="P2093" s="835">
        <v>253.95000000000002</v>
      </c>
      <c r="Q2093" s="837">
        <v>1</v>
      </c>
      <c r="R2093" s="832">
        <v>3</v>
      </c>
      <c r="S2093" s="837">
        <v>1</v>
      </c>
      <c r="T2093" s="836">
        <v>0.5</v>
      </c>
      <c r="U2093" s="838">
        <v>1</v>
      </c>
    </row>
    <row r="2094" spans="1:21" ht="14.45" customHeight="1" x14ac:dyDescent="0.2">
      <c r="A2094" s="831">
        <v>7</v>
      </c>
      <c r="B2094" s="832" t="s">
        <v>2907</v>
      </c>
      <c r="C2094" s="832" t="s">
        <v>2913</v>
      </c>
      <c r="D2094" s="833" t="s">
        <v>4443</v>
      </c>
      <c r="E2094" s="834" t="s">
        <v>2941</v>
      </c>
      <c r="F2094" s="832" t="s">
        <v>2908</v>
      </c>
      <c r="G2094" s="832" t="s">
        <v>3793</v>
      </c>
      <c r="H2094" s="832" t="s">
        <v>585</v>
      </c>
      <c r="I2094" s="832" t="s">
        <v>3816</v>
      </c>
      <c r="J2094" s="832" t="s">
        <v>3817</v>
      </c>
      <c r="K2094" s="832" t="s">
        <v>3798</v>
      </c>
      <c r="L2094" s="835">
        <v>1715.48</v>
      </c>
      <c r="M2094" s="835">
        <v>6861.92</v>
      </c>
      <c r="N2094" s="832">
        <v>4</v>
      </c>
      <c r="O2094" s="836">
        <v>0.5</v>
      </c>
      <c r="P2094" s="835">
        <v>6861.92</v>
      </c>
      <c r="Q2094" s="837">
        <v>1</v>
      </c>
      <c r="R2094" s="832">
        <v>4</v>
      </c>
      <c r="S2094" s="837">
        <v>1</v>
      </c>
      <c r="T2094" s="836">
        <v>0.5</v>
      </c>
      <c r="U2094" s="838">
        <v>1</v>
      </c>
    </row>
    <row r="2095" spans="1:21" ht="14.45" customHeight="1" x14ac:dyDescent="0.2">
      <c r="A2095" s="831">
        <v>7</v>
      </c>
      <c r="B2095" s="832" t="s">
        <v>2907</v>
      </c>
      <c r="C2095" s="832" t="s">
        <v>2913</v>
      </c>
      <c r="D2095" s="833" t="s">
        <v>4443</v>
      </c>
      <c r="E2095" s="834" t="s">
        <v>2941</v>
      </c>
      <c r="F2095" s="832" t="s">
        <v>2908</v>
      </c>
      <c r="G2095" s="832" t="s">
        <v>3470</v>
      </c>
      <c r="H2095" s="832" t="s">
        <v>678</v>
      </c>
      <c r="I2095" s="832" t="s">
        <v>2589</v>
      </c>
      <c r="J2095" s="832" t="s">
        <v>713</v>
      </c>
      <c r="K2095" s="832" t="s">
        <v>1289</v>
      </c>
      <c r="L2095" s="835">
        <v>0</v>
      </c>
      <c r="M2095" s="835">
        <v>0</v>
      </c>
      <c r="N2095" s="832">
        <v>70</v>
      </c>
      <c r="O2095" s="836">
        <v>7.5</v>
      </c>
      <c r="P2095" s="835">
        <v>0</v>
      </c>
      <c r="Q2095" s="837"/>
      <c r="R2095" s="832">
        <v>54</v>
      </c>
      <c r="S2095" s="837">
        <v>0.77142857142857146</v>
      </c>
      <c r="T2095" s="836">
        <v>5.5</v>
      </c>
      <c r="U2095" s="838">
        <v>0.73333333333333328</v>
      </c>
    </row>
    <row r="2096" spans="1:21" ht="14.45" customHeight="1" x14ac:dyDescent="0.2">
      <c r="A2096" s="831">
        <v>7</v>
      </c>
      <c r="B2096" s="832" t="s">
        <v>2907</v>
      </c>
      <c r="C2096" s="832" t="s">
        <v>2913</v>
      </c>
      <c r="D2096" s="833" t="s">
        <v>4443</v>
      </c>
      <c r="E2096" s="834" t="s">
        <v>2941</v>
      </c>
      <c r="F2096" s="832" t="s">
        <v>2908</v>
      </c>
      <c r="G2096" s="832" t="s">
        <v>3821</v>
      </c>
      <c r="H2096" s="832" t="s">
        <v>678</v>
      </c>
      <c r="I2096" s="832" t="s">
        <v>4290</v>
      </c>
      <c r="J2096" s="832" t="s">
        <v>3831</v>
      </c>
      <c r="K2096" s="832" t="s">
        <v>4291</v>
      </c>
      <c r="L2096" s="835">
        <v>0</v>
      </c>
      <c r="M2096" s="835">
        <v>0</v>
      </c>
      <c r="N2096" s="832">
        <v>1</v>
      </c>
      <c r="O2096" s="836">
        <v>1</v>
      </c>
      <c r="P2096" s="835"/>
      <c r="Q2096" s="837"/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7</v>
      </c>
      <c r="B2097" s="832" t="s">
        <v>2907</v>
      </c>
      <c r="C2097" s="832" t="s">
        <v>2913</v>
      </c>
      <c r="D2097" s="833" t="s">
        <v>4443</v>
      </c>
      <c r="E2097" s="834" t="s">
        <v>2941</v>
      </c>
      <c r="F2097" s="832" t="s">
        <v>2908</v>
      </c>
      <c r="G2097" s="832" t="s">
        <v>3837</v>
      </c>
      <c r="H2097" s="832" t="s">
        <v>585</v>
      </c>
      <c r="I2097" s="832" t="s">
        <v>3838</v>
      </c>
      <c r="J2097" s="832" t="s">
        <v>3839</v>
      </c>
      <c r="K2097" s="832" t="s">
        <v>3840</v>
      </c>
      <c r="L2097" s="835">
        <v>355.79</v>
      </c>
      <c r="M2097" s="835">
        <v>5336.85</v>
      </c>
      <c r="N2097" s="832">
        <v>15</v>
      </c>
      <c r="O2097" s="836">
        <v>3.5</v>
      </c>
      <c r="P2097" s="835">
        <v>3202.1100000000006</v>
      </c>
      <c r="Q2097" s="837">
        <v>0.60000000000000009</v>
      </c>
      <c r="R2097" s="832">
        <v>9</v>
      </c>
      <c r="S2097" s="837">
        <v>0.6</v>
      </c>
      <c r="T2097" s="836">
        <v>1.5</v>
      </c>
      <c r="U2097" s="838">
        <v>0.42857142857142855</v>
      </c>
    </row>
    <row r="2098" spans="1:21" ht="14.45" customHeight="1" x14ac:dyDescent="0.2">
      <c r="A2098" s="831">
        <v>7</v>
      </c>
      <c r="B2098" s="832" t="s">
        <v>2907</v>
      </c>
      <c r="C2098" s="832" t="s">
        <v>2913</v>
      </c>
      <c r="D2098" s="833" t="s">
        <v>4443</v>
      </c>
      <c r="E2098" s="834" t="s">
        <v>2941</v>
      </c>
      <c r="F2098" s="832" t="s">
        <v>2908</v>
      </c>
      <c r="G2098" s="832" t="s">
        <v>3837</v>
      </c>
      <c r="H2098" s="832" t="s">
        <v>585</v>
      </c>
      <c r="I2098" s="832" t="s">
        <v>3841</v>
      </c>
      <c r="J2098" s="832" t="s">
        <v>3839</v>
      </c>
      <c r="K2098" s="832" t="s">
        <v>3842</v>
      </c>
      <c r="L2098" s="835">
        <v>552.64</v>
      </c>
      <c r="M2098" s="835">
        <v>2210.56</v>
      </c>
      <c r="N2098" s="832">
        <v>4</v>
      </c>
      <c r="O2098" s="836">
        <v>1.5</v>
      </c>
      <c r="P2098" s="835">
        <v>2210.56</v>
      </c>
      <c r="Q2098" s="837">
        <v>1</v>
      </c>
      <c r="R2098" s="832">
        <v>4</v>
      </c>
      <c r="S2098" s="837">
        <v>1</v>
      </c>
      <c r="T2098" s="836">
        <v>1.5</v>
      </c>
      <c r="U2098" s="838">
        <v>1</v>
      </c>
    </row>
    <row r="2099" spans="1:21" ht="14.45" customHeight="1" x14ac:dyDescent="0.2">
      <c r="A2099" s="831">
        <v>7</v>
      </c>
      <c r="B2099" s="832" t="s">
        <v>2907</v>
      </c>
      <c r="C2099" s="832" t="s">
        <v>2913</v>
      </c>
      <c r="D2099" s="833" t="s">
        <v>4443</v>
      </c>
      <c r="E2099" s="834" t="s">
        <v>2941</v>
      </c>
      <c r="F2099" s="832" t="s">
        <v>2908</v>
      </c>
      <c r="G2099" s="832" t="s">
        <v>3837</v>
      </c>
      <c r="H2099" s="832" t="s">
        <v>585</v>
      </c>
      <c r="I2099" s="832" t="s">
        <v>3843</v>
      </c>
      <c r="J2099" s="832" t="s">
        <v>3839</v>
      </c>
      <c r="K2099" s="832" t="s">
        <v>3844</v>
      </c>
      <c r="L2099" s="835">
        <v>1019.46</v>
      </c>
      <c r="M2099" s="835">
        <v>7136.22</v>
      </c>
      <c r="N2099" s="832">
        <v>7</v>
      </c>
      <c r="O2099" s="836">
        <v>3</v>
      </c>
      <c r="P2099" s="835">
        <v>7136.22</v>
      </c>
      <c r="Q2099" s="837">
        <v>1</v>
      </c>
      <c r="R2099" s="832">
        <v>7</v>
      </c>
      <c r="S2099" s="837">
        <v>1</v>
      </c>
      <c r="T2099" s="836">
        <v>3</v>
      </c>
      <c r="U2099" s="838">
        <v>1</v>
      </c>
    </row>
    <row r="2100" spans="1:21" ht="14.45" customHeight="1" x14ac:dyDescent="0.2">
      <c r="A2100" s="831">
        <v>7</v>
      </c>
      <c r="B2100" s="832" t="s">
        <v>2907</v>
      </c>
      <c r="C2100" s="832" t="s">
        <v>2913</v>
      </c>
      <c r="D2100" s="833" t="s">
        <v>4443</v>
      </c>
      <c r="E2100" s="834" t="s">
        <v>2941</v>
      </c>
      <c r="F2100" s="832" t="s">
        <v>2908</v>
      </c>
      <c r="G2100" s="832" t="s">
        <v>3837</v>
      </c>
      <c r="H2100" s="832" t="s">
        <v>585</v>
      </c>
      <c r="I2100" s="832" t="s">
        <v>3845</v>
      </c>
      <c r="J2100" s="832" t="s">
        <v>3839</v>
      </c>
      <c r="K2100" s="832" t="s">
        <v>3274</v>
      </c>
      <c r="L2100" s="835">
        <v>764.6</v>
      </c>
      <c r="M2100" s="835">
        <v>6881.4000000000005</v>
      </c>
      <c r="N2100" s="832">
        <v>9</v>
      </c>
      <c r="O2100" s="836">
        <v>3</v>
      </c>
      <c r="P2100" s="835">
        <v>4587.6000000000004</v>
      </c>
      <c r="Q2100" s="837">
        <v>0.66666666666666663</v>
      </c>
      <c r="R2100" s="832">
        <v>6</v>
      </c>
      <c r="S2100" s="837">
        <v>0.66666666666666663</v>
      </c>
      <c r="T2100" s="836">
        <v>2</v>
      </c>
      <c r="U2100" s="838">
        <v>0.66666666666666663</v>
      </c>
    </row>
    <row r="2101" spans="1:21" ht="14.45" customHeight="1" x14ac:dyDescent="0.2">
      <c r="A2101" s="831">
        <v>7</v>
      </c>
      <c r="B2101" s="832" t="s">
        <v>2907</v>
      </c>
      <c r="C2101" s="832" t="s">
        <v>2913</v>
      </c>
      <c r="D2101" s="833" t="s">
        <v>4443</v>
      </c>
      <c r="E2101" s="834" t="s">
        <v>2941</v>
      </c>
      <c r="F2101" s="832" t="s">
        <v>2908</v>
      </c>
      <c r="G2101" s="832" t="s">
        <v>3837</v>
      </c>
      <c r="H2101" s="832" t="s">
        <v>585</v>
      </c>
      <c r="I2101" s="832" t="s">
        <v>3849</v>
      </c>
      <c r="J2101" s="832" t="s">
        <v>3839</v>
      </c>
      <c r="K2101" s="832" t="s">
        <v>3850</v>
      </c>
      <c r="L2101" s="835">
        <v>1274.33</v>
      </c>
      <c r="M2101" s="835">
        <v>7645.98</v>
      </c>
      <c r="N2101" s="832">
        <v>6</v>
      </c>
      <c r="O2101" s="836">
        <v>2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5" customHeight="1" x14ac:dyDescent="0.2">
      <c r="A2102" s="831">
        <v>7</v>
      </c>
      <c r="B2102" s="832" t="s">
        <v>2907</v>
      </c>
      <c r="C2102" s="832" t="s">
        <v>2913</v>
      </c>
      <c r="D2102" s="833" t="s">
        <v>4443</v>
      </c>
      <c r="E2102" s="834" t="s">
        <v>2941</v>
      </c>
      <c r="F2102" s="832" t="s">
        <v>2908</v>
      </c>
      <c r="G2102" s="832" t="s">
        <v>3837</v>
      </c>
      <c r="H2102" s="832" t="s">
        <v>585</v>
      </c>
      <c r="I2102" s="832" t="s">
        <v>4402</v>
      </c>
      <c r="J2102" s="832" t="s">
        <v>3847</v>
      </c>
      <c r="K2102" s="832" t="s">
        <v>3096</v>
      </c>
      <c r="L2102" s="835">
        <v>169.91</v>
      </c>
      <c r="M2102" s="835">
        <v>339.82</v>
      </c>
      <c r="N2102" s="832">
        <v>2</v>
      </c>
      <c r="O2102" s="836">
        <v>1</v>
      </c>
      <c r="P2102" s="835">
        <v>339.82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7</v>
      </c>
      <c r="B2103" s="832" t="s">
        <v>2907</v>
      </c>
      <c r="C2103" s="832" t="s">
        <v>2913</v>
      </c>
      <c r="D2103" s="833" t="s">
        <v>4443</v>
      </c>
      <c r="E2103" s="834" t="s">
        <v>2941</v>
      </c>
      <c r="F2103" s="832" t="s">
        <v>2908</v>
      </c>
      <c r="G2103" s="832" t="s">
        <v>3856</v>
      </c>
      <c r="H2103" s="832" t="s">
        <v>585</v>
      </c>
      <c r="I2103" s="832" t="s">
        <v>3859</v>
      </c>
      <c r="J2103" s="832" t="s">
        <v>3860</v>
      </c>
      <c r="K2103" s="832" t="s">
        <v>790</v>
      </c>
      <c r="L2103" s="835">
        <v>140.94999999999999</v>
      </c>
      <c r="M2103" s="835">
        <v>845.69999999999993</v>
      </c>
      <c r="N2103" s="832">
        <v>6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5" customHeight="1" x14ac:dyDescent="0.2">
      <c r="A2104" s="831">
        <v>7</v>
      </c>
      <c r="B2104" s="832" t="s">
        <v>2907</v>
      </c>
      <c r="C2104" s="832" t="s">
        <v>2913</v>
      </c>
      <c r="D2104" s="833" t="s">
        <v>4443</v>
      </c>
      <c r="E2104" s="834" t="s">
        <v>2941</v>
      </c>
      <c r="F2104" s="832" t="s">
        <v>2908</v>
      </c>
      <c r="G2104" s="832" t="s">
        <v>3856</v>
      </c>
      <c r="H2104" s="832" t="s">
        <v>585</v>
      </c>
      <c r="I2104" s="832" t="s">
        <v>3863</v>
      </c>
      <c r="J2104" s="832" t="s">
        <v>3864</v>
      </c>
      <c r="K2104" s="832" t="s">
        <v>2766</v>
      </c>
      <c r="L2104" s="835">
        <v>93.96</v>
      </c>
      <c r="M2104" s="835">
        <v>281.88</v>
      </c>
      <c r="N2104" s="832">
        <v>3</v>
      </c>
      <c r="O2104" s="836">
        <v>0.5</v>
      </c>
      <c r="P2104" s="835">
        <v>281.88</v>
      </c>
      <c r="Q2104" s="837">
        <v>1</v>
      </c>
      <c r="R2104" s="832">
        <v>3</v>
      </c>
      <c r="S2104" s="837">
        <v>1</v>
      </c>
      <c r="T2104" s="836">
        <v>0.5</v>
      </c>
      <c r="U2104" s="838">
        <v>1</v>
      </c>
    </row>
    <row r="2105" spans="1:21" ht="14.45" customHeight="1" x14ac:dyDescent="0.2">
      <c r="A2105" s="831">
        <v>7</v>
      </c>
      <c r="B2105" s="832" t="s">
        <v>2907</v>
      </c>
      <c r="C2105" s="832" t="s">
        <v>2913</v>
      </c>
      <c r="D2105" s="833" t="s">
        <v>4443</v>
      </c>
      <c r="E2105" s="834" t="s">
        <v>2941</v>
      </c>
      <c r="F2105" s="832" t="s">
        <v>2908</v>
      </c>
      <c r="G2105" s="832" t="s">
        <v>3856</v>
      </c>
      <c r="H2105" s="832" t="s">
        <v>585</v>
      </c>
      <c r="I2105" s="832" t="s">
        <v>3867</v>
      </c>
      <c r="J2105" s="832" t="s">
        <v>3868</v>
      </c>
      <c r="K2105" s="832" t="s">
        <v>3869</v>
      </c>
      <c r="L2105" s="835">
        <v>93.96</v>
      </c>
      <c r="M2105" s="835">
        <v>2536.92</v>
      </c>
      <c r="N2105" s="832">
        <v>27</v>
      </c>
      <c r="O2105" s="836">
        <v>5</v>
      </c>
      <c r="P2105" s="835">
        <v>1785.24</v>
      </c>
      <c r="Q2105" s="837">
        <v>0.70370370370370372</v>
      </c>
      <c r="R2105" s="832">
        <v>19</v>
      </c>
      <c r="S2105" s="837">
        <v>0.70370370370370372</v>
      </c>
      <c r="T2105" s="836">
        <v>4</v>
      </c>
      <c r="U2105" s="838">
        <v>0.8</v>
      </c>
    </row>
    <row r="2106" spans="1:21" ht="14.45" customHeight="1" x14ac:dyDescent="0.2">
      <c r="A2106" s="831">
        <v>7</v>
      </c>
      <c r="B2106" s="832" t="s">
        <v>2907</v>
      </c>
      <c r="C2106" s="832" t="s">
        <v>2913</v>
      </c>
      <c r="D2106" s="833" t="s">
        <v>4443</v>
      </c>
      <c r="E2106" s="834" t="s">
        <v>2941</v>
      </c>
      <c r="F2106" s="832" t="s">
        <v>2908</v>
      </c>
      <c r="G2106" s="832" t="s">
        <v>3856</v>
      </c>
      <c r="H2106" s="832" t="s">
        <v>585</v>
      </c>
      <c r="I2106" s="832" t="s">
        <v>3867</v>
      </c>
      <c r="J2106" s="832" t="s">
        <v>3868</v>
      </c>
      <c r="K2106" s="832" t="s">
        <v>3869</v>
      </c>
      <c r="L2106" s="835">
        <v>100.17</v>
      </c>
      <c r="M2106" s="835">
        <v>601.02</v>
      </c>
      <c r="N2106" s="832">
        <v>6</v>
      </c>
      <c r="O2106" s="836">
        <v>0.5</v>
      </c>
      <c r="P2106" s="835">
        <v>601.02</v>
      </c>
      <c r="Q2106" s="837">
        <v>1</v>
      </c>
      <c r="R2106" s="832">
        <v>6</v>
      </c>
      <c r="S2106" s="837">
        <v>1</v>
      </c>
      <c r="T2106" s="836">
        <v>0.5</v>
      </c>
      <c r="U2106" s="838">
        <v>1</v>
      </c>
    </row>
    <row r="2107" spans="1:21" ht="14.45" customHeight="1" x14ac:dyDescent="0.2">
      <c r="A2107" s="831">
        <v>7</v>
      </c>
      <c r="B2107" s="832" t="s">
        <v>2907</v>
      </c>
      <c r="C2107" s="832" t="s">
        <v>2913</v>
      </c>
      <c r="D2107" s="833" t="s">
        <v>4443</v>
      </c>
      <c r="E2107" s="834" t="s">
        <v>2941</v>
      </c>
      <c r="F2107" s="832" t="s">
        <v>2908</v>
      </c>
      <c r="G2107" s="832" t="s">
        <v>3856</v>
      </c>
      <c r="H2107" s="832" t="s">
        <v>585</v>
      </c>
      <c r="I2107" s="832" t="s">
        <v>4292</v>
      </c>
      <c r="J2107" s="832" t="s">
        <v>2235</v>
      </c>
      <c r="K2107" s="832" t="s">
        <v>4069</v>
      </c>
      <c r="L2107" s="835">
        <v>300.68</v>
      </c>
      <c r="M2107" s="835">
        <v>902.04</v>
      </c>
      <c r="N2107" s="832">
        <v>3</v>
      </c>
      <c r="O2107" s="836">
        <v>1</v>
      </c>
      <c r="P2107" s="835">
        <v>902.04</v>
      </c>
      <c r="Q2107" s="837">
        <v>1</v>
      </c>
      <c r="R2107" s="832">
        <v>3</v>
      </c>
      <c r="S2107" s="837">
        <v>1</v>
      </c>
      <c r="T2107" s="836">
        <v>1</v>
      </c>
      <c r="U2107" s="838">
        <v>1</v>
      </c>
    </row>
    <row r="2108" spans="1:21" ht="14.45" customHeight="1" x14ac:dyDescent="0.2">
      <c r="A2108" s="831">
        <v>7</v>
      </c>
      <c r="B2108" s="832" t="s">
        <v>2907</v>
      </c>
      <c r="C2108" s="832" t="s">
        <v>2913</v>
      </c>
      <c r="D2108" s="833" t="s">
        <v>4443</v>
      </c>
      <c r="E2108" s="834" t="s">
        <v>2941</v>
      </c>
      <c r="F2108" s="832" t="s">
        <v>2908</v>
      </c>
      <c r="G2108" s="832" t="s">
        <v>3856</v>
      </c>
      <c r="H2108" s="832" t="s">
        <v>585</v>
      </c>
      <c r="I2108" s="832" t="s">
        <v>4070</v>
      </c>
      <c r="J2108" s="832" t="s">
        <v>4071</v>
      </c>
      <c r="K2108" s="832" t="s">
        <v>3866</v>
      </c>
      <c r="L2108" s="835">
        <v>156.61000000000001</v>
      </c>
      <c r="M2108" s="835">
        <v>1722.7100000000003</v>
      </c>
      <c r="N2108" s="832">
        <v>11</v>
      </c>
      <c r="O2108" s="836">
        <v>2.5</v>
      </c>
      <c r="P2108" s="835">
        <v>1409.4900000000002</v>
      </c>
      <c r="Q2108" s="837">
        <v>0.81818181818181823</v>
      </c>
      <c r="R2108" s="832">
        <v>9</v>
      </c>
      <c r="S2108" s="837">
        <v>0.81818181818181823</v>
      </c>
      <c r="T2108" s="836">
        <v>1.5</v>
      </c>
      <c r="U2108" s="838">
        <v>0.6</v>
      </c>
    </row>
    <row r="2109" spans="1:21" ht="14.45" customHeight="1" x14ac:dyDescent="0.2">
      <c r="A2109" s="831">
        <v>7</v>
      </c>
      <c r="B2109" s="832" t="s">
        <v>2907</v>
      </c>
      <c r="C2109" s="832" t="s">
        <v>2913</v>
      </c>
      <c r="D2109" s="833" t="s">
        <v>4443</v>
      </c>
      <c r="E2109" s="834" t="s">
        <v>2941</v>
      </c>
      <c r="F2109" s="832" t="s">
        <v>2908</v>
      </c>
      <c r="G2109" s="832" t="s">
        <v>3856</v>
      </c>
      <c r="H2109" s="832" t="s">
        <v>585</v>
      </c>
      <c r="I2109" s="832" t="s">
        <v>4070</v>
      </c>
      <c r="J2109" s="832" t="s">
        <v>4071</v>
      </c>
      <c r="K2109" s="832" t="s">
        <v>3866</v>
      </c>
      <c r="L2109" s="835">
        <v>166.96</v>
      </c>
      <c r="M2109" s="835">
        <v>166.96</v>
      </c>
      <c r="N2109" s="832">
        <v>1</v>
      </c>
      <c r="O2109" s="836">
        <v>0.5</v>
      </c>
      <c r="P2109" s="835">
        <v>166.96</v>
      </c>
      <c r="Q2109" s="837">
        <v>1</v>
      </c>
      <c r="R2109" s="832">
        <v>1</v>
      </c>
      <c r="S2109" s="837">
        <v>1</v>
      </c>
      <c r="T2109" s="836">
        <v>0.5</v>
      </c>
      <c r="U2109" s="838">
        <v>1</v>
      </c>
    </row>
    <row r="2110" spans="1:21" ht="14.45" customHeight="1" x14ac:dyDescent="0.2">
      <c r="A2110" s="831">
        <v>7</v>
      </c>
      <c r="B2110" s="832" t="s">
        <v>2907</v>
      </c>
      <c r="C2110" s="832" t="s">
        <v>2913</v>
      </c>
      <c r="D2110" s="833" t="s">
        <v>4443</v>
      </c>
      <c r="E2110" s="834" t="s">
        <v>2941</v>
      </c>
      <c r="F2110" s="832" t="s">
        <v>2908</v>
      </c>
      <c r="G2110" s="832" t="s">
        <v>3856</v>
      </c>
      <c r="H2110" s="832" t="s">
        <v>585</v>
      </c>
      <c r="I2110" s="832" t="s">
        <v>4072</v>
      </c>
      <c r="J2110" s="832" t="s">
        <v>4073</v>
      </c>
      <c r="K2110" s="832" t="s">
        <v>4074</v>
      </c>
      <c r="L2110" s="835">
        <v>375.85</v>
      </c>
      <c r="M2110" s="835">
        <v>1879.25</v>
      </c>
      <c r="N2110" s="832">
        <v>5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7</v>
      </c>
      <c r="B2111" s="832" t="s">
        <v>2907</v>
      </c>
      <c r="C2111" s="832" t="s">
        <v>2913</v>
      </c>
      <c r="D2111" s="833" t="s">
        <v>4443</v>
      </c>
      <c r="E2111" s="834" t="s">
        <v>2941</v>
      </c>
      <c r="F2111" s="832" t="s">
        <v>2908</v>
      </c>
      <c r="G2111" s="832" t="s">
        <v>3856</v>
      </c>
      <c r="H2111" s="832" t="s">
        <v>585</v>
      </c>
      <c r="I2111" s="832" t="s">
        <v>4441</v>
      </c>
      <c r="J2111" s="832" t="s">
        <v>3868</v>
      </c>
      <c r="K2111" s="832" t="s">
        <v>4179</v>
      </c>
      <c r="L2111" s="835">
        <v>150.26</v>
      </c>
      <c r="M2111" s="835">
        <v>901.56</v>
      </c>
      <c r="N2111" s="832">
        <v>6</v>
      </c>
      <c r="O2111" s="836">
        <v>0.5</v>
      </c>
      <c r="P2111" s="835">
        <v>901.56</v>
      </c>
      <c r="Q2111" s="837">
        <v>1</v>
      </c>
      <c r="R2111" s="832">
        <v>6</v>
      </c>
      <c r="S2111" s="837">
        <v>1</v>
      </c>
      <c r="T2111" s="836">
        <v>0.5</v>
      </c>
      <c r="U2111" s="838">
        <v>1</v>
      </c>
    </row>
    <row r="2112" spans="1:21" ht="14.45" customHeight="1" x14ac:dyDescent="0.2">
      <c r="A2112" s="831">
        <v>7</v>
      </c>
      <c r="B2112" s="832" t="s">
        <v>2907</v>
      </c>
      <c r="C2112" s="832" t="s">
        <v>2913</v>
      </c>
      <c r="D2112" s="833" t="s">
        <v>4443</v>
      </c>
      <c r="E2112" s="834" t="s">
        <v>2941</v>
      </c>
      <c r="F2112" s="832" t="s">
        <v>2908</v>
      </c>
      <c r="G2112" s="832" t="s">
        <v>3856</v>
      </c>
      <c r="H2112" s="832" t="s">
        <v>585</v>
      </c>
      <c r="I2112" s="832" t="s">
        <v>3967</v>
      </c>
      <c r="J2112" s="832" t="s">
        <v>3868</v>
      </c>
      <c r="K2112" s="832" t="s">
        <v>3968</v>
      </c>
      <c r="L2112" s="835">
        <v>93.96</v>
      </c>
      <c r="M2112" s="835">
        <v>375.84</v>
      </c>
      <c r="N2112" s="832">
        <v>4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5" customHeight="1" x14ac:dyDescent="0.2">
      <c r="A2113" s="831">
        <v>7</v>
      </c>
      <c r="B2113" s="832" t="s">
        <v>2907</v>
      </c>
      <c r="C2113" s="832" t="s">
        <v>2913</v>
      </c>
      <c r="D2113" s="833" t="s">
        <v>4443</v>
      </c>
      <c r="E2113" s="834" t="s">
        <v>2941</v>
      </c>
      <c r="F2113" s="832" t="s">
        <v>2908</v>
      </c>
      <c r="G2113" s="832" t="s">
        <v>3856</v>
      </c>
      <c r="H2113" s="832" t="s">
        <v>585</v>
      </c>
      <c r="I2113" s="832" t="s">
        <v>3870</v>
      </c>
      <c r="J2113" s="832" t="s">
        <v>3871</v>
      </c>
      <c r="K2113" s="832" t="s">
        <v>790</v>
      </c>
      <c r="L2113" s="835">
        <v>140.94999999999999</v>
      </c>
      <c r="M2113" s="835">
        <v>1832.35</v>
      </c>
      <c r="N2113" s="832">
        <v>13</v>
      </c>
      <c r="O2113" s="836">
        <v>2</v>
      </c>
      <c r="P2113" s="835">
        <v>986.65</v>
      </c>
      <c r="Q2113" s="837">
        <v>0.53846153846153844</v>
      </c>
      <c r="R2113" s="832">
        <v>7</v>
      </c>
      <c r="S2113" s="837">
        <v>0.53846153846153844</v>
      </c>
      <c r="T2113" s="836">
        <v>1</v>
      </c>
      <c r="U2113" s="838">
        <v>0.5</v>
      </c>
    </row>
    <row r="2114" spans="1:21" ht="14.45" customHeight="1" x14ac:dyDescent="0.2">
      <c r="A2114" s="831">
        <v>7</v>
      </c>
      <c r="B2114" s="832" t="s">
        <v>2907</v>
      </c>
      <c r="C2114" s="832" t="s">
        <v>2913</v>
      </c>
      <c r="D2114" s="833" t="s">
        <v>4443</v>
      </c>
      <c r="E2114" s="834" t="s">
        <v>2941</v>
      </c>
      <c r="F2114" s="832" t="s">
        <v>2908</v>
      </c>
      <c r="G2114" s="832" t="s">
        <v>3856</v>
      </c>
      <c r="H2114" s="832" t="s">
        <v>585</v>
      </c>
      <c r="I2114" s="832" t="s">
        <v>4366</v>
      </c>
      <c r="J2114" s="832" t="s">
        <v>4178</v>
      </c>
      <c r="K2114" s="832" t="s">
        <v>4321</v>
      </c>
      <c r="L2114" s="835">
        <v>158.85</v>
      </c>
      <c r="M2114" s="835">
        <v>635.4</v>
      </c>
      <c r="N2114" s="832">
        <v>4</v>
      </c>
      <c r="O2114" s="836">
        <v>0.5</v>
      </c>
      <c r="P2114" s="835">
        <v>635.4</v>
      </c>
      <c r="Q2114" s="837">
        <v>1</v>
      </c>
      <c r="R2114" s="832">
        <v>4</v>
      </c>
      <c r="S2114" s="837">
        <v>1</v>
      </c>
      <c r="T2114" s="836">
        <v>0.5</v>
      </c>
      <c r="U2114" s="838">
        <v>1</v>
      </c>
    </row>
    <row r="2115" spans="1:21" ht="14.45" customHeight="1" x14ac:dyDescent="0.2">
      <c r="A2115" s="831">
        <v>7</v>
      </c>
      <c r="B2115" s="832" t="s">
        <v>2907</v>
      </c>
      <c r="C2115" s="832" t="s">
        <v>2913</v>
      </c>
      <c r="D2115" s="833" t="s">
        <v>4443</v>
      </c>
      <c r="E2115" s="834" t="s">
        <v>2941</v>
      </c>
      <c r="F2115" s="832" t="s">
        <v>2908</v>
      </c>
      <c r="G2115" s="832" t="s">
        <v>3856</v>
      </c>
      <c r="H2115" s="832" t="s">
        <v>585</v>
      </c>
      <c r="I2115" s="832" t="s">
        <v>3873</v>
      </c>
      <c r="J2115" s="832" t="s">
        <v>3871</v>
      </c>
      <c r="K2115" s="832" t="s">
        <v>1836</v>
      </c>
      <c r="L2115" s="835">
        <v>187.92</v>
      </c>
      <c r="M2115" s="835">
        <v>563.76</v>
      </c>
      <c r="N2115" s="832">
        <v>3</v>
      </c>
      <c r="O2115" s="836">
        <v>0.5</v>
      </c>
      <c r="P2115" s="835">
        <v>563.76</v>
      </c>
      <c r="Q2115" s="837">
        <v>1</v>
      </c>
      <c r="R2115" s="832">
        <v>3</v>
      </c>
      <c r="S2115" s="837">
        <v>1</v>
      </c>
      <c r="T2115" s="836">
        <v>0.5</v>
      </c>
      <c r="U2115" s="838">
        <v>1</v>
      </c>
    </row>
    <row r="2116" spans="1:21" ht="14.45" customHeight="1" x14ac:dyDescent="0.2">
      <c r="A2116" s="831">
        <v>7</v>
      </c>
      <c r="B2116" s="832" t="s">
        <v>2907</v>
      </c>
      <c r="C2116" s="832" t="s">
        <v>2913</v>
      </c>
      <c r="D2116" s="833" t="s">
        <v>4443</v>
      </c>
      <c r="E2116" s="834" t="s">
        <v>2941</v>
      </c>
      <c r="F2116" s="832" t="s">
        <v>2908</v>
      </c>
      <c r="G2116" s="832" t="s">
        <v>3881</v>
      </c>
      <c r="H2116" s="832" t="s">
        <v>678</v>
      </c>
      <c r="I2116" s="832" t="s">
        <v>3882</v>
      </c>
      <c r="J2116" s="832" t="s">
        <v>2673</v>
      </c>
      <c r="K2116" s="832" t="s">
        <v>3883</v>
      </c>
      <c r="L2116" s="835">
        <v>80.53</v>
      </c>
      <c r="M2116" s="835">
        <v>1691.13</v>
      </c>
      <c r="N2116" s="832">
        <v>21</v>
      </c>
      <c r="O2116" s="836">
        <v>4</v>
      </c>
      <c r="P2116" s="835">
        <v>966.36</v>
      </c>
      <c r="Q2116" s="837">
        <v>0.5714285714285714</v>
      </c>
      <c r="R2116" s="832">
        <v>12</v>
      </c>
      <c r="S2116" s="837">
        <v>0.5714285714285714</v>
      </c>
      <c r="T2116" s="836">
        <v>2</v>
      </c>
      <c r="U2116" s="838">
        <v>0.5</v>
      </c>
    </row>
    <row r="2117" spans="1:21" ht="14.45" customHeight="1" x14ac:dyDescent="0.2">
      <c r="A2117" s="831">
        <v>7</v>
      </c>
      <c r="B2117" s="832" t="s">
        <v>2907</v>
      </c>
      <c r="C2117" s="832" t="s">
        <v>2913</v>
      </c>
      <c r="D2117" s="833" t="s">
        <v>4443</v>
      </c>
      <c r="E2117" s="834" t="s">
        <v>2941</v>
      </c>
      <c r="F2117" s="832" t="s">
        <v>2908</v>
      </c>
      <c r="G2117" s="832" t="s">
        <v>3881</v>
      </c>
      <c r="H2117" s="832" t="s">
        <v>585</v>
      </c>
      <c r="I2117" s="832" t="s">
        <v>3886</v>
      </c>
      <c r="J2117" s="832" t="s">
        <v>2673</v>
      </c>
      <c r="K2117" s="832" t="s">
        <v>1494</v>
      </c>
      <c r="L2117" s="835">
        <v>400.17</v>
      </c>
      <c r="M2117" s="835">
        <v>800.34</v>
      </c>
      <c r="N2117" s="832">
        <v>2</v>
      </c>
      <c r="O2117" s="836">
        <v>1</v>
      </c>
      <c r="P2117" s="835">
        <v>800.34</v>
      </c>
      <c r="Q2117" s="837">
        <v>1</v>
      </c>
      <c r="R2117" s="832">
        <v>2</v>
      </c>
      <c r="S2117" s="837">
        <v>1</v>
      </c>
      <c r="T2117" s="836">
        <v>1</v>
      </c>
      <c r="U2117" s="838">
        <v>1</v>
      </c>
    </row>
    <row r="2118" spans="1:21" ht="14.45" customHeight="1" x14ac:dyDescent="0.2">
      <c r="A2118" s="831">
        <v>7</v>
      </c>
      <c r="B2118" s="832" t="s">
        <v>2907</v>
      </c>
      <c r="C2118" s="832" t="s">
        <v>2913</v>
      </c>
      <c r="D2118" s="833" t="s">
        <v>4443</v>
      </c>
      <c r="E2118" s="834" t="s">
        <v>2941</v>
      </c>
      <c r="F2118" s="832" t="s">
        <v>2908</v>
      </c>
      <c r="G2118" s="832" t="s">
        <v>3881</v>
      </c>
      <c r="H2118" s="832" t="s">
        <v>585</v>
      </c>
      <c r="I2118" s="832" t="s">
        <v>3887</v>
      </c>
      <c r="J2118" s="832" t="s">
        <v>2673</v>
      </c>
      <c r="K2118" s="832" t="s">
        <v>3888</v>
      </c>
      <c r="L2118" s="835">
        <v>533.42999999999995</v>
      </c>
      <c r="M2118" s="835">
        <v>533.42999999999995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7</v>
      </c>
      <c r="B2119" s="832" t="s">
        <v>2907</v>
      </c>
      <c r="C2119" s="832" t="s">
        <v>2913</v>
      </c>
      <c r="D2119" s="833" t="s">
        <v>4443</v>
      </c>
      <c r="E2119" s="834" t="s">
        <v>2941</v>
      </c>
      <c r="F2119" s="832" t="s">
        <v>2908</v>
      </c>
      <c r="G2119" s="832" t="s">
        <v>3881</v>
      </c>
      <c r="H2119" s="832" t="s">
        <v>678</v>
      </c>
      <c r="I2119" s="832" t="s">
        <v>2672</v>
      </c>
      <c r="J2119" s="832" t="s">
        <v>2673</v>
      </c>
      <c r="K2119" s="832" t="s">
        <v>1494</v>
      </c>
      <c r="L2119" s="835">
        <v>400.17</v>
      </c>
      <c r="M2119" s="835">
        <v>800.34</v>
      </c>
      <c r="N2119" s="832">
        <v>2</v>
      </c>
      <c r="O2119" s="836">
        <v>1.5</v>
      </c>
      <c r="P2119" s="835">
        <v>800.34</v>
      </c>
      <c r="Q2119" s="837">
        <v>1</v>
      </c>
      <c r="R2119" s="832">
        <v>2</v>
      </c>
      <c r="S2119" s="837">
        <v>1</v>
      </c>
      <c r="T2119" s="836">
        <v>1.5</v>
      </c>
      <c r="U2119" s="838">
        <v>1</v>
      </c>
    </row>
    <row r="2120" spans="1:21" ht="14.45" customHeight="1" x14ac:dyDescent="0.2">
      <c r="A2120" s="831">
        <v>7</v>
      </c>
      <c r="B2120" s="832" t="s">
        <v>2907</v>
      </c>
      <c r="C2120" s="832" t="s">
        <v>2913</v>
      </c>
      <c r="D2120" s="833" t="s">
        <v>4443</v>
      </c>
      <c r="E2120" s="834" t="s">
        <v>2941</v>
      </c>
      <c r="F2120" s="832" t="s">
        <v>2908</v>
      </c>
      <c r="G2120" s="832" t="s">
        <v>3030</v>
      </c>
      <c r="H2120" s="832" t="s">
        <v>585</v>
      </c>
      <c r="I2120" s="832" t="s">
        <v>2644</v>
      </c>
      <c r="J2120" s="832" t="s">
        <v>1538</v>
      </c>
      <c r="K2120" s="832" t="s">
        <v>2645</v>
      </c>
      <c r="L2120" s="835">
        <v>0</v>
      </c>
      <c r="M2120" s="835">
        <v>0</v>
      </c>
      <c r="N2120" s="832">
        <v>9</v>
      </c>
      <c r="O2120" s="836">
        <v>4.5</v>
      </c>
      <c r="P2120" s="835">
        <v>0</v>
      </c>
      <c r="Q2120" s="837"/>
      <c r="R2120" s="832">
        <v>7</v>
      </c>
      <c r="S2120" s="837">
        <v>0.77777777777777779</v>
      </c>
      <c r="T2120" s="836">
        <v>4</v>
      </c>
      <c r="U2120" s="838">
        <v>0.88888888888888884</v>
      </c>
    </row>
    <row r="2121" spans="1:21" ht="14.45" customHeight="1" x14ac:dyDescent="0.2">
      <c r="A2121" s="831">
        <v>7</v>
      </c>
      <c r="B2121" s="832" t="s">
        <v>2907</v>
      </c>
      <c r="C2121" s="832" t="s">
        <v>2913</v>
      </c>
      <c r="D2121" s="833" t="s">
        <v>4443</v>
      </c>
      <c r="E2121" s="834" t="s">
        <v>2941</v>
      </c>
      <c r="F2121" s="832" t="s">
        <v>2908</v>
      </c>
      <c r="G2121" s="832" t="s">
        <v>3030</v>
      </c>
      <c r="H2121" s="832" t="s">
        <v>585</v>
      </c>
      <c r="I2121" s="832" t="s">
        <v>3031</v>
      </c>
      <c r="J2121" s="832" t="s">
        <v>3032</v>
      </c>
      <c r="K2121" s="832" t="s">
        <v>2619</v>
      </c>
      <c r="L2121" s="835">
        <v>0</v>
      </c>
      <c r="M2121" s="835">
        <v>0</v>
      </c>
      <c r="N2121" s="832">
        <v>2</v>
      </c>
      <c r="O2121" s="836">
        <v>1</v>
      </c>
      <c r="P2121" s="835"/>
      <c r="Q2121" s="837"/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7</v>
      </c>
      <c r="B2122" s="832" t="s">
        <v>2907</v>
      </c>
      <c r="C2122" s="832" t="s">
        <v>2913</v>
      </c>
      <c r="D2122" s="833" t="s">
        <v>4443</v>
      </c>
      <c r="E2122" s="834" t="s">
        <v>2941</v>
      </c>
      <c r="F2122" s="832" t="s">
        <v>2908</v>
      </c>
      <c r="G2122" s="832" t="s">
        <v>3030</v>
      </c>
      <c r="H2122" s="832" t="s">
        <v>678</v>
      </c>
      <c r="I2122" s="832" t="s">
        <v>2646</v>
      </c>
      <c r="J2122" s="832" t="s">
        <v>1538</v>
      </c>
      <c r="K2122" s="832" t="s">
        <v>2645</v>
      </c>
      <c r="L2122" s="835">
        <v>0</v>
      </c>
      <c r="M2122" s="835">
        <v>0</v>
      </c>
      <c r="N2122" s="832">
        <v>4</v>
      </c>
      <c r="O2122" s="836">
        <v>2.5</v>
      </c>
      <c r="P2122" s="835">
        <v>0</v>
      </c>
      <c r="Q2122" s="837"/>
      <c r="R2122" s="832">
        <v>4</v>
      </c>
      <c r="S2122" s="837">
        <v>1</v>
      </c>
      <c r="T2122" s="836">
        <v>2.5</v>
      </c>
      <c r="U2122" s="838">
        <v>1</v>
      </c>
    </row>
    <row r="2123" spans="1:21" ht="14.45" customHeight="1" x14ac:dyDescent="0.2">
      <c r="A2123" s="831">
        <v>7</v>
      </c>
      <c r="B2123" s="832" t="s">
        <v>2907</v>
      </c>
      <c r="C2123" s="832" t="s">
        <v>2913</v>
      </c>
      <c r="D2123" s="833" t="s">
        <v>4443</v>
      </c>
      <c r="E2123" s="834" t="s">
        <v>2941</v>
      </c>
      <c r="F2123" s="832" t="s">
        <v>2908</v>
      </c>
      <c r="G2123" s="832" t="s">
        <v>3143</v>
      </c>
      <c r="H2123" s="832" t="s">
        <v>585</v>
      </c>
      <c r="I2123" s="832" t="s">
        <v>4198</v>
      </c>
      <c r="J2123" s="832" t="s">
        <v>3145</v>
      </c>
      <c r="K2123" s="832" t="s">
        <v>3907</v>
      </c>
      <c r="L2123" s="835">
        <v>50.32</v>
      </c>
      <c r="M2123" s="835">
        <v>251.6</v>
      </c>
      <c r="N2123" s="832">
        <v>5</v>
      </c>
      <c r="O2123" s="836">
        <v>1</v>
      </c>
      <c r="P2123" s="835">
        <v>251.6</v>
      </c>
      <c r="Q2123" s="837">
        <v>1</v>
      </c>
      <c r="R2123" s="832">
        <v>5</v>
      </c>
      <c r="S2123" s="837">
        <v>1</v>
      </c>
      <c r="T2123" s="836">
        <v>1</v>
      </c>
      <c r="U2123" s="838">
        <v>1</v>
      </c>
    </row>
    <row r="2124" spans="1:21" ht="14.45" customHeight="1" x14ac:dyDescent="0.2">
      <c r="A2124" s="831">
        <v>7</v>
      </c>
      <c r="B2124" s="832" t="s">
        <v>2907</v>
      </c>
      <c r="C2124" s="832" t="s">
        <v>2913</v>
      </c>
      <c r="D2124" s="833" t="s">
        <v>4443</v>
      </c>
      <c r="E2124" s="834" t="s">
        <v>2941</v>
      </c>
      <c r="F2124" s="832" t="s">
        <v>2908</v>
      </c>
      <c r="G2124" s="832" t="s">
        <v>3143</v>
      </c>
      <c r="H2124" s="832" t="s">
        <v>585</v>
      </c>
      <c r="I2124" s="832" t="s">
        <v>3144</v>
      </c>
      <c r="J2124" s="832" t="s">
        <v>3145</v>
      </c>
      <c r="K2124" s="832" t="s">
        <v>3146</v>
      </c>
      <c r="L2124" s="835">
        <v>299.83999999999997</v>
      </c>
      <c r="M2124" s="835">
        <v>12893.120000000003</v>
      </c>
      <c r="N2124" s="832">
        <v>43</v>
      </c>
      <c r="O2124" s="836">
        <v>14.5</v>
      </c>
      <c r="P2124" s="835">
        <v>8995.2000000000025</v>
      </c>
      <c r="Q2124" s="837">
        <v>0.69767441860465118</v>
      </c>
      <c r="R2124" s="832">
        <v>30</v>
      </c>
      <c r="S2124" s="837">
        <v>0.69767441860465118</v>
      </c>
      <c r="T2124" s="836">
        <v>12</v>
      </c>
      <c r="U2124" s="838">
        <v>0.82758620689655171</v>
      </c>
    </row>
    <row r="2125" spans="1:21" ht="14.45" customHeight="1" x14ac:dyDescent="0.2">
      <c r="A2125" s="831">
        <v>7</v>
      </c>
      <c r="B2125" s="832" t="s">
        <v>2907</v>
      </c>
      <c r="C2125" s="832" t="s">
        <v>2913</v>
      </c>
      <c r="D2125" s="833" t="s">
        <v>4443</v>
      </c>
      <c r="E2125" s="834" t="s">
        <v>2941</v>
      </c>
      <c r="F2125" s="832" t="s">
        <v>2908</v>
      </c>
      <c r="G2125" s="832" t="s">
        <v>3143</v>
      </c>
      <c r="H2125" s="832" t="s">
        <v>585</v>
      </c>
      <c r="I2125" s="832" t="s">
        <v>3908</v>
      </c>
      <c r="J2125" s="832" t="s">
        <v>3145</v>
      </c>
      <c r="K2125" s="832" t="s">
        <v>3909</v>
      </c>
      <c r="L2125" s="835">
        <v>150.94</v>
      </c>
      <c r="M2125" s="835">
        <v>452.82</v>
      </c>
      <c r="N2125" s="832">
        <v>3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7</v>
      </c>
      <c r="B2126" s="832" t="s">
        <v>2907</v>
      </c>
      <c r="C2126" s="832" t="s">
        <v>2913</v>
      </c>
      <c r="D2126" s="833" t="s">
        <v>4443</v>
      </c>
      <c r="E2126" s="834" t="s">
        <v>2941</v>
      </c>
      <c r="F2126" s="832" t="s">
        <v>2908</v>
      </c>
      <c r="G2126" s="832" t="s">
        <v>3143</v>
      </c>
      <c r="H2126" s="832" t="s">
        <v>585</v>
      </c>
      <c r="I2126" s="832" t="s">
        <v>3475</v>
      </c>
      <c r="J2126" s="832" t="s">
        <v>1527</v>
      </c>
      <c r="K2126" s="832" t="s">
        <v>1529</v>
      </c>
      <c r="L2126" s="835">
        <v>50.32</v>
      </c>
      <c r="M2126" s="835">
        <v>150.96</v>
      </c>
      <c r="N2126" s="832">
        <v>3</v>
      </c>
      <c r="O2126" s="836">
        <v>0.5</v>
      </c>
      <c r="P2126" s="835">
        <v>150.96</v>
      </c>
      <c r="Q2126" s="837">
        <v>1</v>
      </c>
      <c r="R2126" s="832">
        <v>3</v>
      </c>
      <c r="S2126" s="837">
        <v>1</v>
      </c>
      <c r="T2126" s="836">
        <v>0.5</v>
      </c>
      <c r="U2126" s="838">
        <v>1</v>
      </c>
    </row>
    <row r="2127" spans="1:21" ht="14.45" customHeight="1" x14ac:dyDescent="0.2">
      <c r="A2127" s="831">
        <v>7</v>
      </c>
      <c r="B2127" s="832" t="s">
        <v>2907</v>
      </c>
      <c r="C2127" s="832" t="s">
        <v>2913</v>
      </c>
      <c r="D2127" s="833" t="s">
        <v>4443</v>
      </c>
      <c r="E2127" s="834" t="s">
        <v>2941</v>
      </c>
      <c r="F2127" s="832" t="s">
        <v>2908</v>
      </c>
      <c r="G2127" s="832" t="s">
        <v>3143</v>
      </c>
      <c r="H2127" s="832" t="s">
        <v>585</v>
      </c>
      <c r="I2127" s="832" t="s">
        <v>3910</v>
      </c>
      <c r="J2127" s="832" t="s">
        <v>3911</v>
      </c>
      <c r="K2127" s="832" t="s">
        <v>3912</v>
      </c>
      <c r="L2127" s="835">
        <v>99.94</v>
      </c>
      <c r="M2127" s="835">
        <v>1898.8600000000001</v>
      </c>
      <c r="N2127" s="832">
        <v>19</v>
      </c>
      <c r="O2127" s="836">
        <v>3.5</v>
      </c>
      <c r="P2127" s="835">
        <v>1898.8600000000001</v>
      </c>
      <c r="Q2127" s="837">
        <v>1</v>
      </c>
      <c r="R2127" s="832">
        <v>19</v>
      </c>
      <c r="S2127" s="837">
        <v>1</v>
      </c>
      <c r="T2127" s="836">
        <v>3.5</v>
      </c>
      <c r="U2127" s="838">
        <v>1</v>
      </c>
    </row>
    <row r="2128" spans="1:21" ht="14.45" customHeight="1" x14ac:dyDescent="0.2">
      <c r="A2128" s="831">
        <v>7</v>
      </c>
      <c r="B2128" s="832" t="s">
        <v>2907</v>
      </c>
      <c r="C2128" s="832" t="s">
        <v>2913</v>
      </c>
      <c r="D2128" s="833" t="s">
        <v>4443</v>
      </c>
      <c r="E2128" s="834" t="s">
        <v>2941</v>
      </c>
      <c r="F2128" s="832" t="s">
        <v>2908</v>
      </c>
      <c r="G2128" s="832" t="s">
        <v>3143</v>
      </c>
      <c r="H2128" s="832" t="s">
        <v>585</v>
      </c>
      <c r="I2128" s="832" t="s">
        <v>3405</v>
      </c>
      <c r="J2128" s="832" t="s">
        <v>1527</v>
      </c>
      <c r="K2128" s="832" t="s">
        <v>3406</v>
      </c>
      <c r="L2128" s="835">
        <v>50.32</v>
      </c>
      <c r="M2128" s="835">
        <v>2113.44</v>
      </c>
      <c r="N2128" s="832">
        <v>42</v>
      </c>
      <c r="O2128" s="836">
        <v>5.5</v>
      </c>
      <c r="P2128" s="835">
        <v>1408.96</v>
      </c>
      <c r="Q2128" s="837">
        <v>0.66666666666666663</v>
      </c>
      <c r="R2128" s="832">
        <v>28</v>
      </c>
      <c r="S2128" s="837">
        <v>0.66666666666666663</v>
      </c>
      <c r="T2128" s="836">
        <v>3</v>
      </c>
      <c r="U2128" s="838">
        <v>0.54545454545454541</v>
      </c>
    </row>
    <row r="2129" spans="1:21" ht="14.45" customHeight="1" x14ac:dyDescent="0.2">
      <c r="A2129" s="831">
        <v>7</v>
      </c>
      <c r="B2129" s="832" t="s">
        <v>2907</v>
      </c>
      <c r="C2129" s="832" t="s">
        <v>2913</v>
      </c>
      <c r="D2129" s="833" t="s">
        <v>4443</v>
      </c>
      <c r="E2129" s="834" t="s">
        <v>2941</v>
      </c>
      <c r="F2129" s="832" t="s">
        <v>2908</v>
      </c>
      <c r="G2129" s="832" t="s">
        <v>3143</v>
      </c>
      <c r="H2129" s="832" t="s">
        <v>585</v>
      </c>
      <c r="I2129" s="832" t="s">
        <v>3916</v>
      </c>
      <c r="J2129" s="832" t="s">
        <v>3906</v>
      </c>
      <c r="K2129" s="832" t="s">
        <v>3917</v>
      </c>
      <c r="L2129" s="835">
        <v>50.32</v>
      </c>
      <c r="M2129" s="835">
        <v>352.24</v>
      </c>
      <c r="N2129" s="832">
        <v>7</v>
      </c>
      <c r="O2129" s="836">
        <v>1</v>
      </c>
      <c r="P2129" s="835">
        <v>50.32</v>
      </c>
      <c r="Q2129" s="837">
        <v>0.14285714285714285</v>
      </c>
      <c r="R2129" s="832">
        <v>1</v>
      </c>
      <c r="S2129" s="837">
        <v>0.14285714285714285</v>
      </c>
      <c r="T2129" s="836">
        <v>0.5</v>
      </c>
      <c r="U2129" s="838">
        <v>0.5</v>
      </c>
    </row>
    <row r="2130" spans="1:21" ht="14.45" customHeight="1" x14ac:dyDescent="0.2">
      <c r="A2130" s="831">
        <v>7</v>
      </c>
      <c r="B2130" s="832" t="s">
        <v>2907</v>
      </c>
      <c r="C2130" s="832" t="s">
        <v>2913</v>
      </c>
      <c r="D2130" s="833" t="s">
        <v>4443</v>
      </c>
      <c r="E2130" s="834" t="s">
        <v>2941</v>
      </c>
      <c r="F2130" s="832" t="s">
        <v>2908</v>
      </c>
      <c r="G2130" s="832" t="s">
        <v>3444</v>
      </c>
      <c r="H2130" s="832" t="s">
        <v>585</v>
      </c>
      <c r="I2130" s="832" t="s">
        <v>3920</v>
      </c>
      <c r="J2130" s="832" t="s">
        <v>3921</v>
      </c>
      <c r="K2130" s="832" t="s">
        <v>3922</v>
      </c>
      <c r="L2130" s="835">
        <v>65.36</v>
      </c>
      <c r="M2130" s="835">
        <v>980.4</v>
      </c>
      <c r="N2130" s="832">
        <v>15</v>
      </c>
      <c r="O2130" s="836">
        <v>3</v>
      </c>
      <c r="P2130" s="835">
        <v>457.52</v>
      </c>
      <c r="Q2130" s="837">
        <v>0.46666666666666667</v>
      </c>
      <c r="R2130" s="832">
        <v>7</v>
      </c>
      <c r="S2130" s="837">
        <v>0.46666666666666667</v>
      </c>
      <c r="T2130" s="836">
        <v>1.5</v>
      </c>
      <c r="U2130" s="838">
        <v>0.5</v>
      </c>
    </row>
    <row r="2131" spans="1:21" ht="14.45" customHeight="1" x14ac:dyDescent="0.2">
      <c r="A2131" s="831">
        <v>7</v>
      </c>
      <c r="B2131" s="832" t="s">
        <v>2907</v>
      </c>
      <c r="C2131" s="832" t="s">
        <v>2913</v>
      </c>
      <c r="D2131" s="833" t="s">
        <v>4443</v>
      </c>
      <c r="E2131" s="834" t="s">
        <v>2941</v>
      </c>
      <c r="F2131" s="832" t="s">
        <v>2908</v>
      </c>
      <c r="G2131" s="832" t="s">
        <v>3147</v>
      </c>
      <c r="H2131" s="832" t="s">
        <v>678</v>
      </c>
      <c r="I2131" s="832" t="s">
        <v>2487</v>
      </c>
      <c r="J2131" s="832" t="s">
        <v>1669</v>
      </c>
      <c r="K2131" s="832" t="s">
        <v>2488</v>
      </c>
      <c r="L2131" s="835">
        <v>154.36000000000001</v>
      </c>
      <c r="M2131" s="835">
        <v>154.36000000000001</v>
      </c>
      <c r="N2131" s="832">
        <v>1</v>
      </c>
      <c r="O2131" s="836">
        <v>1</v>
      </c>
      <c r="P2131" s="835">
        <v>154.36000000000001</v>
      </c>
      <c r="Q2131" s="837">
        <v>1</v>
      </c>
      <c r="R2131" s="832">
        <v>1</v>
      </c>
      <c r="S2131" s="837">
        <v>1</v>
      </c>
      <c r="T2131" s="836">
        <v>1</v>
      </c>
      <c r="U2131" s="838">
        <v>1</v>
      </c>
    </row>
    <row r="2132" spans="1:21" ht="14.45" customHeight="1" x14ac:dyDescent="0.2">
      <c r="A2132" s="831">
        <v>7</v>
      </c>
      <c r="B2132" s="832" t="s">
        <v>2907</v>
      </c>
      <c r="C2132" s="832" t="s">
        <v>2913</v>
      </c>
      <c r="D2132" s="833" t="s">
        <v>4443</v>
      </c>
      <c r="E2132" s="834" t="s">
        <v>2941</v>
      </c>
      <c r="F2132" s="832" t="s">
        <v>2908</v>
      </c>
      <c r="G2132" s="832" t="s">
        <v>3925</v>
      </c>
      <c r="H2132" s="832" t="s">
        <v>585</v>
      </c>
      <c r="I2132" s="832" t="s">
        <v>3926</v>
      </c>
      <c r="J2132" s="832" t="s">
        <v>3927</v>
      </c>
      <c r="K2132" s="832" t="s">
        <v>3928</v>
      </c>
      <c r="L2132" s="835">
        <v>775.17</v>
      </c>
      <c r="M2132" s="835">
        <v>13953.06</v>
      </c>
      <c r="N2132" s="832">
        <v>18</v>
      </c>
      <c r="O2132" s="836">
        <v>7</v>
      </c>
      <c r="P2132" s="835">
        <v>13953.06</v>
      </c>
      <c r="Q2132" s="837">
        <v>1</v>
      </c>
      <c r="R2132" s="832">
        <v>18</v>
      </c>
      <c r="S2132" s="837">
        <v>1</v>
      </c>
      <c r="T2132" s="836">
        <v>7</v>
      </c>
      <c r="U2132" s="838">
        <v>1</v>
      </c>
    </row>
    <row r="2133" spans="1:21" ht="14.45" customHeight="1" x14ac:dyDescent="0.2">
      <c r="A2133" s="831">
        <v>7</v>
      </c>
      <c r="B2133" s="832" t="s">
        <v>2907</v>
      </c>
      <c r="C2133" s="832" t="s">
        <v>2913</v>
      </c>
      <c r="D2133" s="833" t="s">
        <v>4443</v>
      </c>
      <c r="E2133" s="834" t="s">
        <v>2941</v>
      </c>
      <c r="F2133" s="832" t="s">
        <v>2908</v>
      </c>
      <c r="G2133" s="832" t="s">
        <v>3925</v>
      </c>
      <c r="H2133" s="832" t="s">
        <v>585</v>
      </c>
      <c r="I2133" s="832" t="s">
        <v>3929</v>
      </c>
      <c r="J2133" s="832" t="s">
        <v>3927</v>
      </c>
      <c r="K2133" s="832" t="s">
        <v>3930</v>
      </c>
      <c r="L2133" s="835">
        <v>1391.97</v>
      </c>
      <c r="M2133" s="835">
        <v>6959.85</v>
      </c>
      <c r="N2133" s="832">
        <v>5</v>
      </c>
      <c r="O2133" s="836">
        <v>3</v>
      </c>
      <c r="P2133" s="835">
        <v>6959.85</v>
      </c>
      <c r="Q2133" s="837">
        <v>1</v>
      </c>
      <c r="R2133" s="832">
        <v>5</v>
      </c>
      <c r="S2133" s="837">
        <v>1</v>
      </c>
      <c r="T2133" s="836">
        <v>3</v>
      </c>
      <c r="U2133" s="838">
        <v>1</v>
      </c>
    </row>
    <row r="2134" spans="1:21" ht="14.45" customHeight="1" x14ac:dyDescent="0.2">
      <c r="A2134" s="831">
        <v>7</v>
      </c>
      <c r="B2134" s="832" t="s">
        <v>2907</v>
      </c>
      <c r="C2134" s="832" t="s">
        <v>2913</v>
      </c>
      <c r="D2134" s="833" t="s">
        <v>4443</v>
      </c>
      <c r="E2134" s="834" t="s">
        <v>2941</v>
      </c>
      <c r="F2134" s="832" t="s">
        <v>2908</v>
      </c>
      <c r="G2134" s="832" t="s">
        <v>3925</v>
      </c>
      <c r="H2134" s="832" t="s">
        <v>585</v>
      </c>
      <c r="I2134" s="832" t="s">
        <v>3931</v>
      </c>
      <c r="J2134" s="832" t="s">
        <v>3927</v>
      </c>
      <c r="K2134" s="832" t="s">
        <v>3932</v>
      </c>
      <c r="L2134" s="835">
        <v>2620.2600000000002</v>
      </c>
      <c r="M2134" s="835">
        <v>39303.9</v>
      </c>
      <c r="N2134" s="832">
        <v>15</v>
      </c>
      <c r="O2134" s="836">
        <v>3</v>
      </c>
      <c r="P2134" s="835">
        <v>7860.7800000000007</v>
      </c>
      <c r="Q2134" s="837">
        <v>0.2</v>
      </c>
      <c r="R2134" s="832">
        <v>3</v>
      </c>
      <c r="S2134" s="837">
        <v>0.2</v>
      </c>
      <c r="T2134" s="836">
        <v>1</v>
      </c>
      <c r="U2134" s="838">
        <v>0.33333333333333331</v>
      </c>
    </row>
    <row r="2135" spans="1:21" ht="14.45" customHeight="1" x14ac:dyDescent="0.2">
      <c r="A2135" s="831">
        <v>7</v>
      </c>
      <c r="B2135" s="832" t="s">
        <v>2907</v>
      </c>
      <c r="C2135" s="832" t="s">
        <v>2913</v>
      </c>
      <c r="D2135" s="833" t="s">
        <v>4443</v>
      </c>
      <c r="E2135" s="834" t="s">
        <v>2941</v>
      </c>
      <c r="F2135" s="832" t="s">
        <v>2908</v>
      </c>
      <c r="G2135" s="832" t="s">
        <v>3039</v>
      </c>
      <c r="H2135" s="832" t="s">
        <v>585</v>
      </c>
      <c r="I2135" s="832" t="s">
        <v>3040</v>
      </c>
      <c r="J2135" s="832" t="s">
        <v>1232</v>
      </c>
      <c r="K2135" s="832" t="s">
        <v>1233</v>
      </c>
      <c r="L2135" s="835">
        <v>107.27</v>
      </c>
      <c r="M2135" s="835">
        <v>1501.78</v>
      </c>
      <c r="N2135" s="832">
        <v>14</v>
      </c>
      <c r="O2135" s="836">
        <v>4.5</v>
      </c>
      <c r="P2135" s="835">
        <v>1394.51</v>
      </c>
      <c r="Q2135" s="837">
        <v>0.9285714285714286</v>
      </c>
      <c r="R2135" s="832">
        <v>13</v>
      </c>
      <c r="S2135" s="837">
        <v>0.9285714285714286</v>
      </c>
      <c r="T2135" s="836">
        <v>3.5</v>
      </c>
      <c r="U2135" s="838">
        <v>0.77777777777777779</v>
      </c>
    </row>
    <row r="2136" spans="1:21" ht="14.45" customHeight="1" thickBot="1" x14ac:dyDescent="0.25">
      <c r="A2136" s="839">
        <v>7</v>
      </c>
      <c r="B2136" s="840" t="s">
        <v>2907</v>
      </c>
      <c r="C2136" s="840" t="s">
        <v>2913</v>
      </c>
      <c r="D2136" s="841" t="s">
        <v>4443</v>
      </c>
      <c r="E2136" s="842" t="s">
        <v>2941</v>
      </c>
      <c r="F2136" s="840" t="s">
        <v>2908</v>
      </c>
      <c r="G2136" s="840" t="s">
        <v>3934</v>
      </c>
      <c r="H2136" s="840" t="s">
        <v>585</v>
      </c>
      <c r="I2136" s="840" t="s">
        <v>3935</v>
      </c>
      <c r="J2136" s="840" t="s">
        <v>3936</v>
      </c>
      <c r="K2136" s="840" t="s">
        <v>3937</v>
      </c>
      <c r="L2136" s="843">
        <v>0</v>
      </c>
      <c r="M2136" s="843">
        <v>0</v>
      </c>
      <c r="N2136" s="840">
        <v>9</v>
      </c>
      <c r="O2136" s="844">
        <v>0.5</v>
      </c>
      <c r="P2136" s="843">
        <v>0</v>
      </c>
      <c r="Q2136" s="845"/>
      <c r="R2136" s="840">
        <v>9</v>
      </c>
      <c r="S2136" s="845">
        <v>1</v>
      </c>
      <c r="T2136" s="844">
        <v>0.5</v>
      </c>
      <c r="U2136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127831E-DEBF-438D-8948-5C7EBC37DC0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4445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2919</v>
      </c>
      <c r="B5" s="225">
        <v>284771.81</v>
      </c>
      <c r="C5" s="830">
        <v>0.29313043912826448</v>
      </c>
      <c r="D5" s="225">
        <v>686713.13999999966</v>
      </c>
      <c r="E5" s="830">
        <v>0.70686956087173547</v>
      </c>
      <c r="F5" s="848">
        <v>971484.94999999972</v>
      </c>
    </row>
    <row r="6" spans="1:6" ht="14.45" customHeight="1" x14ac:dyDescent="0.2">
      <c r="A6" s="857" t="s">
        <v>2931</v>
      </c>
      <c r="B6" s="849">
        <v>259268.56000000006</v>
      </c>
      <c r="C6" s="837">
        <v>0.27531815474157711</v>
      </c>
      <c r="D6" s="849">
        <v>682436.71999999939</v>
      </c>
      <c r="E6" s="837">
        <v>0.72468184525842283</v>
      </c>
      <c r="F6" s="850">
        <v>941705.27999999945</v>
      </c>
    </row>
    <row r="7" spans="1:6" ht="14.45" customHeight="1" x14ac:dyDescent="0.2">
      <c r="A7" s="857" t="s">
        <v>2947</v>
      </c>
      <c r="B7" s="849">
        <v>215940.92000000007</v>
      </c>
      <c r="C7" s="837">
        <v>0.25008286840515809</v>
      </c>
      <c r="D7" s="849">
        <v>647536.53999999969</v>
      </c>
      <c r="E7" s="837">
        <v>0.74991713159484197</v>
      </c>
      <c r="F7" s="850">
        <v>863477.45999999973</v>
      </c>
    </row>
    <row r="8" spans="1:6" ht="14.45" customHeight="1" x14ac:dyDescent="0.2">
      <c r="A8" s="857" t="s">
        <v>2933</v>
      </c>
      <c r="B8" s="849">
        <v>209543.94000000009</v>
      </c>
      <c r="C8" s="837">
        <v>0.14799887759151495</v>
      </c>
      <c r="D8" s="849">
        <v>1206304.2299999974</v>
      </c>
      <c r="E8" s="837">
        <v>0.85200112240848502</v>
      </c>
      <c r="F8" s="850">
        <v>1415848.1699999976</v>
      </c>
    </row>
    <row r="9" spans="1:6" ht="14.45" customHeight="1" x14ac:dyDescent="0.2">
      <c r="A9" s="857" t="s">
        <v>2939</v>
      </c>
      <c r="B9" s="849">
        <v>185418.56000000006</v>
      </c>
      <c r="C9" s="837">
        <v>0.1906422726561422</v>
      </c>
      <c r="D9" s="849">
        <v>787180.83999999869</v>
      </c>
      <c r="E9" s="837">
        <v>0.8093577273438578</v>
      </c>
      <c r="F9" s="850">
        <v>972599.39999999874</v>
      </c>
    </row>
    <row r="10" spans="1:6" ht="14.45" customHeight="1" x14ac:dyDescent="0.2">
      <c r="A10" s="857" t="s">
        <v>2930</v>
      </c>
      <c r="B10" s="849">
        <v>181270.26</v>
      </c>
      <c r="C10" s="837">
        <v>0.15942687181584272</v>
      </c>
      <c r="D10" s="849">
        <v>955741.69999999949</v>
      </c>
      <c r="E10" s="837">
        <v>0.8405731281841573</v>
      </c>
      <c r="F10" s="850">
        <v>1137011.9599999995</v>
      </c>
    </row>
    <row r="11" spans="1:6" ht="14.45" customHeight="1" x14ac:dyDescent="0.2">
      <c r="A11" s="857" t="s">
        <v>2941</v>
      </c>
      <c r="B11" s="849">
        <v>167338.95000000001</v>
      </c>
      <c r="C11" s="837">
        <v>0.28294439732338406</v>
      </c>
      <c r="D11" s="849">
        <v>424080.95999999996</v>
      </c>
      <c r="E11" s="837">
        <v>0.71705560267661606</v>
      </c>
      <c r="F11" s="850">
        <v>591419.90999999992</v>
      </c>
    </row>
    <row r="12" spans="1:6" ht="14.45" customHeight="1" x14ac:dyDescent="0.2">
      <c r="A12" s="857" t="s">
        <v>2920</v>
      </c>
      <c r="B12" s="849">
        <v>90683.619999999981</v>
      </c>
      <c r="C12" s="837">
        <v>0.25902849511051812</v>
      </c>
      <c r="D12" s="849">
        <v>259407.66999999998</v>
      </c>
      <c r="E12" s="837">
        <v>0.74097150488948182</v>
      </c>
      <c r="F12" s="850">
        <v>350091.29</v>
      </c>
    </row>
    <row r="13" spans="1:6" ht="14.45" customHeight="1" x14ac:dyDescent="0.2">
      <c r="A13" s="857" t="s">
        <v>2923</v>
      </c>
      <c r="B13" s="849">
        <v>68852.170000000013</v>
      </c>
      <c r="C13" s="837">
        <v>0.21668656805289041</v>
      </c>
      <c r="D13" s="849">
        <v>248897.88999999998</v>
      </c>
      <c r="E13" s="837">
        <v>0.78331343194710956</v>
      </c>
      <c r="F13" s="850">
        <v>317750.06</v>
      </c>
    </row>
    <row r="14" spans="1:6" ht="14.45" customHeight="1" x14ac:dyDescent="0.2">
      <c r="A14" s="857" t="s">
        <v>2949</v>
      </c>
      <c r="B14" s="849">
        <v>1018.03</v>
      </c>
      <c r="C14" s="837">
        <v>0.11950448187294864</v>
      </c>
      <c r="D14" s="849">
        <v>7500.7300000000005</v>
      </c>
      <c r="E14" s="837">
        <v>0.8804955181270514</v>
      </c>
      <c r="F14" s="850">
        <v>8518.76</v>
      </c>
    </row>
    <row r="15" spans="1:6" ht="14.45" customHeight="1" x14ac:dyDescent="0.2">
      <c r="A15" s="857" t="s">
        <v>2959</v>
      </c>
      <c r="B15" s="849">
        <v>948.33999999999992</v>
      </c>
      <c r="C15" s="837">
        <v>0.83157082478385158</v>
      </c>
      <c r="D15" s="849">
        <v>192.08</v>
      </c>
      <c r="E15" s="837">
        <v>0.16842917521614847</v>
      </c>
      <c r="F15" s="850">
        <v>1140.4199999999998</v>
      </c>
    </row>
    <row r="16" spans="1:6" ht="14.45" customHeight="1" x14ac:dyDescent="0.2">
      <c r="A16" s="857" t="s">
        <v>2925</v>
      </c>
      <c r="B16" s="849">
        <v>884.69999999999993</v>
      </c>
      <c r="C16" s="837">
        <v>0.22113961766117424</v>
      </c>
      <c r="D16" s="849">
        <v>3115.9399999999996</v>
      </c>
      <c r="E16" s="837">
        <v>0.77886038233882582</v>
      </c>
      <c r="F16" s="850">
        <v>4000.6399999999994</v>
      </c>
    </row>
    <row r="17" spans="1:6" ht="14.45" customHeight="1" x14ac:dyDescent="0.2">
      <c r="A17" s="857" t="s">
        <v>2952</v>
      </c>
      <c r="B17" s="849">
        <v>850.34</v>
      </c>
      <c r="C17" s="837">
        <v>0.9143735819435036</v>
      </c>
      <c r="D17" s="849">
        <v>79.63000000000001</v>
      </c>
      <c r="E17" s="837">
        <v>8.5626418056496456E-2</v>
      </c>
      <c r="F17" s="850">
        <v>929.97</v>
      </c>
    </row>
    <row r="18" spans="1:6" ht="14.45" customHeight="1" x14ac:dyDescent="0.2">
      <c r="A18" s="857" t="s">
        <v>2926</v>
      </c>
      <c r="B18" s="849">
        <v>523.29</v>
      </c>
      <c r="C18" s="837">
        <v>0.26690435022110692</v>
      </c>
      <c r="D18" s="849">
        <v>1437.3</v>
      </c>
      <c r="E18" s="837">
        <v>0.73309564977889308</v>
      </c>
      <c r="F18" s="850">
        <v>1960.59</v>
      </c>
    </row>
    <row r="19" spans="1:6" ht="14.45" customHeight="1" x14ac:dyDescent="0.2">
      <c r="A19" s="857" t="s">
        <v>2946</v>
      </c>
      <c r="B19" s="849">
        <v>318.32000000000005</v>
      </c>
      <c r="C19" s="837">
        <v>7.4328331722170085E-2</v>
      </c>
      <c r="D19" s="849">
        <v>3964.3</v>
      </c>
      <c r="E19" s="837">
        <v>0.92567166827782998</v>
      </c>
      <c r="F19" s="850">
        <v>4282.62</v>
      </c>
    </row>
    <row r="20" spans="1:6" ht="14.45" customHeight="1" x14ac:dyDescent="0.2">
      <c r="A20" s="857" t="s">
        <v>2937</v>
      </c>
      <c r="B20" s="849">
        <v>315.35000000000002</v>
      </c>
      <c r="C20" s="837">
        <v>0.24261984812697635</v>
      </c>
      <c r="D20" s="849">
        <v>984.42</v>
      </c>
      <c r="E20" s="837">
        <v>0.75738015187302365</v>
      </c>
      <c r="F20" s="850">
        <v>1299.77</v>
      </c>
    </row>
    <row r="21" spans="1:6" ht="14.45" customHeight="1" x14ac:dyDescent="0.2">
      <c r="A21" s="857" t="s">
        <v>2954</v>
      </c>
      <c r="B21" s="849">
        <v>313.22000000000003</v>
      </c>
      <c r="C21" s="837">
        <v>0.85997474054143097</v>
      </c>
      <c r="D21" s="849">
        <v>51</v>
      </c>
      <c r="E21" s="837">
        <v>0.14002525945856897</v>
      </c>
      <c r="F21" s="850">
        <v>364.22</v>
      </c>
    </row>
    <row r="22" spans="1:6" ht="14.45" customHeight="1" x14ac:dyDescent="0.2">
      <c r="A22" s="857" t="s">
        <v>2932</v>
      </c>
      <c r="B22" s="849">
        <v>290.39999999999998</v>
      </c>
      <c r="C22" s="837">
        <v>0.30469954987566494</v>
      </c>
      <c r="D22" s="849">
        <v>662.67000000000007</v>
      </c>
      <c r="E22" s="837">
        <v>0.69530045012433506</v>
      </c>
      <c r="F22" s="850">
        <v>953.07</v>
      </c>
    </row>
    <row r="23" spans="1:6" ht="14.45" customHeight="1" x14ac:dyDescent="0.2">
      <c r="A23" s="857" t="s">
        <v>2950</v>
      </c>
      <c r="B23" s="849">
        <v>211.61</v>
      </c>
      <c r="C23" s="837">
        <v>0.41719569417609714</v>
      </c>
      <c r="D23" s="849">
        <v>295.61</v>
      </c>
      <c r="E23" s="837">
        <v>0.58280430582390286</v>
      </c>
      <c r="F23" s="850">
        <v>507.22</v>
      </c>
    </row>
    <row r="24" spans="1:6" ht="14.45" customHeight="1" x14ac:dyDescent="0.2">
      <c r="A24" s="857" t="s">
        <v>2960</v>
      </c>
      <c r="B24" s="849">
        <v>169.73</v>
      </c>
      <c r="C24" s="837">
        <v>0.35474971261364818</v>
      </c>
      <c r="D24" s="849">
        <v>308.72000000000003</v>
      </c>
      <c r="E24" s="837">
        <v>0.64525028738635171</v>
      </c>
      <c r="F24" s="850">
        <v>478.45000000000005</v>
      </c>
    </row>
    <row r="25" spans="1:6" ht="14.45" customHeight="1" x14ac:dyDescent="0.2">
      <c r="A25" s="857" t="s">
        <v>2961</v>
      </c>
      <c r="B25" s="849">
        <v>119.69</v>
      </c>
      <c r="C25" s="837">
        <v>0.41279530953612686</v>
      </c>
      <c r="D25" s="849">
        <v>170.26000000000002</v>
      </c>
      <c r="E25" s="837">
        <v>0.58720469046387302</v>
      </c>
      <c r="F25" s="850">
        <v>289.95000000000005</v>
      </c>
    </row>
    <row r="26" spans="1:6" ht="14.45" customHeight="1" x14ac:dyDescent="0.2">
      <c r="A26" s="857" t="s">
        <v>2940</v>
      </c>
      <c r="B26" s="849">
        <v>115.18</v>
      </c>
      <c r="C26" s="837">
        <v>0.24962073598890383</v>
      </c>
      <c r="D26" s="849">
        <v>346.24</v>
      </c>
      <c r="E26" s="837">
        <v>0.75037926401109623</v>
      </c>
      <c r="F26" s="850">
        <v>461.42</v>
      </c>
    </row>
    <row r="27" spans="1:6" ht="14.45" customHeight="1" x14ac:dyDescent="0.2">
      <c r="A27" s="857" t="s">
        <v>2921</v>
      </c>
      <c r="B27" s="849">
        <v>105.32</v>
      </c>
      <c r="C27" s="837">
        <v>0.68212435233160629</v>
      </c>
      <c r="D27" s="849">
        <v>49.08</v>
      </c>
      <c r="E27" s="837">
        <v>0.31787564766839382</v>
      </c>
      <c r="F27" s="850">
        <v>154.39999999999998</v>
      </c>
    </row>
    <row r="28" spans="1:6" ht="14.45" customHeight="1" x14ac:dyDescent="0.2">
      <c r="A28" s="857" t="s">
        <v>2958</v>
      </c>
      <c r="B28" s="849">
        <v>103.67</v>
      </c>
      <c r="C28" s="837">
        <v>5.1090861600784569E-2</v>
      </c>
      <c r="D28" s="849">
        <v>1925.46</v>
      </c>
      <c r="E28" s="837">
        <v>0.94890913839921542</v>
      </c>
      <c r="F28" s="850">
        <v>2029.13</v>
      </c>
    </row>
    <row r="29" spans="1:6" ht="14.45" customHeight="1" x14ac:dyDescent="0.2">
      <c r="A29" s="857" t="s">
        <v>2929</v>
      </c>
      <c r="B29" s="849">
        <v>103.67</v>
      </c>
      <c r="C29" s="837">
        <v>1</v>
      </c>
      <c r="D29" s="849"/>
      <c r="E29" s="837">
        <v>0</v>
      </c>
      <c r="F29" s="850">
        <v>103.67</v>
      </c>
    </row>
    <row r="30" spans="1:6" ht="14.45" customHeight="1" x14ac:dyDescent="0.2">
      <c r="A30" s="857" t="s">
        <v>2935</v>
      </c>
      <c r="B30" s="849">
        <v>103.67</v>
      </c>
      <c r="C30" s="837">
        <v>0.13055688487016096</v>
      </c>
      <c r="D30" s="849">
        <v>690.39</v>
      </c>
      <c r="E30" s="837">
        <v>0.86944311512983907</v>
      </c>
      <c r="F30" s="850">
        <v>794.06</v>
      </c>
    </row>
    <row r="31" spans="1:6" ht="14.45" customHeight="1" x14ac:dyDescent="0.2">
      <c r="A31" s="857" t="s">
        <v>2936</v>
      </c>
      <c r="B31" s="849">
        <v>88.16</v>
      </c>
      <c r="C31" s="837">
        <v>0.26914153132250579</v>
      </c>
      <c r="D31" s="849">
        <v>239.4</v>
      </c>
      <c r="E31" s="837">
        <v>0.73085846867749427</v>
      </c>
      <c r="F31" s="850">
        <v>327.56</v>
      </c>
    </row>
    <row r="32" spans="1:6" ht="14.45" customHeight="1" x14ac:dyDescent="0.2">
      <c r="A32" s="857" t="s">
        <v>2948</v>
      </c>
      <c r="B32" s="849">
        <v>18.8</v>
      </c>
      <c r="C32" s="837">
        <v>1.0540007176175099E-2</v>
      </c>
      <c r="D32" s="849">
        <v>1764.88</v>
      </c>
      <c r="E32" s="837">
        <v>0.98945999282382491</v>
      </c>
      <c r="F32" s="850">
        <v>1783.68</v>
      </c>
    </row>
    <row r="33" spans="1:6" ht="14.45" customHeight="1" x14ac:dyDescent="0.2">
      <c r="A33" s="857" t="s">
        <v>2953</v>
      </c>
      <c r="B33" s="849"/>
      <c r="C33" s="837">
        <v>0</v>
      </c>
      <c r="D33" s="849">
        <v>239.4</v>
      </c>
      <c r="E33" s="837">
        <v>1</v>
      </c>
      <c r="F33" s="850">
        <v>239.4</v>
      </c>
    </row>
    <row r="34" spans="1:6" ht="14.45" customHeight="1" x14ac:dyDescent="0.2">
      <c r="A34" s="857" t="s">
        <v>2938</v>
      </c>
      <c r="B34" s="849"/>
      <c r="C34" s="837">
        <v>0</v>
      </c>
      <c r="D34" s="849">
        <v>119.7</v>
      </c>
      <c r="E34" s="837">
        <v>1</v>
      </c>
      <c r="F34" s="850">
        <v>119.7</v>
      </c>
    </row>
    <row r="35" spans="1:6" ht="14.45" customHeight="1" x14ac:dyDescent="0.2">
      <c r="A35" s="857" t="s">
        <v>2945</v>
      </c>
      <c r="B35" s="849"/>
      <c r="C35" s="837">
        <v>0</v>
      </c>
      <c r="D35" s="849">
        <v>4.7</v>
      </c>
      <c r="E35" s="837">
        <v>1</v>
      </c>
      <c r="F35" s="850">
        <v>4.7</v>
      </c>
    </row>
    <row r="36" spans="1:6" ht="14.45" customHeight="1" x14ac:dyDescent="0.2">
      <c r="A36" s="857" t="s">
        <v>2918</v>
      </c>
      <c r="B36" s="849"/>
      <c r="C36" s="837">
        <v>0</v>
      </c>
      <c r="D36" s="849">
        <v>141.25</v>
      </c>
      <c r="E36" s="837">
        <v>1</v>
      </c>
      <c r="F36" s="850">
        <v>141.25</v>
      </c>
    </row>
    <row r="37" spans="1:6" ht="14.45" customHeight="1" x14ac:dyDescent="0.2">
      <c r="A37" s="857" t="s">
        <v>2928</v>
      </c>
      <c r="B37" s="849"/>
      <c r="C37" s="837">
        <v>0</v>
      </c>
      <c r="D37" s="849">
        <v>46422.170000000006</v>
      </c>
      <c r="E37" s="837">
        <v>1</v>
      </c>
      <c r="F37" s="850">
        <v>46422.170000000006</v>
      </c>
    </row>
    <row r="38" spans="1:6" ht="14.45" customHeight="1" x14ac:dyDescent="0.2">
      <c r="A38" s="857" t="s">
        <v>2943</v>
      </c>
      <c r="B38" s="849">
        <v>0</v>
      </c>
      <c r="C38" s="837">
        <v>0</v>
      </c>
      <c r="D38" s="849">
        <v>411.4</v>
      </c>
      <c r="E38" s="837">
        <v>1</v>
      </c>
      <c r="F38" s="850">
        <v>411.4</v>
      </c>
    </row>
    <row r="39" spans="1:6" ht="14.45" customHeight="1" x14ac:dyDescent="0.2">
      <c r="A39" s="857" t="s">
        <v>2951</v>
      </c>
      <c r="B39" s="849"/>
      <c r="C39" s="837">
        <v>0</v>
      </c>
      <c r="D39" s="849">
        <v>308.72000000000003</v>
      </c>
      <c r="E39" s="837">
        <v>1</v>
      </c>
      <c r="F39" s="850">
        <v>308.72000000000003</v>
      </c>
    </row>
    <row r="40" spans="1:6" ht="14.45" customHeight="1" x14ac:dyDescent="0.2">
      <c r="A40" s="857" t="s">
        <v>2927</v>
      </c>
      <c r="B40" s="849">
        <v>0</v>
      </c>
      <c r="C40" s="837">
        <v>0</v>
      </c>
      <c r="D40" s="849">
        <v>1133.3399999999999</v>
      </c>
      <c r="E40" s="837">
        <v>1</v>
      </c>
      <c r="F40" s="850">
        <v>1133.3399999999999</v>
      </c>
    </row>
    <row r="41" spans="1:6" ht="14.45" customHeight="1" thickBot="1" x14ac:dyDescent="0.25">
      <c r="A41" s="858" t="s">
        <v>2942</v>
      </c>
      <c r="B41" s="853"/>
      <c r="C41" s="854">
        <v>0</v>
      </c>
      <c r="D41" s="853">
        <v>299.04000000000002</v>
      </c>
      <c r="E41" s="854">
        <v>1</v>
      </c>
      <c r="F41" s="855">
        <v>299.04000000000002</v>
      </c>
    </row>
    <row r="42" spans="1:6" ht="14.45" customHeight="1" thickBot="1" x14ac:dyDescent="0.25">
      <c r="A42" s="771" t="s">
        <v>3</v>
      </c>
      <c r="B42" s="772">
        <v>1669690.2800000005</v>
      </c>
      <c r="C42" s="773">
        <v>0.21852159913458843</v>
      </c>
      <c r="D42" s="772">
        <v>5971157.5199999949</v>
      </c>
      <c r="E42" s="773">
        <v>0.78147840086541187</v>
      </c>
      <c r="F42" s="774">
        <v>7640847.7999999933</v>
      </c>
    </row>
    <row r="43" spans="1:6" ht="14.45" customHeight="1" thickBot="1" x14ac:dyDescent="0.25"/>
    <row r="44" spans="1:6" ht="14.45" customHeight="1" x14ac:dyDescent="0.2">
      <c r="A44" s="856" t="s">
        <v>4446</v>
      </c>
      <c r="B44" s="225">
        <v>508990.24</v>
      </c>
      <c r="C44" s="830">
        <v>0.27874869861840096</v>
      </c>
      <c r="D44" s="225">
        <v>1316992.2399999988</v>
      </c>
      <c r="E44" s="830">
        <v>0.7212513013815991</v>
      </c>
      <c r="F44" s="848">
        <v>1825982.4799999988</v>
      </c>
    </row>
    <row r="45" spans="1:6" ht="14.45" customHeight="1" x14ac:dyDescent="0.2">
      <c r="A45" s="857" t="s">
        <v>2316</v>
      </c>
      <c r="B45" s="849">
        <v>464845.23999999958</v>
      </c>
      <c r="C45" s="837">
        <v>0.31951192018148272</v>
      </c>
      <c r="D45" s="849">
        <v>990015.15999999898</v>
      </c>
      <c r="E45" s="837">
        <v>0.68048807981851733</v>
      </c>
      <c r="F45" s="850">
        <v>1454860.3999999985</v>
      </c>
    </row>
    <row r="46" spans="1:6" ht="14.45" customHeight="1" x14ac:dyDescent="0.2">
      <c r="A46" s="857" t="s">
        <v>2310</v>
      </c>
      <c r="B46" s="849">
        <v>352298.61999999982</v>
      </c>
      <c r="C46" s="837">
        <v>0.25089198753536962</v>
      </c>
      <c r="D46" s="849">
        <v>1051885.7999999986</v>
      </c>
      <c r="E46" s="837">
        <v>0.74910801246463032</v>
      </c>
      <c r="F46" s="850">
        <v>1404184.4199999985</v>
      </c>
    </row>
    <row r="47" spans="1:6" ht="14.45" customHeight="1" x14ac:dyDescent="0.2">
      <c r="A47" s="857" t="s">
        <v>2309</v>
      </c>
      <c r="B47" s="849">
        <v>255001.35000000012</v>
      </c>
      <c r="C47" s="837">
        <v>0.11535038938285584</v>
      </c>
      <c r="D47" s="849">
        <v>1955666.0899999915</v>
      </c>
      <c r="E47" s="837">
        <v>0.8846496106171442</v>
      </c>
      <c r="F47" s="850">
        <v>2210667.4399999916</v>
      </c>
    </row>
    <row r="48" spans="1:6" ht="14.45" customHeight="1" x14ac:dyDescent="0.2">
      <c r="A48" s="857" t="s">
        <v>2331</v>
      </c>
      <c r="B48" s="849">
        <v>28069.339999999982</v>
      </c>
      <c r="C48" s="837">
        <v>0.49975252143271204</v>
      </c>
      <c r="D48" s="849">
        <v>28097.140000000003</v>
      </c>
      <c r="E48" s="837">
        <v>0.50024747856728802</v>
      </c>
      <c r="F48" s="850">
        <v>56166.479999999981</v>
      </c>
    </row>
    <row r="49" spans="1:6" ht="14.45" customHeight="1" x14ac:dyDescent="0.2">
      <c r="A49" s="857" t="s">
        <v>2314</v>
      </c>
      <c r="B49" s="849">
        <v>23162.439999999995</v>
      </c>
      <c r="C49" s="837">
        <v>4.2076732317862547E-2</v>
      </c>
      <c r="D49" s="849">
        <v>527318.5199999999</v>
      </c>
      <c r="E49" s="837">
        <v>0.95792326768213754</v>
      </c>
      <c r="F49" s="850">
        <v>550480.95999999985</v>
      </c>
    </row>
    <row r="50" spans="1:6" ht="14.45" customHeight="1" x14ac:dyDescent="0.2">
      <c r="A50" s="857" t="s">
        <v>4447</v>
      </c>
      <c r="B50" s="849">
        <v>11774.439999999995</v>
      </c>
      <c r="C50" s="837">
        <v>1</v>
      </c>
      <c r="D50" s="849"/>
      <c r="E50" s="837">
        <v>0</v>
      </c>
      <c r="F50" s="850">
        <v>11774.439999999995</v>
      </c>
    </row>
    <row r="51" spans="1:6" ht="14.45" customHeight="1" x14ac:dyDescent="0.2">
      <c r="A51" s="857" t="s">
        <v>2329</v>
      </c>
      <c r="B51" s="849">
        <v>5007.1399999999994</v>
      </c>
      <c r="C51" s="837">
        <v>0.63363793166721716</v>
      </c>
      <c r="D51" s="849">
        <v>2895.0699999999993</v>
      </c>
      <c r="E51" s="837">
        <v>0.36636206833278279</v>
      </c>
      <c r="F51" s="850">
        <v>7902.2099999999991</v>
      </c>
    </row>
    <row r="52" spans="1:6" ht="14.45" customHeight="1" x14ac:dyDescent="0.2">
      <c r="A52" s="857" t="s">
        <v>4448</v>
      </c>
      <c r="B52" s="849">
        <v>2854.46</v>
      </c>
      <c r="C52" s="837">
        <v>1</v>
      </c>
      <c r="D52" s="849"/>
      <c r="E52" s="837">
        <v>0</v>
      </c>
      <c r="F52" s="850">
        <v>2854.46</v>
      </c>
    </row>
    <row r="53" spans="1:6" ht="14.45" customHeight="1" x14ac:dyDescent="0.2">
      <c r="A53" s="857" t="s">
        <v>2283</v>
      </c>
      <c r="B53" s="849">
        <v>2661.3500000000004</v>
      </c>
      <c r="C53" s="837">
        <v>1</v>
      </c>
      <c r="D53" s="849"/>
      <c r="E53" s="837">
        <v>0</v>
      </c>
      <c r="F53" s="850">
        <v>2661.3500000000004</v>
      </c>
    </row>
    <row r="54" spans="1:6" ht="14.45" customHeight="1" x14ac:dyDescent="0.2">
      <c r="A54" s="857" t="s">
        <v>2339</v>
      </c>
      <c r="B54" s="849">
        <v>2540.46</v>
      </c>
      <c r="C54" s="837">
        <v>0.39970106515206338</v>
      </c>
      <c r="D54" s="849">
        <v>3815.4400000000005</v>
      </c>
      <c r="E54" s="837">
        <v>0.60029893484793662</v>
      </c>
      <c r="F54" s="850">
        <v>6355.9000000000005</v>
      </c>
    </row>
    <row r="55" spans="1:6" ht="14.45" customHeight="1" x14ac:dyDescent="0.2">
      <c r="A55" s="857" t="s">
        <v>2330</v>
      </c>
      <c r="B55" s="849">
        <v>2174.31</v>
      </c>
      <c r="C55" s="837">
        <v>0.6</v>
      </c>
      <c r="D55" s="849">
        <v>1449.54</v>
      </c>
      <c r="E55" s="837">
        <v>0.4</v>
      </c>
      <c r="F55" s="850">
        <v>3623.85</v>
      </c>
    </row>
    <row r="56" spans="1:6" ht="14.45" customHeight="1" x14ac:dyDescent="0.2">
      <c r="A56" s="857" t="s">
        <v>2291</v>
      </c>
      <c r="B56" s="849">
        <v>1807.9</v>
      </c>
      <c r="C56" s="837">
        <v>0.47046424482148436</v>
      </c>
      <c r="D56" s="849">
        <v>2034.9000000000003</v>
      </c>
      <c r="E56" s="837">
        <v>0.5295357551785157</v>
      </c>
      <c r="F56" s="850">
        <v>3842.8</v>
      </c>
    </row>
    <row r="57" spans="1:6" ht="14.45" customHeight="1" x14ac:dyDescent="0.2">
      <c r="A57" s="857" t="s">
        <v>4449</v>
      </c>
      <c r="B57" s="849">
        <v>1328.46</v>
      </c>
      <c r="C57" s="837">
        <v>0.66665663013368659</v>
      </c>
      <c r="D57" s="849">
        <v>664.26</v>
      </c>
      <c r="E57" s="837">
        <v>0.33334336986631335</v>
      </c>
      <c r="F57" s="850">
        <v>1992.72</v>
      </c>
    </row>
    <row r="58" spans="1:6" ht="14.45" customHeight="1" x14ac:dyDescent="0.2">
      <c r="A58" s="857" t="s">
        <v>4450</v>
      </c>
      <c r="B58" s="849">
        <v>1244.04</v>
      </c>
      <c r="C58" s="837">
        <v>1</v>
      </c>
      <c r="D58" s="849"/>
      <c r="E58" s="837">
        <v>0</v>
      </c>
      <c r="F58" s="850">
        <v>1244.04</v>
      </c>
    </row>
    <row r="59" spans="1:6" ht="14.45" customHeight="1" x14ac:dyDescent="0.2">
      <c r="A59" s="857" t="s">
        <v>4451</v>
      </c>
      <c r="B59" s="849">
        <v>948.33999999999992</v>
      </c>
      <c r="C59" s="837">
        <v>1</v>
      </c>
      <c r="D59" s="849"/>
      <c r="E59" s="837">
        <v>0</v>
      </c>
      <c r="F59" s="850">
        <v>948.33999999999992</v>
      </c>
    </row>
    <row r="60" spans="1:6" ht="14.45" customHeight="1" x14ac:dyDescent="0.2">
      <c r="A60" s="857" t="s">
        <v>4452</v>
      </c>
      <c r="B60" s="849">
        <v>770.26</v>
      </c>
      <c r="C60" s="837">
        <v>1</v>
      </c>
      <c r="D60" s="849"/>
      <c r="E60" s="837">
        <v>0</v>
      </c>
      <c r="F60" s="850">
        <v>770.26</v>
      </c>
    </row>
    <row r="61" spans="1:6" ht="14.45" customHeight="1" x14ac:dyDescent="0.2">
      <c r="A61" s="857" t="s">
        <v>2298</v>
      </c>
      <c r="B61" s="849">
        <v>619.73</v>
      </c>
      <c r="C61" s="837">
        <v>0.64156236736130523</v>
      </c>
      <c r="D61" s="849">
        <v>346.24</v>
      </c>
      <c r="E61" s="837">
        <v>0.35843763263869477</v>
      </c>
      <c r="F61" s="850">
        <v>965.97</v>
      </c>
    </row>
    <row r="62" spans="1:6" ht="14.45" customHeight="1" x14ac:dyDescent="0.2">
      <c r="A62" s="857" t="s">
        <v>4453</v>
      </c>
      <c r="B62" s="849">
        <v>470.16999999999996</v>
      </c>
      <c r="C62" s="837">
        <v>0.53332652737131059</v>
      </c>
      <c r="D62" s="849">
        <v>411.40999999999997</v>
      </c>
      <c r="E62" s="837">
        <v>0.46667347262868941</v>
      </c>
      <c r="F62" s="850">
        <v>881.57999999999993</v>
      </c>
    </row>
    <row r="63" spans="1:6" ht="14.45" customHeight="1" x14ac:dyDescent="0.2">
      <c r="A63" s="857" t="s">
        <v>2274</v>
      </c>
      <c r="B63" s="849">
        <v>468.14</v>
      </c>
      <c r="C63" s="837">
        <v>0.39087235321621805</v>
      </c>
      <c r="D63" s="849">
        <v>729.54</v>
      </c>
      <c r="E63" s="837">
        <v>0.60912764678378206</v>
      </c>
      <c r="F63" s="850">
        <v>1197.6799999999998</v>
      </c>
    </row>
    <row r="64" spans="1:6" ht="14.45" customHeight="1" x14ac:dyDescent="0.2">
      <c r="A64" s="857" t="s">
        <v>2282</v>
      </c>
      <c r="B64" s="849">
        <v>338.40000000000003</v>
      </c>
      <c r="C64" s="837">
        <v>0.64486622455979881</v>
      </c>
      <c r="D64" s="849">
        <v>186.36</v>
      </c>
      <c r="E64" s="837">
        <v>0.35513377544020125</v>
      </c>
      <c r="F64" s="850">
        <v>524.76</v>
      </c>
    </row>
    <row r="65" spans="1:6" ht="14.45" customHeight="1" x14ac:dyDescent="0.2">
      <c r="A65" s="857" t="s">
        <v>2279</v>
      </c>
      <c r="B65" s="849">
        <v>286.18</v>
      </c>
      <c r="C65" s="837">
        <v>0.19999720459564471</v>
      </c>
      <c r="D65" s="849">
        <v>1144.7400000000002</v>
      </c>
      <c r="E65" s="837">
        <v>0.80000279540435526</v>
      </c>
      <c r="F65" s="850">
        <v>1430.9200000000003</v>
      </c>
    </row>
    <row r="66" spans="1:6" ht="14.45" customHeight="1" x14ac:dyDescent="0.2">
      <c r="A66" s="857" t="s">
        <v>2276</v>
      </c>
      <c r="B66" s="849">
        <v>239.92000000000002</v>
      </c>
      <c r="C66" s="837">
        <v>0.77356118007415764</v>
      </c>
      <c r="D66" s="849">
        <v>70.23</v>
      </c>
      <c r="E66" s="837">
        <v>0.22643881992584233</v>
      </c>
      <c r="F66" s="850">
        <v>310.15000000000003</v>
      </c>
    </row>
    <row r="67" spans="1:6" ht="14.45" customHeight="1" x14ac:dyDescent="0.2">
      <c r="A67" s="857" t="s">
        <v>2275</v>
      </c>
      <c r="B67" s="849">
        <v>229.38</v>
      </c>
      <c r="C67" s="837">
        <v>0.25</v>
      </c>
      <c r="D67" s="849">
        <v>688.14</v>
      </c>
      <c r="E67" s="837">
        <v>0.75</v>
      </c>
      <c r="F67" s="850">
        <v>917.52</v>
      </c>
    </row>
    <row r="68" spans="1:6" ht="14.45" customHeight="1" x14ac:dyDescent="0.2">
      <c r="A68" s="857" t="s">
        <v>2323</v>
      </c>
      <c r="B68" s="849">
        <v>215.66000000000003</v>
      </c>
      <c r="C68" s="837">
        <v>0.48663041270844154</v>
      </c>
      <c r="D68" s="849">
        <v>227.50999999999996</v>
      </c>
      <c r="E68" s="837">
        <v>0.51336958729155846</v>
      </c>
      <c r="F68" s="850">
        <v>443.16999999999996</v>
      </c>
    </row>
    <row r="69" spans="1:6" ht="14.45" customHeight="1" x14ac:dyDescent="0.2">
      <c r="A69" s="857" t="s">
        <v>2302</v>
      </c>
      <c r="B69" s="849">
        <v>211.44</v>
      </c>
      <c r="C69" s="837">
        <v>1.734102624035825E-2</v>
      </c>
      <c r="D69" s="849">
        <v>11981.609999999991</v>
      </c>
      <c r="E69" s="837">
        <v>0.98265897375964173</v>
      </c>
      <c r="F69" s="850">
        <v>12193.049999999992</v>
      </c>
    </row>
    <row r="70" spans="1:6" ht="14.45" customHeight="1" x14ac:dyDescent="0.2">
      <c r="A70" s="857" t="s">
        <v>4454</v>
      </c>
      <c r="B70" s="849">
        <v>193.6</v>
      </c>
      <c r="C70" s="837">
        <v>1</v>
      </c>
      <c r="D70" s="849"/>
      <c r="E70" s="837">
        <v>0</v>
      </c>
      <c r="F70" s="850">
        <v>193.6</v>
      </c>
    </row>
    <row r="71" spans="1:6" ht="14.45" customHeight="1" x14ac:dyDescent="0.2">
      <c r="A71" s="857" t="s">
        <v>2287</v>
      </c>
      <c r="B71" s="849">
        <v>170.52</v>
      </c>
      <c r="C71" s="837">
        <v>0.15992347082325134</v>
      </c>
      <c r="D71" s="849">
        <v>895.74000000000012</v>
      </c>
      <c r="E71" s="837">
        <v>0.84007652917674858</v>
      </c>
      <c r="F71" s="850">
        <v>1066.2600000000002</v>
      </c>
    </row>
    <row r="72" spans="1:6" ht="14.45" customHeight="1" x14ac:dyDescent="0.2">
      <c r="A72" s="857" t="s">
        <v>2305</v>
      </c>
      <c r="B72" s="849">
        <v>121.75</v>
      </c>
      <c r="C72" s="837">
        <v>1</v>
      </c>
      <c r="D72" s="849"/>
      <c r="E72" s="837">
        <v>0</v>
      </c>
      <c r="F72" s="850">
        <v>121.75</v>
      </c>
    </row>
    <row r="73" spans="1:6" ht="14.45" customHeight="1" x14ac:dyDescent="0.2">
      <c r="A73" s="857" t="s">
        <v>2259</v>
      </c>
      <c r="B73" s="849">
        <v>115.18</v>
      </c>
      <c r="C73" s="837">
        <v>0.13523382371934109</v>
      </c>
      <c r="D73" s="849">
        <v>736.53000000000009</v>
      </c>
      <c r="E73" s="837">
        <v>0.86476617628065899</v>
      </c>
      <c r="F73" s="850">
        <v>851.71</v>
      </c>
    </row>
    <row r="74" spans="1:6" ht="14.45" customHeight="1" x14ac:dyDescent="0.2">
      <c r="A74" s="857" t="s">
        <v>4455</v>
      </c>
      <c r="B74" s="849">
        <v>105.32</v>
      </c>
      <c r="C74" s="837">
        <v>1</v>
      </c>
      <c r="D74" s="849"/>
      <c r="E74" s="837">
        <v>0</v>
      </c>
      <c r="F74" s="850">
        <v>105.32</v>
      </c>
    </row>
    <row r="75" spans="1:6" ht="14.45" customHeight="1" x14ac:dyDescent="0.2">
      <c r="A75" s="857" t="s">
        <v>2285</v>
      </c>
      <c r="B75" s="849">
        <v>98.609999999999985</v>
      </c>
      <c r="C75" s="837">
        <v>0.5</v>
      </c>
      <c r="D75" s="849">
        <v>98.609999999999985</v>
      </c>
      <c r="E75" s="837">
        <v>0.5</v>
      </c>
      <c r="F75" s="850">
        <v>197.21999999999997</v>
      </c>
    </row>
    <row r="76" spans="1:6" ht="14.45" customHeight="1" x14ac:dyDescent="0.2">
      <c r="A76" s="857" t="s">
        <v>2263</v>
      </c>
      <c r="B76" s="849">
        <v>86.43</v>
      </c>
      <c r="C76" s="837">
        <v>0.5</v>
      </c>
      <c r="D76" s="849">
        <v>86.43</v>
      </c>
      <c r="E76" s="837">
        <v>0.5</v>
      </c>
      <c r="F76" s="850">
        <v>172.86</v>
      </c>
    </row>
    <row r="77" spans="1:6" ht="14.45" customHeight="1" x14ac:dyDescent="0.2">
      <c r="A77" s="857" t="s">
        <v>2258</v>
      </c>
      <c r="B77" s="849">
        <v>83.25</v>
      </c>
      <c r="C77" s="837">
        <v>1</v>
      </c>
      <c r="D77" s="849"/>
      <c r="E77" s="837">
        <v>0</v>
      </c>
      <c r="F77" s="850">
        <v>83.25</v>
      </c>
    </row>
    <row r="78" spans="1:6" ht="14.45" customHeight="1" x14ac:dyDescent="0.2">
      <c r="A78" s="857" t="s">
        <v>4456</v>
      </c>
      <c r="B78" s="849">
        <v>79.11</v>
      </c>
      <c r="C78" s="837">
        <v>1</v>
      </c>
      <c r="D78" s="849"/>
      <c r="E78" s="837">
        <v>0</v>
      </c>
      <c r="F78" s="850">
        <v>79.11</v>
      </c>
    </row>
    <row r="79" spans="1:6" ht="14.45" customHeight="1" x14ac:dyDescent="0.2">
      <c r="A79" s="857" t="s">
        <v>4457</v>
      </c>
      <c r="B79" s="849">
        <v>79.099999999999994</v>
      </c>
      <c r="C79" s="837">
        <v>1</v>
      </c>
      <c r="D79" s="849"/>
      <c r="E79" s="837">
        <v>0</v>
      </c>
      <c r="F79" s="850">
        <v>79.099999999999994</v>
      </c>
    </row>
    <row r="80" spans="1:6" ht="14.45" customHeight="1" x14ac:dyDescent="0.2">
      <c r="A80" s="857" t="s">
        <v>2260</v>
      </c>
      <c r="B80" s="849"/>
      <c r="C80" s="837">
        <v>0</v>
      </c>
      <c r="D80" s="849">
        <v>322.5</v>
      </c>
      <c r="E80" s="837">
        <v>1</v>
      </c>
      <c r="F80" s="850">
        <v>322.5</v>
      </c>
    </row>
    <row r="81" spans="1:6" ht="14.45" customHeight="1" x14ac:dyDescent="0.2">
      <c r="A81" s="857" t="s">
        <v>2277</v>
      </c>
      <c r="B81" s="849"/>
      <c r="C81" s="837">
        <v>0</v>
      </c>
      <c r="D81" s="849">
        <v>559.63</v>
      </c>
      <c r="E81" s="837">
        <v>1</v>
      </c>
      <c r="F81" s="850">
        <v>559.63</v>
      </c>
    </row>
    <row r="82" spans="1:6" ht="14.45" customHeight="1" x14ac:dyDescent="0.2">
      <c r="A82" s="857" t="s">
        <v>2268</v>
      </c>
      <c r="B82" s="849"/>
      <c r="C82" s="837">
        <v>0</v>
      </c>
      <c r="D82" s="849">
        <v>160.03</v>
      </c>
      <c r="E82" s="837">
        <v>1</v>
      </c>
      <c r="F82" s="850">
        <v>160.03</v>
      </c>
    </row>
    <row r="83" spans="1:6" ht="14.45" customHeight="1" x14ac:dyDescent="0.2">
      <c r="A83" s="857" t="s">
        <v>2280</v>
      </c>
      <c r="B83" s="849"/>
      <c r="C83" s="837">
        <v>0</v>
      </c>
      <c r="D83" s="849">
        <v>15.9</v>
      </c>
      <c r="E83" s="837">
        <v>1</v>
      </c>
      <c r="F83" s="850">
        <v>15.9</v>
      </c>
    </row>
    <row r="84" spans="1:6" ht="14.45" customHeight="1" x14ac:dyDescent="0.2">
      <c r="A84" s="857" t="s">
        <v>2265</v>
      </c>
      <c r="B84" s="849"/>
      <c r="C84" s="837">
        <v>0</v>
      </c>
      <c r="D84" s="849">
        <v>13575.03</v>
      </c>
      <c r="E84" s="837">
        <v>1</v>
      </c>
      <c r="F84" s="850">
        <v>13575.03</v>
      </c>
    </row>
    <row r="85" spans="1:6" ht="14.45" customHeight="1" x14ac:dyDescent="0.2">
      <c r="A85" s="857" t="s">
        <v>2311</v>
      </c>
      <c r="B85" s="849">
        <v>0</v>
      </c>
      <c r="C85" s="837">
        <v>0</v>
      </c>
      <c r="D85" s="849">
        <v>245.96</v>
      </c>
      <c r="E85" s="837">
        <v>1</v>
      </c>
      <c r="F85" s="850">
        <v>245.96</v>
      </c>
    </row>
    <row r="86" spans="1:6" ht="14.45" customHeight="1" x14ac:dyDescent="0.2">
      <c r="A86" s="857" t="s">
        <v>4458</v>
      </c>
      <c r="B86" s="849"/>
      <c r="C86" s="837">
        <v>0</v>
      </c>
      <c r="D86" s="849">
        <v>988.75</v>
      </c>
      <c r="E86" s="837">
        <v>1</v>
      </c>
      <c r="F86" s="850">
        <v>988.75</v>
      </c>
    </row>
    <row r="87" spans="1:6" ht="14.45" customHeight="1" x14ac:dyDescent="0.2">
      <c r="A87" s="857" t="s">
        <v>2281</v>
      </c>
      <c r="B87" s="849"/>
      <c r="C87" s="837">
        <v>0</v>
      </c>
      <c r="D87" s="849">
        <v>118.65</v>
      </c>
      <c r="E87" s="837">
        <v>1</v>
      </c>
      <c r="F87" s="850">
        <v>118.65</v>
      </c>
    </row>
    <row r="88" spans="1:6" ht="14.45" customHeight="1" x14ac:dyDescent="0.2">
      <c r="A88" s="857" t="s">
        <v>4459</v>
      </c>
      <c r="B88" s="849"/>
      <c r="C88" s="837">
        <v>0</v>
      </c>
      <c r="D88" s="849">
        <v>1309.2</v>
      </c>
      <c r="E88" s="837">
        <v>1</v>
      </c>
      <c r="F88" s="850">
        <v>1309.2</v>
      </c>
    </row>
    <row r="89" spans="1:6" ht="14.45" customHeight="1" x14ac:dyDescent="0.2">
      <c r="A89" s="857" t="s">
        <v>4460</v>
      </c>
      <c r="B89" s="849"/>
      <c r="C89" s="837">
        <v>0</v>
      </c>
      <c r="D89" s="849">
        <v>664.31999999999994</v>
      </c>
      <c r="E89" s="837">
        <v>1</v>
      </c>
      <c r="F89" s="850">
        <v>664.31999999999994</v>
      </c>
    </row>
    <row r="90" spans="1:6" ht="14.45" customHeight="1" x14ac:dyDescent="0.2">
      <c r="A90" s="857" t="s">
        <v>4461</v>
      </c>
      <c r="B90" s="849"/>
      <c r="C90" s="837">
        <v>0</v>
      </c>
      <c r="D90" s="849">
        <v>4037.7000000000003</v>
      </c>
      <c r="E90" s="837">
        <v>1</v>
      </c>
      <c r="F90" s="850">
        <v>4037.7000000000003</v>
      </c>
    </row>
    <row r="91" spans="1:6" ht="14.45" customHeight="1" x14ac:dyDescent="0.2">
      <c r="A91" s="857" t="s">
        <v>4462</v>
      </c>
      <c r="B91" s="849"/>
      <c r="C91" s="837">
        <v>0</v>
      </c>
      <c r="D91" s="849">
        <v>120.15</v>
      </c>
      <c r="E91" s="837">
        <v>1</v>
      </c>
      <c r="F91" s="850">
        <v>120.15</v>
      </c>
    </row>
    <row r="92" spans="1:6" ht="14.45" customHeight="1" x14ac:dyDescent="0.2">
      <c r="A92" s="857" t="s">
        <v>2273</v>
      </c>
      <c r="B92" s="849"/>
      <c r="C92" s="837"/>
      <c r="D92" s="849">
        <v>0</v>
      </c>
      <c r="E92" s="837"/>
      <c r="F92" s="850">
        <v>0</v>
      </c>
    </row>
    <row r="93" spans="1:6" ht="14.45" customHeight="1" x14ac:dyDescent="0.2">
      <c r="A93" s="857" t="s">
        <v>4463</v>
      </c>
      <c r="B93" s="849"/>
      <c r="C93" s="837">
        <v>0</v>
      </c>
      <c r="D93" s="849">
        <v>161.93</v>
      </c>
      <c r="E93" s="837">
        <v>1</v>
      </c>
      <c r="F93" s="850">
        <v>161.93</v>
      </c>
    </row>
    <row r="94" spans="1:6" ht="14.45" customHeight="1" x14ac:dyDescent="0.2">
      <c r="A94" s="857" t="s">
        <v>2332</v>
      </c>
      <c r="B94" s="849"/>
      <c r="C94" s="837"/>
      <c r="D94" s="849">
        <v>0</v>
      </c>
      <c r="E94" s="837"/>
      <c r="F94" s="850">
        <v>0</v>
      </c>
    </row>
    <row r="95" spans="1:6" ht="14.45" customHeight="1" x14ac:dyDescent="0.2">
      <c r="A95" s="857" t="s">
        <v>4464</v>
      </c>
      <c r="B95" s="849"/>
      <c r="C95" s="837">
        <v>0</v>
      </c>
      <c r="D95" s="849">
        <v>58.77</v>
      </c>
      <c r="E95" s="837">
        <v>1</v>
      </c>
      <c r="F95" s="850">
        <v>58.77</v>
      </c>
    </row>
    <row r="96" spans="1:6" ht="14.45" customHeight="1" x14ac:dyDescent="0.2">
      <c r="A96" s="857" t="s">
        <v>2333</v>
      </c>
      <c r="B96" s="849"/>
      <c r="C96" s="837">
        <v>0</v>
      </c>
      <c r="D96" s="849">
        <v>624.75</v>
      </c>
      <c r="E96" s="837">
        <v>1</v>
      </c>
      <c r="F96" s="850">
        <v>624.75</v>
      </c>
    </row>
    <row r="97" spans="1:6" ht="14.45" customHeight="1" x14ac:dyDescent="0.2">
      <c r="A97" s="857" t="s">
        <v>4465</v>
      </c>
      <c r="B97" s="849"/>
      <c r="C97" s="837">
        <v>0</v>
      </c>
      <c r="D97" s="849">
        <v>103.64</v>
      </c>
      <c r="E97" s="837">
        <v>1</v>
      </c>
      <c r="F97" s="850">
        <v>103.64</v>
      </c>
    </row>
    <row r="98" spans="1:6" ht="14.45" customHeight="1" x14ac:dyDescent="0.2">
      <c r="A98" s="857" t="s">
        <v>2336</v>
      </c>
      <c r="B98" s="849"/>
      <c r="C98" s="837">
        <v>0</v>
      </c>
      <c r="D98" s="849">
        <v>2160.35</v>
      </c>
      <c r="E98" s="837">
        <v>1</v>
      </c>
      <c r="F98" s="850">
        <v>2160.35</v>
      </c>
    </row>
    <row r="99" spans="1:6" ht="14.45" customHeight="1" x14ac:dyDescent="0.2">
      <c r="A99" s="857" t="s">
        <v>2335</v>
      </c>
      <c r="B99" s="849"/>
      <c r="C99" s="837">
        <v>0</v>
      </c>
      <c r="D99" s="849">
        <v>1175.46</v>
      </c>
      <c r="E99" s="837">
        <v>1</v>
      </c>
      <c r="F99" s="850">
        <v>1175.46</v>
      </c>
    </row>
    <row r="100" spans="1:6" ht="14.45" customHeight="1" x14ac:dyDescent="0.2">
      <c r="A100" s="857" t="s">
        <v>4466</v>
      </c>
      <c r="B100" s="849"/>
      <c r="C100" s="837">
        <v>0</v>
      </c>
      <c r="D100" s="849">
        <v>155.58000000000001</v>
      </c>
      <c r="E100" s="837">
        <v>1</v>
      </c>
      <c r="F100" s="850">
        <v>155.58000000000001</v>
      </c>
    </row>
    <row r="101" spans="1:6" ht="14.45" customHeight="1" x14ac:dyDescent="0.2">
      <c r="A101" s="857" t="s">
        <v>4467</v>
      </c>
      <c r="B101" s="849"/>
      <c r="C101" s="837">
        <v>0</v>
      </c>
      <c r="D101" s="849">
        <v>536.78</v>
      </c>
      <c r="E101" s="837">
        <v>1</v>
      </c>
      <c r="F101" s="850">
        <v>536.78</v>
      </c>
    </row>
    <row r="102" spans="1:6" ht="14.45" customHeight="1" x14ac:dyDescent="0.2">
      <c r="A102" s="857" t="s">
        <v>2272</v>
      </c>
      <c r="B102" s="849"/>
      <c r="C102" s="837">
        <v>0</v>
      </c>
      <c r="D102" s="849">
        <v>85.02</v>
      </c>
      <c r="E102" s="837">
        <v>1</v>
      </c>
      <c r="F102" s="850">
        <v>85.02</v>
      </c>
    </row>
    <row r="103" spans="1:6" ht="14.45" customHeight="1" x14ac:dyDescent="0.2">
      <c r="A103" s="857" t="s">
        <v>4468</v>
      </c>
      <c r="B103" s="849"/>
      <c r="C103" s="837">
        <v>0</v>
      </c>
      <c r="D103" s="849">
        <v>3794.87</v>
      </c>
      <c r="E103" s="837">
        <v>1</v>
      </c>
      <c r="F103" s="850">
        <v>3794.87</v>
      </c>
    </row>
    <row r="104" spans="1:6" ht="14.45" customHeight="1" x14ac:dyDescent="0.2">
      <c r="A104" s="857" t="s">
        <v>2324</v>
      </c>
      <c r="B104" s="849">
        <v>0</v>
      </c>
      <c r="C104" s="837"/>
      <c r="D104" s="849"/>
      <c r="E104" s="837"/>
      <c r="F104" s="850">
        <v>0</v>
      </c>
    </row>
    <row r="105" spans="1:6" ht="14.45" customHeight="1" x14ac:dyDescent="0.2">
      <c r="A105" s="857" t="s">
        <v>2337</v>
      </c>
      <c r="B105" s="849"/>
      <c r="C105" s="837">
        <v>0</v>
      </c>
      <c r="D105" s="849">
        <v>8778.2899999999991</v>
      </c>
      <c r="E105" s="837">
        <v>1</v>
      </c>
      <c r="F105" s="850">
        <v>8778.2899999999991</v>
      </c>
    </row>
    <row r="106" spans="1:6" ht="14.45" customHeight="1" x14ac:dyDescent="0.2">
      <c r="A106" s="857" t="s">
        <v>2325</v>
      </c>
      <c r="B106" s="849">
        <v>0</v>
      </c>
      <c r="C106" s="837"/>
      <c r="D106" s="849">
        <v>0</v>
      </c>
      <c r="E106" s="837"/>
      <c r="F106" s="850">
        <v>0</v>
      </c>
    </row>
    <row r="107" spans="1:6" ht="14.45" customHeight="1" x14ac:dyDescent="0.2">
      <c r="A107" s="857" t="s">
        <v>4469</v>
      </c>
      <c r="B107" s="849">
        <v>0</v>
      </c>
      <c r="C107" s="837"/>
      <c r="D107" s="849"/>
      <c r="E107" s="837"/>
      <c r="F107" s="850">
        <v>0</v>
      </c>
    </row>
    <row r="108" spans="1:6" ht="14.45" customHeight="1" x14ac:dyDescent="0.2">
      <c r="A108" s="857" t="s">
        <v>4470</v>
      </c>
      <c r="B108" s="849"/>
      <c r="C108" s="837">
        <v>0</v>
      </c>
      <c r="D108" s="849">
        <v>26793.780000000002</v>
      </c>
      <c r="E108" s="837">
        <v>1</v>
      </c>
      <c r="F108" s="850">
        <v>26793.780000000002</v>
      </c>
    </row>
    <row r="109" spans="1:6" ht="14.45" customHeight="1" x14ac:dyDescent="0.2">
      <c r="A109" s="857" t="s">
        <v>4471</v>
      </c>
      <c r="B109" s="849"/>
      <c r="C109" s="837"/>
      <c r="D109" s="849">
        <v>0</v>
      </c>
      <c r="E109" s="837"/>
      <c r="F109" s="850">
        <v>0</v>
      </c>
    </row>
    <row r="110" spans="1:6" ht="14.45" customHeight="1" x14ac:dyDescent="0.2">
      <c r="A110" s="857" t="s">
        <v>2327</v>
      </c>
      <c r="B110" s="849"/>
      <c r="C110" s="837">
        <v>0</v>
      </c>
      <c r="D110" s="849">
        <v>1847.94</v>
      </c>
      <c r="E110" s="837">
        <v>1</v>
      </c>
      <c r="F110" s="850">
        <v>1847.94</v>
      </c>
    </row>
    <row r="111" spans="1:6" ht="14.45" customHeight="1" x14ac:dyDescent="0.2">
      <c r="A111" s="857" t="s">
        <v>2344</v>
      </c>
      <c r="B111" s="849"/>
      <c r="C111" s="837">
        <v>0</v>
      </c>
      <c r="D111" s="849">
        <v>1324.86</v>
      </c>
      <c r="E111" s="837">
        <v>1</v>
      </c>
      <c r="F111" s="850">
        <v>1324.86</v>
      </c>
    </row>
    <row r="112" spans="1:6" ht="14.45" customHeight="1" x14ac:dyDescent="0.2">
      <c r="A112" s="857" t="s">
        <v>2328</v>
      </c>
      <c r="B112" s="849"/>
      <c r="C112" s="837">
        <v>0</v>
      </c>
      <c r="D112" s="849">
        <v>737.73</v>
      </c>
      <c r="E112" s="837">
        <v>1</v>
      </c>
      <c r="F112" s="850">
        <v>737.73</v>
      </c>
    </row>
    <row r="113" spans="1:6" ht="14.45" customHeight="1" thickBot="1" x14ac:dyDescent="0.25">
      <c r="A113" s="858" t="s">
        <v>4472</v>
      </c>
      <c r="B113" s="853"/>
      <c r="C113" s="854">
        <v>0</v>
      </c>
      <c r="D113" s="853">
        <v>2262.6999999999998</v>
      </c>
      <c r="E113" s="854">
        <v>1</v>
      </c>
      <c r="F113" s="855">
        <v>2262.6999999999998</v>
      </c>
    </row>
    <row r="114" spans="1:6" ht="14.45" customHeight="1" thickBot="1" x14ac:dyDescent="0.25">
      <c r="A114" s="771" t="s">
        <v>3</v>
      </c>
      <c r="B114" s="772">
        <v>1669690.2799999991</v>
      </c>
      <c r="C114" s="773">
        <v>0.21852159913458838</v>
      </c>
      <c r="D114" s="772">
        <v>5971157.5199999893</v>
      </c>
      <c r="E114" s="773">
        <v>0.78147840086541154</v>
      </c>
      <c r="F114" s="774">
        <v>7640847.7999999886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{44CDB161-A80F-4DC7-B92B-85550801D295}</x14:id>
        </ext>
      </extLst>
    </cfRule>
  </conditionalFormatting>
  <conditionalFormatting sqref="F44:F1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{BEE0928E-32D2-4778-8C77-F6EB3FF42EE9}</x14:id>
        </ext>
      </extLst>
    </cfRule>
  </conditionalFormatting>
  <hyperlinks>
    <hyperlink ref="A2" location="Obsah!A1" display="Zpět na Obsah  KL 01  1.-4.měsíc" xr:uid="{B32EC683-ADF2-4E37-AF0F-9DBEBE1A2D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CDB161-A80F-4DC7-B92B-85550801D2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BEE0928E-32D2-4778-8C77-F6EB3FF42E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4500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2971</v>
      </c>
      <c r="G3" s="47">
        <f>SUBTOTAL(9,G6:G1048576)</f>
        <v>1669690.2799999986</v>
      </c>
      <c r="H3" s="48">
        <f>IF(M3=0,0,G3/M3)</f>
        <v>0.21852159913458805</v>
      </c>
      <c r="I3" s="47">
        <f>SUBTOTAL(9,I6:I1048576)</f>
        <v>7824</v>
      </c>
      <c r="J3" s="47">
        <f>SUBTOTAL(9,J6:J1048576)</f>
        <v>5971157.5199999996</v>
      </c>
      <c r="K3" s="48">
        <f>IF(M3=0,0,J3/M3)</f>
        <v>0.78147840086541187</v>
      </c>
      <c r="L3" s="47">
        <f>SUBTOTAL(9,L6:L1048576)</f>
        <v>10795</v>
      </c>
      <c r="M3" s="49">
        <f>SUBTOTAL(9,M6:M1048576)</f>
        <v>7640847.7999999989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2918</v>
      </c>
      <c r="B6" s="825" t="s">
        <v>4473</v>
      </c>
      <c r="C6" s="825" t="s">
        <v>3353</v>
      </c>
      <c r="D6" s="825" t="s">
        <v>3354</v>
      </c>
      <c r="E6" s="825" t="s">
        <v>3355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5" customHeight="1" x14ac:dyDescent="0.2">
      <c r="A7" s="831" t="s">
        <v>2919</v>
      </c>
      <c r="B7" s="832" t="s">
        <v>4474</v>
      </c>
      <c r="C7" s="832" t="s">
        <v>3192</v>
      </c>
      <c r="D7" s="832" t="s">
        <v>1068</v>
      </c>
      <c r="E7" s="832" t="s">
        <v>3193</v>
      </c>
      <c r="F7" s="849">
        <v>1</v>
      </c>
      <c r="G7" s="849">
        <v>103.67</v>
      </c>
      <c r="H7" s="837">
        <v>1</v>
      </c>
      <c r="I7" s="849"/>
      <c r="J7" s="849"/>
      <c r="K7" s="837">
        <v>0</v>
      </c>
      <c r="L7" s="849">
        <v>1</v>
      </c>
      <c r="M7" s="850">
        <v>103.67</v>
      </c>
    </row>
    <row r="8" spans="1:13" ht="14.45" customHeight="1" x14ac:dyDescent="0.2">
      <c r="A8" s="831" t="s">
        <v>2919</v>
      </c>
      <c r="B8" s="832" t="s">
        <v>2365</v>
      </c>
      <c r="C8" s="832" t="s">
        <v>3784</v>
      </c>
      <c r="D8" s="832" t="s">
        <v>1872</v>
      </c>
      <c r="E8" s="832" t="s">
        <v>3025</v>
      </c>
      <c r="F8" s="849"/>
      <c r="G8" s="849"/>
      <c r="H8" s="837">
        <v>0</v>
      </c>
      <c r="I8" s="849">
        <v>2</v>
      </c>
      <c r="J8" s="849">
        <v>115.2</v>
      </c>
      <c r="K8" s="837">
        <v>1</v>
      </c>
      <c r="L8" s="849">
        <v>2</v>
      </c>
      <c r="M8" s="850">
        <v>115.2</v>
      </c>
    </row>
    <row r="9" spans="1:13" ht="14.45" customHeight="1" x14ac:dyDescent="0.2">
      <c r="A9" s="831" t="s">
        <v>2919</v>
      </c>
      <c r="B9" s="832" t="s">
        <v>2727</v>
      </c>
      <c r="C9" s="832" t="s">
        <v>3719</v>
      </c>
      <c r="D9" s="832" t="s">
        <v>1969</v>
      </c>
      <c r="E9" s="832" t="s">
        <v>3720</v>
      </c>
      <c r="F9" s="849"/>
      <c r="G9" s="849"/>
      <c r="H9" s="837">
        <v>0</v>
      </c>
      <c r="I9" s="849">
        <v>2</v>
      </c>
      <c r="J9" s="849">
        <v>64.5</v>
      </c>
      <c r="K9" s="837">
        <v>1</v>
      </c>
      <c r="L9" s="849">
        <v>2</v>
      </c>
      <c r="M9" s="850">
        <v>64.5</v>
      </c>
    </row>
    <row r="10" spans="1:13" ht="14.45" customHeight="1" x14ac:dyDescent="0.2">
      <c r="A10" s="831" t="s">
        <v>2919</v>
      </c>
      <c r="B10" s="832" t="s">
        <v>2727</v>
      </c>
      <c r="C10" s="832" t="s">
        <v>2728</v>
      </c>
      <c r="D10" s="832" t="s">
        <v>1969</v>
      </c>
      <c r="E10" s="832" t="s">
        <v>2729</v>
      </c>
      <c r="F10" s="849"/>
      <c r="G10" s="849"/>
      <c r="H10" s="837">
        <v>0</v>
      </c>
      <c r="I10" s="849">
        <v>1</v>
      </c>
      <c r="J10" s="849">
        <v>64.5</v>
      </c>
      <c r="K10" s="837">
        <v>1</v>
      </c>
      <c r="L10" s="849">
        <v>1</v>
      </c>
      <c r="M10" s="850">
        <v>64.5</v>
      </c>
    </row>
    <row r="11" spans="1:13" ht="14.45" customHeight="1" x14ac:dyDescent="0.2">
      <c r="A11" s="831" t="s">
        <v>2919</v>
      </c>
      <c r="B11" s="832" t="s">
        <v>2410</v>
      </c>
      <c r="C11" s="832" t="s">
        <v>2412</v>
      </c>
      <c r="D11" s="832" t="s">
        <v>1036</v>
      </c>
      <c r="E11" s="832" t="s">
        <v>2413</v>
      </c>
      <c r="F11" s="849"/>
      <c r="G11" s="849"/>
      <c r="H11" s="837">
        <v>0</v>
      </c>
      <c r="I11" s="849">
        <v>1</v>
      </c>
      <c r="J11" s="849">
        <v>85.02</v>
      </c>
      <c r="K11" s="837">
        <v>1</v>
      </c>
      <c r="L11" s="849">
        <v>1</v>
      </c>
      <c r="M11" s="850">
        <v>85.02</v>
      </c>
    </row>
    <row r="12" spans="1:13" ht="14.45" customHeight="1" x14ac:dyDescent="0.2">
      <c r="A12" s="831" t="s">
        <v>2919</v>
      </c>
      <c r="B12" s="832" t="s">
        <v>2423</v>
      </c>
      <c r="C12" s="832" t="s">
        <v>2424</v>
      </c>
      <c r="D12" s="832" t="s">
        <v>1491</v>
      </c>
      <c r="E12" s="832" t="s">
        <v>762</v>
      </c>
      <c r="F12" s="849"/>
      <c r="G12" s="849"/>
      <c r="H12" s="837">
        <v>0</v>
      </c>
      <c r="I12" s="849">
        <v>2</v>
      </c>
      <c r="J12" s="849">
        <v>54.98</v>
      </c>
      <c r="K12" s="837">
        <v>1</v>
      </c>
      <c r="L12" s="849">
        <v>2</v>
      </c>
      <c r="M12" s="850">
        <v>54.98</v>
      </c>
    </row>
    <row r="13" spans="1:13" ht="14.45" customHeight="1" x14ac:dyDescent="0.2">
      <c r="A13" s="831" t="s">
        <v>2919</v>
      </c>
      <c r="B13" s="832" t="s">
        <v>2423</v>
      </c>
      <c r="C13" s="832" t="s">
        <v>3741</v>
      </c>
      <c r="D13" s="832" t="s">
        <v>3742</v>
      </c>
      <c r="E13" s="832" t="s">
        <v>821</v>
      </c>
      <c r="F13" s="849">
        <v>1</v>
      </c>
      <c r="G13" s="849">
        <v>234.07</v>
      </c>
      <c r="H13" s="837">
        <v>1</v>
      </c>
      <c r="I13" s="849"/>
      <c r="J13" s="849"/>
      <c r="K13" s="837">
        <v>0</v>
      </c>
      <c r="L13" s="849">
        <v>1</v>
      </c>
      <c r="M13" s="850">
        <v>234.07</v>
      </c>
    </row>
    <row r="14" spans="1:13" ht="14.45" customHeight="1" x14ac:dyDescent="0.2">
      <c r="A14" s="831" t="s">
        <v>2919</v>
      </c>
      <c r="B14" s="832" t="s">
        <v>4475</v>
      </c>
      <c r="C14" s="832" t="s">
        <v>3595</v>
      </c>
      <c r="D14" s="832" t="s">
        <v>3596</v>
      </c>
      <c r="E14" s="832" t="s">
        <v>3597</v>
      </c>
      <c r="F14" s="849">
        <v>5</v>
      </c>
      <c r="G14" s="849">
        <v>307.89999999999998</v>
      </c>
      <c r="H14" s="837">
        <v>1</v>
      </c>
      <c r="I14" s="849"/>
      <c r="J14" s="849"/>
      <c r="K14" s="837">
        <v>0</v>
      </c>
      <c r="L14" s="849">
        <v>5</v>
      </c>
      <c r="M14" s="850">
        <v>307.89999999999998</v>
      </c>
    </row>
    <row r="15" spans="1:13" ht="14.45" customHeight="1" x14ac:dyDescent="0.2">
      <c r="A15" s="831" t="s">
        <v>2919</v>
      </c>
      <c r="B15" s="832" t="s">
        <v>2805</v>
      </c>
      <c r="C15" s="832" t="s">
        <v>2806</v>
      </c>
      <c r="D15" s="832" t="s">
        <v>2807</v>
      </c>
      <c r="E15" s="832" t="s">
        <v>2808</v>
      </c>
      <c r="F15" s="849"/>
      <c r="G15" s="849"/>
      <c r="H15" s="837">
        <v>0</v>
      </c>
      <c r="I15" s="849">
        <v>16</v>
      </c>
      <c r="J15" s="849">
        <v>1127.68</v>
      </c>
      <c r="K15" s="837">
        <v>1</v>
      </c>
      <c r="L15" s="849">
        <v>16</v>
      </c>
      <c r="M15" s="850">
        <v>1127.68</v>
      </c>
    </row>
    <row r="16" spans="1:13" ht="14.45" customHeight="1" x14ac:dyDescent="0.2">
      <c r="A16" s="831" t="s">
        <v>2919</v>
      </c>
      <c r="B16" s="832" t="s">
        <v>2805</v>
      </c>
      <c r="C16" s="832" t="s">
        <v>3732</v>
      </c>
      <c r="D16" s="832" t="s">
        <v>2807</v>
      </c>
      <c r="E16" s="832" t="s">
        <v>3733</v>
      </c>
      <c r="F16" s="849"/>
      <c r="G16" s="849"/>
      <c r="H16" s="837">
        <v>0</v>
      </c>
      <c r="I16" s="849">
        <v>3</v>
      </c>
      <c r="J16" s="849">
        <v>422.88</v>
      </c>
      <c r="K16" s="837">
        <v>1</v>
      </c>
      <c r="L16" s="849">
        <v>3</v>
      </c>
      <c r="M16" s="850">
        <v>422.88</v>
      </c>
    </row>
    <row r="17" spans="1:13" ht="14.45" customHeight="1" x14ac:dyDescent="0.2">
      <c r="A17" s="831" t="s">
        <v>2919</v>
      </c>
      <c r="B17" s="832" t="s">
        <v>4476</v>
      </c>
      <c r="C17" s="832" t="s">
        <v>3759</v>
      </c>
      <c r="D17" s="832" t="s">
        <v>3760</v>
      </c>
      <c r="E17" s="832" t="s">
        <v>3761</v>
      </c>
      <c r="F17" s="849">
        <v>10</v>
      </c>
      <c r="G17" s="849">
        <v>20389.3</v>
      </c>
      <c r="H17" s="837">
        <v>1</v>
      </c>
      <c r="I17" s="849"/>
      <c r="J17" s="849"/>
      <c r="K17" s="837">
        <v>0</v>
      </c>
      <c r="L17" s="849">
        <v>10</v>
      </c>
      <c r="M17" s="850">
        <v>20389.3</v>
      </c>
    </row>
    <row r="18" spans="1:13" ht="14.45" customHeight="1" x14ac:dyDescent="0.2">
      <c r="A18" s="831" t="s">
        <v>2919</v>
      </c>
      <c r="B18" s="832" t="s">
        <v>4476</v>
      </c>
      <c r="C18" s="832" t="s">
        <v>3762</v>
      </c>
      <c r="D18" s="832" t="s">
        <v>3760</v>
      </c>
      <c r="E18" s="832" t="s">
        <v>3763</v>
      </c>
      <c r="F18" s="849">
        <v>25</v>
      </c>
      <c r="G18" s="849">
        <v>13815.999999999998</v>
      </c>
      <c r="H18" s="837">
        <v>1</v>
      </c>
      <c r="I18" s="849"/>
      <c r="J18" s="849"/>
      <c r="K18" s="837">
        <v>0</v>
      </c>
      <c r="L18" s="849">
        <v>25</v>
      </c>
      <c r="M18" s="850">
        <v>13815.999999999998</v>
      </c>
    </row>
    <row r="19" spans="1:13" ht="14.45" customHeight="1" x14ac:dyDescent="0.2">
      <c r="A19" s="831" t="s">
        <v>2919</v>
      </c>
      <c r="B19" s="832" t="s">
        <v>4476</v>
      </c>
      <c r="C19" s="832" t="s">
        <v>3764</v>
      </c>
      <c r="D19" s="832" t="s">
        <v>3760</v>
      </c>
      <c r="E19" s="832" t="s">
        <v>3765</v>
      </c>
      <c r="F19" s="849">
        <v>8</v>
      </c>
      <c r="G19" s="849">
        <v>2846.32</v>
      </c>
      <c r="H19" s="837">
        <v>1</v>
      </c>
      <c r="I19" s="849"/>
      <c r="J19" s="849"/>
      <c r="K19" s="837">
        <v>0</v>
      </c>
      <c r="L19" s="849">
        <v>8</v>
      </c>
      <c r="M19" s="850">
        <v>2846.32</v>
      </c>
    </row>
    <row r="20" spans="1:13" ht="14.45" customHeight="1" x14ac:dyDescent="0.2">
      <c r="A20" s="831" t="s">
        <v>2919</v>
      </c>
      <c r="B20" s="832" t="s">
        <v>4476</v>
      </c>
      <c r="C20" s="832" t="s">
        <v>3766</v>
      </c>
      <c r="D20" s="832" t="s">
        <v>3760</v>
      </c>
      <c r="E20" s="832" t="s">
        <v>3767</v>
      </c>
      <c r="F20" s="849">
        <v>14</v>
      </c>
      <c r="G20" s="849">
        <v>14272.44</v>
      </c>
      <c r="H20" s="837">
        <v>1</v>
      </c>
      <c r="I20" s="849"/>
      <c r="J20" s="849"/>
      <c r="K20" s="837">
        <v>0</v>
      </c>
      <c r="L20" s="849">
        <v>14</v>
      </c>
      <c r="M20" s="850">
        <v>14272.44</v>
      </c>
    </row>
    <row r="21" spans="1:13" ht="14.45" customHeight="1" x14ac:dyDescent="0.2">
      <c r="A21" s="831" t="s">
        <v>2919</v>
      </c>
      <c r="B21" s="832" t="s">
        <v>4476</v>
      </c>
      <c r="C21" s="832" t="s">
        <v>3768</v>
      </c>
      <c r="D21" s="832" t="s">
        <v>3769</v>
      </c>
      <c r="E21" s="832" t="s">
        <v>3767</v>
      </c>
      <c r="F21" s="849">
        <v>5</v>
      </c>
      <c r="G21" s="849">
        <v>5097.3</v>
      </c>
      <c r="H21" s="837">
        <v>1</v>
      </c>
      <c r="I21" s="849"/>
      <c r="J21" s="849"/>
      <c r="K21" s="837">
        <v>0</v>
      </c>
      <c r="L21" s="849">
        <v>5</v>
      </c>
      <c r="M21" s="850">
        <v>5097.3</v>
      </c>
    </row>
    <row r="22" spans="1:13" ht="14.45" customHeight="1" x14ac:dyDescent="0.2">
      <c r="A22" s="831" t="s">
        <v>2919</v>
      </c>
      <c r="B22" s="832" t="s">
        <v>4476</v>
      </c>
      <c r="C22" s="832" t="s">
        <v>3770</v>
      </c>
      <c r="D22" s="832" t="s">
        <v>3769</v>
      </c>
      <c r="E22" s="832" t="s">
        <v>3763</v>
      </c>
      <c r="F22" s="849">
        <v>5</v>
      </c>
      <c r="G22" s="849">
        <v>2763.2</v>
      </c>
      <c r="H22" s="837">
        <v>1</v>
      </c>
      <c r="I22" s="849"/>
      <c r="J22" s="849"/>
      <c r="K22" s="837">
        <v>0</v>
      </c>
      <c r="L22" s="849">
        <v>5</v>
      </c>
      <c r="M22" s="850">
        <v>2763.2</v>
      </c>
    </row>
    <row r="23" spans="1:13" ht="14.45" customHeight="1" x14ac:dyDescent="0.2">
      <c r="A23" s="831" t="s">
        <v>2919</v>
      </c>
      <c r="B23" s="832" t="s">
        <v>4476</v>
      </c>
      <c r="C23" s="832" t="s">
        <v>3771</v>
      </c>
      <c r="D23" s="832" t="s">
        <v>3772</v>
      </c>
      <c r="E23" s="832" t="s">
        <v>3761</v>
      </c>
      <c r="F23" s="849"/>
      <c r="G23" s="849"/>
      <c r="H23" s="837">
        <v>0</v>
      </c>
      <c r="I23" s="849">
        <v>17</v>
      </c>
      <c r="J23" s="849">
        <v>34661.81</v>
      </c>
      <c r="K23" s="837">
        <v>1</v>
      </c>
      <c r="L23" s="849">
        <v>17</v>
      </c>
      <c r="M23" s="850">
        <v>34661.81</v>
      </c>
    </row>
    <row r="24" spans="1:13" ht="14.45" customHeight="1" x14ac:dyDescent="0.2">
      <c r="A24" s="831" t="s">
        <v>2919</v>
      </c>
      <c r="B24" s="832" t="s">
        <v>4476</v>
      </c>
      <c r="C24" s="832" t="s">
        <v>3773</v>
      </c>
      <c r="D24" s="832" t="s">
        <v>3772</v>
      </c>
      <c r="E24" s="832" t="s">
        <v>3765</v>
      </c>
      <c r="F24" s="849"/>
      <c r="G24" s="849"/>
      <c r="H24" s="837">
        <v>0</v>
      </c>
      <c r="I24" s="849">
        <v>26</v>
      </c>
      <c r="J24" s="849">
        <v>9250.5400000000009</v>
      </c>
      <c r="K24" s="837">
        <v>1</v>
      </c>
      <c r="L24" s="849">
        <v>26</v>
      </c>
      <c r="M24" s="850">
        <v>9250.5400000000009</v>
      </c>
    </row>
    <row r="25" spans="1:13" ht="14.45" customHeight="1" x14ac:dyDescent="0.2">
      <c r="A25" s="831" t="s">
        <v>2919</v>
      </c>
      <c r="B25" s="832" t="s">
        <v>4476</v>
      </c>
      <c r="C25" s="832" t="s">
        <v>3774</v>
      </c>
      <c r="D25" s="832" t="s">
        <v>3772</v>
      </c>
      <c r="E25" s="832" t="s">
        <v>3763</v>
      </c>
      <c r="F25" s="849"/>
      <c r="G25" s="849"/>
      <c r="H25" s="837">
        <v>0</v>
      </c>
      <c r="I25" s="849">
        <v>47</v>
      </c>
      <c r="J25" s="849">
        <v>25974.079999999998</v>
      </c>
      <c r="K25" s="837">
        <v>1</v>
      </c>
      <c r="L25" s="849">
        <v>47</v>
      </c>
      <c r="M25" s="850">
        <v>25974.079999999998</v>
      </c>
    </row>
    <row r="26" spans="1:13" ht="14.45" customHeight="1" x14ac:dyDescent="0.2">
      <c r="A26" s="831" t="s">
        <v>2919</v>
      </c>
      <c r="B26" s="832" t="s">
        <v>4476</v>
      </c>
      <c r="C26" s="832" t="s">
        <v>3775</v>
      </c>
      <c r="D26" s="832" t="s">
        <v>3772</v>
      </c>
      <c r="E26" s="832" t="s">
        <v>3767</v>
      </c>
      <c r="F26" s="849"/>
      <c r="G26" s="849"/>
      <c r="H26" s="837">
        <v>0</v>
      </c>
      <c r="I26" s="849">
        <v>37</v>
      </c>
      <c r="J26" s="849">
        <v>37720.020000000004</v>
      </c>
      <c r="K26" s="837">
        <v>1</v>
      </c>
      <c r="L26" s="849">
        <v>37</v>
      </c>
      <c r="M26" s="850">
        <v>37720.020000000004</v>
      </c>
    </row>
    <row r="27" spans="1:13" ht="14.45" customHeight="1" x14ac:dyDescent="0.2">
      <c r="A27" s="831" t="s">
        <v>2919</v>
      </c>
      <c r="B27" s="832" t="s">
        <v>4476</v>
      </c>
      <c r="C27" s="832" t="s">
        <v>3776</v>
      </c>
      <c r="D27" s="832" t="s">
        <v>3777</v>
      </c>
      <c r="E27" s="832" t="s">
        <v>3778</v>
      </c>
      <c r="F27" s="849">
        <v>4</v>
      </c>
      <c r="G27" s="849">
        <v>1105.32</v>
      </c>
      <c r="H27" s="837">
        <v>1</v>
      </c>
      <c r="I27" s="849"/>
      <c r="J27" s="849"/>
      <c r="K27" s="837">
        <v>0</v>
      </c>
      <c r="L27" s="849">
        <v>4</v>
      </c>
      <c r="M27" s="850">
        <v>1105.32</v>
      </c>
    </row>
    <row r="28" spans="1:13" ht="14.45" customHeight="1" x14ac:dyDescent="0.2">
      <c r="A28" s="831" t="s">
        <v>2919</v>
      </c>
      <c r="B28" s="832" t="s">
        <v>2585</v>
      </c>
      <c r="C28" s="832" t="s">
        <v>3644</v>
      </c>
      <c r="D28" s="832" t="s">
        <v>2587</v>
      </c>
      <c r="E28" s="832" t="s">
        <v>3645</v>
      </c>
      <c r="F28" s="849"/>
      <c r="G28" s="849"/>
      <c r="H28" s="837">
        <v>0</v>
      </c>
      <c r="I28" s="849">
        <v>1</v>
      </c>
      <c r="J28" s="849">
        <v>232.68</v>
      </c>
      <c r="K28" s="837">
        <v>1</v>
      </c>
      <c r="L28" s="849">
        <v>1</v>
      </c>
      <c r="M28" s="850">
        <v>232.68</v>
      </c>
    </row>
    <row r="29" spans="1:13" ht="14.45" customHeight="1" x14ac:dyDescent="0.2">
      <c r="A29" s="831" t="s">
        <v>2919</v>
      </c>
      <c r="B29" s="832" t="s">
        <v>2585</v>
      </c>
      <c r="C29" s="832" t="s">
        <v>3646</v>
      </c>
      <c r="D29" s="832" t="s">
        <v>3647</v>
      </c>
      <c r="E29" s="832" t="s">
        <v>2818</v>
      </c>
      <c r="F29" s="849"/>
      <c r="G29" s="849"/>
      <c r="H29" s="837">
        <v>0</v>
      </c>
      <c r="I29" s="849">
        <v>6</v>
      </c>
      <c r="J29" s="849">
        <v>5816.88</v>
      </c>
      <c r="K29" s="837">
        <v>1</v>
      </c>
      <c r="L29" s="849">
        <v>6</v>
      </c>
      <c r="M29" s="850">
        <v>5816.88</v>
      </c>
    </row>
    <row r="30" spans="1:13" ht="14.45" customHeight="1" x14ac:dyDescent="0.2">
      <c r="A30" s="831" t="s">
        <v>2919</v>
      </c>
      <c r="B30" s="832" t="s">
        <v>2585</v>
      </c>
      <c r="C30" s="832" t="s">
        <v>3648</v>
      </c>
      <c r="D30" s="832" t="s">
        <v>3647</v>
      </c>
      <c r="E30" s="832" t="s">
        <v>2814</v>
      </c>
      <c r="F30" s="849"/>
      <c r="G30" s="849"/>
      <c r="H30" s="837">
        <v>0</v>
      </c>
      <c r="I30" s="849">
        <v>26</v>
      </c>
      <c r="J30" s="849">
        <v>50413.22</v>
      </c>
      <c r="K30" s="837">
        <v>1</v>
      </c>
      <c r="L30" s="849">
        <v>26</v>
      </c>
      <c r="M30" s="850">
        <v>50413.22</v>
      </c>
    </row>
    <row r="31" spans="1:13" ht="14.45" customHeight="1" x14ac:dyDescent="0.2">
      <c r="A31" s="831" t="s">
        <v>2919</v>
      </c>
      <c r="B31" s="832" t="s">
        <v>2585</v>
      </c>
      <c r="C31" s="832" t="s">
        <v>3649</v>
      </c>
      <c r="D31" s="832" t="s">
        <v>3650</v>
      </c>
      <c r="E31" s="832" t="s">
        <v>3651</v>
      </c>
      <c r="F31" s="849"/>
      <c r="G31" s="849"/>
      <c r="H31" s="837">
        <v>0</v>
      </c>
      <c r="I31" s="849">
        <v>3</v>
      </c>
      <c r="J31" s="849">
        <v>15966.24</v>
      </c>
      <c r="K31" s="837">
        <v>1</v>
      </c>
      <c r="L31" s="849">
        <v>3</v>
      </c>
      <c r="M31" s="850">
        <v>15966.24</v>
      </c>
    </row>
    <row r="32" spans="1:13" ht="14.45" customHeight="1" x14ac:dyDescent="0.2">
      <c r="A32" s="831" t="s">
        <v>2919</v>
      </c>
      <c r="B32" s="832" t="s">
        <v>2585</v>
      </c>
      <c r="C32" s="832" t="s">
        <v>3652</v>
      </c>
      <c r="D32" s="832" t="s">
        <v>2587</v>
      </c>
      <c r="E32" s="832" t="s">
        <v>3653</v>
      </c>
      <c r="F32" s="849"/>
      <c r="G32" s="849"/>
      <c r="H32" s="837">
        <v>0</v>
      </c>
      <c r="I32" s="849">
        <v>8</v>
      </c>
      <c r="J32" s="849">
        <v>15511.76</v>
      </c>
      <c r="K32" s="837">
        <v>1</v>
      </c>
      <c r="L32" s="849">
        <v>8</v>
      </c>
      <c r="M32" s="850">
        <v>15511.76</v>
      </c>
    </row>
    <row r="33" spans="1:13" ht="14.45" customHeight="1" x14ac:dyDescent="0.2">
      <c r="A33" s="831" t="s">
        <v>2919</v>
      </c>
      <c r="B33" s="832" t="s">
        <v>2585</v>
      </c>
      <c r="C33" s="832" t="s">
        <v>3654</v>
      </c>
      <c r="D33" s="832" t="s">
        <v>2587</v>
      </c>
      <c r="E33" s="832" t="s">
        <v>3655</v>
      </c>
      <c r="F33" s="849"/>
      <c r="G33" s="849"/>
      <c r="H33" s="837">
        <v>0</v>
      </c>
      <c r="I33" s="849">
        <v>6</v>
      </c>
      <c r="J33" s="849">
        <v>8725.380000000001</v>
      </c>
      <c r="K33" s="837">
        <v>1</v>
      </c>
      <c r="L33" s="849">
        <v>6</v>
      </c>
      <c r="M33" s="850">
        <v>8725.380000000001</v>
      </c>
    </row>
    <row r="34" spans="1:13" ht="14.45" customHeight="1" x14ac:dyDescent="0.2">
      <c r="A34" s="831" t="s">
        <v>2919</v>
      </c>
      <c r="B34" s="832" t="s">
        <v>2585</v>
      </c>
      <c r="C34" s="832" t="s">
        <v>2586</v>
      </c>
      <c r="D34" s="832" t="s">
        <v>2587</v>
      </c>
      <c r="E34" s="832" t="s">
        <v>2588</v>
      </c>
      <c r="F34" s="849"/>
      <c r="G34" s="849"/>
      <c r="H34" s="837">
        <v>0</v>
      </c>
      <c r="I34" s="849">
        <v>36</v>
      </c>
      <c r="J34" s="849">
        <v>17451</v>
      </c>
      <c r="K34" s="837">
        <v>1</v>
      </c>
      <c r="L34" s="849">
        <v>36</v>
      </c>
      <c r="M34" s="850">
        <v>17451</v>
      </c>
    </row>
    <row r="35" spans="1:13" ht="14.45" customHeight="1" x14ac:dyDescent="0.2">
      <c r="A35" s="831" t="s">
        <v>2919</v>
      </c>
      <c r="B35" s="832" t="s">
        <v>2585</v>
      </c>
      <c r="C35" s="832" t="s">
        <v>2819</v>
      </c>
      <c r="D35" s="832" t="s">
        <v>2587</v>
      </c>
      <c r="E35" s="832" t="s">
        <v>2820</v>
      </c>
      <c r="F35" s="849"/>
      <c r="G35" s="849"/>
      <c r="H35" s="837">
        <v>0</v>
      </c>
      <c r="I35" s="849">
        <v>6</v>
      </c>
      <c r="J35" s="849">
        <v>5816.88</v>
      </c>
      <c r="K35" s="837">
        <v>1</v>
      </c>
      <c r="L35" s="849">
        <v>6</v>
      </c>
      <c r="M35" s="850">
        <v>5816.88</v>
      </c>
    </row>
    <row r="36" spans="1:13" ht="14.45" customHeight="1" x14ac:dyDescent="0.2">
      <c r="A36" s="831" t="s">
        <v>2919</v>
      </c>
      <c r="B36" s="832" t="s">
        <v>2585</v>
      </c>
      <c r="C36" s="832" t="s">
        <v>3656</v>
      </c>
      <c r="D36" s="832" t="s">
        <v>3657</v>
      </c>
      <c r="E36" s="832" t="s">
        <v>3658</v>
      </c>
      <c r="F36" s="849">
        <v>30</v>
      </c>
      <c r="G36" s="849">
        <v>58169.1</v>
      </c>
      <c r="H36" s="837">
        <v>1</v>
      </c>
      <c r="I36" s="849"/>
      <c r="J36" s="849"/>
      <c r="K36" s="837">
        <v>0</v>
      </c>
      <c r="L36" s="849">
        <v>30</v>
      </c>
      <c r="M36" s="850">
        <v>58169.1</v>
      </c>
    </row>
    <row r="37" spans="1:13" ht="14.45" customHeight="1" x14ac:dyDescent="0.2">
      <c r="A37" s="831" t="s">
        <v>2919</v>
      </c>
      <c r="B37" s="832" t="s">
        <v>2585</v>
      </c>
      <c r="C37" s="832" t="s">
        <v>3659</v>
      </c>
      <c r="D37" s="832" t="s">
        <v>3647</v>
      </c>
      <c r="E37" s="832" t="s">
        <v>2816</v>
      </c>
      <c r="F37" s="849"/>
      <c r="G37" s="849"/>
      <c r="H37" s="837">
        <v>0</v>
      </c>
      <c r="I37" s="849">
        <v>11</v>
      </c>
      <c r="J37" s="849">
        <v>5332.25</v>
      </c>
      <c r="K37" s="837">
        <v>1</v>
      </c>
      <c r="L37" s="849">
        <v>11</v>
      </c>
      <c r="M37" s="850">
        <v>5332.25</v>
      </c>
    </row>
    <row r="38" spans="1:13" ht="14.45" customHeight="1" x14ac:dyDescent="0.2">
      <c r="A38" s="831" t="s">
        <v>2919</v>
      </c>
      <c r="B38" s="832" t="s">
        <v>2585</v>
      </c>
      <c r="C38" s="832" t="s">
        <v>3660</v>
      </c>
      <c r="D38" s="832" t="s">
        <v>3657</v>
      </c>
      <c r="E38" s="832" t="s">
        <v>3661</v>
      </c>
      <c r="F38" s="849">
        <v>12</v>
      </c>
      <c r="G38" s="849">
        <v>11633.76</v>
      </c>
      <c r="H38" s="837">
        <v>1</v>
      </c>
      <c r="I38" s="849"/>
      <c r="J38" s="849"/>
      <c r="K38" s="837">
        <v>0</v>
      </c>
      <c r="L38" s="849">
        <v>12</v>
      </c>
      <c r="M38" s="850">
        <v>11633.76</v>
      </c>
    </row>
    <row r="39" spans="1:13" ht="14.45" customHeight="1" x14ac:dyDescent="0.2">
      <c r="A39" s="831" t="s">
        <v>2919</v>
      </c>
      <c r="B39" s="832" t="s">
        <v>2585</v>
      </c>
      <c r="C39" s="832" t="s">
        <v>2815</v>
      </c>
      <c r="D39" s="832" t="s">
        <v>2813</v>
      </c>
      <c r="E39" s="832" t="s">
        <v>2816</v>
      </c>
      <c r="F39" s="849"/>
      <c r="G39" s="849"/>
      <c r="H39" s="837">
        <v>0</v>
      </c>
      <c r="I39" s="849">
        <v>25</v>
      </c>
      <c r="J39" s="849">
        <v>12118.75</v>
      </c>
      <c r="K39" s="837">
        <v>1</v>
      </c>
      <c r="L39" s="849">
        <v>25</v>
      </c>
      <c r="M39" s="850">
        <v>12118.75</v>
      </c>
    </row>
    <row r="40" spans="1:13" ht="14.45" customHeight="1" x14ac:dyDescent="0.2">
      <c r="A40" s="831" t="s">
        <v>2919</v>
      </c>
      <c r="B40" s="832" t="s">
        <v>2585</v>
      </c>
      <c r="C40" s="832" t="s">
        <v>2817</v>
      </c>
      <c r="D40" s="832" t="s">
        <v>2813</v>
      </c>
      <c r="E40" s="832" t="s">
        <v>2818</v>
      </c>
      <c r="F40" s="849"/>
      <c r="G40" s="849"/>
      <c r="H40" s="837">
        <v>0</v>
      </c>
      <c r="I40" s="849">
        <v>21</v>
      </c>
      <c r="J40" s="849">
        <v>20359.080000000002</v>
      </c>
      <c r="K40" s="837">
        <v>1</v>
      </c>
      <c r="L40" s="849">
        <v>21</v>
      </c>
      <c r="M40" s="850">
        <v>20359.080000000002</v>
      </c>
    </row>
    <row r="41" spans="1:13" ht="14.45" customHeight="1" x14ac:dyDescent="0.2">
      <c r="A41" s="831" t="s">
        <v>2919</v>
      </c>
      <c r="B41" s="832" t="s">
        <v>2585</v>
      </c>
      <c r="C41" s="832" t="s">
        <v>2812</v>
      </c>
      <c r="D41" s="832" t="s">
        <v>2813</v>
      </c>
      <c r="E41" s="832" t="s">
        <v>2814</v>
      </c>
      <c r="F41" s="849"/>
      <c r="G41" s="849"/>
      <c r="H41" s="837">
        <v>0</v>
      </c>
      <c r="I41" s="849">
        <v>38</v>
      </c>
      <c r="J41" s="849">
        <v>73680.86</v>
      </c>
      <c r="K41" s="837">
        <v>1</v>
      </c>
      <c r="L41" s="849">
        <v>38</v>
      </c>
      <c r="M41" s="850">
        <v>73680.86</v>
      </c>
    </row>
    <row r="42" spans="1:13" ht="14.45" customHeight="1" x14ac:dyDescent="0.2">
      <c r="A42" s="831" t="s">
        <v>2919</v>
      </c>
      <c r="B42" s="832" t="s">
        <v>2585</v>
      </c>
      <c r="C42" s="832" t="s">
        <v>3662</v>
      </c>
      <c r="D42" s="832" t="s">
        <v>2813</v>
      </c>
      <c r="E42" s="832" t="s">
        <v>3663</v>
      </c>
      <c r="F42" s="849"/>
      <c r="G42" s="849"/>
      <c r="H42" s="837">
        <v>0</v>
      </c>
      <c r="I42" s="849">
        <v>6</v>
      </c>
      <c r="J42" s="849">
        <v>8725.380000000001</v>
      </c>
      <c r="K42" s="837">
        <v>1</v>
      </c>
      <c r="L42" s="849">
        <v>6</v>
      </c>
      <c r="M42" s="850">
        <v>8725.380000000001</v>
      </c>
    </row>
    <row r="43" spans="1:13" ht="14.45" customHeight="1" x14ac:dyDescent="0.2">
      <c r="A43" s="831" t="s">
        <v>2919</v>
      </c>
      <c r="B43" s="832" t="s">
        <v>2585</v>
      </c>
      <c r="C43" s="832" t="s">
        <v>3664</v>
      </c>
      <c r="D43" s="832" t="s">
        <v>3665</v>
      </c>
      <c r="E43" s="832" t="s">
        <v>3666</v>
      </c>
      <c r="F43" s="849">
        <v>1</v>
      </c>
      <c r="G43" s="849">
        <v>1419.23</v>
      </c>
      <c r="H43" s="837">
        <v>1</v>
      </c>
      <c r="I43" s="849"/>
      <c r="J43" s="849"/>
      <c r="K43" s="837">
        <v>0</v>
      </c>
      <c r="L43" s="849">
        <v>1</v>
      </c>
      <c r="M43" s="850">
        <v>1419.23</v>
      </c>
    </row>
    <row r="44" spans="1:13" ht="14.45" customHeight="1" x14ac:dyDescent="0.2">
      <c r="A44" s="831" t="s">
        <v>2919</v>
      </c>
      <c r="B44" s="832" t="s">
        <v>2585</v>
      </c>
      <c r="C44" s="832" t="s">
        <v>3667</v>
      </c>
      <c r="D44" s="832" t="s">
        <v>3668</v>
      </c>
      <c r="E44" s="832" t="s">
        <v>2816</v>
      </c>
      <c r="F44" s="849">
        <v>6</v>
      </c>
      <c r="G44" s="849">
        <v>2908.5</v>
      </c>
      <c r="H44" s="837">
        <v>1</v>
      </c>
      <c r="I44" s="849"/>
      <c r="J44" s="849"/>
      <c r="K44" s="837">
        <v>0</v>
      </c>
      <c r="L44" s="849">
        <v>6</v>
      </c>
      <c r="M44" s="850">
        <v>2908.5</v>
      </c>
    </row>
    <row r="45" spans="1:13" ht="14.45" customHeight="1" x14ac:dyDescent="0.2">
      <c r="A45" s="831" t="s">
        <v>2919</v>
      </c>
      <c r="B45" s="832" t="s">
        <v>2821</v>
      </c>
      <c r="C45" s="832" t="s">
        <v>2822</v>
      </c>
      <c r="D45" s="832" t="s">
        <v>2823</v>
      </c>
      <c r="E45" s="832" t="s">
        <v>2824</v>
      </c>
      <c r="F45" s="849"/>
      <c r="G45" s="849"/>
      <c r="H45" s="837">
        <v>0</v>
      </c>
      <c r="I45" s="849">
        <v>15</v>
      </c>
      <c r="J45" s="849">
        <v>11310.599999999999</v>
      </c>
      <c r="K45" s="837">
        <v>1</v>
      </c>
      <c r="L45" s="849">
        <v>15</v>
      </c>
      <c r="M45" s="850">
        <v>11310.599999999999</v>
      </c>
    </row>
    <row r="46" spans="1:13" ht="14.45" customHeight="1" x14ac:dyDescent="0.2">
      <c r="A46" s="831" t="s">
        <v>2919</v>
      </c>
      <c r="B46" s="832" t="s">
        <v>2821</v>
      </c>
      <c r="C46" s="832" t="s">
        <v>3603</v>
      </c>
      <c r="D46" s="832" t="s">
        <v>2823</v>
      </c>
      <c r="E46" s="832" t="s">
        <v>3604</v>
      </c>
      <c r="F46" s="849"/>
      <c r="G46" s="849"/>
      <c r="H46" s="837">
        <v>0</v>
      </c>
      <c r="I46" s="849">
        <v>55</v>
      </c>
      <c r="J46" s="849">
        <v>62208.3</v>
      </c>
      <c r="K46" s="837">
        <v>1</v>
      </c>
      <c r="L46" s="849">
        <v>55</v>
      </c>
      <c r="M46" s="850">
        <v>62208.3</v>
      </c>
    </row>
    <row r="47" spans="1:13" ht="14.45" customHeight="1" x14ac:dyDescent="0.2">
      <c r="A47" s="831" t="s">
        <v>2919</v>
      </c>
      <c r="B47" s="832" t="s">
        <v>2821</v>
      </c>
      <c r="C47" s="832" t="s">
        <v>3605</v>
      </c>
      <c r="D47" s="832" t="s">
        <v>2823</v>
      </c>
      <c r="E47" s="832" t="s">
        <v>3606</v>
      </c>
      <c r="F47" s="849"/>
      <c r="G47" s="849"/>
      <c r="H47" s="837">
        <v>0</v>
      </c>
      <c r="I47" s="849">
        <v>34</v>
      </c>
      <c r="J47" s="849">
        <v>51274.719999999994</v>
      </c>
      <c r="K47" s="837">
        <v>1</v>
      </c>
      <c r="L47" s="849">
        <v>34</v>
      </c>
      <c r="M47" s="850">
        <v>51274.719999999994</v>
      </c>
    </row>
    <row r="48" spans="1:13" ht="14.45" customHeight="1" x14ac:dyDescent="0.2">
      <c r="A48" s="831" t="s">
        <v>2919</v>
      </c>
      <c r="B48" s="832" t="s">
        <v>2821</v>
      </c>
      <c r="C48" s="832" t="s">
        <v>3607</v>
      </c>
      <c r="D48" s="832" t="s">
        <v>3608</v>
      </c>
      <c r="E48" s="832" t="s">
        <v>3606</v>
      </c>
      <c r="F48" s="849">
        <v>4</v>
      </c>
      <c r="G48" s="849">
        <v>5170.6000000000004</v>
      </c>
      <c r="H48" s="837">
        <v>1</v>
      </c>
      <c r="I48" s="849"/>
      <c r="J48" s="849"/>
      <c r="K48" s="837">
        <v>0</v>
      </c>
      <c r="L48" s="849">
        <v>4</v>
      </c>
      <c r="M48" s="850">
        <v>5170.6000000000004</v>
      </c>
    </row>
    <row r="49" spans="1:13" ht="14.45" customHeight="1" x14ac:dyDescent="0.2">
      <c r="A49" s="831" t="s">
        <v>2919</v>
      </c>
      <c r="B49" s="832" t="s">
        <v>2821</v>
      </c>
      <c r="C49" s="832" t="s">
        <v>3609</v>
      </c>
      <c r="D49" s="832" t="s">
        <v>3608</v>
      </c>
      <c r="E49" s="832" t="s">
        <v>2824</v>
      </c>
      <c r="F49" s="849">
        <v>6</v>
      </c>
      <c r="G49" s="849">
        <v>3877.92</v>
      </c>
      <c r="H49" s="837">
        <v>1</v>
      </c>
      <c r="I49" s="849"/>
      <c r="J49" s="849"/>
      <c r="K49" s="837">
        <v>0</v>
      </c>
      <c r="L49" s="849">
        <v>6</v>
      </c>
      <c r="M49" s="850">
        <v>3877.92</v>
      </c>
    </row>
    <row r="50" spans="1:13" ht="14.45" customHeight="1" x14ac:dyDescent="0.2">
      <c r="A50" s="831" t="s">
        <v>2919</v>
      </c>
      <c r="B50" s="832" t="s">
        <v>2821</v>
      </c>
      <c r="C50" s="832" t="s">
        <v>3610</v>
      </c>
      <c r="D50" s="832" t="s">
        <v>3611</v>
      </c>
      <c r="E50" s="832" t="s">
        <v>3604</v>
      </c>
      <c r="F50" s="849">
        <v>6</v>
      </c>
      <c r="G50" s="849">
        <v>6786.36</v>
      </c>
      <c r="H50" s="837">
        <v>1</v>
      </c>
      <c r="I50" s="849"/>
      <c r="J50" s="849"/>
      <c r="K50" s="837">
        <v>0</v>
      </c>
      <c r="L50" s="849">
        <v>6</v>
      </c>
      <c r="M50" s="850">
        <v>6786.36</v>
      </c>
    </row>
    <row r="51" spans="1:13" ht="14.45" customHeight="1" x14ac:dyDescent="0.2">
      <c r="A51" s="831" t="s">
        <v>2919</v>
      </c>
      <c r="B51" s="832" t="s">
        <v>2821</v>
      </c>
      <c r="C51" s="832" t="s">
        <v>3612</v>
      </c>
      <c r="D51" s="832" t="s">
        <v>2823</v>
      </c>
      <c r="E51" s="832" t="s">
        <v>3613</v>
      </c>
      <c r="F51" s="849">
        <v>6</v>
      </c>
      <c r="G51" s="849">
        <v>9048.48</v>
      </c>
      <c r="H51" s="837">
        <v>1</v>
      </c>
      <c r="I51" s="849"/>
      <c r="J51" s="849"/>
      <c r="K51" s="837">
        <v>0</v>
      </c>
      <c r="L51" s="849">
        <v>6</v>
      </c>
      <c r="M51" s="850">
        <v>9048.48</v>
      </c>
    </row>
    <row r="52" spans="1:13" ht="14.45" customHeight="1" x14ac:dyDescent="0.2">
      <c r="A52" s="831" t="s">
        <v>2919</v>
      </c>
      <c r="B52" s="832" t="s">
        <v>2821</v>
      </c>
      <c r="C52" s="832" t="s">
        <v>3614</v>
      </c>
      <c r="D52" s="832" t="s">
        <v>3615</v>
      </c>
      <c r="E52" s="832" t="s">
        <v>2824</v>
      </c>
      <c r="F52" s="849">
        <v>11</v>
      </c>
      <c r="G52" s="849">
        <v>8294.4399999999987</v>
      </c>
      <c r="H52" s="837">
        <v>1</v>
      </c>
      <c r="I52" s="849"/>
      <c r="J52" s="849"/>
      <c r="K52" s="837">
        <v>0</v>
      </c>
      <c r="L52" s="849">
        <v>11</v>
      </c>
      <c r="M52" s="850">
        <v>8294.4399999999987</v>
      </c>
    </row>
    <row r="53" spans="1:13" ht="14.45" customHeight="1" x14ac:dyDescent="0.2">
      <c r="A53" s="831" t="s">
        <v>2919</v>
      </c>
      <c r="B53" s="832" t="s">
        <v>2821</v>
      </c>
      <c r="C53" s="832" t="s">
        <v>3616</v>
      </c>
      <c r="D53" s="832" t="s">
        <v>3615</v>
      </c>
      <c r="E53" s="832" t="s">
        <v>3604</v>
      </c>
      <c r="F53" s="849">
        <v>6</v>
      </c>
      <c r="G53" s="849">
        <v>6786.36</v>
      </c>
      <c r="H53" s="837">
        <v>1</v>
      </c>
      <c r="I53" s="849"/>
      <c r="J53" s="849"/>
      <c r="K53" s="837">
        <v>0</v>
      </c>
      <c r="L53" s="849">
        <v>6</v>
      </c>
      <c r="M53" s="850">
        <v>6786.36</v>
      </c>
    </row>
    <row r="54" spans="1:13" ht="14.45" customHeight="1" x14ac:dyDescent="0.2">
      <c r="A54" s="831" t="s">
        <v>2919</v>
      </c>
      <c r="B54" s="832" t="s">
        <v>2821</v>
      </c>
      <c r="C54" s="832" t="s">
        <v>3617</v>
      </c>
      <c r="D54" s="832" t="s">
        <v>3615</v>
      </c>
      <c r="E54" s="832" t="s">
        <v>2824</v>
      </c>
      <c r="F54" s="849">
        <v>20</v>
      </c>
      <c r="G54" s="849">
        <v>15080.8</v>
      </c>
      <c r="H54" s="837">
        <v>1</v>
      </c>
      <c r="I54" s="849"/>
      <c r="J54" s="849"/>
      <c r="K54" s="837">
        <v>0</v>
      </c>
      <c r="L54" s="849">
        <v>20</v>
      </c>
      <c r="M54" s="850">
        <v>15080.8</v>
      </c>
    </row>
    <row r="55" spans="1:13" ht="14.45" customHeight="1" x14ac:dyDescent="0.2">
      <c r="A55" s="831" t="s">
        <v>2919</v>
      </c>
      <c r="B55" s="832" t="s">
        <v>2353</v>
      </c>
      <c r="C55" s="832" t="s">
        <v>2589</v>
      </c>
      <c r="D55" s="832" t="s">
        <v>713</v>
      </c>
      <c r="E55" s="832" t="s">
        <v>1289</v>
      </c>
      <c r="F55" s="849"/>
      <c r="G55" s="849"/>
      <c r="H55" s="837"/>
      <c r="I55" s="849">
        <v>89</v>
      </c>
      <c r="J55" s="849">
        <v>0</v>
      </c>
      <c r="K55" s="837"/>
      <c r="L55" s="849">
        <v>89</v>
      </c>
      <c r="M55" s="850">
        <v>0</v>
      </c>
    </row>
    <row r="56" spans="1:13" ht="14.45" customHeight="1" x14ac:dyDescent="0.2">
      <c r="A56" s="831" t="s">
        <v>2919</v>
      </c>
      <c r="B56" s="832" t="s">
        <v>2353</v>
      </c>
      <c r="C56" s="832" t="s">
        <v>2825</v>
      </c>
      <c r="D56" s="832" t="s">
        <v>1980</v>
      </c>
      <c r="E56" s="832" t="s">
        <v>1983</v>
      </c>
      <c r="F56" s="849">
        <v>4</v>
      </c>
      <c r="G56" s="849">
        <v>0</v>
      </c>
      <c r="H56" s="837"/>
      <c r="I56" s="849"/>
      <c r="J56" s="849"/>
      <c r="K56" s="837"/>
      <c r="L56" s="849">
        <v>4</v>
      </c>
      <c r="M56" s="850">
        <v>0</v>
      </c>
    </row>
    <row r="57" spans="1:13" ht="14.45" customHeight="1" x14ac:dyDescent="0.2">
      <c r="A57" s="831" t="s">
        <v>2919</v>
      </c>
      <c r="B57" s="832" t="s">
        <v>2353</v>
      </c>
      <c r="C57" s="832" t="s">
        <v>2826</v>
      </c>
      <c r="D57" s="832" t="s">
        <v>1980</v>
      </c>
      <c r="E57" s="832" t="s">
        <v>1981</v>
      </c>
      <c r="F57" s="849">
        <v>1</v>
      </c>
      <c r="G57" s="849">
        <v>0</v>
      </c>
      <c r="H57" s="837"/>
      <c r="I57" s="849"/>
      <c r="J57" s="849"/>
      <c r="K57" s="837"/>
      <c r="L57" s="849">
        <v>1</v>
      </c>
      <c r="M57" s="850">
        <v>0</v>
      </c>
    </row>
    <row r="58" spans="1:13" ht="14.45" customHeight="1" x14ac:dyDescent="0.2">
      <c r="A58" s="831" t="s">
        <v>2919</v>
      </c>
      <c r="B58" s="832" t="s">
        <v>4477</v>
      </c>
      <c r="C58" s="832" t="s">
        <v>3827</v>
      </c>
      <c r="D58" s="832" t="s">
        <v>3828</v>
      </c>
      <c r="E58" s="832" t="s">
        <v>3829</v>
      </c>
      <c r="F58" s="849">
        <v>1</v>
      </c>
      <c r="G58" s="849">
        <v>60.39</v>
      </c>
      <c r="H58" s="837">
        <v>1</v>
      </c>
      <c r="I58" s="849"/>
      <c r="J58" s="849"/>
      <c r="K58" s="837">
        <v>0</v>
      </c>
      <c r="L58" s="849">
        <v>1</v>
      </c>
      <c r="M58" s="850">
        <v>60.39</v>
      </c>
    </row>
    <row r="59" spans="1:13" ht="14.45" customHeight="1" x14ac:dyDescent="0.2">
      <c r="A59" s="831" t="s">
        <v>2919</v>
      </c>
      <c r="B59" s="832" t="s">
        <v>4477</v>
      </c>
      <c r="C59" s="832" t="s">
        <v>3830</v>
      </c>
      <c r="D59" s="832" t="s">
        <v>3831</v>
      </c>
      <c r="E59" s="832" t="s">
        <v>3829</v>
      </c>
      <c r="F59" s="849"/>
      <c r="G59" s="849"/>
      <c r="H59" s="837">
        <v>0</v>
      </c>
      <c r="I59" s="849">
        <v>1</v>
      </c>
      <c r="J59" s="849">
        <v>60.39</v>
      </c>
      <c r="K59" s="837">
        <v>1</v>
      </c>
      <c r="L59" s="849">
        <v>1</v>
      </c>
      <c r="M59" s="850">
        <v>60.39</v>
      </c>
    </row>
    <row r="60" spans="1:13" ht="14.45" customHeight="1" x14ac:dyDescent="0.2">
      <c r="A60" s="831" t="s">
        <v>2919</v>
      </c>
      <c r="B60" s="832" t="s">
        <v>2605</v>
      </c>
      <c r="C60" s="832" t="s">
        <v>3670</v>
      </c>
      <c r="D60" s="832" t="s">
        <v>2607</v>
      </c>
      <c r="E60" s="832" t="s">
        <v>3671</v>
      </c>
      <c r="F60" s="849"/>
      <c r="G60" s="849"/>
      <c r="H60" s="837">
        <v>0</v>
      </c>
      <c r="I60" s="849">
        <v>25</v>
      </c>
      <c r="J60" s="849">
        <v>8486.75</v>
      </c>
      <c r="K60" s="837">
        <v>1</v>
      </c>
      <c r="L60" s="849">
        <v>25</v>
      </c>
      <c r="M60" s="850">
        <v>8486.75</v>
      </c>
    </row>
    <row r="61" spans="1:13" ht="14.45" customHeight="1" x14ac:dyDescent="0.2">
      <c r="A61" s="831" t="s">
        <v>2919</v>
      </c>
      <c r="B61" s="832" t="s">
        <v>2605</v>
      </c>
      <c r="C61" s="832" t="s">
        <v>2606</v>
      </c>
      <c r="D61" s="832" t="s">
        <v>2607</v>
      </c>
      <c r="E61" s="832" t="s">
        <v>2608</v>
      </c>
      <c r="F61" s="849"/>
      <c r="G61" s="849"/>
      <c r="H61" s="837">
        <v>0</v>
      </c>
      <c r="I61" s="849">
        <v>31</v>
      </c>
      <c r="J61" s="849">
        <v>3507.96</v>
      </c>
      <c r="K61" s="837">
        <v>1</v>
      </c>
      <c r="L61" s="849">
        <v>31</v>
      </c>
      <c r="M61" s="850">
        <v>3507.96</v>
      </c>
    </row>
    <row r="62" spans="1:13" ht="14.45" customHeight="1" x14ac:dyDescent="0.2">
      <c r="A62" s="831" t="s">
        <v>2919</v>
      </c>
      <c r="B62" s="832" t="s">
        <v>2605</v>
      </c>
      <c r="C62" s="832" t="s">
        <v>2609</v>
      </c>
      <c r="D62" s="832" t="s">
        <v>2607</v>
      </c>
      <c r="E62" s="832" t="s">
        <v>2610</v>
      </c>
      <c r="F62" s="849"/>
      <c r="G62" s="849"/>
      <c r="H62" s="837">
        <v>0</v>
      </c>
      <c r="I62" s="849">
        <v>3</v>
      </c>
      <c r="J62" s="849">
        <v>509.18999999999994</v>
      </c>
      <c r="K62" s="837">
        <v>1</v>
      </c>
      <c r="L62" s="849">
        <v>3</v>
      </c>
      <c r="M62" s="850">
        <v>509.18999999999994</v>
      </c>
    </row>
    <row r="63" spans="1:13" ht="14.45" customHeight="1" x14ac:dyDescent="0.2">
      <c r="A63" s="831" t="s">
        <v>2919</v>
      </c>
      <c r="B63" s="832" t="s">
        <v>2605</v>
      </c>
      <c r="C63" s="832" t="s">
        <v>2834</v>
      </c>
      <c r="D63" s="832" t="s">
        <v>2607</v>
      </c>
      <c r="E63" s="832" t="s">
        <v>2835</v>
      </c>
      <c r="F63" s="849"/>
      <c r="G63" s="849"/>
      <c r="H63" s="837">
        <v>0</v>
      </c>
      <c r="I63" s="849">
        <v>192</v>
      </c>
      <c r="J63" s="849">
        <v>65178.240000000005</v>
      </c>
      <c r="K63" s="837">
        <v>1</v>
      </c>
      <c r="L63" s="849">
        <v>192</v>
      </c>
      <c r="M63" s="850">
        <v>65178.240000000005</v>
      </c>
    </row>
    <row r="64" spans="1:13" ht="14.45" customHeight="1" x14ac:dyDescent="0.2">
      <c r="A64" s="831" t="s">
        <v>2919</v>
      </c>
      <c r="B64" s="832" t="s">
        <v>2605</v>
      </c>
      <c r="C64" s="832" t="s">
        <v>3672</v>
      </c>
      <c r="D64" s="832" t="s">
        <v>2607</v>
      </c>
      <c r="E64" s="832" t="s">
        <v>3673</v>
      </c>
      <c r="F64" s="849"/>
      <c r="G64" s="849"/>
      <c r="H64" s="837">
        <v>0</v>
      </c>
      <c r="I64" s="849">
        <v>4</v>
      </c>
      <c r="J64" s="849">
        <v>905.24</v>
      </c>
      <c r="K64" s="837">
        <v>1</v>
      </c>
      <c r="L64" s="849">
        <v>4</v>
      </c>
      <c r="M64" s="850">
        <v>905.24</v>
      </c>
    </row>
    <row r="65" spans="1:13" ht="14.45" customHeight="1" x14ac:dyDescent="0.2">
      <c r="A65" s="831" t="s">
        <v>2919</v>
      </c>
      <c r="B65" s="832" t="s">
        <v>2605</v>
      </c>
      <c r="C65" s="832" t="s">
        <v>3674</v>
      </c>
      <c r="D65" s="832" t="s">
        <v>3675</v>
      </c>
      <c r="E65" s="832" t="s">
        <v>3676</v>
      </c>
      <c r="F65" s="849"/>
      <c r="G65" s="849"/>
      <c r="H65" s="837">
        <v>0</v>
      </c>
      <c r="I65" s="849">
        <v>2</v>
      </c>
      <c r="J65" s="849">
        <v>966.8</v>
      </c>
      <c r="K65" s="837">
        <v>1</v>
      </c>
      <c r="L65" s="849">
        <v>2</v>
      </c>
      <c r="M65" s="850">
        <v>966.8</v>
      </c>
    </row>
    <row r="66" spans="1:13" ht="14.45" customHeight="1" x14ac:dyDescent="0.2">
      <c r="A66" s="831" t="s">
        <v>2919</v>
      </c>
      <c r="B66" s="832" t="s">
        <v>2605</v>
      </c>
      <c r="C66" s="832" t="s">
        <v>3679</v>
      </c>
      <c r="D66" s="832" t="s">
        <v>3675</v>
      </c>
      <c r="E66" s="832" t="s">
        <v>3680</v>
      </c>
      <c r="F66" s="849"/>
      <c r="G66" s="849"/>
      <c r="H66" s="837">
        <v>0</v>
      </c>
      <c r="I66" s="849">
        <v>8</v>
      </c>
      <c r="J66" s="849">
        <v>6109.04</v>
      </c>
      <c r="K66" s="837">
        <v>1</v>
      </c>
      <c r="L66" s="849">
        <v>8</v>
      </c>
      <c r="M66" s="850">
        <v>6109.04</v>
      </c>
    </row>
    <row r="67" spans="1:13" ht="14.45" customHeight="1" x14ac:dyDescent="0.2">
      <c r="A67" s="831" t="s">
        <v>2919</v>
      </c>
      <c r="B67" s="832" t="s">
        <v>2605</v>
      </c>
      <c r="C67" s="832" t="s">
        <v>3677</v>
      </c>
      <c r="D67" s="832" t="s">
        <v>3678</v>
      </c>
      <c r="E67" s="832" t="s">
        <v>2835</v>
      </c>
      <c r="F67" s="849">
        <v>4</v>
      </c>
      <c r="G67" s="849">
        <v>3393.96</v>
      </c>
      <c r="H67" s="837">
        <v>1</v>
      </c>
      <c r="I67" s="849"/>
      <c r="J67" s="849"/>
      <c r="K67" s="837">
        <v>0</v>
      </c>
      <c r="L67" s="849">
        <v>4</v>
      </c>
      <c r="M67" s="850">
        <v>3393.96</v>
      </c>
    </row>
    <row r="68" spans="1:13" ht="14.45" customHeight="1" x14ac:dyDescent="0.2">
      <c r="A68" s="831" t="s">
        <v>2919</v>
      </c>
      <c r="B68" s="832" t="s">
        <v>2611</v>
      </c>
      <c r="C68" s="832" t="s">
        <v>3799</v>
      </c>
      <c r="D68" s="832" t="s">
        <v>3795</v>
      </c>
      <c r="E68" s="832" t="s">
        <v>3800</v>
      </c>
      <c r="F68" s="849">
        <v>3</v>
      </c>
      <c r="G68" s="849">
        <v>2031.54</v>
      </c>
      <c r="H68" s="837">
        <v>1</v>
      </c>
      <c r="I68" s="849"/>
      <c r="J68" s="849"/>
      <c r="K68" s="837">
        <v>0</v>
      </c>
      <c r="L68" s="849">
        <v>3</v>
      </c>
      <c r="M68" s="850">
        <v>2031.54</v>
      </c>
    </row>
    <row r="69" spans="1:13" ht="14.45" customHeight="1" x14ac:dyDescent="0.2">
      <c r="A69" s="831" t="s">
        <v>2919</v>
      </c>
      <c r="B69" s="832" t="s">
        <v>2611</v>
      </c>
      <c r="C69" s="832" t="s">
        <v>3794</v>
      </c>
      <c r="D69" s="832" t="s">
        <v>3795</v>
      </c>
      <c r="E69" s="832" t="s">
        <v>3796</v>
      </c>
      <c r="F69" s="849">
        <v>6</v>
      </c>
      <c r="G69" s="849">
        <v>1015.74</v>
      </c>
      <c r="H69" s="837">
        <v>1</v>
      </c>
      <c r="I69" s="849"/>
      <c r="J69" s="849"/>
      <c r="K69" s="837">
        <v>0</v>
      </c>
      <c r="L69" s="849">
        <v>6</v>
      </c>
      <c r="M69" s="850">
        <v>1015.74</v>
      </c>
    </row>
    <row r="70" spans="1:13" ht="14.45" customHeight="1" x14ac:dyDescent="0.2">
      <c r="A70" s="831" t="s">
        <v>2919</v>
      </c>
      <c r="B70" s="832" t="s">
        <v>2611</v>
      </c>
      <c r="C70" s="832" t="s">
        <v>3797</v>
      </c>
      <c r="D70" s="832" t="s">
        <v>3795</v>
      </c>
      <c r="E70" s="832" t="s">
        <v>3798</v>
      </c>
      <c r="F70" s="849">
        <v>7</v>
      </c>
      <c r="G70" s="849">
        <v>2370.06</v>
      </c>
      <c r="H70" s="837">
        <v>1</v>
      </c>
      <c r="I70" s="849"/>
      <c r="J70" s="849"/>
      <c r="K70" s="837">
        <v>0</v>
      </c>
      <c r="L70" s="849">
        <v>7</v>
      </c>
      <c r="M70" s="850">
        <v>2370.06</v>
      </c>
    </row>
    <row r="71" spans="1:13" ht="14.45" customHeight="1" x14ac:dyDescent="0.2">
      <c r="A71" s="831" t="s">
        <v>2919</v>
      </c>
      <c r="B71" s="832" t="s">
        <v>2611</v>
      </c>
      <c r="C71" s="832" t="s">
        <v>3801</v>
      </c>
      <c r="D71" s="832" t="s">
        <v>3802</v>
      </c>
      <c r="E71" s="832" t="s">
        <v>3796</v>
      </c>
      <c r="F71" s="849">
        <v>2</v>
      </c>
      <c r="G71" s="849">
        <v>338.58</v>
      </c>
      <c r="H71" s="837">
        <v>1</v>
      </c>
      <c r="I71" s="849"/>
      <c r="J71" s="849"/>
      <c r="K71" s="837">
        <v>0</v>
      </c>
      <c r="L71" s="849">
        <v>2</v>
      </c>
      <c r="M71" s="850">
        <v>338.58</v>
      </c>
    </row>
    <row r="72" spans="1:13" ht="14.45" customHeight="1" x14ac:dyDescent="0.2">
      <c r="A72" s="831" t="s">
        <v>2919</v>
      </c>
      <c r="B72" s="832" t="s">
        <v>2611</v>
      </c>
      <c r="C72" s="832" t="s">
        <v>3803</v>
      </c>
      <c r="D72" s="832" t="s">
        <v>1346</v>
      </c>
      <c r="E72" s="832" t="s">
        <v>3796</v>
      </c>
      <c r="F72" s="849">
        <v>36</v>
      </c>
      <c r="G72" s="849">
        <v>6094.44</v>
      </c>
      <c r="H72" s="837">
        <v>1</v>
      </c>
      <c r="I72" s="849"/>
      <c r="J72" s="849"/>
      <c r="K72" s="837">
        <v>0</v>
      </c>
      <c r="L72" s="849">
        <v>36</v>
      </c>
      <c r="M72" s="850">
        <v>6094.44</v>
      </c>
    </row>
    <row r="73" spans="1:13" ht="14.45" customHeight="1" x14ac:dyDescent="0.2">
      <c r="A73" s="831" t="s">
        <v>2919</v>
      </c>
      <c r="B73" s="832" t="s">
        <v>2611</v>
      </c>
      <c r="C73" s="832" t="s">
        <v>3804</v>
      </c>
      <c r="D73" s="832" t="s">
        <v>3805</v>
      </c>
      <c r="E73" s="832" t="s">
        <v>3796</v>
      </c>
      <c r="F73" s="849">
        <v>1</v>
      </c>
      <c r="G73" s="849">
        <v>169.29</v>
      </c>
      <c r="H73" s="837">
        <v>1</v>
      </c>
      <c r="I73" s="849"/>
      <c r="J73" s="849"/>
      <c r="K73" s="837">
        <v>0</v>
      </c>
      <c r="L73" s="849">
        <v>1</v>
      </c>
      <c r="M73" s="850">
        <v>169.29</v>
      </c>
    </row>
    <row r="74" spans="1:13" ht="14.45" customHeight="1" x14ac:dyDescent="0.2">
      <c r="A74" s="831" t="s">
        <v>2919</v>
      </c>
      <c r="B74" s="832" t="s">
        <v>2611</v>
      </c>
      <c r="C74" s="832" t="s">
        <v>3806</v>
      </c>
      <c r="D74" s="832" t="s">
        <v>3805</v>
      </c>
      <c r="E74" s="832" t="s">
        <v>3798</v>
      </c>
      <c r="F74" s="849">
        <v>20</v>
      </c>
      <c r="G74" s="849">
        <v>6771.6</v>
      </c>
      <c r="H74" s="837">
        <v>1</v>
      </c>
      <c r="I74" s="849"/>
      <c r="J74" s="849"/>
      <c r="K74" s="837">
        <v>0</v>
      </c>
      <c r="L74" s="849">
        <v>20</v>
      </c>
      <c r="M74" s="850">
        <v>6771.6</v>
      </c>
    </row>
    <row r="75" spans="1:13" ht="14.45" customHeight="1" x14ac:dyDescent="0.2">
      <c r="A75" s="831" t="s">
        <v>2919</v>
      </c>
      <c r="B75" s="832" t="s">
        <v>2611</v>
      </c>
      <c r="C75" s="832" t="s">
        <v>3807</v>
      </c>
      <c r="D75" s="832" t="s">
        <v>3795</v>
      </c>
      <c r="E75" s="832" t="s">
        <v>3808</v>
      </c>
      <c r="F75" s="849">
        <v>1</v>
      </c>
      <c r="G75" s="849">
        <v>677.17</v>
      </c>
      <c r="H75" s="837">
        <v>1</v>
      </c>
      <c r="I75" s="849"/>
      <c r="J75" s="849"/>
      <c r="K75" s="837">
        <v>0</v>
      </c>
      <c r="L75" s="849">
        <v>1</v>
      </c>
      <c r="M75" s="850">
        <v>677.17</v>
      </c>
    </row>
    <row r="76" spans="1:13" ht="14.45" customHeight="1" x14ac:dyDescent="0.2">
      <c r="A76" s="831" t="s">
        <v>2919</v>
      </c>
      <c r="B76" s="832" t="s">
        <v>2611</v>
      </c>
      <c r="C76" s="832" t="s">
        <v>3809</v>
      </c>
      <c r="D76" s="832" t="s">
        <v>3805</v>
      </c>
      <c r="E76" s="832" t="s">
        <v>3808</v>
      </c>
      <c r="F76" s="849">
        <v>7</v>
      </c>
      <c r="G76" s="849">
        <v>4740.1899999999996</v>
      </c>
      <c r="H76" s="837">
        <v>1</v>
      </c>
      <c r="I76" s="849"/>
      <c r="J76" s="849"/>
      <c r="K76" s="837">
        <v>0</v>
      </c>
      <c r="L76" s="849">
        <v>7</v>
      </c>
      <c r="M76" s="850">
        <v>4740.1899999999996</v>
      </c>
    </row>
    <row r="77" spans="1:13" ht="14.45" customHeight="1" x14ac:dyDescent="0.2">
      <c r="A77" s="831" t="s">
        <v>2919</v>
      </c>
      <c r="B77" s="832" t="s">
        <v>2611</v>
      </c>
      <c r="C77" s="832" t="s">
        <v>3810</v>
      </c>
      <c r="D77" s="832" t="s">
        <v>1346</v>
      </c>
      <c r="E77" s="832" t="s">
        <v>3798</v>
      </c>
      <c r="F77" s="849">
        <v>51</v>
      </c>
      <c r="G77" s="849">
        <v>17267.580000000002</v>
      </c>
      <c r="H77" s="837">
        <v>1</v>
      </c>
      <c r="I77" s="849"/>
      <c r="J77" s="849"/>
      <c r="K77" s="837">
        <v>0</v>
      </c>
      <c r="L77" s="849">
        <v>51</v>
      </c>
      <c r="M77" s="850">
        <v>17267.580000000002</v>
      </c>
    </row>
    <row r="78" spans="1:13" ht="14.45" customHeight="1" x14ac:dyDescent="0.2">
      <c r="A78" s="831" t="s">
        <v>2919</v>
      </c>
      <c r="B78" s="832" t="s">
        <v>2611</v>
      </c>
      <c r="C78" s="832" t="s">
        <v>2612</v>
      </c>
      <c r="D78" s="832" t="s">
        <v>1346</v>
      </c>
      <c r="E78" s="832" t="s">
        <v>1347</v>
      </c>
      <c r="F78" s="849"/>
      <c r="G78" s="849"/>
      <c r="H78" s="837">
        <v>0</v>
      </c>
      <c r="I78" s="849">
        <v>14</v>
      </c>
      <c r="J78" s="849">
        <v>18012.679999999997</v>
      </c>
      <c r="K78" s="837">
        <v>1</v>
      </c>
      <c r="L78" s="849">
        <v>14</v>
      </c>
      <c r="M78" s="850">
        <v>18012.679999999997</v>
      </c>
    </row>
    <row r="79" spans="1:13" ht="14.45" customHeight="1" x14ac:dyDescent="0.2">
      <c r="A79" s="831" t="s">
        <v>2919</v>
      </c>
      <c r="B79" s="832" t="s">
        <v>2611</v>
      </c>
      <c r="C79" s="832" t="s">
        <v>3811</v>
      </c>
      <c r="D79" s="832" t="s">
        <v>3812</v>
      </c>
      <c r="E79" s="832" t="s">
        <v>3796</v>
      </c>
      <c r="F79" s="849">
        <v>56</v>
      </c>
      <c r="G79" s="849">
        <v>9480.24</v>
      </c>
      <c r="H79" s="837">
        <v>1</v>
      </c>
      <c r="I79" s="849"/>
      <c r="J79" s="849"/>
      <c r="K79" s="837">
        <v>0</v>
      </c>
      <c r="L79" s="849">
        <v>56</v>
      </c>
      <c r="M79" s="850">
        <v>9480.24</v>
      </c>
    </row>
    <row r="80" spans="1:13" ht="14.45" customHeight="1" x14ac:dyDescent="0.2">
      <c r="A80" s="831" t="s">
        <v>2919</v>
      </c>
      <c r="B80" s="832" t="s">
        <v>2611</v>
      </c>
      <c r="C80" s="832" t="s">
        <v>2613</v>
      </c>
      <c r="D80" s="832" t="s">
        <v>1346</v>
      </c>
      <c r="E80" s="832" t="s">
        <v>1348</v>
      </c>
      <c r="F80" s="849"/>
      <c r="G80" s="849"/>
      <c r="H80" s="837">
        <v>0</v>
      </c>
      <c r="I80" s="849">
        <v>35</v>
      </c>
      <c r="J80" s="849">
        <v>90062.700000000012</v>
      </c>
      <c r="K80" s="837">
        <v>1</v>
      </c>
      <c r="L80" s="849">
        <v>35</v>
      </c>
      <c r="M80" s="850">
        <v>90062.700000000012</v>
      </c>
    </row>
    <row r="81" spans="1:13" ht="14.45" customHeight="1" x14ac:dyDescent="0.2">
      <c r="A81" s="831" t="s">
        <v>2919</v>
      </c>
      <c r="B81" s="832" t="s">
        <v>2611</v>
      </c>
      <c r="C81" s="832" t="s">
        <v>3813</v>
      </c>
      <c r="D81" s="832" t="s">
        <v>1346</v>
      </c>
      <c r="E81" s="832" t="s">
        <v>3808</v>
      </c>
      <c r="F81" s="849"/>
      <c r="G81" s="849"/>
      <c r="H81" s="837">
        <v>0</v>
      </c>
      <c r="I81" s="849">
        <v>14</v>
      </c>
      <c r="J81" s="849">
        <v>9480.3799999999992</v>
      </c>
      <c r="K81" s="837">
        <v>1</v>
      </c>
      <c r="L81" s="849">
        <v>14</v>
      </c>
      <c r="M81" s="850">
        <v>9480.3799999999992</v>
      </c>
    </row>
    <row r="82" spans="1:13" ht="14.45" customHeight="1" x14ac:dyDescent="0.2">
      <c r="A82" s="831" t="s">
        <v>2919</v>
      </c>
      <c r="B82" s="832" t="s">
        <v>2611</v>
      </c>
      <c r="C82" s="832" t="s">
        <v>3816</v>
      </c>
      <c r="D82" s="832" t="s">
        <v>3817</v>
      </c>
      <c r="E82" s="832" t="s">
        <v>3798</v>
      </c>
      <c r="F82" s="849">
        <v>15</v>
      </c>
      <c r="G82" s="849">
        <v>25732.2</v>
      </c>
      <c r="H82" s="837">
        <v>1</v>
      </c>
      <c r="I82" s="849"/>
      <c r="J82" s="849"/>
      <c r="K82" s="837">
        <v>0</v>
      </c>
      <c r="L82" s="849">
        <v>15</v>
      </c>
      <c r="M82" s="850">
        <v>25732.2</v>
      </c>
    </row>
    <row r="83" spans="1:13" ht="14.45" customHeight="1" x14ac:dyDescent="0.2">
      <c r="A83" s="831" t="s">
        <v>2919</v>
      </c>
      <c r="B83" s="832" t="s">
        <v>2611</v>
      </c>
      <c r="C83" s="832" t="s">
        <v>3818</v>
      </c>
      <c r="D83" s="832" t="s">
        <v>3802</v>
      </c>
      <c r="E83" s="832" t="s">
        <v>1348</v>
      </c>
      <c r="F83" s="849">
        <v>1</v>
      </c>
      <c r="G83" s="849">
        <v>2573.2199999999998</v>
      </c>
      <c r="H83" s="837">
        <v>1</v>
      </c>
      <c r="I83" s="849"/>
      <c r="J83" s="849"/>
      <c r="K83" s="837">
        <v>0</v>
      </c>
      <c r="L83" s="849">
        <v>1</v>
      </c>
      <c r="M83" s="850">
        <v>2573.2199999999998</v>
      </c>
    </row>
    <row r="84" spans="1:13" ht="14.45" customHeight="1" x14ac:dyDescent="0.2">
      <c r="A84" s="831" t="s">
        <v>2919</v>
      </c>
      <c r="B84" s="832" t="s">
        <v>2633</v>
      </c>
      <c r="C84" s="832" t="s">
        <v>2634</v>
      </c>
      <c r="D84" s="832" t="s">
        <v>2635</v>
      </c>
      <c r="E84" s="832" t="s">
        <v>2636</v>
      </c>
      <c r="F84" s="849"/>
      <c r="G84" s="849"/>
      <c r="H84" s="837">
        <v>0</v>
      </c>
      <c r="I84" s="849">
        <v>2</v>
      </c>
      <c r="J84" s="849">
        <v>18.8</v>
      </c>
      <c r="K84" s="837">
        <v>1</v>
      </c>
      <c r="L84" s="849">
        <v>2</v>
      </c>
      <c r="M84" s="850">
        <v>18.8</v>
      </c>
    </row>
    <row r="85" spans="1:13" ht="14.45" customHeight="1" x14ac:dyDescent="0.2">
      <c r="A85" s="831" t="s">
        <v>2919</v>
      </c>
      <c r="B85" s="832" t="s">
        <v>2633</v>
      </c>
      <c r="C85" s="832" t="s">
        <v>2639</v>
      </c>
      <c r="D85" s="832" t="s">
        <v>2635</v>
      </c>
      <c r="E85" s="832" t="s">
        <v>2640</v>
      </c>
      <c r="F85" s="849"/>
      <c r="G85" s="849"/>
      <c r="H85" s="837">
        <v>0</v>
      </c>
      <c r="I85" s="849">
        <v>2</v>
      </c>
      <c r="J85" s="849">
        <v>9.4</v>
      </c>
      <c r="K85" s="837">
        <v>1</v>
      </c>
      <c r="L85" s="849">
        <v>2</v>
      </c>
      <c r="M85" s="850">
        <v>9.4</v>
      </c>
    </row>
    <row r="86" spans="1:13" ht="14.45" customHeight="1" x14ac:dyDescent="0.2">
      <c r="A86" s="831" t="s">
        <v>2919</v>
      </c>
      <c r="B86" s="832" t="s">
        <v>2633</v>
      </c>
      <c r="C86" s="832" t="s">
        <v>3590</v>
      </c>
      <c r="D86" s="832" t="s">
        <v>3234</v>
      </c>
      <c r="E86" s="832" t="s">
        <v>2638</v>
      </c>
      <c r="F86" s="849">
        <v>4</v>
      </c>
      <c r="G86" s="849">
        <v>159.24</v>
      </c>
      <c r="H86" s="837">
        <v>1</v>
      </c>
      <c r="I86" s="849"/>
      <c r="J86" s="849"/>
      <c r="K86" s="837">
        <v>0</v>
      </c>
      <c r="L86" s="849">
        <v>4</v>
      </c>
      <c r="M86" s="850">
        <v>159.24</v>
      </c>
    </row>
    <row r="87" spans="1:13" ht="14.45" customHeight="1" x14ac:dyDescent="0.2">
      <c r="A87" s="831" t="s">
        <v>2919</v>
      </c>
      <c r="B87" s="832" t="s">
        <v>2643</v>
      </c>
      <c r="C87" s="832" t="s">
        <v>3896</v>
      </c>
      <c r="D87" s="832" t="s">
        <v>3897</v>
      </c>
      <c r="E87" s="832" t="s">
        <v>3265</v>
      </c>
      <c r="F87" s="849">
        <v>1</v>
      </c>
      <c r="G87" s="849">
        <v>0</v>
      </c>
      <c r="H87" s="837"/>
      <c r="I87" s="849"/>
      <c r="J87" s="849"/>
      <c r="K87" s="837"/>
      <c r="L87" s="849">
        <v>1</v>
      </c>
      <c r="M87" s="850">
        <v>0</v>
      </c>
    </row>
    <row r="88" spans="1:13" ht="14.45" customHeight="1" x14ac:dyDescent="0.2">
      <c r="A88" s="831" t="s">
        <v>2919</v>
      </c>
      <c r="B88" s="832" t="s">
        <v>2643</v>
      </c>
      <c r="C88" s="832" t="s">
        <v>3898</v>
      </c>
      <c r="D88" s="832" t="s">
        <v>1538</v>
      </c>
      <c r="E88" s="832" t="s">
        <v>2857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5" customHeight="1" x14ac:dyDescent="0.2">
      <c r="A89" s="831" t="s">
        <v>2919</v>
      </c>
      <c r="B89" s="832" t="s">
        <v>2643</v>
      </c>
      <c r="C89" s="832" t="s">
        <v>2644</v>
      </c>
      <c r="D89" s="832" t="s">
        <v>1538</v>
      </c>
      <c r="E89" s="832" t="s">
        <v>2645</v>
      </c>
      <c r="F89" s="849">
        <v>8</v>
      </c>
      <c r="G89" s="849">
        <v>0</v>
      </c>
      <c r="H89" s="837"/>
      <c r="I89" s="849"/>
      <c r="J89" s="849"/>
      <c r="K89" s="837"/>
      <c r="L89" s="849">
        <v>8</v>
      </c>
      <c r="M89" s="850">
        <v>0</v>
      </c>
    </row>
    <row r="90" spans="1:13" ht="14.45" customHeight="1" x14ac:dyDescent="0.2">
      <c r="A90" s="831" t="s">
        <v>2919</v>
      </c>
      <c r="B90" s="832" t="s">
        <v>2643</v>
      </c>
      <c r="C90" s="832" t="s">
        <v>2646</v>
      </c>
      <c r="D90" s="832" t="s">
        <v>1538</v>
      </c>
      <c r="E90" s="832" t="s">
        <v>2645</v>
      </c>
      <c r="F90" s="849"/>
      <c r="G90" s="849"/>
      <c r="H90" s="837"/>
      <c r="I90" s="849">
        <v>6</v>
      </c>
      <c r="J90" s="849">
        <v>0</v>
      </c>
      <c r="K90" s="837"/>
      <c r="L90" s="849">
        <v>6</v>
      </c>
      <c r="M90" s="850">
        <v>0</v>
      </c>
    </row>
    <row r="91" spans="1:13" ht="14.45" customHeight="1" x14ac:dyDescent="0.2">
      <c r="A91" s="831" t="s">
        <v>2919</v>
      </c>
      <c r="B91" s="832" t="s">
        <v>4478</v>
      </c>
      <c r="C91" s="832" t="s">
        <v>3618</v>
      </c>
      <c r="D91" s="832" t="s">
        <v>876</v>
      </c>
      <c r="E91" s="832" t="s">
        <v>3619</v>
      </c>
      <c r="F91" s="849"/>
      <c r="G91" s="849"/>
      <c r="H91" s="837">
        <v>0</v>
      </c>
      <c r="I91" s="849">
        <v>2</v>
      </c>
      <c r="J91" s="849">
        <v>528</v>
      </c>
      <c r="K91" s="837">
        <v>1</v>
      </c>
      <c r="L91" s="849">
        <v>2</v>
      </c>
      <c r="M91" s="850">
        <v>528</v>
      </c>
    </row>
    <row r="92" spans="1:13" ht="14.45" customHeight="1" x14ac:dyDescent="0.2">
      <c r="A92" s="831" t="s">
        <v>2919</v>
      </c>
      <c r="B92" s="832" t="s">
        <v>4478</v>
      </c>
      <c r="C92" s="832" t="s">
        <v>3620</v>
      </c>
      <c r="D92" s="832" t="s">
        <v>874</v>
      </c>
      <c r="E92" s="832" t="s">
        <v>875</v>
      </c>
      <c r="F92" s="849"/>
      <c r="G92" s="849"/>
      <c r="H92" s="837">
        <v>0</v>
      </c>
      <c r="I92" s="849">
        <v>3</v>
      </c>
      <c r="J92" s="849">
        <v>197.96999999999997</v>
      </c>
      <c r="K92" s="837">
        <v>1</v>
      </c>
      <c r="L92" s="849">
        <v>3</v>
      </c>
      <c r="M92" s="850">
        <v>197.96999999999997</v>
      </c>
    </row>
    <row r="93" spans="1:13" ht="14.45" customHeight="1" x14ac:dyDescent="0.2">
      <c r="A93" s="831" t="s">
        <v>2919</v>
      </c>
      <c r="B93" s="832" t="s">
        <v>4478</v>
      </c>
      <c r="C93" s="832" t="s">
        <v>3050</v>
      </c>
      <c r="D93" s="832" t="s">
        <v>876</v>
      </c>
      <c r="E93" s="832" t="s">
        <v>877</v>
      </c>
      <c r="F93" s="849"/>
      <c r="G93" s="849"/>
      <c r="H93" s="837">
        <v>0</v>
      </c>
      <c r="I93" s="849">
        <v>6</v>
      </c>
      <c r="J93" s="849">
        <v>792</v>
      </c>
      <c r="K93" s="837">
        <v>1</v>
      </c>
      <c r="L93" s="849">
        <v>6</v>
      </c>
      <c r="M93" s="850">
        <v>792</v>
      </c>
    </row>
    <row r="94" spans="1:13" ht="14.45" customHeight="1" x14ac:dyDescent="0.2">
      <c r="A94" s="831" t="s">
        <v>2919</v>
      </c>
      <c r="B94" s="832" t="s">
        <v>4478</v>
      </c>
      <c r="C94" s="832" t="s">
        <v>3621</v>
      </c>
      <c r="D94" s="832" t="s">
        <v>876</v>
      </c>
      <c r="E94" s="832" t="s">
        <v>3619</v>
      </c>
      <c r="F94" s="849"/>
      <c r="G94" s="849"/>
      <c r="H94" s="837">
        <v>0</v>
      </c>
      <c r="I94" s="849">
        <v>2</v>
      </c>
      <c r="J94" s="849">
        <v>528</v>
      </c>
      <c r="K94" s="837">
        <v>1</v>
      </c>
      <c r="L94" s="849">
        <v>2</v>
      </c>
      <c r="M94" s="850">
        <v>528</v>
      </c>
    </row>
    <row r="95" spans="1:13" ht="14.45" customHeight="1" x14ac:dyDescent="0.2">
      <c r="A95" s="831" t="s">
        <v>2919</v>
      </c>
      <c r="B95" s="832" t="s">
        <v>2650</v>
      </c>
      <c r="C95" s="832" t="s">
        <v>3786</v>
      </c>
      <c r="D95" s="832" t="s">
        <v>769</v>
      </c>
      <c r="E95" s="832" t="s">
        <v>3787</v>
      </c>
      <c r="F95" s="849"/>
      <c r="G95" s="849"/>
      <c r="H95" s="837">
        <v>0</v>
      </c>
      <c r="I95" s="849">
        <v>1</v>
      </c>
      <c r="J95" s="849">
        <v>439.98</v>
      </c>
      <c r="K95" s="837">
        <v>1</v>
      </c>
      <c r="L95" s="849">
        <v>1</v>
      </c>
      <c r="M95" s="850">
        <v>439.98</v>
      </c>
    </row>
    <row r="96" spans="1:13" ht="14.45" customHeight="1" x14ac:dyDescent="0.2">
      <c r="A96" s="831" t="s">
        <v>2919</v>
      </c>
      <c r="B96" s="832" t="s">
        <v>2659</v>
      </c>
      <c r="C96" s="832" t="s">
        <v>3639</v>
      </c>
      <c r="D96" s="832" t="s">
        <v>2661</v>
      </c>
      <c r="E96" s="832" t="s">
        <v>2686</v>
      </c>
      <c r="F96" s="849">
        <v>2</v>
      </c>
      <c r="G96" s="849">
        <v>791.96</v>
      </c>
      <c r="H96" s="837">
        <v>1</v>
      </c>
      <c r="I96" s="849"/>
      <c r="J96" s="849"/>
      <c r="K96" s="837">
        <v>0</v>
      </c>
      <c r="L96" s="849">
        <v>2</v>
      </c>
      <c r="M96" s="850">
        <v>791.96</v>
      </c>
    </row>
    <row r="97" spans="1:13" ht="14.45" customHeight="1" x14ac:dyDescent="0.2">
      <c r="A97" s="831" t="s">
        <v>2919</v>
      </c>
      <c r="B97" s="832" t="s">
        <v>2659</v>
      </c>
      <c r="C97" s="832" t="s">
        <v>3640</v>
      </c>
      <c r="D97" s="832" t="s">
        <v>3641</v>
      </c>
      <c r="E97" s="832" t="s">
        <v>875</v>
      </c>
      <c r="F97" s="849">
        <v>6</v>
      </c>
      <c r="G97" s="849">
        <v>792</v>
      </c>
      <c r="H97" s="837">
        <v>1</v>
      </c>
      <c r="I97" s="849"/>
      <c r="J97" s="849"/>
      <c r="K97" s="837">
        <v>0</v>
      </c>
      <c r="L97" s="849">
        <v>6</v>
      </c>
      <c r="M97" s="850">
        <v>792</v>
      </c>
    </row>
    <row r="98" spans="1:13" ht="14.45" customHeight="1" x14ac:dyDescent="0.2">
      <c r="A98" s="831" t="s">
        <v>2919</v>
      </c>
      <c r="B98" s="832" t="s">
        <v>2659</v>
      </c>
      <c r="C98" s="832" t="s">
        <v>3642</v>
      </c>
      <c r="D98" s="832" t="s">
        <v>2661</v>
      </c>
      <c r="E98" s="832" t="s">
        <v>2617</v>
      </c>
      <c r="F98" s="849"/>
      <c r="G98" s="849"/>
      <c r="H98" s="837">
        <v>0</v>
      </c>
      <c r="I98" s="849">
        <v>3</v>
      </c>
      <c r="J98" s="849">
        <v>184.77</v>
      </c>
      <c r="K98" s="837">
        <v>1</v>
      </c>
      <c r="L98" s="849">
        <v>3</v>
      </c>
      <c r="M98" s="850">
        <v>184.77</v>
      </c>
    </row>
    <row r="99" spans="1:13" ht="14.45" customHeight="1" x14ac:dyDescent="0.2">
      <c r="A99" s="831" t="s">
        <v>2919</v>
      </c>
      <c r="B99" s="832" t="s">
        <v>2665</v>
      </c>
      <c r="C99" s="832" t="s">
        <v>2666</v>
      </c>
      <c r="D99" s="832" t="s">
        <v>2667</v>
      </c>
      <c r="E99" s="832" t="s">
        <v>2668</v>
      </c>
      <c r="F99" s="849"/>
      <c r="G99" s="849"/>
      <c r="H99" s="837">
        <v>0</v>
      </c>
      <c r="I99" s="849">
        <v>6</v>
      </c>
      <c r="J99" s="849">
        <v>966.36</v>
      </c>
      <c r="K99" s="837">
        <v>1</v>
      </c>
      <c r="L99" s="849">
        <v>6</v>
      </c>
      <c r="M99" s="850">
        <v>966.36</v>
      </c>
    </row>
    <row r="100" spans="1:13" ht="14.45" customHeight="1" x14ac:dyDescent="0.2">
      <c r="A100" s="831" t="s">
        <v>2919</v>
      </c>
      <c r="B100" s="832" t="s">
        <v>2665</v>
      </c>
      <c r="C100" s="832" t="s">
        <v>3744</v>
      </c>
      <c r="D100" s="832" t="s">
        <v>1248</v>
      </c>
      <c r="E100" s="832" t="s">
        <v>2668</v>
      </c>
      <c r="F100" s="849">
        <v>3</v>
      </c>
      <c r="G100" s="849">
        <v>483.18</v>
      </c>
      <c r="H100" s="837">
        <v>1</v>
      </c>
      <c r="I100" s="849"/>
      <c r="J100" s="849"/>
      <c r="K100" s="837">
        <v>0</v>
      </c>
      <c r="L100" s="849">
        <v>3</v>
      </c>
      <c r="M100" s="850">
        <v>483.18</v>
      </c>
    </row>
    <row r="101" spans="1:13" ht="14.45" customHeight="1" x14ac:dyDescent="0.2">
      <c r="A101" s="831" t="s">
        <v>2919</v>
      </c>
      <c r="B101" s="832" t="s">
        <v>2665</v>
      </c>
      <c r="C101" s="832" t="s">
        <v>2867</v>
      </c>
      <c r="D101" s="832" t="s">
        <v>2667</v>
      </c>
      <c r="E101" s="832" t="s">
        <v>2668</v>
      </c>
      <c r="F101" s="849">
        <v>3</v>
      </c>
      <c r="G101" s="849">
        <v>483.18</v>
      </c>
      <c r="H101" s="837">
        <v>1</v>
      </c>
      <c r="I101" s="849"/>
      <c r="J101" s="849"/>
      <c r="K101" s="837">
        <v>0</v>
      </c>
      <c r="L101" s="849">
        <v>3</v>
      </c>
      <c r="M101" s="850">
        <v>483.18</v>
      </c>
    </row>
    <row r="102" spans="1:13" ht="14.45" customHeight="1" x14ac:dyDescent="0.2">
      <c r="A102" s="831" t="s">
        <v>2919</v>
      </c>
      <c r="B102" s="832" t="s">
        <v>2670</v>
      </c>
      <c r="C102" s="832" t="s">
        <v>3882</v>
      </c>
      <c r="D102" s="832" t="s">
        <v>2673</v>
      </c>
      <c r="E102" s="832" t="s">
        <v>3883</v>
      </c>
      <c r="F102" s="849"/>
      <c r="G102" s="849"/>
      <c r="H102" s="837">
        <v>0</v>
      </c>
      <c r="I102" s="849">
        <v>44</v>
      </c>
      <c r="J102" s="849">
        <v>3543.32</v>
      </c>
      <c r="K102" s="837">
        <v>1</v>
      </c>
      <c r="L102" s="849">
        <v>44</v>
      </c>
      <c r="M102" s="850">
        <v>3543.32</v>
      </c>
    </row>
    <row r="103" spans="1:13" ht="14.45" customHeight="1" x14ac:dyDescent="0.2">
      <c r="A103" s="831" t="s">
        <v>2919</v>
      </c>
      <c r="B103" s="832" t="s">
        <v>2670</v>
      </c>
      <c r="C103" s="832" t="s">
        <v>3884</v>
      </c>
      <c r="D103" s="832" t="s">
        <v>2673</v>
      </c>
      <c r="E103" s="832" t="s">
        <v>3885</v>
      </c>
      <c r="F103" s="849">
        <v>3</v>
      </c>
      <c r="G103" s="849">
        <v>483.18</v>
      </c>
      <c r="H103" s="837">
        <v>1</v>
      </c>
      <c r="I103" s="849"/>
      <c r="J103" s="849"/>
      <c r="K103" s="837">
        <v>0</v>
      </c>
      <c r="L103" s="849">
        <v>3</v>
      </c>
      <c r="M103" s="850">
        <v>483.18</v>
      </c>
    </row>
    <row r="104" spans="1:13" ht="14.45" customHeight="1" x14ac:dyDescent="0.2">
      <c r="A104" s="831" t="s">
        <v>2919</v>
      </c>
      <c r="B104" s="832" t="s">
        <v>2670</v>
      </c>
      <c r="C104" s="832" t="s">
        <v>3886</v>
      </c>
      <c r="D104" s="832" t="s">
        <v>2673</v>
      </c>
      <c r="E104" s="832" t="s">
        <v>1494</v>
      </c>
      <c r="F104" s="849">
        <v>10</v>
      </c>
      <c r="G104" s="849">
        <v>4001.7000000000003</v>
      </c>
      <c r="H104" s="837">
        <v>1</v>
      </c>
      <c r="I104" s="849"/>
      <c r="J104" s="849"/>
      <c r="K104" s="837">
        <v>0</v>
      </c>
      <c r="L104" s="849">
        <v>10</v>
      </c>
      <c r="M104" s="850">
        <v>4001.7000000000003</v>
      </c>
    </row>
    <row r="105" spans="1:13" ht="14.45" customHeight="1" x14ac:dyDescent="0.2">
      <c r="A105" s="831" t="s">
        <v>2919</v>
      </c>
      <c r="B105" s="832" t="s">
        <v>2670</v>
      </c>
      <c r="C105" s="832" t="s">
        <v>3887</v>
      </c>
      <c r="D105" s="832" t="s">
        <v>2673</v>
      </c>
      <c r="E105" s="832" t="s">
        <v>3888</v>
      </c>
      <c r="F105" s="849">
        <v>4</v>
      </c>
      <c r="G105" s="849">
        <v>2133.7199999999998</v>
      </c>
      <c r="H105" s="837">
        <v>1</v>
      </c>
      <c r="I105" s="849"/>
      <c r="J105" s="849"/>
      <c r="K105" s="837">
        <v>0</v>
      </c>
      <c r="L105" s="849">
        <v>4</v>
      </c>
      <c r="M105" s="850">
        <v>2133.7199999999998</v>
      </c>
    </row>
    <row r="106" spans="1:13" ht="14.45" customHeight="1" x14ac:dyDescent="0.2">
      <c r="A106" s="831" t="s">
        <v>2919</v>
      </c>
      <c r="B106" s="832" t="s">
        <v>2670</v>
      </c>
      <c r="C106" s="832" t="s">
        <v>3889</v>
      </c>
      <c r="D106" s="832" t="s">
        <v>2673</v>
      </c>
      <c r="E106" s="832" t="s">
        <v>3883</v>
      </c>
      <c r="F106" s="849"/>
      <c r="G106" s="849"/>
      <c r="H106" s="837">
        <v>0</v>
      </c>
      <c r="I106" s="849">
        <v>1</v>
      </c>
      <c r="J106" s="849">
        <v>80.53</v>
      </c>
      <c r="K106" s="837">
        <v>1</v>
      </c>
      <c r="L106" s="849">
        <v>1</v>
      </c>
      <c r="M106" s="850">
        <v>80.53</v>
      </c>
    </row>
    <row r="107" spans="1:13" ht="14.45" customHeight="1" x14ac:dyDescent="0.2">
      <c r="A107" s="831" t="s">
        <v>2919</v>
      </c>
      <c r="B107" s="832" t="s">
        <v>2670</v>
      </c>
      <c r="C107" s="832" t="s">
        <v>2672</v>
      </c>
      <c r="D107" s="832" t="s">
        <v>2673</v>
      </c>
      <c r="E107" s="832" t="s">
        <v>1494</v>
      </c>
      <c r="F107" s="849"/>
      <c r="G107" s="849"/>
      <c r="H107" s="837">
        <v>0</v>
      </c>
      <c r="I107" s="849">
        <v>4</v>
      </c>
      <c r="J107" s="849">
        <v>1600.68</v>
      </c>
      <c r="K107" s="837">
        <v>1</v>
      </c>
      <c r="L107" s="849">
        <v>4</v>
      </c>
      <c r="M107" s="850">
        <v>1600.68</v>
      </c>
    </row>
    <row r="108" spans="1:13" ht="14.45" customHeight="1" x14ac:dyDescent="0.2">
      <c r="A108" s="831" t="s">
        <v>2919</v>
      </c>
      <c r="B108" s="832" t="s">
        <v>4479</v>
      </c>
      <c r="C108" s="832" t="s">
        <v>3726</v>
      </c>
      <c r="D108" s="832" t="s">
        <v>3727</v>
      </c>
      <c r="E108" s="832" t="s">
        <v>2784</v>
      </c>
      <c r="F108" s="849"/>
      <c r="G108" s="849"/>
      <c r="H108" s="837">
        <v>0</v>
      </c>
      <c r="I108" s="849">
        <v>1</v>
      </c>
      <c r="J108" s="849">
        <v>58.77</v>
      </c>
      <c r="K108" s="837">
        <v>1</v>
      </c>
      <c r="L108" s="849">
        <v>1</v>
      </c>
      <c r="M108" s="850">
        <v>58.77</v>
      </c>
    </row>
    <row r="109" spans="1:13" ht="14.45" customHeight="1" x14ac:dyDescent="0.2">
      <c r="A109" s="831" t="s">
        <v>2919</v>
      </c>
      <c r="B109" s="832" t="s">
        <v>4480</v>
      </c>
      <c r="C109" s="832" t="s">
        <v>3905</v>
      </c>
      <c r="D109" s="832" t="s">
        <v>3906</v>
      </c>
      <c r="E109" s="832" t="s">
        <v>3907</v>
      </c>
      <c r="F109" s="849">
        <v>3</v>
      </c>
      <c r="G109" s="849">
        <v>150.96</v>
      </c>
      <c r="H109" s="837">
        <v>1</v>
      </c>
      <c r="I109" s="849"/>
      <c r="J109" s="849"/>
      <c r="K109" s="837">
        <v>0</v>
      </c>
      <c r="L109" s="849">
        <v>3</v>
      </c>
      <c r="M109" s="850">
        <v>150.96</v>
      </c>
    </row>
    <row r="110" spans="1:13" ht="14.45" customHeight="1" x14ac:dyDescent="0.2">
      <c r="A110" s="831" t="s">
        <v>2919</v>
      </c>
      <c r="B110" s="832" t="s">
        <v>4480</v>
      </c>
      <c r="C110" s="832" t="s">
        <v>3908</v>
      </c>
      <c r="D110" s="832" t="s">
        <v>3145</v>
      </c>
      <c r="E110" s="832" t="s">
        <v>3909</v>
      </c>
      <c r="F110" s="849">
        <v>13</v>
      </c>
      <c r="G110" s="849">
        <v>1962.2199999999998</v>
      </c>
      <c r="H110" s="837">
        <v>1</v>
      </c>
      <c r="I110" s="849"/>
      <c r="J110" s="849"/>
      <c r="K110" s="837">
        <v>0</v>
      </c>
      <c r="L110" s="849">
        <v>13</v>
      </c>
      <c r="M110" s="850">
        <v>1962.2199999999998</v>
      </c>
    </row>
    <row r="111" spans="1:13" ht="14.45" customHeight="1" x14ac:dyDescent="0.2">
      <c r="A111" s="831" t="s">
        <v>2919</v>
      </c>
      <c r="B111" s="832" t="s">
        <v>4480</v>
      </c>
      <c r="C111" s="832" t="s">
        <v>3913</v>
      </c>
      <c r="D111" s="832" t="s">
        <v>3914</v>
      </c>
      <c r="E111" s="832" t="s">
        <v>3915</v>
      </c>
      <c r="F111" s="849">
        <v>1</v>
      </c>
      <c r="G111" s="849">
        <v>50.32</v>
      </c>
      <c r="H111" s="837">
        <v>1</v>
      </c>
      <c r="I111" s="849"/>
      <c r="J111" s="849"/>
      <c r="K111" s="837">
        <v>0</v>
      </c>
      <c r="L111" s="849">
        <v>1</v>
      </c>
      <c r="M111" s="850">
        <v>50.32</v>
      </c>
    </row>
    <row r="112" spans="1:13" ht="14.45" customHeight="1" x14ac:dyDescent="0.2">
      <c r="A112" s="831" t="s">
        <v>2919</v>
      </c>
      <c r="B112" s="832" t="s">
        <v>4480</v>
      </c>
      <c r="C112" s="832" t="s">
        <v>3916</v>
      </c>
      <c r="D112" s="832" t="s">
        <v>3906</v>
      </c>
      <c r="E112" s="832" t="s">
        <v>3917</v>
      </c>
      <c r="F112" s="849">
        <v>5</v>
      </c>
      <c r="G112" s="849">
        <v>251.6</v>
      </c>
      <c r="H112" s="837">
        <v>1</v>
      </c>
      <c r="I112" s="849"/>
      <c r="J112" s="849"/>
      <c r="K112" s="837">
        <v>0</v>
      </c>
      <c r="L112" s="849">
        <v>5</v>
      </c>
      <c r="M112" s="850">
        <v>251.6</v>
      </c>
    </row>
    <row r="113" spans="1:13" ht="14.45" customHeight="1" x14ac:dyDescent="0.2">
      <c r="A113" s="831" t="s">
        <v>2919</v>
      </c>
      <c r="B113" s="832" t="s">
        <v>4480</v>
      </c>
      <c r="C113" s="832" t="s">
        <v>3918</v>
      </c>
      <c r="D113" s="832" t="s">
        <v>3906</v>
      </c>
      <c r="E113" s="832" t="s">
        <v>3917</v>
      </c>
      <c r="F113" s="849">
        <v>3</v>
      </c>
      <c r="G113" s="849">
        <v>150.96</v>
      </c>
      <c r="H113" s="837">
        <v>1</v>
      </c>
      <c r="I113" s="849"/>
      <c r="J113" s="849"/>
      <c r="K113" s="837">
        <v>0</v>
      </c>
      <c r="L113" s="849">
        <v>3</v>
      </c>
      <c r="M113" s="850">
        <v>150.96</v>
      </c>
    </row>
    <row r="114" spans="1:13" ht="14.45" customHeight="1" x14ac:dyDescent="0.2">
      <c r="A114" s="831" t="s">
        <v>2919</v>
      </c>
      <c r="B114" s="832" t="s">
        <v>4480</v>
      </c>
      <c r="C114" s="832" t="s">
        <v>3919</v>
      </c>
      <c r="D114" s="832" t="s">
        <v>3906</v>
      </c>
      <c r="E114" s="832" t="s">
        <v>3907</v>
      </c>
      <c r="F114" s="849">
        <v>1</v>
      </c>
      <c r="G114" s="849">
        <v>50.32</v>
      </c>
      <c r="H114" s="837">
        <v>1</v>
      </c>
      <c r="I114" s="849"/>
      <c r="J114" s="849"/>
      <c r="K114" s="837">
        <v>0</v>
      </c>
      <c r="L114" s="849">
        <v>1</v>
      </c>
      <c r="M114" s="850">
        <v>50.32</v>
      </c>
    </row>
    <row r="115" spans="1:13" ht="14.45" customHeight="1" x14ac:dyDescent="0.2">
      <c r="A115" s="831" t="s">
        <v>2920</v>
      </c>
      <c r="B115" s="832" t="s">
        <v>4474</v>
      </c>
      <c r="C115" s="832" t="s">
        <v>3192</v>
      </c>
      <c r="D115" s="832" t="s">
        <v>1068</v>
      </c>
      <c r="E115" s="832" t="s">
        <v>3193</v>
      </c>
      <c r="F115" s="849">
        <v>2</v>
      </c>
      <c r="G115" s="849">
        <v>207.34</v>
      </c>
      <c r="H115" s="837">
        <v>1</v>
      </c>
      <c r="I115" s="849"/>
      <c r="J115" s="849"/>
      <c r="K115" s="837">
        <v>0</v>
      </c>
      <c r="L115" s="849">
        <v>2</v>
      </c>
      <c r="M115" s="850">
        <v>207.34</v>
      </c>
    </row>
    <row r="116" spans="1:13" ht="14.45" customHeight="1" x14ac:dyDescent="0.2">
      <c r="A116" s="831" t="s">
        <v>2920</v>
      </c>
      <c r="B116" s="832" t="s">
        <v>4481</v>
      </c>
      <c r="C116" s="832" t="s">
        <v>4353</v>
      </c>
      <c r="D116" s="832" t="s">
        <v>950</v>
      </c>
      <c r="E116" s="832" t="s">
        <v>4354</v>
      </c>
      <c r="F116" s="849"/>
      <c r="G116" s="849"/>
      <c r="H116" s="837"/>
      <c r="I116" s="849">
        <v>1</v>
      </c>
      <c r="J116" s="849">
        <v>0</v>
      </c>
      <c r="K116" s="837"/>
      <c r="L116" s="849">
        <v>1</v>
      </c>
      <c r="M116" s="850">
        <v>0</v>
      </c>
    </row>
    <row r="117" spans="1:13" ht="14.45" customHeight="1" x14ac:dyDescent="0.2">
      <c r="A117" s="831" t="s">
        <v>2920</v>
      </c>
      <c r="B117" s="832" t="s">
        <v>2423</v>
      </c>
      <c r="C117" s="832" t="s">
        <v>2762</v>
      </c>
      <c r="D117" s="832" t="s">
        <v>2108</v>
      </c>
      <c r="E117" s="832" t="s">
        <v>2763</v>
      </c>
      <c r="F117" s="849"/>
      <c r="G117" s="849"/>
      <c r="H117" s="837">
        <v>0</v>
      </c>
      <c r="I117" s="849">
        <v>1</v>
      </c>
      <c r="J117" s="849">
        <v>82.63</v>
      </c>
      <c r="K117" s="837">
        <v>1</v>
      </c>
      <c r="L117" s="849">
        <v>1</v>
      </c>
      <c r="M117" s="850">
        <v>82.63</v>
      </c>
    </row>
    <row r="118" spans="1:13" ht="14.45" customHeight="1" x14ac:dyDescent="0.2">
      <c r="A118" s="831" t="s">
        <v>2920</v>
      </c>
      <c r="B118" s="832" t="s">
        <v>4482</v>
      </c>
      <c r="C118" s="832" t="s">
        <v>4351</v>
      </c>
      <c r="D118" s="832" t="s">
        <v>4189</v>
      </c>
      <c r="E118" s="832" t="s">
        <v>4190</v>
      </c>
      <c r="F118" s="849">
        <v>1</v>
      </c>
      <c r="G118" s="849">
        <v>1427.23</v>
      </c>
      <c r="H118" s="837">
        <v>1</v>
      </c>
      <c r="I118" s="849"/>
      <c r="J118" s="849"/>
      <c r="K118" s="837">
        <v>0</v>
      </c>
      <c r="L118" s="849">
        <v>1</v>
      </c>
      <c r="M118" s="850">
        <v>1427.23</v>
      </c>
    </row>
    <row r="119" spans="1:13" ht="14.45" customHeight="1" x14ac:dyDescent="0.2">
      <c r="A119" s="831" t="s">
        <v>2920</v>
      </c>
      <c r="B119" s="832" t="s">
        <v>2805</v>
      </c>
      <c r="C119" s="832" t="s">
        <v>2806</v>
      </c>
      <c r="D119" s="832" t="s">
        <v>2807</v>
      </c>
      <c r="E119" s="832" t="s">
        <v>2808</v>
      </c>
      <c r="F119" s="849"/>
      <c r="G119" s="849"/>
      <c r="H119" s="837">
        <v>0</v>
      </c>
      <c r="I119" s="849">
        <v>9</v>
      </c>
      <c r="J119" s="849">
        <v>634.31999999999994</v>
      </c>
      <c r="K119" s="837">
        <v>1</v>
      </c>
      <c r="L119" s="849">
        <v>9</v>
      </c>
      <c r="M119" s="850">
        <v>634.31999999999994</v>
      </c>
    </row>
    <row r="120" spans="1:13" ht="14.45" customHeight="1" x14ac:dyDescent="0.2">
      <c r="A120" s="831" t="s">
        <v>2920</v>
      </c>
      <c r="B120" s="832" t="s">
        <v>4476</v>
      </c>
      <c r="C120" s="832" t="s">
        <v>3759</v>
      </c>
      <c r="D120" s="832" t="s">
        <v>3760</v>
      </c>
      <c r="E120" s="832" t="s">
        <v>3761</v>
      </c>
      <c r="F120" s="849">
        <v>5</v>
      </c>
      <c r="G120" s="849">
        <v>10194.65</v>
      </c>
      <c r="H120" s="837">
        <v>1</v>
      </c>
      <c r="I120" s="849"/>
      <c r="J120" s="849"/>
      <c r="K120" s="837">
        <v>0</v>
      </c>
      <c r="L120" s="849">
        <v>5</v>
      </c>
      <c r="M120" s="850">
        <v>10194.65</v>
      </c>
    </row>
    <row r="121" spans="1:13" ht="14.45" customHeight="1" x14ac:dyDescent="0.2">
      <c r="A121" s="831" t="s">
        <v>2920</v>
      </c>
      <c r="B121" s="832" t="s">
        <v>4476</v>
      </c>
      <c r="C121" s="832" t="s">
        <v>3762</v>
      </c>
      <c r="D121" s="832" t="s">
        <v>3760</v>
      </c>
      <c r="E121" s="832" t="s">
        <v>3763</v>
      </c>
      <c r="F121" s="849">
        <v>7</v>
      </c>
      <c r="G121" s="849">
        <v>3868.48</v>
      </c>
      <c r="H121" s="837">
        <v>1</v>
      </c>
      <c r="I121" s="849"/>
      <c r="J121" s="849"/>
      <c r="K121" s="837">
        <v>0</v>
      </c>
      <c r="L121" s="849">
        <v>7</v>
      </c>
      <c r="M121" s="850">
        <v>3868.48</v>
      </c>
    </row>
    <row r="122" spans="1:13" ht="14.45" customHeight="1" x14ac:dyDescent="0.2">
      <c r="A122" s="831" t="s">
        <v>2920</v>
      </c>
      <c r="B122" s="832" t="s">
        <v>4476</v>
      </c>
      <c r="C122" s="832" t="s">
        <v>3764</v>
      </c>
      <c r="D122" s="832" t="s">
        <v>3760</v>
      </c>
      <c r="E122" s="832" t="s">
        <v>3765</v>
      </c>
      <c r="F122" s="849">
        <v>5</v>
      </c>
      <c r="G122" s="849">
        <v>1778.95</v>
      </c>
      <c r="H122" s="837">
        <v>1</v>
      </c>
      <c r="I122" s="849"/>
      <c r="J122" s="849"/>
      <c r="K122" s="837">
        <v>0</v>
      </c>
      <c r="L122" s="849">
        <v>5</v>
      </c>
      <c r="M122" s="850">
        <v>1778.95</v>
      </c>
    </row>
    <row r="123" spans="1:13" ht="14.45" customHeight="1" x14ac:dyDescent="0.2">
      <c r="A123" s="831" t="s">
        <v>2920</v>
      </c>
      <c r="B123" s="832" t="s">
        <v>4476</v>
      </c>
      <c r="C123" s="832" t="s">
        <v>3766</v>
      </c>
      <c r="D123" s="832" t="s">
        <v>3760</v>
      </c>
      <c r="E123" s="832" t="s">
        <v>3767</v>
      </c>
      <c r="F123" s="849">
        <v>11</v>
      </c>
      <c r="G123" s="849">
        <v>11214.060000000001</v>
      </c>
      <c r="H123" s="837">
        <v>1</v>
      </c>
      <c r="I123" s="849"/>
      <c r="J123" s="849"/>
      <c r="K123" s="837">
        <v>0</v>
      </c>
      <c r="L123" s="849">
        <v>11</v>
      </c>
      <c r="M123" s="850">
        <v>11214.060000000001</v>
      </c>
    </row>
    <row r="124" spans="1:13" ht="14.45" customHeight="1" x14ac:dyDescent="0.2">
      <c r="A124" s="831" t="s">
        <v>2920</v>
      </c>
      <c r="B124" s="832" t="s">
        <v>4476</v>
      </c>
      <c r="C124" s="832" t="s">
        <v>3768</v>
      </c>
      <c r="D124" s="832" t="s">
        <v>3769</v>
      </c>
      <c r="E124" s="832" t="s">
        <v>3767</v>
      </c>
      <c r="F124" s="849">
        <v>3</v>
      </c>
      <c r="G124" s="849">
        <v>3058.38</v>
      </c>
      <c r="H124" s="837">
        <v>1</v>
      </c>
      <c r="I124" s="849"/>
      <c r="J124" s="849"/>
      <c r="K124" s="837">
        <v>0</v>
      </c>
      <c r="L124" s="849">
        <v>3</v>
      </c>
      <c r="M124" s="850">
        <v>3058.38</v>
      </c>
    </row>
    <row r="125" spans="1:13" ht="14.45" customHeight="1" x14ac:dyDescent="0.2">
      <c r="A125" s="831" t="s">
        <v>2920</v>
      </c>
      <c r="B125" s="832" t="s">
        <v>4476</v>
      </c>
      <c r="C125" s="832" t="s">
        <v>3770</v>
      </c>
      <c r="D125" s="832" t="s">
        <v>3769</v>
      </c>
      <c r="E125" s="832" t="s">
        <v>3763</v>
      </c>
      <c r="F125" s="849">
        <v>3</v>
      </c>
      <c r="G125" s="849">
        <v>1657.92</v>
      </c>
      <c r="H125" s="837">
        <v>1</v>
      </c>
      <c r="I125" s="849"/>
      <c r="J125" s="849"/>
      <c r="K125" s="837">
        <v>0</v>
      </c>
      <c r="L125" s="849">
        <v>3</v>
      </c>
      <c r="M125" s="850">
        <v>1657.92</v>
      </c>
    </row>
    <row r="126" spans="1:13" ht="14.45" customHeight="1" x14ac:dyDescent="0.2">
      <c r="A126" s="831" t="s">
        <v>2920</v>
      </c>
      <c r="B126" s="832" t="s">
        <v>4476</v>
      </c>
      <c r="C126" s="832" t="s">
        <v>3771</v>
      </c>
      <c r="D126" s="832" t="s">
        <v>3772</v>
      </c>
      <c r="E126" s="832" t="s">
        <v>3761</v>
      </c>
      <c r="F126" s="849"/>
      <c r="G126" s="849"/>
      <c r="H126" s="837">
        <v>0</v>
      </c>
      <c r="I126" s="849">
        <v>14</v>
      </c>
      <c r="J126" s="849">
        <v>28545.02</v>
      </c>
      <c r="K126" s="837">
        <v>1</v>
      </c>
      <c r="L126" s="849">
        <v>14</v>
      </c>
      <c r="M126" s="850">
        <v>28545.02</v>
      </c>
    </row>
    <row r="127" spans="1:13" ht="14.45" customHeight="1" x14ac:dyDescent="0.2">
      <c r="A127" s="831" t="s">
        <v>2920</v>
      </c>
      <c r="B127" s="832" t="s">
        <v>4476</v>
      </c>
      <c r="C127" s="832" t="s">
        <v>3773</v>
      </c>
      <c r="D127" s="832" t="s">
        <v>3772</v>
      </c>
      <c r="E127" s="832" t="s">
        <v>3765</v>
      </c>
      <c r="F127" s="849"/>
      <c r="G127" s="849"/>
      <c r="H127" s="837">
        <v>0</v>
      </c>
      <c r="I127" s="849">
        <v>11</v>
      </c>
      <c r="J127" s="849">
        <v>3913.6900000000005</v>
      </c>
      <c r="K127" s="837">
        <v>1</v>
      </c>
      <c r="L127" s="849">
        <v>11</v>
      </c>
      <c r="M127" s="850">
        <v>3913.6900000000005</v>
      </c>
    </row>
    <row r="128" spans="1:13" ht="14.45" customHeight="1" x14ac:dyDescent="0.2">
      <c r="A128" s="831" t="s">
        <v>2920</v>
      </c>
      <c r="B128" s="832" t="s">
        <v>4476</v>
      </c>
      <c r="C128" s="832" t="s">
        <v>3774</v>
      </c>
      <c r="D128" s="832" t="s">
        <v>3772</v>
      </c>
      <c r="E128" s="832" t="s">
        <v>3763</v>
      </c>
      <c r="F128" s="849"/>
      <c r="G128" s="849"/>
      <c r="H128" s="837">
        <v>0</v>
      </c>
      <c r="I128" s="849">
        <v>14</v>
      </c>
      <c r="J128" s="849">
        <v>7736.9599999999991</v>
      </c>
      <c r="K128" s="837">
        <v>1</v>
      </c>
      <c r="L128" s="849">
        <v>14</v>
      </c>
      <c r="M128" s="850">
        <v>7736.9599999999991</v>
      </c>
    </row>
    <row r="129" spans="1:13" ht="14.45" customHeight="1" x14ac:dyDescent="0.2">
      <c r="A129" s="831" t="s">
        <v>2920</v>
      </c>
      <c r="B129" s="832" t="s">
        <v>4476</v>
      </c>
      <c r="C129" s="832" t="s">
        <v>3775</v>
      </c>
      <c r="D129" s="832" t="s">
        <v>3772</v>
      </c>
      <c r="E129" s="832" t="s">
        <v>3767</v>
      </c>
      <c r="F129" s="849"/>
      <c r="G129" s="849"/>
      <c r="H129" s="837">
        <v>0</v>
      </c>
      <c r="I129" s="849">
        <v>6</v>
      </c>
      <c r="J129" s="849">
        <v>6116.76</v>
      </c>
      <c r="K129" s="837">
        <v>1</v>
      </c>
      <c r="L129" s="849">
        <v>6</v>
      </c>
      <c r="M129" s="850">
        <v>6116.76</v>
      </c>
    </row>
    <row r="130" spans="1:13" ht="14.45" customHeight="1" x14ac:dyDescent="0.2">
      <c r="A130" s="831" t="s">
        <v>2920</v>
      </c>
      <c r="B130" s="832" t="s">
        <v>4476</v>
      </c>
      <c r="C130" s="832" t="s">
        <v>3959</v>
      </c>
      <c r="D130" s="832" t="s">
        <v>3769</v>
      </c>
      <c r="E130" s="832" t="s">
        <v>3765</v>
      </c>
      <c r="F130" s="849">
        <v>22</v>
      </c>
      <c r="G130" s="849">
        <v>7827.38</v>
      </c>
      <c r="H130" s="837">
        <v>1</v>
      </c>
      <c r="I130" s="849"/>
      <c r="J130" s="849"/>
      <c r="K130" s="837">
        <v>0</v>
      </c>
      <c r="L130" s="849">
        <v>22</v>
      </c>
      <c r="M130" s="850">
        <v>7827.38</v>
      </c>
    </row>
    <row r="131" spans="1:13" ht="14.45" customHeight="1" x14ac:dyDescent="0.2">
      <c r="A131" s="831" t="s">
        <v>2920</v>
      </c>
      <c r="B131" s="832" t="s">
        <v>4476</v>
      </c>
      <c r="C131" s="832" t="s">
        <v>4349</v>
      </c>
      <c r="D131" s="832" t="s">
        <v>3777</v>
      </c>
      <c r="E131" s="832" t="s">
        <v>4350</v>
      </c>
      <c r="F131" s="849">
        <v>5</v>
      </c>
      <c r="G131" s="849">
        <v>2763.2</v>
      </c>
      <c r="H131" s="837">
        <v>1</v>
      </c>
      <c r="I131" s="849"/>
      <c r="J131" s="849"/>
      <c r="K131" s="837">
        <v>0</v>
      </c>
      <c r="L131" s="849">
        <v>5</v>
      </c>
      <c r="M131" s="850">
        <v>2763.2</v>
      </c>
    </row>
    <row r="132" spans="1:13" ht="14.45" customHeight="1" x14ac:dyDescent="0.2">
      <c r="A132" s="831" t="s">
        <v>2920</v>
      </c>
      <c r="B132" s="832" t="s">
        <v>2585</v>
      </c>
      <c r="C132" s="832" t="s">
        <v>4016</v>
      </c>
      <c r="D132" s="832" t="s">
        <v>3647</v>
      </c>
      <c r="E132" s="832" t="s">
        <v>3663</v>
      </c>
      <c r="F132" s="849"/>
      <c r="G132" s="849"/>
      <c r="H132" s="837">
        <v>0</v>
      </c>
      <c r="I132" s="849">
        <v>6</v>
      </c>
      <c r="J132" s="849">
        <v>8725.380000000001</v>
      </c>
      <c r="K132" s="837">
        <v>1</v>
      </c>
      <c r="L132" s="849">
        <v>6</v>
      </c>
      <c r="M132" s="850">
        <v>8725.380000000001</v>
      </c>
    </row>
    <row r="133" spans="1:13" ht="14.45" customHeight="1" x14ac:dyDescent="0.2">
      <c r="A133" s="831" t="s">
        <v>2920</v>
      </c>
      <c r="B133" s="832" t="s">
        <v>2585</v>
      </c>
      <c r="C133" s="832" t="s">
        <v>3649</v>
      </c>
      <c r="D133" s="832" t="s">
        <v>3650</v>
      </c>
      <c r="E133" s="832" t="s">
        <v>3651</v>
      </c>
      <c r="F133" s="849"/>
      <c r="G133" s="849"/>
      <c r="H133" s="837">
        <v>0</v>
      </c>
      <c r="I133" s="849">
        <v>2</v>
      </c>
      <c r="J133" s="849">
        <v>10644.16</v>
      </c>
      <c r="K133" s="837">
        <v>1</v>
      </c>
      <c r="L133" s="849">
        <v>2</v>
      </c>
      <c r="M133" s="850">
        <v>10644.16</v>
      </c>
    </row>
    <row r="134" spans="1:13" ht="14.45" customHeight="1" x14ac:dyDescent="0.2">
      <c r="A134" s="831" t="s">
        <v>2920</v>
      </c>
      <c r="B134" s="832" t="s">
        <v>2585</v>
      </c>
      <c r="C134" s="832" t="s">
        <v>3654</v>
      </c>
      <c r="D134" s="832" t="s">
        <v>2587</v>
      </c>
      <c r="E134" s="832" t="s">
        <v>3655</v>
      </c>
      <c r="F134" s="849"/>
      <c r="G134" s="849"/>
      <c r="H134" s="837">
        <v>0</v>
      </c>
      <c r="I134" s="849">
        <v>4</v>
      </c>
      <c r="J134" s="849">
        <v>5816.92</v>
      </c>
      <c r="K134" s="837">
        <v>1</v>
      </c>
      <c r="L134" s="849">
        <v>4</v>
      </c>
      <c r="M134" s="850">
        <v>5816.92</v>
      </c>
    </row>
    <row r="135" spans="1:13" ht="14.45" customHeight="1" x14ac:dyDescent="0.2">
      <c r="A135" s="831" t="s">
        <v>2920</v>
      </c>
      <c r="B135" s="832" t="s">
        <v>2585</v>
      </c>
      <c r="C135" s="832" t="s">
        <v>2586</v>
      </c>
      <c r="D135" s="832" t="s">
        <v>2587</v>
      </c>
      <c r="E135" s="832" t="s">
        <v>2588</v>
      </c>
      <c r="F135" s="849"/>
      <c r="G135" s="849"/>
      <c r="H135" s="837">
        <v>0</v>
      </c>
      <c r="I135" s="849">
        <v>10</v>
      </c>
      <c r="J135" s="849">
        <v>4847.5</v>
      </c>
      <c r="K135" s="837">
        <v>1</v>
      </c>
      <c r="L135" s="849">
        <v>10</v>
      </c>
      <c r="M135" s="850">
        <v>4847.5</v>
      </c>
    </row>
    <row r="136" spans="1:13" ht="14.45" customHeight="1" x14ac:dyDescent="0.2">
      <c r="A136" s="831" t="s">
        <v>2920</v>
      </c>
      <c r="B136" s="832" t="s">
        <v>2585</v>
      </c>
      <c r="C136" s="832" t="s">
        <v>2819</v>
      </c>
      <c r="D136" s="832" t="s">
        <v>2587</v>
      </c>
      <c r="E136" s="832" t="s">
        <v>2820</v>
      </c>
      <c r="F136" s="849"/>
      <c r="G136" s="849"/>
      <c r="H136" s="837">
        <v>0</v>
      </c>
      <c r="I136" s="849">
        <v>6</v>
      </c>
      <c r="J136" s="849">
        <v>5816.88</v>
      </c>
      <c r="K136" s="837">
        <v>1</v>
      </c>
      <c r="L136" s="849">
        <v>6</v>
      </c>
      <c r="M136" s="850">
        <v>5816.88</v>
      </c>
    </row>
    <row r="137" spans="1:13" ht="14.45" customHeight="1" x14ac:dyDescent="0.2">
      <c r="A137" s="831" t="s">
        <v>2920</v>
      </c>
      <c r="B137" s="832" t="s">
        <v>2585</v>
      </c>
      <c r="C137" s="832" t="s">
        <v>3660</v>
      </c>
      <c r="D137" s="832" t="s">
        <v>3657</v>
      </c>
      <c r="E137" s="832" t="s">
        <v>3661</v>
      </c>
      <c r="F137" s="849">
        <v>6</v>
      </c>
      <c r="G137" s="849">
        <v>5816.88</v>
      </c>
      <c r="H137" s="837">
        <v>1</v>
      </c>
      <c r="I137" s="849"/>
      <c r="J137" s="849"/>
      <c r="K137" s="837">
        <v>0</v>
      </c>
      <c r="L137" s="849">
        <v>6</v>
      </c>
      <c r="M137" s="850">
        <v>5816.88</v>
      </c>
    </row>
    <row r="138" spans="1:13" ht="14.45" customHeight="1" x14ac:dyDescent="0.2">
      <c r="A138" s="831" t="s">
        <v>2920</v>
      </c>
      <c r="B138" s="832" t="s">
        <v>2585</v>
      </c>
      <c r="C138" s="832" t="s">
        <v>2815</v>
      </c>
      <c r="D138" s="832" t="s">
        <v>2813</v>
      </c>
      <c r="E138" s="832" t="s">
        <v>2816</v>
      </c>
      <c r="F138" s="849"/>
      <c r="G138" s="849"/>
      <c r="H138" s="837">
        <v>0</v>
      </c>
      <c r="I138" s="849">
        <v>22</v>
      </c>
      <c r="J138" s="849">
        <v>10664.5</v>
      </c>
      <c r="K138" s="837">
        <v>1</v>
      </c>
      <c r="L138" s="849">
        <v>22</v>
      </c>
      <c r="M138" s="850">
        <v>10664.5</v>
      </c>
    </row>
    <row r="139" spans="1:13" ht="14.45" customHeight="1" x14ac:dyDescent="0.2">
      <c r="A139" s="831" t="s">
        <v>2920</v>
      </c>
      <c r="B139" s="832" t="s">
        <v>2585</v>
      </c>
      <c r="C139" s="832" t="s">
        <v>2817</v>
      </c>
      <c r="D139" s="832" t="s">
        <v>2813</v>
      </c>
      <c r="E139" s="832" t="s">
        <v>2818</v>
      </c>
      <c r="F139" s="849"/>
      <c r="G139" s="849"/>
      <c r="H139" s="837">
        <v>0</v>
      </c>
      <c r="I139" s="849">
        <v>10</v>
      </c>
      <c r="J139" s="849">
        <v>9694.7999999999993</v>
      </c>
      <c r="K139" s="837">
        <v>1</v>
      </c>
      <c r="L139" s="849">
        <v>10</v>
      </c>
      <c r="M139" s="850">
        <v>9694.7999999999993</v>
      </c>
    </row>
    <row r="140" spans="1:13" ht="14.45" customHeight="1" x14ac:dyDescent="0.2">
      <c r="A140" s="831" t="s">
        <v>2920</v>
      </c>
      <c r="B140" s="832" t="s">
        <v>2585</v>
      </c>
      <c r="C140" s="832" t="s">
        <v>3662</v>
      </c>
      <c r="D140" s="832" t="s">
        <v>2813</v>
      </c>
      <c r="E140" s="832" t="s">
        <v>3663</v>
      </c>
      <c r="F140" s="849"/>
      <c r="G140" s="849"/>
      <c r="H140" s="837">
        <v>0</v>
      </c>
      <c r="I140" s="849">
        <v>6</v>
      </c>
      <c r="J140" s="849">
        <v>8725.380000000001</v>
      </c>
      <c r="K140" s="837">
        <v>1</v>
      </c>
      <c r="L140" s="849">
        <v>6</v>
      </c>
      <c r="M140" s="850">
        <v>8725.380000000001</v>
      </c>
    </row>
    <row r="141" spans="1:13" ht="14.45" customHeight="1" x14ac:dyDescent="0.2">
      <c r="A141" s="831" t="s">
        <v>2920</v>
      </c>
      <c r="B141" s="832" t="s">
        <v>2821</v>
      </c>
      <c r="C141" s="832" t="s">
        <v>2822</v>
      </c>
      <c r="D141" s="832" t="s">
        <v>2823</v>
      </c>
      <c r="E141" s="832" t="s">
        <v>2824</v>
      </c>
      <c r="F141" s="849"/>
      <c r="G141" s="849"/>
      <c r="H141" s="837">
        <v>0</v>
      </c>
      <c r="I141" s="849">
        <v>12</v>
      </c>
      <c r="J141" s="849">
        <v>9048.48</v>
      </c>
      <c r="K141" s="837">
        <v>1</v>
      </c>
      <c r="L141" s="849">
        <v>12</v>
      </c>
      <c r="M141" s="850">
        <v>9048.48</v>
      </c>
    </row>
    <row r="142" spans="1:13" ht="14.45" customHeight="1" x14ac:dyDescent="0.2">
      <c r="A142" s="831" t="s">
        <v>2920</v>
      </c>
      <c r="B142" s="832" t="s">
        <v>2821</v>
      </c>
      <c r="C142" s="832" t="s">
        <v>3603</v>
      </c>
      <c r="D142" s="832" t="s">
        <v>2823</v>
      </c>
      <c r="E142" s="832" t="s">
        <v>3604</v>
      </c>
      <c r="F142" s="849"/>
      <c r="G142" s="849"/>
      <c r="H142" s="837">
        <v>0</v>
      </c>
      <c r="I142" s="849">
        <v>18</v>
      </c>
      <c r="J142" s="849">
        <v>20359.079999999998</v>
      </c>
      <c r="K142" s="837">
        <v>1</v>
      </c>
      <c r="L142" s="849">
        <v>18</v>
      </c>
      <c r="M142" s="850">
        <v>20359.079999999998</v>
      </c>
    </row>
    <row r="143" spans="1:13" ht="14.45" customHeight="1" x14ac:dyDescent="0.2">
      <c r="A143" s="831" t="s">
        <v>2920</v>
      </c>
      <c r="B143" s="832" t="s">
        <v>2821</v>
      </c>
      <c r="C143" s="832" t="s">
        <v>3605</v>
      </c>
      <c r="D143" s="832" t="s">
        <v>2823</v>
      </c>
      <c r="E143" s="832" t="s">
        <v>3606</v>
      </c>
      <c r="F143" s="849"/>
      <c r="G143" s="849"/>
      <c r="H143" s="837">
        <v>0</v>
      </c>
      <c r="I143" s="849">
        <v>8</v>
      </c>
      <c r="J143" s="849">
        <v>12064.64</v>
      </c>
      <c r="K143" s="837">
        <v>1</v>
      </c>
      <c r="L143" s="849">
        <v>8</v>
      </c>
      <c r="M143" s="850">
        <v>12064.64</v>
      </c>
    </row>
    <row r="144" spans="1:13" ht="14.45" customHeight="1" x14ac:dyDescent="0.2">
      <c r="A144" s="831" t="s">
        <v>2920</v>
      </c>
      <c r="B144" s="832" t="s">
        <v>2821</v>
      </c>
      <c r="C144" s="832" t="s">
        <v>3607</v>
      </c>
      <c r="D144" s="832" t="s">
        <v>3608</v>
      </c>
      <c r="E144" s="832" t="s">
        <v>3606</v>
      </c>
      <c r="F144" s="849">
        <v>8</v>
      </c>
      <c r="G144" s="849">
        <v>10341.200000000001</v>
      </c>
      <c r="H144" s="837">
        <v>1</v>
      </c>
      <c r="I144" s="849"/>
      <c r="J144" s="849"/>
      <c r="K144" s="837">
        <v>0</v>
      </c>
      <c r="L144" s="849">
        <v>8</v>
      </c>
      <c r="M144" s="850">
        <v>10341.200000000001</v>
      </c>
    </row>
    <row r="145" spans="1:13" ht="14.45" customHeight="1" x14ac:dyDescent="0.2">
      <c r="A145" s="831" t="s">
        <v>2920</v>
      </c>
      <c r="B145" s="832" t="s">
        <v>2821</v>
      </c>
      <c r="C145" s="832" t="s">
        <v>3609</v>
      </c>
      <c r="D145" s="832" t="s">
        <v>3608</v>
      </c>
      <c r="E145" s="832" t="s">
        <v>2824</v>
      </c>
      <c r="F145" s="849">
        <v>5</v>
      </c>
      <c r="G145" s="849">
        <v>3231.6000000000004</v>
      </c>
      <c r="H145" s="837">
        <v>1</v>
      </c>
      <c r="I145" s="849"/>
      <c r="J145" s="849"/>
      <c r="K145" s="837">
        <v>0</v>
      </c>
      <c r="L145" s="849">
        <v>5</v>
      </c>
      <c r="M145" s="850">
        <v>3231.6000000000004</v>
      </c>
    </row>
    <row r="146" spans="1:13" ht="14.45" customHeight="1" x14ac:dyDescent="0.2">
      <c r="A146" s="831" t="s">
        <v>2920</v>
      </c>
      <c r="B146" s="832" t="s">
        <v>2821</v>
      </c>
      <c r="C146" s="832" t="s">
        <v>3610</v>
      </c>
      <c r="D146" s="832" t="s">
        <v>3611</v>
      </c>
      <c r="E146" s="832" t="s">
        <v>3604</v>
      </c>
      <c r="F146" s="849">
        <v>6</v>
      </c>
      <c r="G146" s="849">
        <v>6786.36</v>
      </c>
      <c r="H146" s="837">
        <v>1</v>
      </c>
      <c r="I146" s="849"/>
      <c r="J146" s="849"/>
      <c r="K146" s="837">
        <v>0</v>
      </c>
      <c r="L146" s="849">
        <v>6</v>
      </c>
      <c r="M146" s="850">
        <v>6786.36</v>
      </c>
    </row>
    <row r="147" spans="1:13" ht="14.45" customHeight="1" x14ac:dyDescent="0.2">
      <c r="A147" s="831" t="s">
        <v>2920</v>
      </c>
      <c r="B147" s="832" t="s">
        <v>2821</v>
      </c>
      <c r="C147" s="832" t="s">
        <v>3614</v>
      </c>
      <c r="D147" s="832" t="s">
        <v>3615</v>
      </c>
      <c r="E147" s="832" t="s">
        <v>2824</v>
      </c>
      <c r="F147" s="849">
        <v>8</v>
      </c>
      <c r="G147" s="849">
        <v>6032.32</v>
      </c>
      <c r="H147" s="837">
        <v>1</v>
      </c>
      <c r="I147" s="849"/>
      <c r="J147" s="849"/>
      <c r="K147" s="837">
        <v>0</v>
      </c>
      <c r="L147" s="849">
        <v>8</v>
      </c>
      <c r="M147" s="850">
        <v>6032.32</v>
      </c>
    </row>
    <row r="148" spans="1:13" ht="14.45" customHeight="1" x14ac:dyDescent="0.2">
      <c r="A148" s="831" t="s">
        <v>2920</v>
      </c>
      <c r="B148" s="832" t="s">
        <v>2353</v>
      </c>
      <c r="C148" s="832" t="s">
        <v>2589</v>
      </c>
      <c r="D148" s="832" t="s">
        <v>713</v>
      </c>
      <c r="E148" s="832" t="s">
        <v>1289</v>
      </c>
      <c r="F148" s="849"/>
      <c r="G148" s="849"/>
      <c r="H148" s="837"/>
      <c r="I148" s="849">
        <v>15</v>
      </c>
      <c r="J148" s="849">
        <v>0</v>
      </c>
      <c r="K148" s="837"/>
      <c r="L148" s="849">
        <v>15</v>
      </c>
      <c r="M148" s="850">
        <v>0</v>
      </c>
    </row>
    <row r="149" spans="1:13" ht="14.45" customHeight="1" x14ac:dyDescent="0.2">
      <c r="A149" s="831" t="s">
        <v>2920</v>
      </c>
      <c r="B149" s="832" t="s">
        <v>2605</v>
      </c>
      <c r="C149" s="832" t="s">
        <v>2606</v>
      </c>
      <c r="D149" s="832" t="s">
        <v>2607</v>
      </c>
      <c r="E149" s="832" t="s">
        <v>2608</v>
      </c>
      <c r="F149" s="849"/>
      <c r="G149" s="849"/>
      <c r="H149" s="837">
        <v>0</v>
      </c>
      <c r="I149" s="849">
        <v>24</v>
      </c>
      <c r="J149" s="849">
        <v>2715.84</v>
      </c>
      <c r="K149" s="837">
        <v>1</v>
      </c>
      <c r="L149" s="849">
        <v>24</v>
      </c>
      <c r="M149" s="850">
        <v>2715.84</v>
      </c>
    </row>
    <row r="150" spans="1:13" ht="14.45" customHeight="1" x14ac:dyDescent="0.2">
      <c r="A150" s="831" t="s">
        <v>2920</v>
      </c>
      <c r="B150" s="832" t="s">
        <v>2605</v>
      </c>
      <c r="C150" s="832" t="s">
        <v>2834</v>
      </c>
      <c r="D150" s="832" t="s">
        <v>2607</v>
      </c>
      <c r="E150" s="832" t="s">
        <v>2835</v>
      </c>
      <c r="F150" s="849"/>
      <c r="G150" s="849"/>
      <c r="H150" s="837">
        <v>0</v>
      </c>
      <c r="I150" s="849">
        <v>62</v>
      </c>
      <c r="J150" s="849">
        <v>21047.14</v>
      </c>
      <c r="K150" s="837">
        <v>1</v>
      </c>
      <c r="L150" s="849">
        <v>62</v>
      </c>
      <c r="M150" s="850">
        <v>21047.14</v>
      </c>
    </row>
    <row r="151" spans="1:13" ht="14.45" customHeight="1" x14ac:dyDescent="0.2">
      <c r="A151" s="831" t="s">
        <v>2920</v>
      </c>
      <c r="B151" s="832" t="s">
        <v>2605</v>
      </c>
      <c r="C151" s="832" t="s">
        <v>3679</v>
      </c>
      <c r="D151" s="832" t="s">
        <v>3675</v>
      </c>
      <c r="E151" s="832" t="s">
        <v>3680</v>
      </c>
      <c r="F151" s="849"/>
      <c r="G151" s="849"/>
      <c r="H151" s="837">
        <v>0</v>
      </c>
      <c r="I151" s="849">
        <v>4</v>
      </c>
      <c r="J151" s="849">
        <v>3054.52</v>
      </c>
      <c r="K151" s="837">
        <v>1</v>
      </c>
      <c r="L151" s="849">
        <v>4</v>
      </c>
      <c r="M151" s="850">
        <v>3054.52</v>
      </c>
    </row>
    <row r="152" spans="1:13" ht="14.45" customHeight="1" x14ac:dyDescent="0.2">
      <c r="A152" s="831" t="s">
        <v>2920</v>
      </c>
      <c r="B152" s="832" t="s">
        <v>2611</v>
      </c>
      <c r="C152" s="832" t="s">
        <v>3803</v>
      </c>
      <c r="D152" s="832" t="s">
        <v>1346</v>
      </c>
      <c r="E152" s="832" t="s">
        <v>3796</v>
      </c>
      <c r="F152" s="849">
        <v>5</v>
      </c>
      <c r="G152" s="849">
        <v>846.45</v>
      </c>
      <c r="H152" s="837">
        <v>1</v>
      </c>
      <c r="I152" s="849"/>
      <c r="J152" s="849"/>
      <c r="K152" s="837">
        <v>0</v>
      </c>
      <c r="L152" s="849">
        <v>5</v>
      </c>
      <c r="M152" s="850">
        <v>846.45</v>
      </c>
    </row>
    <row r="153" spans="1:13" ht="14.45" customHeight="1" x14ac:dyDescent="0.2">
      <c r="A153" s="831" t="s">
        <v>2920</v>
      </c>
      <c r="B153" s="832" t="s">
        <v>2611</v>
      </c>
      <c r="C153" s="832" t="s">
        <v>3804</v>
      </c>
      <c r="D153" s="832" t="s">
        <v>3805</v>
      </c>
      <c r="E153" s="832" t="s">
        <v>3796</v>
      </c>
      <c r="F153" s="849">
        <v>5</v>
      </c>
      <c r="G153" s="849">
        <v>846.44999999999993</v>
      </c>
      <c r="H153" s="837">
        <v>1</v>
      </c>
      <c r="I153" s="849"/>
      <c r="J153" s="849"/>
      <c r="K153" s="837">
        <v>0</v>
      </c>
      <c r="L153" s="849">
        <v>5</v>
      </c>
      <c r="M153" s="850">
        <v>846.44999999999993</v>
      </c>
    </row>
    <row r="154" spans="1:13" ht="14.45" customHeight="1" x14ac:dyDescent="0.2">
      <c r="A154" s="831" t="s">
        <v>2920</v>
      </c>
      <c r="B154" s="832" t="s">
        <v>2611</v>
      </c>
      <c r="C154" s="832" t="s">
        <v>3806</v>
      </c>
      <c r="D154" s="832" t="s">
        <v>3805</v>
      </c>
      <c r="E154" s="832" t="s">
        <v>3798</v>
      </c>
      <c r="F154" s="849">
        <v>3</v>
      </c>
      <c r="G154" s="849">
        <v>1015.74</v>
      </c>
      <c r="H154" s="837">
        <v>1</v>
      </c>
      <c r="I154" s="849"/>
      <c r="J154" s="849"/>
      <c r="K154" s="837">
        <v>0</v>
      </c>
      <c r="L154" s="849">
        <v>3</v>
      </c>
      <c r="M154" s="850">
        <v>1015.74</v>
      </c>
    </row>
    <row r="155" spans="1:13" ht="14.45" customHeight="1" x14ac:dyDescent="0.2">
      <c r="A155" s="831" t="s">
        <v>2920</v>
      </c>
      <c r="B155" s="832" t="s">
        <v>2611</v>
      </c>
      <c r="C155" s="832" t="s">
        <v>3961</v>
      </c>
      <c r="D155" s="832" t="s">
        <v>3962</v>
      </c>
      <c r="E155" s="832" t="s">
        <v>3798</v>
      </c>
      <c r="F155" s="849">
        <v>12</v>
      </c>
      <c r="G155" s="849">
        <v>4062.96</v>
      </c>
      <c r="H155" s="837">
        <v>1</v>
      </c>
      <c r="I155" s="849"/>
      <c r="J155" s="849"/>
      <c r="K155" s="837">
        <v>0</v>
      </c>
      <c r="L155" s="849">
        <v>12</v>
      </c>
      <c r="M155" s="850">
        <v>4062.96</v>
      </c>
    </row>
    <row r="156" spans="1:13" ht="14.45" customHeight="1" x14ac:dyDescent="0.2">
      <c r="A156" s="831" t="s">
        <v>2920</v>
      </c>
      <c r="B156" s="832" t="s">
        <v>2611</v>
      </c>
      <c r="C156" s="832" t="s">
        <v>3810</v>
      </c>
      <c r="D156" s="832" t="s">
        <v>1346</v>
      </c>
      <c r="E156" s="832" t="s">
        <v>3798</v>
      </c>
      <c r="F156" s="849">
        <v>8</v>
      </c>
      <c r="G156" s="849">
        <v>2708.64</v>
      </c>
      <c r="H156" s="837">
        <v>1</v>
      </c>
      <c r="I156" s="849"/>
      <c r="J156" s="849"/>
      <c r="K156" s="837">
        <v>0</v>
      </c>
      <c r="L156" s="849">
        <v>8</v>
      </c>
      <c r="M156" s="850">
        <v>2708.64</v>
      </c>
    </row>
    <row r="157" spans="1:13" ht="14.45" customHeight="1" x14ac:dyDescent="0.2">
      <c r="A157" s="831" t="s">
        <v>2920</v>
      </c>
      <c r="B157" s="832" t="s">
        <v>2611</v>
      </c>
      <c r="C157" s="832" t="s">
        <v>2612</v>
      </c>
      <c r="D157" s="832" t="s">
        <v>1346</v>
      </c>
      <c r="E157" s="832" t="s">
        <v>1347</v>
      </c>
      <c r="F157" s="849"/>
      <c r="G157" s="849"/>
      <c r="H157" s="837">
        <v>0</v>
      </c>
      <c r="I157" s="849">
        <v>7</v>
      </c>
      <c r="J157" s="849">
        <v>9006.34</v>
      </c>
      <c r="K157" s="837">
        <v>1</v>
      </c>
      <c r="L157" s="849">
        <v>7</v>
      </c>
      <c r="M157" s="850">
        <v>9006.34</v>
      </c>
    </row>
    <row r="158" spans="1:13" ht="14.45" customHeight="1" x14ac:dyDescent="0.2">
      <c r="A158" s="831" t="s">
        <v>2920</v>
      </c>
      <c r="B158" s="832" t="s">
        <v>2611</v>
      </c>
      <c r="C158" s="832" t="s">
        <v>3811</v>
      </c>
      <c r="D158" s="832" t="s">
        <v>3812</v>
      </c>
      <c r="E158" s="832" t="s">
        <v>3796</v>
      </c>
      <c r="F158" s="849">
        <v>10</v>
      </c>
      <c r="G158" s="849">
        <v>1692.9</v>
      </c>
      <c r="H158" s="837">
        <v>1</v>
      </c>
      <c r="I158" s="849"/>
      <c r="J158" s="849"/>
      <c r="K158" s="837">
        <v>0</v>
      </c>
      <c r="L158" s="849">
        <v>10</v>
      </c>
      <c r="M158" s="850">
        <v>1692.9</v>
      </c>
    </row>
    <row r="159" spans="1:13" ht="14.45" customHeight="1" x14ac:dyDescent="0.2">
      <c r="A159" s="831" t="s">
        <v>2920</v>
      </c>
      <c r="B159" s="832" t="s">
        <v>2611</v>
      </c>
      <c r="C159" s="832" t="s">
        <v>2613</v>
      </c>
      <c r="D159" s="832" t="s">
        <v>1346</v>
      </c>
      <c r="E159" s="832" t="s">
        <v>1348</v>
      </c>
      <c r="F159" s="849"/>
      <c r="G159" s="849"/>
      <c r="H159" s="837">
        <v>0</v>
      </c>
      <c r="I159" s="849">
        <v>26</v>
      </c>
      <c r="J159" s="849">
        <v>66903.72</v>
      </c>
      <c r="K159" s="837">
        <v>1</v>
      </c>
      <c r="L159" s="849">
        <v>26</v>
      </c>
      <c r="M159" s="850">
        <v>66903.72</v>
      </c>
    </row>
    <row r="160" spans="1:13" ht="14.45" customHeight="1" x14ac:dyDescent="0.2">
      <c r="A160" s="831" t="s">
        <v>2920</v>
      </c>
      <c r="B160" s="832" t="s">
        <v>2611</v>
      </c>
      <c r="C160" s="832" t="s">
        <v>4158</v>
      </c>
      <c r="D160" s="832" t="s">
        <v>1346</v>
      </c>
      <c r="E160" s="832" t="s">
        <v>4159</v>
      </c>
      <c r="F160" s="849">
        <v>2</v>
      </c>
      <c r="G160" s="849">
        <v>169.3</v>
      </c>
      <c r="H160" s="837">
        <v>1</v>
      </c>
      <c r="I160" s="849"/>
      <c r="J160" s="849"/>
      <c r="K160" s="837">
        <v>0</v>
      </c>
      <c r="L160" s="849">
        <v>2</v>
      </c>
      <c r="M160" s="850">
        <v>169.3</v>
      </c>
    </row>
    <row r="161" spans="1:13" ht="14.45" customHeight="1" x14ac:dyDescent="0.2">
      <c r="A161" s="831" t="s">
        <v>2920</v>
      </c>
      <c r="B161" s="832" t="s">
        <v>2643</v>
      </c>
      <c r="C161" s="832" t="s">
        <v>2644</v>
      </c>
      <c r="D161" s="832" t="s">
        <v>1538</v>
      </c>
      <c r="E161" s="832" t="s">
        <v>2645</v>
      </c>
      <c r="F161" s="849">
        <v>4</v>
      </c>
      <c r="G161" s="849">
        <v>0</v>
      </c>
      <c r="H161" s="837"/>
      <c r="I161" s="849"/>
      <c r="J161" s="849"/>
      <c r="K161" s="837"/>
      <c r="L161" s="849">
        <v>4</v>
      </c>
      <c r="M161" s="850">
        <v>0</v>
      </c>
    </row>
    <row r="162" spans="1:13" ht="14.45" customHeight="1" x14ac:dyDescent="0.2">
      <c r="A162" s="831" t="s">
        <v>2920</v>
      </c>
      <c r="B162" s="832" t="s">
        <v>2643</v>
      </c>
      <c r="C162" s="832" t="s">
        <v>3031</v>
      </c>
      <c r="D162" s="832" t="s">
        <v>3032</v>
      </c>
      <c r="E162" s="832" t="s">
        <v>2619</v>
      </c>
      <c r="F162" s="849">
        <v>2</v>
      </c>
      <c r="G162" s="849">
        <v>0</v>
      </c>
      <c r="H162" s="837"/>
      <c r="I162" s="849"/>
      <c r="J162" s="849"/>
      <c r="K162" s="837"/>
      <c r="L162" s="849">
        <v>2</v>
      </c>
      <c r="M162" s="850">
        <v>0</v>
      </c>
    </row>
    <row r="163" spans="1:13" ht="14.45" customHeight="1" x14ac:dyDescent="0.2">
      <c r="A163" s="831" t="s">
        <v>2920</v>
      </c>
      <c r="B163" s="832" t="s">
        <v>2659</v>
      </c>
      <c r="C163" s="832" t="s">
        <v>4340</v>
      </c>
      <c r="D163" s="832" t="s">
        <v>4341</v>
      </c>
      <c r="E163" s="832" t="s">
        <v>4342</v>
      </c>
      <c r="F163" s="849">
        <v>1</v>
      </c>
      <c r="G163" s="849">
        <v>123.2</v>
      </c>
      <c r="H163" s="837">
        <v>1</v>
      </c>
      <c r="I163" s="849"/>
      <c r="J163" s="849"/>
      <c r="K163" s="837">
        <v>0</v>
      </c>
      <c r="L163" s="849">
        <v>1</v>
      </c>
      <c r="M163" s="850">
        <v>123.2</v>
      </c>
    </row>
    <row r="164" spans="1:13" ht="14.45" customHeight="1" x14ac:dyDescent="0.2">
      <c r="A164" s="831" t="s">
        <v>2920</v>
      </c>
      <c r="B164" s="832" t="s">
        <v>2670</v>
      </c>
      <c r="C164" s="832" t="s">
        <v>3882</v>
      </c>
      <c r="D164" s="832" t="s">
        <v>2673</v>
      </c>
      <c r="E164" s="832" t="s">
        <v>3883</v>
      </c>
      <c r="F164" s="849"/>
      <c r="G164" s="849"/>
      <c r="H164" s="837">
        <v>0</v>
      </c>
      <c r="I164" s="849">
        <v>3</v>
      </c>
      <c r="J164" s="849">
        <v>241.59</v>
      </c>
      <c r="K164" s="837">
        <v>1</v>
      </c>
      <c r="L164" s="849">
        <v>3</v>
      </c>
      <c r="M164" s="850">
        <v>241.59</v>
      </c>
    </row>
    <row r="165" spans="1:13" ht="14.45" customHeight="1" x14ac:dyDescent="0.2">
      <c r="A165" s="831" t="s">
        <v>2920</v>
      </c>
      <c r="B165" s="832" t="s">
        <v>2670</v>
      </c>
      <c r="C165" s="832" t="s">
        <v>3886</v>
      </c>
      <c r="D165" s="832" t="s">
        <v>2673</v>
      </c>
      <c r="E165" s="832" t="s">
        <v>1494</v>
      </c>
      <c r="F165" s="849">
        <v>3</v>
      </c>
      <c r="G165" s="849">
        <v>1200.51</v>
      </c>
      <c r="H165" s="837">
        <v>1</v>
      </c>
      <c r="I165" s="849"/>
      <c r="J165" s="849"/>
      <c r="K165" s="837">
        <v>0</v>
      </c>
      <c r="L165" s="849">
        <v>3</v>
      </c>
      <c r="M165" s="850">
        <v>1200.51</v>
      </c>
    </row>
    <row r="166" spans="1:13" ht="14.45" customHeight="1" x14ac:dyDescent="0.2">
      <c r="A166" s="831" t="s">
        <v>2920</v>
      </c>
      <c r="B166" s="832" t="s">
        <v>2670</v>
      </c>
      <c r="C166" s="832" t="s">
        <v>4075</v>
      </c>
      <c r="D166" s="832" t="s">
        <v>2673</v>
      </c>
      <c r="E166" s="832" t="s">
        <v>3888</v>
      </c>
      <c r="F166" s="849"/>
      <c r="G166" s="849"/>
      <c r="H166" s="837">
        <v>0</v>
      </c>
      <c r="I166" s="849">
        <v>2</v>
      </c>
      <c r="J166" s="849">
        <v>1066.8599999999999</v>
      </c>
      <c r="K166" s="837">
        <v>1</v>
      </c>
      <c r="L166" s="849">
        <v>2</v>
      </c>
      <c r="M166" s="850">
        <v>1066.8599999999999</v>
      </c>
    </row>
    <row r="167" spans="1:13" ht="14.45" customHeight="1" x14ac:dyDescent="0.2">
      <c r="A167" s="831" t="s">
        <v>2920</v>
      </c>
      <c r="B167" s="832" t="s">
        <v>2670</v>
      </c>
      <c r="C167" s="832" t="s">
        <v>2672</v>
      </c>
      <c r="D167" s="832" t="s">
        <v>2673</v>
      </c>
      <c r="E167" s="832" t="s">
        <v>1494</v>
      </c>
      <c r="F167" s="849"/>
      <c r="G167" s="849"/>
      <c r="H167" s="837">
        <v>0</v>
      </c>
      <c r="I167" s="849">
        <v>1</v>
      </c>
      <c r="J167" s="849">
        <v>400.17</v>
      </c>
      <c r="K167" s="837">
        <v>1</v>
      </c>
      <c r="L167" s="849">
        <v>1</v>
      </c>
      <c r="M167" s="850">
        <v>400.17</v>
      </c>
    </row>
    <row r="168" spans="1:13" ht="14.45" customHeight="1" x14ac:dyDescent="0.2">
      <c r="A168" s="831" t="s">
        <v>2920</v>
      </c>
      <c r="B168" s="832" t="s">
        <v>4473</v>
      </c>
      <c r="C168" s="832" t="s">
        <v>3353</v>
      </c>
      <c r="D168" s="832" t="s">
        <v>3354</v>
      </c>
      <c r="E168" s="832" t="s">
        <v>3355</v>
      </c>
      <c r="F168" s="849"/>
      <c r="G168" s="849"/>
      <c r="H168" s="837">
        <v>0</v>
      </c>
      <c r="I168" s="849">
        <v>5</v>
      </c>
      <c r="J168" s="849">
        <v>706.25</v>
      </c>
      <c r="K168" s="837">
        <v>1</v>
      </c>
      <c r="L168" s="849">
        <v>5</v>
      </c>
      <c r="M168" s="850">
        <v>706.25</v>
      </c>
    </row>
    <row r="169" spans="1:13" ht="14.45" customHeight="1" x14ac:dyDescent="0.2">
      <c r="A169" s="831" t="s">
        <v>2920</v>
      </c>
      <c r="B169" s="832" t="s">
        <v>2370</v>
      </c>
      <c r="C169" s="832" t="s">
        <v>3141</v>
      </c>
      <c r="D169" s="832" t="s">
        <v>2372</v>
      </c>
      <c r="E169" s="832" t="s">
        <v>3142</v>
      </c>
      <c r="F169" s="849"/>
      <c r="G169" s="849"/>
      <c r="H169" s="837">
        <v>0</v>
      </c>
      <c r="I169" s="849">
        <v>2</v>
      </c>
      <c r="J169" s="849">
        <v>828.14</v>
      </c>
      <c r="K169" s="837">
        <v>1</v>
      </c>
      <c r="L169" s="849">
        <v>2</v>
      </c>
      <c r="M169" s="850">
        <v>828.14</v>
      </c>
    </row>
    <row r="170" spans="1:13" ht="14.45" customHeight="1" x14ac:dyDescent="0.2">
      <c r="A170" s="831" t="s">
        <v>2920</v>
      </c>
      <c r="B170" s="832" t="s">
        <v>4480</v>
      </c>
      <c r="C170" s="832" t="s">
        <v>3916</v>
      </c>
      <c r="D170" s="832" t="s">
        <v>3906</v>
      </c>
      <c r="E170" s="832" t="s">
        <v>3917</v>
      </c>
      <c r="F170" s="849">
        <v>25</v>
      </c>
      <c r="G170" s="849">
        <v>1258</v>
      </c>
      <c r="H170" s="837">
        <v>1</v>
      </c>
      <c r="I170" s="849"/>
      <c r="J170" s="849"/>
      <c r="K170" s="837">
        <v>0</v>
      </c>
      <c r="L170" s="849">
        <v>25</v>
      </c>
      <c r="M170" s="850">
        <v>1258</v>
      </c>
    </row>
    <row r="171" spans="1:13" ht="14.45" customHeight="1" x14ac:dyDescent="0.2">
      <c r="A171" s="831" t="s">
        <v>2920</v>
      </c>
      <c r="B171" s="832" t="s">
        <v>4480</v>
      </c>
      <c r="C171" s="832" t="s">
        <v>3918</v>
      </c>
      <c r="D171" s="832" t="s">
        <v>3906</v>
      </c>
      <c r="E171" s="832" t="s">
        <v>3917</v>
      </c>
      <c r="F171" s="849">
        <v>11</v>
      </c>
      <c r="G171" s="849">
        <v>553.52</v>
      </c>
      <c r="H171" s="837">
        <v>1</v>
      </c>
      <c r="I171" s="849"/>
      <c r="J171" s="849"/>
      <c r="K171" s="837">
        <v>0</v>
      </c>
      <c r="L171" s="849">
        <v>11</v>
      </c>
      <c r="M171" s="850">
        <v>553.52</v>
      </c>
    </row>
    <row r="172" spans="1:13" ht="14.45" customHeight="1" x14ac:dyDescent="0.2">
      <c r="A172" s="831" t="s">
        <v>2921</v>
      </c>
      <c r="B172" s="832" t="s">
        <v>4483</v>
      </c>
      <c r="C172" s="832" t="s">
        <v>3530</v>
      </c>
      <c r="D172" s="832" t="s">
        <v>3531</v>
      </c>
      <c r="E172" s="832" t="s">
        <v>3532</v>
      </c>
      <c r="F172" s="849">
        <v>1</v>
      </c>
      <c r="G172" s="849">
        <v>105.32</v>
      </c>
      <c r="H172" s="837">
        <v>1</v>
      </c>
      <c r="I172" s="849"/>
      <c r="J172" s="849"/>
      <c r="K172" s="837">
        <v>0</v>
      </c>
      <c r="L172" s="849">
        <v>1</v>
      </c>
      <c r="M172" s="850">
        <v>105.32</v>
      </c>
    </row>
    <row r="173" spans="1:13" ht="14.45" customHeight="1" x14ac:dyDescent="0.2">
      <c r="A173" s="831" t="s">
        <v>2921</v>
      </c>
      <c r="B173" s="832" t="s">
        <v>2463</v>
      </c>
      <c r="C173" s="832" t="s">
        <v>3533</v>
      </c>
      <c r="D173" s="832" t="s">
        <v>2470</v>
      </c>
      <c r="E173" s="832" t="s">
        <v>3534</v>
      </c>
      <c r="F173" s="849"/>
      <c r="G173" s="849"/>
      <c r="H173" s="837">
        <v>0</v>
      </c>
      <c r="I173" s="849">
        <v>1</v>
      </c>
      <c r="J173" s="849">
        <v>49.08</v>
      </c>
      <c r="K173" s="837">
        <v>1</v>
      </c>
      <c r="L173" s="849">
        <v>1</v>
      </c>
      <c r="M173" s="850">
        <v>49.08</v>
      </c>
    </row>
    <row r="174" spans="1:13" ht="14.45" customHeight="1" x14ac:dyDescent="0.2">
      <c r="A174" s="831" t="s">
        <v>2923</v>
      </c>
      <c r="B174" s="832" t="s">
        <v>4475</v>
      </c>
      <c r="C174" s="832" t="s">
        <v>3595</v>
      </c>
      <c r="D174" s="832" t="s">
        <v>3596</v>
      </c>
      <c r="E174" s="832" t="s">
        <v>3597</v>
      </c>
      <c r="F174" s="849">
        <v>3</v>
      </c>
      <c r="G174" s="849">
        <v>184.74</v>
      </c>
      <c r="H174" s="837">
        <v>1</v>
      </c>
      <c r="I174" s="849"/>
      <c r="J174" s="849"/>
      <c r="K174" s="837">
        <v>0</v>
      </c>
      <c r="L174" s="849">
        <v>3</v>
      </c>
      <c r="M174" s="850">
        <v>184.74</v>
      </c>
    </row>
    <row r="175" spans="1:13" ht="14.45" customHeight="1" x14ac:dyDescent="0.2">
      <c r="A175" s="831" t="s">
        <v>2923</v>
      </c>
      <c r="B175" s="832" t="s">
        <v>2439</v>
      </c>
      <c r="C175" s="832" t="s">
        <v>2785</v>
      </c>
      <c r="D175" s="832" t="s">
        <v>1349</v>
      </c>
      <c r="E175" s="832" t="s">
        <v>2786</v>
      </c>
      <c r="F175" s="849"/>
      <c r="G175" s="849"/>
      <c r="H175" s="837">
        <v>0</v>
      </c>
      <c r="I175" s="849">
        <v>1</v>
      </c>
      <c r="J175" s="849">
        <v>143.09</v>
      </c>
      <c r="K175" s="837">
        <v>1</v>
      </c>
      <c r="L175" s="849">
        <v>1</v>
      </c>
      <c r="M175" s="850">
        <v>143.09</v>
      </c>
    </row>
    <row r="176" spans="1:13" ht="14.45" customHeight="1" x14ac:dyDescent="0.2">
      <c r="A176" s="831" t="s">
        <v>2923</v>
      </c>
      <c r="B176" s="832" t="s">
        <v>2492</v>
      </c>
      <c r="C176" s="832" t="s">
        <v>2798</v>
      </c>
      <c r="D176" s="832" t="s">
        <v>2799</v>
      </c>
      <c r="E176" s="832" t="s">
        <v>2800</v>
      </c>
      <c r="F176" s="849"/>
      <c r="G176" s="849"/>
      <c r="H176" s="837">
        <v>0</v>
      </c>
      <c r="I176" s="849">
        <v>2</v>
      </c>
      <c r="J176" s="849">
        <v>170.54</v>
      </c>
      <c r="K176" s="837">
        <v>1</v>
      </c>
      <c r="L176" s="849">
        <v>2</v>
      </c>
      <c r="M176" s="850">
        <v>170.54</v>
      </c>
    </row>
    <row r="177" spans="1:13" ht="14.45" customHeight="1" x14ac:dyDescent="0.2">
      <c r="A177" s="831" t="s">
        <v>2923</v>
      </c>
      <c r="B177" s="832" t="s">
        <v>2805</v>
      </c>
      <c r="C177" s="832" t="s">
        <v>2806</v>
      </c>
      <c r="D177" s="832" t="s">
        <v>2807</v>
      </c>
      <c r="E177" s="832" t="s">
        <v>2808</v>
      </c>
      <c r="F177" s="849"/>
      <c r="G177" s="849"/>
      <c r="H177" s="837">
        <v>0</v>
      </c>
      <c r="I177" s="849">
        <v>3</v>
      </c>
      <c r="J177" s="849">
        <v>211.44</v>
      </c>
      <c r="K177" s="837">
        <v>1</v>
      </c>
      <c r="L177" s="849">
        <v>3</v>
      </c>
      <c r="M177" s="850">
        <v>211.44</v>
      </c>
    </row>
    <row r="178" spans="1:13" ht="14.45" customHeight="1" x14ac:dyDescent="0.2">
      <c r="A178" s="831" t="s">
        <v>2923</v>
      </c>
      <c r="B178" s="832" t="s">
        <v>4476</v>
      </c>
      <c r="C178" s="832" t="s">
        <v>3762</v>
      </c>
      <c r="D178" s="832" t="s">
        <v>3760</v>
      </c>
      <c r="E178" s="832" t="s">
        <v>3763</v>
      </c>
      <c r="F178" s="849">
        <v>4</v>
      </c>
      <c r="G178" s="849">
        <v>2210.56</v>
      </c>
      <c r="H178" s="837">
        <v>1</v>
      </c>
      <c r="I178" s="849"/>
      <c r="J178" s="849"/>
      <c r="K178" s="837">
        <v>0</v>
      </c>
      <c r="L178" s="849">
        <v>4</v>
      </c>
      <c r="M178" s="850">
        <v>2210.56</v>
      </c>
    </row>
    <row r="179" spans="1:13" ht="14.45" customHeight="1" x14ac:dyDescent="0.2">
      <c r="A179" s="831" t="s">
        <v>2923</v>
      </c>
      <c r="B179" s="832" t="s">
        <v>4476</v>
      </c>
      <c r="C179" s="832" t="s">
        <v>3764</v>
      </c>
      <c r="D179" s="832" t="s">
        <v>3760</v>
      </c>
      <c r="E179" s="832" t="s">
        <v>3765</v>
      </c>
      <c r="F179" s="849">
        <v>1</v>
      </c>
      <c r="G179" s="849">
        <v>355.79</v>
      </c>
      <c r="H179" s="837">
        <v>1</v>
      </c>
      <c r="I179" s="849"/>
      <c r="J179" s="849"/>
      <c r="K179" s="837">
        <v>0</v>
      </c>
      <c r="L179" s="849">
        <v>1</v>
      </c>
      <c r="M179" s="850">
        <v>355.79</v>
      </c>
    </row>
    <row r="180" spans="1:13" ht="14.45" customHeight="1" x14ac:dyDescent="0.2">
      <c r="A180" s="831" t="s">
        <v>2923</v>
      </c>
      <c r="B180" s="832" t="s">
        <v>4476</v>
      </c>
      <c r="C180" s="832" t="s">
        <v>3766</v>
      </c>
      <c r="D180" s="832" t="s">
        <v>3760</v>
      </c>
      <c r="E180" s="832" t="s">
        <v>3767</v>
      </c>
      <c r="F180" s="849">
        <v>8</v>
      </c>
      <c r="G180" s="849">
        <v>8155.68</v>
      </c>
      <c r="H180" s="837">
        <v>1</v>
      </c>
      <c r="I180" s="849"/>
      <c r="J180" s="849"/>
      <c r="K180" s="837">
        <v>0</v>
      </c>
      <c r="L180" s="849">
        <v>8</v>
      </c>
      <c r="M180" s="850">
        <v>8155.68</v>
      </c>
    </row>
    <row r="181" spans="1:13" ht="14.45" customHeight="1" x14ac:dyDescent="0.2">
      <c r="A181" s="831" t="s">
        <v>2923</v>
      </c>
      <c r="B181" s="832" t="s">
        <v>4476</v>
      </c>
      <c r="C181" s="832" t="s">
        <v>3771</v>
      </c>
      <c r="D181" s="832" t="s">
        <v>3772</v>
      </c>
      <c r="E181" s="832" t="s">
        <v>3761</v>
      </c>
      <c r="F181" s="849"/>
      <c r="G181" s="849"/>
      <c r="H181" s="837">
        <v>0</v>
      </c>
      <c r="I181" s="849">
        <v>12</v>
      </c>
      <c r="J181" s="849">
        <v>24467.16</v>
      </c>
      <c r="K181" s="837">
        <v>1</v>
      </c>
      <c r="L181" s="849">
        <v>12</v>
      </c>
      <c r="M181" s="850">
        <v>24467.16</v>
      </c>
    </row>
    <row r="182" spans="1:13" ht="14.45" customHeight="1" x14ac:dyDescent="0.2">
      <c r="A182" s="831" t="s">
        <v>2923</v>
      </c>
      <c r="B182" s="832" t="s">
        <v>4476</v>
      </c>
      <c r="C182" s="832" t="s">
        <v>3773</v>
      </c>
      <c r="D182" s="832" t="s">
        <v>3772</v>
      </c>
      <c r="E182" s="832" t="s">
        <v>3765</v>
      </c>
      <c r="F182" s="849"/>
      <c r="G182" s="849"/>
      <c r="H182" s="837">
        <v>0</v>
      </c>
      <c r="I182" s="849">
        <v>3</v>
      </c>
      <c r="J182" s="849">
        <v>1067.3700000000001</v>
      </c>
      <c r="K182" s="837">
        <v>1</v>
      </c>
      <c r="L182" s="849">
        <v>3</v>
      </c>
      <c r="M182" s="850">
        <v>1067.3700000000001</v>
      </c>
    </row>
    <row r="183" spans="1:13" ht="14.45" customHeight="1" x14ac:dyDescent="0.2">
      <c r="A183" s="831" t="s">
        <v>2923</v>
      </c>
      <c r="B183" s="832" t="s">
        <v>4476</v>
      </c>
      <c r="C183" s="832" t="s">
        <v>3774</v>
      </c>
      <c r="D183" s="832" t="s">
        <v>3772</v>
      </c>
      <c r="E183" s="832" t="s">
        <v>3763</v>
      </c>
      <c r="F183" s="849"/>
      <c r="G183" s="849"/>
      <c r="H183" s="837">
        <v>0</v>
      </c>
      <c r="I183" s="849">
        <v>6</v>
      </c>
      <c r="J183" s="849">
        <v>3315.8399999999997</v>
      </c>
      <c r="K183" s="837">
        <v>1</v>
      </c>
      <c r="L183" s="849">
        <v>6</v>
      </c>
      <c r="M183" s="850">
        <v>3315.8399999999997</v>
      </c>
    </row>
    <row r="184" spans="1:13" ht="14.45" customHeight="1" x14ac:dyDescent="0.2">
      <c r="A184" s="831" t="s">
        <v>2923</v>
      </c>
      <c r="B184" s="832" t="s">
        <v>4476</v>
      </c>
      <c r="C184" s="832" t="s">
        <v>3775</v>
      </c>
      <c r="D184" s="832" t="s">
        <v>3772</v>
      </c>
      <c r="E184" s="832" t="s">
        <v>3767</v>
      </c>
      <c r="F184" s="849"/>
      <c r="G184" s="849"/>
      <c r="H184" s="837">
        <v>0</v>
      </c>
      <c r="I184" s="849">
        <v>17</v>
      </c>
      <c r="J184" s="849">
        <v>17330.82</v>
      </c>
      <c r="K184" s="837">
        <v>1</v>
      </c>
      <c r="L184" s="849">
        <v>17</v>
      </c>
      <c r="M184" s="850">
        <v>17330.82</v>
      </c>
    </row>
    <row r="185" spans="1:13" ht="14.45" customHeight="1" x14ac:dyDescent="0.2">
      <c r="A185" s="831" t="s">
        <v>2923</v>
      </c>
      <c r="B185" s="832" t="s">
        <v>4476</v>
      </c>
      <c r="C185" s="832" t="s">
        <v>3959</v>
      </c>
      <c r="D185" s="832" t="s">
        <v>3769</v>
      </c>
      <c r="E185" s="832" t="s">
        <v>3765</v>
      </c>
      <c r="F185" s="849">
        <v>4</v>
      </c>
      <c r="G185" s="849">
        <v>1423.16</v>
      </c>
      <c r="H185" s="837">
        <v>1</v>
      </c>
      <c r="I185" s="849"/>
      <c r="J185" s="849"/>
      <c r="K185" s="837">
        <v>0</v>
      </c>
      <c r="L185" s="849">
        <v>4</v>
      </c>
      <c r="M185" s="850">
        <v>1423.16</v>
      </c>
    </row>
    <row r="186" spans="1:13" ht="14.45" customHeight="1" x14ac:dyDescent="0.2">
      <c r="A186" s="831" t="s">
        <v>2923</v>
      </c>
      <c r="B186" s="832" t="s">
        <v>2585</v>
      </c>
      <c r="C186" s="832" t="s">
        <v>3644</v>
      </c>
      <c r="D186" s="832" t="s">
        <v>2587</v>
      </c>
      <c r="E186" s="832" t="s">
        <v>3645</v>
      </c>
      <c r="F186" s="849"/>
      <c r="G186" s="849"/>
      <c r="H186" s="837">
        <v>0</v>
      </c>
      <c r="I186" s="849">
        <v>10</v>
      </c>
      <c r="J186" s="849">
        <v>2326.8000000000002</v>
      </c>
      <c r="K186" s="837">
        <v>1</v>
      </c>
      <c r="L186" s="849">
        <v>10</v>
      </c>
      <c r="M186" s="850">
        <v>2326.8000000000002</v>
      </c>
    </row>
    <row r="187" spans="1:13" ht="14.45" customHeight="1" x14ac:dyDescent="0.2">
      <c r="A187" s="831" t="s">
        <v>2923</v>
      </c>
      <c r="B187" s="832" t="s">
        <v>2585</v>
      </c>
      <c r="C187" s="832" t="s">
        <v>2586</v>
      </c>
      <c r="D187" s="832" t="s">
        <v>2587</v>
      </c>
      <c r="E187" s="832" t="s">
        <v>2588</v>
      </c>
      <c r="F187" s="849"/>
      <c r="G187" s="849"/>
      <c r="H187" s="837">
        <v>0</v>
      </c>
      <c r="I187" s="849">
        <v>19</v>
      </c>
      <c r="J187" s="849">
        <v>9210.25</v>
      </c>
      <c r="K187" s="837">
        <v>1</v>
      </c>
      <c r="L187" s="849">
        <v>19</v>
      </c>
      <c r="M187" s="850">
        <v>9210.25</v>
      </c>
    </row>
    <row r="188" spans="1:13" ht="14.45" customHeight="1" x14ac:dyDescent="0.2">
      <c r="A188" s="831" t="s">
        <v>2923</v>
      </c>
      <c r="B188" s="832" t="s">
        <v>2585</v>
      </c>
      <c r="C188" s="832" t="s">
        <v>2819</v>
      </c>
      <c r="D188" s="832" t="s">
        <v>2587</v>
      </c>
      <c r="E188" s="832" t="s">
        <v>2820</v>
      </c>
      <c r="F188" s="849"/>
      <c r="G188" s="849"/>
      <c r="H188" s="837">
        <v>0</v>
      </c>
      <c r="I188" s="849">
        <v>6</v>
      </c>
      <c r="J188" s="849">
        <v>5816.88</v>
      </c>
      <c r="K188" s="837">
        <v>1</v>
      </c>
      <c r="L188" s="849">
        <v>6</v>
      </c>
      <c r="M188" s="850">
        <v>5816.88</v>
      </c>
    </row>
    <row r="189" spans="1:13" ht="14.45" customHeight="1" x14ac:dyDescent="0.2">
      <c r="A189" s="831" t="s">
        <v>2923</v>
      </c>
      <c r="B189" s="832" t="s">
        <v>2585</v>
      </c>
      <c r="C189" s="832" t="s">
        <v>3656</v>
      </c>
      <c r="D189" s="832" t="s">
        <v>3657</v>
      </c>
      <c r="E189" s="832" t="s">
        <v>3658</v>
      </c>
      <c r="F189" s="849">
        <v>6</v>
      </c>
      <c r="G189" s="849">
        <v>11633.82</v>
      </c>
      <c r="H189" s="837">
        <v>1</v>
      </c>
      <c r="I189" s="849"/>
      <c r="J189" s="849"/>
      <c r="K189" s="837">
        <v>0</v>
      </c>
      <c r="L189" s="849">
        <v>6</v>
      </c>
      <c r="M189" s="850">
        <v>11633.82</v>
      </c>
    </row>
    <row r="190" spans="1:13" ht="14.45" customHeight="1" x14ac:dyDescent="0.2">
      <c r="A190" s="831" t="s">
        <v>2923</v>
      </c>
      <c r="B190" s="832" t="s">
        <v>2585</v>
      </c>
      <c r="C190" s="832" t="s">
        <v>3943</v>
      </c>
      <c r="D190" s="832" t="s">
        <v>3657</v>
      </c>
      <c r="E190" s="832" t="s">
        <v>3944</v>
      </c>
      <c r="F190" s="849">
        <v>12</v>
      </c>
      <c r="G190" s="849">
        <v>5817</v>
      </c>
      <c r="H190" s="837">
        <v>1</v>
      </c>
      <c r="I190" s="849"/>
      <c r="J190" s="849"/>
      <c r="K190" s="837">
        <v>0</v>
      </c>
      <c r="L190" s="849">
        <v>12</v>
      </c>
      <c r="M190" s="850">
        <v>5817</v>
      </c>
    </row>
    <row r="191" spans="1:13" ht="14.45" customHeight="1" x14ac:dyDescent="0.2">
      <c r="A191" s="831" t="s">
        <v>2923</v>
      </c>
      <c r="B191" s="832" t="s">
        <v>2585</v>
      </c>
      <c r="C191" s="832" t="s">
        <v>2815</v>
      </c>
      <c r="D191" s="832" t="s">
        <v>2813</v>
      </c>
      <c r="E191" s="832" t="s">
        <v>2816</v>
      </c>
      <c r="F191" s="849"/>
      <c r="G191" s="849"/>
      <c r="H191" s="837">
        <v>0</v>
      </c>
      <c r="I191" s="849">
        <v>9</v>
      </c>
      <c r="J191" s="849">
        <v>4362.75</v>
      </c>
      <c r="K191" s="837">
        <v>1</v>
      </c>
      <c r="L191" s="849">
        <v>9</v>
      </c>
      <c r="M191" s="850">
        <v>4362.75</v>
      </c>
    </row>
    <row r="192" spans="1:13" ht="14.45" customHeight="1" x14ac:dyDescent="0.2">
      <c r="A192" s="831" t="s">
        <v>2923</v>
      </c>
      <c r="B192" s="832" t="s">
        <v>2585</v>
      </c>
      <c r="C192" s="832" t="s">
        <v>3945</v>
      </c>
      <c r="D192" s="832" t="s">
        <v>2813</v>
      </c>
      <c r="E192" s="832" t="s">
        <v>3946</v>
      </c>
      <c r="F192" s="849"/>
      <c r="G192" s="849"/>
      <c r="H192" s="837">
        <v>0</v>
      </c>
      <c r="I192" s="849">
        <v>6</v>
      </c>
      <c r="J192" s="849">
        <v>1454.22</v>
      </c>
      <c r="K192" s="837">
        <v>1</v>
      </c>
      <c r="L192" s="849">
        <v>6</v>
      </c>
      <c r="M192" s="850">
        <v>1454.22</v>
      </c>
    </row>
    <row r="193" spans="1:13" ht="14.45" customHeight="1" x14ac:dyDescent="0.2">
      <c r="A193" s="831" t="s">
        <v>2923</v>
      </c>
      <c r="B193" s="832" t="s">
        <v>2821</v>
      </c>
      <c r="C193" s="832" t="s">
        <v>2822</v>
      </c>
      <c r="D193" s="832" t="s">
        <v>2823</v>
      </c>
      <c r="E193" s="832" t="s">
        <v>2824</v>
      </c>
      <c r="F193" s="849"/>
      <c r="G193" s="849"/>
      <c r="H193" s="837">
        <v>0</v>
      </c>
      <c r="I193" s="849">
        <v>22</v>
      </c>
      <c r="J193" s="849">
        <v>16588.879999999997</v>
      </c>
      <c r="K193" s="837">
        <v>1</v>
      </c>
      <c r="L193" s="849">
        <v>22</v>
      </c>
      <c r="M193" s="850">
        <v>16588.879999999997</v>
      </c>
    </row>
    <row r="194" spans="1:13" ht="14.45" customHeight="1" x14ac:dyDescent="0.2">
      <c r="A194" s="831" t="s">
        <v>2923</v>
      </c>
      <c r="B194" s="832" t="s">
        <v>2821</v>
      </c>
      <c r="C194" s="832" t="s">
        <v>3603</v>
      </c>
      <c r="D194" s="832" t="s">
        <v>2823</v>
      </c>
      <c r="E194" s="832" t="s">
        <v>3604</v>
      </c>
      <c r="F194" s="849"/>
      <c r="G194" s="849"/>
      <c r="H194" s="837">
        <v>0</v>
      </c>
      <c r="I194" s="849">
        <v>61</v>
      </c>
      <c r="J194" s="849">
        <v>68994.66</v>
      </c>
      <c r="K194" s="837">
        <v>1</v>
      </c>
      <c r="L194" s="849">
        <v>61</v>
      </c>
      <c r="M194" s="850">
        <v>68994.66</v>
      </c>
    </row>
    <row r="195" spans="1:13" ht="14.45" customHeight="1" x14ac:dyDescent="0.2">
      <c r="A195" s="831" t="s">
        <v>2923</v>
      </c>
      <c r="B195" s="832" t="s">
        <v>2821</v>
      </c>
      <c r="C195" s="832" t="s">
        <v>3605</v>
      </c>
      <c r="D195" s="832" t="s">
        <v>2823</v>
      </c>
      <c r="E195" s="832" t="s">
        <v>3606</v>
      </c>
      <c r="F195" s="849"/>
      <c r="G195" s="849"/>
      <c r="H195" s="837">
        <v>0</v>
      </c>
      <c r="I195" s="849">
        <v>11</v>
      </c>
      <c r="J195" s="849">
        <v>16588.879999999997</v>
      </c>
      <c r="K195" s="837">
        <v>1</v>
      </c>
      <c r="L195" s="849">
        <v>11</v>
      </c>
      <c r="M195" s="850">
        <v>16588.879999999997</v>
      </c>
    </row>
    <row r="196" spans="1:13" ht="14.45" customHeight="1" x14ac:dyDescent="0.2">
      <c r="A196" s="831" t="s">
        <v>2923</v>
      </c>
      <c r="B196" s="832" t="s">
        <v>2821</v>
      </c>
      <c r="C196" s="832" t="s">
        <v>3616</v>
      </c>
      <c r="D196" s="832" t="s">
        <v>3615</v>
      </c>
      <c r="E196" s="832" t="s">
        <v>3604</v>
      </c>
      <c r="F196" s="849">
        <v>6</v>
      </c>
      <c r="G196" s="849">
        <v>6786.36</v>
      </c>
      <c r="H196" s="837">
        <v>1</v>
      </c>
      <c r="I196" s="849"/>
      <c r="J196" s="849"/>
      <c r="K196" s="837">
        <v>0</v>
      </c>
      <c r="L196" s="849">
        <v>6</v>
      </c>
      <c r="M196" s="850">
        <v>6786.36</v>
      </c>
    </row>
    <row r="197" spans="1:13" ht="14.45" customHeight="1" x14ac:dyDescent="0.2">
      <c r="A197" s="831" t="s">
        <v>2923</v>
      </c>
      <c r="B197" s="832" t="s">
        <v>2821</v>
      </c>
      <c r="C197" s="832" t="s">
        <v>3617</v>
      </c>
      <c r="D197" s="832" t="s">
        <v>3615</v>
      </c>
      <c r="E197" s="832" t="s">
        <v>2824</v>
      </c>
      <c r="F197" s="849">
        <v>6</v>
      </c>
      <c r="G197" s="849">
        <v>4524.24</v>
      </c>
      <c r="H197" s="837">
        <v>1</v>
      </c>
      <c r="I197" s="849"/>
      <c r="J197" s="849"/>
      <c r="K197" s="837">
        <v>0</v>
      </c>
      <c r="L197" s="849">
        <v>6</v>
      </c>
      <c r="M197" s="850">
        <v>4524.24</v>
      </c>
    </row>
    <row r="198" spans="1:13" ht="14.45" customHeight="1" x14ac:dyDescent="0.2">
      <c r="A198" s="831" t="s">
        <v>2923</v>
      </c>
      <c r="B198" s="832" t="s">
        <v>2821</v>
      </c>
      <c r="C198" s="832" t="s">
        <v>3942</v>
      </c>
      <c r="D198" s="832" t="s">
        <v>3615</v>
      </c>
      <c r="E198" s="832" t="s">
        <v>3604</v>
      </c>
      <c r="F198" s="849">
        <v>5</v>
      </c>
      <c r="G198" s="849">
        <v>5655.2999999999993</v>
      </c>
      <c r="H198" s="837">
        <v>1</v>
      </c>
      <c r="I198" s="849"/>
      <c r="J198" s="849"/>
      <c r="K198" s="837">
        <v>0</v>
      </c>
      <c r="L198" s="849">
        <v>5</v>
      </c>
      <c r="M198" s="850">
        <v>5655.2999999999993</v>
      </c>
    </row>
    <row r="199" spans="1:13" ht="14.45" customHeight="1" x14ac:dyDescent="0.2">
      <c r="A199" s="831" t="s">
        <v>2923</v>
      </c>
      <c r="B199" s="832" t="s">
        <v>2353</v>
      </c>
      <c r="C199" s="832" t="s">
        <v>2589</v>
      </c>
      <c r="D199" s="832" t="s">
        <v>713</v>
      </c>
      <c r="E199" s="832" t="s">
        <v>1289</v>
      </c>
      <c r="F199" s="849"/>
      <c r="G199" s="849"/>
      <c r="H199" s="837"/>
      <c r="I199" s="849">
        <v>22</v>
      </c>
      <c r="J199" s="849">
        <v>0</v>
      </c>
      <c r="K199" s="837"/>
      <c r="L199" s="849">
        <v>22</v>
      </c>
      <c r="M199" s="850">
        <v>0</v>
      </c>
    </row>
    <row r="200" spans="1:13" ht="14.45" customHeight="1" x14ac:dyDescent="0.2">
      <c r="A200" s="831" t="s">
        <v>2923</v>
      </c>
      <c r="B200" s="832" t="s">
        <v>2605</v>
      </c>
      <c r="C200" s="832" t="s">
        <v>2606</v>
      </c>
      <c r="D200" s="832" t="s">
        <v>2607</v>
      </c>
      <c r="E200" s="832" t="s">
        <v>2608</v>
      </c>
      <c r="F200" s="849"/>
      <c r="G200" s="849"/>
      <c r="H200" s="837">
        <v>0</v>
      </c>
      <c r="I200" s="849">
        <v>2</v>
      </c>
      <c r="J200" s="849">
        <v>226.32</v>
      </c>
      <c r="K200" s="837">
        <v>1</v>
      </c>
      <c r="L200" s="849">
        <v>2</v>
      </c>
      <c r="M200" s="850">
        <v>226.32</v>
      </c>
    </row>
    <row r="201" spans="1:13" ht="14.45" customHeight="1" x14ac:dyDescent="0.2">
      <c r="A201" s="831" t="s">
        <v>2923</v>
      </c>
      <c r="B201" s="832" t="s">
        <v>2605</v>
      </c>
      <c r="C201" s="832" t="s">
        <v>2834</v>
      </c>
      <c r="D201" s="832" t="s">
        <v>2607</v>
      </c>
      <c r="E201" s="832" t="s">
        <v>2835</v>
      </c>
      <c r="F201" s="849"/>
      <c r="G201" s="849"/>
      <c r="H201" s="837">
        <v>0</v>
      </c>
      <c r="I201" s="849">
        <v>36</v>
      </c>
      <c r="J201" s="849">
        <v>12220.920000000002</v>
      </c>
      <c r="K201" s="837">
        <v>1</v>
      </c>
      <c r="L201" s="849">
        <v>36</v>
      </c>
      <c r="M201" s="850">
        <v>12220.920000000002</v>
      </c>
    </row>
    <row r="202" spans="1:13" ht="14.45" customHeight="1" x14ac:dyDescent="0.2">
      <c r="A202" s="831" t="s">
        <v>2923</v>
      </c>
      <c r="B202" s="832" t="s">
        <v>2605</v>
      </c>
      <c r="C202" s="832" t="s">
        <v>3672</v>
      </c>
      <c r="D202" s="832" t="s">
        <v>2607</v>
      </c>
      <c r="E202" s="832" t="s">
        <v>3673</v>
      </c>
      <c r="F202" s="849"/>
      <c r="G202" s="849"/>
      <c r="H202" s="837">
        <v>0</v>
      </c>
      <c r="I202" s="849">
        <v>6</v>
      </c>
      <c r="J202" s="849">
        <v>1357.8600000000001</v>
      </c>
      <c r="K202" s="837">
        <v>1</v>
      </c>
      <c r="L202" s="849">
        <v>6</v>
      </c>
      <c r="M202" s="850">
        <v>1357.8600000000001</v>
      </c>
    </row>
    <row r="203" spans="1:13" ht="14.45" customHeight="1" x14ac:dyDescent="0.2">
      <c r="A203" s="831" t="s">
        <v>2923</v>
      </c>
      <c r="B203" s="832" t="s">
        <v>2605</v>
      </c>
      <c r="C203" s="832" t="s">
        <v>3674</v>
      </c>
      <c r="D203" s="832" t="s">
        <v>3675</v>
      </c>
      <c r="E203" s="832" t="s">
        <v>3676</v>
      </c>
      <c r="F203" s="849"/>
      <c r="G203" s="849"/>
      <c r="H203" s="837">
        <v>0</v>
      </c>
      <c r="I203" s="849">
        <v>1</v>
      </c>
      <c r="J203" s="849">
        <v>483.4</v>
      </c>
      <c r="K203" s="837">
        <v>1</v>
      </c>
      <c r="L203" s="849">
        <v>1</v>
      </c>
      <c r="M203" s="850">
        <v>483.4</v>
      </c>
    </row>
    <row r="204" spans="1:13" ht="14.45" customHeight="1" x14ac:dyDescent="0.2">
      <c r="A204" s="831" t="s">
        <v>2923</v>
      </c>
      <c r="B204" s="832" t="s">
        <v>2605</v>
      </c>
      <c r="C204" s="832" t="s">
        <v>3679</v>
      </c>
      <c r="D204" s="832" t="s">
        <v>3675</v>
      </c>
      <c r="E204" s="832" t="s">
        <v>3680</v>
      </c>
      <c r="F204" s="849"/>
      <c r="G204" s="849"/>
      <c r="H204" s="837">
        <v>0</v>
      </c>
      <c r="I204" s="849">
        <v>7</v>
      </c>
      <c r="J204" s="849">
        <v>5345.41</v>
      </c>
      <c r="K204" s="837">
        <v>1</v>
      </c>
      <c r="L204" s="849">
        <v>7</v>
      </c>
      <c r="M204" s="850">
        <v>5345.41</v>
      </c>
    </row>
    <row r="205" spans="1:13" ht="14.45" customHeight="1" x14ac:dyDescent="0.2">
      <c r="A205" s="831" t="s">
        <v>2923</v>
      </c>
      <c r="B205" s="832" t="s">
        <v>2611</v>
      </c>
      <c r="C205" s="832" t="s">
        <v>3797</v>
      </c>
      <c r="D205" s="832" t="s">
        <v>3795</v>
      </c>
      <c r="E205" s="832" t="s">
        <v>3798</v>
      </c>
      <c r="F205" s="849">
        <v>2</v>
      </c>
      <c r="G205" s="849">
        <v>677.16</v>
      </c>
      <c r="H205" s="837">
        <v>1</v>
      </c>
      <c r="I205" s="849"/>
      <c r="J205" s="849"/>
      <c r="K205" s="837">
        <v>0</v>
      </c>
      <c r="L205" s="849">
        <v>2</v>
      </c>
      <c r="M205" s="850">
        <v>677.16</v>
      </c>
    </row>
    <row r="206" spans="1:13" ht="14.45" customHeight="1" x14ac:dyDescent="0.2">
      <c r="A206" s="831" t="s">
        <v>2923</v>
      </c>
      <c r="B206" s="832" t="s">
        <v>2611</v>
      </c>
      <c r="C206" s="832" t="s">
        <v>3960</v>
      </c>
      <c r="D206" s="832" t="s">
        <v>3802</v>
      </c>
      <c r="E206" s="832" t="s">
        <v>3798</v>
      </c>
      <c r="F206" s="849">
        <v>2</v>
      </c>
      <c r="G206" s="849">
        <v>677.16</v>
      </c>
      <c r="H206" s="837">
        <v>1</v>
      </c>
      <c r="I206" s="849"/>
      <c r="J206" s="849"/>
      <c r="K206" s="837">
        <v>0</v>
      </c>
      <c r="L206" s="849">
        <v>2</v>
      </c>
      <c r="M206" s="850">
        <v>677.16</v>
      </c>
    </row>
    <row r="207" spans="1:13" ht="14.45" customHeight="1" x14ac:dyDescent="0.2">
      <c r="A207" s="831" t="s">
        <v>2923</v>
      </c>
      <c r="B207" s="832" t="s">
        <v>2611</v>
      </c>
      <c r="C207" s="832" t="s">
        <v>3803</v>
      </c>
      <c r="D207" s="832" t="s">
        <v>1346</v>
      </c>
      <c r="E207" s="832" t="s">
        <v>3796</v>
      </c>
      <c r="F207" s="849">
        <v>14</v>
      </c>
      <c r="G207" s="849">
        <v>2370.06</v>
      </c>
      <c r="H207" s="837">
        <v>1</v>
      </c>
      <c r="I207" s="849"/>
      <c r="J207" s="849"/>
      <c r="K207" s="837">
        <v>0</v>
      </c>
      <c r="L207" s="849">
        <v>14</v>
      </c>
      <c r="M207" s="850">
        <v>2370.06</v>
      </c>
    </row>
    <row r="208" spans="1:13" ht="14.45" customHeight="1" x14ac:dyDescent="0.2">
      <c r="A208" s="831" t="s">
        <v>2923</v>
      </c>
      <c r="B208" s="832" t="s">
        <v>2611</v>
      </c>
      <c r="C208" s="832" t="s">
        <v>3806</v>
      </c>
      <c r="D208" s="832" t="s">
        <v>3805</v>
      </c>
      <c r="E208" s="832" t="s">
        <v>3798</v>
      </c>
      <c r="F208" s="849">
        <v>4</v>
      </c>
      <c r="G208" s="849">
        <v>1354.32</v>
      </c>
      <c r="H208" s="837">
        <v>1</v>
      </c>
      <c r="I208" s="849"/>
      <c r="J208" s="849"/>
      <c r="K208" s="837">
        <v>0</v>
      </c>
      <c r="L208" s="849">
        <v>4</v>
      </c>
      <c r="M208" s="850">
        <v>1354.32</v>
      </c>
    </row>
    <row r="209" spans="1:13" ht="14.45" customHeight="1" x14ac:dyDescent="0.2">
      <c r="A209" s="831" t="s">
        <v>2923</v>
      </c>
      <c r="B209" s="832" t="s">
        <v>2611</v>
      </c>
      <c r="C209" s="832" t="s">
        <v>3807</v>
      </c>
      <c r="D209" s="832" t="s">
        <v>3795</v>
      </c>
      <c r="E209" s="832" t="s">
        <v>3808</v>
      </c>
      <c r="F209" s="849">
        <v>2</v>
      </c>
      <c r="G209" s="849">
        <v>1354.34</v>
      </c>
      <c r="H209" s="837">
        <v>1</v>
      </c>
      <c r="I209" s="849"/>
      <c r="J209" s="849"/>
      <c r="K209" s="837">
        <v>0</v>
      </c>
      <c r="L209" s="849">
        <v>2</v>
      </c>
      <c r="M209" s="850">
        <v>1354.34</v>
      </c>
    </row>
    <row r="210" spans="1:13" ht="14.45" customHeight="1" x14ac:dyDescent="0.2">
      <c r="A210" s="831" t="s">
        <v>2923</v>
      </c>
      <c r="B210" s="832" t="s">
        <v>2611</v>
      </c>
      <c r="C210" s="832" t="s">
        <v>3961</v>
      </c>
      <c r="D210" s="832" t="s">
        <v>3962</v>
      </c>
      <c r="E210" s="832" t="s">
        <v>3798</v>
      </c>
      <c r="F210" s="849">
        <v>3</v>
      </c>
      <c r="G210" s="849">
        <v>1015.74</v>
      </c>
      <c r="H210" s="837">
        <v>1</v>
      </c>
      <c r="I210" s="849"/>
      <c r="J210" s="849"/>
      <c r="K210" s="837">
        <v>0</v>
      </c>
      <c r="L210" s="849">
        <v>3</v>
      </c>
      <c r="M210" s="850">
        <v>1015.74</v>
      </c>
    </row>
    <row r="211" spans="1:13" ht="14.45" customHeight="1" x14ac:dyDescent="0.2">
      <c r="A211" s="831" t="s">
        <v>2923</v>
      </c>
      <c r="B211" s="832" t="s">
        <v>2611</v>
      </c>
      <c r="C211" s="832" t="s">
        <v>3963</v>
      </c>
      <c r="D211" s="832" t="s">
        <v>3802</v>
      </c>
      <c r="E211" s="832" t="s">
        <v>3964</v>
      </c>
      <c r="F211" s="849">
        <v>8</v>
      </c>
      <c r="G211" s="849">
        <v>677.2</v>
      </c>
      <c r="H211" s="837">
        <v>1</v>
      </c>
      <c r="I211" s="849"/>
      <c r="J211" s="849"/>
      <c r="K211" s="837">
        <v>0</v>
      </c>
      <c r="L211" s="849">
        <v>8</v>
      </c>
      <c r="M211" s="850">
        <v>677.2</v>
      </c>
    </row>
    <row r="212" spans="1:13" ht="14.45" customHeight="1" x14ac:dyDescent="0.2">
      <c r="A212" s="831" t="s">
        <v>2923</v>
      </c>
      <c r="B212" s="832" t="s">
        <v>2611</v>
      </c>
      <c r="C212" s="832" t="s">
        <v>3810</v>
      </c>
      <c r="D212" s="832" t="s">
        <v>1346</v>
      </c>
      <c r="E212" s="832" t="s">
        <v>3798</v>
      </c>
      <c r="F212" s="849">
        <v>13</v>
      </c>
      <c r="G212" s="849">
        <v>4401.54</v>
      </c>
      <c r="H212" s="837">
        <v>1</v>
      </c>
      <c r="I212" s="849"/>
      <c r="J212" s="849"/>
      <c r="K212" s="837">
        <v>0</v>
      </c>
      <c r="L212" s="849">
        <v>13</v>
      </c>
      <c r="M212" s="850">
        <v>4401.54</v>
      </c>
    </row>
    <row r="213" spans="1:13" ht="14.45" customHeight="1" x14ac:dyDescent="0.2">
      <c r="A213" s="831" t="s">
        <v>2923</v>
      </c>
      <c r="B213" s="832" t="s">
        <v>2611</v>
      </c>
      <c r="C213" s="832" t="s">
        <v>2612</v>
      </c>
      <c r="D213" s="832" t="s">
        <v>1346</v>
      </c>
      <c r="E213" s="832" t="s">
        <v>1347</v>
      </c>
      <c r="F213" s="849"/>
      <c r="G213" s="849"/>
      <c r="H213" s="837">
        <v>0</v>
      </c>
      <c r="I213" s="849">
        <v>10</v>
      </c>
      <c r="J213" s="849">
        <v>12866.199999999999</v>
      </c>
      <c r="K213" s="837">
        <v>1</v>
      </c>
      <c r="L213" s="849">
        <v>10</v>
      </c>
      <c r="M213" s="850">
        <v>12866.199999999999</v>
      </c>
    </row>
    <row r="214" spans="1:13" ht="14.45" customHeight="1" x14ac:dyDescent="0.2">
      <c r="A214" s="831" t="s">
        <v>2923</v>
      </c>
      <c r="B214" s="832" t="s">
        <v>2611</v>
      </c>
      <c r="C214" s="832" t="s">
        <v>2613</v>
      </c>
      <c r="D214" s="832" t="s">
        <v>1346</v>
      </c>
      <c r="E214" s="832" t="s">
        <v>1348</v>
      </c>
      <c r="F214" s="849"/>
      <c r="G214" s="849"/>
      <c r="H214" s="837">
        <v>0</v>
      </c>
      <c r="I214" s="849">
        <v>15</v>
      </c>
      <c r="J214" s="849">
        <v>38598.300000000003</v>
      </c>
      <c r="K214" s="837">
        <v>1</v>
      </c>
      <c r="L214" s="849">
        <v>15</v>
      </c>
      <c r="M214" s="850">
        <v>38598.300000000003</v>
      </c>
    </row>
    <row r="215" spans="1:13" ht="14.45" customHeight="1" x14ac:dyDescent="0.2">
      <c r="A215" s="831" t="s">
        <v>2923</v>
      </c>
      <c r="B215" s="832" t="s">
        <v>2611</v>
      </c>
      <c r="C215" s="832" t="s">
        <v>3813</v>
      </c>
      <c r="D215" s="832" t="s">
        <v>1346</v>
      </c>
      <c r="E215" s="832" t="s">
        <v>3808</v>
      </c>
      <c r="F215" s="849"/>
      <c r="G215" s="849"/>
      <c r="H215" s="837">
        <v>0</v>
      </c>
      <c r="I215" s="849">
        <v>4</v>
      </c>
      <c r="J215" s="849">
        <v>2708.68</v>
      </c>
      <c r="K215" s="837">
        <v>1</v>
      </c>
      <c r="L215" s="849">
        <v>4</v>
      </c>
      <c r="M215" s="850">
        <v>2708.68</v>
      </c>
    </row>
    <row r="216" spans="1:13" ht="14.45" customHeight="1" x14ac:dyDescent="0.2">
      <c r="A216" s="831" t="s">
        <v>2923</v>
      </c>
      <c r="B216" s="832" t="s">
        <v>2611</v>
      </c>
      <c r="C216" s="832" t="s">
        <v>3816</v>
      </c>
      <c r="D216" s="832" t="s">
        <v>3817</v>
      </c>
      <c r="E216" s="832" t="s">
        <v>3798</v>
      </c>
      <c r="F216" s="849">
        <v>4</v>
      </c>
      <c r="G216" s="849">
        <v>6861.92</v>
      </c>
      <c r="H216" s="837">
        <v>1</v>
      </c>
      <c r="I216" s="849"/>
      <c r="J216" s="849"/>
      <c r="K216" s="837">
        <v>0</v>
      </c>
      <c r="L216" s="849">
        <v>4</v>
      </c>
      <c r="M216" s="850">
        <v>6861.92</v>
      </c>
    </row>
    <row r="217" spans="1:13" ht="14.45" customHeight="1" x14ac:dyDescent="0.2">
      <c r="A217" s="831" t="s">
        <v>2923</v>
      </c>
      <c r="B217" s="832" t="s">
        <v>2643</v>
      </c>
      <c r="C217" s="832" t="s">
        <v>2644</v>
      </c>
      <c r="D217" s="832" t="s">
        <v>1538</v>
      </c>
      <c r="E217" s="832" t="s">
        <v>2645</v>
      </c>
      <c r="F217" s="849">
        <v>4</v>
      </c>
      <c r="G217" s="849">
        <v>0</v>
      </c>
      <c r="H217" s="837"/>
      <c r="I217" s="849"/>
      <c r="J217" s="849"/>
      <c r="K217" s="837"/>
      <c r="L217" s="849">
        <v>4</v>
      </c>
      <c r="M217" s="850">
        <v>0</v>
      </c>
    </row>
    <row r="218" spans="1:13" ht="14.45" customHeight="1" x14ac:dyDescent="0.2">
      <c r="A218" s="831" t="s">
        <v>2923</v>
      </c>
      <c r="B218" s="832" t="s">
        <v>2643</v>
      </c>
      <c r="C218" s="832" t="s">
        <v>3031</v>
      </c>
      <c r="D218" s="832" t="s">
        <v>3032</v>
      </c>
      <c r="E218" s="832" t="s">
        <v>2619</v>
      </c>
      <c r="F218" s="849">
        <v>4</v>
      </c>
      <c r="G218" s="849">
        <v>0</v>
      </c>
      <c r="H218" s="837"/>
      <c r="I218" s="849"/>
      <c r="J218" s="849"/>
      <c r="K218" s="837"/>
      <c r="L218" s="849">
        <v>4</v>
      </c>
      <c r="M218" s="850">
        <v>0</v>
      </c>
    </row>
    <row r="219" spans="1:13" ht="14.45" customHeight="1" x14ac:dyDescent="0.2">
      <c r="A219" s="831" t="s">
        <v>2923</v>
      </c>
      <c r="B219" s="832" t="s">
        <v>2643</v>
      </c>
      <c r="C219" s="832" t="s">
        <v>2856</v>
      </c>
      <c r="D219" s="832" t="s">
        <v>1538</v>
      </c>
      <c r="E219" s="832" t="s">
        <v>2857</v>
      </c>
      <c r="F219" s="849"/>
      <c r="G219" s="849"/>
      <c r="H219" s="837"/>
      <c r="I219" s="849">
        <v>1</v>
      </c>
      <c r="J219" s="849">
        <v>0</v>
      </c>
      <c r="K219" s="837"/>
      <c r="L219" s="849">
        <v>1</v>
      </c>
      <c r="M219" s="850">
        <v>0</v>
      </c>
    </row>
    <row r="220" spans="1:13" ht="14.45" customHeight="1" x14ac:dyDescent="0.2">
      <c r="A220" s="831" t="s">
        <v>2923</v>
      </c>
      <c r="B220" s="832" t="s">
        <v>4478</v>
      </c>
      <c r="C220" s="832" t="s">
        <v>3049</v>
      </c>
      <c r="D220" s="832" t="s">
        <v>876</v>
      </c>
      <c r="E220" s="832" t="s">
        <v>877</v>
      </c>
      <c r="F220" s="849"/>
      <c r="G220" s="849"/>
      <c r="H220" s="837">
        <v>0</v>
      </c>
      <c r="I220" s="849">
        <v>1</v>
      </c>
      <c r="J220" s="849">
        <v>132</v>
      </c>
      <c r="K220" s="837">
        <v>1</v>
      </c>
      <c r="L220" s="849">
        <v>1</v>
      </c>
      <c r="M220" s="850">
        <v>132</v>
      </c>
    </row>
    <row r="221" spans="1:13" ht="14.45" customHeight="1" x14ac:dyDescent="0.2">
      <c r="A221" s="831" t="s">
        <v>2923</v>
      </c>
      <c r="B221" s="832" t="s">
        <v>4478</v>
      </c>
      <c r="C221" s="832" t="s">
        <v>3620</v>
      </c>
      <c r="D221" s="832" t="s">
        <v>874</v>
      </c>
      <c r="E221" s="832" t="s">
        <v>875</v>
      </c>
      <c r="F221" s="849"/>
      <c r="G221" s="849"/>
      <c r="H221" s="837">
        <v>0</v>
      </c>
      <c r="I221" s="849">
        <v>3</v>
      </c>
      <c r="J221" s="849">
        <v>197.96999999999997</v>
      </c>
      <c r="K221" s="837">
        <v>1</v>
      </c>
      <c r="L221" s="849">
        <v>3</v>
      </c>
      <c r="M221" s="850">
        <v>197.96999999999997</v>
      </c>
    </row>
    <row r="222" spans="1:13" ht="14.45" customHeight="1" x14ac:dyDescent="0.2">
      <c r="A222" s="831" t="s">
        <v>2923</v>
      </c>
      <c r="B222" s="832" t="s">
        <v>4478</v>
      </c>
      <c r="C222" s="832" t="s">
        <v>3621</v>
      </c>
      <c r="D222" s="832" t="s">
        <v>876</v>
      </c>
      <c r="E222" s="832" t="s">
        <v>3619</v>
      </c>
      <c r="F222" s="849"/>
      <c r="G222" s="849"/>
      <c r="H222" s="837">
        <v>0</v>
      </c>
      <c r="I222" s="849">
        <v>2</v>
      </c>
      <c r="J222" s="849">
        <v>528</v>
      </c>
      <c r="K222" s="837">
        <v>1</v>
      </c>
      <c r="L222" s="849">
        <v>2</v>
      </c>
      <c r="M222" s="850">
        <v>528</v>
      </c>
    </row>
    <row r="223" spans="1:13" ht="14.45" customHeight="1" x14ac:dyDescent="0.2">
      <c r="A223" s="831" t="s">
        <v>2923</v>
      </c>
      <c r="B223" s="832" t="s">
        <v>2659</v>
      </c>
      <c r="C223" s="832" t="s">
        <v>3640</v>
      </c>
      <c r="D223" s="832" t="s">
        <v>3641</v>
      </c>
      <c r="E223" s="832" t="s">
        <v>875</v>
      </c>
      <c r="F223" s="849">
        <v>3</v>
      </c>
      <c r="G223" s="849">
        <v>396</v>
      </c>
      <c r="H223" s="837">
        <v>1</v>
      </c>
      <c r="I223" s="849"/>
      <c r="J223" s="849"/>
      <c r="K223" s="837">
        <v>0</v>
      </c>
      <c r="L223" s="849">
        <v>3</v>
      </c>
      <c r="M223" s="850">
        <v>396</v>
      </c>
    </row>
    <row r="224" spans="1:13" ht="14.45" customHeight="1" x14ac:dyDescent="0.2">
      <c r="A224" s="831" t="s">
        <v>2923</v>
      </c>
      <c r="B224" s="832" t="s">
        <v>2665</v>
      </c>
      <c r="C224" s="832" t="s">
        <v>2666</v>
      </c>
      <c r="D224" s="832" t="s">
        <v>2667</v>
      </c>
      <c r="E224" s="832" t="s">
        <v>2668</v>
      </c>
      <c r="F224" s="849"/>
      <c r="G224" s="849"/>
      <c r="H224" s="837">
        <v>0</v>
      </c>
      <c r="I224" s="849">
        <v>3</v>
      </c>
      <c r="J224" s="849">
        <v>483.18</v>
      </c>
      <c r="K224" s="837">
        <v>1</v>
      </c>
      <c r="L224" s="849">
        <v>3</v>
      </c>
      <c r="M224" s="850">
        <v>483.18</v>
      </c>
    </row>
    <row r="225" spans="1:13" ht="14.45" customHeight="1" x14ac:dyDescent="0.2">
      <c r="A225" s="831" t="s">
        <v>2923</v>
      </c>
      <c r="B225" s="832" t="s">
        <v>2670</v>
      </c>
      <c r="C225" s="832" t="s">
        <v>3886</v>
      </c>
      <c r="D225" s="832" t="s">
        <v>2673</v>
      </c>
      <c r="E225" s="832" t="s">
        <v>1494</v>
      </c>
      <c r="F225" s="849">
        <v>2</v>
      </c>
      <c r="G225" s="849">
        <v>800.34</v>
      </c>
      <c r="H225" s="837">
        <v>1</v>
      </c>
      <c r="I225" s="849"/>
      <c r="J225" s="849"/>
      <c r="K225" s="837">
        <v>0</v>
      </c>
      <c r="L225" s="849">
        <v>2</v>
      </c>
      <c r="M225" s="850">
        <v>800.34</v>
      </c>
    </row>
    <row r="226" spans="1:13" ht="14.45" customHeight="1" x14ac:dyDescent="0.2">
      <c r="A226" s="831" t="s">
        <v>2923</v>
      </c>
      <c r="B226" s="832" t="s">
        <v>2670</v>
      </c>
      <c r="C226" s="832" t="s">
        <v>3887</v>
      </c>
      <c r="D226" s="832" t="s">
        <v>2673</v>
      </c>
      <c r="E226" s="832" t="s">
        <v>3888</v>
      </c>
      <c r="F226" s="849">
        <v>2</v>
      </c>
      <c r="G226" s="849">
        <v>1066.8599999999999</v>
      </c>
      <c r="H226" s="837">
        <v>1</v>
      </c>
      <c r="I226" s="849"/>
      <c r="J226" s="849"/>
      <c r="K226" s="837">
        <v>0</v>
      </c>
      <c r="L226" s="849">
        <v>2</v>
      </c>
      <c r="M226" s="850">
        <v>1066.8599999999999</v>
      </c>
    </row>
    <row r="227" spans="1:13" ht="14.45" customHeight="1" x14ac:dyDescent="0.2">
      <c r="A227" s="831" t="s">
        <v>2923</v>
      </c>
      <c r="B227" s="832" t="s">
        <v>2670</v>
      </c>
      <c r="C227" s="832" t="s">
        <v>3889</v>
      </c>
      <c r="D227" s="832" t="s">
        <v>2673</v>
      </c>
      <c r="E227" s="832" t="s">
        <v>3883</v>
      </c>
      <c r="F227" s="849"/>
      <c r="G227" s="849"/>
      <c r="H227" s="837">
        <v>0</v>
      </c>
      <c r="I227" s="849">
        <v>11</v>
      </c>
      <c r="J227" s="849">
        <v>885.82999999999993</v>
      </c>
      <c r="K227" s="837">
        <v>1</v>
      </c>
      <c r="L227" s="849">
        <v>11</v>
      </c>
      <c r="M227" s="850">
        <v>885.82999999999993</v>
      </c>
    </row>
    <row r="228" spans="1:13" ht="14.45" customHeight="1" x14ac:dyDescent="0.2">
      <c r="A228" s="831" t="s">
        <v>2923</v>
      </c>
      <c r="B228" s="832" t="s">
        <v>2670</v>
      </c>
      <c r="C228" s="832" t="s">
        <v>2672</v>
      </c>
      <c r="D228" s="832" t="s">
        <v>2673</v>
      </c>
      <c r="E228" s="832" t="s">
        <v>1494</v>
      </c>
      <c r="F228" s="849"/>
      <c r="G228" s="849"/>
      <c r="H228" s="837">
        <v>0</v>
      </c>
      <c r="I228" s="849">
        <v>1</v>
      </c>
      <c r="J228" s="849">
        <v>400.17</v>
      </c>
      <c r="K228" s="837">
        <v>1</v>
      </c>
      <c r="L228" s="849">
        <v>1</v>
      </c>
      <c r="M228" s="850">
        <v>400.17</v>
      </c>
    </row>
    <row r="229" spans="1:13" ht="14.45" customHeight="1" x14ac:dyDescent="0.2">
      <c r="A229" s="831" t="s">
        <v>2923</v>
      </c>
      <c r="B229" s="832" t="s">
        <v>2370</v>
      </c>
      <c r="C229" s="832" t="s">
        <v>3141</v>
      </c>
      <c r="D229" s="832" t="s">
        <v>2372</v>
      </c>
      <c r="E229" s="832" t="s">
        <v>3142</v>
      </c>
      <c r="F229" s="849"/>
      <c r="G229" s="849"/>
      <c r="H229" s="837">
        <v>0</v>
      </c>
      <c r="I229" s="849">
        <v>1</v>
      </c>
      <c r="J229" s="849">
        <v>414.07</v>
      </c>
      <c r="K229" s="837">
        <v>1</v>
      </c>
      <c r="L229" s="849">
        <v>1</v>
      </c>
      <c r="M229" s="850">
        <v>414.07</v>
      </c>
    </row>
    <row r="230" spans="1:13" ht="14.45" customHeight="1" x14ac:dyDescent="0.2">
      <c r="A230" s="831" t="s">
        <v>2923</v>
      </c>
      <c r="B230" s="832" t="s">
        <v>4480</v>
      </c>
      <c r="C230" s="832" t="s">
        <v>3905</v>
      </c>
      <c r="D230" s="832" t="s">
        <v>3906</v>
      </c>
      <c r="E230" s="832" t="s">
        <v>3907</v>
      </c>
      <c r="F230" s="849">
        <v>3</v>
      </c>
      <c r="G230" s="849">
        <v>150.96</v>
      </c>
      <c r="H230" s="837">
        <v>1</v>
      </c>
      <c r="I230" s="849"/>
      <c r="J230" s="849"/>
      <c r="K230" s="837">
        <v>0</v>
      </c>
      <c r="L230" s="849">
        <v>3</v>
      </c>
      <c r="M230" s="850">
        <v>150.96</v>
      </c>
    </row>
    <row r="231" spans="1:13" ht="14.45" customHeight="1" x14ac:dyDescent="0.2">
      <c r="A231" s="831" t="s">
        <v>2923</v>
      </c>
      <c r="B231" s="832" t="s">
        <v>4480</v>
      </c>
      <c r="C231" s="832" t="s">
        <v>3916</v>
      </c>
      <c r="D231" s="832" t="s">
        <v>3906</v>
      </c>
      <c r="E231" s="832" t="s">
        <v>3917</v>
      </c>
      <c r="F231" s="849">
        <v>6</v>
      </c>
      <c r="G231" s="849">
        <v>301.92</v>
      </c>
      <c r="H231" s="837">
        <v>1</v>
      </c>
      <c r="I231" s="849"/>
      <c r="J231" s="849"/>
      <c r="K231" s="837">
        <v>0</v>
      </c>
      <c r="L231" s="849">
        <v>6</v>
      </c>
      <c r="M231" s="850">
        <v>301.92</v>
      </c>
    </row>
    <row r="232" spans="1:13" ht="14.45" customHeight="1" x14ac:dyDescent="0.2">
      <c r="A232" s="831" t="s">
        <v>2925</v>
      </c>
      <c r="B232" s="832" t="s">
        <v>2771</v>
      </c>
      <c r="C232" s="832" t="s">
        <v>2775</v>
      </c>
      <c r="D232" s="832" t="s">
        <v>2773</v>
      </c>
      <c r="E232" s="832" t="s">
        <v>2776</v>
      </c>
      <c r="F232" s="849"/>
      <c r="G232" s="849"/>
      <c r="H232" s="837">
        <v>0</v>
      </c>
      <c r="I232" s="849">
        <v>3</v>
      </c>
      <c r="J232" s="849">
        <v>688.14</v>
      </c>
      <c r="K232" s="837">
        <v>1</v>
      </c>
      <c r="L232" s="849">
        <v>3</v>
      </c>
      <c r="M232" s="850">
        <v>688.14</v>
      </c>
    </row>
    <row r="233" spans="1:13" ht="14.45" customHeight="1" x14ac:dyDescent="0.2">
      <c r="A233" s="831" t="s">
        <v>2925</v>
      </c>
      <c r="B233" s="832" t="s">
        <v>2771</v>
      </c>
      <c r="C233" s="832" t="s">
        <v>3414</v>
      </c>
      <c r="D233" s="832" t="s">
        <v>2773</v>
      </c>
      <c r="E233" s="832" t="s">
        <v>2776</v>
      </c>
      <c r="F233" s="849">
        <v>1</v>
      </c>
      <c r="G233" s="849">
        <v>229.38</v>
      </c>
      <c r="H233" s="837">
        <v>1</v>
      </c>
      <c r="I233" s="849"/>
      <c r="J233" s="849"/>
      <c r="K233" s="837">
        <v>0</v>
      </c>
      <c r="L233" s="849">
        <v>1</v>
      </c>
      <c r="M233" s="850">
        <v>229.38</v>
      </c>
    </row>
    <row r="234" spans="1:13" ht="14.45" customHeight="1" x14ac:dyDescent="0.2">
      <c r="A234" s="831" t="s">
        <v>2925</v>
      </c>
      <c r="B234" s="832" t="s">
        <v>2429</v>
      </c>
      <c r="C234" s="832" t="s">
        <v>3415</v>
      </c>
      <c r="D234" s="832" t="s">
        <v>3416</v>
      </c>
      <c r="E234" s="832" t="s">
        <v>834</v>
      </c>
      <c r="F234" s="849">
        <v>3</v>
      </c>
      <c r="G234" s="849">
        <v>105.33</v>
      </c>
      <c r="H234" s="837">
        <v>1</v>
      </c>
      <c r="I234" s="849"/>
      <c r="J234" s="849"/>
      <c r="K234" s="837">
        <v>0</v>
      </c>
      <c r="L234" s="849">
        <v>3</v>
      </c>
      <c r="M234" s="850">
        <v>105.33</v>
      </c>
    </row>
    <row r="235" spans="1:13" ht="14.45" customHeight="1" x14ac:dyDescent="0.2">
      <c r="A235" s="831" t="s">
        <v>2925</v>
      </c>
      <c r="B235" s="832" t="s">
        <v>2439</v>
      </c>
      <c r="C235" s="832" t="s">
        <v>2785</v>
      </c>
      <c r="D235" s="832" t="s">
        <v>1349</v>
      </c>
      <c r="E235" s="832" t="s">
        <v>2786</v>
      </c>
      <c r="F235" s="849"/>
      <c r="G235" s="849"/>
      <c r="H235" s="837">
        <v>0</v>
      </c>
      <c r="I235" s="849">
        <v>1</v>
      </c>
      <c r="J235" s="849">
        <v>143.09</v>
      </c>
      <c r="K235" s="837">
        <v>1</v>
      </c>
      <c r="L235" s="849">
        <v>1</v>
      </c>
      <c r="M235" s="850">
        <v>143.09</v>
      </c>
    </row>
    <row r="236" spans="1:13" ht="14.45" customHeight="1" x14ac:dyDescent="0.2">
      <c r="A236" s="831" t="s">
        <v>2925</v>
      </c>
      <c r="B236" s="832" t="s">
        <v>4484</v>
      </c>
      <c r="C236" s="832" t="s">
        <v>3442</v>
      </c>
      <c r="D236" s="832" t="s">
        <v>3443</v>
      </c>
      <c r="E236" s="832" t="s">
        <v>2444</v>
      </c>
      <c r="F236" s="849">
        <v>1</v>
      </c>
      <c r="G236" s="849">
        <v>79.11</v>
      </c>
      <c r="H236" s="837">
        <v>1</v>
      </c>
      <c r="I236" s="849"/>
      <c r="J236" s="849"/>
      <c r="K236" s="837">
        <v>0</v>
      </c>
      <c r="L236" s="849">
        <v>1</v>
      </c>
      <c r="M236" s="850">
        <v>79.11</v>
      </c>
    </row>
    <row r="237" spans="1:13" ht="14.45" customHeight="1" x14ac:dyDescent="0.2">
      <c r="A237" s="831" t="s">
        <v>2925</v>
      </c>
      <c r="B237" s="832" t="s">
        <v>4485</v>
      </c>
      <c r="C237" s="832" t="s">
        <v>3432</v>
      </c>
      <c r="D237" s="832" t="s">
        <v>1111</v>
      </c>
      <c r="E237" s="832" t="s">
        <v>1112</v>
      </c>
      <c r="F237" s="849">
        <v>1</v>
      </c>
      <c r="G237" s="849">
        <v>79.099999999999994</v>
      </c>
      <c r="H237" s="837">
        <v>1</v>
      </c>
      <c r="I237" s="849"/>
      <c r="J237" s="849"/>
      <c r="K237" s="837">
        <v>0</v>
      </c>
      <c r="L237" s="849">
        <v>1</v>
      </c>
      <c r="M237" s="850">
        <v>79.099999999999994</v>
      </c>
    </row>
    <row r="238" spans="1:13" ht="14.45" customHeight="1" x14ac:dyDescent="0.2">
      <c r="A238" s="831" t="s">
        <v>2925</v>
      </c>
      <c r="B238" s="832" t="s">
        <v>4486</v>
      </c>
      <c r="C238" s="832" t="s">
        <v>3424</v>
      </c>
      <c r="D238" s="832" t="s">
        <v>3425</v>
      </c>
      <c r="E238" s="832" t="s">
        <v>3426</v>
      </c>
      <c r="F238" s="849"/>
      <c r="G238" s="849"/>
      <c r="H238" s="837">
        <v>0</v>
      </c>
      <c r="I238" s="849">
        <v>2</v>
      </c>
      <c r="J238" s="849">
        <v>1309.2</v>
      </c>
      <c r="K238" s="837">
        <v>1</v>
      </c>
      <c r="L238" s="849">
        <v>2</v>
      </c>
      <c r="M238" s="850">
        <v>1309.2</v>
      </c>
    </row>
    <row r="239" spans="1:13" ht="14.45" customHeight="1" x14ac:dyDescent="0.2">
      <c r="A239" s="831" t="s">
        <v>2925</v>
      </c>
      <c r="B239" s="832" t="s">
        <v>2463</v>
      </c>
      <c r="C239" s="832" t="s">
        <v>2478</v>
      </c>
      <c r="D239" s="832" t="s">
        <v>2465</v>
      </c>
      <c r="E239" s="832" t="s">
        <v>2479</v>
      </c>
      <c r="F239" s="849"/>
      <c r="G239" s="849"/>
      <c r="H239" s="837">
        <v>0</v>
      </c>
      <c r="I239" s="849">
        <v>4</v>
      </c>
      <c r="J239" s="849">
        <v>196.32</v>
      </c>
      <c r="K239" s="837">
        <v>1</v>
      </c>
      <c r="L239" s="849">
        <v>4</v>
      </c>
      <c r="M239" s="850">
        <v>196.32</v>
      </c>
    </row>
    <row r="240" spans="1:13" ht="14.45" customHeight="1" x14ac:dyDescent="0.2">
      <c r="A240" s="831" t="s">
        <v>2925</v>
      </c>
      <c r="B240" s="832" t="s">
        <v>2463</v>
      </c>
      <c r="C240" s="832" t="s">
        <v>3448</v>
      </c>
      <c r="D240" s="832" t="s">
        <v>2465</v>
      </c>
      <c r="E240" s="832" t="s">
        <v>3449</v>
      </c>
      <c r="F240" s="849"/>
      <c r="G240" s="849"/>
      <c r="H240" s="837">
        <v>0</v>
      </c>
      <c r="I240" s="849">
        <v>4</v>
      </c>
      <c r="J240" s="849">
        <v>336.72</v>
      </c>
      <c r="K240" s="837">
        <v>1</v>
      </c>
      <c r="L240" s="849">
        <v>4</v>
      </c>
      <c r="M240" s="850">
        <v>336.72</v>
      </c>
    </row>
    <row r="241" spans="1:13" ht="14.45" customHeight="1" x14ac:dyDescent="0.2">
      <c r="A241" s="831" t="s">
        <v>2925</v>
      </c>
      <c r="B241" s="832" t="s">
        <v>2515</v>
      </c>
      <c r="C241" s="832" t="s">
        <v>3411</v>
      </c>
      <c r="D241" s="832" t="s">
        <v>3412</v>
      </c>
      <c r="E241" s="832" t="s">
        <v>2518</v>
      </c>
      <c r="F241" s="849">
        <v>1</v>
      </c>
      <c r="G241" s="849">
        <v>119.7</v>
      </c>
      <c r="H241" s="837">
        <v>1</v>
      </c>
      <c r="I241" s="849"/>
      <c r="J241" s="849"/>
      <c r="K241" s="837">
        <v>0</v>
      </c>
      <c r="L241" s="849">
        <v>1</v>
      </c>
      <c r="M241" s="850">
        <v>119.7</v>
      </c>
    </row>
    <row r="242" spans="1:13" ht="14.45" customHeight="1" x14ac:dyDescent="0.2">
      <c r="A242" s="831" t="s">
        <v>2925</v>
      </c>
      <c r="B242" s="832" t="s">
        <v>2515</v>
      </c>
      <c r="C242" s="832" t="s">
        <v>2516</v>
      </c>
      <c r="D242" s="832" t="s">
        <v>2517</v>
      </c>
      <c r="E242" s="832" t="s">
        <v>2518</v>
      </c>
      <c r="F242" s="849"/>
      <c r="G242" s="849"/>
      <c r="H242" s="837">
        <v>0</v>
      </c>
      <c r="I242" s="849">
        <v>1</v>
      </c>
      <c r="J242" s="849">
        <v>119.7</v>
      </c>
      <c r="K242" s="837">
        <v>1</v>
      </c>
      <c r="L242" s="849">
        <v>1</v>
      </c>
      <c r="M242" s="850">
        <v>119.7</v>
      </c>
    </row>
    <row r="243" spans="1:13" ht="14.45" customHeight="1" x14ac:dyDescent="0.2">
      <c r="A243" s="831" t="s">
        <v>2925</v>
      </c>
      <c r="B243" s="832" t="s">
        <v>2548</v>
      </c>
      <c r="C243" s="832" t="s">
        <v>3154</v>
      </c>
      <c r="D243" s="832" t="s">
        <v>3155</v>
      </c>
      <c r="E243" s="832" t="s">
        <v>3156</v>
      </c>
      <c r="F243" s="849">
        <v>2</v>
      </c>
      <c r="G243" s="849">
        <v>272.08</v>
      </c>
      <c r="H243" s="837">
        <v>1</v>
      </c>
      <c r="I243" s="849"/>
      <c r="J243" s="849"/>
      <c r="K243" s="837">
        <v>0</v>
      </c>
      <c r="L243" s="849">
        <v>2</v>
      </c>
      <c r="M243" s="850">
        <v>272.08</v>
      </c>
    </row>
    <row r="244" spans="1:13" ht="14.45" customHeight="1" x14ac:dyDescent="0.2">
      <c r="A244" s="831" t="s">
        <v>2925</v>
      </c>
      <c r="B244" s="832" t="s">
        <v>4478</v>
      </c>
      <c r="C244" s="832" t="s">
        <v>3621</v>
      </c>
      <c r="D244" s="832" t="s">
        <v>876</v>
      </c>
      <c r="E244" s="832" t="s">
        <v>3619</v>
      </c>
      <c r="F244" s="849"/>
      <c r="G244" s="849"/>
      <c r="H244" s="837">
        <v>0</v>
      </c>
      <c r="I244" s="849">
        <v>1</v>
      </c>
      <c r="J244" s="849">
        <v>264</v>
      </c>
      <c r="K244" s="837">
        <v>1</v>
      </c>
      <c r="L244" s="849">
        <v>1</v>
      </c>
      <c r="M244" s="850">
        <v>264</v>
      </c>
    </row>
    <row r="245" spans="1:13" ht="14.45" customHeight="1" x14ac:dyDescent="0.2">
      <c r="A245" s="831" t="s">
        <v>2925</v>
      </c>
      <c r="B245" s="832" t="s">
        <v>2681</v>
      </c>
      <c r="C245" s="832" t="s">
        <v>2684</v>
      </c>
      <c r="D245" s="832" t="s">
        <v>1532</v>
      </c>
      <c r="E245" s="832" t="s">
        <v>875</v>
      </c>
      <c r="F245" s="849"/>
      <c r="G245" s="849"/>
      <c r="H245" s="837">
        <v>0</v>
      </c>
      <c r="I245" s="849">
        <v>1</v>
      </c>
      <c r="J245" s="849">
        <v>58.77</v>
      </c>
      <c r="K245" s="837">
        <v>1</v>
      </c>
      <c r="L245" s="849">
        <v>1</v>
      </c>
      <c r="M245" s="850">
        <v>58.77</v>
      </c>
    </row>
    <row r="246" spans="1:13" ht="14.45" customHeight="1" x14ac:dyDescent="0.2">
      <c r="A246" s="831" t="s">
        <v>2925</v>
      </c>
      <c r="B246" s="832" t="s">
        <v>4487</v>
      </c>
      <c r="C246" s="832" t="s">
        <v>3445</v>
      </c>
      <c r="D246" s="832" t="s">
        <v>3446</v>
      </c>
      <c r="E246" s="832" t="s">
        <v>3447</v>
      </c>
      <c r="F246" s="849">
        <v>11</v>
      </c>
      <c r="G246" s="849">
        <v>0</v>
      </c>
      <c r="H246" s="837"/>
      <c r="I246" s="849"/>
      <c r="J246" s="849"/>
      <c r="K246" s="837"/>
      <c r="L246" s="849">
        <v>11</v>
      </c>
      <c r="M246" s="850">
        <v>0</v>
      </c>
    </row>
    <row r="247" spans="1:13" ht="14.45" customHeight="1" x14ac:dyDescent="0.2">
      <c r="A247" s="831" t="s">
        <v>2926</v>
      </c>
      <c r="B247" s="832" t="s">
        <v>2733</v>
      </c>
      <c r="C247" s="832" t="s">
        <v>4002</v>
      </c>
      <c r="D247" s="832" t="s">
        <v>2060</v>
      </c>
      <c r="E247" s="832" t="s">
        <v>4003</v>
      </c>
      <c r="F247" s="849">
        <v>1</v>
      </c>
      <c r="G247" s="849">
        <v>86.43</v>
      </c>
      <c r="H247" s="837">
        <v>1</v>
      </c>
      <c r="I247" s="849"/>
      <c r="J247" s="849"/>
      <c r="K247" s="837">
        <v>0</v>
      </c>
      <c r="L247" s="849">
        <v>1</v>
      </c>
      <c r="M247" s="850">
        <v>86.43</v>
      </c>
    </row>
    <row r="248" spans="1:13" ht="14.45" customHeight="1" x14ac:dyDescent="0.2">
      <c r="A248" s="831" t="s">
        <v>2926</v>
      </c>
      <c r="B248" s="832" t="s">
        <v>2733</v>
      </c>
      <c r="C248" s="832" t="s">
        <v>2734</v>
      </c>
      <c r="D248" s="832" t="s">
        <v>2735</v>
      </c>
      <c r="E248" s="832" t="s">
        <v>2062</v>
      </c>
      <c r="F248" s="849"/>
      <c r="G248" s="849"/>
      <c r="H248" s="837">
        <v>0</v>
      </c>
      <c r="I248" s="849">
        <v>1</v>
      </c>
      <c r="J248" s="849">
        <v>86.43</v>
      </c>
      <c r="K248" s="837">
        <v>1</v>
      </c>
      <c r="L248" s="849">
        <v>1</v>
      </c>
      <c r="M248" s="850">
        <v>86.43</v>
      </c>
    </row>
    <row r="249" spans="1:13" ht="14.45" customHeight="1" x14ac:dyDescent="0.2">
      <c r="A249" s="831" t="s">
        <v>2926</v>
      </c>
      <c r="B249" s="832" t="s">
        <v>2429</v>
      </c>
      <c r="C249" s="832" t="s">
        <v>3987</v>
      </c>
      <c r="D249" s="832" t="s">
        <v>2431</v>
      </c>
      <c r="E249" s="832" t="s">
        <v>3988</v>
      </c>
      <c r="F249" s="849">
        <v>1</v>
      </c>
      <c r="G249" s="849">
        <v>17.559999999999999</v>
      </c>
      <c r="H249" s="837">
        <v>1</v>
      </c>
      <c r="I249" s="849"/>
      <c r="J249" s="849"/>
      <c r="K249" s="837">
        <v>0</v>
      </c>
      <c r="L249" s="849">
        <v>1</v>
      </c>
      <c r="M249" s="850">
        <v>17.559999999999999</v>
      </c>
    </row>
    <row r="250" spans="1:13" ht="14.45" customHeight="1" x14ac:dyDescent="0.2">
      <c r="A250" s="831" t="s">
        <v>2926</v>
      </c>
      <c r="B250" s="832" t="s">
        <v>2777</v>
      </c>
      <c r="C250" s="832" t="s">
        <v>3982</v>
      </c>
      <c r="D250" s="832" t="s">
        <v>2779</v>
      </c>
      <c r="E250" s="832" t="s">
        <v>3532</v>
      </c>
      <c r="F250" s="849"/>
      <c r="G250" s="849"/>
      <c r="H250" s="837">
        <v>0</v>
      </c>
      <c r="I250" s="849">
        <v>2</v>
      </c>
      <c r="J250" s="849">
        <v>186.54</v>
      </c>
      <c r="K250" s="837">
        <v>1</v>
      </c>
      <c r="L250" s="849">
        <v>2</v>
      </c>
      <c r="M250" s="850">
        <v>186.54</v>
      </c>
    </row>
    <row r="251" spans="1:13" ht="14.45" customHeight="1" x14ac:dyDescent="0.2">
      <c r="A251" s="831" t="s">
        <v>2926</v>
      </c>
      <c r="B251" s="832" t="s">
        <v>2441</v>
      </c>
      <c r="C251" s="832" t="s">
        <v>3983</v>
      </c>
      <c r="D251" s="832" t="s">
        <v>3984</v>
      </c>
      <c r="E251" s="832" t="s">
        <v>2686</v>
      </c>
      <c r="F251" s="849">
        <v>1</v>
      </c>
      <c r="G251" s="849">
        <v>139.77000000000001</v>
      </c>
      <c r="H251" s="837">
        <v>1</v>
      </c>
      <c r="I251" s="849"/>
      <c r="J251" s="849"/>
      <c r="K251" s="837">
        <v>0</v>
      </c>
      <c r="L251" s="849">
        <v>1</v>
      </c>
      <c r="M251" s="850">
        <v>139.77000000000001</v>
      </c>
    </row>
    <row r="252" spans="1:13" ht="14.45" customHeight="1" x14ac:dyDescent="0.2">
      <c r="A252" s="831" t="s">
        <v>2926</v>
      </c>
      <c r="B252" s="832" t="s">
        <v>2448</v>
      </c>
      <c r="C252" s="832" t="s">
        <v>4011</v>
      </c>
      <c r="D252" s="832" t="s">
        <v>4012</v>
      </c>
      <c r="E252" s="832" t="s">
        <v>2686</v>
      </c>
      <c r="F252" s="849">
        <v>1</v>
      </c>
      <c r="G252" s="849">
        <v>279.52999999999997</v>
      </c>
      <c r="H252" s="837">
        <v>1</v>
      </c>
      <c r="I252" s="849"/>
      <c r="J252" s="849"/>
      <c r="K252" s="837">
        <v>0</v>
      </c>
      <c r="L252" s="849">
        <v>1</v>
      </c>
      <c r="M252" s="850">
        <v>279.52999999999997</v>
      </c>
    </row>
    <row r="253" spans="1:13" ht="14.45" customHeight="1" x14ac:dyDescent="0.2">
      <c r="A253" s="831" t="s">
        <v>2926</v>
      </c>
      <c r="B253" s="832" t="s">
        <v>2486</v>
      </c>
      <c r="C253" s="832" t="s">
        <v>2487</v>
      </c>
      <c r="D253" s="832" t="s">
        <v>1669</v>
      </c>
      <c r="E253" s="832" t="s">
        <v>2488</v>
      </c>
      <c r="F253" s="849"/>
      <c r="G253" s="849"/>
      <c r="H253" s="837">
        <v>0</v>
      </c>
      <c r="I253" s="849">
        <v>2</v>
      </c>
      <c r="J253" s="849">
        <v>308.72000000000003</v>
      </c>
      <c r="K253" s="837">
        <v>1</v>
      </c>
      <c r="L253" s="849">
        <v>2</v>
      </c>
      <c r="M253" s="850">
        <v>308.72000000000003</v>
      </c>
    </row>
    <row r="254" spans="1:13" ht="14.45" customHeight="1" x14ac:dyDescent="0.2">
      <c r="A254" s="831" t="s">
        <v>2926</v>
      </c>
      <c r="B254" s="832" t="s">
        <v>2492</v>
      </c>
      <c r="C254" s="832" t="s">
        <v>3047</v>
      </c>
      <c r="D254" s="832" t="s">
        <v>2799</v>
      </c>
      <c r="E254" s="832" t="s">
        <v>2145</v>
      </c>
      <c r="F254" s="849"/>
      <c r="G254" s="849"/>
      <c r="H254" s="837">
        <v>0</v>
      </c>
      <c r="I254" s="849">
        <v>2</v>
      </c>
      <c r="J254" s="849">
        <v>341.04</v>
      </c>
      <c r="K254" s="837">
        <v>1</v>
      </c>
      <c r="L254" s="849">
        <v>2</v>
      </c>
      <c r="M254" s="850">
        <v>341.04</v>
      </c>
    </row>
    <row r="255" spans="1:13" ht="14.45" customHeight="1" x14ac:dyDescent="0.2">
      <c r="A255" s="831" t="s">
        <v>2926</v>
      </c>
      <c r="B255" s="832" t="s">
        <v>2353</v>
      </c>
      <c r="C255" s="832" t="s">
        <v>2589</v>
      </c>
      <c r="D255" s="832" t="s">
        <v>713</v>
      </c>
      <c r="E255" s="832" t="s">
        <v>1289</v>
      </c>
      <c r="F255" s="849"/>
      <c r="G255" s="849"/>
      <c r="H255" s="837"/>
      <c r="I255" s="849">
        <v>2</v>
      </c>
      <c r="J255" s="849">
        <v>0</v>
      </c>
      <c r="K255" s="837"/>
      <c r="L255" s="849">
        <v>2</v>
      </c>
      <c r="M255" s="850">
        <v>0</v>
      </c>
    </row>
    <row r="256" spans="1:13" ht="14.45" customHeight="1" x14ac:dyDescent="0.2">
      <c r="A256" s="831" t="s">
        <v>2926</v>
      </c>
      <c r="B256" s="832" t="s">
        <v>4488</v>
      </c>
      <c r="C256" s="832" t="s">
        <v>3978</v>
      </c>
      <c r="D256" s="832" t="s">
        <v>3979</v>
      </c>
      <c r="E256" s="832" t="s">
        <v>3980</v>
      </c>
      <c r="F256" s="849"/>
      <c r="G256" s="849"/>
      <c r="H256" s="837">
        <v>0</v>
      </c>
      <c r="I256" s="849">
        <v>1</v>
      </c>
      <c r="J256" s="849">
        <v>161.93</v>
      </c>
      <c r="K256" s="837">
        <v>1</v>
      </c>
      <c r="L256" s="849">
        <v>1</v>
      </c>
      <c r="M256" s="850">
        <v>161.93</v>
      </c>
    </row>
    <row r="257" spans="1:13" ht="14.45" customHeight="1" x14ac:dyDescent="0.2">
      <c r="A257" s="831" t="s">
        <v>2926</v>
      </c>
      <c r="B257" s="832" t="s">
        <v>4489</v>
      </c>
      <c r="C257" s="832" t="s">
        <v>3992</v>
      </c>
      <c r="D257" s="832" t="s">
        <v>3361</v>
      </c>
      <c r="E257" s="832" t="s">
        <v>2965</v>
      </c>
      <c r="F257" s="849"/>
      <c r="G257" s="849"/>
      <c r="H257" s="837">
        <v>0</v>
      </c>
      <c r="I257" s="849">
        <v>2</v>
      </c>
      <c r="J257" s="849">
        <v>352.64</v>
      </c>
      <c r="K257" s="837">
        <v>1</v>
      </c>
      <c r="L257" s="849">
        <v>2</v>
      </c>
      <c r="M257" s="850">
        <v>352.64</v>
      </c>
    </row>
    <row r="258" spans="1:13" ht="14.45" customHeight="1" x14ac:dyDescent="0.2">
      <c r="A258" s="831" t="s">
        <v>2927</v>
      </c>
      <c r="B258" s="832" t="s">
        <v>2439</v>
      </c>
      <c r="C258" s="832" t="s">
        <v>2440</v>
      </c>
      <c r="D258" s="832" t="s">
        <v>1349</v>
      </c>
      <c r="E258" s="832" t="s">
        <v>834</v>
      </c>
      <c r="F258" s="849"/>
      <c r="G258" s="849"/>
      <c r="H258" s="837">
        <v>0</v>
      </c>
      <c r="I258" s="849">
        <v>6</v>
      </c>
      <c r="J258" s="849">
        <v>286.20000000000005</v>
      </c>
      <c r="K258" s="837">
        <v>1</v>
      </c>
      <c r="L258" s="849">
        <v>6</v>
      </c>
      <c r="M258" s="850">
        <v>286.20000000000005</v>
      </c>
    </row>
    <row r="259" spans="1:13" ht="14.45" customHeight="1" x14ac:dyDescent="0.2">
      <c r="A259" s="831" t="s">
        <v>2927</v>
      </c>
      <c r="B259" s="832" t="s">
        <v>2463</v>
      </c>
      <c r="C259" s="832" t="s">
        <v>2476</v>
      </c>
      <c r="D259" s="832" t="s">
        <v>2465</v>
      </c>
      <c r="E259" s="832" t="s">
        <v>2477</v>
      </c>
      <c r="F259" s="849"/>
      <c r="G259" s="849"/>
      <c r="H259" s="837">
        <v>0</v>
      </c>
      <c r="I259" s="849">
        <v>3</v>
      </c>
      <c r="J259" s="849">
        <v>189.42000000000002</v>
      </c>
      <c r="K259" s="837">
        <v>1</v>
      </c>
      <c r="L259" s="849">
        <v>3</v>
      </c>
      <c r="M259" s="850">
        <v>189.42000000000002</v>
      </c>
    </row>
    <row r="260" spans="1:13" ht="14.45" customHeight="1" x14ac:dyDescent="0.2">
      <c r="A260" s="831" t="s">
        <v>2927</v>
      </c>
      <c r="B260" s="832" t="s">
        <v>2515</v>
      </c>
      <c r="C260" s="832" t="s">
        <v>2516</v>
      </c>
      <c r="D260" s="832" t="s">
        <v>2517</v>
      </c>
      <c r="E260" s="832" t="s">
        <v>2518</v>
      </c>
      <c r="F260" s="849"/>
      <c r="G260" s="849"/>
      <c r="H260" s="837">
        <v>0</v>
      </c>
      <c r="I260" s="849">
        <v>4</v>
      </c>
      <c r="J260" s="849">
        <v>478.8</v>
      </c>
      <c r="K260" s="837">
        <v>1</v>
      </c>
      <c r="L260" s="849">
        <v>4</v>
      </c>
      <c r="M260" s="850">
        <v>478.8</v>
      </c>
    </row>
    <row r="261" spans="1:13" ht="14.45" customHeight="1" x14ac:dyDescent="0.2">
      <c r="A261" s="831" t="s">
        <v>2927</v>
      </c>
      <c r="B261" s="832" t="s">
        <v>2643</v>
      </c>
      <c r="C261" s="832" t="s">
        <v>3384</v>
      </c>
      <c r="D261" s="832" t="s">
        <v>1538</v>
      </c>
      <c r="E261" s="832" t="s">
        <v>2857</v>
      </c>
      <c r="F261" s="849">
        <v>1</v>
      </c>
      <c r="G261" s="849">
        <v>0</v>
      </c>
      <c r="H261" s="837"/>
      <c r="I261" s="849"/>
      <c r="J261" s="849"/>
      <c r="K261" s="837"/>
      <c r="L261" s="849">
        <v>1</v>
      </c>
      <c r="M261" s="850">
        <v>0</v>
      </c>
    </row>
    <row r="262" spans="1:13" ht="14.45" customHeight="1" x14ac:dyDescent="0.2">
      <c r="A262" s="831" t="s">
        <v>2927</v>
      </c>
      <c r="B262" s="832" t="s">
        <v>4490</v>
      </c>
      <c r="C262" s="832" t="s">
        <v>3364</v>
      </c>
      <c r="D262" s="832" t="s">
        <v>3365</v>
      </c>
      <c r="E262" s="832" t="s">
        <v>3366</v>
      </c>
      <c r="F262" s="849"/>
      <c r="G262" s="849"/>
      <c r="H262" s="837">
        <v>0</v>
      </c>
      <c r="I262" s="849">
        <v>1</v>
      </c>
      <c r="J262" s="849">
        <v>120.15</v>
      </c>
      <c r="K262" s="837">
        <v>1</v>
      </c>
      <c r="L262" s="849">
        <v>1</v>
      </c>
      <c r="M262" s="850">
        <v>120.15</v>
      </c>
    </row>
    <row r="263" spans="1:13" ht="14.45" customHeight="1" x14ac:dyDescent="0.2">
      <c r="A263" s="831" t="s">
        <v>2927</v>
      </c>
      <c r="B263" s="832" t="s">
        <v>4489</v>
      </c>
      <c r="C263" s="832" t="s">
        <v>3360</v>
      </c>
      <c r="D263" s="832" t="s">
        <v>3361</v>
      </c>
      <c r="E263" s="832" t="s">
        <v>3362</v>
      </c>
      <c r="F263" s="849"/>
      <c r="G263" s="849"/>
      <c r="H263" s="837">
        <v>0</v>
      </c>
      <c r="I263" s="849">
        <v>1</v>
      </c>
      <c r="J263" s="849">
        <v>58.77</v>
      </c>
      <c r="K263" s="837">
        <v>1</v>
      </c>
      <c r="L263" s="849">
        <v>1</v>
      </c>
      <c r="M263" s="850">
        <v>58.77</v>
      </c>
    </row>
    <row r="264" spans="1:13" ht="14.45" customHeight="1" x14ac:dyDescent="0.2">
      <c r="A264" s="831" t="s">
        <v>2928</v>
      </c>
      <c r="B264" s="832" t="s">
        <v>4476</v>
      </c>
      <c r="C264" s="832" t="s">
        <v>3771</v>
      </c>
      <c r="D264" s="832" t="s">
        <v>3772</v>
      </c>
      <c r="E264" s="832" t="s">
        <v>3761</v>
      </c>
      <c r="F264" s="849"/>
      <c r="G264" s="849"/>
      <c r="H264" s="837">
        <v>0</v>
      </c>
      <c r="I264" s="849">
        <v>4</v>
      </c>
      <c r="J264" s="849">
        <v>8155.72</v>
      </c>
      <c r="K264" s="837">
        <v>1</v>
      </c>
      <c r="L264" s="849">
        <v>4</v>
      </c>
      <c r="M264" s="850">
        <v>8155.72</v>
      </c>
    </row>
    <row r="265" spans="1:13" ht="14.45" customHeight="1" x14ac:dyDescent="0.2">
      <c r="A265" s="831" t="s">
        <v>2928</v>
      </c>
      <c r="B265" s="832" t="s">
        <v>4476</v>
      </c>
      <c r="C265" s="832" t="s">
        <v>3773</v>
      </c>
      <c r="D265" s="832" t="s">
        <v>3772</v>
      </c>
      <c r="E265" s="832" t="s">
        <v>3765</v>
      </c>
      <c r="F265" s="849"/>
      <c r="G265" s="849"/>
      <c r="H265" s="837">
        <v>0</v>
      </c>
      <c r="I265" s="849">
        <v>3</v>
      </c>
      <c r="J265" s="849">
        <v>1067.3700000000001</v>
      </c>
      <c r="K265" s="837">
        <v>1</v>
      </c>
      <c r="L265" s="849">
        <v>3</v>
      </c>
      <c r="M265" s="850">
        <v>1067.3700000000001</v>
      </c>
    </row>
    <row r="266" spans="1:13" ht="14.45" customHeight="1" x14ac:dyDescent="0.2">
      <c r="A266" s="831" t="s">
        <v>2928</v>
      </c>
      <c r="B266" s="832" t="s">
        <v>2585</v>
      </c>
      <c r="C266" s="832" t="s">
        <v>4016</v>
      </c>
      <c r="D266" s="832" t="s">
        <v>3647</v>
      </c>
      <c r="E266" s="832" t="s">
        <v>3663</v>
      </c>
      <c r="F266" s="849"/>
      <c r="G266" s="849"/>
      <c r="H266" s="837">
        <v>0</v>
      </c>
      <c r="I266" s="849">
        <v>6</v>
      </c>
      <c r="J266" s="849">
        <v>8725.380000000001</v>
      </c>
      <c r="K266" s="837">
        <v>1</v>
      </c>
      <c r="L266" s="849">
        <v>6</v>
      </c>
      <c r="M266" s="850">
        <v>8725.380000000001</v>
      </c>
    </row>
    <row r="267" spans="1:13" ht="14.45" customHeight="1" x14ac:dyDescent="0.2">
      <c r="A267" s="831" t="s">
        <v>2928</v>
      </c>
      <c r="B267" s="832" t="s">
        <v>2585</v>
      </c>
      <c r="C267" s="832" t="s">
        <v>2817</v>
      </c>
      <c r="D267" s="832" t="s">
        <v>2813</v>
      </c>
      <c r="E267" s="832" t="s">
        <v>2818</v>
      </c>
      <c r="F267" s="849"/>
      <c r="G267" s="849"/>
      <c r="H267" s="837">
        <v>0</v>
      </c>
      <c r="I267" s="849">
        <v>6</v>
      </c>
      <c r="J267" s="849">
        <v>5816.88</v>
      </c>
      <c r="K267" s="837">
        <v>1</v>
      </c>
      <c r="L267" s="849">
        <v>6</v>
      </c>
      <c r="M267" s="850">
        <v>5816.88</v>
      </c>
    </row>
    <row r="268" spans="1:13" ht="14.45" customHeight="1" x14ac:dyDescent="0.2">
      <c r="A268" s="831" t="s">
        <v>2928</v>
      </c>
      <c r="B268" s="832" t="s">
        <v>2585</v>
      </c>
      <c r="C268" s="832" t="s">
        <v>2812</v>
      </c>
      <c r="D268" s="832" t="s">
        <v>2813</v>
      </c>
      <c r="E268" s="832" t="s">
        <v>2814</v>
      </c>
      <c r="F268" s="849"/>
      <c r="G268" s="849"/>
      <c r="H268" s="837">
        <v>0</v>
      </c>
      <c r="I268" s="849">
        <v>2</v>
      </c>
      <c r="J268" s="849">
        <v>3877.94</v>
      </c>
      <c r="K268" s="837">
        <v>1</v>
      </c>
      <c r="L268" s="849">
        <v>2</v>
      </c>
      <c r="M268" s="850">
        <v>3877.94</v>
      </c>
    </row>
    <row r="269" spans="1:13" ht="14.45" customHeight="1" x14ac:dyDescent="0.2">
      <c r="A269" s="831" t="s">
        <v>2928</v>
      </c>
      <c r="B269" s="832" t="s">
        <v>2353</v>
      </c>
      <c r="C269" s="832" t="s">
        <v>2589</v>
      </c>
      <c r="D269" s="832" t="s">
        <v>713</v>
      </c>
      <c r="E269" s="832" t="s">
        <v>1289</v>
      </c>
      <c r="F269" s="849"/>
      <c r="G269" s="849"/>
      <c r="H269" s="837"/>
      <c r="I269" s="849">
        <v>9</v>
      </c>
      <c r="J269" s="849">
        <v>0</v>
      </c>
      <c r="K269" s="837"/>
      <c r="L269" s="849">
        <v>9</v>
      </c>
      <c r="M269" s="850">
        <v>0</v>
      </c>
    </row>
    <row r="270" spans="1:13" ht="14.45" customHeight="1" x14ac:dyDescent="0.2">
      <c r="A270" s="831" t="s">
        <v>2928</v>
      </c>
      <c r="B270" s="832" t="s">
        <v>2605</v>
      </c>
      <c r="C270" s="832" t="s">
        <v>3670</v>
      </c>
      <c r="D270" s="832" t="s">
        <v>2607</v>
      </c>
      <c r="E270" s="832" t="s">
        <v>3671</v>
      </c>
      <c r="F270" s="849"/>
      <c r="G270" s="849"/>
      <c r="H270" s="837">
        <v>0</v>
      </c>
      <c r="I270" s="849">
        <v>2</v>
      </c>
      <c r="J270" s="849">
        <v>678.94</v>
      </c>
      <c r="K270" s="837">
        <v>1</v>
      </c>
      <c r="L270" s="849">
        <v>2</v>
      </c>
      <c r="M270" s="850">
        <v>678.94</v>
      </c>
    </row>
    <row r="271" spans="1:13" ht="14.45" customHeight="1" x14ac:dyDescent="0.2">
      <c r="A271" s="831" t="s">
        <v>2928</v>
      </c>
      <c r="B271" s="832" t="s">
        <v>2605</v>
      </c>
      <c r="C271" s="832" t="s">
        <v>2606</v>
      </c>
      <c r="D271" s="832" t="s">
        <v>2607</v>
      </c>
      <c r="E271" s="832" t="s">
        <v>2608</v>
      </c>
      <c r="F271" s="849"/>
      <c r="G271" s="849"/>
      <c r="H271" s="837">
        <v>0</v>
      </c>
      <c r="I271" s="849">
        <v>5</v>
      </c>
      <c r="J271" s="849">
        <v>565.79999999999995</v>
      </c>
      <c r="K271" s="837">
        <v>1</v>
      </c>
      <c r="L271" s="849">
        <v>5</v>
      </c>
      <c r="M271" s="850">
        <v>565.79999999999995</v>
      </c>
    </row>
    <row r="272" spans="1:13" ht="14.45" customHeight="1" x14ac:dyDescent="0.2">
      <c r="A272" s="831" t="s">
        <v>2928</v>
      </c>
      <c r="B272" s="832" t="s">
        <v>2605</v>
      </c>
      <c r="C272" s="832" t="s">
        <v>2834</v>
      </c>
      <c r="D272" s="832" t="s">
        <v>2607</v>
      </c>
      <c r="E272" s="832" t="s">
        <v>2835</v>
      </c>
      <c r="F272" s="849"/>
      <c r="G272" s="849"/>
      <c r="H272" s="837">
        <v>0</v>
      </c>
      <c r="I272" s="849">
        <v>4</v>
      </c>
      <c r="J272" s="849">
        <v>1357.88</v>
      </c>
      <c r="K272" s="837">
        <v>1</v>
      </c>
      <c r="L272" s="849">
        <v>4</v>
      </c>
      <c r="M272" s="850">
        <v>1357.88</v>
      </c>
    </row>
    <row r="273" spans="1:13" ht="14.45" customHeight="1" x14ac:dyDescent="0.2">
      <c r="A273" s="831" t="s">
        <v>2928</v>
      </c>
      <c r="B273" s="832" t="s">
        <v>2611</v>
      </c>
      <c r="C273" s="832" t="s">
        <v>2612</v>
      </c>
      <c r="D273" s="832" t="s">
        <v>1346</v>
      </c>
      <c r="E273" s="832" t="s">
        <v>1347</v>
      </c>
      <c r="F273" s="849"/>
      <c r="G273" s="849"/>
      <c r="H273" s="837">
        <v>0</v>
      </c>
      <c r="I273" s="849">
        <v>2</v>
      </c>
      <c r="J273" s="849">
        <v>2573.2399999999998</v>
      </c>
      <c r="K273" s="837">
        <v>1</v>
      </c>
      <c r="L273" s="849">
        <v>2</v>
      </c>
      <c r="M273" s="850">
        <v>2573.2399999999998</v>
      </c>
    </row>
    <row r="274" spans="1:13" ht="14.45" customHeight="1" x14ac:dyDescent="0.2">
      <c r="A274" s="831" t="s">
        <v>2928</v>
      </c>
      <c r="B274" s="832" t="s">
        <v>2611</v>
      </c>
      <c r="C274" s="832" t="s">
        <v>2613</v>
      </c>
      <c r="D274" s="832" t="s">
        <v>1346</v>
      </c>
      <c r="E274" s="832" t="s">
        <v>1348</v>
      </c>
      <c r="F274" s="849"/>
      <c r="G274" s="849"/>
      <c r="H274" s="837">
        <v>0</v>
      </c>
      <c r="I274" s="849">
        <v>5</v>
      </c>
      <c r="J274" s="849">
        <v>12866.099999999999</v>
      </c>
      <c r="K274" s="837">
        <v>1</v>
      </c>
      <c r="L274" s="849">
        <v>5</v>
      </c>
      <c r="M274" s="850">
        <v>12866.099999999999</v>
      </c>
    </row>
    <row r="275" spans="1:13" ht="14.45" customHeight="1" x14ac:dyDescent="0.2">
      <c r="A275" s="831" t="s">
        <v>2928</v>
      </c>
      <c r="B275" s="832" t="s">
        <v>2633</v>
      </c>
      <c r="C275" s="832" t="s">
        <v>2634</v>
      </c>
      <c r="D275" s="832" t="s">
        <v>2635</v>
      </c>
      <c r="E275" s="832" t="s">
        <v>2636</v>
      </c>
      <c r="F275" s="849"/>
      <c r="G275" s="849"/>
      <c r="H275" s="837">
        <v>0</v>
      </c>
      <c r="I275" s="849">
        <v>2</v>
      </c>
      <c r="J275" s="849">
        <v>18.8</v>
      </c>
      <c r="K275" s="837">
        <v>1</v>
      </c>
      <c r="L275" s="849">
        <v>2</v>
      </c>
      <c r="M275" s="850">
        <v>18.8</v>
      </c>
    </row>
    <row r="276" spans="1:13" ht="14.45" customHeight="1" x14ac:dyDescent="0.2">
      <c r="A276" s="831" t="s">
        <v>2928</v>
      </c>
      <c r="B276" s="832" t="s">
        <v>4478</v>
      </c>
      <c r="C276" s="832" t="s">
        <v>3050</v>
      </c>
      <c r="D276" s="832" t="s">
        <v>876</v>
      </c>
      <c r="E276" s="832" t="s">
        <v>877</v>
      </c>
      <c r="F276" s="849"/>
      <c r="G276" s="849"/>
      <c r="H276" s="837">
        <v>0</v>
      </c>
      <c r="I276" s="849">
        <v>3</v>
      </c>
      <c r="J276" s="849">
        <v>396</v>
      </c>
      <c r="K276" s="837">
        <v>1</v>
      </c>
      <c r="L276" s="849">
        <v>3</v>
      </c>
      <c r="M276" s="850">
        <v>396</v>
      </c>
    </row>
    <row r="277" spans="1:13" ht="14.45" customHeight="1" x14ac:dyDescent="0.2">
      <c r="A277" s="831" t="s">
        <v>2928</v>
      </c>
      <c r="B277" s="832" t="s">
        <v>2670</v>
      </c>
      <c r="C277" s="832" t="s">
        <v>4019</v>
      </c>
      <c r="D277" s="832" t="s">
        <v>2673</v>
      </c>
      <c r="E277" s="832" t="s">
        <v>3885</v>
      </c>
      <c r="F277" s="849"/>
      <c r="G277" s="849"/>
      <c r="H277" s="837">
        <v>0</v>
      </c>
      <c r="I277" s="849">
        <v>2</v>
      </c>
      <c r="J277" s="849">
        <v>322.12</v>
      </c>
      <c r="K277" s="837">
        <v>1</v>
      </c>
      <c r="L277" s="849">
        <v>2</v>
      </c>
      <c r="M277" s="850">
        <v>322.12</v>
      </c>
    </row>
    <row r="278" spans="1:13" ht="14.45" customHeight="1" x14ac:dyDescent="0.2">
      <c r="A278" s="831" t="s">
        <v>2929</v>
      </c>
      <c r="B278" s="832" t="s">
        <v>4474</v>
      </c>
      <c r="C278" s="832" t="s">
        <v>3192</v>
      </c>
      <c r="D278" s="832" t="s">
        <v>1068</v>
      </c>
      <c r="E278" s="832" t="s">
        <v>3193</v>
      </c>
      <c r="F278" s="849">
        <v>1</v>
      </c>
      <c r="G278" s="849">
        <v>103.67</v>
      </c>
      <c r="H278" s="837">
        <v>1</v>
      </c>
      <c r="I278" s="849"/>
      <c r="J278" s="849"/>
      <c r="K278" s="837">
        <v>0</v>
      </c>
      <c r="L278" s="849">
        <v>1</v>
      </c>
      <c r="M278" s="850">
        <v>103.67</v>
      </c>
    </row>
    <row r="279" spans="1:13" ht="14.45" customHeight="1" x14ac:dyDescent="0.2">
      <c r="A279" s="831" t="s">
        <v>2930</v>
      </c>
      <c r="B279" s="832" t="s">
        <v>2365</v>
      </c>
      <c r="C279" s="832" t="s">
        <v>3784</v>
      </c>
      <c r="D279" s="832" t="s">
        <v>1872</v>
      </c>
      <c r="E279" s="832" t="s">
        <v>3025</v>
      </c>
      <c r="F279" s="849"/>
      <c r="G279" s="849"/>
      <c r="H279" s="837">
        <v>0</v>
      </c>
      <c r="I279" s="849">
        <v>1</v>
      </c>
      <c r="J279" s="849">
        <v>57.6</v>
      </c>
      <c r="K279" s="837">
        <v>1</v>
      </c>
      <c r="L279" s="849">
        <v>1</v>
      </c>
      <c r="M279" s="850">
        <v>57.6</v>
      </c>
    </row>
    <row r="280" spans="1:13" ht="14.45" customHeight="1" x14ac:dyDescent="0.2">
      <c r="A280" s="831" t="s">
        <v>2930</v>
      </c>
      <c r="B280" s="832" t="s">
        <v>2382</v>
      </c>
      <c r="C280" s="832" t="s">
        <v>3108</v>
      </c>
      <c r="D280" s="832" t="s">
        <v>3109</v>
      </c>
      <c r="E280" s="832" t="s">
        <v>3110</v>
      </c>
      <c r="F280" s="849"/>
      <c r="G280" s="849"/>
      <c r="H280" s="837">
        <v>0</v>
      </c>
      <c r="I280" s="849">
        <v>1</v>
      </c>
      <c r="J280" s="849">
        <v>923.74</v>
      </c>
      <c r="K280" s="837">
        <v>1</v>
      </c>
      <c r="L280" s="849">
        <v>1</v>
      </c>
      <c r="M280" s="850">
        <v>923.74</v>
      </c>
    </row>
    <row r="281" spans="1:13" ht="14.45" customHeight="1" x14ac:dyDescent="0.2">
      <c r="A281" s="831" t="s">
        <v>2930</v>
      </c>
      <c r="B281" s="832" t="s">
        <v>2486</v>
      </c>
      <c r="C281" s="832" t="s">
        <v>3148</v>
      </c>
      <c r="D281" s="832" t="s">
        <v>1669</v>
      </c>
      <c r="E281" s="832" t="s">
        <v>2488</v>
      </c>
      <c r="F281" s="849">
        <v>2</v>
      </c>
      <c r="G281" s="849">
        <v>308.72000000000003</v>
      </c>
      <c r="H281" s="837">
        <v>1</v>
      </c>
      <c r="I281" s="849"/>
      <c r="J281" s="849"/>
      <c r="K281" s="837">
        <v>0</v>
      </c>
      <c r="L281" s="849">
        <v>2</v>
      </c>
      <c r="M281" s="850">
        <v>308.72000000000003</v>
      </c>
    </row>
    <row r="282" spans="1:13" ht="14.45" customHeight="1" x14ac:dyDescent="0.2">
      <c r="A282" s="831" t="s">
        <v>2930</v>
      </c>
      <c r="B282" s="832" t="s">
        <v>2486</v>
      </c>
      <c r="C282" s="832" t="s">
        <v>3149</v>
      </c>
      <c r="D282" s="832" t="s">
        <v>1669</v>
      </c>
      <c r="E282" s="832" t="s">
        <v>2488</v>
      </c>
      <c r="F282" s="849">
        <v>6</v>
      </c>
      <c r="G282" s="849">
        <v>926.16000000000008</v>
      </c>
      <c r="H282" s="837">
        <v>1</v>
      </c>
      <c r="I282" s="849"/>
      <c r="J282" s="849"/>
      <c r="K282" s="837">
        <v>0</v>
      </c>
      <c r="L282" s="849">
        <v>6</v>
      </c>
      <c r="M282" s="850">
        <v>926.16000000000008</v>
      </c>
    </row>
    <row r="283" spans="1:13" ht="14.45" customHeight="1" x14ac:dyDescent="0.2">
      <c r="A283" s="831" t="s">
        <v>2930</v>
      </c>
      <c r="B283" s="832" t="s">
        <v>2492</v>
      </c>
      <c r="C283" s="832" t="s">
        <v>3045</v>
      </c>
      <c r="D283" s="832" t="s">
        <v>3046</v>
      </c>
      <c r="E283" s="832" t="s">
        <v>2145</v>
      </c>
      <c r="F283" s="849">
        <v>1</v>
      </c>
      <c r="G283" s="849">
        <v>170.52</v>
      </c>
      <c r="H283" s="837">
        <v>1</v>
      </c>
      <c r="I283" s="849"/>
      <c r="J283" s="849"/>
      <c r="K283" s="837">
        <v>0</v>
      </c>
      <c r="L283" s="849">
        <v>1</v>
      </c>
      <c r="M283" s="850">
        <v>170.52</v>
      </c>
    </row>
    <row r="284" spans="1:13" ht="14.45" customHeight="1" x14ac:dyDescent="0.2">
      <c r="A284" s="831" t="s">
        <v>2930</v>
      </c>
      <c r="B284" s="832" t="s">
        <v>2492</v>
      </c>
      <c r="C284" s="832" t="s">
        <v>3047</v>
      </c>
      <c r="D284" s="832" t="s">
        <v>2799</v>
      </c>
      <c r="E284" s="832" t="s">
        <v>2145</v>
      </c>
      <c r="F284" s="849"/>
      <c r="G284" s="849"/>
      <c r="H284" s="837">
        <v>0</v>
      </c>
      <c r="I284" s="849">
        <v>2</v>
      </c>
      <c r="J284" s="849">
        <v>192.08</v>
      </c>
      <c r="K284" s="837">
        <v>1</v>
      </c>
      <c r="L284" s="849">
        <v>2</v>
      </c>
      <c r="M284" s="850">
        <v>192.08</v>
      </c>
    </row>
    <row r="285" spans="1:13" ht="14.45" customHeight="1" x14ac:dyDescent="0.2">
      <c r="A285" s="831" t="s">
        <v>2930</v>
      </c>
      <c r="B285" s="832" t="s">
        <v>2515</v>
      </c>
      <c r="C285" s="832" t="s">
        <v>2516</v>
      </c>
      <c r="D285" s="832" t="s">
        <v>2517</v>
      </c>
      <c r="E285" s="832" t="s">
        <v>2518</v>
      </c>
      <c r="F285" s="849"/>
      <c r="G285" s="849"/>
      <c r="H285" s="837">
        <v>0</v>
      </c>
      <c r="I285" s="849">
        <v>4</v>
      </c>
      <c r="J285" s="849">
        <v>478.8</v>
      </c>
      <c r="K285" s="837">
        <v>1</v>
      </c>
      <c r="L285" s="849">
        <v>4</v>
      </c>
      <c r="M285" s="850">
        <v>478.8</v>
      </c>
    </row>
    <row r="286" spans="1:13" ht="14.45" customHeight="1" x14ac:dyDescent="0.2">
      <c r="A286" s="831" t="s">
        <v>2930</v>
      </c>
      <c r="B286" s="832" t="s">
        <v>2805</v>
      </c>
      <c r="C286" s="832" t="s">
        <v>2806</v>
      </c>
      <c r="D286" s="832" t="s">
        <v>2807</v>
      </c>
      <c r="E286" s="832" t="s">
        <v>2808</v>
      </c>
      <c r="F286" s="849"/>
      <c r="G286" s="849"/>
      <c r="H286" s="837">
        <v>0</v>
      </c>
      <c r="I286" s="849">
        <v>2</v>
      </c>
      <c r="J286" s="849">
        <v>140.96</v>
      </c>
      <c r="K286" s="837">
        <v>1</v>
      </c>
      <c r="L286" s="849">
        <v>2</v>
      </c>
      <c r="M286" s="850">
        <v>140.96</v>
      </c>
    </row>
    <row r="287" spans="1:13" ht="14.45" customHeight="1" x14ac:dyDescent="0.2">
      <c r="A287" s="831" t="s">
        <v>2930</v>
      </c>
      <c r="B287" s="832" t="s">
        <v>4476</v>
      </c>
      <c r="C287" s="832" t="s">
        <v>3759</v>
      </c>
      <c r="D287" s="832" t="s">
        <v>3760</v>
      </c>
      <c r="E287" s="832" t="s">
        <v>3761</v>
      </c>
      <c r="F287" s="849">
        <v>23</v>
      </c>
      <c r="G287" s="849">
        <v>46895.39</v>
      </c>
      <c r="H287" s="837">
        <v>1</v>
      </c>
      <c r="I287" s="849"/>
      <c r="J287" s="849"/>
      <c r="K287" s="837">
        <v>0</v>
      </c>
      <c r="L287" s="849">
        <v>23</v>
      </c>
      <c r="M287" s="850">
        <v>46895.39</v>
      </c>
    </row>
    <row r="288" spans="1:13" ht="14.45" customHeight="1" x14ac:dyDescent="0.2">
      <c r="A288" s="831" t="s">
        <v>2930</v>
      </c>
      <c r="B288" s="832" t="s">
        <v>4476</v>
      </c>
      <c r="C288" s="832" t="s">
        <v>3766</v>
      </c>
      <c r="D288" s="832" t="s">
        <v>3760</v>
      </c>
      <c r="E288" s="832" t="s">
        <v>3767</v>
      </c>
      <c r="F288" s="849">
        <v>15</v>
      </c>
      <c r="G288" s="849">
        <v>15291.900000000001</v>
      </c>
      <c r="H288" s="837">
        <v>1</v>
      </c>
      <c r="I288" s="849"/>
      <c r="J288" s="849"/>
      <c r="K288" s="837">
        <v>0</v>
      </c>
      <c r="L288" s="849">
        <v>15</v>
      </c>
      <c r="M288" s="850">
        <v>15291.900000000001</v>
      </c>
    </row>
    <row r="289" spans="1:13" ht="14.45" customHeight="1" x14ac:dyDescent="0.2">
      <c r="A289" s="831" t="s">
        <v>2930</v>
      </c>
      <c r="B289" s="832" t="s">
        <v>4476</v>
      </c>
      <c r="C289" s="832" t="s">
        <v>3768</v>
      </c>
      <c r="D289" s="832" t="s">
        <v>3769</v>
      </c>
      <c r="E289" s="832" t="s">
        <v>3767</v>
      </c>
      <c r="F289" s="849">
        <v>2</v>
      </c>
      <c r="G289" s="849">
        <v>2038.92</v>
      </c>
      <c r="H289" s="837">
        <v>1</v>
      </c>
      <c r="I289" s="849"/>
      <c r="J289" s="849"/>
      <c r="K289" s="837">
        <v>0</v>
      </c>
      <c r="L289" s="849">
        <v>2</v>
      </c>
      <c r="M289" s="850">
        <v>2038.92</v>
      </c>
    </row>
    <row r="290" spans="1:13" ht="14.45" customHeight="1" x14ac:dyDescent="0.2">
      <c r="A290" s="831" t="s">
        <v>2930</v>
      </c>
      <c r="B290" s="832" t="s">
        <v>4476</v>
      </c>
      <c r="C290" s="832" t="s">
        <v>3771</v>
      </c>
      <c r="D290" s="832" t="s">
        <v>3772</v>
      </c>
      <c r="E290" s="832" t="s">
        <v>3761</v>
      </c>
      <c r="F290" s="849"/>
      <c r="G290" s="849"/>
      <c r="H290" s="837">
        <v>0</v>
      </c>
      <c r="I290" s="849">
        <v>57</v>
      </c>
      <c r="J290" s="849">
        <v>116219.00999999998</v>
      </c>
      <c r="K290" s="837">
        <v>1</v>
      </c>
      <c r="L290" s="849">
        <v>57</v>
      </c>
      <c r="M290" s="850">
        <v>116219.00999999998</v>
      </c>
    </row>
    <row r="291" spans="1:13" ht="14.45" customHeight="1" x14ac:dyDescent="0.2">
      <c r="A291" s="831" t="s">
        <v>2930</v>
      </c>
      <c r="B291" s="832" t="s">
        <v>4476</v>
      </c>
      <c r="C291" s="832" t="s">
        <v>3773</v>
      </c>
      <c r="D291" s="832" t="s">
        <v>3772</v>
      </c>
      <c r="E291" s="832" t="s">
        <v>3765</v>
      </c>
      <c r="F291" s="849"/>
      <c r="G291" s="849"/>
      <c r="H291" s="837">
        <v>0</v>
      </c>
      <c r="I291" s="849">
        <v>35</v>
      </c>
      <c r="J291" s="849">
        <v>12452.650000000001</v>
      </c>
      <c r="K291" s="837">
        <v>1</v>
      </c>
      <c r="L291" s="849">
        <v>35</v>
      </c>
      <c r="M291" s="850">
        <v>12452.650000000001</v>
      </c>
    </row>
    <row r="292" spans="1:13" ht="14.45" customHeight="1" x14ac:dyDescent="0.2">
      <c r="A292" s="831" t="s">
        <v>2930</v>
      </c>
      <c r="B292" s="832" t="s">
        <v>4476</v>
      </c>
      <c r="C292" s="832" t="s">
        <v>3774</v>
      </c>
      <c r="D292" s="832" t="s">
        <v>3772</v>
      </c>
      <c r="E292" s="832" t="s">
        <v>3763</v>
      </c>
      <c r="F292" s="849"/>
      <c r="G292" s="849"/>
      <c r="H292" s="837">
        <v>0</v>
      </c>
      <c r="I292" s="849">
        <v>106</v>
      </c>
      <c r="J292" s="849">
        <v>58579.840000000011</v>
      </c>
      <c r="K292" s="837">
        <v>1</v>
      </c>
      <c r="L292" s="849">
        <v>106</v>
      </c>
      <c r="M292" s="850">
        <v>58579.840000000011</v>
      </c>
    </row>
    <row r="293" spans="1:13" ht="14.45" customHeight="1" x14ac:dyDescent="0.2">
      <c r="A293" s="831" t="s">
        <v>2930</v>
      </c>
      <c r="B293" s="832" t="s">
        <v>4476</v>
      </c>
      <c r="C293" s="832" t="s">
        <v>3775</v>
      </c>
      <c r="D293" s="832" t="s">
        <v>3772</v>
      </c>
      <c r="E293" s="832" t="s">
        <v>3767</v>
      </c>
      <c r="F293" s="849"/>
      <c r="G293" s="849"/>
      <c r="H293" s="837">
        <v>0</v>
      </c>
      <c r="I293" s="849">
        <v>117</v>
      </c>
      <c r="J293" s="849">
        <v>119276.82000000002</v>
      </c>
      <c r="K293" s="837">
        <v>1</v>
      </c>
      <c r="L293" s="849">
        <v>117</v>
      </c>
      <c r="M293" s="850">
        <v>119276.82000000002</v>
      </c>
    </row>
    <row r="294" spans="1:13" ht="14.45" customHeight="1" x14ac:dyDescent="0.2">
      <c r="A294" s="831" t="s">
        <v>2930</v>
      </c>
      <c r="B294" s="832" t="s">
        <v>4476</v>
      </c>
      <c r="C294" s="832" t="s">
        <v>3959</v>
      </c>
      <c r="D294" s="832" t="s">
        <v>3769</v>
      </c>
      <c r="E294" s="832" t="s">
        <v>3765</v>
      </c>
      <c r="F294" s="849">
        <v>3</v>
      </c>
      <c r="G294" s="849">
        <v>1067.3700000000001</v>
      </c>
      <c r="H294" s="837">
        <v>1</v>
      </c>
      <c r="I294" s="849"/>
      <c r="J294" s="849"/>
      <c r="K294" s="837">
        <v>0</v>
      </c>
      <c r="L294" s="849">
        <v>3</v>
      </c>
      <c r="M294" s="850">
        <v>1067.3700000000001</v>
      </c>
    </row>
    <row r="295" spans="1:13" ht="14.45" customHeight="1" x14ac:dyDescent="0.2">
      <c r="A295" s="831" t="s">
        <v>2930</v>
      </c>
      <c r="B295" s="832" t="s">
        <v>2585</v>
      </c>
      <c r="C295" s="832" t="s">
        <v>3644</v>
      </c>
      <c r="D295" s="832" t="s">
        <v>2587</v>
      </c>
      <c r="E295" s="832" t="s">
        <v>3645</v>
      </c>
      <c r="F295" s="849"/>
      <c r="G295" s="849"/>
      <c r="H295" s="837">
        <v>0</v>
      </c>
      <c r="I295" s="849">
        <v>42</v>
      </c>
      <c r="J295" s="849">
        <v>9772.56</v>
      </c>
      <c r="K295" s="837">
        <v>1</v>
      </c>
      <c r="L295" s="849">
        <v>42</v>
      </c>
      <c r="M295" s="850">
        <v>9772.56</v>
      </c>
    </row>
    <row r="296" spans="1:13" ht="14.45" customHeight="1" x14ac:dyDescent="0.2">
      <c r="A296" s="831" t="s">
        <v>2930</v>
      </c>
      <c r="B296" s="832" t="s">
        <v>2585</v>
      </c>
      <c r="C296" s="832" t="s">
        <v>3646</v>
      </c>
      <c r="D296" s="832" t="s">
        <v>3647</v>
      </c>
      <c r="E296" s="832" t="s">
        <v>2818</v>
      </c>
      <c r="F296" s="849"/>
      <c r="G296" s="849"/>
      <c r="H296" s="837">
        <v>0</v>
      </c>
      <c r="I296" s="849">
        <v>4</v>
      </c>
      <c r="J296" s="849">
        <v>3877.92</v>
      </c>
      <c r="K296" s="837">
        <v>1</v>
      </c>
      <c r="L296" s="849">
        <v>4</v>
      </c>
      <c r="M296" s="850">
        <v>3877.92</v>
      </c>
    </row>
    <row r="297" spans="1:13" ht="14.45" customHeight="1" x14ac:dyDescent="0.2">
      <c r="A297" s="831" t="s">
        <v>2930</v>
      </c>
      <c r="B297" s="832" t="s">
        <v>2585</v>
      </c>
      <c r="C297" s="832" t="s">
        <v>3648</v>
      </c>
      <c r="D297" s="832" t="s">
        <v>3647</v>
      </c>
      <c r="E297" s="832" t="s">
        <v>2814</v>
      </c>
      <c r="F297" s="849"/>
      <c r="G297" s="849"/>
      <c r="H297" s="837">
        <v>0</v>
      </c>
      <c r="I297" s="849">
        <v>12</v>
      </c>
      <c r="J297" s="849">
        <v>23267.64</v>
      </c>
      <c r="K297" s="837">
        <v>1</v>
      </c>
      <c r="L297" s="849">
        <v>12</v>
      </c>
      <c r="M297" s="850">
        <v>23267.64</v>
      </c>
    </row>
    <row r="298" spans="1:13" ht="14.45" customHeight="1" x14ac:dyDescent="0.2">
      <c r="A298" s="831" t="s">
        <v>2930</v>
      </c>
      <c r="B298" s="832" t="s">
        <v>2585</v>
      </c>
      <c r="C298" s="832" t="s">
        <v>3652</v>
      </c>
      <c r="D298" s="832" t="s">
        <v>2587</v>
      </c>
      <c r="E298" s="832" t="s">
        <v>3653</v>
      </c>
      <c r="F298" s="849"/>
      <c r="G298" s="849"/>
      <c r="H298" s="837">
        <v>0</v>
      </c>
      <c r="I298" s="849">
        <v>59</v>
      </c>
      <c r="J298" s="849">
        <v>114399.23</v>
      </c>
      <c r="K298" s="837">
        <v>1</v>
      </c>
      <c r="L298" s="849">
        <v>59</v>
      </c>
      <c r="M298" s="850">
        <v>114399.23</v>
      </c>
    </row>
    <row r="299" spans="1:13" ht="14.45" customHeight="1" x14ac:dyDescent="0.2">
      <c r="A299" s="831" t="s">
        <v>2930</v>
      </c>
      <c r="B299" s="832" t="s">
        <v>2585</v>
      </c>
      <c r="C299" s="832" t="s">
        <v>3654</v>
      </c>
      <c r="D299" s="832" t="s">
        <v>2587</v>
      </c>
      <c r="E299" s="832" t="s">
        <v>3655</v>
      </c>
      <c r="F299" s="849"/>
      <c r="G299" s="849"/>
      <c r="H299" s="837">
        <v>0</v>
      </c>
      <c r="I299" s="849">
        <v>13</v>
      </c>
      <c r="J299" s="849">
        <v>18904.990000000002</v>
      </c>
      <c r="K299" s="837">
        <v>1</v>
      </c>
      <c r="L299" s="849">
        <v>13</v>
      </c>
      <c r="M299" s="850">
        <v>18904.990000000002</v>
      </c>
    </row>
    <row r="300" spans="1:13" ht="14.45" customHeight="1" x14ac:dyDescent="0.2">
      <c r="A300" s="831" t="s">
        <v>2930</v>
      </c>
      <c r="B300" s="832" t="s">
        <v>2585</v>
      </c>
      <c r="C300" s="832" t="s">
        <v>2586</v>
      </c>
      <c r="D300" s="832" t="s">
        <v>2587</v>
      </c>
      <c r="E300" s="832" t="s">
        <v>2588</v>
      </c>
      <c r="F300" s="849"/>
      <c r="G300" s="849"/>
      <c r="H300" s="837">
        <v>0</v>
      </c>
      <c r="I300" s="849">
        <v>57</v>
      </c>
      <c r="J300" s="849">
        <v>27630.75</v>
      </c>
      <c r="K300" s="837">
        <v>1</v>
      </c>
      <c r="L300" s="849">
        <v>57</v>
      </c>
      <c r="M300" s="850">
        <v>27630.75</v>
      </c>
    </row>
    <row r="301" spans="1:13" ht="14.45" customHeight="1" x14ac:dyDescent="0.2">
      <c r="A301" s="831" t="s">
        <v>2930</v>
      </c>
      <c r="B301" s="832" t="s">
        <v>2585</v>
      </c>
      <c r="C301" s="832" t="s">
        <v>2819</v>
      </c>
      <c r="D301" s="832" t="s">
        <v>2587</v>
      </c>
      <c r="E301" s="832" t="s">
        <v>2820</v>
      </c>
      <c r="F301" s="849"/>
      <c r="G301" s="849"/>
      <c r="H301" s="837">
        <v>0</v>
      </c>
      <c r="I301" s="849">
        <v>14</v>
      </c>
      <c r="J301" s="849">
        <v>13572.720000000001</v>
      </c>
      <c r="K301" s="837">
        <v>1</v>
      </c>
      <c r="L301" s="849">
        <v>14</v>
      </c>
      <c r="M301" s="850">
        <v>13572.720000000001</v>
      </c>
    </row>
    <row r="302" spans="1:13" ht="14.45" customHeight="1" x14ac:dyDescent="0.2">
      <c r="A302" s="831" t="s">
        <v>2930</v>
      </c>
      <c r="B302" s="832" t="s">
        <v>2585</v>
      </c>
      <c r="C302" s="832" t="s">
        <v>3659</v>
      </c>
      <c r="D302" s="832" t="s">
        <v>3647</v>
      </c>
      <c r="E302" s="832" t="s">
        <v>2816</v>
      </c>
      <c r="F302" s="849"/>
      <c r="G302" s="849"/>
      <c r="H302" s="837">
        <v>0</v>
      </c>
      <c r="I302" s="849">
        <v>19</v>
      </c>
      <c r="J302" s="849">
        <v>9210.25</v>
      </c>
      <c r="K302" s="837">
        <v>1</v>
      </c>
      <c r="L302" s="849">
        <v>19</v>
      </c>
      <c r="M302" s="850">
        <v>9210.25</v>
      </c>
    </row>
    <row r="303" spans="1:13" ht="14.45" customHeight="1" x14ac:dyDescent="0.2">
      <c r="A303" s="831" t="s">
        <v>2930</v>
      </c>
      <c r="B303" s="832" t="s">
        <v>2585</v>
      </c>
      <c r="C303" s="832" t="s">
        <v>2815</v>
      </c>
      <c r="D303" s="832" t="s">
        <v>2813</v>
      </c>
      <c r="E303" s="832" t="s">
        <v>2816</v>
      </c>
      <c r="F303" s="849"/>
      <c r="G303" s="849"/>
      <c r="H303" s="837">
        <v>0</v>
      </c>
      <c r="I303" s="849">
        <v>37</v>
      </c>
      <c r="J303" s="849">
        <v>17935.75</v>
      </c>
      <c r="K303" s="837">
        <v>1</v>
      </c>
      <c r="L303" s="849">
        <v>37</v>
      </c>
      <c r="M303" s="850">
        <v>17935.75</v>
      </c>
    </row>
    <row r="304" spans="1:13" ht="14.45" customHeight="1" x14ac:dyDescent="0.2">
      <c r="A304" s="831" t="s">
        <v>2930</v>
      </c>
      <c r="B304" s="832" t="s">
        <v>2585</v>
      </c>
      <c r="C304" s="832" t="s">
        <v>2817</v>
      </c>
      <c r="D304" s="832" t="s">
        <v>2813</v>
      </c>
      <c r="E304" s="832" t="s">
        <v>2818</v>
      </c>
      <c r="F304" s="849"/>
      <c r="G304" s="849"/>
      <c r="H304" s="837">
        <v>0</v>
      </c>
      <c r="I304" s="849">
        <v>12</v>
      </c>
      <c r="J304" s="849">
        <v>11633.76</v>
      </c>
      <c r="K304" s="837">
        <v>1</v>
      </c>
      <c r="L304" s="849">
        <v>12</v>
      </c>
      <c r="M304" s="850">
        <v>11633.76</v>
      </c>
    </row>
    <row r="305" spans="1:13" ht="14.45" customHeight="1" x14ac:dyDescent="0.2">
      <c r="A305" s="831" t="s">
        <v>2930</v>
      </c>
      <c r="B305" s="832" t="s">
        <v>2585</v>
      </c>
      <c r="C305" s="832" t="s">
        <v>2812</v>
      </c>
      <c r="D305" s="832" t="s">
        <v>2813</v>
      </c>
      <c r="E305" s="832" t="s">
        <v>2814</v>
      </c>
      <c r="F305" s="849"/>
      <c r="G305" s="849"/>
      <c r="H305" s="837">
        <v>0</v>
      </c>
      <c r="I305" s="849">
        <v>2</v>
      </c>
      <c r="J305" s="849">
        <v>3877.94</v>
      </c>
      <c r="K305" s="837">
        <v>1</v>
      </c>
      <c r="L305" s="849">
        <v>2</v>
      </c>
      <c r="M305" s="850">
        <v>3877.94</v>
      </c>
    </row>
    <row r="306" spans="1:13" ht="14.45" customHeight="1" x14ac:dyDescent="0.2">
      <c r="A306" s="831" t="s">
        <v>2930</v>
      </c>
      <c r="B306" s="832" t="s">
        <v>2585</v>
      </c>
      <c r="C306" s="832" t="s">
        <v>3667</v>
      </c>
      <c r="D306" s="832" t="s">
        <v>3668</v>
      </c>
      <c r="E306" s="832" t="s">
        <v>2816</v>
      </c>
      <c r="F306" s="849">
        <v>6</v>
      </c>
      <c r="G306" s="849">
        <v>2908.5</v>
      </c>
      <c r="H306" s="837">
        <v>1</v>
      </c>
      <c r="I306" s="849"/>
      <c r="J306" s="849"/>
      <c r="K306" s="837">
        <v>0</v>
      </c>
      <c r="L306" s="849">
        <v>6</v>
      </c>
      <c r="M306" s="850">
        <v>2908.5</v>
      </c>
    </row>
    <row r="307" spans="1:13" ht="14.45" customHeight="1" x14ac:dyDescent="0.2">
      <c r="A307" s="831" t="s">
        <v>2930</v>
      </c>
      <c r="B307" s="832" t="s">
        <v>2821</v>
      </c>
      <c r="C307" s="832" t="s">
        <v>2822</v>
      </c>
      <c r="D307" s="832" t="s">
        <v>2823</v>
      </c>
      <c r="E307" s="832" t="s">
        <v>2824</v>
      </c>
      <c r="F307" s="849"/>
      <c r="G307" s="849"/>
      <c r="H307" s="837">
        <v>0</v>
      </c>
      <c r="I307" s="849">
        <v>81</v>
      </c>
      <c r="J307" s="849">
        <v>61077.24</v>
      </c>
      <c r="K307" s="837">
        <v>1</v>
      </c>
      <c r="L307" s="849">
        <v>81</v>
      </c>
      <c r="M307" s="850">
        <v>61077.24</v>
      </c>
    </row>
    <row r="308" spans="1:13" ht="14.45" customHeight="1" x14ac:dyDescent="0.2">
      <c r="A308" s="831" t="s">
        <v>2930</v>
      </c>
      <c r="B308" s="832" t="s">
        <v>2821</v>
      </c>
      <c r="C308" s="832" t="s">
        <v>3603</v>
      </c>
      <c r="D308" s="832" t="s">
        <v>2823</v>
      </c>
      <c r="E308" s="832" t="s">
        <v>3604</v>
      </c>
      <c r="F308" s="849"/>
      <c r="G308" s="849"/>
      <c r="H308" s="837">
        <v>0</v>
      </c>
      <c r="I308" s="849">
        <v>76</v>
      </c>
      <c r="J308" s="849">
        <v>85960.56</v>
      </c>
      <c r="K308" s="837">
        <v>1</v>
      </c>
      <c r="L308" s="849">
        <v>76</v>
      </c>
      <c r="M308" s="850">
        <v>85960.56</v>
      </c>
    </row>
    <row r="309" spans="1:13" ht="14.45" customHeight="1" x14ac:dyDescent="0.2">
      <c r="A309" s="831" t="s">
        <v>2930</v>
      </c>
      <c r="B309" s="832" t="s">
        <v>2821</v>
      </c>
      <c r="C309" s="832" t="s">
        <v>3605</v>
      </c>
      <c r="D309" s="832" t="s">
        <v>2823</v>
      </c>
      <c r="E309" s="832" t="s">
        <v>3606</v>
      </c>
      <c r="F309" s="849"/>
      <c r="G309" s="849"/>
      <c r="H309" s="837">
        <v>0</v>
      </c>
      <c r="I309" s="849">
        <v>48</v>
      </c>
      <c r="J309" s="849">
        <v>72387.839999999997</v>
      </c>
      <c r="K309" s="837">
        <v>1</v>
      </c>
      <c r="L309" s="849">
        <v>48</v>
      </c>
      <c r="M309" s="850">
        <v>72387.839999999997</v>
      </c>
    </row>
    <row r="310" spans="1:13" ht="14.45" customHeight="1" x14ac:dyDescent="0.2">
      <c r="A310" s="831" t="s">
        <v>2930</v>
      </c>
      <c r="B310" s="832" t="s">
        <v>2821</v>
      </c>
      <c r="C310" s="832" t="s">
        <v>3612</v>
      </c>
      <c r="D310" s="832" t="s">
        <v>2823</v>
      </c>
      <c r="E310" s="832" t="s">
        <v>3613</v>
      </c>
      <c r="F310" s="849">
        <v>4</v>
      </c>
      <c r="G310" s="849">
        <v>6032.32</v>
      </c>
      <c r="H310" s="837">
        <v>1</v>
      </c>
      <c r="I310" s="849"/>
      <c r="J310" s="849"/>
      <c r="K310" s="837">
        <v>0</v>
      </c>
      <c r="L310" s="849">
        <v>4</v>
      </c>
      <c r="M310" s="850">
        <v>6032.32</v>
      </c>
    </row>
    <row r="311" spans="1:13" ht="14.45" customHeight="1" x14ac:dyDescent="0.2">
      <c r="A311" s="831" t="s">
        <v>2930</v>
      </c>
      <c r="B311" s="832" t="s">
        <v>2821</v>
      </c>
      <c r="C311" s="832" t="s">
        <v>4023</v>
      </c>
      <c r="D311" s="832" t="s">
        <v>2823</v>
      </c>
      <c r="E311" s="832" t="s">
        <v>4024</v>
      </c>
      <c r="F311" s="849">
        <v>6</v>
      </c>
      <c r="G311" s="849">
        <v>18097.02</v>
      </c>
      <c r="H311" s="837">
        <v>1</v>
      </c>
      <c r="I311" s="849"/>
      <c r="J311" s="849"/>
      <c r="K311" s="837">
        <v>0</v>
      </c>
      <c r="L311" s="849">
        <v>6</v>
      </c>
      <c r="M311" s="850">
        <v>18097.02</v>
      </c>
    </row>
    <row r="312" spans="1:13" ht="14.45" customHeight="1" x14ac:dyDescent="0.2">
      <c r="A312" s="831" t="s">
        <v>2930</v>
      </c>
      <c r="B312" s="832" t="s">
        <v>2821</v>
      </c>
      <c r="C312" s="832" t="s">
        <v>3614</v>
      </c>
      <c r="D312" s="832" t="s">
        <v>3615</v>
      </c>
      <c r="E312" s="832" t="s">
        <v>2824</v>
      </c>
      <c r="F312" s="849">
        <v>12</v>
      </c>
      <c r="G312" s="849">
        <v>9048.48</v>
      </c>
      <c r="H312" s="837">
        <v>1</v>
      </c>
      <c r="I312" s="849"/>
      <c r="J312" s="849"/>
      <c r="K312" s="837">
        <v>0</v>
      </c>
      <c r="L312" s="849">
        <v>12</v>
      </c>
      <c r="M312" s="850">
        <v>9048.48</v>
      </c>
    </row>
    <row r="313" spans="1:13" ht="14.45" customHeight="1" x14ac:dyDescent="0.2">
      <c r="A313" s="831" t="s">
        <v>2930</v>
      </c>
      <c r="B313" s="832" t="s">
        <v>2821</v>
      </c>
      <c r="C313" s="832" t="s">
        <v>3617</v>
      </c>
      <c r="D313" s="832" t="s">
        <v>3615</v>
      </c>
      <c r="E313" s="832" t="s">
        <v>2824</v>
      </c>
      <c r="F313" s="849">
        <v>12</v>
      </c>
      <c r="G313" s="849">
        <v>9048.48</v>
      </c>
      <c r="H313" s="837">
        <v>1</v>
      </c>
      <c r="I313" s="849"/>
      <c r="J313" s="849"/>
      <c r="K313" s="837">
        <v>0</v>
      </c>
      <c r="L313" s="849">
        <v>12</v>
      </c>
      <c r="M313" s="850">
        <v>9048.48</v>
      </c>
    </row>
    <row r="314" spans="1:13" ht="14.45" customHeight="1" x14ac:dyDescent="0.2">
      <c r="A314" s="831" t="s">
        <v>2930</v>
      </c>
      <c r="B314" s="832" t="s">
        <v>2821</v>
      </c>
      <c r="C314" s="832" t="s">
        <v>3942</v>
      </c>
      <c r="D314" s="832" t="s">
        <v>3615</v>
      </c>
      <c r="E314" s="832" t="s">
        <v>3604</v>
      </c>
      <c r="F314" s="849">
        <v>6</v>
      </c>
      <c r="G314" s="849">
        <v>6786.36</v>
      </c>
      <c r="H314" s="837">
        <v>1</v>
      </c>
      <c r="I314" s="849"/>
      <c r="J314" s="849"/>
      <c r="K314" s="837">
        <v>0</v>
      </c>
      <c r="L314" s="849">
        <v>6</v>
      </c>
      <c r="M314" s="850">
        <v>6786.36</v>
      </c>
    </row>
    <row r="315" spans="1:13" ht="14.45" customHeight="1" x14ac:dyDescent="0.2">
      <c r="A315" s="831" t="s">
        <v>2930</v>
      </c>
      <c r="B315" s="832" t="s">
        <v>2353</v>
      </c>
      <c r="C315" s="832" t="s">
        <v>2589</v>
      </c>
      <c r="D315" s="832" t="s">
        <v>713</v>
      </c>
      <c r="E315" s="832" t="s">
        <v>1289</v>
      </c>
      <c r="F315" s="849"/>
      <c r="G315" s="849"/>
      <c r="H315" s="837"/>
      <c r="I315" s="849">
        <v>51</v>
      </c>
      <c r="J315" s="849">
        <v>0</v>
      </c>
      <c r="K315" s="837"/>
      <c r="L315" s="849">
        <v>51</v>
      </c>
      <c r="M315" s="850">
        <v>0</v>
      </c>
    </row>
    <row r="316" spans="1:13" ht="14.45" customHeight="1" x14ac:dyDescent="0.2">
      <c r="A316" s="831" t="s">
        <v>2930</v>
      </c>
      <c r="B316" s="832" t="s">
        <v>2353</v>
      </c>
      <c r="C316" s="832" t="s">
        <v>2825</v>
      </c>
      <c r="D316" s="832" t="s">
        <v>1980</v>
      </c>
      <c r="E316" s="832" t="s">
        <v>1983</v>
      </c>
      <c r="F316" s="849">
        <v>3</v>
      </c>
      <c r="G316" s="849">
        <v>0</v>
      </c>
      <c r="H316" s="837"/>
      <c r="I316" s="849"/>
      <c r="J316" s="849"/>
      <c r="K316" s="837"/>
      <c r="L316" s="849">
        <v>3</v>
      </c>
      <c r="M316" s="850">
        <v>0</v>
      </c>
    </row>
    <row r="317" spans="1:13" ht="14.45" customHeight="1" x14ac:dyDescent="0.2">
      <c r="A317" s="831" t="s">
        <v>2930</v>
      </c>
      <c r="B317" s="832" t="s">
        <v>2605</v>
      </c>
      <c r="C317" s="832" t="s">
        <v>4032</v>
      </c>
      <c r="D317" s="832" t="s">
        <v>3948</v>
      </c>
      <c r="E317" s="832" t="s">
        <v>2835</v>
      </c>
      <c r="F317" s="849">
        <v>1</v>
      </c>
      <c r="G317" s="849">
        <v>339.47</v>
      </c>
      <c r="H317" s="837">
        <v>1</v>
      </c>
      <c r="I317" s="849"/>
      <c r="J317" s="849"/>
      <c r="K317" s="837">
        <v>0</v>
      </c>
      <c r="L317" s="849">
        <v>1</v>
      </c>
      <c r="M317" s="850">
        <v>339.47</v>
      </c>
    </row>
    <row r="318" spans="1:13" ht="14.45" customHeight="1" x14ac:dyDescent="0.2">
      <c r="A318" s="831" t="s">
        <v>2930</v>
      </c>
      <c r="B318" s="832" t="s">
        <v>2605</v>
      </c>
      <c r="C318" s="832" t="s">
        <v>4033</v>
      </c>
      <c r="D318" s="832" t="s">
        <v>4034</v>
      </c>
      <c r="E318" s="832" t="s">
        <v>2835</v>
      </c>
      <c r="F318" s="849">
        <v>1</v>
      </c>
      <c r="G318" s="849">
        <v>339.47</v>
      </c>
      <c r="H318" s="837">
        <v>1</v>
      </c>
      <c r="I318" s="849"/>
      <c r="J318" s="849"/>
      <c r="K318" s="837">
        <v>0</v>
      </c>
      <c r="L318" s="849">
        <v>1</v>
      </c>
      <c r="M318" s="850">
        <v>339.47</v>
      </c>
    </row>
    <row r="319" spans="1:13" ht="14.45" customHeight="1" x14ac:dyDescent="0.2">
      <c r="A319" s="831" t="s">
        <v>2930</v>
      </c>
      <c r="B319" s="832" t="s">
        <v>2605</v>
      </c>
      <c r="C319" s="832" t="s">
        <v>3670</v>
      </c>
      <c r="D319" s="832" t="s">
        <v>2607</v>
      </c>
      <c r="E319" s="832" t="s">
        <v>3671</v>
      </c>
      <c r="F319" s="849"/>
      <c r="G319" s="849"/>
      <c r="H319" s="837">
        <v>0</v>
      </c>
      <c r="I319" s="849">
        <v>3</v>
      </c>
      <c r="J319" s="849">
        <v>1018.4100000000001</v>
      </c>
      <c r="K319" s="837">
        <v>1</v>
      </c>
      <c r="L319" s="849">
        <v>3</v>
      </c>
      <c r="M319" s="850">
        <v>1018.4100000000001</v>
      </c>
    </row>
    <row r="320" spans="1:13" ht="14.45" customHeight="1" x14ac:dyDescent="0.2">
      <c r="A320" s="831" t="s">
        <v>2930</v>
      </c>
      <c r="B320" s="832" t="s">
        <v>2605</v>
      </c>
      <c r="C320" s="832" t="s">
        <v>2606</v>
      </c>
      <c r="D320" s="832" t="s">
        <v>2607</v>
      </c>
      <c r="E320" s="832" t="s">
        <v>2608</v>
      </c>
      <c r="F320" s="849"/>
      <c r="G320" s="849"/>
      <c r="H320" s="837">
        <v>0</v>
      </c>
      <c r="I320" s="849">
        <v>6</v>
      </c>
      <c r="J320" s="849">
        <v>678.96</v>
      </c>
      <c r="K320" s="837">
        <v>1</v>
      </c>
      <c r="L320" s="849">
        <v>6</v>
      </c>
      <c r="M320" s="850">
        <v>678.96</v>
      </c>
    </row>
    <row r="321" spans="1:13" ht="14.45" customHeight="1" x14ac:dyDescent="0.2">
      <c r="A321" s="831" t="s">
        <v>2930</v>
      </c>
      <c r="B321" s="832" t="s">
        <v>2605</v>
      </c>
      <c r="C321" s="832" t="s">
        <v>2834</v>
      </c>
      <c r="D321" s="832" t="s">
        <v>2607</v>
      </c>
      <c r="E321" s="832" t="s">
        <v>2835</v>
      </c>
      <c r="F321" s="849"/>
      <c r="G321" s="849"/>
      <c r="H321" s="837">
        <v>0</v>
      </c>
      <c r="I321" s="849">
        <v>169</v>
      </c>
      <c r="J321" s="849">
        <v>57370.43</v>
      </c>
      <c r="K321" s="837">
        <v>1</v>
      </c>
      <c r="L321" s="849">
        <v>169</v>
      </c>
      <c r="M321" s="850">
        <v>57370.43</v>
      </c>
    </row>
    <row r="322" spans="1:13" ht="14.45" customHeight="1" x14ac:dyDescent="0.2">
      <c r="A322" s="831" t="s">
        <v>2930</v>
      </c>
      <c r="B322" s="832" t="s">
        <v>2605</v>
      </c>
      <c r="C322" s="832" t="s">
        <v>3679</v>
      </c>
      <c r="D322" s="832" t="s">
        <v>3675</v>
      </c>
      <c r="E322" s="832" t="s">
        <v>3680</v>
      </c>
      <c r="F322" s="849"/>
      <c r="G322" s="849"/>
      <c r="H322" s="837">
        <v>0</v>
      </c>
      <c r="I322" s="849">
        <v>2</v>
      </c>
      <c r="J322" s="849">
        <v>1527.26</v>
      </c>
      <c r="K322" s="837">
        <v>1</v>
      </c>
      <c r="L322" s="849">
        <v>2</v>
      </c>
      <c r="M322" s="850">
        <v>1527.26</v>
      </c>
    </row>
    <row r="323" spans="1:13" ht="14.45" customHeight="1" x14ac:dyDescent="0.2">
      <c r="A323" s="831" t="s">
        <v>2930</v>
      </c>
      <c r="B323" s="832" t="s">
        <v>2605</v>
      </c>
      <c r="C323" s="832" t="s">
        <v>4035</v>
      </c>
      <c r="D323" s="832" t="s">
        <v>4036</v>
      </c>
      <c r="E323" s="832" t="s">
        <v>2835</v>
      </c>
      <c r="F323" s="849">
        <v>2</v>
      </c>
      <c r="G323" s="849">
        <v>678.94</v>
      </c>
      <c r="H323" s="837">
        <v>1</v>
      </c>
      <c r="I323" s="849"/>
      <c r="J323" s="849"/>
      <c r="K323" s="837">
        <v>0</v>
      </c>
      <c r="L323" s="849">
        <v>2</v>
      </c>
      <c r="M323" s="850">
        <v>678.94</v>
      </c>
    </row>
    <row r="324" spans="1:13" ht="14.45" customHeight="1" x14ac:dyDescent="0.2">
      <c r="A324" s="831" t="s">
        <v>2930</v>
      </c>
      <c r="B324" s="832" t="s">
        <v>2605</v>
      </c>
      <c r="C324" s="832" t="s">
        <v>4039</v>
      </c>
      <c r="D324" s="832" t="s">
        <v>2607</v>
      </c>
      <c r="E324" s="832" t="s">
        <v>2835</v>
      </c>
      <c r="F324" s="849">
        <v>5</v>
      </c>
      <c r="G324" s="849">
        <v>1697.3500000000001</v>
      </c>
      <c r="H324" s="837">
        <v>1</v>
      </c>
      <c r="I324" s="849"/>
      <c r="J324" s="849"/>
      <c r="K324" s="837">
        <v>0</v>
      </c>
      <c r="L324" s="849">
        <v>5</v>
      </c>
      <c r="M324" s="850">
        <v>1697.3500000000001</v>
      </c>
    </row>
    <row r="325" spans="1:13" ht="14.45" customHeight="1" x14ac:dyDescent="0.2">
      <c r="A325" s="831" t="s">
        <v>2930</v>
      </c>
      <c r="B325" s="832" t="s">
        <v>2605</v>
      </c>
      <c r="C325" s="832" t="s">
        <v>4037</v>
      </c>
      <c r="D325" s="832" t="s">
        <v>4036</v>
      </c>
      <c r="E325" s="832" t="s">
        <v>2608</v>
      </c>
      <c r="F325" s="849">
        <v>2</v>
      </c>
      <c r="G325" s="849">
        <v>226.32</v>
      </c>
      <c r="H325" s="837">
        <v>1</v>
      </c>
      <c r="I325" s="849"/>
      <c r="J325" s="849"/>
      <c r="K325" s="837">
        <v>0</v>
      </c>
      <c r="L325" s="849">
        <v>2</v>
      </c>
      <c r="M325" s="850">
        <v>226.32</v>
      </c>
    </row>
    <row r="326" spans="1:13" ht="14.45" customHeight="1" x14ac:dyDescent="0.2">
      <c r="A326" s="831" t="s">
        <v>2930</v>
      </c>
      <c r="B326" s="832" t="s">
        <v>2605</v>
      </c>
      <c r="C326" s="832" t="s">
        <v>4038</v>
      </c>
      <c r="D326" s="832" t="s">
        <v>4034</v>
      </c>
      <c r="E326" s="832" t="s">
        <v>2608</v>
      </c>
      <c r="F326" s="849">
        <v>2</v>
      </c>
      <c r="G326" s="849">
        <v>226.32</v>
      </c>
      <c r="H326" s="837">
        <v>1</v>
      </c>
      <c r="I326" s="849"/>
      <c r="J326" s="849"/>
      <c r="K326" s="837">
        <v>0</v>
      </c>
      <c r="L326" s="849">
        <v>2</v>
      </c>
      <c r="M326" s="850">
        <v>226.32</v>
      </c>
    </row>
    <row r="327" spans="1:13" ht="14.45" customHeight="1" x14ac:dyDescent="0.2">
      <c r="A327" s="831" t="s">
        <v>2930</v>
      </c>
      <c r="B327" s="832" t="s">
        <v>2611</v>
      </c>
      <c r="C327" s="832" t="s">
        <v>3794</v>
      </c>
      <c r="D327" s="832" t="s">
        <v>3795</v>
      </c>
      <c r="E327" s="832" t="s">
        <v>3796</v>
      </c>
      <c r="F327" s="849">
        <v>13</v>
      </c>
      <c r="G327" s="849">
        <v>2200.77</v>
      </c>
      <c r="H327" s="837">
        <v>1</v>
      </c>
      <c r="I327" s="849"/>
      <c r="J327" s="849"/>
      <c r="K327" s="837">
        <v>0</v>
      </c>
      <c r="L327" s="849">
        <v>13</v>
      </c>
      <c r="M327" s="850">
        <v>2200.77</v>
      </c>
    </row>
    <row r="328" spans="1:13" ht="14.45" customHeight="1" x14ac:dyDescent="0.2">
      <c r="A328" s="831" t="s">
        <v>2930</v>
      </c>
      <c r="B328" s="832" t="s">
        <v>2611</v>
      </c>
      <c r="C328" s="832" t="s">
        <v>3797</v>
      </c>
      <c r="D328" s="832" t="s">
        <v>3795</v>
      </c>
      <c r="E328" s="832" t="s">
        <v>3798</v>
      </c>
      <c r="F328" s="849">
        <v>30</v>
      </c>
      <c r="G328" s="849">
        <v>10157.4</v>
      </c>
      <c r="H328" s="837">
        <v>1</v>
      </c>
      <c r="I328" s="849"/>
      <c r="J328" s="849"/>
      <c r="K328" s="837">
        <v>0</v>
      </c>
      <c r="L328" s="849">
        <v>30</v>
      </c>
      <c r="M328" s="850">
        <v>10157.4</v>
      </c>
    </row>
    <row r="329" spans="1:13" ht="14.45" customHeight="1" x14ac:dyDescent="0.2">
      <c r="A329" s="831" t="s">
        <v>2930</v>
      </c>
      <c r="B329" s="832" t="s">
        <v>2611</v>
      </c>
      <c r="C329" s="832" t="s">
        <v>3801</v>
      </c>
      <c r="D329" s="832" t="s">
        <v>3802</v>
      </c>
      <c r="E329" s="832" t="s">
        <v>3796</v>
      </c>
      <c r="F329" s="849">
        <v>2</v>
      </c>
      <c r="G329" s="849">
        <v>338.58</v>
      </c>
      <c r="H329" s="837">
        <v>1</v>
      </c>
      <c r="I329" s="849"/>
      <c r="J329" s="849"/>
      <c r="K329" s="837">
        <v>0</v>
      </c>
      <c r="L329" s="849">
        <v>2</v>
      </c>
      <c r="M329" s="850">
        <v>338.58</v>
      </c>
    </row>
    <row r="330" spans="1:13" ht="14.45" customHeight="1" x14ac:dyDescent="0.2">
      <c r="A330" s="831" t="s">
        <v>2930</v>
      </c>
      <c r="B330" s="832" t="s">
        <v>2611</v>
      </c>
      <c r="C330" s="832" t="s">
        <v>3803</v>
      </c>
      <c r="D330" s="832" t="s">
        <v>1346</v>
      </c>
      <c r="E330" s="832" t="s">
        <v>3796</v>
      </c>
      <c r="F330" s="849">
        <v>38</v>
      </c>
      <c r="G330" s="849">
        <v>6433.02</v>
      </c>
      <c r="H330" s="837">
        <v>1</v>
      </c>
      <c r="I330" s="849"/>
      <c r="J330" s="849"/>
      <c r="K330" s="837">
        <v>0</v>
      </c>
      <c r="L330" s="849">
        <v>38</v>
      </c>
      <c r="M330" s="850">
        <v>6433.02</v>
      </c>
    </row>
    <row r="331" spans="1:13" ht="14.45" customHeight="1" x14ac:dyDescent="0.2">
      <c r="A331" s="831" t="s">
        <v>2930</v>
      </c>
      <c r="B331" s="832" t="s">
        <v>2611</v>
      </c>
      <c r="C331" s="832" t="s">
        <v>3804</v>
      </c>
      <c r="D331" s="832" t="s">
        <v>3805</v>
      </c>
      <c r="E331" s="832" t="s">
        <v>3796</v>
      </c>
      <c r="F331" s="849">
        <v>5</v>
      </c>
      <c r="G331" s="849">
        <v>846.45</v>
      </c>
      <c r="H331" s="837">
        <v>1</v>
      </c>
      <c r="I331" s="849"/>
      <c r="J331" s="849"/>
      <c r="K331" s="837">
        <v>0</v>
      </c>
      <c r="L331" s="849">
        <v>5</v>
      </c>
      <c r="M331" s="850">
        <v>846.45</v>
      </c>
    </row>
    <row r="332" spans="1:13" ht="14.45" customHeight="1" x14ac:dyDescent="0.2">
      <c r="A332" s="831" t="s">
        <v>2930</v>
      </c>
      <c r="B332" s="832" t="s">
        <v>2611</v>
      </c>
      <c r="C332" s="832" t="s">
        <v>3806</v>
      </c>
      <c r="D332" s="832" t="s">
        <v>3805</v>
      </c>
      <c r="E332" s="832" t="s">
        <v>3798</v>
      </c>
      <c r="F332" s="849">
        <v>11</v>
      </c>
      <c r="G332" s="849">
        <v>3724.38</v>
      </c>
      <c r="H332" s="837">
        <v>1</v>
      </c>
      <c r="I332" s="849"/>
      <c r="J332" s="849"/>
      <c r="K332" s="837">
        <v>0</v>
      </c>
      <c r="L332" s="849">
        <v>11</v>
      </c>
      <c r="M332" s="850">
        <v>3724.38</v>
      </c>
    </row>
    <row r="333" spans="1:13" ht="14.45" customHeight="1" x14ac:dyDescent="0.2">
      <c r="A333" s="831" t="s">
        <v>2930</v>
      </c>
      <c r="B333" s="832" t="s">
        <v>2611</v>
      </c>
      <c r="C333" s="832" t="s">
        <v>3810</v>
      </c>
      <c r="D333" s="832" t="s">
        <v>1346</v>
      </c>
      <c r="E333" s="832" t="s">
        <v>3798</v>
      </c>
      <c r="F333" s="849">
        <v>81</v>
      </c>
      <c r="G333" s="849">
        <v>27424.98</v>
      </c>
      <c r="H333" s="837">
        <v>1</v>
      </c>
      <c r="I333" s="849"/>
      <c r="J333" s="849"/>
      <c r="K333" s="837">
        <v>0</v>
      </c>
      <c r="L333" s="849">
        <v>81</v>
      </c>
      <c r="M333" s="850">
        <v>27424.98</v>
      </c>
    </row>
    <row r="334" spans="1:13" ht="14.45" customHeight="1" x14ac:dyDescent="0.2">
      <c r="A334" s="831" t="s">
        <v>2930</v>
      </c>
      <c r="B334" s="832" t="s">
        <v>2611</v>
      </c>
      <c r="C334" s="832" t="s">
        <v>2612</v>
      </c>
      <c r="D334" s="832" t="s">
        <v>1346</v>
      </c>
      <c r="E334" s="832" t="s">
        <v>1347</v>
      </c>
      <c r="F334" s="849"/>
      <c r="G334" s="849"/>
      <c r="H334" s="837">
        <v>0</v>
      </c>
      <c r="I334" s="849">
        <v>10</v>
      </c>
      <c r="J334" s="849">
        <v>12866.199999999999</v>
      </c>
      <c r="K334" s="837">
        <v>1</v>
      </c>
      <c r="L334" s="849">
        <v>10</v>
      </c>
      <c r="M334" s="850">
        <v>12866.199999999999</v>
      </c>
    </row>
    <row r="335" spans="1:13" ht="14.45" customHeight="1" x14ac:dyDescent="0.2">
      <c r="A335" s="831" t="s">
        <v>2930</v>
      </c>
      <c r="B335" s="832" t="s">
        <v>2611</v>
      </c>
      <c r="C335" s="832" t="s">
        <v>3811</v>
      </c>
      <c r="D335" s="832" t="s">
        <v>3812</v>
      </c>
      <c r="E335" s="832" t="s">
        <v>3796</v>
      </c>
      <c r="F335" s="849">
        <v>2</v>
      </c>
      <c r="G335" s="849">
        <v>338.58</v>
      </c>
      <c r="H335" s="837">
        <v>1</v>
      </c>
      <c r="I335" s="849"/>
      <c r="J335" s="849"/>
      <c r="K335" s="837">
        <v>0</v>
      </c>
      <c r="L335" s="849">
        <v>2</v>
      </c>
      <c r="M335" s="850">
        <v>338.58</v>
      </c>
    </row>
    <row r="336" spans="1:13" ht="14.45" customHeight="1" x14ac:dyDescent="0.2">
      <c r="A336" s="831" t="s">
        <v>2930</v>
      </c>
      <c r="B336" s="832" t="s">
        <v>2611</v>
      </c>
      <c r="C336" s="832" t="s">
        <v>2613</v>
      </c>
      <c r="D336" s="832" t="s">
        <v>1346</v>
      </c>
      <c r="E336" s="832" t="s">
        <v>1348</v>
      </c>
      <c r="F336" s="849"/>
      <c r="G336" s="849"/>
      <c r="H336" s="837">
        <v>0</v>
      </c>
      <c r="I336" s="849">
        <v>31</v>
      </c>
      <c r="J336" s="849">
        <v>79769.820000000007</v>
      </c>
      <c r="K336" s="837">
        <v>1</v>
      </c>
      <c r="L336" s="849">
        <v>31</v>
      </c>
      <c r="M336" s="850">
        <v>79769.820000000007</v>
      </c>
    </row>
    <row r="337" spans="1:13" ht="14.45" customHeight="1" x14ac:dyDescent="0.2">
      <c r="A337" s="831" t="s">
        <v>2930</v>
      </c>
      <c r="B337" s="832" t="s">
        <v>2611</v>
      </c>
      <c r="C337" s="832" t="s">
        <v>3813</v>
      </c>
      <c r="D337" s="832" t="s">
        <v>1346</v>
      </c>
      <c r="E337" s="832" t="s">
        <v>3808</v>
      </c>
      <c r="F337" s="849"/>
      <c r="G337" s="849"/>
      <c r="H337" s="837">
        <v>0</v>
      </c>
      <c r="I337" s="849">
        <v>3</v>
      </c>
      <c r="J337" s="849">
        <v>2031.5099999999998</v>
      </c>
      <c r="K337" s="837">
        <v>1</v>
      </c>
      <c r="L337" s="849">
        <v>3</v>
      </c>
      <c r="M337" s="850">
        <v>2031.5099999999998</v>
      </c>
    </row>
    <row r="338" spans="1:13" ht="14.45" customHeight="1" x14ac:dyDescent="0.2">
      <c r="A338" s="831" t="s">
        <v>2930</v>
      </c>
      <c r="B338" s="832" t="s">
        <v>2611</v>
      </c>
      <c r="C338" s="832" t="s">
        <v>4061</v>
      </c>
      <c r="D338" s="832" t="s">
        <v>4062</v>
      </c>
      <c r="E338" s="832" t="s">
        <v>3796</v>
      </c>
      <c r="F338" s="849">
        <v>1</v>
      </c>
      <c r="G338" s="849">
        <v>1286.19</v>
      </c>
      <c r="H338" s="837">
        <v>1</v>
      </c>
      <c r="I338" s="849"/>
      <c r="J338" s="849"/>
      <c r="K338" s="837">
        <v>0</v>
      </c>
      <c r="L338" s="849">
        <v>1</v>
      </c>
      <c r="M338" s="850">
        <v>1286.19</v>
      </c>
    </row>
    <row r="339" spans="1:13" ht="14.45" customHeight="1" x14ac:dyDescent="0.2">
      <c r="A339" s="831" t="s">
        <v>2930</v>
      </c>
      <c r="B339" s="832" t="s">
        <v>2611</v>
      </c>
      <c r="C339" s="832" t="s">
        <v>4063</v>
      </c>
      <c r="D339" s="832" t="s">
        <v>4062</v>
      </c>
      <c r="E339" s="832" t="s">
        <v>3798</v>
      </c>
      <c r="F339" s="849">
        <v>2</v>
      </c>
      <c r="G339" s="849">
        <v>3430.96</v>
      </c>
      <c r="H339" s="837">
        <v>1</v>
      </c>
      <c r="I339" s="849"/>
      <c r="J339" s="849"/>
      <c r="K339" s="837">
        <v>0</v>
      </c>
      <c r="L339" s="849">
        <v>2</v>
      </c>
      <c r="M339" s="850">
        <v>3430.96</v>
      </c>
    </row>
    <row r="340" spans="1:13" ht="14.45" customHeight="1" x14ac:dyDescent="0.2">
      <c r="A340" s="831" t="s">
        <v>2930</v>
      </c>
      <c r="B340" s="832" t="s">
        <v>2611</v>
      </c>
      <c r="C340" s="832" t="s">
        <v>4064</v>
      </c>
      <c r="D340" s="832" t="s">
        <v>3812</v>
      </c>
      <c r="E340" s="832" t="s">
        <v>3808</v>
      </c>
      <c r="F340" s="849">
        <v>3</v>
      </c>
      <c r="G340" s="849">
        <v>2031.5099999999998</v>
      </c>
      <c r="H340" s="837">
        <v>1</v>
      </c>
      <c r="I340" s="849"/>
      <c r="J340" s="849"/>
      <c r="K340" s="837">
        <v>0</v>
      </c>
      <c r="L340" s="849">
        <v>3</v>
      </c>
      <c r="M340" s="850">
        <v>2031.5099999999998</v>
      </c>
    </row>
    <row r="341" spans="1:13" ht="14.45" customHeight="1" x14ac:dyDescent="0.2">
      <c r="A341" s="831" t="s">
        <v>2930</v>
      </c>
      <c r="B341" s="832" t="s">
        <v>2633</v>
      </c>
      <c r="C341" s="832" t="s">
        <v>2634</v>
      </c>
      <c r="D341" s="832" t="s">
        <v>2635</v>
      </c>
      <c r="E341" s="832" t="s">
        <v>2636</v>
      </c>
      <c r="F341" s="849"/>
      <c r="G341" s="849"/>
      <c r="H341" s="837">
        <v>0</v>
      </c>
      <c r="I341" s="849">
        <v>2</v>
      </c>
      <c r="J341" s="849">
        <v>18.8</v>
      </c>
      <c r="K341" s="837">
        <v>1</v>
      </c>
      <c r="L341" s="849">
        <v>2</v>
      </c>
      <c r="M341" s="850">
        <v>18.8</v>
      </c>
    </row>
    <row r="342" spans="1:13" ht="14.45" customHeight="1" x14ac:dyDescent="0.2">
      <c r="A342" s="831" t="s">
        <v>2930</v>
      </c>
      <c r="B342" s="832" t="s">
        <v>2633</v>
      </c>
      <c r="C342" s="832" t="s">
        <v>2639</v>
      </c>
      <c r="D342" s="832" t="s">
        <v>2635</v>
      </c>
      <c r="E342" s="832" t="s">
        <v>2640</v>
      </c>
      <c r="F342" s="849"/>
      <c r="G342" s="849"/>
      <c r="H342" s="837">
        <v>0</v>
      </c>
      <c r="I342" s="849">
        <v>4</v>
      </c>
      <c r="J342" s="849">
        <v>25.810000000000002</v>
      </c>
      <c r="K342" s="837">
        <v>1</v>
      </c>
      <c r="L342" s="849">
        <v>4</v>
      </c>
      <c r="M342" s="850">
        <v>25.810000000000002</v>
      </c>
    </row>
    <row r="343" spans="1:13" ht="14.45" customHeight="1" x14ac:dyDescent="0.2">
      <c r="A343" s="831" t="s">
        <v>2930</v>
      </c>
      <c r="B343" s="832" t="s">
        <v>2643</v>
      </c>
      <c r="C343" s="832" t="s">
        <v>2644</v>
      </c>
      <c r="D343" s="832" t="s">
        <v>1538</v>
      </c>
      <c r="E343" s="832" t="s">
        <v>2645</v>
      </c>
      <c r="F343" s="849">
        <v>13</v>
      </c>
      <c r="G343" s="849">
        <v>0</v>
      </c>
      <c r="H343" s="837"/>
      <c r="I343" s="849"/>
      <c r="J343" s="849"/>
      <c r="K343" s="837"/>
      <c r="L343" s="849">
        <v>13</v>
      </c>
      <c r="M343" s="850">
        <v>0</v>
      </c>
    </row>
    <row r="344" spans="1:13" ht="14.45" customHeight="1" x14ac:dyDescent="0.2">
      <c r="A344" s="831" t="s">
        <v>2930</v>
      </c>
      <c r="B344" s="832" t="s">
        <v>2643</v>
      </c>
      <c r="C344" s="832" t="s">
        <v>2646</v>
      </c>
      <c r="D344" s="832" t="s">
        <v>1538</v>
      </c>
      <c r="E344" s="832" t="s">
        <v>2645</v>
      </c>
      <c r="F344" s="849"/>
      <c r="G344" s="849"/>
      <c r="H344" s="837"/>
      <c r="I344" s="849">
        <v>13</v>
      </c>
      <c r="J344" s="849">
        <v>0</v>
      </c>
      <c r="K344" s="837"/>
      <c r="L344" s="849">
        <v>13</v>
      </c>
      <c r="M344" s="850">
        <v>0</v>
      </c>
    </row>
    <row r="345" spans="1:13" ht="14.45" customHeight="1" x14ac:dyDescent="0.2">
      <c r="A345" s="831" t="s">
        <v>2930</v>
      </c>
      <c r="B345" s="832" t="s">
        <v>4478</v>
      </c>
      <c r="C345" s="832" t="s">
        <v>3049</v>
      </c>
      <c r="D345" s="832" t="s">
        <v>876</v>
      </c>
      <c r="E345" s="832" t="s">
        <v>877</v>
      </c>
      <c r="F345" s="849"/>
      <c r="G345" s="849"/>
      <c r="H345" s="837">
        <v>0</v>
      </c>
      <c r="I345" s="849">
        <v>6</v>
      </c>
      <c r="J345" s="849">
        <v>792</v>
      </c>
      <c r="K345" s="837">
        <v>1</v>
      </c>
      <c r="L345" s="849">
        <v>6</v>
      </c>
      <c r="M345" s="850">
        <v>792</v>
      </c>
    </row>
    <row r="346" spans="1:13" ht="14.45" customHeight="1" x14ac:dyDescent="0.2">
      <c r="A346" s="831" t="s">
        <v>2930</v>
      </c>
      <c r="B346" s="832" t="s">
        <v>4478</v>
      </c>
      <c r="C346" s="832" t="s">
        <v>3620</v>
      </c>
      <c r="D346" s="832" t="s">
        <v>874</v>
      </c>
      <c r="E346" s="832" t="s">
        <v>875</v>
      </c>
      <c r="F346" s="849"/>
      <c r="G346" s="849"/>
      <c r="H346" s="837">
        <v>0</v>
      </c>
      <c r="I346" s="849">
        <v>146</v>
      </c>
      <c r="J346" s="849">
        <v>9634.5400000000009</v>
      </c>
      <c r="K346" s="837">
        <v>1</v>
      </c>
      <c r="L346" s="849">
        <v>146</v>
      </c>
      <c r="M346" s="850">
        <v>9634.5400000000009</v>
      </c>
    </row>
    <row r="347" spans="1:13" ht="14.45" customHeight="1" x14ac:dyDescent="0.2">
      <c r="A347" s="831" t="s">
        <v>2930</v>
      </c>
      <c r="B347" s="832" t="s">
        <v>4478</v>
      </c>
      <c r="C347" s="832" t="s">
        <v>3050</v>
      </c>
      <c r="D347" s="832" t="s">
        <v>876</v>
      </c>
      <c r="E347" s="832" t="s">
        <v>877</v>
      </c>
      <c r="F347" s="849"/>
      <c r="G347" s="849"/>
      <c r="H347" s="837">
        <v>0</v>
      </c>
      <c r="I347" s="849">
        <v>28</v>
      </c>
      <c r="J347" s="849">
        <v>3696</v>
      </c>
      <c r="K347" s="837">
        <v>1</v>
      </c>
      <c r="L347" s="849">
        <v>28</v>
      </c>
      <c r="M347" s="850">
        <v>3696</v>
      </c>
    </row>
    <row r="348" spans="1:13" ht="14.45" customHeight="1" x14ac:dyDescent="0.2">
      <c r="A348" s="831" t="s">
        <v>2930</v>
      </c>
      <c r="B348" s="832" t="s">
        <v>2659</v>
      </c>
      <c r="C348" s="832" t="s">
        <v>2862</v>
      </c>
      <c r="D348" s="832" t="s">
        <v>2661</v>
      </c>
      <c r="E348" s="832" t="s">
        <v>2619</v>
      </c>
      <c r="F348" s="849"/>
      <c r="G348" s="849"/>
      <c r="H348" s="837">
        <v>0</v>
      </c>
      <c r="I348" s="849">
        <v>3</v>
      </c>
      <c r="J348" s="849">
        <v>369.6</v>
      </c>
      <c r="K348" s="837">
        <v>1</v>
      </c>
      <c r="L348" s="849">
        <v>3</v>
      </c>
      <c r="M348" s="850">
        <v>369.6</v>
      </c>
    </row>
    <row r="349" spans="1:13" ht="14.45" customHeight="1" x14ac:dyDescent="0.2">
      <c r="A349" s="831" t="s">
        <v>2930</v>
      </c>
      <c r="B349" s="832" t="s">
        <v>2659</v>
      </c>
      <c r="C349" s="832" t="s">
        <v>3640</v>
      </c>
      <c r="D349" s="832" t="s">
        <v>3641</v>
      </c>
      <c r="E349" s="832" t="s">
        <v>875</v>
      </c>
      <c r="F349" s="849">
        <v>3</v>
      </c>
      <c r="G349" s="849">
        <v>396</v>
      </c>
      <c r="H349" s="837">
        <v>1</v>
      </c>
      <c r="I349" s="849"/>
      <c r="J349" s="849"/>
      <c r="K349" s="837">
        <v>0</v>
      </c>
      <c r="L349" s="849">
        <v>3</v>
      </c>
      <c r="M349" s="850">
        <v>396</v>
      </c>
    </row>
    <row r="350" spans="1:13" ht="14.45" customHeight="1" x14ac:dyDescent="0.2">
      <c r="A350" s="831" t="s">
        <v>2930</v>
      </c>
      <c r="B350" s="832" t="s">
        <v>2670</v>
      </c>
      <c r="C350" s="832" t="s">
        <v>3882</v>
      </c>
      <c r="D350" s="832" t="s">
        <v>2673</v>
      </c>
      <c r="E350" s="832" t="s">
        <v>3883</v>
      </c>
      <c r="F350" s="849"/>
      <c r="G350" s="849"/>
      <c r="H350" s="837">
        <v>0</v>
      </c>
      <c r="I350" s="849">
        <v>6</v>
      </c>
      <c r="J350" s="849">
        <v>483.17999999999995</v>
      </c>
      <c r="K350" s="837">
        <v>1</v>
      </c>
      <c r="L350" s="849">
        <v>6</v>
      </c>
      <c r="M350" s="850">
        <v>483.17999999999995</v>
      </c>
    </row>
    <row r="351" spans="1:13" ht="14.45" customHeight="1" x14ac:dyDescent="0.2">
      <c r="A351" s="831" t="s">
        <v>2930</v>
      </c>
      <c r="B351" s="832" t="s">
        <v>2670</v>
      </c>
      <c r="C351" s="832" t="s">
        <v>3887</v>
      </c>
      <c r="D351" s="832" t="s">
        <v>2673</v>
      </c>
      <c r="E351" s="832" t="s">
        <v>3888</v>
      </c>
      <c r="F351" s="849">
        <v>1</v>
      </c>
      <c r="G351" s="849">
        <v>533.42999999999995</v>
      </c>
      <c r="H351" s="837">
        <v>1</v>
      </c>
      <c r="I351" s="849"/>
      <c r="J351" s="849"/>
      <c r="K351" s="837">
        <v>0</v>
      </c>
      <c r="L351" s="849">
        <v>1</v>
      </c>
      <c r="M351" s="850">
        <v>533.42999999999995</v>
      </c>
    </row>
    <row r="352" spans="1:13" ht="14.45" customHeight="1" x14ac:dyDescent="0.2">
      <c r="A352" s="831" t="s">
        <v>2930</v>
      </c>
      <c r="B352" s="832" t="s">
        <v>2670</v>
      </c>
      <c r="C352" s="832" t="s">
        <v>4075</v>
      </c>
      <c r="D352" s="832" t="s">
        <v>2673</v>
      </c>
      <c r="E352" s="832" t="s">
        <v>3888</v>
      </c>
      <c r="F352" s="849"/>
      <c r="G352" s="849"/>
      <c r="H352" s="837">
        <v>0</v>
      </c>
      <c r="I352" s="849">
        <v>1</v>
      </c>
      <c r="J352" s="849">
        <v>533.42999999999995</v>
      </c>
      <c r="K352" s="837">
        <v>1</v>
      </c>
      <c r="L352" s="849">
        <v>1</v>
      </c>
      <c r="M352" s="850">
        <v>533.42999999999995</v>
      </c>
    </row>
    <row r="353" spans="1:13" ht="14.45" customHeight="1" x14ac:dyDescent="0.2">
      <c r="A353" s="831" t="s">
        <v>2930</v>
      </c>
      <c r="B353" s="832" t="s">
        <v>2670</v>
      </c>
      <c r="C353" s="832" t="s">
        <v>3889</v>
      </c>
      <c r="D353" s="832" t="s">
        <v>2673</v>
      </c>
      <c r="E353" s="832" t="s">
        <v>3883</v>
      </c>
      <c r="F353" s="849"/>
      <c r="G353" s="849"/>
      <c r="H353" s="837">
        <v>0</v>
      </c>
      <c r="I353" s="849">
        <v>6</v>
      </c>
      <c r="J353" s="849">
        <v>483.18</v>
      </c>
      <c r="K353" s="837">
        <v>1</v>
      </c>
      <c r="L353" s="849">
        <v>6</v>
      </c>
      <c r="M353" s="850">
        <v>483.18</v>
      </c>
    </row>
    <row r="354" spans="1:13" ht="14.45" customHeight="1" x14ac:dyDescent="0.2">
      <c r="A354" s="831" t="s">
        <v>2930</v>
      </c>
      <c r="B354" s="832" t="s">
        <v>2674</v>
      </c>
      <c r="C354" s="832" t="s">
        <v>2904</v>
      </c>
      <c r="D354" s="832" t="s">
        <v>2225</v>
      </c>
      <c r="E354" s="832" t="s">
        <v>2226</v>
      </c>
      <c r="F354" s="849"/>
      <c r="G354" s="849"/>
      <c r="H354" s="837">
        <v>0</v>
      </c>
      <c r="I354" s="849">
        <v>2</v>
      </c>
      <c r="J354" s="849">
        <v>127.5</v>
      </c>
      <c r="K354" s="837">
        <v>1</v>
      </c>
      <c r="L354" s="849">
        <v>2</v>
      </c>
      <c r="M354" s="850">
        <v>127.5</v>
      </c>
    </row>
    <row r="355" spans="1:13" ht="14.45" customHeight="1" x14ac:dyDescent="0.2">
      <c r="A355" s="831" t="s">
        <v>2930</v>
      </c>
      <c r="B355" s="832" t="s">
        <v>2370</v>
      </c>
      <c r="C355" s="832" t="s">
        <v>3141</v>
      </c>
      <c r="D355" s="832" t="s">
        <v>2372</v>
      </c>
      <c r="E355" s="832" t="s">
        <v>3142</v>
      </c>
      <c r="F355" s="849"/>
      <c r="G355" s="849"/>
      <c r="H355" s="837">
        <v>0</v>
      </c>
      <c r="I355" s="849">
        <v>6</v>
      </c>
      <c r="J355" s="849">
        <v>2484.42</v>
      </c>
      <c r="K355" s="837">
        <v>1</v>
      </c>
      <c r="L355" s="849">
        <v>6</v>
      </c>
      <c r="M355" s="850">
        <v>2484.42</v>
      </c>
    </row>
    <row r="356" spans="1:13" ht="14.45" customHeight="1" x14ac:dyDescent="0.2">
      <c r="A356" s="831" t="s">
        <v>2931</v>
      </c>
      <c r="B356" s="832" t="s">
        <v>4474</v>
      </c>
      <c r="C356" s="832" t="s">
        <v>3192</v>
      </c>
      <c r="D356" s="832" t="s">
        <v>1068</v>
      </c>
      <c r="E356" s="832" t="s">
        <v>3193</v>
      </c>
      <c r="F356" s="849">
        <v>1</v>
      </c>
      <c r="G356" s="849">
        <v>103.67</v>
      </c>
      <c r="H356" s="837">
        <v>1</v>
      </c>
      <c r="I356" s="849"/>
      <c r="J356" s="849"/>
      <c r="K356" s="837">
        <v>0</v>
      </c>
      <c r="L356" s="849">
        <v>1</v>
      </c>
      <c r="M356" s="850">
        <v>103.67</v>
      </c>
    </row>
    <row r="357" spans="1:13" ht="14.45" customHeight="1" x14ac:dyDescent="0.2">
      <c r="A357" s="831" t="s">
        <v>2931</v>
      </c>
      <c r="B357" s="832" t="s">
        <v>2365</v>
      </c>
      <c r="C357" s="832" t="s">
        <v>3784</v>
      </c>
      <c r="D357" s="832" t="s">
        <v>1872</v>
      </c>
      <c r="E357" s="832" t="s">
        <v>3025</v>
      </c>
      <c r="F357" s="849"/>
      <c r="G357" s="849"/>
      <c r="H357" s="837">
        <v>0</v>
      </c>
      <c r="I357" s="849">
        <v>3</v>
      </c>
      <c r="J357" s="849">
        <v>218.13</v>
      </c>
      <c r="K357" s="837">
        <v>1</v>
      </c>
      <c r="L357" s="849">
        <v>3</v>
      </c>
      <c r="M357" s="850">
        <v>218.13</v>
      </c>
    </row>
    <row r="358" spans="1:13" ht="14.45" customHeight="1" x14ac:dyDescent="0.2">
      <c r="A358" s="831" t="s">
        <v>2931</v>
      </c>
      <c r="B358" s="832" t="s">
        <v>2416</v>
      </c>
      <c r="C358" s="832" t="s">
        <v>2760</v>
      </c>
      <c r="D358" s="832" t="s">
        <v>1077</v>
      </c>
      <c r="E358" s="832" t="s">
        <v>2761</v>
      </c>
      <c r="F358" s="849"/>
      <c r="G358" s="849"/>
      <c r="H358" s="837"/>
      <c r="I358" s="849">
        <v>1</v>
      </c>
      <c r="J358" s="849">
        <v>0</v>
      </c>
      <c r="K358" s="837"/>
      <c r="L358" s="849">
        <v>1</v>
      </c>
      <c r="M358" s="850">
        <v>0</v>
      </c>
    </row>
    <row r="359" spans="1:13" ht="14.45" customHeight="1" x14ac:dyDescent="0.2">
      <c r="A359" s="831" t="s">
        <v>2931</v>
      </c>
      <c r="B359" s="832" t="s">
        <v>2423</v>
      </c>
      <c r="C359" s="832" t="s">
        <v>4269</v>
      </c>
      <c r="D359" s="832" t="s">
        <v>820</v>
      </c>
      <c r="E359" s="832" t="s">
        <v>821</v>
      </c>
      <c r="F359" s="849"/>
      <c r="G359" s="849"/>
      <c r="H359" s="837">
        <v>0</v>
      </c>
      <c r="I359" s="849">
        <v>1</v>
      </c>
      <c r="J359" s="849">
        <v>234.07</v>
      </c>
      <c r="K359" s="837">
        <v>1</v>
      </c>
      <c r="L359" s="849">
        <v>1</v>
      </c>
      <c r="M359" s="850">
        <v>234.07</v>
      </c>
    </row>
    <row r="360" spans="1:13" ht="14.45" customHeight="1" x14ac:dyDescent="0.2">
      <c r="A360" s="831" t="s">
        <v>2931</v>
      </c>
      <c r="B360" s="832" t="s">
        <v>2423</v>
      </c>
      <c r="C360" s="832" t="s">
        <v>3741</v>
      </c>
      <c r="D360" s="832" t="s">
        <v>3742</v>
      </c>
      <c r="E360" s="832" t="s">
        <v>821</v>
      </c>
      <c r="F360" s="849">
        <v>1</v>
      </c>
      <c r="G360" s="849">
        <v>234.07</v>
      </c>
      <c r="H360" s="837">
        <v>1</v>
      </c>
      <c r="I360" s="849"/>
      <c r="J360" s="849"/>
      <c r="K360" s="837">
        <v>0</v>
      </c>
      <c r="L360" s="849">
        <v>1</v>
      </c>
      <c r="M360" s="850">
        <v>234.07</v>
      </c>
    </row>
    <row r="361" spans="1:13" ht="14.45" customHeight="1" x14ac:dyDescent="0.2">
      <c r="A361" s="831" t="s">
        <v>2931</v>
      </c>
      <c r="B361" s="832" t="s">
        <v>2777</v>
      </c>
      <c r="C361" s="832" t="s">
        <v>3982</v>
      </c>
      <c r="D361" s="832" t="s">
        <v>2779</v>
      </c>
      <c r="E361" s="832" t="s">
        <v>3532</v>
      </c>
      <c r="F361" s="849"/>
      <c r="G361" s="849"/>
      <c r="H361" s="837">
        <v>0</v>
      </c>
      <c r="I361" s="849">
        <v>1</v>
      </c>
      <c r="J361" s="849">
        <v>93.27</v>
      </c>
      <c r="K361" s="837">
        <v>1</v>
      </c>
      <c r="L361" s="849">
        <v>1</v>
      </c>
      <c r="M361" s="850">
        <v>93.27</v>
      </c>
    </row>
    <row r="362" spans="1:13" ht="14.45" customHeight="1" x14ac:dyDescent="0.2">
      <c r="A362" s="831" t="s">
        <v>2931</v>
      </c>
      <c r="B362" s="832" t="s">
        <v>2463</v>
      </c>
      <c r="C362" s="832" t="s">
        <v>2476</v>
      </c>
      <c r="D362" s="832" t="s">
        <v>2465</v>
      </c>
      <c r="E362" s="832" t="s">
        <v>2477</v>
      </c>
      <c r="F362" s="849"/>
      <c r="G362" s="849"/>
      <c r="H362" s="837">
        <v>0</v>
      </c>
      <c r="I362" s="849">
        <v>1</v>
      </c>
      <c r="J362" s="849">
        <v>63.14</v>
      </c>
      <c r="K362" s="837">
        <v>1</v>
      </c>
      <c r="L362" s="849">
        <v>1</v>
      </c>
      <c r="M362" s="850">
        <v>63.14</v>
      </c>
    </row>
    <row r="363" spans="1:13" ht="14.45" customHeight="1" x14ac:dyDescent="0.2">
      <c r="A363" s="831" t="s">
        <v>2931</v>
      </c>
      <c r="B363" s="832" t="s">
        <v>2805</v>
      </c>
      <c r="C363" s="832" t="s">
        <v>2806</v>
      </c>
      <c r="D363" s="832" t="s">
        <v>2807</v>
      </c>
      <c r="E363" s="832" t="s">
        <v>2808</v>
      </c>
      <c r="F363" s="849"/>
      <c r="G363" s="849"/>
      <c r="H363" s="837">
        <v>0</v>
      </c>
      <c r="I363" s="849">
        <v>11</v>
      </c>
      <c r="J363" s="849">
        <v>775.28</v>
      </c>
      <c r="K363" s="837">
        <v>1</v>
      </c>
      <c r="L363" s="849">
        <v>11</v>
      </c>
      <c r="M363" s="850">
        <v>775.28</v>
      </c>
    </row>
    <row r="364" spans="1:13" ht="14.45" customHeight="1" x14ac:dyDescent="0.2">
      <c r="A364" s="831" t="s">
        <v>2931</v>
      </c>
      <c r="B364" s="832" t="s">
        <v>4476</v>
      </c>
      <c r="C364" s="832" t="s">
        <v>3759</v>
      </c>
      <c r="D364" s="832" t="s">
        <v>3760</v>
      </c>
      <c r="E364" s="832" t="s">
        <v>3761</v>
      </c>
      <c r="F364" s="849">
        <v>25</v>
      </c>
      <c r="G364" s="849">
        <v>50973.25</v>
      </c>
      <c r="H364" s="837">
        <v>1</v>
      </c>
      <c r="I364" s="849"/>
      <c r="J364" s="849"/>
      <c r="K364" s="837">
        <v>0</v>
      </c>
      <c r="L364" s="849">
        <v>25</v>
      </c>
      <c r="M364" s="850">
        <v>50973.25</v>
      </c>
    </row>
    <row r="365" spans="1:13" ht="14.45" customHeight="1" x14ac:dyDescent="0.2">
      <c r="A365" s="831" t="s">
        <v>2931</v>
      </c>
      <c r="B365" s="832" t="s">
        <v>4476</v>
      </c>
      <c r="C365" s="832" t="s">
        <v>3762</v>
      </c>
      <c r="D365" s="832" t="s">
        <v>3760</v>
      </c>
      <c r="E365" s="832" t="s">
        <v>3763</v>
      </c>
      <c r="F365" s="849">
        <v>26</v>
      </c>
      <c r="G365" s="849">
        <v>14368.64</v>
      </c>
      <c r="H365" s="837">
        <v>1</v>
      </c>
      <c r="I365" s="849"/>
      <c r="J365" s="849"/>
      <c r="K365" s="837">
        <v>0</v>
      </c>
      <c r="L365" s="849">
        <v>26</v>
      </c>
      <c r="M365" s="850">
        <v>14368.64</v>
      </c>
    </row>
    <row r="366" spans="1:13" ht="14.45" customHeight="1" x14ac:dyDescent="0.2">
      <c r="A366" s="831" t="s">
        <v>2931</v>
      </c>
      <c r="B366" s="832" t="s">
        <v>4476</v>
      </c>
      <c r="C366" s="832" t="s">
        <v>3764</v>
      </c>
      <c r="D366" s="832" t="s">
        <v>3760</v>
      </c>
      <c r="E366" s="832" t="s">
        <v>3765</v>
      </c>
      <c r="F366" s="849">
        <v>9</v>
      </c>
      <c r="G366" s="849">
        <v>3202.11</v>
      </c>
      <c r="H366" s="837">
        <v>1</v>
      </c>
      <c r="I366" s="849"/>
      <c r="J366" s="849"/>
      <c r="K366" s="837">
        <v>0</v>
      </c>
      <c r="L366" s="849">
        <v>9</v>
      </c>
      <c r="M366" s="850">
        <v>3202.11</v>
      </c>
    </row>
    <row r="367" spans="1:13" ht="14.45" customHeight="1" x14ac:dyDescent="0.2">
      <c r="A367" s="831" t="s">
        <v>2931</v>
      </c>
      <c r="B367" s="832" t="s">
        <v>4476</v>
      </c>
      <c r="C367" s="832" t="s">
        <v>3766</v>
      </c>
      <c r="D367" s="832" t="s">
        <v>3760</v>
      </c>
      <c r="E367" s="832" t="s">
        <v>3767</v>
      </c>
      <c r="F367" s="849">
        <v>21</v>
      </c>
      <c r="G367" s="849">
        <v>21408.66</v>
      </c>
      <c r="H367" s="837">
        <v>1</v>
      </c>
      <c r="I367" s="849"/>
      <c r="J367" s="849"/>
      <c r="K367" s="837">
        <v>0</v>
      </c>
      <c r="L367" s="849">
        <v>21</v>
      </c>
      <c r="M367" s="850">
        <v>21408.66</v>
      </c>
    </row>
    <row r="368" spans="1:13" ht="14.45" customHeight="1" x14ac:dyDescent="0.2">
      <c r="A368" s="831" t="s">
        <v>2931</v>
      </c>
      <c r="B368" s="832" t="s">
        <v>4476</v>
      </c>
      <c r="C368" s="832" t="s">
        <v>3770</v>
      </c>
      <c r="D368" s="832" t="s">
        <v>3769</v>
      </c>
      <c r="E368" s="832" t="s">
        <v>3763</v>
      </c>
      <c r="F368" s="849">
        <v>4</v>
      </c>
      <c r="G368" s="849">
        <v>2210.56</v>
      </c>
      <c r="H368" s="837">
        <v>1</v>
      </c>
      <c r="I368" s="849"/>
      <c r="J368" s="849"/>
      <c r="K368" s="837">
        <v>0</v>
      </c>
      <c r="L368" s="849">
        <v>4</v>
      </c>
      <c r="M368" s="850">
        <v>2210.56</v>
      </c>
    </row>
    <row r="369" spans="1:13" ht="14.45" customHeight="1" x14ac:dyDescent="0.2">
      <c r="A369" s="831" t="s">
        <v>2931</v>
      </c>
      <c r="B369" s="832" t="s">
        <v>4476</v>
      </c>
      <c r="C369" s="832" t="s">
        <v>3771</v>
      </c>
      <c r="D369" s="832" t="s">
        <v>3772</v>
      </c>
      <c r="E369" s="832" t="s">
        <v>3761</v>
      </c>
      <c r="F369" s="849"/>
      <c r="G369" s="849"/>
      <c r="H369" s="837">
        <v>0</v>
      </c>
      <c r="I369" s="849">
        <v>18</v>
      </c>
      <c r="J369" s="849">
        <v>36700.74</v>
      </c>
      <c r="K369" s="837">
        <v>1</v>
      </c>
      <c r="L369" s="849">
        <v>18</v>
      </c>
      <c r="M369" s="850">
        <v>36700.74</v>
      </c>
    </row>
    <row r="370" spans="1:13" ht="14.45" customHeight="1" x14ac:dyDescent="0.2">
      <c r="A370" s="831" t="s">
        <v>2931</v>
      </c>
      <c r="B370" s="832" t="s">
        <v>4476</v>
      </c>
      <c r="C370" s="832" t="s">
        <v>3773</v>
      </c>
      <c r="D370" s="832" t="s">
        <v>3772</v>
      </c>
      <c r="E370" s="832" t="s">
        <v>3765</v>
      </c>
      <c r="F370" s="849"/>
      <c r="G370" s="849"/>
      <c r="H370" s="837">
        <v>0</v>
      </c>
      <c r="I370" s="849">
        <v>22</v>
      </c>
      <c r="J370" s="849">
        <v>7827.380000000001</v>
      </c>
      <c r="K370" s="837">
        <v>1</v>
      </c>
      <c r="L370" s="849">
        <v>22</v>
      </c>
      <c r="M370" s="850">
        <v>7827.380000000001</v>
      </c>
    </row>
    <row r="371" spans="1:13" ht="14.45" customHeight="1" x14ac:dyDescent="0.2">
      <c r="A371" s="831" t="s">
        <v>2931</v>
      </c>
      <c r="B371" s="832" t="s">
        <v>4476</v>
      </c>
      <c r="C371" s="832" t="s">
        <v>3774</v>
      </c>
      <c r="D371" s="832" t="s">
        <v>3772</v>
      </c>
      <c r="E371" s="832" t="s">
        <v>3763</v>
      </c>
      <c r="F371" s="849"/>
      <c r="G371" s="849"/>
      <c r="H371" s="837">
        <v>0</v>
      </c>
      <c r="I371" s="849">
        <v>69</v>
      </c>
      <c r="J371" s="849">
        <v>38132.160000000003</v>
      </c>
      <c r="K371" s="837">
        <v>1</v>
      </c>
      <c r="L371" s="849">
        <v>69</v>
      </c>
      <c r="M371" s="850">
        <v>38132.160000000003</v>
      </c>
    </row>
    <row r="372" spans="1:13" ht="14.45" customHeight="1" x14ac:dyDescent="0.2">
      <c r="A372" s="831" t="s">
        <v>2931</v>
      </c>
      <c r="B372" s="832" t="s">
        <v>4476</v>
      </c>
      <c r="C372" s="832" t="s">
        <v>3775</v>
      </c>
      <c r="D372" s="832" t="s">
        <v>3772</v>
      </c>
      <c r="E372" s="832" t="s">
        <v>3767</v>
      </c>
      <c r="F372" s="849"/>
      <c r="G372" s="849"/>
      <c r="H372" s="837">
        <v>0</v>
      </c>
      <c r="I372" s="849">
        <v>51</v>
      </c>
      <c r="J372" s="849">
        <v>51992.460000000006</v>
      </c>
      <c r="K372" s="837">
        <v>1</v>
      </c>
      <c r="L372" s="849">
        <v>51</v>
      </c>
      <c r="M372" s="850">
        <v>51992.460000000006</v>
      </c>
    </row>
    <row r="373" spans="1:13" ht="14.45" customHeight="1" x14ac:dyDescent="0.2">
      <c r="A373" s="831" t="s">
        <v>2931</v>
      </c>
      <c r="B373" s="832" t="s">
        <v>4476</v>
      </c>
      <c r="C373" s="832" t="s">
        <v>3959</v>
      </c>
      <c r="D373" s="832" t="s">
        <v>3769</v>
      </c>
      <c r="E373" s="832" t="s">
        <v>3765</v>
      </c>
      <c r="F373" s="849">
        <v>11</v>
      </c>
      <c r="G373" s="849">
        <v>3913.6900000000005</v>
      </c>
      <c r="H373" s="837">
        <v>1</v>
      </c>
      <c r="I373" s="849"/>
      <c r="J373" s="849"/>
      <c r="K373" s="837">
        <v>0</v>
      </c>
      <c r="L373" s="849">
        <v>11</v>
      </c>
      <c r="M373" s="850">
        <v>3913.6900000000005</v>
      </c>
    </row>
    <row r="374" spans="1:13" ht="14.45" customHeight="1" x14ac:dyDescent="0.2">
      <c r="A374" s="831" t="s">
        <v>2931</v>
      </c>
      <c r="B374" s="832" t="s">
        <v>4476</v>
      </c>
      <c r="C374" s="832" t="s">
        <v>4349</v>
      </c>
      <c r="D374" s="832" t="s">
        <v>3777</v>
      </c>
      <c r="E374" s="832" t="s">
        <v>4350</v>
      </c>
      <c r="F374" s="849">
        <v>6</v>
      </c>
      <c r="G374" s="849">
        <v>3315.84</v>
      </c>
      <c r="H374" s="837">
        <v>1</v>
      </c>
      <c r="I374" s="849"/>
      <c r="J374" s="849"/>
      <c r="K374" s="837">
        <v>0</v>
      </c>
      <c r="L374" s="849">
        <v>6</v>
      </c>
      <c r="M374" s="850">
        <v>3315.84</v>
      </c>
    </row>
    <row r="375" spans="1:13" ht="14.45" customHeight="1" x14ac:dyDescent="0.2">
      <c r="A375" s="831" t="s">
        <v>2931</v>
      </c>
      <c r="B375" s="832" t="s">
        <v>2585</v>
      </c>
      <c r="C375" s="832" t="s">
        <v>3644</v>
      </c>
      <c r="D375" s="832" t="s">
        <v>2587</v>
      </c>
      <c r="E375" s="832" t="s">
        <v>3645</v>
      </c>
      <c r="F375" s="849"/>
      <c r="G375" s="849"/>
      <c r="H375" s="837">
        <v>0</v>
      </c>
      <c r="I375" s="849">
        <v>30</v>
      </c>
      <c r="J375" s="849">
        <v>6980.4</v>
      </c>
      <c r="K375" s="837">
        <v>1</v>
      </c>
      <c r="L375" s="849">
        <v>30</v>
      </c>
      <c r="M375" s="850">
        <v>6980.4</v>
      </c>
    </row>
    <row r="376" spans="1:13" ht="14.45" customHeight="1" x14ac:dyDescent="0.2">
      <c r="A376" s="831" t="s">
        <v>2931</v>
      </c>
      <c r="B376" s="832" t="s">
        <v>2585</v>
      </c>
      <c r="C376" s="832" t="s">
        <v>3646</v>
      </c>
      <c r="D376" s="832" t="s">
        <v>3647</v>
      </c>
      <c r="E376" s="832" t="s">
        <v>2818</v>
      </c>
      <c r="F376" s="849"/>
      <c r="G376" s="849"/>
      <c r="H376" s="837">
        <v>0</v>
      </c>
      <c r="I376" s="849">
        <v>6</v>
      </c>
      <c r="J376" s="849">
        <v>5816.88</v>
      </c>
      <c r="K376" s="837">
        <v>1</v>
      </c>
      <c r="L376" s="849">
        <v>6</v>
      </c>
      <c r="M376" s="850">
        <v>5816.88</v>
      </c>
    </row>
    <row r="377" spans="1:13" ht="14.45" customHeight="1" x14ac:dyDescent="0.2">
      <c r="A377" s="831" t="s">
        <v>2931</v>
      </c>
      <c r="B377" s="832" t="s">
        <v>2585</v>
      </c>
      <c r="C377" s="832" t="s">
        <v>4016</v>
      </c>
      <c r="D377" s="832" t="s">
        <v>3647</v>
      </c>
      <c r="E377" s="832" t="s">
        <v>3663</v>
      </c>
      <c r="F377" s="849"/>
      <c r="G377" s="849"/>
      <c r="H377" s="837">
        <v>0</v>
      </c>
      <c r="I377" s="849">
        <v>18</v>
      </c>
      <c r="J377" s="849">
        <v>26176.140000000003</v>
      </c>
      <c r="K377" s="837">
        <v>1</v>
      </c>
      <c r="L377" s="849">
        <v>18</v>
      </c>
      <c r="M377" s="850">
        <v>26176.140000000003</v>
      </c>
    </row>
    <row r="378" spans="1:13" ht="14.45" customHeight="1" x14ac:dyDescent="0.2">
      <c r="A378" s="831" t="s">
        <v>2931</v>
      </c>
      <c r="B378" s="832" t="s">
        <v>2585</v>
      </c>
      <c r="C378" s="832" t="s">
        <v>4100</v>
      </c>
      <c r="D378" s="832" t="s">
        <v>3650</v>
      </c>
      <c r="E378" s="832" t="s">
        <v>4101</v>
      </c>
      <c r="F378" s="849"/>
      <c r="G378" s="849"/>
      <c r="H378" s="837">
        <v>0</v>
      </c>
      <c r="I378" s="849">
        <v>2</v>
      </c>
      <c r="J378" s="849">
        <v>10644.16</v>
      </c>
      <c r="K378" s="837">
        <v>1</v>
      </c>
      <c r="L378" s="849">
        <v>2</v>
      </c>
      <c r="M378" s="850">
        <v>10644.16</v>
      </c>
    </row>
    <row r="379" spans="1:13" ht="14.45" customHeight="1" x14ac:dyDescent="0.2">
      <c r="A379" s="831" t="s">
        <v>2931</v>
      </c>
      <c r="B379" s="832" t="s">
        <v>2585</v>
      </c>
      <c r="C379" s="832" t="s">
        <v>3652</v>
      </c>
      <c r="D379" s="832" t="s">
        <v>2587</v>
      </c>
      <c r="E379" s="832" t="s">
        <v>3653</v>
      </c>
      <c r="F379" s="849"/>
      <c r="G379" s="849"/>
      <c r="H379" s="837">
        <v>0</v>
      </c>
      <c r="I379" s="849">
        <v>12</v>
      </c>
      <c r="J379" s="849">
        <v>23267.64</v>
      </c>
      <c r="K379" s="837">
        <v>1</v>
      </c>
      <c r="L379" s="849">
        <v>12</v>
      </c>
      <c r="M379" s="850">
        <v>23267.64</v>
      </c>
    </row>
    <row r="380" spans="1:13" ht="14.45" customHeight="1" x14ac:dyDescent="0.2">
      <c r="A380" s="831" t="s">
        <v>2931</v>
      </c>
      <c r="B380" s="832" t="s">
        <v>2585</v>
      </c>
      <c r="C380" s="832" t="s">
        <v>3654</v>
      </c>
      <c r="D380" s="832" t="s">
        <v>2587</v>
      </c>
      <c r="E380" s="832" t="s">
        <v>3655</v>
      </c>
      <c r="F380" s="849"/>
      <c r="G380" s="849"/>
      <c r="H380" s="837">
        <v>0</v>
      </c>
      <c r="I380" s="849">
        <v>6</v>
      </c>
      <c r="J380" s="849">
        <v>8725.380000000001</v>
      </c>
      <c r="K380" s="837">
        <v>1</v>
      </c>
      <c r="L380" s="849">
        <v>6</v>
      </c>
      <c r="M380" s="850">
        <v>8725.380000000001</v>
      </c>
    </row>
    <row r="381" spans="1:13" ht="14.45" customHeight="1" x14ac:dyDescent="0.2">
      <c r="A381" s="831" t="s">
        <v>2931</v>
      </c>
      <c r="B381" s="832" t="s">
        <v>2585</v>
      </c>
      <c r="C381" s="832" t="s">
        <v>2586</v>
      </c>
      <c r="D381" s="832" t="s">
        <v>2587</v>
      </c>
      <c r="E381" s="832" t="s">
        <v>2588</v>
      </c>
      <c r="F381" s="849"/>
      <c r="G381" s="849"/>
      <c r="H381" s="837">
        <v>0</v>
      </c>
      <c r="I381" s="849">
        <v>33</v>
      </c>
      <c r="J381" s="849">
        <v>15996.75</v>
      </c>
      <c r="K381" s="837">
        <v>1</v>
      </c>
      <c r="L381" s="849">
        <v>33</v>
      </c>
      <c r="M381" s="850">
        <v>15996.75</v>
      </c>
    </row>
    <row r="382" spans="1:13" ht="14.45" customHeight="1" x14ac:dyDescent="0.2">
      <c r="A382" s="831" t="s">
        <v>2931</v>
      </c>
      <c r="B382" s="832" t="s">
        <v>2585</v>
      </c>
      <c r="C382" s="832" t="s">
        <v>2819</v>
      </c>
      <c r="D382" s="832" t="s">
        <v>2587</v>
      </c>
      <c r="E382" s="832" t="s">
        <v>2820</v>
      </c>
      <c r="F382" s="849"/>
      <c r="G382" s="849"/>
      <c r="H382" s="837">
        <v>0</v>
      </c>
      <c r="I382" s="849">
        <v>19</v>
      </c>
      <c r="J382" s="849">
        <v>18420.12</v>
      </c>
      <c r="K382" s="837">
        <v>1</v>
      </c>
      <c r="L382" s="849">
        <v>19</v>
      </c>
      <c r="M382" s="850">
        <v>18420.12</v>
      </c>
    </row>
    <row r="383" spans="1:13" ht="14.45" customHeight="1" x14ac:dyDescent="0.2">
      <c r="A383" s="831" t="s">
        <v>2931</v>
      </c>
      <c r="B383" s="832" t="s">
        <v>2585</v>
      </c>
      <c r="C383" s="832" t="s">
        <v>3656</v>
      </c>
      <c r="D383" s="832" t="s">
        <v>3657</v>
      </c>
      <c r="E383" s="832" t="s">
        <v>3658</v>
      </c>
      <c r="F383" s="849">
        <v>6</v>
      </c>
      <c r="G383" s="849">
        <v>11633.82</v>
      </c>
      <c r="H383" s="837">
        <v>1</v>
      </c>
      <c r="I383" s="849"/>
      <c r="J383" s="849"/>
      <c r="K383" s="837">
        <v>0</v>
      </c>
      <c r="L383" s="849">
        <v>6</v>
      </c>
      <c r="M383" s="850">
        <v>11633.82</v>
      </c>
    </row>
    <row r="384" spans="1:13" ht="14.45" customHeight="1" x14ac:dyDescent="0.2">
      <c r="A384" s="831" t="s">
        <v>2931</v>
      </c>
      <c r="B384" s="832" t="s">
        <v>2585</v>
      </c>
      <c r="C384" s="832" t="s">
        <v>3943</v>
      </c>
      <c r="D384" s="832" t="s">
        <v>3657</v>
      </c>
      <c r="E384" s="832" t="s">
        <v>3944</v>
      </c>
      <c r="F384" s="849">
        <v>8</v>
      </c>
      <c r="G384" s="849">
        <v>3878</v>
      </c>
      <c r="H384" s="837">
        <v>1</v>
      </c>
      <c r="I384" s="849"/>
      <c r="J384" s="849"/>
      <c r="K384" s="837">
        <v>0</v>
      </c>
      <c r="L384" s="849">
        <v>8</v>
      </c>
      <c r="M384" s="850">
        <v>3878</v>
      </c>
    </row>
    <row r="385" spans="1:13" ht="14.45" customHeight="1" x14ac:dyDescent="0.2">
      <c r="A385" s="831" t="s">
        <v>2931</v>
      </c>
      <c r="B385" s="832" t="s">
        <v>2585</v>
      </c>
      <c r="C385" s="832" t="s">
        <v>3659</v>
      </c>
      <c r="D385" s="832" t="s">
        <v>3647</v>
      </c>
      <c r="E385" s="832" t="s">
        <v>2816</v>
      </c>
      <c r="F385" s="849"/>
      <c r="G385" s="849"/>
      <c r="H385" s="837">
        <v>0</v>
      </c>
      <c r="I385" s="849">
        <v>6</v>
      </c>
      <c r="J385" s="849">
        <v>2908.5</v>
      </c>
      <c r="K385" s="837">
        <v>1</v>
      </c>
      <c r="L385" s="849">
        <v>6</v>
      </c>
      <c r="M385" s="850">
        <v>2908.5</v>
      </c>
    </row>
    <row r="386" spans="1:13" ht="14.45" customHeight="1" x14ac:dyDescent="0.2">
      <c r="A386" s="831" t="s">
        <v>2931</v>
      </c>
      <c r="B386" s="832" t="s">
        <v>2585</v>
      </c>
      <c r="C386" s="832" t="s">
        <v>2815</v>
      </c>
      <c r="D386" s="832" t="s">
        <v>2813</v>
      </c>
      <c r="E386" s="832" t="s">
        <v>2816</v>
      </c>
      <c r="F386" s="849"/>
      <c r="G386" s="849"/>
      <c r="H386" s="837">
        <v>0</v>
      </c>
      <c r="I386" s="849">
        <v>36</v>
      </c>
      <c r="J386" s="849">
        <v>17451</v>
      </c>
      <c r="K386" s="837">
        <v>1</v>
      </c>
      <c r="L386" s="849">
        <v>36</v>
      </c>
      <c r="M386" s="850">
        <v>17451</v>
      </c>
    </row>
    <row r="387" spans="1:13" ht="14.45" customHeight="1" x14ac:dyDescent="0.2">
      <c r="A387" s="831" t="s">
        <v>2931</v>
      </c>
      <c r="B387" s="832" t="s">
        <v>2585</v>
      </c>
      <c r="C387" s="832" t="s">
        <v>2817</v>
      </c>
      <c r="D387" s="832" t="s">
        <v>2813</v>
      </c>
      <c r="E387" s="832" t="s">
        <v>2818</v>
      </c>
      <c r="F387" s="849"/>
      <c r="G387" s="849"/>
      <c r="H387" s="837">
        <v>0</v>
      </c>
      <c r="I387" s="849">
        <v>20</v>
      </c>
      <c r="J387" s="849">
        <v>19389.599999999999</v>
      </c>
      <c r="K387" s="837">
        <v>1</v>
      </c>
      <c r="L387" s="849">
        <v>20</v>
      </c>
      <c r="M387" s="850">
        <v>19389.599999999999</v>
      </c>
    </row>
    <row r="388" spans="1:13" ht="14.45" customHeight="1" x14ac:dyDescent="0.2">
      <c r="A388" s="831" t="s">
        <v>2931</v>
      </c>
      <c r="B388" s="832" t="s">
        <v>2585</v>
      </c>
      <c r="C388" s="832" t="s">
        <v>2812</v>
      </c>
      <c r="D388" s="832" t="s">
        <v>2813</v>
      </c>
      <c r="E388" s="832" t="s">
        <v>2814</v>
      </c>
      <c r="F388" s="849"/>
      <c r="G388" s="849"/>
      <c r="H388" s="837">
        <v>0</v>
      </c>
      <c r="I388" s="849">
        <v>10</v>
      </c>
      <c r="J388" s="849">
        <v>19389.7</v>
      </c>
      <c r="K388" s="837">
        <v>1</v>
      </c>
      <c r="L388" s="849">
        <v>10</v>
      </c>
      <c r="M388" s="850">
        <v>19389.7</v>
      </c>
    </row>
    <row r="389" spans="1:13" ht="14.45" customHeight="1" x14ac:dyDescent="0.2">
      <c r="A389" s="831" t="s">
        <v>2931</v>
      </c>
      <c r="B389" s="832" t="s">
        <v>2585</v>
      </c>
      <c r="C389" s="832" t="s">
        <v>3945</v>
      </c>
      <c r="D389" s="832" t="s">
        <v>2813</v>
      </c>
      <c r="E389" s="832" t="s">
        <v>3946</v>
      </c>
      <c r="F389" s="849"/>
      <c r="G389" s="849"/>
      <c r="H389" s="837">
        <v>0</v>
      </c>
      <c r="I389" s="849">
        <v>8</v>
      </c>
      <c r="J389" s="849">
        <v>1938.96</v>
      </c>
      <c r="K389" s="837">
        <v>1</v>
      </c>
      <c r="L389" s="849">
        <v>8</v>
      </c>
      <c r="M389" s="850">
        <v>1938.96</v>
      </c>
    </row>
    <row r="390" spans="1:13" ht="14.45" customHeight="1" x14ac:dyDescent="0.2">
      <c r="A390" s="831" t="s">
        <v>2931</v>
      </c>
      <c r="B390" s="832" t="s">
        <v>2585</v>
      </c>
      <c r="C390" s="832" t="s">
        <v>3662</v>
      </c>
      <c r="D390" s="832" t="s">
        <v>2813</v>
      </c>
      <c r="E390" s="832" t="s">
        <v>3663</v>
      </c>
      <c r="F390" s="849"/>
      <c r="G390" s="849"/>
      <c r="H390" s="837">
        <v>0</v>
      </c>
      <c r="I390" s="849">
        <v>6</v>
      </c>
      <c r="J390" s="849">
        <v>8725.380000000001</v>
      </c>
      <c r="K390" s="837">
        <v>1</v>
      </c>
      <c r="L390" s="849">
        <v>6</v>
      </c>
      <c r="M390" s="850">
        <v>8725.380000000001</v>
      </c>
    </row>
    <row r="391" spans="1:13" ht="14.45" customHeight="1" x14ac:dyDescent="0.2">
      <c r="A391" s="831" t="s">
        <v>2931</v>
      </c>
      <c r="B391" s="832" t="s">
        <v>2821</v>
      </c>
      <c r="C391" s="832" t="s">
        <v>2822</v>
      </c>
      <c r="D391" s="832" t="s">
        <v>2823</v>
      </c>
      <c r="E391" s="832" t="s">
        <v>2824</v>
      </c>
      <c r="F391" s="849"/>
      <c r="G391" s="849"/>
      <c r="H391" s="837">
        <v>0</v>
      </c>
      <c r="I391" s="849">
        <v>62</v>
      </c>
      <c r="J391" s="849">
        <v>46750.479999999996</v>
      </c>
      <c r="K391" s="837">
        <v>1</v>
      </c>
      <c r="L391" s="849">
        <v>62</v>
      </c>
      <c r="M391" s="850">
        <v>46750.479999999996</v>
      </c>
    </row>
    <row r="392" spans="1:13" ht="14.45" customHeight="1" x14ac:dyDescent="0.2">
      <c r="A392" s="831" t="s">
        <v>2931</v>
      </c>
      <c r="B392" s="832" t="s">
        <v>2821</v>
      </c>
      <c r="C392" s="832" t="s">
        <v>3603</v>
      </c>
      <c r="D392" s="832" t="s">
        <v>2823</v>
      </c>
      <c r="E392" s="832" t="s">
        <v>3604</v>
      </c>
      <c r="F392" s="849"/>
      <c r="G392" s="849"/>
      <c r="H392" s="837">
        <v>0</v>
      </c>
      <c r="I392" s="849">
        <v>31</v>
      </c>
      <c r="J392" s="849">
        <v>35062.859999999993</v>
      </c>
      <c r="K392" s="837">
        <v>1</v>
      </c>
      <c r="L392" s="849">
        <v>31</v>
      </c>
      <c r="M392" s="850">
        <v>35062.859999999993</v>
      </c>
    </row>
    <row r="393" spans="1:13" ht="14.45" customHeight="1" x14ac:dyDescent="0.2">
      <c r="A393" s="831" t="s">
        <v>2931</v>
      </c>
      <c r="B393" s="832" t="s">
        <v>2821</v>
      </c>
      <c r="C393" s="832" t="s">
        <v>3605</v>
      </c>
      <c r="D393" s="832" t="s">
        <v>2823</v>
      </c>
      <c r="E393" s="832" t="s">
        <v>3606</v>
      </c>
      <c r="F393" s="849"/>
      <c r="G393" s="849"/>
      <c r="H393" s="837">
        <v>0</v>
      </c>
      <c r="I393" s="849">
        <v>8</v>
      </c>
      <c r="J393" s="849">
        <v>12064.64</v>
      </c>
      <c r="K393" s="837">
        <v>1</v>
      </c>
      <c r="L393" s="849">
        <v>8</v>
      </c>
      <c r="M393" s="850">
        <v>12064.64</v>
      </c>
    </row>
    <row r="394" spans="1:13" ht="14.45" customHeight="1" x14ac:dyDescent="0.2">
      <c r="A394" s="831" t="s">
        <v>2931</v>
      </c>
      <c r="B394" s="832" t="s">
        <v>2821</v>
      </c>
      <c r="C394" s="832" t="s">
        <v>3609</v>
      </c>
      <c r="D394" s="832" t="s">
        <v>3608</v>
      </c>
      <c r="E394" s="832" t="s">
        <v>2824</v>
      </c>
      <c r="F394" s="849">
        <v>18</v>
      </c>
      <c r="G394" s="849">
        <v>11633.76</v>
      </c>
      <c r="H394" s="837">
        <v>1</v>
      </c>
      <c r="I394" s="849"/>
      <c r="J394" s="849"/>
      <c r="K394" s="837">
        <v>0</v>
      </c>
      <c r="L394" s="849">
        <v>18</v>
      </c>
      <c r="M394" s="850">
        <v>11633.76</v>
      </c>
    </row>
    <row r="395" spans="1:13" ht="14.45" customHeight="1" x14ac:dyDescent="0.2">
      <c r="A395" s="831" t="s">
        <v>2931</v>
      </c>
      <c r="B395" s="832" t="s">
        <v>2821</v>
      </c>
      <c r="C395" s="832" t="s">
        <v>3612</v>
      </c>
      <c r="D395" s="832" t="s">
        <v>2823</v>
      </c>
      <c r="E395" s="832" t="s">
        <v>3613</v>
      </c>
      <c r="F395" s="849">
        <v>6</v>
      </c>
      <c r="G395" s="849">
        <v>9048.48</v>
      </c>
      <c r="H395" s="837">
        <v>1</v>
      </c>
      <c r="I395" s="849"/>
      <c r="J395" s="849"/>
      <c r="K395" s="837">
        <v>0</v>
      </c>
      <c r="L395" s="849">
        <v>6</v>
      </c>
      <c r="M395" s="850">
        <v>9048.48</v>
      </c>
    </row>
    <row r="396" spans="1:13" ht="14.45" customHeight="1" x14ac:dyDescent="0.2">
      <c r="A396" s="831" t="s">
        <v>2931</v>
      </c>
      <c r="B396" s="832" t="s">
        <v>2821</v>
      </c>
      <c r="C396" s="832" t="s">
        <v>4023</v>
      </c>
      <c r="D396" s="832" t="s">
        <v>2823</v>
      </c>
      <c r="E396" s="832" t="s">
        <v>4024</v>
      </c>
      <c r="F396" s="849">
        <v>6</v>
      </c>
      <c r="G396" s="849">
        <v>18097.02</v>
      </c>
      <c r="H396" s="837">
        <v>1</v>
      </c>
      <c r="I396" s="849"/>
      <c r="J396" s="849"/>
      <c r="K396" s="837">
        <v>0</v>
      </c>
      <c r="L396" s="849">
        <v>6</v>
      </c>
      <c r="M396" s="850">
        <v>18097.02</v>
      </c>
    </row>
    <row r="397" spans="1:13" ht="14.45" customHeight="1" x14ac:dyDescent="0.2">
      <c r="A397" s="831" t="s">
        <v>2931</v>
      </c>
      <c r="B397" s="832" t="s">
        <v>2821</v>
      </c>
      <c r="C397" s="832" t="s">
        <v>3614</v>
      </c>
      <c r="D397" s="832" t="s">
        <v>3615</v>
      </c>
      <c r="E397" s="832" t="s">
        <v>2824</v>
      </c>
      <c r="F397" s="849">
        <v>11</v>
      </c>
      <c r="G397" s="849">
        <v>8294.4399999999987</v>
      </c>
      <c r="H397" s="837">
        <v>1</v>
      </c>
      <c r="I397" s="849"/>
      <c r="J397" s="849"/>
      <c r="K397" s="837">
        <v>0</v>
      </c>
      <c r="L397" s="849">
        <v>11</v>
      </c>
      <c r="M397" s="850">
        <v>8294.4399999999987</v>
      </c>
    </row>
    <row r="398" spans="1:13" ht="14.45" customHeight="1" x14ac:dyDescent="0.2">
      <c r="A398" s="831" t="s">
        <v>2931</v>
      </c>
      <c r="B398" s="832" t="s">
        <v>2821</v>
      </c>
      <c r="C398" s="832" t="s">
        <v>3616</v>
      </c>
      <c r="D398" s="832" t="s">
        <v>3615</v>
      </c>
      <c r="E398" s="832" t="s">
        <v>3604</v>
      </c>
      <c r="F398" s="849">
        <v>2</v>
      </c>
      <c r="G398" s="849">
        <v>2262.12</v>
      </c>
      <c r="H398" s="837">
        <v>1</v>
      </c>
      <c r="I398" s="849"/>
      <c r="J398" s="849"/>
      <c r="K398" s="837">
        <v>0</v>
      </c>
      <c r="L398" s="849">
        <v>2</v>
      </c>
      <c r="M398" s="850">
        <v>2262.12</v>
      </c>
    </row>
    <row r="399" spans="1:13" ht="14.45" customHeight="1" x14ac:dyDescent="0.2">
      <c r="A399" s="831" t="s">
        <v>2931</v>
      </c>
      <c r="B399" s="832" t="s">
        <v>2821</v>
      </c>
      <c r="C399" s="832" t="s">
        <v>3617</v>
      </c>
      <c r="D399" s="832" t="s">
        <v>3615</v>
      </c>
      <c r="E399" s="832" t="s">
        <v>2824</v>
      </c>
      <c r="F399" s="849">
        <v>6</v>
      </c>
      <c r="G399" s="849">
        <v>4524.24</v>
      </c>
      <c r="H399" s="837">
        <v>1</v>
      </c>
      <c r="I399" s="849"/>
      <c r="J399" s="849"/>
      <c r="K399" s="837">
        <v>0</v>
      </c>
      <c r="L399" s="849">
        <v>6</v>
      </c>
      <c r="M399" s="850">
        <v>4524.24</v>
      </c>
    </row>
    <row r="400" spans="1:13" ht="14.45" customHeight="1" x14ac:dyDescent="0.2">
      <c r="A400" s="831" t="s">
        <v>2931</v>
      </c>
      <c r="B400" s="832" t="s">
        <v>2353</v>
      </c>
      <c r="C400" s="832" t="s">
        <v>2589</v>
      </c>
      <c r="D400" s="832" t="s">
        <v>713</v>
      </c>
      <c r="E400" s="832" t="s">
        <v>1289</v>
      </c>
      <c r="F400" s="849"/>
      <c r="G400" s="849"/>
      <c r="H400" s="837"/>
      <c r="I400" s="849">
        <v>63</v>
      </c>
      <c r="J400" s="849">
        <v>0</v>
      </c>
      <c r="K400" s="837"/>
      <c r="L400" s="849">
        <v>63</v>
      </c>
      <c r="M400" s="850">
        <v>0</v>
      </c>
    </row>
    <row r="401" spans="1:13" ht="14.45" customHeight="1" x14ac:dyDescent="0.2">
      <c r="A401" s="831" t="s">
        <v>2931</v>
      </c>
      <c r="B401" s="832" t="s">
        <v>4477</v>
      </c>
      <c r="C401" s="832" t="s">
        <v>4166</v>
      </c>
      <c r="D401" s="832" t="s">
        <v>4167</v>
      </c>
      <c r="E401" s="832" t="s">
        <v>4168</v>
      </c>
      <c r="F401" s="849">
        <v>8</v>
      </c>
      <c r="G401" s="849">
        <v>483.12</v>
      </c>
      <c r="H401" s="837">
        <v>1</v>
      </c>
      <c r="I401" s="849"/>
      <c r="J401" s="849"/>
      <c r="K401" s="837">
        <v>0</v>
      </c>
      <c r="L401" s="849">
        <v>8</v>
      </c>
      <c r="M401" s="850">
        <v>483.12</v>
      </c>
    </row>
    <row r="402" spans="1:13" ht="14.45" customHeight="1" x14ac:dyDescent="0.2">
      <c r="A402" s="831" t="s">
        <v>2931</v>
      </c>
      <c r="B402" s="832" t="s">
        <v>4477</v>
      </c>
      <c r="C402" s="832" t="s">
        <v>3827</v>
      </c>
      <c r="D402" s="832" t="s">
        <v>3828</v>
      </c>
      <c r="E402" s="832" t="s">
        <v>3829</v>
      </c>
      <c r="F402" s="849">
        <v>1</v>
      </c>
      <c r="G402" s="849">
        <v>60.39</v>
      </c>
      <c r="H402" s="837">
        <v>1</v>
      </c>
      <c r="I402" s="849"/>
      <c r="J402" s="849"/>
      <c r="K402" s="837">
        <v>0</v>
      </c>
      <c r="L402" s="849">
        <v>1</v>
      </c>
      <c r="M402" s="850">
        <v>60.39</v>
      </c>
    </row>
    <row r="403" spans="1:13" ht="14.45" customHeight="1" x14ac:dyDescent="0.2">
      <c r="A403" s="831" t="s">
        <v>2931</v>
      </c>
      <c r="B403" s="832" t="s">
        <v>2605</v>
      </c>
      <c r="C403" s="832" t="s">
        <v>4032</v>
      </c>
      <c r="D403" s="832" t="s">
        <v>3948</v>
      </c>
      <c r="E403" s="832" t="s">
        <v>2835</v>
      </c>
      <c r="F403" s="849">
        <v>5</v>
      </c>
      <c r="G403" s="849">
        <v>1697.3500000000001</v>
      </c>
      <c r="H403" s="837">
        <v>1</v>
      </c>
      <c r="I403" s="849"/>
      <c r="J403" s="849"/>
      <c r="K403" s="837">
        <v>0</v>
      </c>
      <c r="L403" s="849">
        <v>5</v>
      </c>
      <c r="M403" s="850">
        <v>1697.3500000000001</v>
      </c>
    </row>
    <row r="404" spans="1:13" ht="14.45" customHeight="1" x14ac:dyDescent="0.2">
      <c r="A404" s="831" t="s">
        <v>2931</v>
      </c>
      <c r="B404" s="832" t="s">
        <v>2605</v>
      </c>
      <c r="C404" s="832" t="s">
        <v>4033</v>
      </c>
      <c r="D404" s="832" t="s">
        <v>4034</v>
      </c>
      <c r="E404" s="832" t="s">
        <v>2835</v>
      </c>
      <c r="F404" s="849">
        <v>1</v>
      </c>
      <c r="G404" s="849">
        <v>339.47</v>
      </c>
      <c r="H404" s="837">
        <v>1</v>
      </c>
      <c r="I404" s="849"/>
      <c r="J404" s="849"/>
      <c r="K404" s="837">
        <v>0</v>
      </c>
      <c r="L404" s="849">
        <v>1</v>
      </c>
      <c r="M404" s="850">
        <v>339.47</v>
      </c>
    </row>
    <row r="405" spans="1:13" ht="14.45" customHeight="1" x14ac:dyDescent="0.2">
      <c r="A405" s="831" t="s">
        <v>2931</v>
      </c>
      <c r="B405" s="832" t="s">
        <v>2605</v>
      </c>
      <c r="C405" s="832" t="s">
        <v>3670</v>
      </c>
      <c r="D405" s="832" t="s">
        <v>2607</v>
      </c>
      <c r="E405" s="832" t="s">
        <v>3671</v>
      </c>
      <c r="F405" s="849"/>
      <c r="G405" s="849"/>
      <c r="H405" s="837">
        <v>0</v>
      </c>
      <c r="I405" s="849">
        <v>35</v>
      </c>
      <c r="J405" s="849">
        <v>11881.449999999999</v>
      </c>
      <c r="K405" s="837">
        <v>1</v>
      </c>
      <c r="L405" s="849">
        <v>35</v>
      </c>
      <c r="M405" s="850">
        <v>11881.449999999999</v>
      </c>
    </row>
    <row r="406" spans="1:13" ht="14.45" customHeight="1" x14ac:dyDescent="0.2">
      <c r="A406" s="831" t="s">
        <v>2931</v>
      </c>
      <c r="B406" s="832" t="s">
        <v>2605</v>
      </c>
      <c r="C406" s="832" t="s">
        <v>4386</v>
      </c>
      <c r="D406" s="832" t="s">
        <v>2607</v>
      </c>
      <c r="E406" s="832" t="s">
        <v>4387</v>
      </c>
      <c r="F406" s="849"/>
      <c r="G406" s="849"/>
      <c r="H406" s="837">
        <v>0</v>
      </c>
      <c r="I406" s="849">
        <v>2</v>
      </c>
      <c r="J406" s="849">
        <v>905.22</v>
      </c>
      <c r="K406" s="837">
        <v>1</v>
      </c>
      <c r="L406" s="849">
        <v>2</v>
      </c>
      <c r="M406" s="850">
        <v>905.22</v>
      </c>
    </row>
    <row r="407" spans="1:13" ht="14.45" customHeight="1" x14ac:dyDescent="0.2">
      <c r="A407" s="831" t="s">
        <v>2931</v>
      </c>
      <c r="B407" s="832" t="s">
        <v>2605</v>
      </c>
      <c r="C407" s="832" t="s">
        <v>2606</v>
      </c>
      <c r="D407" s="832" t="s">
        <v>2607</v>
      </c>
      <c r="E407" s="832" t="s">
        <v>2608</v>
      </c>
      <c r="F407" s="849"/>
      <c r="G407" s="849"/>
      <c r="H407" s="837">
        <v>0</v>
      </c>
      <c r="I407" s="849">
        <v>39</v>
      </c>
      <c r="J407" s="849">
        <v>4413.24</v>
      </c>
      <c r="K407" s="837">
        <v>1</v>
      </c>
      <c r="L407" s="849">
        <v>39</v>
      </c>
      <c r="M407" s="850">
        <v>4413.24</v>
      </c>
    </row>
    <row r="408" spans="1:13" ht="14.45" customHeight="1" x14ac:dyDescent="0.2">
      <c r="A408" s="831" t="s">
        <v>2931</v>
      </c>
      <c r="B408" s="832" t="s">
        <v>2605</v>
      </c>
      <c r="C408" s="832" t="s">
        <v>2834</v>
      </c>
      <c r="D408" s="832" t="s">
        <v>2607</v>
      </c>
      <c r="E408" s="832" t="s">
        <v>2835</v>
      </c>
      <c r="F408" s="849"/>
      <c r="G408" s="849"/>
      <c r="H408" s="837">
        <v>0</v>
      </c>
      <c r="I408" s="849">
        <v>149</v>
      </c>
      <c r="J408" s="849">
        <v>50581.03</v>
      </c>
      <c r="K408" s="837">
        <v>1</v>
      </c>
      <c r="L408" s="849">
        <v>149</v>
      </c>
      <c r="M408" s="850">
        <v>50581.03</v>
      </c>
    </row>
    <row r="409" spans="1:13" ht="14.45" customHeight="1" x14ac:dyDescent="0.2">
      <c r="A409" s="831" t="s">
        <v>2931</v>
      </c>
      <c r="B409" s="832" t="s">
        <v>2605</v>
      </c>
      <c r="C409" s="832" t="s">
        <v>3672</v>
      </c>
      <c r="D409" s="832" t="s">
        <v>2607</v>
      </c>
      <c r="E409" s="832" t="s">
        <v>3673</v>
      </c>
      <c r="F409" s="849"/>
      <c r="G409" s="849"/>
      <c r="H409" s="837">
        <v>0</v>
      </c>
      <c r="I409" s="849">
        <v>6</v>
      </c>
      <c r="J409" s="849">
        <v>1357.8600000000001</v>
      </c>
      <c r="K409" s="837">
        <v>1</v>
      </c>
      <c r="L409" s="849">
        <v>6</v>
      </c>
      <c r="M409" s="850">
        <v>1357.8600000000001</v>
      </c>
    </row>
    <row r="410" spans="1:13" ht="14.45" customHeight="1" x14ac:dyDescent="0.2">
      <c r="A410" s="831" t="s">
        <v>2931</v>
      </c>
      <c r="B410" s="832" t="s">
        <v>2605</v>
      </c>
      <c r="C410" s="832" t="s">
        <v>3679</v>
      </c>
      <c r="D410" s="832" t="s">
        <v>3675</v>
      </c>
      <c r="E410" s="832" t="s">
        <v>3680</v>
      </c>
      <c r="F410" s="849"/>
      <c r="G410" s="849"/>
      <c r="H410" s="837">
        <v>0</v>
      </c>
      <c r="I410" s="849">
        <v>6</v>
      </c>
      <c r="J410" s="849">
        <v>4581.78</v>
      </c>
      <c r="K410" s="837">
        <v>1</v>
      </c>
      <c r="L410" s="849">
        <v>6</v>
      </c>
      <c r="M410" s="850">
        <v>4581.78</v>
      </c>
    </row>
    <row r="411" spans="1:13" ht="14.45" customHeight="1" x14ac:dyDescent="0.2">
      <c r="A411" s="831" t="s">
        <v>2931</v>
      </c>
      <c r="B411" s="832" t="s">
        <v>2605</v>
      </c>
      <c r="C411" s="832" t="s">
        <v>4035</v>
      </c>
      <c r="D411" s="832" t="s">
        <v>4036</v>
      </c>
      <c r="E411" s="832" t="s">
        <v>2835</v>
      </c>
      <c r="F411" s="849">
        <v>3</v>
      </c>
      <c r="G411" s="849">
        <v>1018.4100000000001</v>
      </c>
      <c r="H411" s="837">
        <v>1</v>
      </c>
      <c r="I411" s="849"/>
      <c r="J411" s="849"/>
      <c r="K411" s="837">
        <v>0</v>
      </c>
      <c r="L411" s="849">
        <v>3</v>
      </c>
      <c r="M411" s="850">
        <v>1018.4100000000001</v>
      </c>
    </row>
    <row r="412" spans="1:13" ht="14.45" customHeight="1" x14ac:dyDescent="0.2">
      <c r="A412" s="831" t="s">
        <v>2931</v>
      </c>
      <c r="B412" s="832" t="s">
        <v>2605</v>
      </c>
      <c r="C412" s="832" t="s">
        <v>4039</v>
      </c>
      <c r="D412" s="832" t="s">
        <v>2607</v>
      </c>
      <c r="E412" s="832" t="s">
        <v>2835</v>
      </c>
      <c r="F412" s="849">
        <v>5</v>
      </c>
      <c r="G412" s="849">
        <v>1697.3500000000001</v>
      </c>
      <c r="H412" s="837">
        <v>1</v>
      </c>
      <c r="I412" s="849"/>
      <c r="J412" s="849"/>
      <c r="K412" s="837">
        <v>0</v>
      </c>
      <c r="L412" s="849">
        <v>5</v>
      </c>
      <c r="M412" s="850">
        <v>1697.3500000000001</v>
      </c>
    </row>
    <row r="413" spans="1:13" ht="14.45" customHeight="1" x14ac:dyDescent="0.2">
      <c r="A413" s="831" t="s">
        <v>2931</v>
      </c>
      <c r="B413" s="832" t="s">
        <v>2605</v>
      </c>
      <c r="C413" s="832" t="s">
        <v>4358</v>
      </c>
      <c r="D413" s="832" t="s">
        <v>2607</v>
      </c>
      <c r="E413" s="832" t="s">
        <v>2835</v>
      </c>
      <c r="F413" s="849">
        <v>1</v>
      </c>
      <c r="G413" s="849">
        <v>339.47</v>
      </c>
      <c r="H413" s="837">
        <v>1</v>
      </c>
      <c r="I413" s="849"/>
      <c r="J413" s="849"/>
      <c r="K413" s="837">
        <v>0</v>
      </c>
      <c r="L413" s="849">
        <v>1</v>
      </c>
      <c r="M413" s="850">
        <v>339.47</v>
      </c>
    </row>
    <row r="414" spans="1:13" ht="14.45" customHeight="1" x14ac:dyDescent="0.2">
      <c r="A414" s="831" t="s">
        <v>2931</v>
      </c>
      <c r="B414" s="832" t="s">
        <v>2611</v>
      </c>
      <c r="C414" s="832" t="s">
        <v>3797</v>
      </c>
      <c r="D414" s="832" t="s">
        <v>3795</v>
      </c>
      <c r="E414" s="832" t="s">
        <v>3798</v>
      </c>
      <c r="F414" s="849">
        <v>6</v>
      </c>
      <c r="G414" s="849">
        <v>2031.48</v>
      </c>
      <c r="H414" s="837">
        <v>1</v>
      </c>
      <c r="I414" s="849"/>
      <c r="J414" s="849"/>
      <c r="K414" s="837">
        <v>0</v>
      </c>
      <c r="L414" s="849">
        <v>6</v>
      </c>
      <c r="M414" s="850">
        <v>2031.48</v>
      </c>
    </row>
    <row r="415" spans="1:13" ht="14.45" customHeight="1" x14ac:dyDescent="0.2">
      <c r="A415" s="831" t="s">
        <v>2931</v>
      </c>
      <c r="B415" s="832" t="s">
        <v>2611</v>
      </c>
      <c r="C415" s="832" t="s">
        <v>3801</v>
      </c>
      <c r="D415" s="832" t="s">
        <v>3802</v>
      </c>
      <c r="E415" s="832" t="s">
        <v>3796</v>
      </c>
      <c r="F415" s="849">
        <v>2</v>
      </c>
      <c r="G415" s="849">
        <v>338.58</v>
      </c>
      <c r="H415" s="837">
        <v>1</v>
      </c>
      <c r="I415" s="849"/>
      <c r="J415" s="849"/>
      <c r="K415" s="837">
        <v>0</v>
      </c>
      <c r="L415" s="849">
        <v>2</v>
      </c>
      <c r="M415" s="850">
        <v>338.58</v>
      </c>
    </row>
    <row r="416" spans="1:13" ht="14.45" customHeight="1" x14ac:dyDescent="0.2">
      <c r="A416" s="831" t="s">
        <v>2931</v>
      </c>
      <c r="B416" s="832" t="s">
        <v>2611</v>
      </c>
      <c r="C416" s="832" t="s">
        <v>3960</v>
      </c>
      <c r="D416" s="832" t="s">
        <v>3802</v>
      </c>
      <c r="E416" s="832" t="s">
        <v>3798</v>
      </c>
      <c r="F416" s="849">
        <v>2</v>
      </c>
      <c r="G416" s="849">
        <v>677.16</v>
      </c>
      <c r="H416" s="837">
        <v>1</v>
      </c>
      <c r="I416" s="849"/>
      <c r="J416" s="849"/>
      <c r="K416" s="837">
        <v>0</v>
      </c>
      <c r="L416" s="849">
        <v>2</v>
      </c>
      <c r="M416" s="850">
        <v>677.16</v>
      </c>
    </row>
    <row r="417" spans="1:13" ht="14.45" customHeight="1" x14ac:dyDescent="0.2">
      <c r="A417" s="831" t="s">
        <v>2931</v>
      </c>
      <c r="B417" s="832" t="s">
        <v>2611</v>
      </c>
      <c r="C417" s="832" t="s">
        <v>3803</v>
      </c>
      <c r="D417" s="832" t="s">
        <v>1346</v>
      </c>
      <c r="E417" s="832" t="s">
        <v>3796</v>
      </c>
      <c r="F417" s="849">
        <v>11</v>
      </c>
      <c r="G417" s="849">
        <v>1862.19</v>
      </c>
      <c r="H417" s="837">
        <v>1</v>
      </c>
      <c r="I417" s="849"/>
      <c r="J417" s="849"/>
      <c r="K417" s="837">
        <v>0</v>
      </c>
      <c r="L417" s="849">
        <v>11</v>
      </c>
      <c r="M417" s="850">
        <v>1862.19</v>
      </c>
    </row>
    <row r="418" spans="1:13" ht="14.45" customHeight="1" x14ac:dyDescent="0.2">
      <c r="A418" s="831" t="s">
        <v>2931</v>
      </c>
      <c r="B418" s="832" t="s">
        <v>2611</v>
      </c>
      <c r="C418" s="832" t="s">
        <v>3804</v>
      </c>
      <c r="D418" s="832" t="s">
        <v>3805</v>
      </c>
      <c r="E418" s="832" t="s">
        <v>3796</v>
      </c>
      <c r="F418" s="849">
        <v>3</v>
      </c>
      <c r="G418" s="849">
        <v>507.87</v>
      </c>
      <c r="H418" s="837">
        <v>1</v>
      </c>
      <c r="I418" s="849"/>
      <c r="J418" s="849"/>
      <c r="K418" s="837">
        <v>0</v>
      </c>
      <c r="L418" s="849">
        <v>3</v>
      </c>
      <c r="M418" s="850">
        <v>507.87</v>
      </c>
    </row>
    <row r="419" spans="1:13" ht="14.45" customHeight="1" x14ac:dyDescent="0.2">
      <c r="A419" s="831" t="s">
        <v>2931</v>
      </c>
      <c r="B419" s="832" t="s">
        <v>2611</v>
      </c>
      <c r="C419" s="832" t="s">
        <v>3806</v>
      </c>
      <c r="D419" s="832" t="s">
        <v>3805</v>
      </c>
      <c r="E419" s="832" t="s">
        <v>3798</v>
      </c>
      <c r="F419" s="849">
        <v>12</v>
      </c>
      <c r="G419" s="849">
        <v>4062.96</v>
      </c>
      <c r="H419" s="837">
        <v>1</v>
      </c>
      <c r="I419" s="849"/>
      <c r="J419" s="849"/>
      <c r="K419" s="837">
        <v>0</v>
      </c>
      <c r="L419" s="849">
        <v>12</v>
      </c>
      <c r="M419" s="850">
        <v>4062.96</v>
      </c>
    </row>
    <row r="420" spans="1:13" ht="14.45" customHeight="1" x14ac:dyDescent="0.2">
      <c r="A420" s="831" t="s">
        <v>2931</v>
      </c>
      <c r="B420" s="832" t="s">
        <v>2611</v>
      </c>
      <c r="C420" s="832" t="s">
        <v>3807</v>
      </c>
      <c r="D420" s="832" t="s">
        <v>3795</v>
      </c>
      <c r="E420" s="832" t="s">
        <v>3808</v>
      </c>
      <c r="F420" s="849">
        <v>6</v>
      </c>
      <c r="G420" s="849">
        <v>4063.0199999999995</v>
      </c>
      <c r="H420" s="837">
        <v>1</v>
      </c>
      <c r="I420" s="849"/>
      <c r="J420" s="849"/>
      <c r="K420" s="837">
        <v>0</v>
      </c>
      <c r="L420" s="849">
        <v>6</v>
      </c>
      <c r="M420" s="850">
        <v>4063.0199999999995</v>
      </c>
    </row>
    <row r="421" spans="1:13" ht="14.45" customHeight="1" x14ac:dyDescent="0.2">
      <c r="A421" s="831" t="s">
        <v>2931</v>
      </c>
      <c r="B421" s="832" t="s">
        <v>2611</v>
      </c>
      <c r="C421" s="832" t="s">
        <v>3961</v>
      </c>
      <c r="D421" s="832" t="s">
        <v>3962</v>
      </c>
      <c r="E421" s="832" t="s">
        <v>3798</v>
      </c>
      <c r="F421" s="849">
        <v>5</v>
      </c>
      <c r="G421" s="849">
        <v>1692.8999999999999</v>
      </c>
      <c r="H421" s="837">
        <v>1</v>
      </c>
      <c r="I421" s="849"/>
      <c r="J421" s="849"/>
      <c r="K421" s="837">
        <v>0</v>
      </c>
      <c r="L421" s="849">
        <v>5</v>
      </c>
      <c r="M421" s="850">
        <v>1692.8999999999999</v>
      </c>
    </row>
    <row r="422" spans="1:13" ht="14.45" customHeight="1" x14ac:dyDescent="0.2">
      <c r="A422" s="831" t="s">
        <v>2931</v>
      </c>
      <c r="B422" s="832" t="s">
        <v>2611</v>
      </c>
      <c r="C422" s="832" t="s">
        <v>3963</v>
      </c>
      <c r="D422" s="832" t="s">
        <v>3802</v>
      </c>
      <c r="E422" s="832" t="s">
        <v>3964</v>
      </c>
      <c r="F422" s="849">
        <v>12</v>
      </c>
      <c r="G422" s="849">
        <v>1015.8000000000001</v>
      </c>
      <c r="H422" s="837">
        <v>1</v>
      </c>
      <c r="I422" s="849"/>
      <c r="J422" s="849"/>
      <c r="K422" s="837">
        <v>0</v>
      </c>
      <c r="L422" s="849">
        <v>12</v>
      </c>
      <c r="M422" s="850">
        <v>1015.8000000000001</v>
      </c>
    </row>
    <row r="423" spans="1:13" ht="14.45" customHeight="1" x14ac:dyDescent="0.2">
      <c r="A423" s="831" t="s">
        <v>2931</v>
      </c>
      <c r="B423" s="832" t="s">
        <v>2611</v>
      </c>
      <c r="C423" s="832" t="s">
        <v>3809</v>
      </c>
      <c r="D423" s="832" t="s">
        <v>3805</v>
      </c>
      <c r="E423" s="832" t="s">
        <v>3808</v>
      </c>
      <c r="F423" s="849">
        <v>5</v>
      </c>
      <c r="G423" s="849">
        <v>3385.85</v>
      </c>
      <c r="H423" s="837">
        <v>1</v>
      </c>
      <c r="I423" s="849"/>
      <c r="J423" s="849"/>
      <c r="K423" s="837">
        <v>0</v>
      </c>
      <c r="L423" s="849">
        <v>5</v>
      </c>
      <c r="M423" s="850">
        <v>3385.85</v>
      </c>
    </row>
    <row r="424" spans="1:13" ht="14.45" customHeight="1" x14ac:dyDescent="0.2">
      <c r="A424" s="831" t="s">
        <v>2931</v>
      </c>
      <c r="B424" s="832" t="s">
        <v>2611</v>
      </c>
      <c r="C424" s="832" t="s">
        <v>3810</v>
      </c>
      <c r="D424" s="832" t="s">
        <v>1346</v>
      </c>
      <c r="E424" s="832" t="s">
        <v>3798</v>
      </c>
      <c r="F424" s="849">
        <v>38</v>
      </c>
      <c r="G424" s="849">
        <v>12866.039999999999</v>
      </c>
      <c r="H424" s="837">
        <v>1</v>
      </c>
      <c r="I424" s="849"/>
      <c r="J424" s="849"/>
      <c r="K424" s="837">
        <v>0</v>
      </c>
      <c r="L424" s="849">
        <v>38</v>
      </c>
      <c r="M424" s="850">
        <v>12866.039999999999</v>
      </c>
    </row>
    <row r="425" spans="1:13" ht="14.45" customHeight="1" x14ac:dyDescent="0.2">
      <c r="A425" s="831" t="s">
        <v>2931</v>
      </c>
      <c r="B425" s="832" t="s">
        <v>2611</v>
      </c>
      <c r="C425" s="832" t="s">
        <v>2612</v>
      </c>
      <c r="D425" s="832" t="s">
        <v>1346</v>
      </c>
      <c r="E425" s="832" t="s">
        <v>1347</v>
      </c>
      <c r="F425" s="849"/>
      <c r="G425" s="849"/>
      <c r="H425" s="837">
        <v>0</v>
      </c>
      <c r="I425" s="849">
        <v>39</v>
      </c>
      <c r="J425" s="849">
        <v>50178.179999999993</v>
      </c>
      <c r="K425" s="837">
        <v>1</v>
      </c>
      <c r="L425" s="849">
        <v>39</v>
      </c>
      <c r="M425" s="850">
        <v>50178.179999999993</v>
      </c>
    </row>
    <row r="426" spans="1:13" ht="14.45" customHeight="1" x14ac:dyDescent="0.2">
      <c r="A426" s="831" t="s">
        <v>2931</v>
      </c>
      <c r="B426" s="832" t="s">
        <v>2611</v>
      </c>
      <c r="C426" s="832" t="s">
        <v>3811</v>
      </c>
      <c r="D426" s="832" t="s">
        <v>3812</v>
      </c>
      <c r="E426" s="832" t="s">
        <v>3796</v>
      </c>
      <c r="F426" s="849">
        <v>31</v>
      </c>
      <c r="G426" s="849">
        <v>5247.99</v>
      </c>
      <c r="H426" s="837">
        <v>1</v>
      </c>
      <c r="I426" s="849"/>
      <c r="J426" s="849"/>
      <c r="K426" s="837">
        <v>0</v>
      </c>
      <c r="L426" s="849">
        <v>31</v>
      </c>
      <c r="M426" s="850">
        <v>5247.99</v>
      </c>
    </row>
    <row r="427" spans="1:13" ht="14.45" customHeight="1" x14ac:dyDescent="0.2">
      <c r="A427" s="831" t="s">
        <v>2931</v>
      </c>
      <c r="B427" s="832" t="s">
        <v>2611</v>
      </c>
      <c r="C427" s="832" t="s">
        <v>2613</v>
      </c>
      <c r="D427" s="832" t="s">
        <v>1346</v>
      </c>
      <c r="E427" s="832" t="s">
        <v>1348</v>
      </c>
      <c r="F427" s="849"/>
      <c r="G427" s="849"/>
      <c r="H427" s="837">
        <v>0</v>
      </c>
      <c r="I427" s="849">
        <v>46</v>
      </c>
      <c r="J427" s="849">
        <v>118368.12000000001</v>
      </c>
      <c r="K427" s="837">
        <v>1</v>
      </c>
      <c r="L427" s="849">
        <v>46</v>
      </c>
      <c r="M427" s="850">
        <v>118368.12000000001</v>
      </c>
    </row>
    <row r="428" spans="1:13" ht="14.45" customHeight="1" x14ac:dyDescent="0.2">
      <c r="A428" s="831" t="s">
        <v>2931</v>
      </c>
      <c r="B428" s="832" t="s">
        <v>2611</v>
      </c>
      <c r="C428" s="832" t="s">
        <v>3813</v>
      </c>
      <c r="D428" s="832" t="s">
        <v>1346</v>
      </c>
      <c r="E428" s="832" t="s">
        <v>3808</v>
      </c>
      <c r="F428" s="849"/>
      <c r="G428" s="849"/>
      <c r="H428" s="837">
        <v>0</v>
      </c>
      <c r="I428" s="849">
        <v>15</v>
      </c>
      <c r="J428" s="849">
        <v>10157.549999999999</v>
      </c>
      <c r="K428" s="837">
        <v>1</v>
      </c>
      <c r="L428" s="849">
        <v>15</v>
      </c>
      <c r="M428" s="850">
        <v>10157.549999999999</v>
      </c>
    </row>
    <row r="429" spans="1:13" ht="14.45" customHeight="1" x14ac:dyDescent="0.2">
      <c r="A429" s="831" t="s">
        <v>2931</v>
      </c>
      <c r="B429" s="832" t="s">
        <v>2611</v>
      </c>
      <c r="C429" s="832" t="s">
        <v>4400</v>
      </c>
      <c r="D429" s="832" t="s">
        <v>3802</v>
      </c>
      <c r="E429" s="832" t="s">
        <v>4401</v>
      </c>
      <c r="F429" s="849">
        <v>2</v>
      </c>
      <c r="G429" s="849">
        <v>169.92</v>
      </c>
      <c r="H429" s="837">
        <v>1</v>
      </c>
      <c r="I429" s="849"/>
      <c r="J429" s="849"/>
      <c r="K429" s="837">
        <v>0</v>
      </c>
      <c r="L429" s="849">
        <v>2</v>
      </c>
      <c r="M429" s="850">
        <v>169.92</v>
      </c>
    </row>
    <row r="430" spans="1:13" ht="14.45" customHeight="1" x14ac:dyDescent="0.2">
      <c r="A430" s="831" t="s">
        <v>2931</v>
      </c>
      <c r="B430" s="832" t="s">
        <v>2611</v>
      </c>
      <c r="C430" s="832" t="s">
        <v>4061</v>
      </c>
      <c r="D430" s="832" t="s">
        <v>4062</v>
      </c>
      <c r="E430" s="832" t="s">
        <v>3796</v>
      </c>
      <c r="F430" s="849">
        <v>3</v>
      </c>
      <c r="G430" s="849">
        <v>3858.57</v>
      </c>
      <c r="H430" s="837">
        <v>1</v>
      </c>
      <c r="I430" s="849"/>
      <c r="J430" s="849"/>
      <c r="K430" s="837">
        <v>0</v>
      </c>
      <c r="L430" s="849">
        <v>3</v>
      </c>
      <c r="M430" s="850">
        <v>3858.57</v>
      </c>
    </row>
    <row r="431" spans="1:13" ht="14.45" customHeight="1" x14ac:dyDescent="0.2">
      <c r="A431" s="831" t="s">
        <v>2931</v>
      </c>
      <c r="B431" s="832" t="s">
        <v>2611</v>
      </c>
      <c r="C431" s="832" t="s">
        <v>4281</v>
      </c>
      <c r="D431" s="832" t="s">
        <v>4282</v>
      </c>
      <c r="E431" s="832" t="s">
        <v>4283</v>
      </c>
      <c r="F431" s="849">
        <v>6</v>
      </c>
      <c r="G431" s="849">
        <v>10292.880000000001</v>
      </c>
      <c r="H431" s="837">
        <v>1</v>
      </c>
      <c r="I431" s="849"/>
      <c r="J431" s="849"/>
      <c r="K431" s="837">
        <v>0</v>
      </c>
      <c r="L431" s="849">
        <v>6</v>
      </c>
      <c r="M431" s="850">
        <v>10292.880000000001</v>
      </c>
    </row>
    <row r="432" spans="1:13" ht="14.45" customHeight="1" x14ac:dyDescent="0.2">
      <c r="A432" s="831" t="s">
        <v>2931</v>
      </c>
      <c r="B432" s="832" t="s">
        <v>2611</v>
      </c>
      <c r="C432" s="832" t="s">
        <v>4361</v>
      </c>
      <c r="D432" s="832" t="s">
        <v>4062</v>
      </c>
      <c r="E432" s="832" t="s">
        <v>3808</v>
      </c>
      <c r="F432" s="849">
        <v>3</v>
      </c>
      <c r="G432" s="849">
        <v>10292.43</v>
      </c>
      <c r="H432" s="837">
        <v>1</v>
      </c>
      <c r="I432" s="849"/>
      <c r="J432" s="849"/>
      <c r="K432" s="837">
        <v>0</v>
      </c>
      <c r="L432" s="849">
        <v>3</v>
      </c>
      <c r="M432" s="850">
        <v>10292.43</v>
      </c>
    </row>
    <row r="433" spans="1:13" ht="14.45" customHeight="1" x14ac:dyDescent="0.2">
      <c r="A433" s="831" t="s">
        <v>2931</v>
      </c>
      <c r="B433" s="832" t="s">
        <v>2611</v>
      </c>
      <c r="C433" s="832" t="s">
        <v>3816</v>
      </c>
      <c r="D433" s="832" t="s">
        <v>3817</v>
      </c>
      <c r="E433" s="832" t="s">
        <v>3798</v>
      </c>
      <c r="F433" s="849">
        <v>7</v>
      </c>
      <c r="G433" s="849">
        <v>12008.36</v>
      </c>
      <c r="H433" s="837">
        <v>1</v>
      </c>
      <c r="I433" s="849"/>
      <c r="J433" s="849"/>
      <c r="K433" s="837">
        <v>0</v>
      </c>
      <c r="L433" s="849">
        <v>7</v>
      </c>
      <c r="M433" s="850">
        <v>12008.36</v>
      </c>
    </row>
    <row r="434" spans="1:13" ht="14.45" customHeight="1" x14ac:dyDescent="0.2">
      <c r="A434" s="831" t="s">
        <v>2931</v>
      </c>
      <c r="B434" s="832" t="s">
        <v>2356</v>
      </c>
      <c r="C434" s="832" t="s">
        <v>4271</v>
      </c>
      <c r="D434" s="832" t="s">
        <v>4272</v>
      </c>
      <c r="E434" s="832" t="s">
        <v>4273</v>
      </c>
      <c r="F434" s="849">
        <v>3</v>
      </c>
      <c r="G434" s="849">
        <v>0</v>
      </c>
      <c r="H434" s="837"/>
      <c r="I434" s="849"/>
      <c r="J434" s="849"/>
      <c r="K434" s="837"/>
      <c r="L434" s="849">
        <v>3</v>
      </c>
      <c r="M434" s="850">
        <v>0</v>
      </c>
    </row>
    <row r="435" spans="1:13" ht="14.45" customHeight="1" x14ac:dyDescent="0.2">
      <c r="A435" s="831" t="s">
        <v>2931</v>
      </c>
      <c r="B435" s="832" t="s">
        <v>2643</v>
      </c>
      <c r="C435" s="832" t="s">
        <v>2644</v>
      </c>
      <c r="D435" s="832" t="s">
        <v>1538</v>
      </c>
      <c r="E435" s="832" t="s">
        <v>2645</v>
      </c>
      <c r="F435" s="849">
        <v>11</v>
      </c>
      <c r="G435" s="849">
        <v>0</v>
      </c>
      <c r="H435" s="837"/>
      <c r="I435" s="849"/>
      <c r="J435" s="849"/>
      <c r="K435" s="837"/>
      <c r="L435" s="849">
        <v>11</v>
      </c>
      <c r="M435" s="850">
        <v>0</v>
      </c>
    </row>
    <row r="436" spans="1:13" ht="14.45" customHeight="1" x14ac:dyDescent="0.2">
      <c r="A436" s="831" t="s">
        <v>2931</v>
      </c>
      <c r="B436" s="832" t="s">
        <v>2643</v>
      </c>
      <c r="C436" s="832" t="s">
        <v>3031</v>
      </c>
      <c r="D436" s="832" t="s">
        <v>3032</v>
      </c>
      <c r="E436" s="832" t="s">
        <v>2619</v>
      </c>
      <c r="F436" s="849">
        <v>1</v>
      </c>
      <c r="G436" s="849">
        <v>0</v>
      </c>
      <c r="H436" s="837"/>
      <c r="I436" s="849"/>
      <c r="J436" s="849"/>
      <c r="K436" s="837"/>
      <c r="L436" s="849">
        <v>1</v>
      </c>
      <c r="M436" s="850">
        <v>0</v>
      </c>
    </row>
    <row r="437" spans="1:13" ht="14.45" customHeight="1" x14ac:dyDescent="0.2">
      <c r="A437" s="831" t="s">
        <v>2931</v>
      </c>
      <c r="B437" s="832" t="s">
        <v>2643</v>
      </c>
      <c r="C437" s="832" t="s">
        <v>2646</v>
      </c>
      <c r="D437" s="832" t="s">
        <v>1538</v>
      </c>
      <c r="E437" s="832" t="s">
        <v>2645</v>
      </c>
      <c r="F437" s="849"/>
      <c r="G437" s="849"/>
      <c r="H437" s="837"/>
      <c r="I437" s="849">
        <v>6</v>
      </c>
      <c r="J437" s="849">
        <v>0</v>
      </c>
      <c r="K437" s="837"/>
      <c r="L437" s="849">
        <v>6</v>
      </c>
      <c r="M437" s="850">
        <v>0</v>
      </c>
    </row>
    <row r="438" spans="1:13" ht="14.45" customHeight="1" x14ac:dyDescent="0.2">
      <c r="A438" s="831" t="s">
        <v>2931</v>
      </c>
      <c r="B438" s="832" t="s">
        <v>4478</v>
      </c>
      <c r="C438" s="832" t="s">
        <v>3620</v>
      </c>
      <c r="D438" s="832" t="s">
        <v>874</v>
      </c>
      <c r="E438" s="832" t="s">
        <v>875</v>
      </c>
      <c r="F438" s="849"/>
      <c r="G438" s="849"/>
      <c r="H438" s="837">
        <v>0</v>
      </c>
      <c r="I438" s="849">
        <v>16</v>
      </c>
      <c r="J438" s="849">
        <v>1055.8399999999999</v>
      </c>
      <c r="K438" s="837">
        <v>1</v>
      </c>
      <c r="L438" s="849">
        <v>16</v>
      </c>
      <c r="M438" s="850">
        <v>1055.8399999999999</v>
      </c>
    </row>
    <row r="439" spans="1:13" ht="14.45" customHeight="1" x14ac:dyDescent="0.2">
      <c r="A439" s="831" t="s">
        <v>2931</v>
      </c>
      <c r="B439" s="832" t="s">
        <v>4478</v>
      </c>
      <c r="C439" s="832" t="s">
        <v>3050</v>
      </c>
      <c r="D439" s="832" t="s">
        <v>876</v>
      </c>
      <c r="E439" s="832" t="s">
        <v>877</v>
      </c>
      <c r="F439" s="849"/>
      <c r="G439" s="849"/>
      <c r="H439" s="837">
        <v>0</v>
      </c>
      <c r="I439" s="849">
        <v>3</v>
      </c>
      <c r="J439" s="849">
        <v>396</v>
      </c>
      <c r="K439" s="837">
        <v>1</v>
      </c>
      <c r="L439" s="849">
        <v>3</v>
      </c>
      <c r="M439" s="850">
        <v>396</v>
      </c>
    </row>
    <row r="440" spans="1:13" ht="14.45" customHeight="1" x14ac:dyDescent="0.2">
      <c r="A440" s="831" t="s">
        <v>2931</v>
      </c>
      <c r="B440" s="832" t="s">
        <v>2650</v>
      </c>
      <c r="C440" s="832" t="s">
        <v>2651</v>
      </c>
      <c r="D440" s="832" t="s">
        <v>769</v>
      </c>
      <c r="E440" s="832" t="s">
        <v>877</v>
      </c>
      <c r="F440" s="849"/>
      <c r="G440" s="849"/>
      <c r="H440" s="837">
        <v>0</v>
      </c>
      <c r="I440" s="849">
        <v>4</v>
      </c>
      <c r="J440" s="849">
        <v>528</v>
      </c>
      <c r="K440" s="837">
        <v>1</v>
      </c>
      <c r="L440" s="849">
        <v>4</v>
      </c>
      <c r="M440" s="850">
        <v>528</v>
      </c>
    </row>
    <row r="441" spans="1:13" ht="14.45" customHeight="1" x14ac:dyDescent="0.2">
      <c r="A441" s="831" t="s">
        <v>2931</v>
      </c>
      <c r="B441" s="832" t="s">
        <v>2659</v>
      </c>
      <c r="C441" s="832" t="s">
        <v>3640</v>
      </c>
      <c r="D441" s="832" t="s">
        <v>3641</v>
      </c>
      <c r="E441" s="832" t="s">
        <v>875</v>
      </c>
      <c r="F441" s="849">
        <v>3</v>
      </c>
      <c r="G441" s="849">
        <v>396</v>
      </c>
      <c r="H441" s="837">
        <v>1</v>
      </c>
      <c r="I441" s="849"/>
      <c r="J441" s="849"/>
      <c r="K441" s="837">
        <v>0</v>
      </c>
      <c r="L441" s="849">
        <v>3</v>
      </c>
      <c r="M441" s="850">
        <v>396</v>
      </c>
    </row>
    <row r="442" spans="1:13" ht="14.45" customHeight="1" x14ac:dyDescent="0.2">
      <c r="A442" s="831" t="s">
        <v>2931</v>
      </c>
      <c r="B442" s="832" t="s">
        <v>2659</v>
      </c>
      <c r="C442" s="832" t="s">
        <v>2663</v>
      </c>
      <c r="D442" s="832" t="s">
        <v>2661</v>
      </c>
      <c r="E442" s="832" t="s">
        <v>2664</v>
      </c>
      <c r="F442" s="849"/>
      <c r="G442" s="849"/>
      <c r="H442" s="837">
        <v>0</v>
      </c>
      <c r="I442" s="849">
        <v>1</v>
      </c>
      <c r="J442" s="849">
        <v>431.18</v>
      </c>
      <c r="K442" s="837">
        <v>1</v>
      </c>
      <c r="L442" s="849">
        <v>1</v>
      </c>
      <c r="M442" s="850">
        <v>431.18</v>
      </c>
    </row>
    <row r="443" spans="1:13" ht="14.45" customHeight="1" x14ac:dyDescent="0.2">
      <c r="A443" s="831" t="s">
        <v>2931</v>
      </c>
      <c r="B443" s="832" t="s">
        <v>2659</v>
      </c>
      <c r="C443" s="832" t="s">
        <v>2660</v>
      </c>
      <c r="D443" s="832" t="s">
        <v>2661</v>
      </c>
      <c r="E443" s="832" t="s">
        <v>2662</v>
      </c>
      <c r="F443" s="849"/>
      <c r="G443" s="849"/>
      <c r="H443" s="837">
        <v>0</v>
      </c>
      <c r="I443" s="849">
        <v>2</v>
      </c>
      <c r="J443" s="849">
        <v>492.78</v>
      </c>
      <c r="K443" s="837">
        <v>1</v>
      </c>
      <c r="L443" s="849">
        <v>2</v>
      </c>
      <c r="M443" s="850">
        <v>492.78</v>
      </c>
    </row>
    <row r="444" spans="1:13" ht="14.45" customHeight="1" x14ac:dyDescent="0.2">
      <c r="A444" s="831" t="s">
        <v>2931</v>
      </c>
      <c r="B444" s="832" t="s">
        <v>2670</v>
      </c>
      <c r="C444" s="832" t="s">
        <v>3882</v>
      </c>
      <c r="D444" s="832" t="s">
        <v>2673</v>
      </c>
      <c r="E444" s="832" t="s">
        <v>3883</v>
      </c>
      <c r="F444" s="849"/>
      <c r="G444" s="849"/>
      <c r="H444" s="837">
        <v>0</v>
      </c>
      <c r="I444" s="849">
        <v>29</v>
      </c>
      <c r="J444" s="849">
        <v>2335.37</v>
      </c>
      <c r="K444" s="837">
        <v>1</v>
      </c>
      <c r="L444" s="849">
        <v>29</v>
      </c>
      <c r="M444" s="850">
        <v>2335.37</v>
      </c>
    </row>
    <row r="445" spans="1:13" ht="14.45" customHeight="1" x14ac:dyDescent="0.2">
      <c r="A445" s="831" t="s">
        <v>2931</v>
      </c>
      <c r="B445" s="832" t="s">
        <v>2670</v>
      </c>
      <c r="C445" s="832" t="s">
        <v>3886</v>
      </c>
      <c r="D445" s="832" t="s">
        <v>2673</v>
      </c>
      <c r="E445" s="832" t="s">
        <v>1494</v>
      </c>
      <c r="F445" s="849">
        <v>12</v>
      </c>
      <c r="G445" s="849">
        <v>4802.04</v>
      </c>
      <c r="H445" s="837">
        <v>1</v>
      </c>
      <c r="I445" s="849"/>
      <c r="J445" s="849"/>
      <c r="K445" s="837">
        <v>0</v>
      </c>
      <c r="L445" s="849">
        <v>12</v>
      </c>
      <c r="M445" s="850">
        <v>4802.04</v>
      </c>
    </row>
    <row r="446" spans="1:13" ht="14.45" customHeight="1" x14ac:dyDescent="0.2">
      <c r="A446" s="831" t="s">
        <v>2931</v>
      </c>
      <c r="B446" s="832" t="s">
        <v>2670</v>
      </c>
      <c r="C446" s="832" t="s">
        <v>3887</v>
      </c>
      <c r="D446" s="832" t="s">
        <v>2673</v>
      </c>
      <c r="E446" s="832" t="s">
        <v>3888</v>
      </c>
      <c r="F446" s="849">
        <v>7</v>
      </c>
      <c r="G446" s="849">
        <v>3734.0099999999998</v>
      </c>
      <c r="H446" s="837">
        <v>1</v>
      </c>
      <c r="I446" s="849"/>
      <c r="J446" s="849"/>
      <c r="K446" s="837">
        <v>0</v>
      </c>
      <c r="L446" s="849">
        <v>7</v>
      </c>
      <c r="M446" s="850">
        <v>3734.0099999999998</v>
      </c>
    </row>
    <row r="447" spans="1:13" ht="14.45" customHeight="1" x14ac:dyDescent="0.2">
      <c r="A447" s="831" t="s">
        <v>2931</v>
      </c>
      <c r="B447" s="832" t="s">
        <v>2670</v>
      </c>
      <c r="C447" s="832" t="s">
        <v>4075</v>
      </c>
      <c r="D447" s="832" t="s">
        <v>2673</v>
      </c>
      <c r="E447" s="832" t="s">
        <v>3888</v>
      </c>
      <c r="F447" s="849"/>
      <c r="G447" s="849"/>
      <c r="H447" s="837">
        <v>0</v>
      </c>
      <c r="I447" s="849">
        <v>6</v>
      </c>
      <c r="J447" s="849">
        <v>3200.58</v>
      </c>
      <c r="K447" s="837">
        <v>1</v>
      </c>
      <c r="L447" s="849">
        <v>6</v>
      </c>
      <c r="M447" s="850">
        <v>3200.58</v>
      </c>
    </row>
    <row r="448" spans="1:13" ht="14.45" customHeight="1" x14ac:dyDescent="0.2">
      <c r="A448" s="831" t="s">
        <v>2931</v>
      </c>
      <c r="B448" s="832" t="s">
        <v>2670</v>
      </c>
      <c r="C448" s="832" t="s">
        <v>2672</v>
      </c>
      <c r="D448" s="832" t="s">
        <v>2673</v>
      </c>
      <c r="E448" s="832" t="s">
        <v>1494</v>
      </c>
      <c r="F448" s="849"/>
      <c r="G448" s="849"/>
      <c r="H448" s="837">
        <v>0</v>
      </c>
      <c r="I448" s="849">
        <v>7</v>
      </c>
      <c r="J448" s="849">
        <v>2801.19</v>
      </c>
      <c r="K448" s="837">
        <v>1</v>
      </c>
      <c r="L448" s="849">
        <v>7</v>
      </c>
      <c r="M448" s="850">
        <v>2801.19</v>
      </c>
    </row>
    <row r="449" spans="1:13" ht="14.45" customHeight="1" x14ac:dyDescent="0.2">
      <c r="A449" s="831" t="s">
        <v>2931</v>
      </c>
      <c r="B449" s="832" t="s">
        <v>4491</v>
      </c>
      <c r="C449" s="832" t="s">
        <v>4112</v>
      </c>
      <c r="D449" s="832" t="s">
        <v>4113</v>
      </c>
      <c r="E449" s="832" t="s">
        <v>4114</v>
      </c>
      <c r="F449" s="849"/>
      <c r="G449" s="849"/>
      <c r="H449" s="837">
        <v>0</v>
      </c>
      <c r="I449" s="849">
        <v>2</v>
      </c>
      <c r="J449" s="849">
        <v>127.64</v>
      </c>
      <c r="K449" s="837">
        <v>1</v>
      </c>
      <c r="L449" s="849">
        <v>2</v>
      </c>
      <c r="M449" s="850">
        <v>127.64</v>
      </c>
    </row>
    <row r="450" spans="1:13" ht="14.45" customHeight="1" x14ac:dyDescent="0.2">
      <c r="A450" s="831" t="s">
        <v>2931</v>
      </c>
      <c r="B450" s="832" t="s">
        <v>4489</v>
      </c>
      <c r="C450" s="832" t="s">
        <v>4232</v>
      </c>
      <c r="D450" s="832" t="s">
        <v>3210</v>
      </c>
      <c r="E450" s="832" t="s">
        <v>834</v>
      </c>
      <c r="F450" s="849">
        <v>2</v>
      </c>
      <c r="G450" s="849">
        <v>117.54</v>
      </c>
      <c r="H450" s="837">
        <v>1</v>
      </c>
      <c r="I450" s="849"/>
      <c r="J450" s="849"/>
      <c r="K450" s="837">
        <v>0</v>
      </c>
      <c r="L450" s="849">
        <v>2</v>
      </c>
      <c r="M450" s="850">
        <v>117.54</v>
      </c>
    </row>
    <row r="451" spans="1:13" ht="14.45" customHeight="1" x14ac:dyDescent="0.2">
      <c r="A451" s="831" t="s">
        <v>2931</v>
      </c>
      <c r="B451" s="832" t="s">
        <v>2370</v>
      </c>
      <c r="C451" s="832" t="s">
        <v>3141</v>
      </c>
      <c r="D451" s="832" t="s">
        <v>2372</v>
      </c>
      <c r="E451" s="832" t="s">
        <v>3142</v>
      </c>
      <c r="F451" s="849"/>
      <c r="G451" s="849"/>
      <c r="H451" s="837">
        <v>0</v>
      </c>
      <c r="I451" s="849">
        <v>7</v>
      </c>
      <c r="J451" s="849">
        <v>2898.49</v>
      </c>
      <c r="K451" s="837">
        <v>1</v>
      </c>
      <c r="L451" s="849">
        <v>7</v>
      </c>
      <c r="M451" s="850">
        <v>2898.49</v>
      </c>
    </row>
    <row r="452" spans="1:13" ht="14.45" customHeight="1" x14ac:dyDescent="0.2">
      <c r="A452" s="831" t="s">
        <v>2931</v>
      </c>
      <c r="B452" s="832" t="s">
        <v>4480</v>
      </c>
      <c r="C452" s="832" t="s">
        <v>4198</v>
      </c>
      <c r="D452" s="832" t="s">
        <v>3145</v>
      </c>
      <c r="E452" s="832" t="s">
        <v>3907</v>
      </c>
      <c r="F452" s="849">
        <v>12</v>
      </c>
      <c r="G452" s="849">
        <v>603.84</v>
      </c>
      <c r="H452" s="837">
        <v>1</v>
      </c>
      <c r="I452" s="849"/>
      <c r="J452" s="849"/>
      <c r="K452" s="837">
        <v>0</v>
      </c>
      <c r="L452" s="849">
        <v>12</v>
      </c>
      <c r="M452" s="850">
        <v>603.84</v>
      </c>
    </row>
    <row r="453" spans="1:13" ht="14.45" customHeight="1" x14ac:dyDescent="0.2">
      <c r="A453" s="831" t="s">
        <v>2931</v>
      </c>
      <c r="B453" s="832" t="s">
        <v>4480</v>
      </c>
      <c r="C453" s="832" t="s">
        <v>3905</v>
      </c>
      <c r="D453" s="832" t="s">
        <v>3906</v>
      </c>
      <c r="E453" s="832" t="s">
        <v>3907</v>
      </c>
      <c r="F453" s="849">
        <v>6</v>
      </c>
      <c r="G453" s="849">
        <v>301.92</v>
      </c>
      <c r="H453" s="837">
        <v>1</v>
      </c>
      <c r="I453" s="849"/>
      <c r="J453" s="849"/>
      <c r="K453" s="837">
        <v>0</v>
      </c>
      <c r="L453" s="849">
        <v>6</v>
      </c>
      <c r="M453" s="850">
        <v>301.92</v>
      </c>
    </row>
    <row r="454" spans="1:13" ht="14.45" customHeight="1" x14ac:dyDescent="0.2">
      <c r="A454" s="831" t="s">
        <v>2931</v>
      </c>
      <c r="B454" s="832" t="s">
        <v>4480</v>
      </c>
      <c r="C454" s="832" t="s">
        <v>3916</v>
      </c>
      <c r="D454" s="832" t="s">
        <v>3906</v>
      </c>
      <c r="E454" s="832" t="s">
        <v>3917</v>
      </c>
      <c r="F454" s="849">
        <v>4</v>
      </c>
      <c r="G454" s="849">
        <v>201.28</v>
      </c>
      <c r="H454" s="837">
        <v>1</v>
      </c>
      <c r="I454" s="849"/>
      <c r="J454" s="849"/>
      <c r="K454" s="837">
        <v>0</v>
      </c>
      <c r="L454" s="849">
        <v>4</v>
      </c>
      <c r="M454" s="850">
        <v>201.28</v>
      </c>
    </row>
    <row r="455" spans="1:13" ht="14.45" customHeight="1" x14ac:dyDescent="0.2">
      <c r="A455" s="831" t="s">
        <v>2932</v>
      </c>
      <c r="B455" s="832" t="s">
        <v>2439</v>
      </c>
      <c r="C455" s="832" t="s">
        <v>2440</v>
      </c>
      <c r="D455" s="832" t="s">
        <v>1349</v>
      </c>
      <c r="E455" s="832" t="s">
        <v>834</v>
      </c>
      <c r="F455" s="849"/>
      <c r="G455" s="849"/>
      <c r="H455" s="837">
        <v>0</v>
      </c>
      <c r="I455" s="849">
        <v>1</v>
      </c>
      <c r="J455" s="849">
        <v>47.7</v>
      </c>
      <c r="K455" s="837">
        <v>1</v>
      </c>
      <c r="L455" s="849">
        <v>1</v>
      </c>
      <c r="M455" s="850">
        <v>47.7</v>
      </c>
    </row>
    <row r="456" spans="1:13" ht="14.45" customHeight="1" x14ac:dyDescent="0.2">
      <c r="A456" s="831" t="s">
        <v>2932</v>
      </c>
      <c r="B456" s="832" t="s">
        <v>2439</v>
      </c>
      <c r="C456" s="832" t="s">
        <v>2785</v>
      </c>
      <c r="D456" s="832" t="s">
        <v>1349</v>
      </c>
      <c r="E456" s="832" t="s">
        <v>2786</v>
      </c>
      <c r="F456" s="849"/>
      <c r="G456" s="849"/>
      <c r="H456" s="837">
        <v>0</v>
      </c>
      <c r="I456" s="849">
        <v>1</v>
      </c>
      <c r="J456" s="849">
        <v>143.09</v>
      </c>
      <c r="K456" s="837">
        <v>1</v>
      </c>
      <c r="L456" s="849">
        <v>1</v>
      </c>
      <c r="M456" s="850">
        <v>143.09</v>
      </c>
    </row>
    <row r="457" spans="1:13" ht="14.45" customHeight="1" x14ac:dyDescent="0.2">
      <c r="A457" s="831" t="s">
        <v>2932</v>
      </c>
      <c r="B457" s="832" t="s">
        <v>2463</v>
      </c>
      <c r="C457" s="832" t="s">
        <v>2472</v>
      </c>
      <c r="D457" s="832" t="s">
        <v>2470</v>
      </c>
      <c r="E457" s="832" t="s">
        <v>2473</v>
      </c>
      <c r="F457" s="849"/>
      <c r="G457" s="849"/>
      <c r="H457" s="837">
        <v>0</v>
      </c>
      <c r="I457" s="849">
        <v>1</v>
      </c>
      <c r="J457" s="849">
        <v>126.27</v>
      </c>
      <c r="K457" s="837">
        <v>1</v>
      </c>
      <c r="L457" s="849">
        <v>1</v>
      </c>
      <c r="M457" s="850">
        <v>126.27</v>
      </c>
    </row>
    <row r="458" spans="1:13" ht="14.45" customHeight="1" x14ac:dyDescent="0.2">
      <c r="A458" s="831" t="s">
        <v>2932</v>
      </c>
      <c r="B458" s="832" t="s">
        <v>2486</v>
      </c>
      <c r="C458" s="832" t="s">
        <v>3178</v>
      </c>
      <c r="D458" s="832" t="s">
        <v>3179</v>
      </c>
      <c r="E458" s="832" t="s">
        <v>3180</v>
      </c>
      <c r="F458" s="849">
        <v>1</v>
      </c>
      <c r="G458" s="849">
        <v>154.36000000000001</v>
      </c>
      <c r="H458" s="837">
        <v>1</v>
      </c>
      <c r="I458" s="849"/>
      <c r="J458" s="849"/>
      <c r="K458" s="837">
        <v>0</v>
      </c>
      <c r="L458" s="849">
        <v>1</v>
      </c>
      <c r="M458" s="850">
        <v>154.36000000000001</v>
      </c>
    </row>
    <row r="459" spans="1:13" ht="14.45" customHeight="1" x14ac:dyDescent="0.2">
      <c r="A459" s="831" t="s">
        <v>2932</v>
      </c>
      <c r="B459" s="832" t="s">
        <v>2486</v>
      </c>
      <c r="C459" s="832" t="s">
        <v>2487</v>
      </c>
      <c r="D459" s="832" t="s">
        <v>1669</v>
      </c>
      <c r="E459" s="832" t="s">
        <v>2488</v>
      </c>
      <c r="F459" s="849"/>
      <c r="G459" s="849"/>
      <c r="H459" s="837">
        <v>0</v>
      </c>
      <c r="I459" s="849">
        <v>1</v>
      </c>
      <c r="J459" s="849">
        <v>154.36000000000001</v>
      </c>
      <c r="K459" s="837">
        <v>1</v>
      </c>
      <c r="L459" s="849">
        <v>1</v>
      </c>
      <c r="M459" s="850">
        <v>154.36000000000001</v>
      </c>
    </row>
    <row r="460" spans="1:13" ht="14.45" customHeight="1" x14ac:dyDescent="0.2">
      <c r="A460" s="831" t="s">
        <v>2932</v>
      </c>
      <c r="B460" s="832" t="s">
        <v>2548</v>
      </c>
      <c r="C460" s="832" t="s">
        <v>3154</v>
      </c>
      <c r="D460" s="832" t="s">
        <v>3155</v>
      </c>
      <c r="E460" s="832" t="s">
        <v>3156</v>
      </c>
      <c r="F460" s="849">
        <v>1</v>
      </c>
      <c r="G460" s="849">
        <v>136.04</v>
      </c>
      <c r="H460" s="837">
        <v>1</v>
      </c>
      <c r="I460" s="849"/>
      <c r="J460" s="849"/>
      <c r="K460" s="837">
        <v>0</v>
      </c>
      <c r="L460" s="849">
        <v>1</v>
      </c>
      <c r="M460" s="850">
        <v>136.04</v>
      </c>
    </row>
    <row r="461" spans="1:13" ht="14.45" customHeight="1" x14ac:dyDescent="0.2">
      <c r="A461" s="831" t="s">
        <v>2932</v>
      </c>
      <c r="B461" s="832" t="s">
        <v>2674</v>
      </c>
      <c r="C461" s="832" t="s">
        <v>2904</v>
      </c>
      <c r="D461" s="832" t="s">
        <v>2225</v>
      </c>
      <c r="E461" s="832" t="s">
        <v>2226</v>
      </c>
      <c r="F461" s="849"/>
      <c r="G461" s="849"/>
      <c r="H461" s="837">
        <v>0</v>
      </c>
      <c r="I461" s="849">
        <v>3</v>
      </c>
      <c r="J461" s="849">
        <v>191.25</v>
      </c>
      <c r="K461" s="837">
        <v>1</v>
      </c>
      <c r="L461" s="849">
        <v>3</v>
      </c>
      <c r="M461" s="850">
        <v>191.25</v>
      </c>
    </row>
    <row r="462" spans="1:13" ht="14.45" customHeight="1" x14ac:dyDescent="0.2">
      <c r="A462" s="831" t="s">
        <v>2933</v>
      </c>
      <c r="B462" s="832" t="s">
        <v>4474</v>
      </c>
      <c r="C462" s="832" t="s">
        <v>3192</v>
      </c>
      <c r="D462" s="832" t="s">
        <v>1068</v>
      </c>
      <c r="E462" s="832" t="s">
        <v>3193</v>
      </c>
      <c r="F462" s="849">
        <v>5</v>
      </c>
      <c r="G462" s="849">
        <v>518.35</v>
      </c>
      <c r="H462" s="837">
        <v>1</v>
      </c>
      <c r="I462" s="849"/>
      <c r="J462" s="849"/>
      <c r="K462" s="837">
        <v>0</v>
      </c>
      <c r="L462" s="849">
        <v>5</v>
      </c>
      <c r="M462" s="850">
        <v>518.35</v>
      </c>
    </row>
    <row r="463" spans="1:13" ht="14.45" customHeight="1" x14ac:dyDescent="0.2">
      <c r="A463" s="831" t="s">
        <v>2933</v>
      </c>
      <c r="B463" s="832" t="s">
        <v>2365</v>
      </c>
      <c r="C463" s="832" t="s">
        <v>3784</v>
      </c>
      <c r="D463" s="832" t="s">
        <v>1872</v>
      </c>
      <c r="E463" s="832" t="s">
        <v>3025</v>
      </c>
      <c r="F463" s="849"/>
      <c r="G463" s="849"/>
      <c r="H463" s="837">
        <v>0</v>
      </c>
      <c r="I463" s="849">
        <v>4</v>
      </c>
      <c r="J463" s="849">
        <v>230.4</v>
      </c>
      <c r="K463" s="837">
        <v>1</v>
      </c>
      <c r="L463" s="849">
        <v>4</v>
      </c>
      <c r="M463" s="850">
        <v>230.4</v>
      </c>
    </row>
    <row r="464" spans="1:13" ht="14.45" customHeight="1" x14ac:dyDescent="0.2">
      <c r="A464" s="831" t="s">
        <v>2933</v>
      </c>
      <c r="B464" s="832" t="s">
        <v>2382</v>
      </c>
      <c r="C464" s="832" t="s">
        <v>4138</v>
      </c>
      <c r="D464" s="832" t="s">
        <v>3109</v>
      </c>
      <c r="E464" s="832" t="s">
        <v>4139</v>
      </c>
      <c r="F464" s="849"/>
      <c r="G464" s="849"/>
      <c r="H464" s="837">
        <v>0</v>
      </c>
      <c r="I464" s="849">
        <v>3</v>
      </c>
      <c r="J464" s="849">
        <v>1104.48</v>
      </c>
      <c r="K464" s="837">
        <v>1</v>
      </c>
      <c r="L464" s="849">
        <v>3</v>
      </c>
      <c r="M464" s="850">
        <v>1104.48</v>
      </c>
    </row>
    <row r="465" spans="1:13" ht="14.45" customHeight="1" x14ac:dyDescent="0.2">
      <c r="A465" s="831" t="s">
        <v>2933</v>
      </c>
      <c r="B465" s="832" t="s">
        <v>2382</v>
      </c>
      <c r="C465" s="832" t="s">
        <v>4140</v>
      </c>
      <c r="D465" s="832" t="s">
        <v>3109</v>
      </c>
      <c r="E465" s="832" t="s">
        <v>4141</v>
      </c>
      <c r="F465" s="849"/>
      <c r="G465" s="849"/>
      <c r="H465" s="837">
        <v>0</v>
      </c>
      <c r="I465" s="849">
        <v>5</v>
      </c>
      <c r="J465" s="849">
        <v>5773.4000000000005</v>
      </c>
      <c r="K465" s="837">
        <v>1</v>
      </c>
      <c r="L465" s="849">
        <v>5</v>
      </c>
      <c r="M465" s="850">
        <v>5773.4000000000005</v>
      </c>
    </row>
    <row r="466" spans="1:13" ht="14.45" customHeight="1" x14ac:dyDescent="0.2">
      <c r="A466" s="831" t="s">
        <v>2933</v>
      </c>
      <c r="B466" s="832" t="s">
        <v>4475</v>
      </c>
      <c r="C466" s="832" t="s">
        <v>3595</v>
      </c>
      <c r="D466" s="832" t="s">
        <v>3596</v>
      </c>
      <c r="E466" s="832" t="s">
        <v>3597</v>
      </c>
      <c r="F466" s="849">
        <v>3</v>
      </c>
      <c r="G466" s="849">
        <v>277.62</v>
      </c>
      <c r="H466" s="837">
        <v>1</v>
      </c>
      <c r="I466" s="849"/>
      <c r="J466" s="849"/>
      <c r="K466" s="837">
        <v>0</v>
      </c>
      <c r="L466" s="849">
        <v>3</v>
      </c>
      <c r="M466" s="850">
        <v>277.62</v>
      </c>
    </row>
    <row r="467" spans="1:13" ht="14.45" customHeight="1" x14ac:dyDescent="0.2">
      <c r="A467" s="831" t="s">
        <v>2933</v>
      </c>
      <c r="B467" s="832" t="s">
        <v>2777</v>
      </c>
      <c r="C467" s="832" t="s">
        <v>2778</v>
      </c>
      <c r="D467" s="832" t="s">
        <v>2779</v>
      </c>
      <c r="E467" s="832" t="s">
        <v>2780</v>
      </c>
      <c r="F467" s="849"/>
      <c r="G467" s="849"/>
      <c r="H467" s="837">
        <v>0</v>
      </c>
      <c r="I467" s="849">
        <v>1</v>
      </c>
      <c r="J467" s="849">
        <v>186.55</v>
      </c>
      <c r="K467" s="837">
        <v>1</v>
      </c>
      <c r="L467" s="849">
        <v>1</v>
      </c>
      <c r="M467" s="850">
        <v>186.55</v>
      </c>
    </row>
    <row r="468" spans="1:13" ht="14.45" customHeight="1" x14ac:dyDescent="0.2">
      <c r="A468" s="831" t="s">
        <v>2933</v>
      </c>
      <c r="B468" s="832" t="s">
        <v>2777</v>
      </c>
      <c r="C468" s="832" t="s">
        <v>2781</v>
      </c>
      <c r="D468" s="832" t="s">
        <v>2779</v>
      </c>
      <c r="E468" s="832" t="s">
        <v>2782</v>
      </c>
      <c r="F468" s="849"/>
      <c r="G468" s="849"/>
      <c r="H468" s="837">
        <v>0</v>
      </c>
      <c r="I468" s="849">
        <v>1</v>
      </c>
      <c r="J468" s="849">
        <v>31.09</v>
      </c>
      <c r="K468" s="837">
        <v>1</v>
      </c>
      <c r="L468" s="849">
        <v>1</v>
      </c>
      <c r="M468" s="850">
        <v>31.09</v>
      </c>
    </row>
    <row r="469" spans="1:13" ht="14.45" customHeight="1" x14ac:dyDescent="0.2">
      <c r="A469" s="831" t="s">
        <v>2933</v>
      </c>
      <c r="B469" s="832" t="s">
        <v>4492</v>
      </c>
      <c r="C469" s="832" t="s">
        <v>4125</v>
      </c>
      <c r="D469" s="832" t="s">
        <v>4126</v>
      </c>
      <c r="E469" s="832" t="s">
        <v>4127</v>
      </c>
      <c r="F469" s="849"/>
      <c r="G469" s="849"/>
      <c r="H469" s="837">
        <v>0</v>
      </c>
      <c r="I469" s="849">
        <v>1</v>
      </c>
      <c r="J469" s="849">
        <v>103.64</v>
      </c>
      <c r="K469" s="837">
        <v>1</v>
      </c>
      <c r="L469" s="849">
        <v>1</v>
      </c>
      <c r="M469" s="850">
        <v>103.64</v>
      </c>
    </row>
    <row r="470" spans="1:13" ht="14.45" customHeight="1" x14ac:dyDescent="0.2">
      <c r="A470" s="831" t="s">
        <v>2933</v>
      </c>
      <c r="B470" s="832" t="s">
        <v>2439</v>
      </c>
      <c r="C470" s="832" t="s">
        <v>2440</v>
      </c>
      <c r="D470" s="832" t="s">
        <v>1349</v>
      </c>
      <c r="E470" s="832" t="s">
        <v>834</v>
      </c>
      <c r="F470" s="849"/>
      <c r="G470" s="849"/>
      <c r="H470" s="837">
        <v>0</v>
      </c>
      <c r="I470" s="849">
        <v>1</v>
      </c>
      <c r="J470" s="849">
        <v>47.7</v>
      </c>
      <c r="K470" s="837">
        <v>1</v>
      </c>
      <c r="L470" s="849">
        <v>1</v>
      </c>
      <c r="M470" s="850">
        <v>47.7</v>
      </c>
    </row>
    <row r="471" spans="1:13" ht="14.45" customHeight="1" x14ac:dyDescent="0.2">
      <c r="A471" s="831" t="s">
        <v>2933</v>
      </c>
      <c r="B471" s="832" t="s">
        <v>2439</v>
      </c>
      <c r="C471" s="832" t="s">
        <v>2787</v>
      </c>
      <c r="D471" s="832" t="s">
        <v>2026</v>
      </c>
      <c r="E471" s="832" t="s">
        <v>875</v>
      </c>
      <c r="F471" s="849"/>
      <c r="G471" s="849"/>
      <c r="H471" s="837">
        <v>0</v>
      </c>
      <c r="I471" s="849">
        <v>2</v>
      </c>
      <c r="J471" s="849">
        <v>190.78</v>
      </c>
      <c r="K471" s="837">
        <v>1</v>
      </c>
      <c r="L471" s="849">
        <v>2</v>
      </c>
      <c r="M471" s="850">
        <v>190.78</v>
      </c>
    </row>
    <row r="472" spans="1:13" ht="14.45" customHeight="1" x14ac:dyDescent="0.2">
      <c r="A472" s="831" t="s">
        <v>2933</v>
      </c>
      <c r="B472" s="832" t="s">
        <v>2439</v>
      </c>
      <c r="C472" s="832" t="s">
        <v>4153</v>
      </c>
      <c r="D472" s="832" t="s">
        <v>2026</v>
      </c>
      <c r="E472" s="832" t="s">
        <v>4154</v>
      </c>
      <c r="F472" s="849">
        <v>1</v>
      </c>
      <c r="G472" s="849">
        <v>286.18</v>
      </c>
      <c r="H472" s="837">
        <v>1</v>
      </c>
      <c r="I472" s="849"/>
      <c r="J472" s="849"/>
      <c r="K472" s="837">
        <v>0</v>
      </c>
      <c r="L472" s="849">
        <v>1</v>
      </c>
      <c r="M472" s="850">
        <v>286.18</v>
      </c>
    </row>
    <row r="473" spans="1:13" ht="14.45" customHeight="1" x14ac:dyDescent="0.2">
      <c r="A473" s="831" t="s">
        <v>2933</v>
      </c>
      <c r="B473" s="832" t="s">
        <v>2448</v>
      </c>
      <c r="C473" s="832" t="s">
        <v>4164</v>
      </c>
      <c r="D473" s="832" t="s">
        <v>3302</v>
      </c>
      <c r="E473" s="832" t="s">
        <v>4165</v>
      </c>
      <c r="F473" s="849">
        <v>4</v>
      </c>
      <c r="G473" s="849">
        <v>1720.2</v>
      </c>
      <c r="H473" s="837">
        <v>1</v>
      </c>
      <c r="I473" s="849"/>
      <c r="J473" s="849"/>
      <c r="K473" s="837">
        <v>0</v>
      </c>
      <c r="L473" s="849">
        <v>4</v>
      </c>
      <c r="M473" s="850">
        <v>1720.2</v>
      </c>
    </row>
    <row r="474" spans="1:13" ht="14.45" customHeight="1" x14ac:dyDescent="0.2">
      <c r="A474" s="831" t="s">
        <v>2933</v>
      </c>
      <c r="B474" s="832" t="s">
        <v>2348</v>
      </c>
      <c r="C474" s="832" t="s">
        <v>4136</v>
      </c>
      <c r="D474" s="832" t="s">
        <v>4137</v>
      </c>
      <c r="E474" s="832" t="s">
        <v>4083</v>
      </c>
      <c r="F474" s="849">
        <v>3</v>
      </c>
      <c r="G474" s="849">
        <v>98.609999999999985</v>
      </c>
      <c r="H474" s="837">
        <v>1</v>
      </c>
      <c r="I474" s="849"/>
      <c r="J474" s="849"/>
      <c r="K474" s="837">
        <v>0</v>
      </c>
      <c r="L474" s="849">
        <v>3</v>
      </c>
      <c r="M474" s="850">
        <v>98.609999999999985</v>
      </c>
    </row>
    <row r="475" spans="1:13" ht="14.45" customHeight="1" x14ac:dyDescent="0.2">
      <c r="A475" s="831" t="s">
        <v>2933</v>
      </c>
      <c r="B475" s="832" t="s">
        <v>2348</v>
      </c>
      <c r="C475" s="832" t="s">
        <v>4133</v>
      </c>
      <c r="D475" s="832" t="s">
        <v>4134</v>
      </c>
      <c r="E475" s="832" t="s">
        <v>4135</v>
      </c>
      <c r="F475" s="849"/>
      <c r="G475" s="849"/>
      <c r="H475" s="837">
        <v>0</v>
      </c>
      <c r="I475" s="849">
        <v>3</v>
      </c>
      <c r="J475" s="849">
        <v>98.609999999999985</v>
      </c>
      <c r="K475" s="837">
        <v>1</v>
      </c>
      <c r="L475" s="849">
        <v>3</v>
      </c>
      <c r="M475" s="850">
        <v>98.609999999999985</v>
      </c>
    </row>
    <row r="476" spans="1:13" ht="14.45" customHeight="1" x14ac:dyDescent="0.2">
      <c r="A476" s="831" t="s">
        <v>2933</v>
      </c>
      <c r="B476" s="832" t="s">
        <v>2463</v>
      </c>
      <c r="C476" s="832" t="s">
        <v>4214</v>
      </c>
      <c r="D476" s="832" t="s">
        <v>2465</v>
      </c>
      <c r="E476" s="832" t="s">
        <v>4215</v>
      </c>
      <c r="F476" s="849"/>
      <c r="G476" s="849"/>
      <c r="H476" s="837">
        <v>0</v>
      </c>
      <c r="I476" s="849">
        <v>1</v>
      </c>
      <c r="J476" s="849">
        <v>94.28</v>
      </c>
      <c r="K476" s="837">
        <v>1</v>
      </c>
      <c r="L476" s="849">
        <v>1</v>
      </c>
      <c r="M476" s="850">
        <v>94.28</v>
      </c>
    </row>
    <row r="477" spans="1:13" ht="14.45" customHeight="1" x14ac:dyDescent="0.2">
      <c r="A477" s="831" t="s">
        <v>2933</v>
      </c>
      <c r="B477" s="832" t="s">
        <v>2486</v>
      </c>
      <c r="C477" s="832" t="s">
        <v>2487</v>
      </c>
      <c r="D477" s="832" t="s">
        <v>1669</v>
      </c>
      <c r="E477" s="832" t="s">
        <v>2488</v>
      </c>
      <c r="F477" s="849"/>
      <c r="G477" s="849"/>
      <c r="H477" s="837">
        <v>0</v>
      </c>
      <c r="I477" s="849">
        <v>2</v>
      </c>
      <c r="J477" s="849">
        <v>308.72000000000003</v>
      </c>
      <c r="K477" s="837">
        <v>1</v>
      </c>
      <c r="L477" s="849">
        <v>2</v>
      </c>
      <c r="M477" s="850">
        <v>308.72000000000003</v>
      </c>
    </row>
    <row r="478" spans="1:13" ht="14.45" customHeight="1" x14ac:dyDescent="0.2">
      <c r="A478" s="831" t="s">
        <v>2933</v>
      </c>
      <c r="B478" s="832" t="s">
        <v>2486</v>
      </c>
      <c r="C478" s="832" t="s">
        <v>3225</v>
      </c>
      <c r="D478" s="832" t="s">
        <v>3226</v>
      </c>
      <c r="E478" s="832" t="s">
        <v>3227</v>
      </c>
      <c r="F478" s="849"/>
      <c r="G478" s="849"/>
      <c r="H478" s="837">
        <v>0</v>
      </c>
      <c r="I478" s="849">
        <v>6</v>
      </c>
      <c r="J478" s="849">
        <v>897.12</v>
      </c>
      <c r="K478" s="837">
        <v>1</v>
      </c>
      <c r="L478" s="849">
        <v>6</v>
      </c>
      <c r="M478" s="850">
        <v>897.12</v>
      </c>
    </row>
    <row r="479" spans="1:13" ht="14.45" customHeight="1" x14ac:dyDescent="0.2">
      <c r="A479" s="831" t="s">
        <v>2933</v>
      </c>
      <c r="B479" s="832" t="s">
        <v>2486</v>
      </c>
      <c r="C479" s="832" t="s">
        <v>4212</v>
      </c>
      <c r="D479" s="832" t="s">
        <v>3179</v>
      </c>
      <c r="E479" s="832" t="s">
        <v>4213</v>
      </c>
      <c r="F479" s="849">
        <v>2</v>
      </c>
      <c r="G479" s="849">
        <v>308.72000000000003</v>
      </c>
      <c r="H479" s="837">
        <v>1</v>
      </c>
      <c r="I479" s="849"/>
      <c r="J479" s="849"/>
      <c r="K479" s="837">
        <v>0</v>
      </c>
      <c r="L479" s="849">
        <v>2</v>
      </c>
      <c r="M479" s="850">
        <v>308.72000000000003</v>
      </c>
    </row>
    <row r="480" spans="1:13" ht="14.45" customHeight="1" x14ac:dyDescent="0.2">
      <c r="A480" s="831" t="s">
        <v>2933</v>
      </c>
      <c r="B480" s="832" t="s">
        <v>2486</v>
      </c>
      <c r="C480" s="832" t="s">
        <v>3148</v>
      </c>
      <c r="D480" s="832" t="s">
        <v>1669</v>
      </c>
      <c r="E480" s="832" t="s">
        <v>2488</v>
      </c>
      <c r="F480" s="849">
        <v>2</v>
      </c>
      <c r="G480" s="849">
        <v>308.72000000000003</v>
      </c>
      <c r="H480" s="837">
        <v>1</v>
      </c>
      <c r="I480" s="849"/>
      <c r="J480" s="849"/>
      <c r="K480" s="837">
        <v>0</v>
      </c>
      <c r="L480" s="849">
        <v>2</v>
      </c>
      <c r="M480" s="850">
        <v>308.72000000000003</v>
      </c>
    </row>
    <row r="481" spans="1:13" ht="14.45" customHeight="1" x14ac:dyDescent="0.2">
      <c r="A481" s="831" t="s">
        <v>2933</v>
      </c>
      <c r="B481" s="832" t="s">
        <v>4482</v>
      </c>
      <c r="C481" s="832" t="s">
        <v>4188</v>
      </c>
      <c r="D481" s="832" t="s">
        <v>4189</v>
      </c>
      <c r="E481" s="832" t="s">
        <v>4190</v>
      </c>
      <c r="F481" s="849">
        <v>1</v>
      </c>
      <c r="G481" s="849">
        <v>1427.23</v>
      </c>
      <c r="H481" s="837">
        <v>1</v>
      </c>
      <c r="I481" s="849"/>
      <c r="J481" s="849"/>
      <c r="K481" s="837">
        <v>0</v>
      </c>
      <c r="L481" s="849">
        <v>1</v>
      </c>
      <c r="M481" s="850">
        <v>1427.23</v>
      </c>
    </row>
    <row r="482" spans="1:13" ht="14.45" customHeight="1" x14ac:dyDescent="0.2">
      <c r="A482" s="831" t="s">
        <v>2933</v>
      </c>
      <c r="B482" s="832" t="s">
        <v>2805</v>
      </c>
      <c r="C482" s="832" t="s">
        <v>2806</v>
      </c>
      <c r="D482" s="832" t="s">
        <v>2807</v>
      </c>
      <c r="E482" s="832" t="s">
        <v>2808</v>
      </c>
      <c r="F482" s="849"/>
      <c r="G482" s="849"/>
      <c r="H482" s="837">
        <v>0</v>
      </c>
      <c r="I482" s="849">
        <v>14</v>
      </c>
      <c r="J482" s="849">
        <v>986.72</v>
      </c>
      <c r="K482" s="837">
        <v>1</v>
      </c>
      <c r="L482" s="849">
        <v>14</v>
      </c>
      <c r="M482" s="850">
        <v>986.72</v>
      </c>
    </row>
    <row r="483" spans="1:13" ht="14.45" customHeight="1" x14ac:dyDescent="0.2">
      <c r="A483" s="831" t="s">
        <v>2933</v>
      </c>
      <c r="B483" s="832" t="s">
        <v>2805</v>
      </c>
      <c r="C483" s="832" t="s">
        <v>3732</v>
      </c>
      <c r="D483" s="832" t="s">
        <v>2807</v>
      </c>
      <c r="E483" s="832" t="s">
        <v>3733</v>
      </c>
      <c r="F483" s="849"/>
      <c r="G483" s="849"/>
      <c r="H483" s="837">
        <v>0</v>
      </c>
      <c r="I483" s="849">
        <v>5</v>
      </c>
      <c r="J483" s="849">
        <v>704.80000000000007</v>
      </c>
      <c r="K483" s="837">
        <v>1</v>
      </c>
      <c r="L483" s="849">
        <v>5</v>
      </c>
      <c r="M483" s="850">
        <v>704.80000000000007</v>
      </c>
    </row>
    <row r="484" spans="1:13" ht="14.45" customHeight="1" x14ac:dyDescent="0.2">
      <c r="A484" s="831" t="s">
        <v>2933</v>
      </c>
      <c r="B484" s="832" t="s">
        <v>4476</v>
      </c>
      <c r="C484" s="832" t="s">
        <v>3759</v>
      </c>
      <c r="D484" s="832" t="s">
        <v>3760</v>
      </c>
      <c r="E484" s="832" t="s">
        <v>3761</v>
      </c>
      <c r="F484" s="849">
        <v>13</v>
      </c>
      <c r="G484" s="849">
        <v>26506.09</v>
      </c>
      <c r="H484" s="837">
        <v>1</v>
      </c>
      <c r="I484" s="849"/>
      <c r="J484" s="849"/>
      <c r="K484" s="837">
        <v>0</v>
      </c>
      <c r="L484" s="849">
        <v>13</v>
      </c>
      <c r="M484" s="850">
        <v>26506.09</v>
      </c>
    </row>
    <row r="485" spans="1:13" ht="14.45" customHeight="1" x14ac:dyDescent="0.2">
      <c r="A485" s="831" t="s">
        <v>2933</v>
      </c>
      <c r="B485" s="832" t="s">
        <v>4476</v>
      </c>
      <c r="C485" s="832" t="s">
        <v>3762</v>
      </c>
      <c r="D485" s="832" t="s">
        <v>3760</v>
      </c>
      <c r="E485" s="832" t="s">
        <v>3763</v>
      </c>
      <c r="F485" s="849">
        <v>21</v>
      </c>
      <c r="G485" s="849">
        <v>11605.439999999999</v>
      </c>
      <c r="H485" s="837">
        <v>1</v>
      </c>
      <c r="I485" s="849"/>
      <c r="J485" s="849"/>
      <c r="K485" s="837">
        <v>0</v>
      </c>
      <c r="L485" s="849">
        <v>21</v>
      </c>
      <c r="M485" s="850">
        <v>11605.439999999999</v>
      </c>
    </row>
    <row r="486" spans="1:13" ht="14.45" customHeight="1" x14ac:dyDescent="0.2">
      <c r="A486" s="831" t="s">
        <v>2933</v>
      </c>
      <c r="B486" s="832" t="s">
        <v>4476</v>
      </c>
      <c r="C486" s="832" t="s">
        <v>3764</v>
      </c>
      <c r="D486" s="832" t="s">
        <v>3760</v>
      </c>
      <c r="E486" s="832" t="s">
        <v>3765</v>
      </c>
      <c r="F486" s="849">
        <v>1</v>
      </c>
      <c r="G486" s="849">
        <v>355.79</v>
      </c>
      <c r="H486" s="837">
        <v>1</v>
      </c>
      <c r="I486" s="849"/>
      <c r="J486" s="849"/>
      <c r="K486" s="837">
        <v>0</v>
      </c>
      <c r="L486" s="849">
        <v>1</v>
      </c>
      <c r="M486" s="850">
        <v>355.79</v>
      </c>
    </row>
    <row r="487" spans="1:13" ht="14.45" customHeight="1" x14ac:dyDescent="0.2">
      <c r="A487" s="831" t="s">
        <v>2933</v>
      </c>
      <c r="B487" s="832" t="s">
        <v>4476</v>
      </c>
      <c r="C487" s="832" t="s">
        <v>3766</v>
      </c>
      <c r="D487" s="832" t="s">
        <v>3760</v>
      </c>
      <c r="E487" s="832" t="s">
        <v>3767</v>
      </c>
      <c r="F487" s="849">
        <v>18</v>
      </c>
      <c r="G487" s="849">
        <v>18350.280000000002</v>
      </c>
      <c r="H487" s="837">
        <v>1</v>
      </c>
      <c r="I487" s="849"/>
      <c r="J487" s="849"/>
      <c r="K487" s="837">
        <v>0</v>
      </c>
      <c r="L487" s="849">
        <v>18</v>
      </c>
      <c r="M487" s="850">
        <v>18350.280000000002</v>
      </c>
    </row>
    <row r="488" spans="1:13" ht="14.45" customHeight="1" x14ac:dyDescent="0.2">
      <c r="A488" s="831" t="s">
        <v>2933</v>
      </c>
      <c r="B488" s="832" t="s">
        <v>4476</v>
      </c>
      <c r="C488" s="832" t="s">
        <v>3768</v>
      </c>
      <c r="D488" s="832" t="s">
        <v>3769</v>
      </c>
      <c r="E488" s="832" t="s">
        <v>3767</v>
      </c>
      <c r="F488" s="849">
        <v>12</v>
      </c>
      <c r="G488" s="849">
        <v>12233.52</v>
      </c>
      <c r="H488" s="837">
        <v>1</v>
      </c>
      <c r="I488" s="849"/>
      <c r="J488" s="849"/>
      <c r="K488" s="837">
        <v>0</v>
      </c>
      <c r="L488" s="849">
        <v>12</v>
      </c>
      <c r="M488" s="850">
        <v>12233.52</v>
      </c>
    </row>
    <row r="489" spans="1:13" ht="14.45" customHeight="1" x14ac:dyDescent="0.2">
      <c r="A489" s="831" t="s">
        <v>2933</v>
      </c>
      <c r="B489" s="832" t="s">
        <v>4476</v>
      </c>
      <c r="C489" s="832" t="s">
        <v>3770</v>
      </c>
      <c r="D489" s="832" t="s">
        <v>3769</v>
      </c>
      <c r="E489" s="832" t="s">
        <v>3763</v>
      </c>
      <c r="F489" s="849">
        <v>4</v>
      </c>
      <c r="G489" s="849">
        <v>2210.56</v>
      </c>
      <c r="H489" s="837">
        <v>1</v>
      </c>
      <c r="I489" s="849"/>
      <c r="J489" s="849"/>
      <c r="K489" s="837">
        <v>0</v>
      </c>
      <c r="L489" s="849">
        <v>4</v>
      </c>
      <c r="M489" s="850">
        <v>2210.56</v>
      </c>
    </row>
    <row r="490" spans="1:13" ht="14.45" customHeight="1" x14ac:dyDescent="0.2">
      <c r="A490" s="831" t="s">
        <v>2933</v>
      </c>
      <c r="B490" s="832" t="s">
        <v>4476</v>
      </c>
      <c r="C490" s="832" t="s">
        <v>3771</v>
      </c>
      <c r="D490" s="832" t="s">
        <v>3772</v>
      </c>
      <c r="E490" s="832" t="s">
        <v>3761</v>
      </c>
      <c r="F490" s="849"/>
      <c r="G490" s="849"/>
      <c r="H490" s="837">
        <v>0</v>
      </c>
      <c r="I490" s="849">
        <v>35</v>
      </c>
      <c r="J490" s="849">
        <v>71362.55</v>
      </c>
      <c r="K490" s="837">
        <v>1</v>
      </c>
      <c r="L490" s="849">
        <v>35</v>
      </c>
      <c r="M490" s="850">
        <v>71362.55</v>
      </c>
    </row>
    <row r="491" spans="1:13" ht="14.45" customHeight="1" x14ac:dyDescent="0.2">
      <c r="A491" s="831" t="s">
        <v>2933</v>
      </c>
      <c r="B491" s="832" t="s">
        <v>4476</v>
      </c>
      <c r="C491" s="832" t="s">
        <v>3773</v>
      </c>
      <c r="D491" s="832" t="s">
        <v>3772</v>
      </c>
      <c r="E491" s="832" t="s">
        <v>3765</v>
      </c>
      <c r="F491" s="849"/>
      <c r="G491" s="849"/>
      <c r="H491" s="837">
        <v>0</v>
      </c>
      <c r="I491" s="849">
        <v>27</v>
      </c>
      <c r="J491" s="849">
        <v>9606.3300000000017</v>
      </c>
      <c r="K491" s="837">
        <v>1</v>
      </c>
      <c r="L491" s="849">
        <v>27</v>
      </c>
      <c r="M491" s="850">
        <v>9606.3300000000017</v>
      </c>
    </row>
    <row r="492" spans="1:13" ht="14.45" customHeight="1" x14ac:dyDescent="0.2">
      <c r="A492" s="831" t="s">
        <v>2933</v>
      </c>
      <c r="B492" s="832" t="s">
        <v>4476</v>
      </c>
      <c r="C492" s="832" t="s">
        <v>3774</v>
      </c>
      <c r="D492" s="832" t="s">
        <v>3772</v>
      </c>
      <c r="E492" s="832" t="s">
        <v>3763</v>
      </c>
      <c r="F492" s="849"/>
      <c r="G492" s="849"/>
      <c r="H492" s="837">
        <v>0</v>
      </c>
      <c r="I492" s="849">
        <v>81</v>
      </c>
      <c r="J492" s="849">
        <v>44763.839999999989</v>
      </c>
      <c r="K492" s="837">
        <v>1</v>
      </c>
      <c r="L492" s="849">
        <v>81</v>
      </c>
      <c r="M492" s="850">
        <v>44763.839999999989</v>
      </c>
    </row>
    <row r="493" spans="1:13" ht="14.45" customHeight="1" x14ac:dyDescent="0.2">
      <c r="A493" s="831" t="s">
        <v>2933</v>
      </c>
      <c r="B493" s="832" t="s">
        <v>4476</v>
      </c>
      <c r="C493" s="832" t="s">
        <v>3775</v>
      </c>
      <c r="D493" s="832" t="s">
        <v>3772</v>
      </c>
      <c r="E493" s="832" t="s">
        <v>3767</v>
      </c>
      <c r="F493" s="849"/>
      <c r="G493" s="849"/>
      <c r="H493" s="837">
        <v>0</v>
      </c>
      <c r="I493" s="849">
        <v>67</v>
      </c>
      <c r="J493" s="849">
        <v>68303.820000000007</v>
      </c>
      <c r="K493" s="837">
        <v>1</v>
      </c>
      <c r="L493" s="849">
        <v>67</v>
      </c>
      <c r="M493" s="850">
        <v>68303.820000000007</v>
      </c>
    </row>
    <row r="494" spans="1:13" ht="14.45" customHeight="1" x14ac:dyDescent="0.2">
      <c r="A494" s="831" t="s">
        <v>2933</v>
      </c>
      <c r="B494" s="832" t="s">
        <v>4476</v>
      </c>
      <c r="C494" s="832" t="s">
        <v>3959</v>
      </c>
      <c r="D494" s="832" t="s">
        <v>3769</v>
      </c>
      <c r="E494" s="832" t="s">
        <v>3765</v>
      </c>
      <c r="F494" s="849">
        <v>11</v>
      </c>
      <c r="G494" s="849">
        <v>3913.6900000000005</v>
      </c>
      <c r="H494" s="837">
        <v>1</v>
      </c>
      <c r="I494" s="849"/>
      <c r="J494" s="849"/>
      <c r="K494" s="837">
        <v>0</v>
      </c>
      <c r="L494" s="849">
        <v>11</v>
      </c>
      <c r="M494" s="850">
        <v>3913.6900000000005</v>
      </c>
    </row>
    <row r="495" spans="1:13" ht="14.45" customHeight="1" x14ac:dyDescent="0.2">
      <c r="A495" s="831" t="s">
        <v>2933</v>
      </c>
      <c r="B495" s="832" t="s">
        <v>2585</v>
      </c>
      <c r="C495" s="832" t="s">
        <v>3644</v>
      </c>
      <c r="D495" s="832" t="s">
        <v>2587</v>
      </c>
      <c r="E495" s="832" t="s">
        <v>3645</v>
      </c>
      <c r="F495" s="849"/>
      <c r="G495" s="849"/>
      <c r="H495" s="837">
        <v>0</v>
      </c>
      <c r="I495" s="849">
        <v>24</v>
      </c>
      <c r="J495" s="849">
        <v>5584.32</v>
      </c>
      <c r="K495" s="837">
        <v>1</v>
      </c>
      <c r="L495" s="849">
        <v>24</v>
      </c>
      <c r="M495" s="850">
        <v>5584.32</v>
      </c>
    </row>
    <row r="496" spans="1:13" ht="14.45" customHeight="1" x14ac:dyDescent="0.2">
      <c r="A496" s="831" t="s">
        <v>2933</v>
      </c>
      <c r="B496" s="832" t="s">
        <v>2585</v>
      </c>
      <c r="C496" s="832" t="s">
        <v>3646</v>
      </c>
      <c r="D496" s="832" t="s">
        <v>3647</v>
      </c>
      <c r="E496" s="832" t="s">
        <v>2818</v>
      </c>
      <c r="F496" s="849"/>
      <c r="G496" s="849"/>
      <c r="H496" s="837">
        <v>0</v>
      </c>
      <c r="I496" s="849">
        <v>6</v>
      </c>
      <c r="J496" s="849">
        <v>5816.88</v>
      </c>
      <c r="K496" s="837">
        <v>1</v>
      </c>
      <c r="L496" s="849">
        <v>6</v>
      </c>
      <c r="M496" s="850">
        <v>5816.88</v>
      </c>
    </row>
    <row r="497" spans="1:13" ht="14.45" customHeight="1" x14ac:dyDescent="0.2">
      <c r="A497" s="831" t="s">
        <v>2933</v>
      </c>
      <c r="B497" s="832" t="s">
        <v>2585</v>
      </c>
      <c r="C497" s="832" t="s">
        <v>3648</v>
      </c>
      <c r="D497" s="832" t="s">
        <v>3647</v>
      </c>
      <c r="E497" s="832" t="s">
        <v>2814</v>
      </c>
      <c r="F497" s="849"/>
      <c r="G497" s="849"/>
      <c r="H497" s="837">
        <v>0</v>
      </c>
      <c r="I497" s="849">
        <v>20</v>
      </c>
      <c r="J497" s="849">
        <v>38779.399999999994</v>
      </c>
      <c r="K497" s="837">
        <v>1</v>
      </c>
      <c r="L497" s="849">
        <v>20</v>
      </c>
      <c r="M497" s="850">
        <v>38779.399999999994</v>
      </c>
    </row>
    <row r="498" spans="1:13" ht="14.45" customHeight="1" x14ac:dyDescent="0.2">
      <c r="A498" s="831" t="s">
        <v>2933</v>
      </c>
      <c r="B498" s="832" t="s">
        <v>2585</v>
      </c>
      <c r="C498" s="832" t="s">
        <v>3649</v>
      </c>
      <c r="D498" s="832" t="s">
        <v>3650</v>
      </c>
      <c r="E498" s="832" t="s">
        <v>3651</v>
      </c>
      <c r="F498" s="849"/>
      <c r="G498" s="849"/>
      <c r="H498" s="837">
        <v>0</v>
      </c>
      <c r="I498" s="849">
        <v>7</v>
      </c>
      <c r="J498" s="849">
        <v>37254.559999999998</v>
      </c>
      <c r="K498" s="837">
        <v>1</v>
      </c>
      <c r="L498" s="849">
        <v>7</v>
      </c>
      <c r="M498" s="850">
        <v>37254.559999999998</v>
      </c>
    </row>
    <row r="499" spans="1:13" ht="14.45" customHeight="1" x14ac:dyDescent="0.2">
      <c r="A499" s="831" t="s">
        <v>2933</v>
      </c>
      <c r="B499" s="832" t="s">
        <v>2585</v>
      </c>
      <c r="C499" s="832" t="s">
        <v>4100</v>
      </c>
      <c r="D499" s="832" t="s">
        <v>3650</v>
      </c>
      <c r="E499" s="832" t="s">
        <v>4101</v>
      </c>
      <c r="F499" s="849"/>
      <c r="G499" s="849"/>
      <c r="H499" s="837">
        <v>0</v>
      </c>
      <c r="I499" s="849">
        <v>11</v>
      </c>
      <c r="J499" s="849">
        <v>58542.880000000005</v>
      </c>
      <c r="K499" s="837">
        <v>1</v>
      </c>
      <c r="L499" s="849">
        <v>11</v>
      </c>
      <c r="M499" s="850">
        <v>58542.880000000005</v>
      </c>
    </row>
    <row r="500" spans="1:13" ht="14.45" customHeight="1" x14ac:dyDescent="0.2">
      <c r="A500" s="831" t="s">
        <v>2933</v>
      </c>
      <c r="B500" s="832" t="s">
        <v>2585</v>
      </c>
      <c r="C500" s="832" t="s">
        <v>3652</v>
      </c>
      <c r="D500" s="832" t="s">
        <v>2587</v>
      </c>
      <c r="E500" s="832" t="s">
        <v>3653</v>
      </c>
      <c r="F500" s="849"/>
      <c r="G500" s="849"/>
      <c r="H500" s="837">
        <v>0</v>
      </c>
      <c r="I500" s="849">
        <v>18</v>
      </c>
      <c r="J500" s="849">
        <v>34901.46</v>
      </c>
      <c r="K500" s="837">
        <v>1</v>
      </c>
      <c r="L500" s="849">
        <v>18</v>
      </c>
      <c r="M500" s="850">
        <v>34901.46</v>
      </c>
    </row>
    <row r="501" spans="1:13" ht="14.45" customHeight="1" x14ac:dyDescent="0.2">
      <c r="A501" s="831" t="s">
        <v>2933</v>
      </c>
      <c r="B501" s="832" t="s">
        <v>2585</v>
      </c>
      <c r="C501" s="832" t="s">
        <v>3654</v>
      </c>
      <c r="D501" s="832" t="s">
        <v>2587</v>
      </c>
      <c r="E501" s="832" t="s">
        <v>3655</v>
      </c>
      <c r="F501" s="849"/>
      <c r="G501" s="849"/>
      <c r="H501" s="837">
        <v>0</v>
      </c>
      <c r="I501" s="849">
        <v>12</v>
      </c>
      <c r="J501" s="849">
        <v>17450.760000000002</v>
      </c>
      <c r="K501" s="837">
        <v>1</v>
      </c>
      <c r="L501" s="849">
        <v>12</v>
      </c>
      <c r="M501" s="850">
        <v>17450.760000000002</v>
      </c>
    </row>
    <row r="502" spans="1:13" ht="14.45" customHeight="1" x14ac:dyDescent="0.2">
      <c r="A502" s="831" t="s">
        <v>2933</v>
      </c>
      <c r="B502" s="832" t="s">
        <v>2585</v>
      </c>
      <c r="C502" s="832" t="s">
        <v>2586</v>
      </c>
      <c r="D502" s="832" t="s">
        <v>2587</v>
      </c>
      <c r="E502" s="832" t="s">
        <v>2588</v>
      </c>
      <c r="F502" s="849"/>
      <c r="G502" s="849"/>
      <c r="H502" s="837">
        <v>0</v>
      </c>
      <c r="I502" s="849">
        <v>26</v>
      </c>
      <c r="J502" s="849">
        <v>12603.5</v>
      </c>
      <c r="K502" s="837">
        <v>1</v>
      </c>
      <c r="L502" s="849">
        <v>26</v>
      </c>
      <c r="M502" s="850">
        <v>12603.5</v>
      </c>
    </row>
    <row r="503" spans="1:13" ht="14.45" customHeight="1" x14ac:dyDescent="0.2">
      <c r="A503" s="831" t="s">
        <v>2933</v>
      </c>
      <c r="B503" s="832" t="s">
        <v>2585</v>
      </c>
      <c r="C503" s="832" t="s">
        <v>2819</v>
      </c>
      <c r="D503" s="832" t="s">
        <v>2587</v>
      </c>
      <c r="E503" s="832" t="s">
        <v>2820</v>
      </c>
      <c r="F503" s="849"/>
      <c r="G503" s="849"/>
      <c r="H503" s="837">
        <v>0</v>
      </c>
      <c r="I503" s="849">
        <v>36</v>
      </c>
      <c r="J503" s="849">
        <v>34901.279999999999</v>
      </c>
      <c r="K503" s="837">
        <v>1</v>
      </c>
      <c r="L503" s="849">
        <v>36</v>
      </c>
      <c r="M503" s="850">
        <v>34901.279999999999</v>
      </c>
    </row>
    <row r="504" spans="1:13" ht="14.45" customHeight="1" x14ac:dyDescent="0.2">
      <c r="A504" s="831" t="s">
        <v>2933</v>
      </c>
      <c r="B504" s="832" t="s">
        <v>2585</v>
      </c>
      <c r="C504" s="832" t="s">
        <v>3656</v>
      </c>
      <c r="D504" s="832" t="s">
        <v>3657</v>
      </c>
      <c r="E504" s="832" t="s">
        <v>3658</v>
      </c>
      <c r="F504" s="849">
        <v>10</v>
      </c>
      <c r="G504" s="849">
        <v>19389.7</v>
      </c>
      <c r="H504" s="837">
        <v>1</v>
      </c>
      <c r="I504" s="849"/>
      <c r="J504" s="849"/>
      <c r="K504" s="837">
        <v>0</v>
      </c>
      <c r="L504" s="849">
        <v>10</v>
      </c>
      <c r="M504" s="850">
        <v>19389.7</v>
      </c>
    </row>
    <row r="505" spans="1:13" ht="14.45" customHeight="1" x14ac:dyDescent="0.2">
      <c r="A505" s="831" t="s">
        <v>2933</v>
      </c>
      <c r="B505" s="832" t="s">
        <v>2585</v>
      </c>
      <c r="C505" s="832" t="s">
        <v>3943</v>
      </c>
      <c r="D505" s="832" t="s">
        <v>3657</v>
      </c>
      <c r="E505" s="832" t="s">
        <v>3944</v>
      </c>
      <c r="F505" s="849">
        <v>6</v>
      </c>
      <c r="G505" s="849">
        <v>2908.5</v>
      </c>
      <c r="H505" s="837">
        <v>1</v>
      </c>
      <c r="I505" s="849"/>
      <c r="J505" s="849"/>
      <c r="K505" s="837">
        <v>0</v>
      </c>
      <c r="L505" s="849">
        <v>6</v>
      </c>
      <c r="M505" s="850">
        <v>2908.5</v>
      </c>
    </row>
    <row r="506" spans="1:13" ht="14.45" customHeight="1" x14ac:dyDescent="0.2">
      <c r="A506" s="831" t="s">
        <v>2933</v>
      </c>
      <c r="B506" s="832" t="s">
        <v>2585</v>
      </c>
      <c r="C506" s="832" t="s">
        <v>3659</v>
      </c>
      <c r="D506" s="832" t="s">
        <v>3647</v>
      </c>
      <c r="E506" s="832" t="s">
        <v>2816</v>
      </c>
      <c r="F506" s="849"/>
      <c r="G506" s="849"/>
      <c r="H506" s="837">
        <v>0</v>
      </c>
      <c r="I506" s="849">
        <v>30</v>
      </c>
      <c r="J506" s="849">
        <v>14542.5</v>
      </c>
      <c r="K506" s="837">
        <v>1</v>
      </c>
      <c r="L506" s="849">
        <v>30</v>
      </c>
      <c r="M506" s="850">
        <v>14542.5</v>
      </c>
    </row>
    <row r="507" spans="1:13" ht="14.45" customHeight="1" x14ac:dyDescent="0.2">
      <c r="A507" s="831" t="s">
        <v>2933</v>
      </c>
      <c r="B507" s="832" t="s">
        <v>2585</v>
      </c>
      <c r="C507" s="832" t="s">
        <v>3660</v>
      </c>
      <c r="D507" s="832" t="s">
        <v>3657</v>
      </c>
      <c r="E507" s="832" t="s">
        <v>3661</v>
      </c>
      <c r="F507" s="849">
        <v>31</v>
      </c>
      <c r="G507" s="849">
        <v>30053.88</v>
      </c>
      <c r="H507" s="837">
        <v>1</v>
      </c>
      <c r="I507" s="849"/>
      <c r="J507" s="849"/>
      <c r="K507" s="837">
        <v>0</v>
      </c>
      <c r="L507" s="849">
        <v>31</v>
      </c>
      <c r="M507" s="850">
        <v>30053.88</v>
      </c>
    </row>
    <row r="508" spans="1:13" ht="14.45" customHeight="1" x14ac:dyDescent="0.2">
      <c r="A508" s="831" t="s">
        <v>2933</v>
      </c>
      <c r="B508" s="832" t="s">
        <v>2585</v>
      </c>
      <c r="C508" s="832" t="s">
        <v>2815</v>
      </c>
      <c r="D508" s="832" t="s">
        <v>2813</v>
      </c>
      <c r="E508" s="832" t="s">
        <v>2816</v>
      </c>
      <c r="F508" s="849"/>
      <c r="G508" s="849"/>
      <c r="H508" s="837">
        <v>0</v>
      </c>
      <c r="I508" s="849">
        <v>74</v>
      </c>
      <c r="J508" s="849">
        <v>35871.5</v>
      </c>
      <c r="K508" s="837">
        <v>1</v>
      </c>
      <c r="L508" s="849">
        <v>74</v>
      </c>
      <c r="M508" s="850">
        <v>35871.5</v>
      </c>
    </row>
    <row r="509" spans="1:13" ht="14.45" customHeight="1" x14ac:dyDescent="0.2">
      <c r="A509" s="831" t="s">
        <v>2933</v>
      </c>
      <c r="B509" s="832" t="s">
        <v>2585</v>
      </c>
      <c r="C509" s="832" t="s">
        <v>2817</v>
      </c>
      <c r="D509" s="832" t="s">
        <v>2813</v>
      </c>
      <c r="E509" s="832" t="s">
        <v>2818</v>
      </c>
      <c r="F509" s="849"/>
      <c r="G509" s="849"/>
      <c r="H509" s="837">
        <v>0</v>
      </c>
      <c r="I509" s="849">
        <v>49</v>
      </c>
      <c r="J509" s="849">
        <v>47504.52</v>
      </c>
      <c r="K509" s="837">
        <v>1</v>
      </c>
      <c r="L509" s="849">
        <v>49</v>
      </c>
      <c r="M509" s="850">
        <v>47504.52</v>
      </c>
    </row>
    <row r="510" spans="1:13" ht="14.45" customHeight="1" x14ac:dyDescent="0.2">
      <c r="A510" s="831" t="s">
        <v>2933</v>
      </c>
      <c r="B510" s="832" t="s">
        <v>2585</v>
      </c>
      <c r="C510" s="832" t="s">
        <v>2812</v>
      </c>
      <c r="D510" s="832" t="s">
        <v>2813</v>
      </c>
      <c r="E510" s="832" t="s">
        <v>2814</v>
      </c>
      <c r="F510" s="849"/>
      <c r="G510" s="849"/>
      <c r="H510" s="837">
        <v>0</v>
      </c>
      <c r="I510" s="849">
        <v>77</v>
      </c>
      <c r="J510" s="849">
        <v>149300.69</v>
      </c>
      <c r="K510" s="837">
        <v>1</v>
      </c>
      <c r="L510" s="849">
        <v>77</v>
      </c>
      <c r="M510" s="850">
        <v>149300.69</v>
      </c>
    </row>
    <row r="511" spans="1:13" ht="14.45" customHeight="1" x14ac:dyDescent="0.2">
      <c r="A511" s="831" t="s">
        <v>2933</v>
      </c>
      <c r="B511" s="832" t="s">
        <v>2585</v>
      </c>
      <c r="C511" s="832" t="s">
        <v>3945</v>
      </c>
      <c r="D511" s="832" t="s">
        <v>2813</v>
      </c>
      <c r="E511" s="832" t="s">
        <v>3946</v>
      </c>
      <c r="F511" s="849"/>
      <c r="G511" s="849"/>
      <c r="H511" s="837">
        <v>0</v>
      </c>
      <c r="I511" s="849">
        <v>22</v>
      </c>
      <c r="J511" s="849">
        <v>5332.14</v>
      </c>
      <c r="K511" s="837">
        <v>1</v>
      </c>
      <c r="L511" s="849">
        <v>22</v>
      </c>
      <c r="M511" s="850">
        <v>5332.14</v>
      </c>
    </row>
    <row r="512" spans="1:13" ht="14.45" customHeight="1" x14ac:dyDescent="0.2">
      <c r="A512" s="831" t="s">
        <v>2933</v>
      </c>
      <c r="B512" s="832" t="s">
        <v>2585</v>
      </c>
      <c r="C512" s="832" t="s">
        <v>3662</v>
      </c>
      <c r="D512" s="832" t="s">
        <v>2813</v>
      </c>
      <c r="E512" s="832" t="s">
        <v>3663</v>
      </c>
      <c r="F512" s="849"/>
      <c r="G512" s="849"/>
      <c r="H512" s="837">
        <v>0</v>
      </c>
      <c r="I512" s="849">
        <v>37</v>
      </c>
      <c r="J512" s="849">
        <v>53806.510000000009</v>
      </c>
      <c r="K512" s="837">
        <v>1</v>
      </c>
      <c r="L512" s="849">
        <v>37</v>
      </c>
      <c r="M512" s="850">
        <v>53806.510000000009</v>
      </c>
    </row>
    <row r="513" spans="1:13" ht="14.45" customHeight="1" x14ac:dyDescent="0.2">
      <c r="A513" s="831" t="s">
        <v>2933</v>
      </c>
      <c r="B513" s="832" t="s">
        <v>2821</v>
      </c>
      <c r="C513" s="832" t="s">
        <v>2822</v>
      </c>
      <c r="D513" s="832" t="s">
        <v>2823</v>
      </c>
      <c r="E513" s="832" t="s">
        <v>2824</v>
      </c>
      <c r="F513" s="849"/>
      <c r="G513" s="849"/>
      <c r="H513" s="837">
        <v>0</v>
      </c>
      <c r="I513" s="849">
        <v>47</v>
      </c>
      <c r="J513" s="849">
        <v>35439.879999999997</v>
      </c>
      <c r="K513" s="837">
        <v>1</v>
      </c>
      <c r="L513" s="849">
        <v>47</v>
      </c>
      <c r="M513" s="850">
        <v>35439.879999999997</v>
      </c>
    </row>
    <row r="514" spans="1:13" ht="14.45" customHeight="1" x14ac:dyDescent="0.2">
      <c r="A514" s="831" t="s">
        <v>2933</v>
      </c>
      <c r="B514" s="832" t="s">
        <v>2821</v>
      </c>
      <c r="C514" s="832" t="s">
        <v>3603</v>
      </c>
      <c r="D514" s="832" t="s">
        <v>2823</v>
      </c>
      <c r="E514" s="832" t="s">
        <v>3604</v>
      </c>
      <c r="F514" s="849"/>
      <c r="G514" s="849"/>
      <c r="H514" s="837">
        <v>0</v>
      </c>
      <c r="I514" s="849">
        <v>35</v>
      </c>
      <c r="J514" s="849">
        <v>39587.1</v>
      </c>
      <c r="K514" s="837">
        <v>1</v>
      </c>
      <c r="L514" s="849">
        <v>35</v>
      </c>
      <c r="M514" s="850">
        <v>39587.1</v>
      </c>
    </row>
    <row r="515" spans="1:13" ht="14.45" customHeight="1" x14ac:dyDescent="0.2">
      <c r="A515" s="831" t="s">
        <v>2933</v>
      </c>
      <c r="B515" s="832" t="s">
        <v>2821</v>
      </c>
      <c r="C515" s="832" t="s">
        <v>3605</v>
      </c>
      <c r="D515" s="832" t="s">
        <v>2823</v>
      </c>
      <c r="E515" s="832" t="s">
        <v>3606</v>
      </c>
      <c r="F515" s="849"/>
      <c r="G515" s="849"/>
      <c r="H515" s="837">
        <v>0</v>
      </c>
      <c r="I515" s="849">
        <v>48</v>
      </c>
      <c r="J515" s="849">
        <v>72387.839999999997</v>
      </c>
      <c r="K515" s="837">
        <v>1</v>
      </c>
      <c r="L515" s="849">
        <v>48</v>
      </c>
      <c r="M515" s="850">
        <v>72387.839999999997</v>
      </c>
    </row>
    <row r="516" spans="1:13" ht="14.45" customHeight="1" x14ac:dyDescent="0.2">
      <c r="A516" s="831" t="s">
        <v>2933</v>
      </c>
      <c r="B516" s="832" t="s">
        <v>2821</v>
      </c>
      <c r="C516" s="832" t="s">
        <v>3609</v>
      </c>
      <c r="D516" s="832" t="s">
        <v>3608</v>
      </c>
      <c r="E516" s="832" t="s">
        <v>2824</v>
      </c>
      <c r="F516" s="849">
        <v>18</v>
      </c>
      <c r="G516" s="849">
        <v>11633.76</v>
      </c>
      <c r="H516" s="837">
        <v>1</v>
      </c>
      <c r="I516" s="849"/>
      <c r="J516" s="849"/>
      <c r="K516" s="837">
        <v>0</v>
      </c>
      <c r="L516" s="849">
        <v>18</v>
      </c>
      <c r="M516" s="850">
        <v>11633.76</v>
      </c>
    </row>
    <row r="517" spans="1:13" ht="14.45" customHeight="1" x14ac:dyDescent="0.2">
      <c r="A517" s="831" t="s">
        <v>2933</v>
      </c>
      <c r="B517" s="832" t="s">
        <v>2821</v>
      </c>
      <c r="C517" s="832" t="s">
        <v>3616</v>
      </c>
      <c r="D517" s="832" t="s">
        <v>3615</v>
      </c>
      <c r="E517" s="832" t="s">
        <v>3604</v>
      </c>
      <c r="F517" s="849">
        <v>1</v>
      </c>
      <c r="G517" s="849">
        <v>1131.06</v>
      </c>
      <c r="H517" s="837">
        <v>1</v>
      </c>
      <c r="I517" s="849"/>
      <c r="J517" s="849"/>
      <c r="K517" s="837">
        <v>0</v>
      </c>
      <c r="L517" s="849">
        <v>1</v>
      </c>
      <c r="M517" s="850">
        <v>1131.06</v>
      </c>
    </row>
    <row r="518" spans="1:13" ht="14.45" customHeight="1" x14ac:dyDescent="0.2">
      <c r="A518" s="831" t="s">
        <v>2933</v>
      </c>
      <c r="B518" s="832" t="s">
        <v>2821</v>
      </c>
      <c r="C518" s="832" t="s">
        <v>3617</v>
      </c>
      <c r="D518" s="832" t="s">
        <v>3615</v>
      </c>
      <c r="E518" s="832" t="s">
        <v>2824</v>
      </c>
      <c r="F518" s="849">
        <v>15</v>
      </c>
      <c r="G518" s="849">
        <v>11310.599999999999</v>
      </c>
      <c r="H518" s="837">
        <v>1</v>
      </c>
      <c r="I518" s="849"/>
      <c r="J518" s="849"/>
      <c r="K518" s="837">
        <v>0</v>
      </c>
      <c r="L518" s="849">
        <v>15</v>
      </c>
      <c r="M518" s="850">
        <v>11310.599999999999</v>
      </c>
    </row>
    <row r="519" spans="1:13" ht="14.45" customHeight="1" x14ac:dyDescent="0.2">
      <c r="A519" s="831" t="s">
        <v>2933</v>
      </c>
      <c r="B519" s="832" t="s">
        <v>2353</v>
      </c>
      <c r="C519" s="832" t="s">
        <v>2589</v>
      </c>
      <c r="D519" s="832" t="s">
        <v>713</v>
      </c>
      <c r="E519" s="832" t="s">
        <v>1289</v>
      </c>
      <c r="F519" s="849"/>
      <c r="G519" s="849"/>
      <c r="H519" s="837"/>
      <c r="I519" s="849">
        <v>60</v>
      </c>
      <c r="J519" s="849">
        <v>0</v>
      </c>
      <c r="K519" s="837"/>
      <c r="L519" s="849">
        <v>60</v>
      </c>
      <c r="M519" s="850">
        <v>0</v>
      </c>
    </row>
    <row r="520" spans="1:13" ht="14.45" customHeight="1" x14ac:dyDescent="0.2">
      <c r="A520" s="831" t="s">
        <v>2933</v>
      </c>
      <c r="B520" s="832" t="s">
        <v>2353</v>
      </c>
      <c r="C520" s="832" t="s">
        <v>2354</v>
      </c>
      <c r="D520" s="832" t="s">
        <v>713</v>
      </c>
      <c r="E520" s="832" t="s">
        <v>2355</v>
      </c>
      <c r="F520" s="849"/>
      <c r="G520" s="849"/>
      <c r="H520" s="837">
        <v>0</v>
      </c>
      <c r="I520" s="849">
        <v>4</v>
      </c>
      <c r="J520" s="849">
        <v>245.96</v>
      </c>
      <c r="K520" s="837">
        <v>1</v>
      </c>
      <c r="L520" s="849">
        <v>4</v>
      </c>
      <c r="M520" s="850">
        <v>245.96</v>
      </c>
    </row>
    <row r="521" spans="1:13" ht="14.45" customHeight="1" x14ac:dyDescent="0.2">
      <c r="A521" s="831" t="s">
        <v>2933</v>
      </c>
      <c r="B521" s="832" t="s">
        <v>2353</v>
      </c>
      <c r="C521" s="832" t="s">
        <v>2825</v>
      </c>
      <c r="D521" s="832" t="s">
        <v>1980</v>
      </c>
      <c r="E521" s="832" t="s">
        <v>1983</v>
      </c>
      <c r="F521" s="849">
        <v>24</v>
      </c>
      <c r="G521" s="849">
        <v>0</v>
      </c>
      <c r="H521" s="837"/>
      <c r="I521" s="849"/>
      <c r="J521" s="849"/>
      <c r="K521" s="837"/>
      <c r="L521" s="849">
        <v>24</v>
      </c>
      <c r="M521" s="850">
        <v>0</v>
      </c>
    </row>
    <row r="522" spans="1:13" ht="14.45" customHeight="1" x14ac:dyDescent="0.2">
      <c r="A522" s="831" t="s">
        <v>2933</v>
      </c>
      <c r="B522" s="832" t="s">
        <v>2353</v>
      </c>
      <c r="C522" s="832" t="s">
        <v>2826</v>
      </c>
      <c r="D522" s="832" t="s">
        <v>1980</v>
      </c>
      <c r="E522" s="832" t="s">
        <v>1981</v>
      </c>
      <c r="F522" s="849">
        <v>3</v>
      </c>
      <c r="G522" s="849">
        <v>0</v>
      </c>
      <c r="H522" s="837"/>
      <c r="I522" s="849"/>
      <c r="J522" s="849"/>
      <c r="K522" s="837"/>
      <c r="L522" s="849">
        <v>3</v>
      </c>
      <c r="M522" s="850">
        <v>0</v>
      </c>
    </row>
    <row r="523" spans="1:13" ht="14.45" customHeight="1" x14ac:dyDescent="0.2">
      <c r="A523" s="831" t="s">
        <v>2933</v>
      </c>
      <c r="B523" s="832" t="s">
        <v>4477</v>
      </c>
      <c r="C523" s="832" t="s">
        <v>4166</v>
      </c>
      <c r="D523" s="832" t="s">
        <v>4167</v>
      </c>
      <c r="E523" s="832" t="s">
        <v>4168</v>
      </c>
      <c r="F523" s="849">
        <v>1</v>
      </c>
      <c r="G523" s="849">
        <v>60.39</v>
      </c>
      <c r="H523" s="837">
        <v>1</v>
      </c>
      <c r="I523" s="849"/>
      <c r="J523" s="849"/>
      <c r="K523" s="837">
        <v>0</v>
      </c>
      <c r="L523" s="849">
        <v>1</v>
      </c>
      <c r="M523" s="850">
        <v>60.39</v>
      </c>
    </row>
    <row r="524" spans="1:13" ht="14.45" customHeight="1" x14ac:dyDescent="0.2">
      <c r="A524" s="831" t="s">
        <v>2933</v>
      </c>
      <c r="B524" s="832" t="s">
        <v>4477</v>
      </c>
      <c r="C524" s="832" t="s">
        <v>3830</v>
      </c>
      <c r="D524" s="832" t="s">
        <v>3831</v>
      </c>
      <c r="E524" s="832" t="s">
        <v>3829</v>
      </c>
      <c r="F524" s="849"/>
      <c r="G524" s="849"/>
      <c r="H524" s="837">
        <v>0</v>
      </c>
      <c r="I524" s="849">
        <v>5</v>
      </c>
      <c r="J524" s="849">
        <v>181.17000000000002</v>
      </c>
      <c r="K524" s="837">
        <v>1</v>
      </c>
      <c r="L524" s="849">
        <v>5</v>
      </c>
      <c r="M524" s="850">
        <v>181.17000000000002</v>
      </c>
    </row>
    <row r="525" spans="1:13" ht="14.45" customHeight="1" x14ac:dyDescent="0.2">
      <c r="A525" s="831" t="s">
        <v>2933</v>
      </c>
      <c r="B525" s="832" t="s">
        <v>4477</v>
      </c>
      <c r="C525" s="832" t="s">
        <v>4169</v>
      </c>
      <c r="D525" s="832" t="s">
        <v>3828</v>
      </c>
      <c r="E525" s="832" t="s">
        <v>3834</v>
      </c>
      <c r="F525" s="849">
        <v>6</v>
      </c>
      <c r="G525" s="849">
        <v>241.5</v>
      </c>
      <c r="H525" s="837">
        <v>1</v>
      </c>
      <c r="I525" s="849"/>
      <c r="J525" s="849"/>
      <c r="K525" s="837">
        <v>0</v>
      </c>
      <c r="L525" s="849">
        <v>6</v>
      </c>
      <c r="M525" s="850">
        <v>241.5</v>
      </c>
    </row>
    <row r="526" spans="1:13" ht="14.45" customHeight="1" x14ac:dyDescent="0.2">
      <c r="A526" s="831" t="s">
        <v>2933</v>
      </c>
      <c r="B526" s="832" t="s">
        <v>4493</v>
      </c>
      <c r="C526" s="832" t="s">
        <v>4121</v>
      </c>
      <c r="D526" s="832" t="s">
        <v>4122</v>
      </c>
      <c r="E526" s="832" t="s">
        <v>4123</v>
      </c>
      <c r="F526" s="849"/>
      <c r="G526" s="849"/>
      <c r="H526" s="837">
        <v>0</v>
      </c>
      <c r="I526" s="849">
        <v>2</v>
      </c>
      <c r="J526" s="849">
        <v>442.88</v>
      </c>
      <c r="K526" s="837">
        <v>1</v>
      </c>
      <c r="L526" s="849">
        <v>2</v>
      </c>
      <c r="M526" s="850">
        <v>442.88</v>
      </c>
    </row>
    <row r="527" spans="1:13" ht="14.45" customHeight="1" x14ac:dyDescent="0.2">
      <c r="A527" s="831" t="s">
        <v>2933</v>
      </c>
      <c r="B527" s="832" t="s">
        <v>2605</v>
      </c>
      <c r="C527" s="832" t="s">
        <v>4032</v>
      </c>
      <c r="D527" s="832" t="s">
        <v>3948</v>
      </c>
      <c r="E527" s="832" t="s">
        <v>2835</v>
      </c>
      <c r="F527" s="849">
        <v>5</v>
      </c>
      <c r="G527" s="849">
        <v>1697.3500000000001</v>
      </c>
      <c r="H527" s="837">
        <v>1</v>
      </c>
      <c r="I527" s="849"/>
      <c r="J527" s="849"/>
      <c r="K527" s="837">
        <v>0</v>
      </c>
      <c r="L527" s="849">
        <v>5</v>
      </c>
      <c r="M527" s="850">
        <v>1697.3500000000001</v>
      </c>
    </row>
    <row r="528" spans="1:13" ht="14.45" customHeight="1" x14ac:dyDescent="0.2">
      <c r="A528" s="831" t="s">
        <v>2933</v>
      </c>
      <c r="B528" s="832" t="s">
        <v>2605</v>
      </c>
      <c r="C528" s="832" t="s">
        <v>4033</v>
      </c>
      <c r="D528" s="832" t="s">
        <v>4034</v>
      </c>
      <c r="E528" s="832" t="s">
        <v>2835</v>
      </c>
      <c r="F528" s="849">
        <v>7</v>
      </c>
      <c r="G528" s="849">
        <v>2376.29</v>
      </c>
      <c r="H528" s="837">
        <v>1</v>
      </c>
      <c r="I528" s="849"/>
      <c r="J528" s="849"/>
      <c r="K528" s="837">
        <v>0</v>
      </c>
      <c r="L528" s="849">
        <v>7</v>
      </c>
      <c r="M528" s="850">
        <v>2376.29</v>
      </c>
    </row>
    <row r="529" spans="1:13" ht="14.45" customHeight="1" x14ac:dyDescent="0.2">
      <c r="A529" s="831" t="s">
        <v>2933</v>
      </c>
      <c r="B529" s="832" t="s">
        <v>2605</v>
      </c>
      <c r="C529" s="832" t="s">
        <v>3670</v>
      </c>
      <c r="D529" s="832" t="s">
        <v>2607</v>
      </c>
      <c r="E529" s="832" t="s">
        <v>3671</v>
      </c>
      <c r="F529" s="849"/>
      <c r="G529" s="849"/>
      <c r="H529" s="837">
        <v>0</v>
      </c>
      <c r="I529" s="849">
        <v>8</v>
      </c>
      <c r="J529" s="849">
        <v>2715.76</v>
      </c>
      <c r="K529" s="837">
        <v>1</v>
      </c>
      <c r="L529" s="849">
        <v>8</v>
      </c>
      <c r="M529" s="850">
        <v>2715.76</v>
      </c>
    </row>
    <row r="530" spans="1:13" ht="14.45" customHeight="1" x14ac:dyDescent="0.2">
      <c r="A530" s="831" t="s">
        <v>2933</v>
      </c>
      <c r="B530" s="832" t="s">
        <v>2605</v>
      </c>
      <c r="C530" s="832" t="s">
        <v>4102</v>
      </c>
      <c r="D530" s="832" t="s">
        <v>2607</v>
      </c>
      <c r="E530" s="832" t="s">
        <v>4103</v>
      </c>
      <c r="F530" s="849">
        <v>1</v>
      </c>
      <c r="G530" s="849">
        <v>22.64</v>
      </c>
      <c r="H530" s="837">
        <v>1</v>
      </c>
      <c r="I530" s="849"/>
      <c r="J530" s="849"/>
      <c r="K530" s="837">
        <v>0</v>
      </c>
      <c r="L530" s="849">
        <v>1</v>
      </c>
      <c r="M530" s="850">
        <v>22.64</v>
      </c>
    </row>
    <row r="531" spans="1:13" ht="14.45" customHeight="1" x14ac:dyDescent="0.2">
      <c r="A531" s="831" t="s">
        <v>2933</v>
      </c>
      <c r="B531" s="832" t="s">
        <v>2605</v>
      </c>
      <c r="C531" s="832" t="s">
        <v>2606</v>
      </c>
      <c r="D531" s="832" t="s">
        <v>2607</v>
      </c>
      <c r="E531" s="832" t="s">
        <v>2608</v>
      </c>
      <c r="F531" s="849"/>
      <c r="G531" s="849"/>
      <c r="H531" s="837">
        <v>0</v>
      </c>
      <c r="I531" s="849">
        <v>25</v>
      </c>
      <c r="J531" s="849">
        <v>2829.0000000000005</v>
      </c>
      <c r="K531" s="837">
        <v>1</v>
      </c>
      <c r="L531" s="849">
        <v>25</v>
      </c>
      <c r="M531" s="850">
        <v>2829.0000000000005</v>
      </c>
    </row>
    <row r="532" spans="1:13" ht="14.45" customHeight="1" x14ac:dyDescent="0.2">
      <c r="A532" s="831" t="s">
        <v>2933</v>
      </c>
      <c r="B532" s="832" t="s">
        <v>2605</v>
      </c>
      <c r="C532" s="832" t="s">
        <v>2834</v>
      </c>
      <c r="D532" s="832" t="s">
        <v>2607</v>
      </c>
      <c r="E532" s="832" t="s">
        <v>2835</v>
      </c>
      <c r="F532" s="849"/>
      <c r="G532" s="849"/>
      <c r="H532" s="837">
        <v>0</v>
      </c>
      <c r="I532" s="849">
        <v>205</v>
      </c>
      <c r="J532" s="849">
        <v>69591.349999999991</v>
      </c>
      <c r="K532" s="837">
        <v>1</v>
      </c>
      <c r="L532" s="849">
        <v>205</v>
      </c>
      <c r="M532" s="850">
        <v>69591.349999999991</v>
      </c>
    </row>
    <row r="533" spans="1:13" ht="14.45" customHeight="1" x14ac:dyDescent="0.2">
      <c r="A533" s="831" t="s">
        <v>2933</v>
      </c>
      <c r="B533" s="832" t="s">
        <v>2605</v>
      </c>
      <c r="C533" s="832" t="s">
        <v>3672</v>
      </c>
      <c r="D533" s="832" t="s">
        <v>2607</v>
      </c>
      <c r="E533" s="832" t="s">
        <v>3673</v>
      </c>
      <c r="F533" s="849"/>
      <c r="G533" s="849"/>
      <c r="H533" s="837">
        <v>0</v>
      </c>
      <c r="I533" s="849">
        <v>13</v>
      </c>
      <c r="J533" s="849">
        <v>2942.0299999999997</v>
      </c>
      <c r="K533" s="837">
        <v>1</v>
      </c>
      <c r="L533" s="849">
        <v>13</v>
      </c>
      <c r="M533" s="850">
        <v>2942.0299999999997</v>
      </c>
    </row>
    <row r="534" spans="1:13" ht="14.45" customHeight="1" x14ac:dyDescent="0.2">
      <c r="A534" s="831" t="s">
        <v>2933</v>
      </c>
      <c r="B534" s="832" t="s">
        <v>2605</v>
      </c>
      <c r="C534" s="832" t="s">
        <v>3679</v>
      </c>
      <c r="D534" s="832" t="s">
        <v>3675</v>
      </c>
      <c r="E534" s="832" t="s">
        <v>3680</v>
      </c>
      <c r="F534" s="849"/>
      <c r="G534" s="849"/>
      <c r="H534" s="837">
        <v>0</v>
      </c>
      <c r="I534" s="849">
        <v>12</v>
      </c>
      <c r="J534" s="849">
        <v>9163.56</v>
      </c>
      <c r="K534" s="837">
        <v>1</v>
      </c>
      <c r="L534" s="849">
        <v>12</v>
      </c>
      <c r="M534" s="850">
        <v>9163.56</v>
      </c>
    </row>
    <row r="535" spans="1:13" ht="14.45" customHeight="1" x14ac:dyDescent="0.2">
      <c r="A535" s="831" t="s">
        <v>2933</v>
      </c>
      <c r="B535" s="832" t="s">
        <v>2605</v>
      </c>
      <c r="C535" s="832" t="s">
        <v>4035</v>
      </c>
      <c r="D535" s="832" t="s">
        <v>4036</v>
      </c>
      <c r="E535" s="832" t="s">
        <v>2835</v>
      </c>
      <c r="F535" s="849">
        <v>3</v>
      </c>
      <c r="G535" s="849">
        <v>1018.4100000000001</v>
      </c>
      <c r="H535" s="837">
        <v>1</v>
      </c>
      <c r="I535" s="849"/>
      <c r="J535" s="849"/>
      <c r="K535" s="837">
        <v>0</v>
      </c>
      <c r="L535" s="849">
        <v>3</v>
      </c>
      <c r="M535" s="850">
        <v>1018.4100000000001</v>
      </c>
    </row>
    <row r="536" spans="1:13" ht="14.45" customHeight="1" x14ac:dyDescent="0.2">
      <c r="A536" s="831" t="s">
        <v>2933</v>
      </c>
      <c r="B536" s="832" t="s">
        <v>2605</v>
      </c>
      <c r="C536" s="832" t="s">
        <v>4104</v>
      </c>
      <c r="D536" s="832" t="s">
        <v>3948</v>
      </c>
      <c r="E536" s="832" t="s">
        <v>4105</v>
      </c>
      <c r="F536" s="849">
        <v>5</v>
      </c>
      <c r="G536" s="849">
        <v>1697.3500000000001</v>
      </c>
      <c r="H536" s="837">
        <v>1</v>
      </c>
      <c r="I536" s="849"/>
      <c r="J536" s="849"/>
      <c r="K536" s="837">
        <v>0</v>
      </c>
      <c r="L536" s="849">
        <v>5</v>
      </c>
      <c r="M536" s="850">
        <v>1697.3500000000001</v>
      </c>
    </row>
    <row r="537" spans="1:13" ht="14.45" customHeight="1" x14ac:dyDescent="0.2">
      <c r="A537" s="831" t="s">
        <v>2933</v>
      </c>
      <c r="B537" s="832" t="s">
        <v>2611</v>
      </c>
      <c r="C537" s="832" t="s">
        <v>3794</v>
      </c>
      <c r="D537" s="832" t="s">
        <v>3795</v>
      </c>
      <c r="E537" s="832" t="s">
        <v>3796</v>
      </c>
      <c r="F537" s="849">
        <v>8</v>
      </c>
      <c r="G537" s="849">
        <v>1354.3200000000002</v>
      </c>
      <c r="H537" s="837">
        <v>1</v>
      </c>
      <c r="I537" s="849"/>
      <c r="J537" s="849"/>
      <c r="K537" s="837">
        <v>0</v>
      </c>
      <c r="L537" s="849">
        <v>8</v>
      </c>
      <c r="M537" s="850">
        <v>1354.3200000000002</v>
      </c>
    </row>
    <row r="538" spans="1:13" ht="14.45" customHeight="1" x14ac:dyDescent="0.2">
      <c r="A538" s="831" t="s">
        <v>2933</v>
      </c>
      <c r="B538" s="832" t="s">
        <v>2611</v>
      </c>
      <c r="C538" s="832" t="s">
        <v>3797</v>
      </c>
      <c r="D538" s="832" t="s">
        <v>3795</v>
      </c>
      <c r="E538" s="832" t="s">
        <v>3798</v>
      </c>
      <c r="F538" s="849">
        <v>26</v>
      </c>
      <c r="G538" s="849">
        <v>8803.08</v>
      </c>
      <c r="H538" s="837">
        <v>1</v>
      </c>
      <c r="I538" s="849"/>
      <c r="J538" s="849"/>
      <c r="K538" s="837">
        <v>0</v>
      </c>
      <c r="L538" s="849">
        <v>26</v>
      </c>
      <c r="M538" s="850">
        <v>8803.08</v>
      </c>
    </row>
    <row r="539" spans="1:13" ht="14.45" customHeight="1" x14ac:dyDescent="0.2">
      <c r="A539" s="831" t="s">
        <v>2933</v>
      </c>
      <c r="B539" s="832" t="s">
        <v>2611</v>
      </c>
      <c r="C539" s="832" t="s">
        <v>3960</v>
      </c>
      <c r="D539" s="832" t="s">
        <v>3802</v>
      </c>
      <c r="E539" s="832" t="s">
        <v>3798</v>
      </c>
      <c r="F539" s="849">
        <v>2</v>
      </c>
      <c r="G539" s="849">
        <v>677.16</v>
      </c>
      <c r="H539" s="837">
        <v>1</v>
      </c>
      <c r="I539" s="849"/>
      <c r="J539" s="849"/>
      <c r="K539" s="837">
        <v>0</v>
      </c>
      <c r="L539" s="849">
        <v>2</v>
      </c>
      <c r="M539" s="850">
        <v>677.16</v>
      </c>
    </row>
    <row r="540" spans="1:13" ht="14.45" customHeight="1" x14ac:dyDescent="0.2">
      <c r="A540" s="831" t="s">
        <v>2933</v>
      </c>
      <c r="B540" s="832" t="s">
        <v>2611</v>
      </c>
      <c r="C540" s="832" t="s">
        <v>3803</v>
      </c>
      <c r="D540" s="832" t="s">
        <v>1346</v>
      </c>
      <c r="E540" s="832" t="s">
        <v>3796</v>
      </c>
      <c r="F540" s="849">
        <v>19</v>
      </c>
      <c r="G540" s="849">
        <v>3216.5099999999998</v>
      </c>
      <c r="H540" s="837">
        <v>1</v>
      </c>
      <c r="I540" s="849"/>
      <c r="J540" s="849"/>
      <c r="K540" s="837">
        <v>0</v>
      </c>
      <c r="L540" s="849">
        <v>19</v>
      </c>
      <c r="M540" s="850">
        <v>3216.5099999999998</v>
      </c>
    </row>
    <row r="541" spans="1:13" ht="14.45" customHeight="1" x14ac:dyDescent="0.2">
      <c r="A541" s="831" t="s">
        <v>2933</v>
      </c>
      <c r="B541" s="832" t="s">
        <v>2611</v>
      </c>
      <c r="C541" s="832" t="s">
        <v>3806</v>
      </c>
      <c r="D541" s="832" t="s">
        <v>3805</v>
      </c>
      <c r="E541" s="832" t="s">
        <v>3798</v>
      </c>
      <c r="F541" s="849">
        <v>11</v>
      </c>
      <c r="G541" s="849">
        <v>3724.38</v>
      </c>
      <c r="H541" s="837">
        <v>1</v>
      </c>
      <c r="I541" s="849"/>
      <c r="J541" s="849"/>
      <c r="K541" s="837">
        <v>0</v>
      </c>
      <c r="L541" s="849">
        <v>11</v>
      </c>
      <c r="M541" s="850">
        <v>3724.38</v>
      </c>
    </row>
    <row r="542" spans="1:13" ht="14.45" customHeight="1" x14ac:dyDescent="0.2">
      <c r="A542" s="831" t="s">
        <v>2933</v>
      </c>
      <c r="B542" s="832" t="s">
        <v>2611</v>
      </c>
      <c r="C542" s="832" t="s">
        <v>3807</v>
      </c>
      <c r="D542" s="832" t="s">
        <v>3795</v>
      </c>
      <c r="E542" s="832" t="s">
        <v>3808</v>
      </c>
      <c r="F542" s="849">
        <v>6</v>
      </c>
      <c r="G542" s="849">
        <v>4063.0199999999995</v>
      </c>
      <c r="H542" s="837">
        <v>1</v>
      </c>
      <c r="I542" s="849"/>
      <c r="J542" s="849"/>
      <c r="K542" s="837">
        <v>0</v>
      </c>
      <c r="L542" s="849">
        <v>6</v>
      </c>
      <c r="M542" s="850">
        <v>4063.0199999999995</v>
      </c>
    </row>
    <row r="543" spans="1:13" ht="14.45" customHeight="1" x14ac:dyDescent="0.2">
      <c r="A543" s="831" t="s">
        <v>2933</v>
      </c>
      <c r="B543" s="832" t="s">
        <v>2611</v>
      </c>
      <c r="C543" s="832" t="s">
        <v>4157</v>
      </c>
      <c r="D543" s="832" t="s">
        <v>3962</v>
      </c>
      <c r="E543" s="832" t="s">
        <v>3796</v>
      </c>
      <c r="F543" s="849">
        <v>4</v>
      </c>
      <c r="G543" s="849">
        <v>677.16</v>
      </c>
      <c r="H543" s="837">
        <v>1</v>
      </c>
      <c r="I543" s="849"/>
      <c r="J543" s="849"/>
      <c r="K543" s="837">
        <v>0</v>
      </c>
      <c r="L543" s="849">
        <v>4</v>
      </c>
      <c r="M543" s="850">
        <v>677.16</v>
      </c>
    </row>
    <row r="544" spans="1:13" ht="14.45" customHeight="1" x14ac:dyDescent="0.2">
      <c r="A544" s="831" t="s">
        <v>2933</v>
      </c>
      <c r="B544" s="832" t="s">
        <v>2611</v>
      </c>
      <c r="C544" s="832" t="s">
        <v>3961</v>
      </c>
      <c r="D544" s="832" t="s">
        <v>3962</v>
      </c>
      <c r="E544" s="832" t="s">
        <v>3798</v>
      </c>
      <c r="F544" s="849">
        <v>3</v>
      </c>
      <c r="G544" s="849">
        <v>1015.74</v>
      </c>
      <c r="H544" s="837">
        <v>1</v>
      </c>
      <c r="I544" s="849"/>
      <c r="J544" s="849"/>
      <c r="K544" s="837">
        <v>0</v>
      </c>
      <c r="L544" s="849">
        <v>3</v>
      </c>
      <c r="M544" s="850">
        <v>1015.74</v>
      </c>
    </row>
    <row r="545" spans="1:13" ht="14.45" customHeight="1" x14ac:dyDescent="0.2">
      <c r="A545" s="831" t="s">
        <v>2933</v>
      </c>
      <c r="B545" s="832" t="s">
        <v>2611</v>
      </c>
      <c r="C545" s="832" t="s">
        <v>3963</v>
      </c>
      <c r="D545" s="832" t="s">
        <v>3802</v>
      </c>
      <c r="E545" s="832" t="s">
        <v>3964</v>
      </c>
      <c r="F545" s="849">
        <v>3</v>
      </c>
      <c r="G545" s="849">
        <v>253.95000000000002</v>
      </c>
      <c r="H545" s="837">
        <v>1</v>
      </c>
      <c r="I545" s="849"/>
      <c r="J545" s="849"/>
      <c r="K545" s="837">
        <v>0</v>
      </c>
      <c r="L545" s="849">
        <v>3</v>
      </c>
      <c r="M545" s="850">
        <v>253.95000000000002</v>
      </c>
    </row>
    <row r="546" spans="1:13" ht="14.45" customHeight="1" x14ac:dyDescent="0.2">
      <c r="A546" s="831" t="s">
        <v>2933</v>
      </c>
      <c r="B546" s="832" t="s">
        <v>2611</v>
      </c>
      <c r="C546" s="832" t="s">
        <v>3810</v>
      </c>
      <c r="D546" s="832" t="s">
        <v>1346</v>
      </c>
      <c r="E546" s="832" t="s">
        <v>3798</v>
      </c>
      <c r="F546" s="849">
        <v>28</v>
      </c>
      <c r="G546" s="849">
        <v>9480.2400000000016</v>
      </c>
      <c r="H546" s="837">
        <v>1</v>
      </c>
      <c r="I546" s="849"/>
      <c r="J546" s="849"/>
      <c r="K546" s="837">
        <v>0</v>
      </c>
      <c r="L546" s="849">
        <v>28</v>
      </c>
      <c r="M546" s="850">
        <v>9480.2400000000016</v>
      </c>
    </row>
    <row r="547" spans="1:13" ht="14.45" customHeight="1" x14ac:dyDescent="0.2">
      <c r="A547" s="831" t="s">
        <v>2933</v>
      </c>
      <c r="B547" s="832" t="s">
        <v>2611</v>
      </c>
      <c r="C547" s="832" t="s">
        <v>2612</v>
      </c>
      <c r="D547" s="832" t="s">
        <v>1346</v>
      </c>
      <c r="E547" s="832" t="s">
        <v>1347</v>
      </c>
      <c r="F547" s="849"/>
      <c r="G547" s="849"/>
      <c r="H547" s="837">
        <v>0</v>
      </c>
      <c r="I547" s="849">
        <v>34</v>
      </c>
      <c r="J547" s="849">
        <v>43745.079999999994</v>
      </c>
      <c r="K547" s="837">
        <v>1</v>
      </c>
      <c r="L547" s="849">
        <v>34</v>
      </c>
      <c r="M547" s="850">
        <v>43745.079999999994</v>
      </c>
    </row>
    <row r="548" spans="1:13" ht="14.45" customHeight="1" x14ac:dyDescent="0.2">
      <c r="A548" s="831" t="s">
        <v>2933</v>
      </c>
      <c r="B548" s="832" t="s">
        <v>2611</v>
      </c>
      <c r="C548" s="832" t="s">
        <v>3811</v>
      </c>
      <c r="D548" s="832" t="s">
        <v>3812</v>
      </c>
      <c r="E548" s="832" t="s">
        <v>3796</v>
      </c>
      <c r="F548" s="849">
        <v>4</v>
      </c>
      <c r="G548" s="849">
        <v>677.16</v>
      </c>
      <c r="H548" s="837">
        <v>1</v>
      </c>
      <c r="I548" s="849"/>
      <c r="J548" s="849"/>
      <c r="K548" s="837">
        <v>0</v>
      </c>
      <c r="L548" s="849">
        <v>4</v>
      </c>
      <c r="M548" s="850">
        <v>677.16</v>
      </c>
    </row>
    <row r="549" spans="1:13" ht="14.45" customHeight="1" x14ac:dyDescent="0.2">
      <c r="A549" s="831" t="s">
        <v>2933</v>
      </c>
      <c r="B549" s="832" t="s">
        <v>2611</v>
      </c>
      <c r="C549" s="832" t="s">
        <v>2613</v>
      </c>
      <c r="D549" s="832" t="s">
        <v>1346</v>
      </c>
      <c r="E549" s="832" t="s">
        <v>1348</v>
      </c>
      <c r="F549" s="849"/>
      <c r="G549" s="849"/>
      <c r="H549" s="837">
        <v>0</v>
      </c>
      <c r="I549" s="849">
        <v>52</v>
      </c>
      <c r="J549" s="849">
        <v>133807.44</v>
      </c>
      <c r="K549" s="837">
        <v>1</v>
      </c>
      <c r="L549" s="849">
        <v>52</v>
      </c>
      <c r="M549" s="850">
        <v>133807.44</v>
      </c>
    </row>
    <row r="550" spans="1:13" ht="14.45" customHeight="1" x14ac:dyDescent="0.2">
      <c r="A550" s="831" t="s">
        <v>2933</v>
      </c>
      <c r="B550" s="832" t="s">
        <v>2611</v>
      </c>
      <c r="C550" s="832" t="s">
        <v>3813</v>
      </c>
      <c r="D550" s="832" t="s">
        <v>1346</v>
      </c>
      <c r="E550" s="832" t="s">
        <v>3808</v>
      </c>
      <c r="F550" s="849"/>
      <c r="G550" s="849"/>
      <c r="H550" s="837">
        <v>0</v>
      </c>
      <c r="I550" s="849">
        <v>43</v>
      </c>
      <c r="J550" s="849">
        <v>29118.309999999994</v>
      </c>
      <c r="K550" s="837">
        <v>1</v>
      </c>
      <c r="L550" s="849">
        <v>43</v>
      </c>
      <c r="M550" s="850">
        <v>29118.309999999994</v>
      </c>
    </row>
    <row r="551" spans="1:13" ht="14.45" customHeight="1" x14ac:dyDescent="0.2">
      <c r="A551" s="831" t="s">
        <v>2933</v>
      </c>
      <c r="B551" s="832" t="s">
        <v>2611</v>
      </c>
      <c r="C551" s="832" t="s">
        <v>4160</v>
      </c>
      <c r="D551" s="832" t="s">
        <v>1346</v>
      </c>
      <c r="E551" s="832" t="s">
        <v>4161</v>
      </c>
      <c r="F551" s="849">
        <v>6</v>
      </c>
      <c r="G551" s="849">
        <v>253.98</v>
      </c>
      <c r="H551" s="837">
        <v>1</v>
      </c>
      <c r="I551" s="849"/>
      <c r="J551" s="849"/>
      <c r="K551" s="837">
        <v>0</v>
      </c>
      <c r="L551" s="849">
        <v>6</v>
      </c>
      <c r="M551" s="850">
        <v>253.98</v>
      </c>
    </row>
    <row r="552" spans="1:13" ht="14.45" customHeight="1" x14ac:dyDescent="0.2">
      <c r="A552" s="831" t="s">
        <v>2933</v>
      </c>
      <c r="B552" s="832" t="s">
        <v>2611</v>
      </c>
      <c r="C552" s="832" t="s">
        <v>4158</v>
      </c>
      <c r="D552" s="832" t="s">
        <v>1346</v>
      </c>
      <c r="E552" s="832" t="s">
        <v>4159</v>
      </c>
      <c r="F552" s="849">
        <v>6</v>
      </c>
      <c r="G552" s="849">
        <v>507.90000000000003</v>
      </c>
      <c r="H552" s="837">
        <v>1</v>
      </c>
      <c r="I552" s="849"/>
      <c r="J552" s="849"/>
      <c r="K552" s="837">
        <v>0</v>
      </c>
      <c r="L552" s="849">
        <v>6</v>
      </c>
      <c r="M552" s="850">
        <v>507.90000000000003</v>
      </c>
    </row>
    <row r="553" spans="1:13" ht="14.45" customHeight="1" x14ac:dyDescent="0.2">
      <c r="A553" s="831" t="s">
        <v>2933</v>
      </c>
      <c r="B553" s="832" t="s">
        <v>2611</v>
      </c>
      <c r="C553" s="832" t="s">
        <v>4061</v>
      </c>
      <c r="D553" s="832" t="s">
        <v>4062</v>
      </c>
      <c r="E553" s="832" t="s">
        <v>3796</v>
      </c>
      <c r="F553" s="849">
        <v>6</v>
      </c>
      <c r="G553" s="849">
        <v>7717.14</v>
      </c>
      <c r="H553" s="837">
        <v>1</v>
      </c>
      <c r="I553" s="849"/>
      <c r="J553" s="849"/>
      <c r="K553" s="837">
        <v>0</v>
      </c>
      <c r="L553" s="849">
        <v>6</v>
      </c>
      <c r="M553" s="850">
        <v>7717.14</v>
      </c>
    </row>
    <row r="554" spans="1:13" ht="14.45" customHeight="1" x14ac:dyDescent="0.2">
      <c r="A554" s="831" t="s">
        <v>2933</v>
      </c>
      <c r="B554" s="832" t="s">
        <v>2633</v>
      </c>
      <c r="C554" s="832" t="s">
        <v>2634</v>
      </c>
      <c r="D554" s="832" t="s">
        <v>2635</v>
      </c>
      <c r="E554" s="832" t="s">
        <v>2636</v>
      </c>
      <c r="F554" s="849"/>
      <c r="G554" s="849"/>
      <c r="H554" s="837">
        <v>0</v>
      </c>
      <c r="I554" s="849">
        <v>5</v>
      </c>
      <c r="J554" s="849">
        <v>88.999999999999986</v>
      </c>
      <c r="K554" s="837">
        <v>1</v>
      </c>
      <c r="L554" s="849">
        <v>5</v>
      </c>
      <c r="M554" s="850">
        <v>88.999999999999986</v>
      </c>
    </row>
    <row r="555" spans="1:13" ht="14.45" customHeight="1" x14ac:dyDescent="0.2">
      <c r="A555" s="831" t="s">
        <v>2933</v>
      </c>
      <c r="B555" s="832" t="s">
        <v>2643</v>
      </c>
      <c r="C555" s="832" t="s">
        <v>3898</v>
      </c>
      <c r="D555" s="832" t="s">
        <v>1538</v>
      </c>
      <c r="E555" s="832" t="s">
        <v>2857</v>
      </c>
      <c r="F555" s="849">
        <v>1</v>
      </c>
      <c r="G555" s="849">
        <v>0</v>
      </c>
      <c r="H555" s="837"/>
      <c r="I555" s="849"/>
      <c r="J555" s="849"/>
      <c r="K555" s="837"/>
      <c r="L555" s="849">
        <v>1</v>
      </c>
      <c r="M555" s="850">
        <v>0</v>
      </c>
    </row>
    <row r="556" spans="1:13" ht="14.45" customHeight="1" x14ac:dyDescent="0.2">
      <c r="A556" s="831" t="s">
        <v>2933</v>
      </c>
      <c r="B556" s="832" t="s">
        <v>2643</v>
      </c>
      <c r="C556" s="832" t="s">
        <v>2644</v>
      </c>
      <c r="D556" s="832" t="s">
        <v>1538</v>
      </c>
      <c r="E556" s="832" t="s">
        <v>2645</v>
      </c>
      <c r="F556" s="849">
        <v>20</v>
      </c>
      <c r="G556" s="849">
        <v>0</v>
      </c>
      <c r="H556" s="837"/>
      <c r="I556" s="849"/>
      <c r="J556" s="849"/>
      <c r="K556" s="837"/>
      <c r="L556" s="849">
        <v>20</v>
      </c>
      <c r="M556" s="850">
        <v>0</v>
      </c>
    </row>
    <row r="557" spans="1:13" ht="14.45" customHeight="1" x14ac:dyDescent="0.2">
      <c r="A557" s="831" t="s">
        <v>2933</v>
      </c>
      <c r="B557" s="832" t="s">
        <v>2643</v>
      </c>
      <c r="C557" s="832" t="s">
        <v>3031</v>
      </c>
      <c r="D557" s="832" t="s">
        <v>3032</v>
      </c>
      <c r="E557" s="832" t="s">
        <v>2619</v>
      </c>
      <c r="F557" s="849">
        <v>3</v>
      </c>
      <c r="G557" s="849">
        <v>0</v>
      </c>
      <c r="H557" s="837"/>
      <c r="I557" s="849"/>
      <c r="J557" s="849"/>
      <c r="K557" s="837"/>
      <c r="L557" s="849">
        <v>3</v>
      </c>
      <c r="M557" s="850">
        <v>0</v>
      </c>
    </row>
    <row r="558" spans="1:13" ht="14.45" customHeight="1" x14ac:dyDescent="0.2">
      <c r="A558" s="831" t="s">
        <v>2933</v>
      </c>
      <c r="B558" s="832" t="s">
        <v>2643</v>
      </c>
      <c r="C558" s="832" t="s">
        <v>2646</v>
      </c>
      <c r="D558" s="832" t="s">
        <v>1538</v>
      </c>
      <c r="E558" s="832" t="s">
        <v>2645</v>
      </c>
      <c r="F558" s="849"/>
      <c r="G558" s="849"/>
      <c r="H558" s="837"/>
      <c r="I558" s="849">
        <v>4</v>
      </c>
      <c r="J558" s="849">
        <v>0</v>
      </c>
      <c r="K558" s="837"/>
      <c r="L558" s="849">
        <v>4</v>
      </c>
      <c r="M558" s="850">
        <v>0</v>
      </c>
    </row>
    <row r="559" spans="1:13" ht="14.45" customHeight="1" x14ac:dyDescent="0.2">
      <c r="A559" s="831" t="s">
        <v>2933</v>
      </c>
      <c r="B559" s="832" t="s">
        <v>4478</v>
      </c>
      <c r="C559" s="832" t="s">
        <v>3618</v>
      </c>
      <c r="D559" s="832" t="s">
        <v>876</v>
      </c>
      <c r="E559" s="832" t="s">
        <v>3619</v>
      </c>
      <c r="F559" s="849"/>
      <c r="G559" s="849"/>
      <c r="H559" s="837">
        <v>0</v>
      </c>
      <c r="I559" s="849">
        <v>1</v>
      </c>
      <c r="J559" s="849">
        <v>264</v>
      </c>
      <c r="K559" s="837">
        <v>1</v>
      </c>
      <c r="L559" s="849">
        <v>1</v>
      </c>
      <c r="M559" s="850">
        <v>264</v>
      </c>
    </row>
    <row r="560" spans="1:13" ht="14.45" customHeight="1" x14ac:dyDescent="0.2">
      <c r="A560" s="831" t="s">
        <v>2933</v>
      </c>
      <c r="B560" s="832" t="s">
        <v>4478</v>
      </c>
      <c r="C560" s="832" t="s">
        <v>3620</v>
      </c>
      <c r="D560" s="832" t="s">
        <v>874</v>
      </c>
      <c r="E560" s="832" t="s">
        <v>875</v>
      </c>
      <c r="F560" s="849"/>
      <c r="G560" s="849"/>
      <c r="H560" s="837">
        <v>0</v>
      </c>
      <c r="I560" s="849">
        <v>18</v>
      </c>
      <c r="J560" s="849">
        <v>1187.8199999999997</v>
      </c>
      <c r="K560" s="837">
        <v>1</v>
      </c>
      <c r="L560" s="849">
        <v>18</v>
      </c>
      <c r="M560" s="850">
        <v>1187.8199999999997</v>
      </c>
    </row>
    <row r="561" spans="1:13" ht="14.45" customHeight="1" x14ac:dyDescent="0.2">
      <c r="A561" s="831" t="s">
        <v>2933</v>
      </c>
      <c r="B561" s="832" t="s">
        <v>4478</v>
      </c>
      <c r="C561" s="832" t="s">
        <v>3050</v>
      </c>
      <c r="D561" s="832" t="s">
        <v>876</v>
      </c>
      <c r="E561" s="832" t="s">
        <v>877</v>
      </c>
      <c r="F561" s="849"/>
      <c r="G561" s="849"/>
      <c r="H561" s="837">
        <v>0</v>
      </c>
      <c r="I561" s="849">
        <v>3</v>
      </c>
      <c r="J561" s="849">
        <v>396</v>
      </c>
      <c r="K561" s="837">
        <v>1</v>
      </c>
      <c r="L561" s="849">
        <v>3</v>
      </c>
      <c r="M561" s="850">
        <v>396</v>
      </c>
    </row>
    <row r="562" spans="1:13" ht="14.45" customHeight="1" x14ac:dyDescent="0.2">
      <c r="A562" s="831" t="s">
        <v>2933</v>
      </c>
      <c r="B562" s="832" t="s">
        <v>2650</v>
      </c>
      <c r="C562" s="832" t="s">
        <v>3786</v>
      </c>
      <c r="D562" s="832" t="s">
        <v>769</v>
      </c>
      <c r="E562" s="832" t="s">
        <v>3787</v>
      </c>
      <c r="F562" s="849"/>
      <c r="G562" s="849"/>
      <c r="H562" s="837">
        <v>0</v>
      </c>
      <c r="I562" s="849">
        <v>2</v>
      </c>
      <c r="J562" s="849">
        <v>879.96</v>
      </c>
      <c r="K562" s="837">
        <v>1</v>
      </c>
      <c r="L562" s="849">
        <v>2</v>
      </c>
      <c r="M562" s="850">
        <v>879.96</v>
      </c>
    </row>
    <row r="563" spans="1:13" ht="14.45" customHeight="1" x14ac:dyDescent="0.2">
      <c r="A563" s="831" t="s">
        <v>2933</v>
      </c>
      <c r="B563" s="832" t="s">
        <v>2665</v>
      </c>
      <c r="C563" s="832" t="s">
        <v>3744</v>
      </c>
      <c r="D563" s="832" t="s">
        <v>1248</v>
      </c>
      <c r="E563" s="832" t="s">
        <v>2668</v>
      </c>
      <c r="F563" s="849">
        <v>3</v>
      </c>
      <c r="G563" s="849">
        <v>483.18</v>
      </c>
      <c r="H563" s="837">
        <v>1</v>
      </c>
      <c r="I563" s="849"/>
      <c r="J563" s="849"/>
      <c r="K563" s="837">
        <v>0</v>
      </c>
      <c r="L563" s="849">
        <v>3</v>
      </c>
      <c r="M563" s="850">
        <v>483.18</v>
      </c>
    </row>
    <row r="564" spans="1:13" ht="14.45" customHeight="1" x14ac:dyDescent="0.2">
      <c r="A564" s="831" t="s">
        <v>2933</v>
      </c>
      <c r="B564" s="832" t="s">
        <v>2670</v>
      </c>
      <c r="C564" s="832" t="s">
        <v>3882</v>
      </c>
      <c r="D564" s="832" t="s">
        <v>2673</v>
      </c>
      <c r="E564" s="832" t="s">
        <v>3883</v>
      </c>
      <c r="F564" s="849"/>
      <c r="G564" s="849"/>
      <c r="H564" s="837">
        <v>0</v>
      </c>
      <c r="I564" s="849">
        <v>16</v>
      </c>
      <c r="J564" s="849">
        <v>1288.48</v>
      </c>
      <c r="K564" s="837">
        <v>1</v>
      </c>
      <c r="L564" s="849">
        <v>16</v>
      </c>
      <c r="M564" s="850">
        <v>1288.48</v>
      </c>
    </row>
    <row r="565" spans="1:13" ht="14.45" customHeight="1" x14ac:dyDescent="0.2">
      <c r="A565" s="831" t="s">
        <v>2933</v>
      </c>
      <c r="B565" s="832" t="s">
        <v>2670</v>
      </c>
      <c r="C565" s="832" t="s">
        <v>3886</v>
      </c>
      <c r="D565" s="832" t="s">
        <v>2673</v>
      </c>
      <c r="E565" s="832" t="s">
        <v>1494</v>
      </c>
      <c r="F565" s="849">
        <v>1</v>
      </c>
      <c r="G565" s="849">
        <v>400.17</v>
      </c>
      <c r="H565" s="837">
        <v>1</v>
      </c>
      <c r="I565" s="849"/>
      <c r="J565" s="849"/>
      <c r="K565" s="837">
        <v>0</v>
      </c>
      <c r="L565" s="849">
        <v>1</v>
      </c>
      <c r="M565" s="850">
        <v>400.17</v>
      </c>
    </row>
    <row r="566" spans="1:13" ht="14.45" customHeight="1" x14ac:dyDescent="0.2">
      <c r="A566" s="831" t="s">
        <v>2933</v>
      </c>
      <c r="B566" s="832" t="s">
        <v>2670</v>
      </c>
      <c r="C566" s="832" t="s">
        <v>3887</v>
      </c>
      <c r="D566" s="832" t="s">
        <v>2673</v>
      </c>
      <c r="E566" s="832" t="s">
        <v>3888</v>
      </c>
      <c r="F566" s="849">
        <v>2</v>
      </c>
      <c r="G566" s="849">
        <v>1066.8599999999999</v>
      </c>
      <c r="H566" s="837">
        <v>1</v>
      </c>
      <c r="I566" s="849"/>
      <c r="J566" s="849"/>
      <c r="K566" s="837">
        <v>0</v>
      </c>
      <c r="L566" s="849">
        <v>2</v>
      </c>
      <c r="M566" s="850">
        <v>1066.8599999999999</v>
      </c>
    </row>
    <row r="567" spans="1:13" ht="14.45" customHeight="1" x14ac:dyDescent="0.2">
      <c r="A567" s="831" t="s">
        <v>2933</v>
      </c>
      <c r="B567" s="832" t="s">
        <v>2670</v>
      </c>
      <c r="C567" s="832" t="s">
        <v>4075</v>
      </c>
      <c r="D567" s="832" t="s">
        <v>2673</v>
      </c>
      <c r="E567" s="832" t="s">
        <v>3888</v>
      </c>
      <c r="F567" s="849"/>
      <c r="G567" s="849"/>
      <c r="H567" s="837">
        <v>0</v>
      </c>
      <c r="I567" s="849">
        <v>1</v>
      </c>
      <c r="J567" s="849">
        <v>533.42999999999995</v>
      </c>
      <c r="K567" s="837">
        <v>1</v>
      </c>
      <c r="L567" s="849">
        <v>1</v>
      </c>
      <c r="M567" s="850">
        <v>533.42999999999995</v>
      </c>
    </row>
    <row r="568" spans="1:13" ht="14.45" customHeight="1" x14ac:dyDescent="0.2">
      <c r="A568" s="831" t="s">
        <v>2933</v>
      </c>
      <c r="B568" s="832" t="s">
        <v>2670</v>
      </c>
      <c r="C568" s="832" t="s">
        <v>3889</v>
      </c>
      <c r="D568" s="832" t="s">
        <v>2673</v>
      </c>
      <c r="E568" s="832" t="s">
        <v>3883</v>
      </c>
      <c r="F568" s="849"/>
      <c r="G568" s="849"/>
      <c r="H568" s="837">
        <v>0</v>
      </c>
      <c r="I568" s="849">
        <v>1</v>
      </c>
      <c r="J568" s="849">
        <v>80.53</v>
      </c>
      <c r="K568" s="837">
        <v>1</v>
      </c>
      <c r="L568" s="849">
        <v>1</v>
      </c>
      <c r="M568" s="850">
        <v>80.53</v>
      </c>
    </row>
    <row r="569" spans="1:13" ht="14.45" customHeight="1" x14ac:dyDescent="0.2">
      <c r="A569" s="831" t="s">
        <v>2933</v>
      </c>
      <c r="B569" s="832" t="s">
        <v>2670</v>
      </c>
      <c r="C569" s="832" t="s">
        <v>2672</v>
      </c>
      <c r="D569" s="832" t="s">
        <v>2673</v>
      </c>
      <c r="E569" s="832" t="s">
        <v>1494</v>
      </c>
      <c r="F569" s="849"/>
      <c r="G569" s="849"/>
      <c r="H569" s="837">
        <v>0</v>
      </c>
      <c r="I569" s="849">
        <v>1</v>
      </c>
      <c r="J569" s="849">
        <v>400.17</v>
      </c>
      <c r="K569" s="837">
        <v>1</v>
      </c>
      <c r="L569" s="849">
        <v>1</v>
      </c>
      <c r="M569" s="850">
        <v>400.17</v>
      </c>
    </row>
    <row r="570" spans="1:13" ht="14.45" customHeight="1" x14ac:dyDescent="0.2">
      <c r="A570" s="831" t="s">
        <v>2933</v>
      </c>
      <c r="B570" s="832" t="s">
        <v>2674</v>
      </c>
      <c r="C570" s="832" t="s">
        <v>2904</v>
      </c>
      <c r="D570" s="832" t="s">
        <v>2225</v>
      </c>
      <c r="E570" s="832" t="s">
        <v>2226</v>
      </c>
      <c r="F570" s="849"/>
      <c r="G570" s="849"/>
      <c r="H570" s="837">
        <v>0</v>
      </c>
      <c r="I570" s="849">
        <v>4</v>
      </c>
      <c r="J570" s="849">
        <v>255</v>
      </c>
      <c r="K570" s="837">
        <v>1</v>
      </c>
      <c r="L570" s="849">
        <v>4</v>
      </c>
      <c r="M570" s="850">
        <v>255</v>
      </c>
    </row>
    <row r="571" spans="1:13" ht="14.45" customHeight="1" x14ac:dyDescent="0.2">
      <c r="A571" s="831" t="s">
        <v>2933</v>
      </c>
      <c r="B571" s="832" t="s">
        <v>2681</v>
      </c>
      <c r="C571" s="832" t="s">
        <v>2685</v>
      </c>
      <c r="D571" s="832" t="s">
        <v>1532</v>
      </c>
      <c r="E571" s="832" t="s">
        <v>2686</v>
      </c>
      <c r="F571" s="849"/>
      <c r="G571" s="849"/>
      <c r="H571" s="837">
        <v>0</v>
      </c>
      <c r="I571" s="849">
        <v>6</v>
      </c>
      <c r="J571" s="849">
        <v>1057.92</v>
      </c>
      <c r="K571" s="837">
        <v>1</v>
      </c>
      <c r="L571" s="849">
        <v>6</v>
      </c>
      <c r="M571" s="850">
        <v>1057.92</v>
      </c>
    </row>
    <row r="572" spans="1:13" ht="14.45" customHeight="1" x14ac:dyDescent="0.2">
      <c r="A572" s="831" t="s">
        <v>2933</v>
      </c>
      <c r="B572" s="832" t="s">
        <v>4491</v>
      </c>
      <c r="C572" s="832" t="s">
        <v>4112</v>
      </c>
      <c r="D572" s="832" t="s">
        <v>4113</v>
      </c>
      <c r="E572" s="832" t="s">
        <v>4114</v>
      </c>
      <c r="F572" s="849"/>
      <c r="G572" s="849"/>
      <c r="H572" s="837">
        <v>0</v>
      </c>
      <c r="I572" s="849">
        <v>4</v>
      </c>
      <c r="J572" s="849">
        <v>272.76</v>
      </c>
      <c r="K572" s="837">
        <v>1</v>
      </c>
      <c r="L572" s="849">
        <v>4</v>
      </c>
      <c r="M572" s="850">
        <v>272.76</v>
      </c>
    </row>
    <row r="573" spans="1:13" ht="14.45" customHeight="1" x14ac:dyDescent="0.2">
      <c r="A573" s="831" t="s">
        <v>2933</v>
      </c>
      <c r="B573" s="832" t="s">
        <v>2370</v>
      </c>
      <c r="C573" s="832" t="s">
        <v>3141</v>
      </c>
      <c r="D573" s="832" t="s">
        <v>2372</v>
      </c>
      <c r="E573" s="832" t="s">
        <v>3142</v>
      </c>
      <c r="F573" s="849"/>
      <c r="G573" s="849"/>
      <c r="H573" s="837">
        <v>0</v>
      </c>
      <c r="I573" s="849">
        <v>1</v>
      </c>
      <c r="J573" s="849">
        <v>414.07</v>
      </c>
      <c r="K573" s="837">
        <v>1</v>
      </c>
      <c r="L573" s="849">
        <v>1</v>
      </c>
      <c r="M573" s="850">
        <v>414.07</v>
      </c>
    </row>
    <row r="574" spans="1:13" ht="14.45" customHeight="1" x14ac:dyDescent="0.2">
      <c r="A574" s="831" t="s">
        <v>2933</v>
      </c>
      <c r="B574" s="832" t="s">
        <v>4480</v>
      </c>
      <c r="C574" s="832" t="s">
        <v>4198</v>
      </c>
      <c r="D574" s="832" t="s">
        <v>3145</v>
      </c>
      <c r="E574" s="832" t="s">
        <v>3907</v>
      </c>
      <c r="F574" s="849">
        <v>6</v>
      </c>
      <c r="G574" s="849">
        <v>301.92</v>
      </c>
      <c r="H574" s="837">
        <v>1</v>
      </c>
      <c r="I574" s="849"/>
      <c r="J574" s="849"/>
      <c r="K574" s="837">
        <v>0</v>
      </c>
      <c r="L574" s="849">
        <v>6</v>
      </c>
      <c r="M574" s="850">
        <v>301.92</v>
      </c>
    </row>
    <row r="575" spans="1:13" ht="14.45" customHeight="1" x14ac:dyDescent="0.2">
      <c r="A575" s="831" t="s">
        <v>2933</v>
      </c>
      <c r="B575" s="832" t="s">
        <v>4480</v>
      </c>
      <c r="C575" s="832" t="s">
        <v>4199</v>
      </c>
      <c r="D575" s="832" t="s">
        <v>4200</v>
      </c>
      <c r="E575" s="832" t="s">
        <v>3907</v>
      </c>
      <c r="F575" s="849">
        <v>6</v>
      </c>
      <c r="G575" s="849">
        <v>301.92</v>
      </c>
      <c r="H575" s="837">
        <v>1</v>
      </c>
      <c r="I575" s="849"/>
      <c r="J575" s="849"/>
      <c r="K575" s="837">
        <v>0</v>
      </c>
      <c r="L575" s="849">
        <v>6</v>
      </c>
      <c r="M575" s="850">
        <v>301.92</v>
      </c>
    </row>
    <row r="576" spans="1:13" ht="14.45" customHeight="1" x14ac:dyDescent="0.2">
      <c r="A576" s="831" t="s">
        <v>2933</v>
      </c>
      <c r="B576" s="832" t="s">
        <v>4480</v>
      </c>
      <c r="C576" s="832" t="s">
        <v>4201</v>
      </c>
      <c r="D576" s="832" t="s">
        <v>4200</v>
      </c>
      <c r="E576" s="832" t="s">
        <v>4202</v>
      </c>
      <c r="F576" s="849">
        <v>1</v>
      </c>
      <c r="G576" s="849">
        <v>100.62</v>
      </c>
      <c r="H576" s="837">
        <v>1</v>
      </c>
      <c r="I576" s="849"/>
      <c r="J576" s="849"/>
      <c r="K576" s="837">
        <v>0</v>
      </c>
      <c r="L576" s="849">
        <v>1</v>
      </c>
      <c r="M576" s="850">
        <v>100.62</v>
      </c>
    </row>
    <row r="577" spans="1:13" ht="14.45" customHeight="1" x14ac:dyDescent="0.2">
      <c r="A577" s="831" t="s">
        <v>2933</v>
      </c>
      <c r="B577" s="832" t="s">
        <v>4480</v>
      </c>
      <c r="C577" s="832" t="s">
        <v>3905</v>
      </c>
      <c r="D577" s="832" t="s">
        <v>3906</v>
      </c>
      <c r="E577" s="832" t="s">
        <v>3907</v>
      </c>
      <c r="F577" s="849">
        <v>6</v>
      </c>
      <c r="G577" s="849">
        <v>301.92</v>
      </c>
      <c r="H577" s="837">
        <v>1</v>
      </c>
      <c r="I577" s="849"/>
      <c r="J577" s="849"/>
      <c r="K577" s="837">
        <v>0</v>
      </c>
      <c r="L577" s="849">
        <v>6</v>
      </c>
      <c r="M577" s="850">
        <v>301.92</v>
      </c>
    </row>
    <row r="578" spans="1:13" ht="14.45" customHeight="1" x14ac:dyDescent="0.2">
      <c r="A578" s="831" t="s">
        <v>2933</v>
      </c>
      <c r="B578" s="832" t="s">
        <v>4480</v>
      </c>
      <c r="C578" s="832" t="s">
        <v>3908</v>
      </c>
      <c r="D578" s="832" t="s">
        <v>3145</v>
      </c>
      <c r="E578" s="832" t="s">
        <v>3909</v>
      </c>
      <c r="F578" s="849">
        <v>1</v>
      </c>
      <c r="G578" s="849">
        <v>150.94</v>
      </c>
      <c r="H578" s="837">
        <v>1</v>
      </c>
      <c r="I578" s="849"/>
      <c r="J578" s="849"/>
      <c r="K578" s="837">
        <v>0</v>
      </c>
      <c r="L578" s="849">
        <v>1</v>
      </c>
      <c r="M578" s="850">
        <v>150.94</v>
      </c>
    </row>
    <row r="579" spans="1:13" ht="14.45" customHeight="1" x14ac:dyDescent="0.2">
      <c r="A579" s="831" t="s">
        <v>2933</v>
      </c>
      <c r="B579" s="832" t="s">
        <v>4480</v>
      </c>
      <c r="C579" s="832" t="s">
        <v>3916</v>
      </c>
      <c r="D579" s="832" t="s">
        <v>3906</v>
      </c>
      <c r="E579" s="832" t="s">
        <v>3917</v>
      </c>
      <c r="F579" s="849">
        <v>6</v>
      </c>
      <c r="G579" s="849">
        <v>301.92</v>
      </c>
      <c r="H579" s="837">
        <v>1</v>
      </c>
      <c r="I579" s="849"/>
      <c r="J579" s="849"/>
      <c r="K579" s="837">
        <v>0</v>
      </c>
      <c r="L579" s="849">
        <v>6</v>
      </c>
      <c r="M579" s="850">
        <v>301.92</v>
      </c>
    </row>
    <row r="580" spans="1:13" ht="14.45" customHeight="1" x14ac:dyDescent="0.2">
      <c r="A580" s="831" t="s">
        <v>2933</v>
      </c>
      <c r="B580" s="832" t="s">
        <v>4480</v>
      </c>
      <c r="C580" s="832" t="s">
        <v>3918</v>
      </c>
      <c r="D580" s="832" t="s">
        <v>3906</v>
      </c>
      <c r="E580" s="832" t="s">
        <v>3917</v>
      </c>
      <c r="F580" s="849">
        <v>1</v>
      </c>
      <c r="G580" s="849">
        <v>50.32</v>
      </c>
      <c r="H580" s="837">
        <v>1</v>
      </c>
      <c r="I580" s="849"/>
      <c r="J580" s="849"/>
      <c r="K580" s="837">
        <v>0</v>
      </c>
      <c r="L580" s="849">
        <v>1</v>
      </c>
      <c r="M580" s="850">
        <v>50.32</v>
      </c>
    </row>
    <row r="581" spans="1:13" ht="14.45" customHeight="1" x14ac:dyDescent="0.2">
      <c r="A581" s="831" t="s">
        <v>2933</v>
      </c>
      <c r="B581" s="832" t="s">
        <v>4487</v>
      </c>
      <c r="C581" s="832" t="s">
        <v>4206</v>
      </c>
      <c r="D581" s="832" t="s">
        <v>4207</v>
      </c>
      <c r="E581" s="832" t="s">
        <v>4208</v>
      </c>
      <c r="F581" s="849">
        <v>5</v>
      </c>
      <c r="G581" s="849">
        <v>0</v>
      </c>
      <c r="H581" s="837"/>
      <c r="I581" s="849"/>
      <c r="J581" s="849"/>
      <c r="K581" s="837"/>
      <c r="L581" s="849">
        <v>5</v>
      </c>
      <c r="M581" s="850">
        <v>0</v>
      </c>
    </row>
    <row r="582" spans="1:13" ht="14.45" customHeight="1" x14ac:dyDescent="0.2">
      <c r="A582" s="831" t="s">
        <v>2935</v>
      </c>
      <c r="B582" s="832" t="s">
        <v>4474</v>
      </c>
      <c r="C582" s="832" t="s">
        <v>3192</v>
      </c>
      <c r="D582" s="832" t="s">
        <v>1068</v>
      </c>
      <c r="E582" s="832" t="s">
        <v>3193</v>
      </c>
      <c r="F582" s="849">
        <v>1</v>
      </c>
      <c r="G582" s="849">
        <v>103.67</v>
      </c>
      <c r="H582" s="837">
        <v>1</v>
      </c>
      <c r="I582" s="849"/>
      <c r="J582" s="849"/>
      <c r="K582" s="837">
        <v>0</v>
      </c>
      <c r="L582" s="849">
        <v>1</v>
      </c>
      <c r="M582" s="850">
        <v>103.67</v>
      </c>
    </row>
    <row r="583" spans="1:13" ht="14.45" customHeight="1" x14ac:dyDescent="0.2">
      <c r="A583" s="831" t="s">
        <v>2935</v>
      </c>
      <c r="B583" s="832" t="s">
        <v>4494</v>
      </c>
      <c r="C583" s="832" t="s">
        <v>3189</v>
      </c>
      <c r="D583" s="832" t="s">
        <v>3190</v>
      </c>
      <c r="E583" s="832" t="s">
        <v>3191</v>
      </c>
      <c r="F583" s="849"/>
      <c r="G583" s="849"/>
      <c r="H583" s="837">
        <v>0</v>
      </c>
      <c r="I583" s="849">
        <v>1</v>
      </c>
      <c r="J583" s="849">
        <v>77.790000000000006</v>
      </c>
      <c r="K583" s="837">
        <v>1</v>
      </c>
      <c r="L583" s="849">
        <v>1</v>
      </c>
      <c r="M583" s="850">
        <v>77.790000000000006</v>
      </c>
    </row>
    <row r="584" spans="1:13" ht="14.45" customHeight="1" x14ac:dyDescent="0.2">
      <c r="A584" s="831" t="s">
        <v>2935</v>
      </c>
      <c r="B584" s="832" t="s">
        <v>2486</v>
      </c>
      <c r="C584" s="832" t="s">
        <v>2487</v>
      </c>
      <c r="D584" s="832" t="s">
        <v>1669</v>
      </c>
      <c r="E584" s="832" t="s">
        <v>2488</v>
      </c>
      <c r="F584" s="849"/>
      <c r="G584" s="849"/>
      <c r="H584" s="837">
        <v>0</v>
      </c>
      <c r="I584" s="849">
        <v>3</v>
      </c>
      <c r="J584" s="849">
        <v>463.08000000000004</v>
      </c>
      <c r="K584" s="837">
        <v>1</v>
      </c>
      <c r="L584" s="849">
        <v>3</v>
      </c>
      <c r="M584" s="850">
        <v>463.08000000000004</v>
      </c>
    </row>
    <row r="585" spans="1:13" ht="14.45" customHeight="1" x14ac:dyDescent="0.2">
      <c r="A585" s="831" t="s">
        <v>2935</v>
      </c>
      <c r="B585" s="832" t="s">
        <v>2486</v>
      </c>
      <c r="C585" s="832" t="s">
        <v>3225</v>
      </c>
      <c r="D585" s="832" t="s">
        <v>3226</v>
      </c>
      <c r="E585" s="832" t="s">
        <v>3227</v>
      </c>
      <c r="F585" s="849"/>
      <c r="G585" s="849"/>
      <c r="H585" s="837">
        <v>0</v>
      </c>
      <c r="I585" s="849">
        <v>1</v>
      </c>
      <c r="J585" s="849">
        <v>149.52000000000001</v>
      </c>
      <c r="K585" s="837">
        <v>1</v>
      </c>
      <c r="L585" s="849">
        <v>1</v>
      </c>
      <c r="M585" s="850">
        <v>149.52000000000001</v>
      </c>
    </row>
    <row r="586" spans="1:13" ht="14.45" customHeight="1" x14ac:dyDescent="0.2">
      <c r="A586" s="831" t="s">
        <v>2935</v>
      </c>
      <c r="B586" s="832" t="s">
        <v>2868</v>
      </c>
      <c r="C586" s="832" t="s">
        <v>2871</v>
      </c>
      <c r="D586" s="832" t="s">
        <v>1858</v>
      </c>
      <c r="E586" s="832" t="s">
        <v>2872</v>
      </c>
      <c r="F586" s="849"/>
      <c r="G586" s="849"/>
      <c r="H586" s="837"/>
      <c r="I586" s="849">
        <v>4</v>
      </c>
      <c r="J586" s="849">
        <v>0</v>
      </c>
      <c r="K586" s="837"/>
      <c r="L586" s="849">
        <v>4</v>
      </c>
      <c r="M586" s="850">
        <v>0</v>
      </c>
    </row>
    <row r="587" spans="1:13" ht="14.45" customHeight="1" x14ac:dyDescent="0.2">
      <c r="A587" s="831" t="s">
        <v>2936</v>
      </c>
      <c r="B587" s="832" t="s">
        <v>2515</v>
      </c>
      <c r="C587" s="832" t="s">
        <v>2519</v>
      </c>
      <c r="D587" s="832" t="s">
        <v>2517</v>
      </c>
      <c r="E587" s="832" t="s">
        <v>2520</v>
      </c>
      <c r="F587" s="849"/>
      <c r="G587" s="849"/>
      <c r="H587" s="837">
        <v>0</v>
      </c>
      <c r="I587" s="849">
        <v>2</v>
      </c>
      <c r="J587" s="849">
        <v>239.4</v>
      </c>
      <c r="K587" s="837">
        <v>1</v>
      </c>
      <c r="L587" s="849">
        <v>2</v>
      </c>
      <c r="M587" s="850">
        <v>239.4</v>
      </c>
    </row>
    <row r="588" spans="1:13" ht="14.45" customHeight="1" x14ac:dyDescent="0.2">
      <c r="A588" s="831" t="s">
        <v>2936</v>
      </c>
      <c r="B588" s="832" t="s">
        <v>4489</v>
      </c>
      <c r="C588" s="832" t="s">
        <v>3212</v>
      </c>
      <c r="D588" s="832" t="s">
        <v>3210</v>
      </c>
      <c r="E588" s="832" t="s">
        <v>3213</v>
      </c>
      <c r="F588" s="849">
        <v>1</v>
      </c>
      <c r="G588" s="849">
        <v>88.16</v>
      </c>
      <c r="H588" s="837">
        <v>1</v>
      </c>
      <c r="I588" s="849"/>
      <c r="J588" s="849"/>
      <c r="K588" s="837">
        <v>0</v>
      </c>
      <c r="L588" s="849">
        <v>1</v>
      </c>
      <c r="M588" s="850">
        <v>88.16</v>
      </c>
    </row>
    <row r="589" spans="1:13" ht="14.45" customHeight="1" x14ac:dyDescent="0.2">
      <c r="A589" s="831" t="s">
        <v>2937</v>
      </c>
      <c r="B589" s="832" t="s">
        <v>4495</v>
      </c>
      <c r="C589" s="832" t="s">
        <v>4377</v>
      </c>
      <c r="D589" s="832" t="s">
        <v>4378</v>
      </c>
      <c r="E589" s="832" t="s">
        <v>4379</v>
      </c>
      <c r="F589" s="849">
        <v>2</v>
      </c>
      <c r="G589" s="849">
        <v>193.6</v>
      </c>
      <c r="H589" s="837">
        <v>1</v>
      </c>
      <c r="I589" s="849"/>
      <c r="J589" s="849"/>
      <c r="K589" s="837">
        <v>0</v>
      </c>
      <c r="L589" s="849">
        <v>2</v>
      </c>
      <c r="M589" s="850">
        <v>193.6</v>
      </c>
    </row>
    <row r="590" spans="1:13" ht="14.45" customHeight="1" x14ac:dyDescent="0.2">
      <c r="A590" s="831" t="s">
        <v>2937</v>
      </c>
      <c r="B590" s="832" t="s">
        <v>4496</v>
      </c>
      <c r="C590" s="832" t="s">
        <v>3518</v>
      </c>
      <c r="D590" s="832" t="s">
        <v>3519</v>
      </c>
      <c r="E590" s="832" t="s">
        <v>3520</v>
      </c>
      <c r="F590" s="849"/>
      <c r="G590" s="849"/>
      <c r="H590" s="837">
        <v>0</v>
      </c>
      <c r="I590" s="849">
        <v>9</v>
      </c>
      <c r="J590" s="849">
        <v>925.65</v>
      </c>
      <c r="K590" s="837">
        <v>1</v>
      </c>
      <c r="L590" s="849">
        <v>9</v>
      </c>
      <c r="M590" s="850">
        <v>925.65</v>
      </c>
    </row>
    <row r="591" spans="1:13" ht="14.45" customHeight="1" x14ac:dyDescent="0.2">
      <c r="A591" s="831" t="s">
        <v>2937</v>
      </c>
      <c r="B591" s="832" t="s">
        <v>2568</v>
      </c>
      <c r="C591" s="832" t="s">
        <v>4373</v>
      </c>
      <c r="D591" s="832" t="s">
        <v>4374</v>
      </c>
      <c r="E591" s="832" t="s">
        <v>4375</v>
      </c>
      <c r="F591" s="849">
        <v>1</v>
      </c>
      <c r="G591" s="849">
        <v>121.75</v>
      </c>
      <c r="H591" s="837">
        <v>1</v>
      </c>
      <c r="I591" s="849"/>
      <c r="J591" s="849"/>
      <c r="K591" s="837">
        <v>0</v>
      </c>
      <c r="L591" s="849">
        <v>1</v>
      </c>
      <c r="M591" s="850">
        <v>121.75</v>
      </c>
    </row>
    <row r="592" spans="1:13" ht="14.45" customHeight="1" x14ac:dyDescent="0.2">
      <c r="A592" s="831" t="s">
        <v>2937</v>
      </c>
      <c r="B592" s="832" t="s">
        <v>2681</v>
      </c>
      <c r="C592" s="832" t="s">
        <v>2684</v>
      </c>
      <c r="D592" s="832" t="s">
        <v>1532</v>
      </c>
      <c r="E592" s="832" t="s">
        <v>875</v>
      </c>
      <c r="F592" s="849"/>
      <c r="G592" s="849"/>
      <c r="H592" s="837">
        <v>0</v>
      </c>
      <c r="I592" s="849">
        <v>1</v>
      </c>
      <c r="J592" s="849">
        <v>58.77</v>
      </c>
      <c r="K592" s="837">
        <v>1</v>
      </c>
      <c r="L592" s="849">
        <v>1</v>
      </c>
      <c r="M592" s="850">
        <v>58.77</v>
      </c>
    </row>
    <row r="593" spans="1:13" ht="14.45" customHeight="1" x14ac:dyDescent="0.2">
      <c r="A593" s="831" t="s">
        <v>2938</v>
      </c>
      <c r="B593" s="832" t="s">
        <v>2515</v>
      </c>
      <c r="C593" s="832" t="s">
        <v>2516</v>
      </c>
      <c r="D593" s="832" t="s">
        <v>2517</v>
      </c>
      <c r="E593" s="832" t="s">
        <v>2518</v>
      </c>
      <c r="F593" s="849"/>
      <c r="G593" s="849"/>
      <c r="H593" s="837">
        <v>0</v>
      </c>
      <c r="I593" s="849">
        <v>1</v>
      </c>
      <c r="J593" s="849">
        <v>119.7</v>
      </c>
      <c r="K593" s="837">
        <v>1</v>
      </c>
      <c r="L593" s="849">
        <v>1</v>
      </c>
      <c r="M593" s="850">
        <v>119.7</v>
      </c>
    </row>
    <row r="594" spans="1:13" ht="14.45" customHeight="1" x14ac:dyDescent="0.2">
      <c r="A594" s="831" t="s">
        <v>2939</v>
      </c>
      <c r="B594" s="832" t="s">
        <v>2365</v>
      </c>
      <c r="C594" s="832" t="s">
        <v>3784</v>
      </c>
      <c r="D594" s="832" t="s">
        <v>1872</v>
      </c>
      <c r="E594" s="832" t="s">
        <v>3025</v>
      </c>
      <c r="F594" s="849"/>
      <c r="G594" s="849"/>
      <c r="H594" s="837">
        <v>0</v>
      </c>
      <c r="I594" s="849">
        <v>2</v>
      </c>
      <c r="J594" s="849">
        <v>115.2</v>
      </c>
      <c r="K594" s="837">
        <v>1</v>
      </c>
      <c r="L594" s="849">
        <v>2</v>
      </c>
      <c r="M594" s="850">
        <v>115.2</v>
      </c>
    </row>
    <row r="595" spans="1:13" ht="14.45" customHeight="1" x14ac:dyDescent="0.2">
      <c r="A595" s="831" t="s">
        <v>2939</v>
      </c>
      <c r="B595" s="832" t="s">
        <v>2423</v>
      </c>
      <c r="C595" s="832" t="s">
        <v>2424</v>
      </c>
      <c r="D595" s="832" t="s">
        <v>1491</v>
      </c>
      <c r="E595" s="832" t="s">
        <v>762</v>
      </c>
      <c r="F595" s="849"/>
      <c r="G595" s="849"/>
      <c r="H595" s="837">
        <v>0</v>
      </c>
      <c r="I595" s="849">
        <v>1</v>
      </c>
      <c r="J595" s="849">
        <v>41.32</v>
      </c>
      <c r="K595" s="837">
        <v>1</v>
      </c>
      <c r="L595" s="849">
        <v>1</v>
      </c>
      <c r="M595" s="850">
        <v>41.32</v>
      </c>
    </row>
    <row r="596" spans="1:13" ht="14.45" customHeight="1" x14ac:dyDescent="0.2">
      <c r="A596" s="831" t="s">
        <v>2939</v>
      </c>
      <c r="B596" s="832" t="s">
        <v>2777</v>
      </c>
      <c r="C596" s="832" t="s">
        <v>2781</v>
      </c>
      <c r="D596" s="832" t="s">
        <v>2779</v>
      </c>
      <c r="E596" s="832" t="s">
        <v>2782</v>
      </c>
      <c r="F596" s="849"/>
      <c r="G596" s="849"/>
      <c r="H596" s="837">
        <v>0</v>
      </c>
      <c r="I596" s="849">
        <v>2</v>
      </c>
      <c r="J596" s="849">
        <v>62.18</v>
      </c>
      <c r="K596" s="837">
        <v>1</v>
      </c>
      <c r="L596" s="849">
        <v>2</v>
      </c>
      <c r="M596" s="850">
        <v>62.18</v>
      </c>
    </row>
    <row r="597" spans="1:13" ht="14.45" customHeight="1" x14ac:dyDescent="0.2">
      <c r="A597" s="831" t="s">
        <v>2939</v>
      </c>
      <c r="B597" s="832" t="s">
        <v>2439</v>
      </c>
      <c r="C597" s="832" t="s">
        <v>2785</v>
      </c>
      <c r="D597" s="832" t="s">
        <v>1349</v>
      </c>
      <c r="E597" s="832" t="s">
        <v>2786</v>
      </c>
      <c r="F597" s="849"/>
      <c r="G597" s="849"/>
      <c r="H597" s="837">
        <v>0</v>
      </c>
      <c r="I597" s="849">
        <v>1</v>
      </c>
      <c r="J597" s="849">
        <v>143.09</v>
      </c>
      <c r="K597" s="837">
        <v>1</v>
      </c>
      <c r="L597" s="849">
        <v>1</v>
      </c>
      <c r="M597" s="850">
        <v>143.09</v>
      </c>
    </row>
    <row r="598" spans="1:13" ht="14.45" customHeight="1" x14ac:dyDescent="0.2">
      <c r="A598" s="831" t="s">
        <v>2939</v>
      </c>
      <c r="B598" s="832" t="s">
        <v>2463</v>
      </c>
      <c r="C598" s="832" t="s">
        <v>2480</v>
      </c>
      <c r="D598" s="832" t="s">
        <v>2465</v>
      </c>
      <c r="E598" s="832" t="s">
        <v>2481</v>
      </c>
      <c r="F598" s="849"/>
      <c r="G598" s="849"/>
      <c r="H598" s="837">
        <v>0</v>
      </c>
      <c r="I598" s="849">
        <v>1</v>
      </c>
      <c r="J598" s="849">
        <v>126.27</v>
      </c>
      <c r="K598" s="837">
        <v>1</v>
      </c>
      <c r="L598" s="849">
        <v>1</v>
      </c>
      <c r="M598" s="850">
        <v>126.27</v>
      </c>
    </row>
    <row r="599" spans="1:13" ht="14.45" customHeight="1" x14ac:dyDescent="0.2">
      <c r="A599" s="831" t="s">
        <v>2939</v>
      </c>
      <c r="B599" s="832" t="s">
        <v>2805</v>
      </c>
      <c r="C599" s="832" t="s">
        <v>2806</v>
      </c>
      <c r="D599" s="832" t="s">
        <v>2807</v>
      </c>
      <c r="E599" s="832" t="s">
        <v>2808</v>
      </c>
      <c r="F599" s="849"/>
      <c r="G599" s="849"/>
      <c r="H599" s="837">
        <v>0</v>
      </c>
      <c r="I599" s="849">
        <v>29</v>
      </c>
      <c r="J599" s="849">
        <v>2043.92</v>
      </c>
      <c r="K599" s="837">
        <v>1</v>
      </c>
      <c r="L599" s="849">
        <v>29</v>
      </c>
      <c r="M599" s="850">
        <v>2043.92</v>
      </c>
    </row>
    <row r="600" spans="1:13" ht="14.45" customHeight="1" x14ac:dyDescent="0.2">
      <c r="A600" s="831" t="s">
        <v>2939</v>
      </c>
      <c r="B600" s="832" t="s">
        <v>2805</v>
      </c>
      <c r="C600" s="832" t="s">
        <v>3732</v>
      </c>
      <c r="D600" s="832" t="s">
        <v>2807</v>
      </c>
      <c r="E600" s="832" t="s">
        <v>3733</v>
      </c>
      <c r="F600" s="849"/>
      <c r="G600" s="849"/>
      <c r="H600" s="837">
        <v>0</v>
      </c>
      <c r="I600" s="849">
        <v>15</v>
      </c>
      <c r="J600" s="849">
        <v>2114.4</v>
      </c>
      <c r="K600" s="837">
        <v>1</v>
      </c>
      <c r="L600" s="849">
        <v>15</v>
      </c>
      <c r="M600" s="850">
        <v>2114.4</v>
      </c>
    </row>
    <row r="601" spans="1:13" ht="14.45" customHeight="1" x14ac:dyDescent="0.2">
      <c r="A601" s="831" t="s">
        <v>2939</v>
      </c>
      <c r="B601" s="832" t="s">
        <v>4476</v>
      </c>
      <c r="C601" s="832" t="s">
        <v>3762</v>
      </c>
      <c r="D601" s="832" t="s">
        <v>3760</v>
      </c>
      <c r="E601" s="832" t="s">
        <v>3763</v>
      </c>
      <c r="F601" s="849">
        <v>8</v>
      </c>
      <c r="G601" s="849">
        <v>4421.12</v>
      </c>
      <c r="H601" s="837">
        <v>1</v>
      </c>
      <c r="I601" s="849"/>
      <c r="J601" s="849"/>
      <c r="K601" s="837">
        <v>0</v>
      </c>
      <c r="L601" s="849">
        <v>8</v>
      </c>
      <c r="M601" s="850">
        <v>4421.12</v>
      </c>
    </row>
    <row r="602" spans="1:13" ht="14.45" customHeight="1" x14ac:dyDescent="0.2">
      <c r="A602" s="831" t="s">
        <v>2939</v>
      </c>
      <c r="B602" s="832" t="s">
        <v>4476</v>
      </c>
      <c r="C602" s="832" t="s">
        <v>3764</v>
      </c>
      <c r="D602" s="832" t="s">
        <v>3760</v>
      </c>
      <c r="E602" s="832" t="s">
        <v>3765</v>
      </c>
      <c r="F602" s="849">
        <v>4</v>
      </c>
      <c r="G602" s="849">
        <v>1423.16</v>
      </c>
      <c r="H602" s="837">
        <v>1</v>
      </c>
      <c r="I602" s="849"/>
      <c r="J602" s="849"/>
      <c r="K602" s="837">
        <v>0</v>
      </c>
      <c r="L602" s="849">
        <v>4</v>
      </c>
      <c r="M602" s="850">
        <v>1423.16</v>
      </c>
    </row>
    <row r="603" spans="1:13" ht="14.45" customHeight="1" x14ac:dyDescent="0.2">
      <c r="A603" s="831" t="s">
        <v>2939</v>
      </c>
      <c r="B603" s="832" t="s">
        <v>4476</v>
      </c>
      <c r="C603" s="832" t="s">
        <v>3766</v>
      </c>
      <c r="D603" s="832" t="s">
        <v>3760</v>
      </c>
      <c r="E603" s="832" t="s">
        <v>3767</v>
      </c>
      <c r="F603" s="849">
        <v>12</v>
      </c>
      <c r="G603" s="849">
        <v>12233.52</v>
      </c>
      <c r="H603" s="837">
        <v>1</v>
      </c>
      <c r="I603" s="849"/>
      <c r="J603" s="849"/>
      <c r="K603" s="837">
        <v>0</v>
      </c>
      <c r="L603" s="849">
        <v>12</v>
      </c>
      <c r="M603" s="850">
        <v>12233.52</v>
      </c>
    </row>
    <row r="604" spans="1:13" ht="14.45" customHeight="1" x14ac:dyDescent="0.2">
      <c r="A604" s="831" t="s">
        <v>2939</v>
      </c>
      <c r="B604" s="832" t="s">
        <v>4476</v>
      </c>
      <c r="C604" s="832" t="s">
        <v>3768</v>
      </c>
      <c r="D604" s="832" t="s">
        <v>3769</v>
      </c>
      <c r="E604" s="832" t="s">
        <v>3767</v>
      </c>
      <c r="F604" s="849">
        <v>10</v>
      </c>
      <c r="G604" s="849">
        <v>10194.6</v>
      </c>
      <c r="H604" s="837">
        <v>1</v>
      </c>
      <c r="I604" s="849"/>
      <c r="J604" s="849"/>
      <c r="K604" s="837">
        <v>0</v>
      </c>
      <c r="L604" s="849">
        <v>10</v>
      </c>
      <c r="M604" s="850">
        <v>10194.6</v>
      </c>
    </row>
    <row r="605" spans="1:13" ht="14.45" customHeight="1" x14ac:dyDescent="0.2">
      <c r="A605" s="831" t="s">
        <v>2939</v>
      </c>
      <c r="B605" s="832" t="s">
        <v>4476</v>
      </c>
      <c r="C605" s="832" t="s">
        <v>3770</v>
      </c>
      <c r="D605" s="832" t="s">
        <v>3769</v>
      </c>
      <c r="E605" s="832" t="s">
        <v>3763</v>
      </c>
      <c r="F605" s="849">
        <v>20</v>
      </c>
      <c r="G605" s="849">
        <v>11052.8</v>
      </c>
      <c r="H605" s="837">
        <v>1</v>
      </c>
      <c r="I605" s="849"/>
      <c r="J605" s="849"/>
      <c r="K605" s="837">
        <v>0</v>
      </c>
      <c r="L605" s="849">
        <v>20</v>
      </c>
      <c r="M605" s="850">
        <v>11052.8</v>
      </c>
    </row>
    <row r="606" spans="1:13" ht="14.45" customHeight="1" x14ac:dyDescent="0.2">
      <c r="A606" s="831" t="s">
        <v>2939</v>
      </c>
      <c r="B606" s="832" t="s">
        <v>4476</v>
      </c>
      <c r="C606" s="832" t="s">
        <v>3771</v>
      </c>
      <c r="D606" s="832" t="s">
        <v>3772</v>
      </c>
      <c r="E606" s="832" t="s">
        <v>3761</v>
      </c>
      <c r="F606" s="849"/>
      <c r="G606" s="849"/>
      <c r="H606" s="837">
        <v>0</v>
      </c>
      <c r="I606" s="849">
        <v>38</v>
      </c>
      <c r="J606" s="849">
        <v>77479.34</v>
      </c>
      <c r="K606" s="837">
        <v>1</v>
      </c>
      <c r="L606" s="849">
        <v>38</v>
      </c>
      <c r="M606" s="850">
        <v>77479.34</v>
      </c>
    </row>
    <row r="607" spans="1:13" ht="14.45" customHeight="1" x14ac:dyDescent="0.2">
      <c r="A607" s="831" t="s">
        <v>2939</v>
      </c>
      <c r="B607" s="832" t="s">
        <v>4476</v>
      </c>
      <c r="C607" s="832" t="s">
        <v>3773</v>
      </c>
      <c r="D607" s="832" t="s">
        <v>3772</v>
      </c>
      <c r="E607" s="832" t="s">
        <v>3765</v>
      </c>
      <c r="F607" s="849"/>
      <c r="G607" s="849"/>
      <c r="H607" s="837">
        <v>0</v>
      </c>
      <c r="I607" s="849">
        <v>29</v>
      </c>
      <c r="J607" s="849">
        <v>10317.91</v>
      </c>
      <c r="K607" s="837">
        <v>1</v>
      </c>
      <c r="L607" s="849">
        <v>29</v>
      </c>
      <c r="M607" s="850">
        <v>10317.91</v>
      </c>
    </row>
    <row r="608" spans="1:13" ht="14.45" customHeight="1" x14ac:dyDescent="0.2">
      <c r="A608" s="831" t="s">
        <v>2939</v>
      </c>
      <c r="B608" s="832" t="s">
        <v>4476</v>
      </c>
      <c r="C608" s="832" t="s">
        <v>3774</v>
      </c>
      <c r="D608" s="832" t="s">
        <v>3772</v>
      </c>
      <c r="E608" s="832" t="s">
        <v>3763</v>
      </c>
      <c r="F608" s="849"/>
      <c r="G608" s="849"/>
      <c r="H608" s="837">
        <v>0</v>
      </c>
      <c r="I608" s="849">
        <v>57</v>
      </c>
      <c r="J608" s="849">
        <v>31500.480000000003</v>
      </c>
      <c r="K608" s="837">
        <v>1</v>
      </c>
      <c r="L608" s="849">
        <v>57</v>
      </c>
      <c r="M608" s="850">
        <v>31500.480000000003</v>
      </c>
    </row>
    <row r="609" spans="1:13" ht="14.45" customHeight="1" x14ac:dyDescent="0.2">
      <c r="A609" s="831" t="s">
        <v>2939</v>
      </c>
      <c r="B609" s="832" t="s">
        <v>4476</v>
      </c>
      <c r="C609" s="832" t="s">
        <v>3775</v>
      </c>
      <c r="D609" s="832" t="s">
        <v>3772</v>
      </c>
      <c r="E609" s="832" t="s">
        <v>3767</v>
      </c>
      <c r="F609" s="849"/>
      <c r="G609" s="849"/>
      <c r="H609" s="837">
        <v>0</v>
      </c>
      <c r="I609" s="849">
        <v>50</v>
      </c>
      <c r="J609" s="849">
        <v>50972.999999999993</v>
      </c>
      <c r="K609" s="837">
        <v>1</v>
      </c>
      <c r="L609" s="849">
        <v>50</v>
      </c>
      <c r="M609" s="850">
        <v>50972.999999999993</v>
      </c>
    </row>
    <row r="610" spans="1:13" ht="14.45" customHeight="1" x14ac:dyDescent="0.2">
      <c r="A610" s="831" t="s">
        <v>2939</v>
      </c>
      <c r="B610" s="832" t="s">
        <v>4476</v>
      </c>
      <c r="C610" s="832" t="s">
        <v>3959</v>
      </c>
      <c r="D610" s="832" t="s">
        <v>3769</v>
      </c>
      <c r="E610" s="832" t="s">
        <v>3765</v>
      </c>
      <c r="F610" s="849">
        <v>4</v>
      </c>
      <c r="G610" s="849">
        <v>1423.16</v>
      </c>
      <c r="H610" s="837">
        <v>1</v>
      </c>
      <c r="I610" s="849"/>
      <c r="J610" s="849"/>
      <c r="K610" s="837">
        <v>0</v>
      </c>
      <c r="L610" s="849">
        <v>4</v>
      </c>
      <c r="M610" s="850">
        <v>1423.16</v>
      </c>
    </row>
    <row r="611" spans="1:13" ht="14.45" customHeight="1" x14ac:dyDescent="0.2">
      <c r="A611" s="831" t="s">
        <v>2939</v>
      </c>
      <c r="B611" s="832" t="s">
        <v>2585</v>
      </c>
      <c r="C611" s="832" t="s">
        <v>3644</v>
      </c>
      <c r="D611" s="832" t="s">
        <v>2587</v>
      </c>
      <c r="E611" s="832" t="s">
        <v>3645</v>
      </c>
      <c r="F611" s="849"/>
      <c r="G611" s="849"/>
      <c r="H611" s="837">
        <v>0</v>
      </c>
      <c r="I611" s="849">
        <v>16</v>
      </c>
      <c r="J611" s="849">
        <v>3722.88</v>
      </c>
      <c r="K611" s="837">
        <v>1</v>
      </c>
      <c r="L611" s="849">
        <v>16</v>
      </c>
      <c r="M611" s="850">
        <v>3722.88</v>
      </c>
    </row>
    <row r="612" spans="1:13" ht="14.45" customHeight="1" x14ac:dyDescent="0.2">
      <c r="A612" s="831" t="s">
        <v>2939</v>
      </c>
      <c r="B612" s="832" t="s">
        <v>2585</v>
      </c>
      <c r="C612" s="832" t="s">
        <v>4016</v>
      </c>
      <c r="D612" s="832" t="s">
        <v>3647</v>
      </c>
      <c r="E612" s="832" t="s">
        <v>3663</v>
      </c>
      <c r="F612" s="849"/>
      <c r="G612" s="849"/>
      <c r="H612" s="837">
        <v>0</v>
      </c>
      <c r="I612" s="849">
        <v>8</v>
      </c>
      <c r="J612" s="849">
        <v>11633.84</v>
      </c>
      <c r="K612" s="837">
        <v>1</v>
      </c>
      <c r="L612" s="849">
        <v>8</v>
      </c>
      <c r="M612" s="850">
        <v>11633.84</v>
      </c>
    </row>
    <row r="613" spans="1:13" ht="14.45" customHeight="1" x14ac:dyDescent="0.2">
      <c r="A613" s="831" t="s">
        <v>2939</v>
      </c>
      <c r="B613" s="832" t="s">
        <v>2585</v>
      </c>
      <c r="C613" s="832" t="s">
        <v>3648</v>
      </c>
      <c r="D613" s="832" t="s">
        <v>3647</v>
      </c>
      <c r="E613" s="832" t="s">
        <v>2814</v>
      </c>
      <c r="F613" s="849"/>
      <c r="G613" s="849"/>
      <c r="H613" s="837">
        <v>0</v>
      </c>
      <c r="I613" s="849">
        <v>18</v>
      </c>
      <c r="J613" s="849">
        <v>34901.46</v>
      </c>
      <c r="K613" s="837">
        <v>1</v>
      </c>
      <c r="L613" s="849">
        <v>18</v>
      </c>
      <c r="M613" s="850">
        <v>34901.46</v>
      </c>
    </row>
    <row r="614" spans="1:13" ht="14.45" customHeight="1" x14ac:dyDescent="0.2">
      <c r="A614" s="831" t="s">
        <v>2939</v>
      </c>
      <c r="B614" s="832" t="s">
        <v>2585</v>
      </c>
      <c r="C614" s="832" t="s">
        <v>3649</v>
      </c>
      <c r="D614" s="832" t="s">
        <v>3650</v>
      </c>
      <c r="E614" s="832" t="s">
        <v>3651</v>
      </c>
      <c r="F614" s="849"/>
      <c r="G614" s="849"/>
      <c r="H614" s="837">
        <v>0</v>
      </c>
      <c r="I614" s="849">
        <v>2</v>
      </c>
      <c r="J614" s="849">
        <v>10644.16</v>
      </c>
      <c r="K614" s="837">
        <v>1</v>
      </c>
      <c r="L614" s="849">
        <v>2</v>
      </c>
      <c r="M614" s="850">
        <v>10644.16</v>
      </c>
    </row>
    <row r="615" spans="1:13" ht="14.45" customHeight="1" x14ac:dyDescent="0.2">
      <c r="A615" s="831" t="s">
        <v>2939</v>
      </c>
      <c r="B615" s="832" t="s">
        <v>2585</v>
      </c>
      <c r="C615" s="832" t="s">
        <v>3652</v>
      </c>
      <c r="D615" s="832" t="s">
        <v>2587</v>
      </c>
      <c r="E615" s="832" t="s">
        <v>3653</v>
      </c>
      <c r="F615" s="849"/>
      <c r="G615" s="849"/>
      <c r="H615" s="837">
        <v>0</v>
      </c>
      <c r="I615" s="849">
        <v>18</v>
      </c>
      <c r="J615" s="849">
        <v>34901.46</v>
      </c>
      <c r="K615" s="837">
        <v>1</v>
      </c>
      <c r="L615" s="849">
        <v>18</v>
      </c>
      <c r="M615" s="850">
        <v>34901.46</v>
      </c>
    </row>
    <row r="616" spans="1:13" ht="14.45" customHeight="1" x14ac:dyDescent="0.2">
      <c r="A616" s="831" t="s">
        <v>2939</v>
      </c>
      <c r="B616" s="832" t="s">
        <v>2585</v>
      </c>
      <c r="C616" s="832" t="s">
        <v>3654</v>
      </c>
      <c r="D616" s="832" t="s">
        <v>2587</v>
      </c>
      <c r="E616" s="832" t="s">
        <v>3655</v>
      </c>
      <c r="F616" s="849"/>
      <c r="G616" s="849"/>
      <c r="H616" s="837">
        <v>0</v>
      </c>
      <c r="I616" s="849">
        <v>24</v>
      </c>
      <c r="J616" s="849">
        <v>34901.520000000004</v>
      </c>
      <c r="K616" s="837">
        <v>1</v>
      </c>
      <c r="L616" s="849">
        <v>24</v>
      </c>
      <c r="M616" s="850">
        <v>34901.520000000004</v>
      </c>
    </row>
    <row r="617" spans="1:13" ht="14.45" customHeight="1" x14ac:dyDescent="0.2">
      <c r="A617" s="831" t="s">
        <v>2939</v>
      </c>
      <c r="B617" s="832" t="s">
        <v>2585</v>
      </c>
      <c r="C617" s="832" t="s">
        <v>2586</v>
      </c>
      <c r="D617" s="832" t="s">
        <v>2587</v>
      </c>
      <c r="E617" s="832" t="s">
        <v>2588</v>
      </c>
      <c r="F617" s="849"/>
      <c r="G617" s="849"/>
      <c r="H617" s="837">
        <v>0</v>
      </c>
      <c r="I617" s="849">
        <v>16</v>
      </c>
      <c r="J617" s="849">
        <v>7756</v>
      </c>
      <c r="K617" s="837">
        <v>1</v>
      </c>
      <c r="L617" s="849">
        <v>16</v>
      </c>
      <c r="M617" s="850">
        <v>7756</v>
      </c>
    </row>
    <row r="618" spans="1:13" ht="14.45" customHeight="1" x14ac:dyDescent="0.2">
      <c r="A618" s="831" t="s">
        <v>2939</v>
      </c>
      <c r="B618" s="832" t="s">
        <v>2585</v>
      </c>
      <c r="C618" s="832" t="s">
        <v>2819</v>
      </c>
      <c r="D618" s="832" t="s">
        <v>2587</v>
      </c>
      <c r="E618" s="832" t="s">
        <v>2820</v>
      </c>
      <c r="F618" s="849"/>
      <c r="G618" s="849"/>
      <c r="H618" s="837">
        <v>0</v>
      </c>
      <c r="I618" s="849">
        <v>28</v>
      </c>
      <c r="J618" s="849">
        <v>27145.440000000002</v>
      </c>
      <c r="K618" s="837">
        <v>1</v>
      </c>
      <c r="L618" s="849">
        <v>28</v>
      </c>
      <c r="M618" s="850">
        <v>27145.440000000002</v>
      </c>
    </row>
    <row r="619" spans="1:13" ht="14.45" customHeight="1" x14ac:dyDescent="0.2">
      <c r="A619" s="831" t="s">
        <v>2939</v>
      </c>
      <c r="B619" s="832" t="s">
        <v>2585</v>
      </c>
      <c r="C619" s="832" t="s">
        <v>3656</v>
      </c>
      <c r="D619" s="832" t="s">
        <v>3657</v>
      </c>
      <c r="E619" s="832" t="s">
        <v>3658</v>
      </c>
      <c r="F619" s="849">
        <v>12</v>
      </c>
      <c r="G619" s="849">
        <v>23267.64</v>
      </c>
      <c r="H619" s="837">
        <v>1</v>
      </c>
      <c r="I619" s="849"/>
      <c r="J619" s="849"/>
      <c r="K619" s="837">
        <v>0</v>
      </c>
      <c r="L619" s="849">
        <v>12</v>
      </c>
      <c r="M619" s="850">
        <v>23267.64</v>
      </c>
    </row>
    <row r="620" spans="1:13" ht="14.45" customHeight="1" x14ac:dyDescent="0.2">
      <c r="A620" s="831" t="s">
        <v>2939</v>
      </c>
      <c r="B620" s="832" t="s">
        <v>2585</v>
      </c>
      <c r="C620" s="832" t="s">
        <v>3943</v>
      </c>
      <c r="D620" s="832" t="s">
        <v>3657</v>
      </c>
      <c r="E620" s="832" t="s">
        <v>3944</v>
      </c>
      <c r="F620" s="849">
        <v>12</v>
      </c>
      <c r="G620" s="849">
        <v>5817</v>
      </c>
      <c r="H620" s="837">
        <v>1</v>
      </c>
      <c r="I620" s="849"/>
      <c r="J620" s="849"/>
      <c r="K620" s="837">
        <v>0</v>
      </c>
      <c r="L620" s="849">
        <v>12</v>
      </c>
      <c r="M620" s="850">
        <v>5817</v>
      </c>
    </row>
    <row r="621" spans="1:13" ht="14.45" customHeight="1" x14ac:dyDescent="0.2">
      <c r="A621" s="831" t="s">
        <v>2939</v>
      </c>
      <c r="B621" s="832" t="s">
        <v>2585</v>
      </c>
      <c r="C621" s="832" t="s">
        <v>3659</v>
      </c>
      <c r="D621" s="832" t="s">
        <v>3647</v>
      </c>
      <c r="E621" s="832" t="s">
        <v>2816</v>
      </c>
      <c r="F621" s="849"/>
      <c r="G621" s="849"/>
      <c r="H621" s="837">
        <v>0</v>
      </c>
      <c r="I621" s="849">
        <v>30</v>
      </c>
      <c r="J621" s="849">
        <v>14542.5</v>
      </c>
      <c r="K621" s="837">
        <v>1</v>
      </c>
      <c r="L621" s="849">
        <v>30</v>
      </c>
      <c r="M621" s="850">
        <v>14542.5</v>
      </c>
    </row>
    <row r="622" spans="1:13" ht="14.45" customHeight="1" x14ac:dyDescent="0.2">
      <c r="A622" s="831" t="s">
        <v>2939</v>
      </c>
      <c r="B622" s="832" t="s">
        <v>2585</v>
      </c>
      <c r="C622" s="832" t="s">
        <v>2815</v>
      </c>
      <c r="D622" s="832" t="s">
        <v>2813</v>
      </c>
      <c r="E622" s="832" t="s">
        <v>2816</v>
      </c>
      <c r="F622" s="849"/>
      <c r="G622" s="849"/>
      <c r="H622" s="837">
        <v>0</v>
      </c>
      <c r="I622" s="849">
        <v>24</v>
      </c>
      <c r="J622" s="849">
        <v>11634</v>
      </c>
      <c r="K622" s="837">
        <v>1</v>
      </c>
      <c r="L622" s="849">
        <v>24</v>
      </c>
      <c r="M622" s="850">
        <v>11634</v>
      </c>
    </row>
    <row r="623" spans="1:13" ht="14.45" customHeight="1" x14ac:dyDescent="0.2">
      <c r="A623" s="831" t="s">
        <v>2939</v>
      </c>
      <c r="B623" s="832" t="s">
        <v>2585</v>
      </c>
      <c r="C623" s="832" t="s">
        <v>2817</v>
      </c>
      <c r="D623" s="832" t="s">
        <v>2813</v>
      </c>
      <c r="E623" s="832" t="s">
        <v>2818</v>
      </c>
      <c r="F623" s="849"/>
      <c r="G623" s="849"/>
      <c r="H623" s="837">
        <v>0</v>
      </c>
      <c r="I623" s="849">
        <v>18</v>
      </c>
      <c r="J623" s="849">
        <v>17450.64</v>
      </c>
      <c r="K623" s="837">
        <v>1</v>
      </c>
      <c r="L623" s="849">
        <v>18</v>
      </c>
      <c r="M623" s="850">
        <v>17450.64</v>
      </c>
    </row>
    <row r="624" spans="1:13" ht="14.45" customHeight="1" x14ac:dyDescent="0.2">
      <c r="A624" s="831" t="s">
        <v>2939</v>
      </c>
      <c r="B624" s="832" t="s">
        <v>2585</v>
      </c>
      <c r="C624" s="832" t="s">
        <v>2812</v>
      </c>
      <c r="D624" s="832" t="s">
        <v>2813</v>
      </c>
      <c r="E624" s="832" t="s">
        <v>2814</v>
      </c>
      <c r="F624" s="849"/>
      <c r="G624" s="849"/>
      <c r="H624" s="837">
        <v>0</v>
      </c>
      <c r="I624" s="849">
        <v>24</v>
      </c>
      <c r="J624" s="849">
        <v>46535.28</v>
      </c>
      <c r="K624" s="837">
        <v>1</v>
      </c>
      <c r="L624" s="849">
        <v>24</v>
      </c>
      <c r="M624" s="850">
        <v>46535.28</v>
      </c>
    </row>
    <row r="625" spans="1:13" ht="14.45" customHeight="1" x14ac:dyDescent="0.2">
      <c r="A625" s="831" t="s">
        <v>2939</v>
      </c>
      <c r="B625" s="832" t="s">
        <v>2585</v>
      </c>
      <c r="C625" s="832" t="s">
        <v>3945</v>
      </c>
      <c r="D625" s="832" t="s">
        <v>2813</v>
      </c>
      <c r="E625" s="832" t="s">
        <v>3946</v>
      </c>
      <c r="F625" s="849"/>
      <c r="G625" s="849"/>
      <c r="H625" s="837">
        <v>0</v>
      </c>
      <c r="I625" s="849">
        <v>33</v>
      </c>
      <c r="J625" s="849">
        <v>7998.2100000000009</v>
      </c>
      <c r="K625" s="837">
        <v>1</v>
      </c>
      <c r="L625" s="849">
        <v>33</v>
      </c>
      <c r="M625" s="850">
        <v>7998.2100000000009</v>
      </c>
    </row>
    <row r="626" spans="1:13" ht="14.45" customHeight="1" x14ac:dyDescent="0.2">
      <c r="A626" s="831" t="s">
        <v>2939</v>
      </c>
      <c r="B626" s="832" t="s">
        <v>2585</v>
      </c>
      <c r="C626" s="832" t="s">
        <v>3662</v>
      </c>
      <c r="D626" s="832" t="s">
        <v>2813</v>
      </c>
      <c r="E626" s="832" t="s">
        <v>3663</v>
      </c>
      <c r="F626" s="849"/>
      <c r="G626" s="849"/>
      <c r="H626" s="837">
        <v>0</v>
      </c>
      <c r="I626" s="849">
        <v>18</v>
      </c>
      <c r="J626" s="849">
        <v>26176.14</v>
      </c>
      <c r="K626" s="837">
        <v>1</v>
      </c>
      <c r="L626" s="849">
        <v>18</v>
      </c>
      <c r="M626" s="850">
        <v>26176.14</v>
      </c>
    </row>
    <row r="627" spans="1:13" ht="14.45" customHeight="1" x14ac:dyDescent="0.2">
      <c r="A627" s="831" t="s">
        <v>2939</v>
      </c>
      <c r="B627" s="832" t="s">
        <v>2585</v>
      </c>
      <c r="C627" s="832" t="s">
        <v>4357</v>
      </c>
      <c r="D627" s="832" t="s">
        <v>3668</v>
      </c>
      <c r="E627" s="832" t="s">
        <v>2816</v>
      </c>
      <c r="F627" s="849">
        <v>4</v>
      </c>
      <c r="G627" s="849">
        <v>1939</v>
      </c>
      <c r="H627" s="837">
        <v>1</v>
      </c>
      <c r="I627" s="849"/>
      <c r="J627" s="849"/>
      <c r="K627" s="837">
        <v>0</v>
      </c>
      <c r="L627" s="849">
        <v>4</v>
      </c>
      <c r="M627" s="850">
        <v>1939</v>
      </c>
    </row>
    <row r="628" spans="1:13" ht="14.45" customHeight="1" x14ac:dyDescent="0.2">
      <c r="A628" s="831" t="s">
        <v>2939</v>
      </c>
      <c r="B628" s="832" t="s">
        <v>2821</v>
      </c>
      <c r="C628" s="832" t="s">
        <v>2822</v>
      </c>
      <c r="D628" s="832" t="s">
        <v>2823</v>
      </c>
      <c r="E628" s="832" t="s">
        <v>2824</v>
      </c>
      <c r="F628" s="849"/>
      <c r="G628" s="849"/>
      <c r="H628" s="837">
        <v>0</v>
      </c>
      <c r="I628" s="849">
        <v>26</v>
      </c>
      <c r="J628" s="849">
        <v>19605.04</v>
      </c>
      <c r="K628" s="837">
        <v>1</v>
      </c>
      <c r="L628" s="849">
        <v>26</v>
      </c>
      <c r="M628" s="850">
        <v>19605.04</v>
      </c>
    </row>
    <row r="629" spans="1:13" ht="14.45" customHeight="1" x14ac:dyDescent="0.2">
      <c r="A629" s="831" t="s">
        <v>2939</v>
      </c>
      <c r="B629" s="832" t="s">
        <v>2821</v>
      </c>
      <c r="C629" s="832" t="s">
        <v>3603</v>
      </c>
      <c r="D629" s="832" t="s">
        <v>2823</v>
      </c>
      <c r="E629" s="832" t="s">
        <v>3604</v>
      </c>
      <c r="F629" s="849"/>
      <c r="G629" s="849"/>
      <c r="H629" s="837">
        <v>0</v>
      </c>
      <c r="I629" s="849">
        <v>47</v>
      </c>
      <c r="J629" s="849">
        <v>53159.819999999992</v>
      </c>
      <c r="K629" s="837">
        <v>1</v>
      </c>
      <c r="L629" s="849">
        <v>47</v>
      </c>
      <c r="M629" s="850">
        <v>53159.819999999992</v>
      </c>
    </row>
    <row r="630" spans="1:13" ht="14.45" customHeight="1" x14ac:dyDescent="0.2">
      <c r="A630" s="831" t="s">
        <v>2939</v>
      </c>
      <c r="B630" s="832" t="s">
        <v>2821</v>
      </c>
      <c r="C630" s="832" t="s">
        <v>3605</v>
      </c>
      <c r="D630" s="832" t="s">
        <v>2823</v>
      </c>
      <c r="E630" s="832" t="s">
        <v>3606</v>
      </c>
      <c r="F630" s="849"/>
      <c r="G630" s="849"/>
      <c r="H630" s="837">
        <v>0</v>
      </c>
      <c r="I630" s="849">
        <v>62</v>
      </c>
      <c r="J630" s="849">
        <v>93500.96</v>
      </c>
      <c r="K630" s="837">
        <v>1</v>
      </c>
      <c r="L630" s="849">
        <v>62</v>
      </c>
      <c r="M630" s="850">
        <v>93500.96</v>
      </c>
    </row>
    <row r="631" spans="1:13" ht="14.45" customHeight="1" x14ac:dyDescent="0.2">
      <c r="A631" s="831" t="s">
        <v>2939</v>
      </c>
      <c r="B631" s="832" t="s">
        <v>2821</v>
      </c>
      <c r="C631" s="832" t="s">
        <v>3607</v>
      </c>
      <c r="D631" s="832" t="s">
        <v>3608</v>
      </c>
      <c r="E631" s="832" t="s">
        <v>3606</v>
      </c>
      <c r="F631" s="849">
        <v>6</v>
      </c>
      <c r="G631" s="849">
        <v>7755.9000000000005</v>
      </c>
      <c r="H631" s="837">
        <v>1</v>
      </c>
      <c r="I631" s="849"/>
      <c r="J631" s="849"/>
      <c r="K631" s="837">
        <v>0</v>
      </c>
      <c r="L631" s="849">
        <v>6</v>
      </c>
      <c r="M631" s="850">
        <v>7755.9000000000005</v>
      </c>
    </row>
    <row r="632" spans="1:13" ht="14.45" customHeight="1" x14ac:dyDescent="0.2">
      <c r="A632" s="831" t="s">
        <v>2939</v>
      </c>
      <c r="B632" s="832" t="s">
        <v>2821</v>
      </c>
      <c r="C632" s="832" t="s">
        <v>3614</v>
      </c>
      <c r="D632" s="832" t="s">
        <v>3615</v>
      </c>
      <c r="E632" s="832" t="s">
        <v>2824</v>
      </c>
      <c r="F632" s="849">
        <v>10</v>
      </c>
      <c r="G632" s="849">
        <v>7540.4</v>
      </c>
      <c r="H632" s="837">
        <v>1</v>
      </c>
      <c r="I632" s="849"/>
      <c r="J632" s="849"/>
      <c r="K632" s="837">
        <v>0</v>
      </c>
      <c r="L632" s="849">
        <v>10</v>
      </c>
      <c r="M632" s="850">
        <v>7540.4</v>
      </c>
    </row>
    <row r="633" spans="1:13" ht="14.45" customHeight="1" x14ac:dyDescent="0.2">
      <c r="A633" s="831" t="s">
        <v>2939</v>
      </c>
      <c r="B633" s="832" t="s">
        <v>2821</v>
      </c>
      <c r="C633" s="832" t="s">
        <v>3616</v>
      </c>
      <c r="D633" s="832" t="s">
        <v>3615</v>
      </c>
      <c r="E633" s="832" t="s">
        <v>3604</v>
      </c>
      <c r="F633" s="849">
        <v>7</v>
      </c>
      <c r="G633" s="849">
        <v>7917.42</v>
      </c>
      <c r="H633" s="837">
        <v>1</v>
      </c>
      <c r="I633" s="849"/>
      <c r="J633" s="849"/>
      <c r="K633" s="837">
        <v>0</v>
      </c>
      <c r="L633" s="849">
        <v>7</v>
      </c>
      <c r="M633" s="850">
        <v>7917.42</v>
      </c>
    </row>
    <row r="634" spans="1:13" ht="14.45" customHeight="1" x14ac:dyDescent="0.2">
      <c r="A634" s="831" t="s">
        <v>2939</v>
      </c>
      <c r="B634" s="832" t="s">
        <v>2821</v>
      </c>
      <c r="C634" s="832" t="s">
        <v>4227</v>
      </c>
      <c r="D634" s="832" t="s">
        <v>3615</v>
      </c>
      <c r="E634" s="832" t="s">
        <v>3606</v>
      </c>
      <c r="F634" s="849">
        <v>8</v>
      </c>
      <c r="G634" s="849">
        <v>12064.64</v>
      </c>
      <c r="H634" s="837">
        <v>1</v>
      </c>
      <c r="I634" s="849"/>
      <c r="J634" s="849"/>
      <c r="K634" s="837">
        <v>0</v>
      </c>
      <c r="L634" s="849">
        <v>8</v>
      </c>
      <c r="M634" s="850">
        <v>12064.64</v>
      </c>
    </row>
    <row r="635" spans="1:13" ht="14.45" customHeight="1" x14ac:dyDescent="0.2">
      <c r="A635" s="831" t="s">
        <v>2939</v>
      </c>
      <c r="B635" s="832" t="s">
        <v>2353</v>
      </c>
      <c r="C635" s="832" t="s">
        <v>2589</v>
      </c>
      <c r="D635" s="832" t="s">
        <v>713</v>
      </c>
      <c r="E635" s="832" t="s">
        <v>1289</v>
      </c>
      <c r="F635" s="849"/>
      <c r="G635" s="849"/>
      <c r="H635" s="837"/>
      <c r="I635" s="849">
        <v>63</v>
      </c>
      <c r="J635" s="849">
        <v>0</v>
      </c>
      <c r="K635" s="837"/>
      <c r="L635" s="849">
        <v>63</v>
      </c>
      <c r="M635" s="850">
        <v>0</v>
      </c>
    </row>
    <row r="636" spans="1:13" ht="14.45" customHeight="1" x14ac:dyDescent="0.2">
      <c r="A636" s="831" t="s">
        <v>2939</v>
      </c>
      <c r="B636" s="832" t="s">
        <v>4477</v>
      </c>
      <c r="C636" s="832" t="s">
        <v>4169</v>
      </c>
      <c r="D636" s="832" t="s">
        <v>3828</v>
      </c>
      <c r="E636" s="832" t="s">
        <v>3834</v>
      </c>
      <c r="F636" s="849">
        <v>6</v>
      </c>
      <c r="G636" s="849">
        <v>241.5</v>
      </c>
      <c r="H636" s="837">
        <v>1</v>
      </c>
      <c r="I636" s="849"/>
      <c r="J636" s="849"/>
      <c r="K636" s="837">
        <v>0</v>
      </c>
      <c r="L636" s="849">
        <v>6</v>
      </c>
      <c r="M636" s="850">
        <v>241.5</v>
      </c>
    </row>
    <row r="637" spans="1:13" ht="14.45" customHeight="1" x14ac:dyDescent="0.2">
      <c r="A637" s="831" t="s">
        <v>2939</v>
      </c>
      <c r="B637" s="832" t="s">
        <v>4493</v>
      </c>
      <c r="C637" s="832" t="s">
        <v>4121</v>
      </c>
      <c r="D637" s="832" t="s">
        <v>4122</v>
      </c>
      <c r="E637" s="832" t="s">
        <v>4123</v>
      </c>
      <c r="F637" s="849"/>
      <c r="G637" s="849"/>
      <c r="H637" s="837">
        <v>0</v>
      </c>
      <c r="I637" s="849">
        <v>1</v>
      </c>
      <c r="J637" s="849">
        <v>221.44</v>
      </c>
      <c r="K637" s="837">
        <v>1</v>
      </c>
      <c r="L637" s="849">
        <v>1</v>
      </c>
      <c r="M637" s="850">
        <v>221.44</v>
      </c>
    </row>
    <row r="638" spans="1:13" ht="14.45" customHeight="1" x14ac:dyDescent="0.2">
      <c r="A638" s="831" t="s">
        <v>2939</v>
      </c>
      <c r="B638" s="832" t="s">
        <v>2605</v>
      </c>
      <c r="C638" s="832" t="s">
        <v>3670</v>
      </c>
      <c r="D638" s="832" t="s">
        <v>2607</v>
      </c>
      <c r="E638" s="832" t="s">
        <v>3671</v>
      </c>
      <c r="F638" s="849"/>
      <c r="G638" s="849"/>
      <c r="H638" s="837">
        <v>0</v>
      </c>
      <c r="I638" s="849">
        <v>20</v>
      </c>
      <c r="J638" s="849">
        <v>6789.4000000000005</v>
      </c>
      <c r="K638" s="837">
        <v>1</v>
      </c>
      <c r="L638" s="849">
        <v>20</v>
      </c>
      <c r="M638" s="850">
        <v>6789.4000000000005</v>
      </c>
    </row>
    <row r="639" spans="1:13" ht="14.45" customHeight="1" x14ac:dyDescent="0.2">
      <c r="A639" s="831" t="s">
        <v>2939</v>
      </c>
      <c r="B639" s="832" t="s">
        <v>2605</v>
      </c>
      <c r="C639" s="832" t="s">
        <v>4102</v>
      </c>
      <c r="D639" s="832" t="s">
        <v>2607</v>
      </c>
      <c r="E639" s="832" t="s">
        <v>4103</v>
      </c>
      <c r="F639" s="849">
        <v>5</v>
      </c>
      <c r="G639" s="849">
        <v>113.2</v>
      </c>
      <c r="H639" s="837">
        <v>1</v>
      </c>
      <c r="I639" s="849"/>
      <c r="J639" s="849"/>
      <c r="K639" s="837">
        <v>0</v>
      </c>
      <c r="L639" s="849">
        <v>5</v>
      </c>
      <c r="M639" s="850">
        <v>113.2</v>
      </c>
    </row>
    <row r="640" spans="1:13" ht="14.45" customHeight="1" x14ac:dyDescent="0.2">
      <c r="A640" s="831" t="s">
        <v>2939</v>
      </c>
      <c r="B640" s="832" t="s">
        <v>2605</v>
      </c>
      <c r="C640" s="832" t="s">
        <v>2606</v>
      </c>
      <c r="D640" s="832" t="s">
        <v>2607</v>
      </c>
      <c r="E640" s="832" t="s">
        <v>2608</v>
      </c>
      <c r="F640" s="849"/>
      <c r="G640" s="849"/>
      <c r="H640" s="837">
        <v>0</v>
      </c>
      <c r="I640" s="849">
        <v>16</v>
      </c>
      <c r="J640" s="849">
        <v>1810.56</v>
      </c>
      <c r="K640" s="837">
        <v>1</v>
      </c>
      <c r="L640" s="849">
        <v>16</v>
      </c>
      <c r="M640" s="850">
        <v>1810.56</v>
      </c>
    </row>
    <row r="641" spans="1:13" ht="14.45" customHeight="1" x14ac:dyDescent="0.2">
      <c r="A641" s="831" t="s">
        <v>2939</v>
      </c>
      <c r="B641" s="832" t="s">
        <v>2605</v>
      </c>
      <c r="C641" s="832" t="s">
        <v>2609</v>
      </c>
      <c r="D641" s="832" t="s">
        <v>2607</v>
      </c>
      <c r="E641" s="832" t="s">
        <v>2610</v>
      </c>
      <c r="F641" s="849"/>
      <c r="G641" s="849"/>
      <c r="H641" s="837">
        <v>0</v>
      </c>
      <c r="I641" s="849">
        <v>10</v>
      </c>
      <c r="J641" s="849">
        <v>1697.2999999999997</v>
      </c>
      <c r="K641" s="837">
        <v>1</v>
      </c>
      <c r="L641" s="849">
        <v>10</v>
      </c>
      <c r="M641" s="850">
        <v>1697.2999999999997</v>
      </c>
    </row>
    <row r="642" spans="1:13" ht="14.45" customHeight="1" x14ac:dyDescent="0.2">
      <c r="A642" s="831" t="s">
        <v>2939</v>
      </c>
      <c r="B642" s="832" t="s">
        <v>2605</v>
      </c>
      <c r="C642" s="832" t="s">
        <v>2834</v>
      </c>
      <c r="D642" s="832" t="s">
        <v>2607</v>
      </c>
      <c r="E642" s="832" t="s">
        <v>2835</v>
      </c>
      <c r="F642" s="849"/>
      <c r="G642" s="849"/>
      <c r="H642" s="837">
        <v>0</v>
      </c>
      <c r="I642" s="849">
        <v>103</v>
      </c>
      <c r="J642" s="849">
        <v>34965.410000000003</v>
      </c>
      <c r="K642" s="837">
        <v>1</v>
      </c>
      <c r="L642" s="849">
        <v>103</v>
      </c>
      <c r="M642" s="850">
        <v>34965.410000000003</v>
      </c>
    </row>
    <row r="643" spans="1:13" ht="14.45" customHeight="1" x14ac:dyDescent="0.2">
      <c r="A643" s="831" t="s">
        <v>2939</v>
      </c>
      <c r="B643" s="832" t="s">
        <v>2605</v>
      </c>
      <c r="C643" s="832" t="s">
        <v>3672</v>
      </c>
      <c r="D643" s="832" t="s">
        <v>2607</v>
      </c>
      <c r="E643" s="832" t="s">
        <v>3673</v>
      </c>
      <c r="F643" s="849"/>
      <c r="G643" s="849"/>
      <c r="H643" s="837">
        <v>0</v>
      </c>
      <c r="I643" s="849">
        <v>5</v>
      </c>
      <c r="J643" s="849">
        <v>1131.55</v>
      </c>
      <c r="K643" s="837">
        <v>1</v>
      </c>
      <c r="L643" s="849">
        <v>5</v>
      </c>
      <c r="M643" s="850">
        <v>1131.55</v>
      </c>
    </row>
    <row r="644" spans="1:13" ht="14.45" customHeight="1" x14ac:dyDescent="0.2">
      <c r="A644" s="831" t="s">
        <v>2939</v>
      </c>
      <c r="B644" s="832" t="s">
        <v>2605</v>
      </c>
      <c r="C644" s="832" t="s">
        <v>3674</v>
      </c>
      <c r="D644" s="832" t="s">
        <v>3675</v>
      </c>
      <c r="E644" s="832" t="s">
        <v>3676</v>
      </c>
      <c r="F644" s="849"/>
      <c r="G644" s="849"/>
      <c r="H644" s="837">
        <v>0</v>
      </c>
      <c r="I644" s="849">
        <v>4</v>
      </c>
      <c r="J644" s="849">
        <v>1933.6</v>
      </c>
      <c r="K644" s="837">
        <v>1</v>
      </c>
      <c r="L644" s="849">
        <v>4</v>
      </c>
      <c r="M644" s="850">
        <v>1933.6</v>
      </c>
    </row>
    <row r="645" spans="1:13" ht="14.45" customHeight="1" x14ac:dyDescent="0.2">
      <c r="A645" s="831" t="s">
        <v>2939</v>
      </c>
      <c r="B645" s="832" t="s">
        <v>2605</v>
      </c>
      <c r="C645" s="832" t="s">
        <v>3679</v>
      </c>
      <c r="D645" s="832" t="s">
        <v>3675</v>
      </c>
      <c r="E645" s="832" t="s">
        <v>3680</v>
      </c>
      <c r="F645" s="849"/>
      <c r="G645" s="849"/>
      <c r="H645" s="837">
        <v>0</v>
      </c>
      <c r="I645" s="849">
        <v>7</v>
      </c>
      <c r="J645" s="849">
        <v>5345.41</v>
      </c>
      <c r="K645" s="837">
        <v>1</v>
      </c>
      <c r="L645" s="849">
        <v>7</v>
      </c>
      <c r="M645" s="850">
        <v>5345.41</v>
      </c>
    </row>
    <row r="646" spans="1:13" ht="14.45" customHeight="1" x14ac:dyDescent="0.2">
      <c r="A646" s="831" t="s">
        <v>2939</v>
      </c>
      <c r="B646" s="832" t="s">
        <v>2605</v>
      </c>
      <c r="C646" s="832" t="s">
        <v>4035</v>
      </c>
      <c r="D646" s="832" t="s">
        <v>4036</v>
      </c>
      <c r="E646" s="832" t="s">
        <v>2835</v>
      </c>
      <c r="F646" s="849">
        <v>3</v>
      </c>
      <c r="G646" s="849">
        <v>1018.4100000000001</v>
      </c>
      <c r="H646" s="837">
        <v>1</v>
      </c>
      <c r="I646" s="849"/>
      <c r="J646" s="849"/>
      <c r="K646" s="837">
        <v>0</v>
      </c>
      <c r="L646" s="849">
        <v>3</v>
      </c>
      <c r="M646" s="850">
        <v>1018.4100000000001</v>
      </c>
    </row>
    <row r="647" spans="1:13" ht="14.45" customHeight="1" x14ac:dyDescent="0.2">
      <c r="A647" s="831" t="s">
        <v>2939</v>
      </c>
      <c r="B647" s="832" t="s">
        <v>2605</v>
      </c>
      <c r="C647" s="832" t="s">
        <v>4358</v>
      </c>
      <c r="D647" s="832" t="s">
        <v>2607</v>
      </c>
      <c r="E647" s="832" t="s">
        <v>2835</v>
      </c>
      <c r="F647" s="849">
        <v>1</v>
      </c>
      <c r="G647" s="849">
        <v>339.47</v>
      </c>
      <c r="H647" s="837">
        <v>1</v>
      </c>
      <c r="I647" s="849"/>
      <c r="J647" s="849"/>
      <c r="K647" s="837">
        <v>0</v>
      </c>
      <c r="L647" s="849">
        <v>1</v>
      </c>
      <c r="M647" s="850">
        <v>339.47</v>
      </c>
    </row>
    <row r="648" spans="1:13" ht="14.45" customHeight="1" x14ac:dyDescent="0.2">
      <c r="A648" s="831" t="s">
        <v>2939</v>
      </c>
      <c r="B648" s="832" t="s">
        <v>2611</v>
      </c>
      <c r="C648" s="832" t="s">
        <v>3799</v>
      </c>
      <c r="D648" s="832" t="s">
        <v>3795</v>
      </c>
      <c r="E648" s="832" t="s">
        <v>3800</v>
      </c>
      <c r="F648" s="849">
        <v>3</v>
      </c>
      <c r="G648" s="849">
        <v>2031.54</v>
      </c>
      <c r="H648" s="837">
        <v>1</v>
      </c>
      <c r="I648" s="849"/>
      <c r="J648" s="849"/>
      <c r="K648" s="837">
        <v>0</v>
      </c>
      <c r="L648" s="849">
        <v>3</v>
      </c>
      <c r="M648" s="850">
        <v>2031.54</v>
      </c>
    </row>
    <row r="649" spans="1:13" ht="14.45" customHeight="1" x14ac:dyDescent="0.2">
      <c r="A649" s="831" t="s">
        <v>2939</v>
      </c>
      <c r="B649" s="832" t="s">
        <v>2611</v>
      </c>
      <c r="C649" s="832" t="s">
        <v>3794</v>
      </c>
      <c r="D649" s="832" t="s">
        <v>3795</v>
      </c>
      <c r="E649" s="832" t="s">
        <v>3796</v>
      </c>
      <c r="F649" s="849">
        <v>3</v>
      </c>
      <c r="G649" s="849">
        <v>507.87</v>
      </c>
      <c r="H649" s="837">
        <v>1</v>
      </c>
      <c r="I649" s="849"/>
      <c r="J649" s="849"/>
      <c r="K649" s="837">
        <v>0</v>
      </c>
      <c r="L649" s="849">
        <v>3</v>
      </c>
      <c r="M649" s="850">
        <v>507.87</v>
      </c>
    </row>
    <row r="650" spans="1:13" ht="14.45" customHeight="1" x14ac:dyDescent="0.2">
      <c r="A650" s="831" t="s">
        <v>2939</v>
      </c>
      <c r="B650" s="832" t="s">
        <v>2611</v>
      </c>
      <c r="C650" s="832" t="s">
        <v>3797</v>
      </c>
      <c r="D650" s="832" t="s">
        <v>3795</v>
      </c>
      <c r="E650" s="832" t="s">
        <v>3798</v>
      </c>
      <c r="F650" s="849">
        <v>17</v>
      </c>
      <c r="G650" s="849">
        <v>5755.8600000000006</v>
      </c>
      <c r="H650" s="837">
        <v>1</v>
      </c>
      <c r="I650" s="849"/>
      <c r="J650" s="849"/>
      <c r="K650" s="837">
        <v>0</v>
      </c>
      <c r="L650" s="849">
        <v>17</v>
      </c>
      <c r="M650" s="850">
        <v>5755.8600000000006</v>
      </c>
    </row>
    <row r="651" spans="1:13" ht="14.45" customHeight="1" x14ac:dyDescent="0.2">
      <c r="A651" s="831" t="s">
        <v>2939</v>
      </c>
      <c r="B651" s="832" t="s">
        <v>2611</v>
      </c>
      <c r="C651" s="832" t="s">
        <v>3803</v>
      </c>
      <c r="D651" s="832" t="s">
        <v>1346</v>
      </c>
      <c r="E651" s="832" t="s">
        <v>3796</v>
      </c>
      <c r="F651" s="849">
        <v>11</v>
      </c>
      <c r="G651" s="849">
        <v>1862.19</v>
      </c>
      <c r="H651" s="837">
        <v>1</v>
      </c>
      <c r="I651" s="849"/>
      <c r="J651" s="849"/>
      <c r="K651" s="837">
        <v>0</v>
      </c>
      <c r="L651" s="849">
        <v>11</v>
      </c>
      <c r="M651" s="850">
        <v>1862.19</v>
      </c>
    </row>
    <row r="652" spans="1:13" ht="14.45" customHeight="1" x14ac:dyDescent="0.2">
      <c r="A652" s="831" t="s">
        <v>2939</v>
      </c>
      <c r="B652" s="832" t="s">
        <v>2611</v>
      </c>
      <c r="C652" s="832" t="s">
        <v>3804</v>
      </c>
      <c r="D652" s="832" t="s">
        <v>3805</v>
      </c>
      <c r="E652" s="832" t="s">
        <v>3796</v>
      </c>
      <c r="F652" s="849">
        <v>15</v>
      </c>
      <c r="G652" s="849">
        <v>2539.35</v>
      </c>
      <c r="H652" s="837">
        <v>1</v>
      </c>
      <c r="I652" s="849"/>
      <c r="J652" s="849"/>
      <c r="K652" s="837">
        <v>0</v>
      </c>
      <c r="L652" s="849">
        <v>15</v>
      </c>
      <c r="M652" s="850">
        <v>2539.35</v>
      </c>
    </row>
    <row r="653" spans="1:13" ht="14.45" customHeight="1" x14ac:dyDescent="0.2">
      <c r="A653" s="831" t="s">
        <v>2939</v>
      </c>
      <c r="B653" s="832" t="s">
        <v>2611</v>
      </c>
      <c r="C653" s="832" t="s">
        <v>3806</v>
      </c>
      <c r="D653" s="832" t="s">
        <v>3805</v>
      </c>
      <c r="E653" s="832" t="s">
        <v>3798</v>
      </c>
      <c r="F653" s="849">
        <v>9</v>
      </c>
      <c r="G653" s="849">
        <v>3047.2200000000003</v>
      </c>
      <c r="H653" s="837">
        <v>1</v>
      </c>
      <c r="I653" s="849"/>
      <c r="J653" s="849"/>
      <c r="K653" s="837">
        <v>0</v>
      </c>
      <c r="L653" s="849">
        <v>9</v>
      </c>
      <c r="M653" s="850">
        <v>3047.2200000000003</v>
      </c>
    </row>
    <row r="654" spans="1:13" ht="14.45" customHeight="1" x14ac:dyDescent="0.2">
      <c r="A654" s="831" t="s">
        <v>2939</v>
      </c>
      <c r="B654" s="832" t="s">
        <v>2611</v>
      </c>
      <c r="C654" s="832" t="s">
        <v>3807</v>
      </c>
      <c r="D654" s="832" t="s">
        <v>3795</v>
      </c>
      <c r="E654" s="832" t="s">
        <v>3808</v>
      </c>
      <c r="F654" s="849">
        <v>5</v>
      </c>
      <c r="G654" s="849">
        <v>3385.8499999999995</v>
      </c>
      <c r="H654" s="837">
        <v>1</v>
      </c>
      <c r="I654" s="849"/>
      <c r="J654" s="849"/>
      <c r="K654" s="837">
        <v>0</v>
      </c>
      <c r="L654" s="849">
        <v>5</v>
      </c>
      <c r="M654" s="850">
        <v>3385.8499999999995</v>
      </c>
    </row>
    <row r="655" spans="1:13" ht="14.45" customHeight="1" x14ac:dyDescent="0.2">
      <c r="A655" s="831" t="s">
        <v>2939</v>
      </c>
      <c r="B655" s="832" t="s">
        <v>2611</v>
      </c>
      <c r="C655" s="832" t="s">
        <v>3809</v>
      </c>
      <c r="D655" s="832" t="s">
        <v>3805</v>
      </c>
      <c r="E655" s="832" t="s">
        <v>3808</v>
      </c>
      <c r="F655" s="849">
        <v>7</v>
      </c>
      <c r="G655" s="849">
        <v>4740.1899999999996</v>
      </c>
      <c r="H655" s="837">
        <v>1</v>
      </c>
      <c r="I655" s="849"/>
      <c r="J655" s="849"/>
      <c r="K655" s="837">
        <v>0</v>
      </c>
      <c r="L655" s="849">
        <v>7</v>
      </c>
      <c r="M655" s="850">
        <v>4740.1899999999996</v>
      </c>
    </row>
    <row r="656" spans="1:13" ht="14.45" customHeight="1" x14ac:dyDescent="0.2">
      <c r="A656" s="831" t="s">
        <v>2939</v>
      </c>
      <c r="B656" s="832" t="s">
        <v>2611</v>
      </c>
      <c r="C656" s="832" t="s">
        <v>3810</v>
      </c>
      <c r="D656" s="832" t="s">
        <v>1346</v>
      </c>
      <c r="E656" s="832" t="s">
        <v>3798</v>
      </c>
      <c r="F656" s="849">
        <v>35</v>
      </c>
      <c r="G656" s="849">
        <v>11850.3</v>
      </c>
      <c r="H656" s="837">
        <v>1</v>
      </c>
      <c r="I656" s="849"/>
      <c r="J656" s="849"/>
      <c r="K656" s="837">
        <v>0</v>
      </c>
      <c r="L656" s="849">
        <v>35</v>
      </c>
      <c r="M656" s="850">
        <v>11850.3</v>
      </c>
    </row>
    <row r="657" spans="1:13" ht="14.45" customHeight="1" x14ac:dyDescent="0.2">
      <c r="A657" s="831" t="s">
        <v>2939</v>
      </c>
      <c r="B657" s="832" t="s">
        <v>2611</v>
      </c>
      <c r="C657" s="832" t="s">
        <v>2612</v>
      </c>
      <c r="D657" s="832" t="s">
        <v>1346</v>
      </c>
      <c r="E657" s="832" t="s">
        <v>1347</v>
      </c>
      <c r="F657" s="849"/>
      <c r="G657" s="849"/>
      <c r="H657" s="837">
        <v>0</v>
      </c>
      <c r="I657" s="849">
        <v>21</v>
      </c>
      <c r="J657" s="849">
        <v>27019.019999999997</v>
      </c>
      <c r="K657" s="837">
        <v>1</v>
      </c>
      <c r="L657" s="849">
        <v>21</v>
      </c>
      <c r="M657" s="850">
        <v>27019.019999999997</v>
      </c>
    </row>
    <row r="658" spans="1:13" ht="14.45" customHeight="1" x14ac:dyDescent="0.2">
      <c r="A658" s="831" t="s">
        <v>2939</v>
      </c>
      <c r="B658" s="832" t="s">
        <v>2611</v>
      </c>
      <c r="C658" s="832" t="s">
        <v>3811</v>
      </c>
      <c r="D658" s="832" t="s">
        <v>3812</v>
      </c>
      <c r="E658" s="832" t="s">
        <v>3796</v>
      </c>
      <c r="F658" s="849">
        <v>21</v>
      </c>
      <c r="G658" s="849">
        <v>3555.0899999999997</v>
      </c>
      <c r="H658" s="837">
        <v>1</v>
      </c>
      <c r="I658" s="849"/>
      <c r="J658" s="849"/>
      <c r="K658" s="837">
        <v>0</v>
      </c>
      <c r="L658" s="849">
        <v>21</v>
      </c>
      <c r="M658" s="850">
        <v>3555.0899999999997</v>
      </c>
    </row>
    <row r="659" spans="1:13" ht="14.45" customHeight="1" x14ac:dyDescent="0.2">
      <c r="A659" s="831" t="s">
        <v>2939</v>
      </c>
      <c r="B659" s="832" t="s">
        <v>2611</v>
      </c>
      <c r="C659" s="832" t="s">
        <v>2613</v>
      </c>
      <c r="D659" s="832" t="s">
        <v>1346</v>
      </c>
      <c r="E659" s="832" t="s">
        <v>1348</v>
      </c>
      <c r="F659" s="849"/>
      <c r="G659" s="849"/>
      <c r="H659" s="837">
        <v>0</v>
      </c>
      <c r="I659" s="849">
        <v>19</v>
      </c>
      <c r="J659" s="849">
        <v>48891.179999999993</v>
      </c>
      <c r="K659" s="837">
        <v>1</v>
      </c>
      <c r="L659" s="849">
        <v>19</v>
      </c>
      <c r="M659" s="850">
        <v>48891.179999999993</v>
      </c>
    </row>
    <row r="660" spans="1:13" ht="14.45" customHeight="1" x14ac:dyDescent="0.2">
      <c r="A660" s="831" t="s">
        <v>2939</v>
      </c>
      <c r="B660" s="832" t="s">
        <v>2611</v>
      </c>
      <c r="C660" s="832" t="s">
        <v>3813</v>
      </c>
      <c r="D660" s="832" t="s">
        <v>1346</v>
      </c>
      <c r="E660" s="832" t="s">
        <v>3808</v>
      </c>
      <c r="F660" s="849"/>
      <c r="G660" s="849"/>
      <c r="H660" s="837">
        <v>0</v>
      </c>
      <c r="I660" s="849">
        <v>28</v>
      </c>
      <c r="J660" s="849">
        <v>18960.759999999998</v>
      </c>
      <c r="K660" s="837">
        <v>1</v>
      </c>
      <c r="L660" s="849">
        <v>28</v>
      </c>
      <c r="M660" s="850">
        <v>18960.759999999998</v>
      </c>
    </row>
    <row r="661" spans="1:13" ht="14.45" customHeight="1" x14ac:dyDescent="0.2">
      <c r="A661" s="831" t="s">
        <v>2939</v>
      </c>
      <c r="B661" s="832" t="s">
        <v>2611</v>
      </c>
      <c r="C661" s="832" t="s">
        <v>4063</v>
      </c>
      <c r="D661" s="832" t="s">
        <v>4062</v>
      </c>
      <c r="E661" s="832" t="s">
        <v>3798</v>
      </c>
      <c r="F661" s="849">
        <v>2</v>
      </c>
      <c r="G661" s="849">
        <v>3430.96</v>
      </c>
      <c r="H661" s="837">
        <v>1</v>
      </c>
      <c r="I661" s="849"/>
      <c r="J661" s="849"/>
      <c r="K661" s="837">
        <v>0</v>
      </c>
      <c r="L661" s="849">
        <v>2</v>
      </c>
      <c r="M661" s="850">
        <v>3430.96</v>
      </c>
    </row>
    <row r="662" spans="1:13" ht="14.45" customHeight="1" x14ac:dyDescent="0.2">
      <c r="A662" s="831" t="s">
        <v>2939</v>
      </c>
      <c r="B662" s="832" t="s">
        <v>2611</v>
      </c>
      <c r="C662" s="832" t="s">
        <v>4361</v>
      </c>
      <c r="D662" s="832" t="s">
        <v>4062</v>
      </c>
      <c r="E662" s="832" t="s">
        <v>3808</v>
      </c>
      <c r="F662" s="849">
        <v>6</v>
      </c>
      <c r="G662" s="849">
        <v>20584.86</v>
      </c>
      <c r="H662" s="837">
        <v>1</v>
      </c>
      <c r="I662" s="849"/>
      <c r="J662" s="849"/>
      <c r="K662" s="837">
        <v>0</v>
      </c>
      <c r="L662" s="849">
        <v>6</v>
      </c>
      <c r="M662" s="850">
        <v>20584.86</v>
      </c>
    </row>
    <row r="663" spans="1:13" ht="14.45" customHeight="1" x14ac:dyDescent="0.2">
      <c r="A663" s="831" t="s">
        <v>2939</v>
      </c>
      <c r="B663" s="832" t="s">
        <v>2611</v>
      </c>
      <c r="C663" s="832" t="s">
        <v>4285</v>
      </c>
      <c r="D663" s="832" t="s">
        <v>3817</v>
      </c>
      <c r="E663" s="832" t="s">
        <v>3796</v>
      </c>
      <c r="F663" s="849">
        <v>3</v>
      </c>
      <c r="G663" s="849">
        <v>3858.57</v>
      </c>
      <c r="H663" s="837">
        <v>1</v>
      </c>
      <c r="I663" s="849"/>
      <c r="J663" s="849"/>
      <c r="K663" s="837">
        <v>0</v>
      </c>
      <c r="L663" s="849">
        <v>3</v>
      </c>
      <c r="M663" s="850">
        <v>3858.57</v>
      </c>
    </row>
    <row r="664" spans="1:13" ht="14.45" customHeight="1" x14ac:dyDescent="0.2">
      <c r="A664" s="831" t="s">
        <v>2939</v>
      </c>
      <c r="B664" s="832" t="s">
        <v>2611</v>
      </c>
      <c r="C664" s="832" t="s">
        <v>4362</v>
      </c>
      <c r="D664" s="832" t="s">
        <v>3805</v>
      </c>
      <c r="E664" s="832" t="s">
        <v>1348</v>
      </c>
      <c r="F664" s="849">
        <v>2</v>
      </c>
      <c r="G664" s="849">
        <v>5146.4399999999996</v>
      </c>
      <c r="H664" s="837">
        <v>1</v>
      </c>
      <c r="I664" s="849"/>
      <c r="J664" s="849"/>
      <c r="K664" s="837">
        <v>0</v>
      </c>
      <c r="L664" s="849">
        <v>2</v>
      </c>
      <c r="M664" s="850">
        <v>5146.4399999999996</v>
      </c>
    </row>
    <row r="665" spans="1:13" ht="14.45" customHeight="1" x14ac:dyDescent="0.2">
      <c r="A665" s="831" t="s">
        <v>2939</v>
      </c>
      <c r="B665" s="832" t="s">
        <v>2643</v>
      </c>
      <c r="C665" s="832" t="s">
        <v>3896</v>
      </c>
      <c r="D665" s="832" t="s">
        <v>3897</v>
      </c>
      <c r="E665" s="832" t="s">
        <v>3265</v>
      </c>
      <c r="F665" s="849">
        <v>1</v>
      </c>
      <c r="G665" s="849">
        <v>0</v>
      </c>
      <c r="H665" s="837"/>
      <c r="I665" s="849"/>
      <c r="J665" s="849"/>
      <c r="K665" s="837"/>
      <c r="L665" s="849">
        <v>1</v>
      </c>
      <c r="M665" s="850">
        <v>0</v>
      </c>
    </row>
    <row r="666" spans="1:13" ht="14.45" customHeight="1" x14ac:dyDescent="0.2">
      <c r="A666" s="831" t="s">
        <v>2939</v>
      </c>
      <c r="B666" s="832" t="s">
        <v>2643</v>
      </c>
      <c r="C666" s="832" t="s">
        <v>3898</v>
      </c>
      <c r="D666" s="832" t="s">
        <v>1538</v>
      </c>
      <c r="E666" s="832" t="s">
        <v>2857</v>
      </c>
      <c r="F666" s="849">
        <v>1</v>
      </c>
      <c r="G666" s="849">
        <v>0</v>
      </c>
      <c r="H666" s="837"/>
      <c r="I666" s="849"/>
      <c r="J666" s="849"/>
      <c r="K666" s="837"/>
      <c r="L666" s="849">
        <v>1</v>
      </c>
      <c r="M666" s="850">
        <v>0</v>
      </c>
    </row>
    <row r="667" spans="1:13" ht="14.45" customHeight="1" x14ac:dyDescent="0.2">
      <c r="A667" s="831" t="s">
        <v>2939</v>
      </c>
      <c r="B667" s="832" t="s">
        <v>2643</v>
      </c>
      <c r="C667" s="832" t="s">
        <v>2644</v>
      </c>
      <c r="D667" s="832" t="s">
        <v>1538</v>
      </c>
      <c r="E667" s="832" t="s">
        <v>2645</v>
      </c>
      <c r="F667" s="849">
        <v>5</v>
      </c>
      <c r="G667" s="849">
        <v>0</v>
      </c>
      <c r="H667" s="837"/>
      <c r="I667" s="849"/>
      <c r="J667" s="849"/>
      <c r="K667" s="837"/>
      <c r="L667" s="849">
        <v>5</v>
      </c>
      <c r="M667" s="850">
        <v>0</v>
      </c>
    </row>
    <row r="668" spans="1:13" ht="14.45" customHeight="1" x14ac:dyDescent="0.2">
      <c r="A668" s="831" t="s">
        <v>2939</v>
      </c>
      <c r="B668" s="832" t="s">
        <v>2643</v>
      </c>
      <c r="C668" s="832" t="s">
        <v>3031</v>
      </c>
      <c r="D668" s="832" t="s">
        <v>3032</v>
      </c>
      <c r="E668" s="832" t="s">
        <v>2619</v>
      </c>
      <c r="F668" s="849">
        <v>1</v>
      </c>
      <c r="G668" s="849">
        <v>0</v>
      </c>
      <c r="H668" s="837"/>
      <c r="I668" s="849"/>
      <c r="J668" s="849"/>
      <c r="K668" s="837"/>
      <c r="L668" s="849">
        <v>1</v>
      </c>
      <c r="M668" s="850">
        <v>0</v>
      </c>
    </row>
    <row r="669" spans="1:13" ht="14.45" customHeight="1" x14ac:dyDescent="0.2">
      <c r="A669" s="831" t="s">
        <v>2939</v>
      </c>
      <c r="B669" s="832" t="s">
        <v>2643</v>
      </c>
      <c r="C669" s="832" t="s">
        <v>2646</v>
      </c>
      <c r="D669" s="832" t="s">
        <v>1538</v>
      </c>
      <c r="E669" s="832" t="s">
        <v>2645</v>
      </c>
      <c r="F669" s="849"/>
      <c r="G669" s="849"/>
      <c r="H669" s="837"/>
      <c r="I669" s="849">
        <v>2</v>
      </c>
      <c r="J669" s="849">
        <v>0</v>
      </c>
      <c r="K669" s="837"/>
      <c r="L669" s="849">
        <v>2</v>
      </c>
      <c r="M669" s="850">
        <v>0</v>
      </c>
    </row>
    <row r="670" spans="1:13" ht="14.45" customHeight="1" x14ac:dyDescent="0.2">
      <c r="A670" s="831" t="s">
        <v>2939</v>
      </c>
      <c r="B670" s="832" t="s">
        <v>4478</v>
      </c>
      <c r="C670" s="832" t="s">
        <v>3618</v>
      </c>
      <c r="D670" s="832" t="s">
        <v>876</v>
      </c>
      <c r="E670" s="832" t="s">
        <v>3619</v>
      </c>
      <c r="F670" s="849"/>
      <c r="G670" s="849"/>
      <c r="H670" s="837">
        <v>0</v>
      </c>
      <c r="I670" s="849">
        <v>6</v>
      </c>
      <c r="J670" s="849">
        <v>1584</v>
      </c>
      <c r="K670" s="837">
        <v>1</v>
      </c>
      <c r="L670" s="849">
        <v>6</v>
      </c>
      <c r="M670" s="850">
        <v>1584</v>
      </c>
    </row>
    <row r="671" spans="1:13" ht="14.45" customHeight="1" x14ac:dyDescent="0.2">
      <c r="A671" s="831" t="s">
        <v>2939</v>
      </c>
      <c r="B671" s="832" t="s">
        <v>4478</v>
      </c>
      <c r="C671" s="832" t="s">
        <v>3620</v>
      </c>
      <c r="D671" s="832" t="s">
        <v>874</v>
      </c>
      <c r="E671" s="832" t="s">
        <v>875</v>
      </c>
      <c r="F671" s="849"/>
      <c r="G671" s="849"/>
      <c r="H671" s="837">
        <v>0</v>
      </c>
      <c r="I671" s="849">
        <v>15</v>
      </c>
      <c r="J671" s="849">
        <v>989.8499999999998</v>
      </c>
      <c r="K671" s="837">
        <v>1</v>
      </c>
      <c r="L671" s="849">
        <v>15</v>
      </c>
      <c r="M671" s="850">
        <v>989.8499999999998</v>
      </c>
    </row>
    <row r="672" spans="1:13" ht="14.45" customHeight="1" x14ac:dyDescent="0.2">
      <c r="A672" s="831" t="s">
        <v>2939</v>
      </c>
      <c r="B672" s="832" t="s">
        <v>2652</v>
      </c>
      <c r="C672" s="832" t="s">
        <v>2656</v>
      </c>
      <c r="D672" s="832" t="s">
        <v>2657</v>
      </c>
      <c r="E672" s="832" t="s">
        <v>2658</v>
      </c>
      <c r="F672" s="849"/>
      <c r="G672" s="849"/>
      <c r="H672" s="837">
        <v>0</v>
      </c>
      <c r="I672" s="849">
        <v>3</v>
      </c>
      <c r="J672" s="849">
        <v>737.73</v>
      </c>
      <c r="K672" s="837">
        <v>1</v>
      </c>
      <c r="L672" s="849">
        <v>3</v>
      </c>
      <c r="M672" s="850">
        <v>737.73</v>
      </c>
    </row>
    <row r="673" spans="1:13" ht="14.45" customHeight="1" x14ac:dyDescent="0.2">
      <c r="A673" s="831" t="s">
        <v>2939</v>
      </c>
      <c r="B673" s="832" t="s">
        <v>2659</v>
      </c>
      <c r="C673" s="832" t="s">
        <v>3640</v>
      </c>
      <c r="D673" s="832" t="s">
        <v>3641</v>
      </c>
      <c r="E673" s="832" t="s">
        <v>875</v>
      </c>
      <c r="F673" s="849">
        <v>3</v>
      </c>
      <c r="G673" s="849">
        <v>396</v>
      </c>
      <c r="H673" s="837">
        <v>1</v>
      </c>
      <c r="I673" s="849"/>
      <c r="J673" s="849"/>
      <c r="K673" s="837">
        <v>0</v>
      </c>
      <c r="L673" s="849">
        <v>3</v>
      </c>
      <c r="M673" s="850">
        <v>396</v>
      </c>
    </row>
    <row r="674" spans="1:13" ht="14.45" customHeight="1" x14ac:dyDescent="0.2">
      <c r="A674" s="831" t="s">
        <v>2939</v>
      </c>
      <c r="B674" s="832" t="s">
        <v>2659</v>
      </c>
      <c r="C674" s="832" t="s">
        <v>2663</v>
      </c>
      <c r="D674" s="832" t="s">
        <v>2661</v>
      </c>
      <c r="E674" s="832" t="s">
        <v>2664</v>
      </c>
      <c r="F674" s="849"/>
      <c r="G674" s="849"/>
      <c r="H674" s="837">
        <v>0</v>
      </c>
      <c r="I674" s="849">
        <v>1</v>
      </c>
      <c r="J674" s="849">
        <v>431.18</v>
      </c>
      <c r="K674" s="837">
        <v>1</v>
      </c>
      <c r="L674" s="849">
        <v>1</v>
      </c>
      <c r="M674" s="850">
        <v>431.18</v>
      </c>
    </row>
    <row r="675" spans="1:13" ht="14.45" customHeight="1" x14ac:dyDescent="0.2">
      <c r="A675" s="831" t="s">
        <v>2939</v>
      </c>
      <c r="B675" s="832" t="s">
        <v>2670</v>
      </c>
      <c r="C675" s="832" t="s">
        <v>3882</v>
      </c>
      <c r="D675" s="832" t="s">
        <v>2673</v>
      </c>
      <c r="E675" s="832" t="s">
        <v>3883</v>
      </c>
      <c r="F675" s="849"/>
      <c r="G675" s="849"/>
      <c r="H675" s="837">
        <v>0</v>
      </c>
      <c r="I675" s="849">
        <v>20</v>
      </c>
      <c r="J675" s="849">
        <v>1610.5999999999997</v>
      </c>
      <c r="K675" s="837">
        <v>1</v>
      </c>
      <c r="L675" s="849">
        <v>20</v>
      </c>
      <c r="M675" s="850">
        <v>1610.5999999999997</v>
      </c>
    </row>
    <row r="676" spans="1:13" ht="14.45" customHeight="1" x14ac:dyDescent="0.2">
      <c r="A676" s="831" t="s">
        <v>2939</v>
      </c>
      <c r="B676" s="832" t="s">
        <v>2670</v>
      </c>
      <c r="C676" s="832" t="s">
        <v>3886</v>
      </c>
      <c r="D676" s="832" t="s">
        <v>2673</v>
      </c>
      <c r="E676" s="832" t="s">
        <v>1494</v>
      </c>
      <c r="F676" s="849">
        <v>5</v>
      </c>
      <c r="G676" s="849">
        <v>2000.8500000000001</v>
      </c>
      <c r="H676" s="837">
        <v>1</v>
      </c>
      <c r="I676" s="849"/>
      <c r="J676" s="849"/>
      <c r="K676" s="837">
        <v>0</v>
      </c>
      <c r="L676" s="849">
        <v>5</v>
      </c>
      <c r="M676" s="850">
        <v>2000.8500000000001</v>
      </c>
    </row>
    <row r="677" spans="1:13" ht="14.45" customHeight="1" x14ac:dyDescent="0.2">
      <c r="A677" s="831" t="s">
        <v>2939</v>
      </c>
      <c r="B677" s="832" t="s">
        <v>2670</v>
      </c>
      <c r="C677" s="832" t="s">
        <v>4075</v>
      </c>
      <c r="D677" s="832" t="s">
        <v>2673</v>
      </c>
      <c r="E677" s="832" t="s">
        <v>3888</v>
      </c>
      <c r="F677" s="849"/>
      <c r="G677" s="849"/>
      <c r="H677" s="837">
        <v>0</v>
      </c>
      <c r="I677" s="849">
        <v>2</v>
      </c>
      <c r="J677" s="849">
        <v>1066.8599999999999</v>
      </c>
      <c r="K677" s="837">
        <v>1</v>
      </c>
      <c r="L677" s="849">
        <v>2</v>
      </c>
      <c r="M677" s="850">
        <v>1066.8599999999999</v>
      </c>
    </row>
    <row r="678" spans="1:13" ht="14.45" customHeight="1" x14ac:dyDescent="0.2">
      <c r="A678" s="831" t="s">
        <v>2939</v>
      </c>
      <c r="B678" s="832" t="s">
        <v>2670</v>
      </c>
      <c r="C678" s="832" t="s">
        <v>2672</v>
      </c>
      <c r="D678" s="832" t="s">
        <v>2673</v>
      </c>
      <c r="E678" s="832" t="s">
        <v>1494</v>
      </c>
      <c r="F678" s="849"/>
      <c r="G678" s="849"/>
      <c r="H678" s="837">
        <v>0</v>
      </c>
      <c r="I678" s="849">
        <v>2</v>
      </c>
      <c r="J678" s="849">
        <v>800.34</v>
      </c>
      <c r="K678" s="837">
        <v>1</v>
      </c>
      <c r="L678" s="849">
        <v>2</v>
      </c>
      <c r="M678" s="850">
        <v>800.34</v>
      </c>
    </row>
    <row r="679" spans="1:13" ht="14.45" customHeight="1" x14ac:dyDescent="0.2">
      <c r="A679" s="831" t="s">
        <v>2939</v>
      </c>
      <c r="B679" s="832" t="s">
        <v>4491</v>
      </c>
      <c r="C679" s="832" t="s">
        <v>4112</v>
      </c>
      <c r="D679" s="832" t="s">
        <v>4113</v>
      </c>
      <c r="E679" s="832" t="s">
        <v>4114</v>
      </c>
      <c r="F679" s="849"/>
      <c r="G679" s="849"/>
      <c r="H679" s="837">
        <v>0</v>
      </c>
      <c r="I679" s="849">
        <v>1</v>
      </c>
      <c r="J679" s="849">
        <v>68.19</v>
      </c>
      <c r="K679" s="837">
        <v>1</v>
      </c>
      <c r="L679" s="849">
        <v>1</v>
      </c>
      <c r="M679" s="850">
        <v>68.19</v>
      </c>
    </row>
    <row r="680" spans="1:13" ht="14.45" customHeight="1" x14ac:dyDescent="0.2">
      <c r="A680" s="831" t="s">
        <v>2939</v>
      </c>
      <c r="B680" s="832" t="s">
        <v>4480</v>
      </c>
      <c r="C680" s="832" t="s">
        <v>4198</v>
      </c>
      <c r="D680" s="832" t="s">
        <v>3145</v>
      </c>
      <c r="E680" s="832" t="s">
        <v>3907</v>
      </c>
      <c r="F680" s="849">
        <v>3</v>
      </c>
      <c r="G680" s="849">
        <v>150.96</v>
      </c>
      <c r="H680" s="837">
        <v>1</v>
      </c>
      <c r="I680" s="849"/>
      <c r="J680" s="849"/>
      <c r="K680" s="837">
        <v>0</v>
      </c>
      <c r="L680" s="849">
        <v>3</v>
      </c>
      <c r="M680" s="850">
        <v>150.96</v>
      </c>
    </row>
    <row r="681" spans="1:13" ht="14.45" customHeight="1" x14ac:dyDescent="0.2">
      <c r="A681" s="831" t="s">
        <v>2939</v>
      </c>
      <c r="B681" s="832" t="s">
        <v>4480</v>
      </c>
      <c r="C681" s="832" t="s">
        <v>3905</v>
      </c>
      <c r="D681" s="832" t="s">
        <v>3906</v>
      </c>
      <c r="E681" s="832" t="s">
        <v>3907</v>
      </c>
      <c r="F681" s="849">
        <v>6</v>
      </c>
      <c r="G681" s="849">
        <v>301.92</v>
      </c>
      <c r="H681" s="837">
        <v>1</v>
      </c>
      <c r="I681" s="849"/>
      <c r="J681" s="849"/>
      <c r="K681" s="837">
        <v>0</v>
      </c>
      <c r="L681" s="849">
        <v>6</v>
      </c>
      <c r="M681" s="850">
        <v>301.92</v>
      </c>
    </row>
    <row r="682" spans="1:13" ht="14.45" customHeight="1" x14ac:dyDescent="0.2">
      <c r="A682" s="831" t="s">
        <v>2939</v>
      </c>
      <c r="B682" s="832" t="s">
        <v>4480</v>
      </c>
      <c r="C682" s="832" t="s">
        <v>3916</v>
      </c>
      <c r="D682" s="832" t="s">
        <v>3906</v>
      </c>
      <c r="E682" s="832" t="s">
        <v>3917</v>
      </c>
      <c r="F682" s="849">
        <v>4</v>
      </c>
      <c r="G682" s="849">
        <v>201.28</v>
      </c>
      <c r="H682" s="837">
        <v>1</v>
      </c>
      <c r="I682" s="849"/>
      <c r="J682" s="849"/>
      <c r="K682" s="837">
        <v>0</v>
      </c>
      <c r="L682" s="849">
        <v>4</v>
      </c>
      <c r="M682" s="850">
        <v>201.28</v>
      </c>
    </row>
    <row r="683" spans="1:13" ht="14.45" customHeight="1" x14ac:dyDescent="0.2">
      <c r="A683" s="831" t="s">
        <v>2939</v>
      </c>
      <c r="B683" s="832" t="s">
        <v>4480</v>
      </c>
      <c r="C683" s="832" t="s">
        <v>3918</v>
      </c>
      <c r="D683" s="832" t="s">
        <v>3906</v>
      </c>
      <c r="E683" s="832" t="s">
        <v>3917</v>
      </c>
      <c r="F683" s="849">
        <v>18</v>
      </c>
      <c r="G683" s="849">
        <v>905.76</v>
      </c>
      <c r="H683" s="837">
        <v>1</v>
      </c>
      <c r="I683" s="849"/>
      <c r="J683" s="849"/>
      <c r="K683" s="837">
        <v>0</v>
      </c>
      <c r="L683" s="849">
        <v>18</v>
      </c>
      <c r="M683" s="850">
        <v>905.76</v>
      </c>
    </row>
    <row r="684" spans="1:13" ht="14.45" customHeight="1" x14ac:dyDescent="0.2">
      <c r="A684" s="831" t="s">
        <v>2939</v>
      </c>
      <c r="B684" s="832" t="s">
        <v>4480</v>
      </c>
      <c r="C684" s="832" t="s">
        <v>3919</v>
      </c>
      <c r="D684" s="832" t="s">
        <v>3906</v>
      </c>
      <c r="E684" s="832" t="s">
        <v>3907</v>
      </c>
      <c r="F684" s="849">
        <v>8</v>
      </c>
      <c r="G684" s="849">
        <v>402.56</v>
      </c>
      <c r="H684" s="837">
        <v>1</v>
      </c>
      <c r="I684" s="849"/>
      <c r="J684" s="849"/>
      <c r="K684" s="837">
        <v>0</v>
      </c>
      <c r="L684" s="849">
        <v>8</v>
      </c>
      <c r="M684" s="850">
        <v>402.56</v>
      </c>
    </row>
    <row r="685" spans="1:13" ht="14.45" customHeight="1" x14ac:dyDescent="0.2">
      <c r="A685" s="831" t="s">
        <v>2939</v>
      </c>
      <c r="B685" s="832" t="s">
        <v>4487</v>
      </c>
      <c r="C685" s="832" t="s">
        <v>4206</v>
      </c>
      <c r="D685" s="832" t="s">
        <v>4207</v>
      </c>
      <c r="E685" s="832" t="s">
        <v>4208</v>
      </c>
      <c r="F685" s="849">
        <v>3</v>
      </c>
      <c r="G685" s="849">
        <v>0</v>
      </c>
      <c r="H685" s="837"/>
      <c r="I685" s="849"/>
      <c r="J685" s="849"/>
      <c r="K685" s="837"/>
      <c r="L685" s="849">
        <v>3</v>
      </c>
      <c r="M685" s="850">
        <v>0</v>
      </c>
    </row>
    <row r="686" spans="1:13" ht="14.45" customHeight="1" x14ac:dyDescent="0.2">
      <c r="A686" s="831" t="s">
        <v>2940</v>
      </c>
      <c r="B686" s="832" t="s">
        <v>2365</v>
      </c>
      <c r="C686" s="832" t="s">
        <v>3546</v>
      </c>
      <c r="D686" s="832" t="s">
        <v>3547</v>
      </c>
      <c r="E686" s="832" t="s">
        <v>3548</v>
      </c>
      <c r="F686" s="849">
        <v>1</v>
      </c>
      <c r="G686" s="849">
        <v>115.18</v>
      </c>
      <c r="H686" s="837">
        <v>1</v>
      </c>
      <c r="I686" s="849"/>
      <c r="J686" s="849"/>
      <c r="K686" s="837">
        <v>0</v>
      </c>
      <c r="L686" s="849">
        <v>1</v>
      </c>
      <c r="M686" s="850">
        <v>115.18</v>
      </c>
    </row>
    <row r="687" spans="1:13" ht="14.45" customHeight="1" x14ac:dyDescent="0.2">
      <c r="A687" s="831" t="s">
        <v>2940</v>
      </c>
      <c r="B687" s="832" t="s">
        <v>2548</v>
      </c>
      <c r="C687" s="832" t="s">
        <v>2801</v>
      </c>
      <c r="D687" s="832" t="s">
        <v>2154</v>
      </c>
      <c r="E687" s="832" t="s">
        <v>2802</v>
      </c>
      <c r="F687" s="849"/>
      <c r="G687" s="849"/>
      <c r="H687" s="837">
        <v>0</v>
      </c>
      <c r="I687" s="849">
        <v>2</v>
      </c>
      <c r="J687" s="849">
        <v>346.24</v>
      </c>
      <c r="K687" s="837">
        <v>1</v>
      </c>
      <c r="L687" s="849">
        <v>2</v>
      </c>
      <c r="M687" s="850">
        <v>346.24</v>
      </c>
    </row>
    <row r="688" spans="1:13" ht="14.45" customHeight="1" x14ac:dyDescent="0.2">
      <c r="A688" s="831" t="s">
        <v>2941</v>
      </c>
      <c r="B688" s="832" t="s">
        <v>2382</v>
      </c>
      <c r="C688" s="832" t="s">
        <v>2383</v>
      </c>
      <c r="D688" s="832" t="s">
        <v>1032</v>
      </c>
      <c r="E688" s="832" t="s">
        <v>2384</v>
      </c>
      <c r="F688" s="849"/>
      <c r="G688" s="849"/>
      <c r="H688" s="837">
        <v>0</v>
      </c>
      <c r="I688" s="849">
        <v>1</v>
      </c>
      <c r="J688" s="849">
        <v>5773.41</v>
      </c>
      <c r="K688" s="837">
        <v>1</v>
      </c>
      <c r="L688" s="849">
        <v>1</v>
      </c>
      <c r="M688" s="850">
        <v>5773.41</v>
      </c>
    </row>
    <row r="689" spans="1:13" ht="14.45" customHeight="1" x14ac:dyDescent="0.2">
      <c r="A689" s="831" t="s">
        <v>2941</v>
      </c>
      <c r="B689" s="832" t="s">
        <v>2486</v>
      </c>
      <c r="C689" s="832" t="s">
        <v>2487</v>
      </c>
      <c r="D689" s="832" t="s">
        <v>1669</v>
      </c>
      <c r="E689" s="832" t="s">
        <v>2488</v>
      </c>
      <c r="F689" s="849"/>
      <c r="G689" s="849"/>
      <c r="H689" s="837">
        <v>0</v>
      </c>
      <c r="I689" s="849">
        <v>1</v>
      </c>
      <c r="J689" s="849">
        <v>154.36000000000001</v>
      </c>
      <c r="K689" s="837">
        <v>1</v>
      </c>
      <c r="L689" s="849">
        <v>1</v>
      </c>
      <c r="M689" s="850">
        <v>154.36000000000001</v>
      </c>
    </row>
    <row r="690" spans="1:13" ht="14.45" customHeight="1" x14ac:dyDescent="0.2">
      <c r="A690" s="831" t="s">
        <v>2941</v>
      </c>
      <c r="B690" s="832" t="s">
        <v>2805</v>
      </c>
      <c r="C690" s="832" t="s">
        <v>2806</v>
      </c>
      <c r="D690" s="832" t="s">
        <v>2807</v>
      </c>
      <c r="E690" s="832" t="s">
        <v>2808</v>
      </c>
      <c r="F690" s="849"/>
      <c r="G690" s="849"/>
      <c r="H690" s="837">
        <v>0</v>
      </c>
      <c r="I690" s="849">
        <v>9</v>
      </c>
      <c r="J690" s="849">
        <v>634.31999999999994</v>
      </c>
      <c r="K690" s="837">
        <v>1</v>
      </c>
      <c r="L690" s="849">
        <v>9</v>
      </c>
      <c r="M690" s="850">
        <v>634.31999999999994</v>
      </c>
    </row>
    <row r="691" spans="1:13" ht="14.45" customHeight="1" x14ac:dyDescent="0.2">
      <c r="A691" s="831" t="s">
        <v>2941</v>
      </c>
      <c r="B691" s="832" t="s">
        <v>2805</v>
      </c>
      <c r="C691" s="832" t="s">
        <v>3732</v>
      </c>
      <c r="D691" s="832" t="s">
        <v>2807</v>
      </c>
      <c r="E691" s="832" t="s">
        <v>3733</v>
      </c>
      <c r="F691" s="849"/>
      <c r="G691" s="849"/>
      <c r="H691" s="837">
        <v>0</v>
      </c>
      <c r="I691" s="849">
        <v>1</v>
      </c>
      <c r="J691" s="849">
        <v>140.96</v>
      </c>
      <c r="K691" s="837">
        <v>1</v>
      </c>
      <c r="L691" s="849">
        <v>1</v>
      </c>
      <c r="M691" s="850">
        <v>140.96</v>
      </c>
    </row>
    <row r="692" spans="1:13" ht="14.45" customHeight="1" x14ac:dyDescent="0.2">
      <c r="A692" s="831" t="s">
        <v>2941</v>
      </c>
      <c r="B692" s="832" t="s">
        <v>4476</v>
      </c>
      <c r="C692" s="832" t="s">
        <v>3762</v>
      </c>
      <c r="D692" s="832" t="s">
        <v>3760</v>
      </c>
      <c r="E692" s="832" t="s">
        <v>3763</v>
      </c>
      <c r="F692" s="849">
        <v>10</v>
      </c>
      <c r="G692" s="849">
        <v>5526.4</v>
      </c>
      <c r="H692" s="837">
        <v>1</v>
      </c>
      <c r="I692" s="849"/>
      <c r="J692" s="849"/>
      <c r="K692" s="837">
        <v>0</v>
      </c>
      <c r="L692" s="849">
        <v>10</v>
      </c>
      <c r="M692" s="850">
        <v>5526.4</v>
      </c>
    </row>
    <row r="693" spans="1:13" ht="14.45" customHeight="1" x14ac:dyDescent="0.2">
      <c r="A693" s="831" t="s">
        <v>2941</v>
      </c>
      <c r="B693" s="832" t="s">
        <v>4476</v>
      </c>
      <c r="C693" s="832" t="s">
        <v>3764</v>
      </c>
      <c r="D693" s="832" t="s">
        <v>3760</v>
      </c>
      <c r="E693" s="832" t="s">
        <v>3765</v>
      </c>
      <c r="F693" s="849">
        <v>2</v>
      </c>
      <c r="G693" s="849">
        <v>711.58</v>
      </c>
      <c r="H693" s="837">
        <v>1</v>
      </c>
      <c r="I693" s="849"/>
      <c r="J693" s="849"/>
      <c r="K693" s="837">
        <v>0</v>
      </c>
      <c r="L693" s="849">
        <v>2</v>
      </c>
      <c r="M693" s="850">
        <v>711.58</v>
      </c>
    </row>
    <row r="694" spans="1:13" ht="14.45" customHeight="1" x14ac:dyDescent="0.2">
      <c r="A694" s="831" t="s">
        <v>2941</v>
      </c>
      <c r="B694" s="832" t="s">
        <v>4476</v>
      </c>
      <c r="C694" s="832" t="s">
        <v>3766</v>
      </c>
      <c r="D694" s="832" t="s">
        <v>3760</v>
      </c>
      <c r="E694" s="832" t="s">
        <v>3767</v>
      </c>
      <c r="F694" s="849">
        <v>22</v>
      </c>
      <c r="G694" s="849">
        <v>22428.12</v>
      </c>
      <c r="H694" s="837">
        <v>1</v>
      </c>
      <c r="I694" s="849"/>
      <c r="J694" s="849"/>
      <c r="K694" s="837">
        <v>0</v>
      </c>
      <c r="L694" s="849">
        <v>22</v>
      </c>
      <c r="M694" s="850">
        <v>22428.12</v>
      </c>
    </row>
    <row r="695" spans="1:13" ht="14.45" customHeight="1" x14ac:dyDescent="0.2">
      <c r="A695" s="831" t="s">
        <v>2941</v>
      </c>
      <c r="B695" s="832" t="s">
        <v>4476</v>
      </c>
      <c r="C695" s="832" t="s">
        <v>3768</v>
      </c>
      <c r="D695" s="832" t="s">
        <v>3769</v>
      </c>
      <c r="E695" s="832" t="s">
        <v>3767</v>
      </c>
      <c r="F695" s="849">
        <v>4</v>
      </c>
      <c r="G695" s="849">
        <v>4077.84</v>
      </c>
      <c r="H695" s="837">
        <v>1</v>
      </c>
      <c r="I695" s="849"/>
      <c r="J695" s="849"/>
      <c r="K695" s="837">
        <v>0</v>
      </c>
      <c r="L695" s="849">
        <v>4</v>
      </c>
      <c r="M695" s="850">
        <v>4077.84</v>
      </c>
    </row>
    <row r="696" spans="1:13" ht="14.45" customHeight="1" x14ac:dyDescent="0.2">
      <c r="A696" s="831" t="s">
        <v>2941</v>
      </c>
      <c r="B696" s="832" t="s">
        <v>4476</v>
      </c>
      <c r="C696" s="832" t="s">
        <v>3770</v>
      </c>
      <c r="D696" s="832" t="s">
        <v>3769</v>
      </c>
      <c r="E696" s="832" t="s">
        <v>3763</v>
      </c>
      <c r="F696" s="849">
        <v>3</v>
      </c>
      <c r="G696" s="849">
        <v>1657.92</v>
      </c>
      <c r="H696" s="837">
        <v>1</v>
      </c>
      <c r="I696" s="849"/>
      <c r="J696" s="849"/>
      <c r="K696" s="837">
        <v>0</v>
      </c>
      <c r="L696" s="849">
        <v>3</v>
      </c>
      <c r="M696" s="850">
        <v>1657.92</v>
      </c>
    </row>
    <row r="697" spans="1:13" ht="14.45" customHeight="1" x14ac:dyDescent="0.2">
      <c r="A697" s="831" t="s">
        <v>2941</v>
      </c>
      <c r="B697" s="832" t="s">
        <v>4476</v>
      </c>
      <c r="C697" s="832" t="s">
        <v>3771</v>
      </c>
      <c r="D697" s="832" t="s">
        <v>3772</v>
      </c>
      <c r="E697" s="832" t="s">
        <v>3761</v>
      </c>
      <c r="F697" s="849"/>
      <c r="G697" s="849"/>
      <c r="H697" s="837">
        <v>0</v>
      </c>
      <c r="I697" s="849">
        <v>21</v>
      </c>
      <c r="J697" s="849">
        <v>42817.53</v>
      </c>
      <c r="K697" s="837">
        <v>1</v>
      </c>
      <c r="L697" s="849">
        <v>21</v>
      </c>
      <c r="M697" s="850">
        <v>42817.53</v>
      </c>
    </row>
    <row r="698" spans="1:13" ht="14.45" customHeight="1" x14ac:dyDescent="0.2">
      <c r="A698" s="831" t="s">
        <v>2941</v>
      </c>
      <c r="B698" s="832" t="s">
        <v>4476</v>
      </c>
      <c r="C698" s="832" t="s">
        <v>3773</v>
      </c>
      <c r="D698" s="832" t="s">
        <v>3772</v>
      </c>
      <c r="E698" s="832" t="s">
        <v>3765</v>
      </c>
      <c r="F698" s="849"/>
      <c r="G698" s="849"/>
      <c r="H698" s="837">
        <v>0</v>
      </c>
      <c r="I698" s="849">
        <v>23</v>
      </c>
      <c r="J698" s="849">
        <v>8183.170000000001</v>
      </c>
      <c r="K698" s="837">
        <v>1</v>
      </c>
      <c r="L698" s="849">
        <v>23</v>
      </c>
      <c r="M698" s="850">
        <v>8183.170000000001</v>
      </c>
    </row>
    <row r="699" spans="1:13" ht="14.45" customHeight="1" x14ac:dyDescent="0.2">
      <c r="A699" s="831" t="s">
        <v>2941</v>
      </c>
      <c r="B699" s="832" t="s">
        <v>4476</v>
      </c>
      <c r="C699" s="832" t="s">
        <v>3774</v>
      </c>
      <c r="D699" s="832" t="s">
        <v>3772</v>
      </c>
      <c r="E699" s="832" t="s">
        <v>3763</v>
      </c>
      <c r="F699" s="849"/>
      <c r="G699" s="849"/>
      <c r="H699" s="837">
        <v>0</v>
      </c>
      <c r="I699" s="849">
        <v>53</v>
      </c>
      <c r="J699" s="849">
        <v>29289.920000000002</v>
      </c>
      <c r="K699" s="837">
        <v>1</v>
      </c>
      <c r="L699" s="849">
        <v>53</v>
      </c>
      <c r="M699" s="850">
        <v>29289.920000000002</v>
      </c>
    </row>
    <row r="700" spans="1:13" ht="14.45" customHeight="1" x14ac:dyDescent="0.2">
      <c r="A700" s="831" t="s">
        <v>2941</v>
      </c>
      <c r="B700" s="832" t="s">
        <v>4476</v>
      </c>
      <c r="C700" s="832" t="s">
        <v>3775</v>
      </c>
      <c r="D700" s="832" t="s">
        <v>3772</v>
      </c>
      <c r="E700" s="832" t="s">
        <v>3767</v>
      </c>
      <c r="F700" s="849"/>
      <c r="G700" s="849"/>
      <c r="H700" s="837">
        <v>0</v>
      </c>
      <c r="I700" s="849">
        <v>34</v>
      </c>
      <c r="J700" s="849">
        <v>34661.64</v>
      </c>
      <c r="K700" s="837">
        <v>1</v>
      </c>
      <c r="L700" s="849">
        <v>34</v>
      </c>
      <c r="M700" s="850">
        <v>34661.64</v>
      </c>
    </row>
    <row r="701" spans="1:13" ht="14.45" customHeight="1" x14ac:dyDescent="0.2">
      <c r="A701" s="831" t="s">
        <v>2941</v>
      </c>
      <c r="B701" s="832" t="s">
        <v>2585</v>
      </c>
      <c r="C701" s="832" t="s">
        <v>4016</v>
      </c>
      <c r="D701" s="832" t="s">
        <v>3647</v>
      </c>
      <c r="E701" s="832" t="s">
        <v>3663</v>
      </c>
      <c r="F701" s="849"/>
      <c r="G701" s="849"/>
      <c r="H701" s="837">
        <v>0</v>
      </c>
      <c r="I701" s="849">
        <v>6</v>
      </c>
      <c r="J701" s="849">
        <v>8725.380000000001</v>
      </c>
      <c r="K701" s="837">
        <v>1</v>
      </c>
      <c r="L701" s="849">
        <v>6</v>
      </c>
      <c r="M701" s="850">
        <v>8725.380000000001</v>
      </c>
    </row>
    <row r="702" spans="1:13" ht="14.45" customHeight="1" x14ac:dyDescent="0.2">
      <c r="A702" s="831" t="s">
        <v>2941</v>
      </c>
      <c r="B702" s="832" t="s">
        <v>2585</v>
      </c>
      <c r="C702" s="832" t="s">
        <v>3648</v>
      </c>
      <c r="D702" s="832" t="s">
        <v>3647</v>
      </c>
      <c r="E702" s="832" t="s">
        <v>2814</v>
      </c>
      <c r="F702" s="849"/>
      <c r="G702" s="849"/>
      <c r="H702" s="837">
        <v>0</v>
      </c>
      <c r="I702" s="849">
        <v>6</v>
      </c>
      <c r="J702" s="849">
        <v>11633.82</v>
      </c>
      <c r="K702" s="837">
        <v>1</v>
      </c>
      <c r="L702" s="849">
        <v>6</v>
      </c>
      <c r="M702" s="850">
        <v>11633.82</v>
      </c>
    </row>
    <row r="703" spans="1:13" ht="14.45" customHeight="1" x14ac:dyDescent="0.2">
      <c r="A703" s="831" t="s">
        <v>2941</v>
      </c>
      <c r="B703" s="832" t="s">
        <v>2585</v>
      </c>
      <c r="C703" s="832" t="s">
        <v>3652</v>
      </c>
      <c r="D703" s="832" t="s">
        <v>2587</v>
      </c>
      <c r="E703" s="832" t="s">
        <v>3653</v>
      </c>
      <c r="F703" s="849"/>
      <c r="G703" s="849"/>
      <c r="H703" s="837">
        <v>0</v>
      </c>
      <c r="I703" s="849">
        <v>6</v>
      </c>
      <c r="J703" s="849">
        <v>11633.82</v>
      </c>
      <c r="K703" s="837">
        <v>1</v>
      </c>
      <c r="L703" s="849">
        <v>6</v>
      </c>
      <c r="M703" s="850">
        <v>11633.82</v>
      </c>
    </row>
    <row r="704" spans="1:13" ht="14.45" customHeight="1" x14ac:dyDescent="0.2">
      <c r="A704" s="831" t="s">
        <v>2941</v>
      </c>
      <c r="B704" s="832" t="s">
        <v>2585</v>
      </c>
      <c r="C704" s="832" t="s">
        <v>3654</v>
      </c>
      <c r="D704" s="832" t="s">
        <v>2587</v>
      </c>
      <c r="E704" s="832" t="s">
        <v>3655</v>
      </c>
      <c r="F704" s="849"/>
      <c r="G704" s="849"/>
      <c r="H704" s="837">
        <v>0</v>
      </c>
      <c r="I704" s="849">
        <v>26</v>
      </c>
      <c r="J704" s="849">
        <v>37809.980000000003</v>
      </c>
      <c r="K704" s="837">
        <v>1</v>
      </c>
      <c r="L704" s="849">
        <v>26</v>
      </c>
      <c r="M704" s="850">
        <v>37809.980000000003</v>
      </c>
    </row>
    <row r="705" spans="1:13" ht="14.45" customHeight="1" x14ac:dyDescent="0.2">
      <c r="A705" s="831" t="s">
        <v>2941</v>
      </c>
      <c r="B705" s="832" t="s">
        <v>2585</v>
      </c>
      <c r="C705" s="832" t="s">
        <v>2586</v>
      </c>
      <c r="D705" s="832" t="s">
        <v>2587</v>
      </c>
      <c r="E705" s="832" t="s">
        <v>2588</v>
      </c>
      <c r="F705" s="849"/>
      <c r="G705" s="849"/>
      <c r="H705" s="837">
        <v>0</v>
      </c>
      <c r="I705" s="849">
        <v>6</v>
      </c>
      <c r="J705" s="849">
        <v>2908.5</v>
      </c>
      <c r="K705" s="837">
        <v>1</v>
      </c>
      <c r="L705" s="849">
        <v>6</v>
      </c>
      <c r="M705" s="850">
        <v>2908.5</v>
      </c>
    </row>
    <row r="706" spans="1:13" ht="14.45" customHeight="1" x14ac:dyDescent="0.2">
      <c r="A706" s="831" t="s">
        <v>2941</v>
      </c>
      <c r="B706" s="832" t="s">
        <v>2585</v>
      </c>
      <c r="C706" s="832" t="s">
        <v>2819</v>
      </c>
      <c r="D706" s="832" t="s">
        <v>2587</v>
      </c>
      <c r="E706" s="832" t="s">
        <v>2820</v>
      </c>
      <c r="F706" s="849"/>
      <c r="G706" s="849"/>
      <c r="H706" s="837">
        <v>0</v>
      </c>
      <c r="I706" s="849">
        <v>6</v>
      </c>
      <c r="J706" s="849">
        <v>5816.88</v>
      </c>
      <c r="K706" s="837">
        <v>1</v>
      </c>
      <c r="L706" s="849">
        <v>6</v>
      </c>
      <c r="M706" s="850">
        <v>5816.88</v>
      </c>
    </row>
    <row r="707" spans="1:13" ht="14.45" customHeight="1" x14ac:dyDescent="0.2">
      <c r="A707" s="831" t="s">
        <v>2941</v>
      </c>
      <c r="B707" s="832" t="s">
        <v>2585</v>
      </c>
      <c r="C707" s="832" t="s">
        <v>3656</v>
      </c>
      <c r="D707" s="832" t="s">
        <v>3657</v>
      </c>
      <c r="E707" s="832" t="s">
        <v>3658</v>
      </c>
      <c r="F707" s="849">
        <v>12</v>
      </c>
      <c r="G707" s="849">
        <v>23267.64</v>
      </c>
      <c r="H707" s="837">
        <v>1</v>
      </c>
      <c r="I707" s="849"/>
      <c r="J707" s="849"/>
      <c r="K707" s="837">
        <v>0</v>
      </c>
      <c r="L707" s="849">
        <v>12</v>
      </c>
      <c r="M707" s="850">
        <v>23267.64</v>
      </c>
    </row>
    <row r="708" spans="1:13" ht="14.45" customHeight="1" x14ac:dyDescent="0.2">
      <c r="A708" s="831" t="s">
        <v>2941</v>
      </c>
      <c r="B708" s="832" t="s">
        <v>2585</v>
      </c>
      <c r="C708" s="832" t="s">
        <v>3943</v>
      </c>
      <c r="D708" s="832" t="s">
        <v>3657</v>
      </c>
      <c r="E708" s="832" t="s">
        <v>3944</v>
      </c>
      <c r="F708" s="849">
        <v>6</v>
      </c>
      <c r="G708" s="849">
        <v>2908.5</v>
      </c>
      <c r="H708" s="837">
        <v>1</v>
      </c>
      <c r="I708" s="849"/>
      <c r="J708" s="849"/>
      <c r="K708" s="837">
        <v>0</v>
      </c>
      <c r="L708" s="849">
        <v>6</v>
      </c>
      <c r="M708" s="850">
        <v>2908.5</v>
      </c>
    </row>
    <row r="709" spans="1:13" ht="14.45" customHeight="1" x14ac:dyDescent="0.2">
      <c r="A709" s="831" t="s">
        <v>2941</v>
      </c>
      <c r="B709" s="832" t="s">
        <v>2585</v>
      </c>
      <c r="C709" s="832" t="s">
        <v>3660</v>
      </c>
      <c r="D709" s="832" t="s">
        <v>3657</v>
      </c>
      <c r="E709" s="832" t="s">
        <v>3661</v>
      </c>
      <c r="F709" s="849">
        <v>18</v>
      </c>
      <c r="G709" s="849">
        <v>17450.64</v>
      </c>
      <c r="H709" s="837">
        <v>1</v>
      </c>
      <c r="I709" s="849"/>
      <c r="J709" s="849"/>
      <c r="K709" s="837">
        <v>0</v>
      </c>
      <c r="L709" s="849">
        <v>18</v>
      </c>
      <c r="M709" s="850">
        <v>17450.64</v>
      </c>
    </row>
    <row r="710" spans="1:13" ht="14.45" customHeight="1" x14ac:dyDescent="0.2">
      <c r="A710" s="831" t="s">
        <v>2941</v>
      </c>
      <c r="B710" s="832" t="s">
        <v>2585</v>
      </c>
      <c r="C710" s="832" t="s">
        <v>2817</v>
      </c>
      <c r="D710" s="832" t="s">
        <v>2813</v>
      </c>
      <c r="E710" s="832" t="s">
        <v>2818</v>
      </c>
      <c r="F710" s="849"/>
      <c r="G710" s="849"/>
      <c r="H710" s="837">
        <v>0</v>
      </c>
      <c r="I710" s="849">
        <v>6</v>
      </c>
      <c r="J710" s="849">
        <v>5816.88</v>
      </c>
      <c r="K710" s="837">
        <v>1</v>
      </c>
      <c r="L710" s="849">
        <v>6</v>
      </c>
      <c r="M710" s="850">
        <v>5816.88</v>
      </c>
    </row>
    <row r="711" spans="1:13" ht="14.45" customHeight="1" x14ac:dyDescent="0.2">
      <c r="A711" s="831" t="s">
        <v>2941</v>
      </c>
      <c r="B711" s="832" t="s">
        <v>2585</v>
      </c>
      <c r="C711" s="832" t="s">
        <v>2812</v>
      </c>
      <c r="D711" s="832" t="s">
        <v>2813</v>
      </c>
      <c r="E711" s="832" t="s">
        <v>2814</v>
      </c>
      <c r="F711" s="849"/>
      <c r="G711" s="849"/>
      <c r="H711" s="837">
        <v>0</v>
      </c>
      <c r="I711" s="849">
        <v>18</v>
      </c>
      <c r="J711" s="849">
        <v>34901.46</v>
      </c>
      <c r="K711" s="837">
        <v>1</v>
      </c>
      <c r="L711" s="849">
        <v>18</v>
      </c>
      <c r="M711" s="850">
        <v>34901.46</v>
      </c>
    </row>
    <row r="712" spans="1:13" ht="14.45" customHeight="1" x14ac:dyDescent="0.2">
      <c r="A712" s="831" t="s">
        <v>2941</v>
      </c>
      <c r="B712" s="832" t="s">
        <v>2585</v>
      </c>
      <c r="C712" s="832" t="s">
        <v>3662</v>
      </c>
      <c r="D712" s="832" t="s">
        <v>2813</v>
      </c>
      <c r="E712" s="832" t="s">
        <v>3663</v>
      </c>
      <c r="F712" s="849"/>
      <c r="G712" s="849"/>
      <c r="H712" s="837">
        <v>0</v>
      </c>
      <c r="I712" s="849">
        <v>16</v>
      </c>
      <c r="J712" s="849">
        <v>23267.68</v>
      </c>
      <c r="K712" s="837">
        <v>1</v>
      </c>
      <c r="L712" s="849">
        <v>16</v>
      </c>
      <c r="M712" s="850">
        <v>23267.68</v>
      </c>
    </row>
    <row r="713" spans="1:13" ht="14.45" customHeight="1" x14ac:dyDescent="0.2">
      <c r="A713" s="831" t="s">
        <v>2941</v>
      </c>
      <c r="B713" s="832" t="s">
        <v>2585</v>
      </c>
      <c r="C713" s="832" t="s">
        <v>4430</v>
      </c>
      <c r="D713" s="832" t="s">
        <v>3668</v>
      </c>
      <c r="E713" s="832" t="s">
        <v>4431</v>
      </c>
      <c r="F713" s="849">
        <v>6</v>
      </c>
      <c r="G713" s="849">
        <v>1396.08</v>
      </c>
      <c r="H713" s="837">
        <v>1</v>
      </c>
      <c r="I713" s="849"/>
      <c r="J713" s="849"/>
      <c r="K713" s="837">
        <v>0</v>
      </c>
      <c r="L713" s="849">
        <v>6</v>
      </c>
      <c r="M713" s="850">
        <v>1396.08</v>
      </c>
    </row>
    <row r="714" spans="1:13" ht="14.45" customHeight="1" x14ac:dyDescent="0.2">
      <c r="A714" s="831" t="s">
        <v>2941</v>
      </c>
      <c r="B714" s="832" t="s">
        <v>2821</v>
      </c>
      <c r="C714" s="832" t="s">
        <v>2822</v>
      </c>
      <c r="D714" s="832" t="s">
        <v>2823</v>
      </c>
      <c r="E714" s="832" t="s">
        <v>2824</v>
      </c>
      <c r="F714" s="849"/>
      <c r="G714" s="849"/>
      <c r="H714" s="837">
        <v>0</v>
      </c>
      <c r="I714" s="849">
        <v>20</v>
      </c>
      <c r="J714" s="849">
        <v>15080.8</v>
      </c>
      <c r="K714" s="837">
        <v>1</v>
      </c>
      <c r="L714" s="849">
        <v>20</v>
      </c>
      <c r="M714" s="850">
        <v>15080.8</v>
      </c>
    </row>
    <row r="715" spans="1:13" ht="14.45" customHeight="1" x14ac:dyDescent="0.2">
      <c r="A715" s="831" t="s">
        <v>2941</v>
      </c>
      <c r="B715" s="832" t="s">
        <v>2821</v>
      </c>
      <c r="C715" s="832" t="s">
        <v>3603</v>
      </c>
      <c r="D715" s="832" t="s">
        <v>2823</v>
      </c>
      <c r="E715" s="832" t="s">
        <v>3604</v>
      </c>
      <c r="F715" s="849"/>
      <c r="G715" s="849"/>
      <c r="H715" s="837">
        <v>0</v>
      </c>
      <c r="I715" s="849">
        <v>36</v>
      </c>
      <c r="J715" s="849">
        <v>40718.159999999996</v>
      </c>
      <c r="K715" s="837">
        <v>1</v>
      </c>
      <c r="L715" s="849">
        <v>36</v>
      </c>
      <c r="M715" s="850">
        <v>40718.159999999996</v>
      </c>
    </row>
    <row r="716" spans="1:13" ht="14.45" customHeight="1" x14ac:dyDescent="0.2">
      <c r="A716" s="831" t="s">
        <v>2941</v>
      </c>
      <c r="B716" s="832" t="s">
        <v>2821</v>
      </c>
      <c r="C716" s="832" t="s">
        <v>3607</v>
      </c>
      <c r="D716" s="832" t="s">
        <v>3608</v>
      </c>
      <c r="E716" s="832" t="s">
        <v>3606</v>
      </c>
      <c r="F716" s="849">
        <v>6</v>
      </c>
      <c r="G716" s="849">
        <v>7755.9000000000005</v>
      </c>
      <c r="H716" s="837">
        <v>1</v>
      </c>
      <c r="I716" s="849"/>
      <c r="J716" s="849"/>
      <c r="K716" s="837">
        <v>0</v>
      </c>
      <c r="L716" s="849">
        <v>6</v>
      </c>
      <c r="M716" s="850">
        <v>7755.9000000000005</v>
      </c>
    </row>
    <row r="717" spans="1:13" ht="14.45" customHeight="1" x14ac:dyDescent="0.2">
      <c r="A717" s="831" t="s">
        <v>2941</v>
      </c>
      <c r="B717" s="832" t="s">
        <v>2821</v>
      </c>
      <c r="C717" s="832" t="s">
        <v>3614</v>
      </c>
      <c r="D717" s="832" t="s">
        <v>3615</v>
      </c>
      <c r="E717" s="832" t="s">
        <v>2824</v>
      </c>
      <c r="F717" s="849">
        <v>12</v>
      </c>
      <c r="G717" s="849">
        <v>9048.48</v>
      </c>
      <c r="H717" s="837">
        <v>1</v>
      </c>
      <c r="I717" s="849"/>
      <c r="J717" s="849"/>
      <c r="K717" s="837">
        <v>0</v>
      </c>
      <c r="L717" s="849">
        <v>12</v>
      </c>
      <c r="M717" s="850">
        <v>9048.48</v>
      </c>
    </row>
    <row r="718" spans="1:13" ht="14.45" customHeight="1" x14ac:dyDescent="0.2">
      <c r="A718" s="831" t="s">
        <v>2941</v>
      </c>
      <c r="B718" s="832" t="s">
        <v>2821</v>
      </c>
      <c r="C718" s="832" t="s">
        <v>4227</v>
      </c>
      <c r="D718" s="832" t="s">
        <v>3615</v>
      </c>
      <c r="E718" s="832" t="s">
        <v>3606</v>
      </c>
      <c r="F718" s="849">
        <v>6</v>
      </c>
      <c r="G718" s="849">
        <v>9048.48</v>
      </c>
      <c r="H718" s="837">
        <v>1</v>
      </c>
      <c r="I718" s="849"/>
      <c r="J718" s="849"/>
      <c r="K718" s="837">
        <v>0</v>
      </c>
      <c r="L718" s="849">
        <v>6</v>
      </c>
      <c r="M718" s="850">
        <v>9048.48</v>
      </c>
    </row>
    <row r="719" spans="1:13" ht="14.45" customHeight="1" x14ac:dyDescent="0.2">
      <c r="A719" s="831" t="s">
        <v>2941</v>
      </c>
      <c r="B719" s="832" t="s">
        <v>2821</v>
      </c>
      <c r="C719" s="832" t="s">
        <v>3617</v>
      </c>
      <c r="D719" s="832" t="s">
        <v>3615</v>
      </c>
      <c r="E719" s="832" t="s">
        <v>2824</v>
      </c>
      <c r="F719" s="849">
        <v>18</v>
      </c>
      <c r="G719" s="849">
        <v>13572.72</v>
      </c>
      <c r="H719" s="837">
        <v>1</v>
      </c>
      <c r="I719" s="849"/>
      <c r="J719" s="849"/>
      <c r="K719" s="837">
        <v>0</v>
      </c>
      <c r="L719" s="849">
        <v>18</v>
      </c>
      <c r="M719" s="850">
        <v>13572.72</v>
      </c>
    </row>
    <row r="720" spans="1:13" ht="14.45" customHeight="1" x14ac:dyDescent="0.2">
      <c r="A720" s="831" t="s">
        <v>2941</v>
      </c>
      <c r="B720" s="832" t="s">
        <v>2353</v>
      </c>
      <c r="C720" s="832" t="s">
        <v>2589</v>
      </c>
      <c r="D720" s="832" t="s">
        <v>713</v>
      </c>
      <c r="E720" s="832" t="s">
        <v>1289</v>
      </c>
      <c r="F720" s="849"/>
      <c r="G720" s="849"/>
      <c r="H720" s="837"/>
      <c r="I720" s="849">
        <v>70</v>
      </c>
      <c r="J720" s="849">
        <v>0</v>
      </c>
      <c r="K720" s="837"/>
      <c r="L720" s="849">
        <v>70</v>
      </c>
      <c r="M720" s="850">
        <v>0</v>
      </c>
    </row>
    <row r="721" spans="1:13" ht="14.45" customHeight="1" x14ac:dyDescent="0.2">
      <c r="A721" s="831" t="s">
        <v>2941</v>
      </c>
      <c r="B721" s="832" t="s">
        <v>4477</v>
      </c>
      <c r="C721" s="832" t="s">
        <v>4290</v>
      </c>
      <c r="D721" s="832" t="s">
        <v>3831</v>
      </c>
      <c r="E721" s="832" t="s">
        <v>4291</v>
      </c>
      <c r="F721" s="849"/>
      <c r="G721" s="849"/>
      <c r="H721" s="837"/>
      <c r="I721" s="849">
        <v>1</v>
      </c>
      <c r="J721" s="849">
        <v>0</v>
      </c>
      <c r="K721" s="837"/>
      <c r="L721" s="849">
        <v>1</v>
      </c>
      <c r="M721" s="850">
        <v>0</v>
      </c>
    </row>
    <row r="722" spans="1:13" ht="14.45" customHeight="1" x14ac:dyDescent="0.2">
      <c r="A722" s="831" t="s">
        <v>2941</v>
      </c>
      <c r="B722" s="832" t="s">
        <v>2605</v>
      </c>
      <c r="C722" s="832" t="s">
        <v>4432</v>
      </c>
      <c r="D722" s="832" t="s">
        <v>3948</v>
      </c>
      <c r="E722" s="832" t="s">
        <v>4433</v>
      </c>
      <c r="F722" s="849">
        <v>3</v>
      </c>
      <c r="G722" s="849">
        <v>1357.83</v>
      </c>
      <c r="H722" s="837">
        <v>1</v>
      </c>
      <c r="I722" s="849"/>
      <c r="J722" s="849"/>
      <c r="K722" s="837">
        <v>0</v>
      </c>
      <c r="L722" s="849">
        <v>3</v>
      </c>
      <c r="M722" s="850">
        <v>1357.83</v>
      </c>
    </row>
    <row r="723" spans="1:13" ht="14.45" customHeight="1" x14ac:dyDescent="0.2">
      <c r="A723" s="831" t="s">
        <v>2941</v>
      </c>
      <c r="B723" s="832" t="s">
        <v>2605</v>
      </c>
      <c r="C723" s="832" t="s">
        <v>2606</v>
      </c>
      <c r="D723" s="832" t="s">
        <v>2607</v>
      </c>
      <c r="E723" s="832" t="s">
        <v>2608</v>
      </c>
      <c r="F723" s="849"/>
      <c r="G723" s="849"/>
      <c r="H723" s="837">
        <v>0</v>
      </c>
      <c r="I723" s="849">
        <v>17</v>
      </c>
      <c r="J723" s="849">
        <v>1923.72</v>
      </c>
      <c r="K723" s="837">
        <v>1</v>
      </c>
      <c r="L723" s="849">
        <v>17</v>
      </c>
      <c r="M723" s="850">
        <v>1923.72</v>
      </c>
    </row>
    <row r="724" spans="1:13" ht="14.45" customHeight="1" x14ac:dyDescent="0.2">
      <c r="A724" s="831" t="s">
        <v>2941</v>
      </c>
      <c r="B724" s="832" t="s">
        <v>2605</v>
      </c>
      <c r="C724" s="832" t="s">
        <v>2609</v>
      </c>
      <c r="D724" s="832" t="s">
        <v>2607</v>
      </c>
      <c r="E724" s="832" t="s">
        <v>2610</v>
      </c>
      <c r="F724" s="849"/>
      <c r="G724" s="849"/>
      <c r="H724" s="837">
        <v>0</v>
      </c>
      <c r="I724" s="849">
        <v>4</v>
      </c>
      <c r="J724" s="849">
        <v>678.92</v>
      </c>
      <c r="K724" s="837">
        <v>1</v>
      </c>
      <c r="L724" s="849">
        <v>4</v>
      </c>
      <c r="M724" s="850">
        <v>678.92</v>
      </c>
    </row>
    <row r="725" spans="1:13" ht="14.45" customHeight="1" x14ac:dyDescent="0.2">
      <c r="A725" s="831" t="s">
        <v>2941</v>
      </c>
      <c r="B725" s="832" t="s">
        <v>2605</v>
      </c>
      <c r="C725" s="832" t="s">
        <v>2834</v>
      </c>
      <c r="D725" s="832" t="s">
        <v>2607</v>
      </c>
      <c r="E725" s="832" t="s">
        <v>2835</v>
      </c>
      <c r="F725" s="849"/>
      <c r="G725" s="849"/>
      <c r="H725" s="837">
        <v>0</v>
      </c>
      <c r="I725" s="849">
        <v>86</v>
      </c>
      <c r="J725" s="849">
        <v>29194.420000000002</v>
      </c>
      <c r="K725" s="837">
        <v>1</v>
      </c>
      <c r="L725" s="849">
        <v>86</v>
      </c>
      <c r="M725" s="850">
        <v>29194.420000000002</v>
      </c>
    </row>
    <row r="726" spans="1:13" ht="14.45" customHeight="1" x14ac:dyDescent="0.2">
      <c r="A726" s="831" t="s">
        <v>2941</v>
      </c>
      <c r="B726" s="832" t="s">
        <v>2605</v>
      </c>
      <c r="C726" s="832" t="s">
        <v>3679</v>
      </c>
      <c r="D726" s="832" t="s">
        <v>3675</v>
      </c>
      <c r="E726" s="832" t="s">
        <v>3680</v>
      </c>
      <c r="F726" s="849"/>
      <c r="G726" s="849"/>
      <c r="H726" s="837">
        <v>0</v>
      </c>
      <c r="I726" s="849">
        <v>4</v>
      </c>
      <c r="J726" s="849">
        <v>3054.52</v>
      </c>
      <c r="K726" s="837">
        <v>1</v>
      </c>
      <c r="L726" s="849">
        <v>4</v>
      </c>
      <c r="M726" s="850">
        <v>3054.52</v>
      </c>
    </row>
    <row r="727" spans="1:13" ht="14.45" customHeight="1" x14ac:dyDescent="0.2">
      <c r="A727" s="831" t="s">
        <v>2941</v>
      </c>
      <c r="B727" s="832" t="s">
        <v>2605</v>
      </c>
      <c r="C727" s="832" t="s">
        <v>4035</v>
      </c>
      <c r="D727" s="832" t="s">
        <v>4036</v>
      </c>
      <c r="E727" s="832" t="s">
        <v>2835</v>
      </c>
      <c r="F727" s="849">
        <v>3</v>
      </c>
      <c r="G727" s="849">
        <v>1018.4100000000001</v>
      </c>
      <c r="H727" s="837">
        <v>1</v>
      </c>
      <c r="I727" s="849"/>
      <c r="J727" s="849"/>
      <c r="K727" s="837">
        <v>0</v>
      </c>
      <c r="L727" s="849">
        <v>3</v>
      </c>
      <c r="M727" s="850">
        <v>1018.4100000000001</v>
      </c>
    </row>
    <row r="728" spans="1:13" ht="14.45" customHeight="1" x14ac:dyDescent="0.2">
      <c r="A728" s="831" t="s">
        <v>2941</v>
      </c>
      <c r="B728" s="832" t="s">
        <v>2605</v>
      </c>
      <c r="C728" s="832" t="s">
        <v>4358</v>
      </c>
      <c r="D728" s="832" t="s">
        <v>2607</v>
      </c>
      <c r="E728" s="832" t="s">
        <v>2835</v>
      </c>
      <c r="F728" s="849">
        <v>1</v>
      </c>
      <c r="G728" s="849">
        <v>339.47</v>
      </c>
      <c r="H728" s="837">
        <v>1</v>
      </c>
      <c r="I728" s="849"/>
      <c r="J728" s="849"/>
      <c r="K728" s="837">
        <v>0</v>
      </c>
      <c r="L728" s="849">
        <v>1</v>
      </c>
      <c r="M728" s="850">
        <v>339.47</v>
      </c>
    </row>
    <row r="729" spans="1:13" ht="14.45" customHeight="1" x14ac:dyDescent="0.2">
      <c r="A729" s="831" t="s">
        <v>2941</v>
      </c>
      <c r="B729" s="832" t="s">
        <v>2611</v>
      </c>
      <c r="C729" s="832" t="s">
        <v>3794</v>
      </c>
      <c r="D729" s="832" t="s">
        <v>3795</v>
      </c>
      <c r="E729" s="832" t="s">
        <v>3796</v>
      </c>
      <c r="F729" s="849">
        <v>3</v>
      </c>
      <c r="G729" s="849">
        <v>507.87</v>
      </c>
      <c r="H729" s="837">
        <v>1</v>
      </c>
      <c r="I729" s="849"/>
      <c r="J729" s="849"/>
      <c r="K729" s="837">
        <v>0</v>
      </c>
      <c r="L729" s="849">
        <v>3</v>
      </c>
      <c r="M729" s="850">
        <v>507.87</v>
      </c>
    </row>
    <row r="730" spans="1:13" ht="14.45" customHeight="1" x14ac:dyDescent="0.2">
      <c r="A730" s="831" t="s">
        <v>2941</v>
      </c>
      <c r="B730" s="832" t="s">
        <v>2611</v>
      </c>
      <c r="C730" s="832" t="s">
        <v>3797</v>
      </c>
      <c r="D730" s="832" t="s">
        <v>3795</v>
      </c>
      <c r="E730" s="832" t="s">
        <v>3798</v>
      </c>
      <c r="F730" s="849">
        <v>12</v>
      </c>
      <c r="G730" s="849">
        <v>4062.96</v>
      </c>
      <c r="H730" s="837">
        <v>1</v>
      </c>
      <c r="I730" s="849"/>
      <c r="J730" s="849"/>
      <c r="K730" s="837">
        <v>0</v>
      </c>
      <c r="L730" s="849">
        <v>12</v>
      </c>
      <c r="M730" s="850">
        <v>4062.96</v>
      </c>
    </row>
    <row r="731" spans="1:13" ht="14.45" customHeight="1" x14ac:dyDescent="0.2">
      <c r="A731" s="831" t="s">
        <v>2941</v>
      </c>
      <c r="B731" s="832" t="s">
        <v>2611</v>
      </c>
      <c r="C731" s="832" t="s">
        <v>3803</v>
      </c>
      <c r="D731" s="832" t="s">
        <v>1346</v>
      </c>
      <c r="E731" s="832" t="s">
        <v>3796</v>
      </c>
      <c r="F731" s="849">
        <v>15</v>
      </c>
      <c r="G731" s="849">
        <v>2539.35</v>
      </c>
      <c r="H731" s="837">
        <v>1</v>
      </c>
      <c r="I731" s="849"/>
      <c r="J731" s="849"/>
      <c r="K731" s="837">
        <v>0</v>
      </c>
      <c r="L731" s="849">
        <v>15</v>
      </c>
      <c r="M731" s="850">
        <v>2539.35</v>
      </c>
    </row>
    <row r="732" spans="1:13" ht="14.45" customHeight="1" x14ac:dyDescent="0.2">
      <c r="A732" s="831" t="s">
        <v>2941</v>
      </c>
      <c r="B732" s="832" t="s">
        <v>2611</v>
      </c>
      <c r="C732" s="832" t="s">
        <v>3807</v>
      </c>
      <c r="D732" s="832" t="s">
        <v>3795</v>
      </c>
      <c r="E732" s="832" t="s">
        <v>3808</v>
      </c>
      <c r="F732" s="849">
        <v>9</v>
      </c>
      <c r="G732" s="849">
        <v>6094.5299999999988</v>
      </c>
      <c r="H732" s="837">
        <v>1</v>
      </c>
      <c r="I732" s="849"/>
      <c r="J732" s="849"/>
      <c r="K732" s="837">
        <v>0</v>
      </c>
      <c r="L732" s="849">
        <v>9</v>
      </c>
      <c r="M732" s="850">
        <v>6094.5299999999988</v>
      </c>
    </row>
    <row r="733" spans="1:13" ht="14.45" customHeight="1" x14ac:dyDescent="0.2">
      <c r="A733" s="831" t="s">
        <v>2941</v>
      </c>
      <c r="B733" s="832" t="s">
        <v>2611</v>
      </c>
      <c r="C733" s="832" t="s">
        <v>3963</v>
      </c>
      <c r="D733" s="832" t="s">
        <v>3802</v>
      </c>
      <c r="E733" s="832" t="s">
        <v>3964</v>
      </c>
      <c r="F733" s="849">
        <v>3</v>
      </c>
      <c r="G733" s="849">
        <v>253.95000000000002</v>
      </c>
      <c r="H733" s="837">
        <v>1</v>
      </c>
      <c r="I733" s="849"/>
      <c r="J733" s="849"/>
      <c r="K733" s="837">
        <v>0</v>
      </c>
      <c r="L733" s="849">
        <v>3</v>
      </c>
      <c r="M733" s="850">
        <v>253.95000000000002</v>
      </c>
    </row>
    <row r="734" spans="1:13" ht="14.45" customHeight="1" x14ac:dyDescent="0.2">
      <c r="A734" s="831" t="s">
        <v>2941</v>
      </c>
      <c r="B734" s="832" t="s">
        <v>2611</v>
      </c>
      <c r="C734" s="832" t="s">
        <v>3810</v>
      </c>
      <c r="D734" s="832" t="s">
        <v>1346</v>
      </c>
      <c r="E734" s="832" t="s">
        <v>3798</v>
      </c>
      <c r="F734" s="849">
        <v>29</v>
      </c>
      <c r="G734" s="849">
        <v>9818.82</v>
      </c>
      <c r="H734" s="837">
        <v>1</v>
      </c>
      <c r="I734" s="849"/>
      <c r="J734" s="849"/>
      <c r="K734" s="837">
        <v>0</v>
      </c>
      <c r="L734" s="849">
        <v>29</v>
      </c>
      <c r="M734" s="850">
        <v>9818.82</v>
      </c>
    </row>
    <row r="735" spans="1:13" ht="14.45" customHeight="1" x14ac:dyDescent="0.2">
      <c r="A735" s="831" t="s">
        <v>2941</v>
      </c>
      <c r="B735" s="832" t="s">
        <v>2611</v>
      </c>
      <c r="C735" s="832" t="s">
        <v>2612</v>
      </c>
      <c r="D735" s="832" t="s">
        <v>1346</v>
      </c>
      <c r="E735" s="832" t="s">
        <v>1347</v>
      </c>
      <c r="F735" s="849"/>
      <c r="G735" s="849"/>
      <c r="H735" s="837">
        <v>0</v>
      </c>
      <c r="I735" s="849">
        <v>22</v>
      </c>
      <c r="J735" s="849">
        <v>28305.64</v>
      </c>
      <c r="K735" s="837">
        <v>1</v>
      </c>
      <c r="L735" s="849">
        <v>22</v>
      </c>
      <c r="M735" s="850">
        <v>28305.64</v>
      </c>
    </row>
    <row r="736" spans="1:13" ht="14.45" customHeight="1" x14ac:dyDescent="0.2">
      <c r="A736" s="831" t="s">
        <v>2941</v>
      </c>
      <c r="B736" s="832" t="s">
        <v>2611</v>
      </c>
      <c r="C736" s="832" t="s">
        <v>3811</v>
      </c>
      <c r="D736" s="832" t="s">
        <v>3812</v>
      </c>
      <c r="E736" s="832" t="s">
        <v>3796</v>
      </c>
      <c r="F736" s="849">
        <v>16</v>
      </c>
      <c r="G736" s="849">
        <v>2708.64</v>
      </c>
      <c r="H736" s="837">
        <v>1</v>
      </c>
      <c r="I736" s="849"/>
      <c r="J736" s="849"/>
      <c r="K736" s="837">
        <v>0</v>
      </c>
      <c r="L736" s="849">
        <v>16</v>
      </c>
      <c r="M736" s="850">
        <v>2708.64</v>
      </c>
    </row>
    <row r="737" spans="1:13" ht="14.45" customHeight="1" x14ac:dyDescent="0.2">
      <c r="A737" s="831" t="s">
        <v>2941</v>
      </c>
      <c r="B737" s="832" t="s">
        <v>2611</v>
      </c>
      <c r="C737" s="832" t="s">
        <v>2613</v>
      </c>
      <c r="D737" s="832" t="s">
        <v>1346</v>
      </c>
      <c r="E737" s="832" t="s">
        <v>1348</v>
      </c>
      <c r="F737" s="849"/>
      <c r="G737" s="849"/>
      <c r="H737" s="837">
        <v>0</v>
      </c>
      <c r="I737" s="849">
        <v>10</v>
      </c>
      <c r="J737" s="849">
        <v>25732.199999999997</v>
      </c>
      <c r="K737" s="837">
        <v>1</v>
      </c>
      <c r="L737" s="849">
        <v>10</v>
      </c>
      <c r="M737" s="850">
        <v>25732.199999999997</v>
      </c>
    </row>
    <row r="738" spans="1:13" ht="14.45" customHeight="1" x14ac:dyDescent="0.2">
      <c r="A738" s="831" t="s">
        <v>2941</v>
      </c>
      <c r="B738" s="832" t="s">
        <v>2611</v>
      </c>
      <c r="C738" s="832" t="s">
        <v>3813</v>
      </c>
      <c r="D738" s="832" t="s">
        <v>1346</v>
      </c>
      <c r="E738" s="832" t="s">
        <v>3808</v>
      </c>
      <c r="F738" s="849"/>
      <c r="G738" s="849"/>
      <c r="H738" s="837">
        <v>0</v>
      </c>
      <c r="I738" s="849">
        <v>15</v>
      </c>
      <c r="J738" s="849">
        <v>10157.549999999999</v>
      </c>
      <c r="K738" s="837">
        <v>1</v>
      </c>
      <c r="L738" s="849">
        <v>15</v>
      </c>
      <c r="M738" s="850">
        <v>10157.549999999999</v>
      </c>
    </row>
    <row r="739" spans="1:13" ht="14.45" customHeight="1" x14ac:dyDescent="0.2">
      <c r="A739" s="831" t="s">
        <v>2941</v>
      </c>
      <c r="B739" s="832" t="s">
        <v>2611</v>
      </c>
      <c r="C739" s="832" t="s">
        <v>4281</v>
      </c>
      <c r="D739" s="832" t="s">
        <v>4282</v>
      </c>
      <c r="E739" s="832" t="s">
        <v>4283</v>
      </c>
      <c r="F739" s="849">
        <v>6</v>
      </c>
      <c r="G739" s="849">
        <v>10292.880000000001</v>
      </c>
      <c r="H739" s="837">
        <v>1</v>
      </c>
      <c r="I739" s="849"/>
      <c r="J739" s="849"/>
      <c r="K739" s="837">
        <v>0</v>
      </c>
      <c r="L739" s="849">
        <v>6</v>
      </c>
      <c r="M739" s="850">
        <v>10292.880000000001</v>
      </c>
    </row>
    <row r="740" spans="1:13" ht="14.45" customHeight="1" x14ac:dyDescent="0.2">
      <c r="A740" s="831" t="s">
        <v>2941</v>
      </c>
      <c r="B740" s="832" t="s">
        <v>2611</v>
      </c>
      <c r="C740" s="832" t="s">
        <v>3816</v>
      </c>
      <c r="D740" s="832" t="s">
        <v>3817</v>
      </c>
      <c r="E740" s="832" t="s">
        <v>3798</v>
      </c>
      <c r="F740" s="849">
        <v>4</v>
      </c>
      <c r="G740" s="849">
        <v>6861.92</v>
      </c>
      <c r="H740" s="837">
        <v>1</v>
      </c>
      <c r="I740" s="849"/>
      <c r="J740" s="849"/>
      <c r="K740" s="837">
        <v>0</v>
      </c>
      <c r="L740" s="849">
        <v>4</v>
      </c>
      <c r="M740" s="850">
        <v>6861.92</v>
      </c>
    </row>
    <row r="741" spans="1:13" ht="14.45" customHeight="1" x14ac:dyDescent="0.2">
      <c r="A741" s="831" t="s">
        <v>2941</v>
      </c>
      <c r="B741" s="832" t="s">
        <v>2643</v>
      </c>
      <c r="C741" s="832" t="s">
        <v>2644</v>
      </c>
      <c r="D741" s="832" t="s">
        <v>1538</v>
      </c>
      <c r="E741" s="832" t="s">
        <v>2645</v>
      </c>
      <c r="F741" s="849">
        <v>9</v>
      </c>
      <c r="G741" s="849">
        <v>0</v>
      </c>
      <c r="H741" s="837"/>
      <c r="I741" s="849"/>
      <c r="J741" s="849"/>
      <c r="K741" s="837"/>
      <c r="L741" s="849">
        <v>9</v>
      </c>
      <c r="M741" s="850">
        <v>0</v>
      </c>
    </row>
    <row r="742" spans="1:13" ht="14.45" customHeight="1" x14ac:dyDescent="0.2">
      <c r="A742" s="831" t="s">
        <v>2941</v>
      </c>
      <c r="B742" s="832" t="s">
        <v>2643</v>
      </c>
      <c r="C742" s="832" t="s">
        <v>3031</v>
      </c>
      <c r="D742" s="832" t="s">
        <v>3032</v>
      </c>
      <c r="E742" s="832" t="s">
        <v>2619</v>
      </c>
      <c r="F742" s="849">
        <v>2</v>
      </c>
      <c r="G742" s="849">
        <v>0</v>
      </c>
      <c r="H742" s="837"/>
      <c r="I742" s="849"/>
      <c r="J742" s="849"/>
      <c r="K742" s="837"/>
      <c r="L742" s="849">
        <v>2</v>
      </c>
      <c r="M742" s="850">
        <v>0</v>
      </c>
    </row>
    <row r="743" spans="1:13" ht="14.45" customHeight="1" x14ac:dyDescent="0.2">
      <c r="A743" s="831" t="s">
        <v>2941</v>
      </c>
      <c r="B743" s="832" t="s">
        <v>2643</v>
      </c>
      <c r="C743" s="832" t="s">
        <v>2646</v>
      </c>
      <c r="D743" s="832" t="s">
        <v>1538</v>
      </c>
      <c r="E743" s="832" t="s">
        <v>2645</v>
      </c>
      <c r="F743" s="849"/>
      <c r="G743" s="849"/>
      <c r="H743" s="837"/>
      <c r="I743" s="849">
        <v>4</v>
      </c>
      <c r="J743" s="849">
        <v>0</v>
      </c>
      <c r="K743" s="837"/>
      <c r="L743" s="849">
        <v>4</v>
      </c>
      <c r="M743" s="850">
        <v>0</v>
      </c>
    </row>
    <row r="744" spans="1:13" ht="14.45" customHeight="1" x14ac:dyDescent="0.2">
      <c r="A744" s="831" t="s">
        <v>2941</v>
      </c>
      <c r="B744" s="832" t="s">
        <v>4478</v>
      </c>
      <c r="C744" s="832" t="s">
        <v>3620</v>
      </c>
      <c r="D744" s="832" t="s">
        <v>874</v>
      </c>
      <c r="E744" s="832" t="s">
        <v>875</v>
      </c>
      <c r="F744" s="849"/>
      <c r="G744" s="849"/>
      <c r="H744" s="837">
        <v>0</v>
      </c>
      <c r="I744" s="849">
        <v>15</v>
      </c>
      <c r="J744" s="849">
        <v>989.84999999999991</v>
      </c>
      <c r="K744" s="837">
        <v>1</v>
      </c>
      <c r="L744" s="849">
        <v>15</v>
      </c>
      <c r="M744" s="850">
        <v>989.84999999999991</v>
      </c>
    </row>
    <row r="745" spans="1:13" ht="14.45" customHeight="1" x14ac:dyDescent="0.2">
      <c r="A745" s="831" t="s">
        <v>2941</v>
      </c>
      <c r="B745" s="832" t="s">
        <v>4478</v>
      </c>
      <c r="C745" s="832" t="s">
        <v>3050</v>
      </c>
      <c r="D745" s="832" t="s">
        <v>876</v>
      </c>
      <c r="E745" s="832" t="s">
        <v>877</v>
      </c>
      <c r="F745" s="849"/>
      <c r="G745" s="849"/>
      <c r="H745" s="837">
        <v>0</v>
      </c>
      <c r="I745" s="849">
        <v>6</v>
      </c>
      <c r="J745" s="849">
        <v>792</v>
      </c>
      <c r="K745" s="837">
        <v>1</v>
      </c>
      <c r="L745" s="849">
        <v>6</v>
      </c>
      <c r="M745" s="850">
        <v>792</v>
      </c>
    </row>
    <row r="746" spans="1:13" ht="14.45" customHeight="1" x14ac:dyDescent="0.2">
      <c r="A746" s="831" t="s">
        <v>2941</v>
      </c>
      <c r="B746" s="832" t="s">
        <v>4478</v>
      </c>
      <c r="C746" s="832" t="s">
        <v>3621</v>
      </c>
      <c r="D746" s="832" t="s">
        <v>876</v>
      </c>
      <c r="E746" s="832" t="s">
        <v>3619</v>
      </c>
      <c r="F746" s="849"/>
      <c r="G746" s="849"/>
      <c r="H746" s="837">
        <v>0</v>
      </c>
      <c r="I746" s="849">
        <v>3</v>
      </c>
      <c r="J746" s="849">
        <v>792</v>
      </c>
      <c r="K746" s="837">
        <v>1</v>
      </c>
      <c r="L746" s="849">
        <v>3</v>
      </c>
      <c r="M746" s="850">
        <v>792</v>
      </c>
    </row>
    <row r="747" spans="1:13" ht="14.45" customHeight="1" x14ac:dyDescent="0.2">
      <c r="A747" s="831" t="s">
        <v>2941</v>
      </c>
      <c r="B747" s="832" t="s">
        <v>2665</v>
      </c>
      <c r="C747" s="832" t="s">
        <v>4439</v>
      </c>
      <c r="D747" s="832" t="s">
        <v>4440</v>
      </c>
      <c r="E747" s="832" t="s">
        <v>4053</v>
      </c>
      <c r="F747" s="849">
        <v>3</v>
      </c>
      <c r="G747" s="849">
        <v>241.59</v>
      </c>
      <c r="H747" s="837">
        <v>1</v>
      </c>
      <c r="I747" s="849"/>
      <c r="J747" s="849"/>
      <c r="K747" s="837">
        <v>0</v>
      </c>
      <c r="L747" s="849">
        <v>3</v>
      </c>
      <c r="M747" s="850">
        <v>241.59</v>
      </c>
    </row>
    <row r="748" spans="1:13" ht="14.45" customHeight="1" x14ac:dyDescent="0.2">
      <c r="A748" s="831" t="s">
        <v>2941</v>
      </c>
      <c r="B748" s="832" t="s">
        <v>2670</v>
      </c>
      <c r="C748" s="832" t="s">
        <v>3882</v>
      </c>
      <c r="D748" s="832" t="s">
        <v>2673</v>
      </c>
      <c r="E748" s="832" t="s">
        <v>3883</v>
      </c>
      <c r="F748" s="849"/>
      <c r="G748" s="849"/>
      <c r="H748" s="837">
        <v>0</v>
      </c>
      <c r="I748" s="849">
        <v>21</v>
      </c>
      <c r="J748" s="849">
        <v>1691.13</v>
      </c>
      <c r="K748" s="837">
        <v>1</v>
      </c>
      <c r="L748" s="849">
        <v>21</v>
      </c>
      <c r="M748" s="850">
        <v>1691.13</v>
      </c>
    </row>
    <row r="749" spans="1:13" ht="14.45" customHeight="1" x14ac:dyDescent="0.2">
      <c r="A749" s="831" t="s">
        <v>2941</v>
      </c>
      <c r="B749" s="832" t="s">
        <v>2670</v>
      </c>
      <c r="C749" s="832" t="s">
        <v>3886</v>
      </c>
      <c r="D749" s="832" t="s">
        <v>2673</v>
      </c>
      <c r="E749" s="832" t="s">
        <v>1494</v>
      </c>
      <c r="F749" s="849">
        <v>2</v>
      </c>
      <c r="G749" s="849">
        <v>800.34</v>
      </c>
      <c r="H749" s="837">
        <v>1</v>
      </c>
      <c r="I749" s="849"/>
      <c r="J749" s="849"/>
      <c r="K749" s="837">
        <v>0</v>
      </c>
      <c r="L749" s="849">
        <v>2</v>
      </c>
      <c r="M749" s="850">
        <v>800.34</v>
      </c>
    </row>
    <row r="750" spans="1:13" ht="14.45" customHeight="1" x14ac:dyDescent="0.2">
      <c r="A750" s="831" t="s">
        <v>2941</v>
      </c>
      <c r="B750" s="832" t="s">
        <v>2670</v>
      </c>
      <c r="C750" s="832" t="s">
        <v>3887</v>
      </c>
      <c r="D750" s="832" t="s">
        <v>2673</v>
      </c>
      <c r="E750" s="832" t="s">
        <v>3888</v>
      </c>
      <c r="F750" s="849">
        <v>1</v>
      </c>
      <c r="G750" s="849">
        <v>533.42999999999995</v>
      </c>
      <c r="H750" s="837">
        <v>1</v>
      </c>
      <c r="I750" s="849"/>
      <c r="J750" s="849"/>
      <c r="K750" s="837">
        <v>0</v>
      </c>
      <c r="L750" s="849">
        <v>1</v>
      </c>
      <c r="M750" s="850">
        <v>533.42999999999995</v>
      </c>
    </row>
    <row r="751" spans="1:13" ht="14.45" customHeight="1" x14ac:dyDescent="0.2">
      <c r="A751" s="831" t="s">
        <v>2941</v>
      </c>
      <c r="B751" s="832" t="s">
        <v>2670</v>
      </c>
      <c r="C751" s="832" t="s">
        <v>2672</v>
      </c>
      <c r="D751" s="832" t="s">
        <v>2673</v>
      </c>
      <c r="E751" s="832" t="s">
        <v>1494</v>
      </c>
      <c r="F751" s="849"/>
      <c r="G751" s="849"/>
      <c r="H751" s="837">
        <v>0</v>
      </c>
      <c r="I751" s="849">
        <v>2</v>
      </c>
      <c r="J751" s="849">
        <v>800.34</v>
      </c>
      <c r="K751" s="837">
        <v>1</v>
      </c>
      <c r="L751" s="849">
        <v>2</v>
      </c>
      <c r="M751" s="850">
        <v>800.34</v>
      </c>
    </row>
    <row r="752" spans="1:13" ht="14.45" customHeight="1" x14ac:dyDescent="0.2">
      <c r="A752" s="831" t="s">
        <v>2941</v>
      </c>
      <c r="B752" s="832" t="s">
        <v>4480</v>
      </c>
      <c r="C752" s="832" t="s">
        <v>4198</v>
      </c>
      <c r="D752" s="832" t="s">
        <v>3145</v>
      </c>
      <c r="E752" s="832" t="s">
        <v>3907</v>
      </c>
      <c r="F752" s="849">
        <v>5</v>
      </c>
      <c r="G752" s="849">
        <v>251.6</v>
      </c>
      <c r="H752" s="837">
        <v>1</v>
      </c>
      <c r="I752" s="849"/>
      <c r="J752" s="849"/>
      <c r="K752" s="837">
        <v>0</v>
      </c>
      <c r="L752" s="849">
        <v>5</v>
      </c>
      <c r="M752" s="850">
        <v>251.6</v>
      </c>
    </row>
    <row r="753" spans="1:13" ht="14.45" customHeight="1" x14ac:dyDescent="0.2">
      <c r="A753" s="831" t="s">
        <v>2941</v>
      </c>
      <c r="B753" s="832" t="s">
        <v>4480</v>
      </c>
      <c r="C753" s="832" t="s">
        <v>3908</v>
      </c>
      <c r="D753" s="832" t="s">
        <v>3145</v>
      </c>
      <c r="E753" s="832" t="s">
        <v>3909</v>
      </c>
      <c r="F753" s="849">
        <v>3</v>
      </c>
      <c r="G753" s="849">
        <v>452.82</v>
      </c>
      <c r="H753" s="837">
        <v>1</v>
      </c>
      <c r="I753" s="849"/>
      <c r="J753" s="849"/>
      <c r="K753" s="837">
        <v>0</v>
      </c>
      <c r="L753" s="849">
        <v>3</v>
      </c>
      <c r="M753" s="850">
        <v>452.82</v>
      </c>
    </row>
    <row r="754" spans="1:13" ht="14.45" customHeight="1" x14ac:dyDescent="0.2">
      <c r="A754" s="831" t="s">
        <v>2941</v>
      </c>
      <c r="B754" s="832" t="s">
        <v>4480</v>
      </c>
      <c r="C754" s="832" t="s">
        <v>3916</v>
      </c>
      <c r="D754" s="832" t="s">
        <v>3906</v>
      </c>
      <c r="E754" s="832" t="s">
        <v>3917</v>
      </c>
      <c r="F754" s="849">
        <v>7</v>
      </c>
      <c r="G754" s="849">
        <v>352.24</v>
      </c>
      <c r="H754" s="837">
        <v>1</v>
      </c>
      <c r="I754" s="849"/>
      <c r="J754" s="849"/>
      <c r="K754" s="837">
        <v>0</v>
      </c>
      <c r="L754" s="849">
        <v>7</v>
      </c>
      <c r="M754" s="850">
        <v>352.24</v>
      </c>
    </row>
    <row r="755" spans="1:13" ht="14.45" customHeight="1" x14ac:dyDescent="0.2">
      <c r="A755" s="831" t="s">
        <v>2942</v>
      </c>
      <c r="B755" s="832" t="s">
        <v>2486</v>
      </c>
      <c r="C755" s="832" t="s">
        <v>3225</v>
      </c>
      <c r="D755" s="832" t="s">
        <v>3226</v>
      </c>
      <c r="E755" s="832" t="s">
        <v>3227</v>
      </c>
      <c r="F755" s="849"/>
      <c r="G755" s="849"/>
      <c r="H755" s="837">
        <v>0</v>
      </c>
      <c r="I755" s="849">
        <v>2</v>
      </c>
      <c r="J755" s="849">
        <v>299.04000000000002</v>
      </c>
      <c r="K755" s="837">
        <v>1</v>
      </c>
      <c r="L755" s="849">
        <v>2</v>
      </c>
      <c r="M755" s="850">
        <v>299.04000000000002</v>
      </c>
    </row>
    <row r="756" spans="1:13" ht="14.45" customHeight="1" x14ac:dyDescent="0.2">
      <c r="A756" s="831" t="s">
        <v>2943</v>
      </c>
      <c r="B756" s="832" t="s">
        <v>4496</v>
      </c>
      <c r="C756" s="832" t="s">
        <v>3518</v>
      </c>
      <c r="D756" s="832" t="s">
        <v>3519</v>
      </c>
      <c r="E756" s="832" t="s">
        <v>3520</v>
      </c>
      <c r="F756" s="849"/>
      <c r="G756" s="849"/>
      <c r="H756" s="837">
        <v>0</v>
      </c>
      <c r="I756" s="849">
        <v>4</v>
      </c>
      <c r="J756" s="849">
        <v>411.4</v>
      </c>
      <c r="K756" s="837">
        <v>1</v>
      </c>
      <c r="L756" s="849">
        <v>4</v>
      </c>
      <c r="M756" s="850">
        <v>411.4</v>
      </c>
    </row>
    <row r="757" spans="1:13" ht="14.45" customHeight="1" x14ac:dyDescent="0.2">
      <c r="A757" s="831" t="s">
        <v>2943</v>
      </c>
      <c r="B757" s="832" t="s">
        <v>2353</v>
      </c>
      <c r="C757" s="832" t="s">
        <v>2589</v>
      </c>
      <c r="D757" s="832" t="s">
        <v>713</v>
      </c>
      <c r="E757" s="832" t="s">
        <v>1289</v>
      </c>
      <c r="F757" s="849"/>
      <c r="G757" s="849"/>
      <c r="H757" s="837"/>
      <c r="I757" s="849">
        <v>4</v>
      </c>
      <c r="J757" s="849">
        <v>0</v>
      </c>
      <c r="K757" s="837"/>
      <c r="L757" s="849">
        <v>4</v>
      </c>
      <c r="M757" s="850">
        <v>0</v>
      </c>
    </row>
    <row r="758" spans="1:13" ht="14.45" customHeight="1" x14ac:dyDescent="0.2">
      <c r="A758" s="831" t="s">
        <v>2943</v>
      </c>
      <c r="B758" s="832" t="s">
        <v>2643</v>
      </c>
      <c r="C758" s="832" t="s">
        <v>3031</v>
      </c>
      <c r="D758" s="832" t="s">
        <v>3032</v>
      </c>
      <c r="E758" s="832" t="s">
        <v>2619</v>
      </c>
      <c r="F758" s="849">
        <v>1</v>
      </c>
      <c r="G758" s="849">
        <v>0</v>
      </c>
      <c r="H758" s="837"/>
      <c r="I758" s="849"/>
      <c r="J758" s="849"/>
      <c r="K758" s="837"/>
      <c r="L758" s="849">
        <v>1</v>
      </c>
      <c r="M758" s="850">
        <v>0</v>
      </c>
    </row>
    <row r="759" spans="1:13" ht="14.45" customHeight="1" x14ac:dyDescent="0.2">
      <c r="A759" s="831" t="s">
        <v>2945</v>
      </c>
      <c r="B759" s="832" t="s">
        <v>2633</v>
      </c>
      <c r="C759" s="832" t="s">
        <v>2639</v>
      </c>
      <c r="D759" s="832" t="s">
        <v>2635</v>
      </c>
      <c r="E759" s="832" t="s">
        <v>2640</v>
      </c>
      <c r="F759" s="849"/>
      <c r="G759" s="849"/>
      <c r="H759" s="837">
        <v>0</v>
      </c>
      <c r="I759" s="849">
        <v>1</v>
      </c>
      <c r="J759" s="849">
        <v>4.7</v>
      </c>
      <c r="K759" s="837">
        <v>1</v>
      </c>
      <c r="L759" s="849">
        <v>1</v>
      </c>
      <c r="M759" s="850">
        <v>4.7</v>
      </c>
    </row>
    <row r="760" spans="1:13" ht="14.45" customHeight="1" x14ac:dyDescent="0.2">
      <c r="A760" s="831" t="s">
        <v>2946</v>
      </c>
      <c r="B760" s="832" t="s">
        <v>2393</v>
      </c>
      <c r="C760" s="832" t="s">
        <v>2398</v>
      </c>
      <c r="D760" s="832" t="s">
        <v>891</v>
      </c>
      <c r="E760" s="832" t="s">
        <v>2399</v>
      </c>
      <c r="F760" s="849"/>
      <c r="G760" s="849"/>
      <c r="H760" s="837">
        <v>0</v>
      </c>
      <c r="I760" s="849">
        <v>1</v>
      </c>
      <c r="J760" s="849">
        <v>160.03</v>
      </c>
      <c r="K760" s="837">
        <v>1</v>
      </c>
      <c r="L760" s="849">
        <v>1</v>
      </c>
      <c r="M760" s="850">
        <v>160.03</v>
      </c>
    </row>
    <row r="761" spans="1:13" ht="14.45" customHeight="1" x14ac:dyDescent="0.2">
      <c r="A761" s="831" t="s">
        <v>2946</v>
      </c>
      <c r="B761" s="832" t="s">
        <v>2441</v>
      </c>
      <c r="C761" s="832" t="s">
        <v>3559</v>
      </c>
      <c r="D761" s="832" t="s">
        <v>2443</v>
      </c>
      <c r="E761" s="832" t="s">
        <v>875</v>
      </c>
      <c r="F761" s="849">
        <v>2</v>
      </c>
      <c r="G761" s="849">
        <v>105.45</v>
      </c>
      <c r="H761" s="837">
        <v>1</v>
      </c>
      <c r="I761" s="849"/>
      <c r="J761" s="849"/>
      <c r="K761" s="837">
        <v>0</v>
      </c>
      <c r="L761" s="849">
        <v>2</v>
      </c>
      <c r="M761" s="850">
        <v>105.45</v>
      </c>
    </row>
    <row r="762" spans="1:13" ht="14.45" customHeight="1" x14ac:dyDescent="0.2">
      <c r="A762" s="831" t="s">
        <v>2946</v>
      </c>
      <c r="B762" s="832" t="s">
        <v>2441</v>
      </c>
      <c r="C762" s="832" t="s">
        <v>3560</v>
      </c>
      <c r="D762" s="832" t="s">
        <v>3561</v>
      </c>
      <c r="E762" s="832" t="s">
        <v>877</v>
      </c>
      <c r="F762" s="849">
        <v>1</v>
      </c>
      <c r="G762" s="849">
        <v>93.18</v>
      </c>
      <c r="H762" s="837">
        <v>1</v>
      </c>
      <c r="I762" s="849"/>
      <c r="J762" s="849"/>
      <c r="K762" s="837">
        <v>0</v>
      </c>
      <c r="L762" s="849">
        <v>1</v>
      </c>
      <c r="M762" s="850">
        <v>93.18</v>
      </c>
    </row>
    <row r="763" spans="1:13" ht="14.45" customHeight="1" x14ac:dyDescent="0.2">
      <c r="A763" s="831" t="s">
        <v>2946</v>
      </c>
      <c r="B763" s="832" t="s">
        <v>2515</v>
      </c>
      <c r="C763" s="832" t="s">
        <v>3500</v>
      </c>
      <c r="D763" s="832" t="s">
        <v>3501</v>
      </c>
      <c r="E763" s="832" t="s">
        <v>2518</v>
      </c>
      <c r="F763" s="849">
        <v>1</v>
      </c>
      <c r="G763" s="849">
        <v>119.69</v>
      </c>
      <c r="H763" s="837">
        <v>1</v>
      </c>
      <c r="I763" s="849"/>
      <c r="J763" s="849"/>
      <c r="K763" s="837">
        <v>0</v>
      </c>
      <c r="L763" s="849">
        <v>1</v>
      </c>
      <c r="M763" s="850">
        <v>119.69</v>
      </c>
    </row>
    <row r="764" spans="1:13" ht="14.45" customHeight="1" x14ac:dyDescent="0.2">
      <c r="A764" s="831" t="s">
        <v>2946</v>
      </c>
      <c r="B764" s="832" t="s">
        <v>2633</v>
      </c>
      <c r="C764" s="832" t="s">
        <v>2634</v>
      </c>
      <c r="D764" s="832" t="s">
        <v>2635</v>
      </c>
      <c r="E764" s="832" t="s">
        <v>2636</v>
      </c>
      <c r="F764" s="849"/>
      <c r="G764" s="849"/>
      <c r="H764" s="837">
        <v>0</v>
      </c>
      <c r="I764" s="849">
        <v>1</v>
      </c>
      <c r="J764" s="849">
        <v>9.4</v>
      </c>
      <c r="K764" s="837">
        <v>1</v>
      </c>
      <c r="L764" s="849">
        <v>1</v>
      </c>
      <c r="M764" s="850">
        <v>9.4</v>
      </c>
    </row>
    <row r="765" spans="1:13" ht="14.45" customHeight="1" x14ac:dyDescent="0.2">
      <c r="A765" s="831" t="s">
        <v>2946</v>
      </c>
      <c r="B765" s="832" t="s">
        <v>4497</v>
      </c>
      <c r="C765" s="832" t="s">
        <v>3565</v>
      </c>
      <c r="D765" s="832" t="s">
        <v>3566</v>
      </c>
      <c r="E765" s="832" t="s">
        <v>3567</v>
      </c>
      <c r="F765" s="849"/>
      <c r="G765" s="849"/>
      <c r="H765" s="837">
        <v>0</v>
      </c>
      <c r="I765" s="849">
        <v>2</v>
      </c>
      <c r="J765" s="849">
        <v>3794.87</v>
      </c>
      <c r="K765" s="837">
        <v>1</v>
      </c>
      <c r="L765" s="849">
        <v>2</v>
      </c>
      <c r="M765" s="850">
        <v>3794.87</v>
      </c>
    </row>
    <row r="766" spans="1:13" ht="14.45" customHeight="1" x14ac:dyDescent="0.2">
      <c r="A766" s="831" t="s">
        <v>2947</v>
      </c>
      <c r="B766" s="832" t="s">
        <v>2362</v>
      </c>
      <c r="C766" s="832" t="s">
        <v>4287</v>
      </c>
      <c r="D766" s="832" t="s">
        <v>4288</v>
      </c>
      <c r="E766" s="832" t="s">
        <v>4289</v>
      </c>
      <c r="F766" s="849">
        <v>1</v>
      </c>
      <c r="G766" s="849">
        <v>83.25</v>
      </c>
      <c r="H766" s="837">
        <v>1</v>
      </c>
      <c r="I766" s="849"/>
      <c r="J766" s="849"/>
      <c r="K766" s="837">
        <v>0</v>
      </c>
      <c r="L766" s="849">
        <v>1</v>
      </c>
      <c r="M766" s="850">
        <v>83.25</v>
      </c>
    </row>
    <row r="767" spans="1:13" ht="14.45" customHeight="1" x14ac:dyDescent="0.2">
      <c r="A767" s="831" t="s">
        <v>2947</v>
      </c>
      <c r="B767" s="832" t="s">
        <v>2727</v>
      </c>
      <c r="C767" s="832" t="s">
        <v>2728</v>
      </c>
      <c r="D767" s="832" t="s">
        <v>1969</v>
      </c>
      <c r="E767" s="832" t="s">
        <v>2729</v>
      </c>
      <c r="F767" s="849"/>
      <c r="G767" s="849"/>
      <c r="H767" s="837">
        <v>0</v>
      </c>
      <c r="I767" s="849">
        <v>1</v>
      </c>
      <c r="J767" s="849">
        <v>64.5</v>
      </c>
      <c r="K767" s="837">
        <v>1</v>
      </c>
      <c r="L767" s="849">
        <v>1</v>
      </c>
      <c r="M767" s="850">
        <v>64.5</v>
      </c>
    </row>
    <row r="768" spans="1:13" ht="14.45" customHeight="1" x14ac:dyDescent="0.2">
      <c r="A768" s="831" t="s">
        <v>2947</v>
      </c>
      <c r="B768" s="832" t="s">
        <v>2423</v>
      </c>
      <c r="C768" s="832" t="s">
        <v>4269</v>
      </c>
      <c r="D768" s="832" t="s">
        <v>820</v>
      </c>
      <c r="E768" s="832" t="s">
        <v>821</v>
      </c>
      <c r="F768" s="849"/>
      <c r="G768" s="849"/>
      <c r="H768" s="837">
        <v>0</v>
      </c>
      <c r="I768" s="849">
        <v>1</v>
      </c>
      <c r="J768" s="849">
        <v>234.07</v>
      </c>
      <c r="K768" s="837">
        <v>1</v>
      </c>
      <c r="L768" s="849">
        <v>1</v>
      </c>
      <c r="M768" s="850">
        <v>234.07</v>
      </c>
    </row>
    <row r="769" spans="1:13" ht="14.45" customHeight="1" x14ac:dyDescent="0.2">
      <c r="A769" s="831" t="s">
        <v>2947</v>
      </c>
      <c r="B769" s="832" t="s">
        <v>2423</v>
      </c>
      <c r="C769" s="832" t="s">
        <v>2424</v>
      </c>
      <c r="D769" s="832" t="s">
        <v>1491</v>
      </c>
      <c r="E769" s="832" t="s">
        <v>762</v>
      </c>
      <c r="F769" s="849"/>
      <c r="G769" s="849"/>
      <c r="H769" s="837">
        <v>0</v>
      </c>
      <c r="I769" s="849">
        <v>3</v>
      </c>
      <c r="J769" s="849">
        <v>82.47</v>
      </c>
      <c r="K769" s="837">
        <v>1</v>
      </c>
      <c r="L769" s="849">
        <v>3</v>
      </c>
      <c r="M769" s="850">
        <v>82.47</v>
      </c>
    </row>
    <row r="770" spans="1:13" ht="14.45" customHeight="1" x14ac:dyDescent="0.2">
      <c r="A770" s="831" t="s">
        <v>2947</v>
      </c>
      <c r="B770" s="832" t="s">
        <v>2463</v>
      </c>
      <c r="C770" s="832" t="s">
        <v>4214</v>
      </c>
      <c r="D770" s="832" t="s">
        <v>2465</v>
      </c>
      <c r="E770" s="832" t="s">
        <v>4215</v>
      </c>
      <c r="F770" s="849"/>
      <c r="G770" s="849"/>
      <c r="H770" s="837">
        <v>0</v>
      </c>
      <c r="I770" s="849">
        <v>1</v>
      </c>
      <c r="J770" s="849">
        <v>94.28</v>
      </c>
      <c r="K770" s="837">
        <v>1</v>
      </c>
      <c r="L770" s="849">
        <v>1</v>
      </c>
      <c r="M770" s="850">
        <v>94.28</v>
      </c>
    </row>
    <row r="771" spans="1:13" ht="14.45" customHeight="1" x14ac:dyDescent="0.2">
      <c r="A771" s="831" t="s">
        <v>2947</v>
      </c>
      <c r="B771" s="832" t="s">
        <v>2463</v>
      </c>
      <c r="C771" s="832" t="s">
        <v>2478</v>
      </c>
      <c r="D771" s="832" t="s">
        <v>2465</v>
      </c>
      <c r="E771" s="832" t="s">
        <v>2479</v>
      </c>
      <c r="F771" s="849"/>
      <c r="G771" s="849"/>
      <c r="H771" s="837">
        <v>0</v>
      </c>
      <c r="I771" s="849">
        <v>1</v>
      </c>
      <c r="J771" s="849">
        <v>49.08</v>
      </c>
      <c r="K771" s="837">
        <v>1</v>
      </c>
      <c r="L771" s="849">
        <v>1</v>
      </c>
      <c r="M771" s="850">
        <v>49.08</v>
      </c>
    </row>
    <row r="772" spans="1:13" ht="14.45" customHeight="1" x14ac:dyDescent="0.2">
      <c r="A772" s="831" t="s">
        <v>2947</v>
      </c>
      <c r="B772" s="832" t="s">
        <v>2486</v>
      </c>
      <c r="C772" s="832" t="s">
        <v>4212</v>
      </c>
      <c r="D772" s="832" t="s">
        <v>3179</v>
      </c>
      <c r="E772" s="832" t="s">
        <v>4213</v>
      </c>
      <c r="F772" s="849">
        <v>2</v>
      </c>
      <c r="G772" s="849">
        <v>308.72000000000003</v>
      </c>
      <c r="H772" s="837">
        <v>1</v>
      </c>
      <c r="I772" s="849"/>
      <c r="J772" s="849"/>
      <c r="K772" s="837">
        <v>0</v>
      </c>
      <c r="L772" s="849">
        <v>2</v>
      </c>
      <c r="M772" s="850">
        <v>308.72000000000003</v>
      </c>
    </row>
    <row r="773" spans="1:13" ht="14.45" customHeight="1" x14ac:dyDescent="0.2">
      <c r="A773" s="831" t="s">
        <v>2947</v>
      </c>
      <c r="B773" s="832" t="s">
        <v>2515</v>
      </c>
      <c r="C773" s="832" t="s">
        <v>3411</v>
      </c>
      <c r="D773" s="832" t="s">
        <v>3412</v>
      </c>
      <c r="E773" s="832" t="s">
        <v>2518</v>
      </c>
      <c r="F773" s="849">
        <v>3</v>
      </c>
      <c r="G773" s="849">
        <v>359.1</v>
      </c>
      <c r="H773" s="837">
        <v>1</v>
      </c>
      <c r="I773" s="849"/>
      <c r="J773" s="849"/>
      <c r="K773" s="837">
        <v>0</v>
      </c>
      <c r="L773" s="849">
        <v>3</v>
      </c>
      <c r="M773" s="850">
        <v>359.1</v>
      </c>
    </row>
    <row r="774" spans="1:13" ht="14.45" customHeight="1" x14ac:dyDescent="0.2">
      <c r="A774" s="831" t="s">
        <v>2947</v>
      </c>
      <c r="B774" s="832" t="s">
        <v>2805</v>
      </c>
      <c r="C774" s="832" t="s">
        <v>2806</v>
      </c>
      <c r="D774" s="832" t="s">
        <v>2807</v>
      </c>
      <c r="E774" s="832" t="s">
        <v>2808</v>
      </c>
      <c r="F774" s="849"/>
      <c r="G774" s="849"/>
      <c r="H774" s="837">
        <v>0</v>
      </c>
      <c r="I774" s="849">
        <v>13</v>
      </c>
      <c r="J774" s="849">
        <v>916.24</v>
      </c>
      <c r="K774" s="837">
        <v>1</v>
      </c>
      <c r="L774" s="849">
        <v>13</v>
      </c>
      <c r="M774" s="850">
        <v>916.24</v>
      </c>
    </row>
    <row r="775" spans="1:13" ht="14.45" customHeight="1" x14ac:dyDescent="0.2">
      <c r="A775" s="831" t="s">
        <v>2947</v>
      </c>
      <c r="B775" s="832" t="s">
        <v>2805</v>
      </c>
      <c r="C775" s="832" t="s">
        <v>3732</v>
      </c>
      <c r="D775" s="832" t="s">
        <v>2807</v>
      </c>
      <c r="E775" s="832" t="s">
        <v>3733</v>
      </c>
      <c r="F775" s="849"/>
      <c r="G775" s="849"/>
      <c r="H775" s="837">
        <v>0</v>
      </c>
      <c r="I775" s="849">
        <v>3</v>
      </c>
      <c r="J775" s="849">
        <v>422.88</v>
      </c>
      <c r="K775" s="837">
        <v>1</v>
      </c>
      <c r="L775" s="849">
        <v>3</v>
      </c>
      <c r="M775" s="850">
        <v>422.88</v>
      </c>
    </row>
    <row r="776" spans="1:13" ht="14.45" customHeight="1" x14ac:dyDescent="0.2">
      <c r="A776" s="831" t="s">
        <v>2947</v>
      </c>
      <c r="B776" s="832" t="s">
        <v>2805</v>
      </c>
      <c r="C776" s="832" t="s">
        <v>4265</v>
      </c>
      <c r="D776" s="832" t="s">
        <v>4266</v>
      </c>
      <c r="E776" s="832" t="s">
        <v>4053</v>
      </c>
      <c r="F776" s="849">
        <v>1</v>
      </c>
      <c r="G776" s="849">
        <v>70.48</v>
      </c>
      <c r="H776" s="837">
        <v>1</v>
      </c>
      <c r="I776" s="849"/>
      <c r="J776" s="849"/>
      <c r="K776" s="837">
        <v>0</v>
      </c>
      <c r="L776" s="849">
        <v>1</v>
      </c>
      <c r="M776" s="850">
        <v>70.48</v>
      </c>
    </row>
    <row r="777" spans="1:13" ht="14.45" customHeight="1" x14ac:dyDescent="0.2">
      <c r="A777" s="831" t="s">
        <v>2947</v>
      </c>
      <c r="B777" s="832" t="s">
        <v>2805</v>
      </c>
      <c r="C777" s="832" t="s">
        <v>4264</v>
      </c>
      <c r="D777" s="832" t="s">
        <v>2807</v>
      </c>
      <c r="E777" s="832" t="s">
        <v>2077</v>
      </c>
      <c r="F777" s="849"/>
      <c r="G777" s="849"/>
      <c r="H777" s="837">
        <v>0</v>
      </c>
      <c r="I777" s="849">
        <v>3</v>
      </c>
      <c r="J777" s="849">
        <v>140.97</v>
      </c>
      <c r="K777" s="837">
        <v>1</v>
      </c>
      <c r="L777" s="849">
        <v>3</v>
      </c>
      <c r="M777" s="850">
        <v>140.97</v>
      </c>
    </row>
    <row r="778" spans="1:13" ht="14.45" customHeight="1" x14ac:dyDescent="0.2">
      <c r="A778" s="831" t="s">
        <v>2947</v>
      </c>
      <c r="B778" s="832" t="s">
        <v>2805</v>
      </c>
      <c r="C778" s="832" t="s">
        <v>4267</v>
      </c>
      <c r="D778" s="832" t="s">
        <v>4268</v>
      </c>
      <c r="E778" s="832" t="s">
        <v>3733</v>
      </c>
      <c r="F778" s="849">
        <v>1</v>
      </c>
      <c r="G778" s="849">
        <v>140.96</v>
      </c>
      <c r="H778" s="837">
        <v>1</v>
      </c>
      <c r="I778" s="849"/>
      <c r="J778" s="849"/>
      <c r="K778" s="837">
        <v>0</v>
      </c>
      <c r="L778" s="849">
        <v>1</v>
      </c>
      <c r="M778" s="850">
        <v>140.96</v>
      </c>
    </row>
    <row r="779" spans="1:13" ht="14.45" customHeight="1" x14ac:dyDescent="0.2">
      <c r="A779" s="831" t="s">
        <v>2947</v>
      </c>
      <c r="B779" s="832" t="s">
        <v>4476</v>
      </c>
      <c r="C779" s="832" t="s">
        <v>3759</v>
      </c>
      <c r="D779" s="832" t="s">
        <v>3760</v>
      </c>
      <c r="E779" s="832" t="s">
        <v>3761</v>
      </c>
      <c r="F779" s="849">
        <v>3</v>
      </c>
      <c r="G779" s="849">
        <v>6116.79</v>
      </c>
      <c r="H779" s="837">
        <v>1</v>
      </c>
      <c r="I779" s="849"/>
      <c r="J779" s="849"/>
      <c r="K779" s="837">
        <v>0</v>
      </c>
      <c r="L779" s="849">
        <v>3</v>
      </c>
      <c r="M779" s="850">
        <v>6116.79</v>
      </c>
    </row>
    <row r="780" spans="1:13" ht="14.45" customHeight="1" x14ac:dyDescent="0.2">
      <c r="A780" s="831" t="s">
        <v>2947</v>
      </c>
      <c r="B780" s="832" t="s">
        <v>4476</v>
      </c>
      <c r="C780" s="832" t="s">
        <v>3762</v>
      </c>
      <c r="D780" s="832" t="s">
        <v>3760</v>
      </c>
      <c r="E780" s="832" t="s">
        <v>3763</v>
      </c>
      <c r="F780" s="849">
        <v>32</v>
      </c>
      <c r="G780" s="849">
        <v>17684.48</v>
      </c>
      <c r="H780" s="837">
        <v>1</v>
      </c>
      <c r="I780" s="849"/>
      <c r="J780" s="849"/>
      <c r="K780" s="837">
        <v>0</v>
      </c>
      <c r="L780" s="849">
        <v>32</v>
      </c>
      <c r="M780" s="850">
        <v>17684.48</v>
      </c>
    </row>
    <row r="781" spans="1:13" ht="14.45" customHeight="1" x14ac:dyDescent="0.2">
      <c r="A781" s="831" t="s">
        <v>2947</v>
      </c>
      <c r="B781" s="832" t="s">
        <v>4476</v>
      </c>
      <c r="C781" s="832" t="s">
        <v>3764</v>
      </c>
      <c r="D781" s="832" t="s">
        <v>3760</v>
      </c>
      <c r="E781" s="832" t="s">
        <v>3765</v>
      </c>
      <c r="F781" s="849">
        <v>7</v>
      </c>
      <c r="G781" s="849">
        <v>2490.5300000000002</v>
      </c>
      <c r="H781" s="837">
        <v>1</v>
      </c>
      <c r="I781" s="849"/>
      <c r="J781" s="849"/>
      <c r="K781" s="837">
        <v>0</v>
      </c>
      <c r="L781" s="849">
        <v>7</v>
      </c>
      <c r="M781" s="850">
        <v>2490.5300000000002</v>
      </c>
    </row>
    <row r="782" spans="1:13" ht="14.45" customHeight="1" x14ac:dyDescent="0.2">
      <c r="A782" s="831" t="s">
        <v>2947</v>
      </c>
      <c r="B782" s="832" t="s">
        <v>4476</v>
      </c>
      <c r="C782" s="832" t="s">
        <v>3766</v>
      </c>
      <c r="D782" s="832" t="s">
        <v>3760</v>
      </c>
      <c r="E782" s="832" t="s">
        <v>3767</v>
      </c>
      <c r="F782" s="849">
        <v>28</v>
      </c>
      <c r="G782" s="849">
        <v>28544.880000000001</v>
      </c>
      <c r="H782" s="837">
        <v>1</v>
      </c>
      <c r="I782" s="849"/>
      <c r="J782" s="849"/>
      <c r="K782" s="837">
        <v>0</v>
      </c>
      <c r="L782" s="849">
        <v>28</v>
      </c>
      <c r="M782" s="850">
        <v>28544.880000000001</v>
      </c>
    </row>
    <row r="783" spans="1:13" ht="14.45" customHeight="1" x14ac:dyDescent="0.2">
      <c r="A783" s="831" t="s">
        <v>2947</v>
      </c>
      <c r="B783" s="832" t="s">
        <v>4476</v>
      </c>
      <c r="C783" s="832" t="s">
        <v>3768</v>
      </c>
      <c r="D783" s="832" t="s">
        <v>3769</v>
      </c>
      <c r="E783" s="832" t="s">
        <v>3767</v>
      </c>
      <c r="F783" s="849">
        <v>17</v>
      </c>
      <c r="G783" s="849">
        <v>17330.82</v>
      </c>
      <c r="H783" s="837">
        <v>1</v>
      </c>
      <c r="I783" s="849"/>
      <c r="J783" s="849"/>
      <c r="K783" s="837">
        <v>0</v>
      </c>
      <c r="L783" s="849">
        <v>17</v>
      </c>
      <c r="M783" s="850">
        <v>17330.82</v>
      </c>
    </row>
    <row r="784" spans="1:13" ht="14.45" customHeight="1" x14ac:dyDescent="0.2">
      <c r="A784" s="831" t="s">
        <v>2947</v>
      </c>
      <c r="B784" s="832" t="s">
        <v>4476</v>
      </c>
      <c r="C784" s="832" t="s">
        <v>3770</v>
      </c>
      <c r="D784" s="832" t="s">
        <v>3769</v>
      </c>
      <c r="E784" s="832" t="s">
        <v>3763</v>
      </c>
      <c r="F784" s="849">
        <v>7</v>
      </c>
      <c r="G784" s="849">
        <v>3868.48</v>
      </c>
      <c r="H784" s="837">
        <v>1</v>
      </c>
      <c r="I784" s="849"/>
      <c r="J784" s="849"/>
      <c r="K784" s="837">
        <v>0</v>
      </c>
      <c r="L784" s="849">
        <v>7</v>
      </c>
      <c r="M784" s="850">
        <v>3868.48</v>
      </c>
    </row>
    <row r="785" spans="1:13" ht="14.45" customHeight="1" x14ac:dyDescent="0.2">
      <c r="A785" s="831" t="s">
        <v>2947</v>
      </c>
      <c r="B785" s="832" t="s">
        <v>4476</v>
      </c>
      <c r="C785" s="832" t="s">
        <v>3771</v>
      </c>
      <c r="D785" s="832" t="s">
        <v>3772</v>
      </c>
      <c r="E785" s="832" t="s">
        <v>3761</v>
      </c>
      <c r="F785" s="849"/>
      <c r="G785" s="849"/>
      <c r="H785" s="837">
        <v>0</v>
      </c>
      <c r="I785" s="849">
        <v>41</v>
      </c>
      <c r="J785" s="849">
        <v>83596.12999999999</v>
      </c>
      <c r="K785" s="837">
        <v>1</v>
      </c>
      <c r="L785" s="849">
        <v>41</v>
      </c>
      <c r="M785" s="850">
        <v>83596.12999999999</v>
      </c>
    </row>
    <row r="786" spans="1:13" ht="14.45" customHeight="1" x14ac:dyDescent="0.2">
      <c r="A786" s="831" t="s">
        <v>2947</v>
      </c>
      <c r="B786" s="832" t="s">
        <v>4476</v>
      </c>
      <c r="C786" s="832" t="s">
        <v>3773</v>
      </c>
      <c r="D786" s="832" t="s">
        <v>3772</v>
      </c>
      <c r="E786" s="832" t="s">
        <v>3765</v>
      </c>
      <c r="F786" s="849"/>
      <c r="G786" s="849"/>
      <c r="H786" s="837">
        <v>0</v>
      </c>
      <c r="I786" s="849">
        <v>8</v>
      </c>
      <c r="J786" s="849">
        <v>2846.32</v>
      </c>
      <c r="K786" s="837">
        <v>1</v>
      </c>
      <c r="L786" s="849">
        <v>8</v>
      </c>
      <c r="M786" s="850">
        <v>2846.32</v>
      </c>
    </row>
    <row r="787" spans="1:13" ht="14.45" customHeight="1" x14ac:dyDescent="0.2">
      <c r="A787" s="831" t="s">
        <v>2947</v>
      </c>
      <c r="B787" s="832" t="s">
        <v>4476</v>
      </c>
      <c r="C787" s="832" t="s">
        <v>3774</v>
      </c>
      <c r="D787" s="832" t="s">
        <v>3772</v>
      </c>
      <c r="E787" s="832" t="s">
        <v>3763</v>
      </c>
      <c r="F787" s="849"/>
      <c r="G787" s="849"/>
      <c r="H787" s="837">
        <v>0</v>
      </c>
      <c r="I787" s="849">
        <v>68</v>
      </c>
      <c r="J787" s="849">
        <v>37579.519999999997</v>
      </c>
      <c r="K787" s="837">
        <v>1</v>
      </c>
      <c r="L787" s="849">
        <v>68</v>
      </c>
      <c r="M787" s="850">
        <v>37579.519999999997</v>
      </c>
    </row>
    <row r="788" spans="1:13" ht="14.45" customHeight="1" x14ac:dyDescent="0.2">
      <c r="A788" s="831" t="s">
        <v>2947</v>
      </c>
      <c r="B788" s="832" t="s">
        <v>4476</v>
      </c>
      <c r="C788" s="832" t="s">
        <v>3775</v>
      </c>
      <c r="D788" s="832" t="s">
        <v>3772</v>
      </c>
      <c r="E788" s="832" t="s">
        <v>3767</v>
      </c>
      <c r="F788" s="849"/>
      <c r="G788" s="849"/>
      <c r="H788" s="837">
        <v>0</v>
      </c>
      <c r="I788" s="849">
        <v>62</v>
      </c>
      <c r="J788" s="849">
        <v>63206.52</v>
      </c>
      <c r="K788" s="837">
        <v>1</v>
      </c>
      <c r="L788" s="849">
        <v>62</v>
      </c>
      <c r="M788" s="850">
        <v>63206.52</v>
      </c>
    </row>
    <row r="789" spans="1:13" ht="14.45" customHeight="1" x14ac:dyDescent="0.2">
      <c r="A789" s="831" t="s">
        <v>2947</v>
      </c>
      <c r="B789" s="832" t="s">
        <v>4476</v>
      </c>
      <c r="C789" s="832" t="s">
        <v>4277</v>
      </c>
      <c r="D789" s="832" t="s">
        <v>3769</v>
      </c>
      <c r="E789" s="832" t="s">
        <v>3761</v>
      </c>
      <c r="F789" s="849">
        <v>1</v>
      </c>
      <c r="G789" s="849">
        <v>2038.93</v>
      </c>
      <c r="H789" s="837">
        <v>1</v>
      </c>
      <c r="I789" s="849"/>
      <c r="J789" s="849"/>
      <c r="K789" s="837">
        <v>0</v>
      </c>
      <c r="L789" s="849">
        <v>1</v>
      </c>
      <c r="M789" s="850">
        <v>2038.93</v>
      </c>
    </row>
    <row r="790" spans="1:13" ht="14.45" customHeight="1" x14ac:dyDescent="0.2">
      <c r="A790" s="831" t="s">
        <v>2947</v>
      </c>
      <c r="B790" s="832" t="s">
        <v>4476</v>
      </c>
      <c r="C790" s="832" t="s">
        <v>3776</v>
      </c>
      <c r="D790" s="832" t="s">
        <v>3777</v>
      </c>
      <c r="E790" s="832" t="s">
        <v>3778</v>
      </c>
      <c r="F790" s="849">
        <v>4</v>
      </c>
      <c r="G790" s="849">
        <v>1105.32</v>
      </c>
      <c r="H790" s="837">
        <v>1</v>
      </c>
      <c r="I790" s="849"/>
      <c r="J790" s="849"/>
      <c r="K790" s="837">
        <v>0</v>
      </c>
      <c r="L790" s="849">
        <v>4</v>
      </c>
      <c r="M790" s="850">
        <v>1105.32</v>
      </c>
    </row>
    <row r="791" spans="1:13" ht="14.45" customHeight="1" x14ac:dyDescent="0.2">
      <c r="A791" s="831" t="s">
        <v>2947</v>
      </c>
      <c r="B791" s="832" t="s">
        <v>2585</v>
      </c>
      <c r="C791" s="832" t="s">
        <v>3644</v>
      </c>
      <c r="D791" s="832" t="s">
        <v>2587</v>
      </c>
      <c r="E791" s="832" t="s">
        <v>3645</v>
      </c>
      <c r="F791" s="849"/>
      <c r="G791" s="849"/>
      <c r="H791" s="837">
        <v>0</v>
      </c>
      <c r="I791" s="849">
        <v>24</v>
      </c>
      <c r="J791" s="849">
        <v>5584.32</v>
      </c>
      <c r="K791" s="837">
        <v>1</v>
      </c>
      <c r="L791" s="849">
        <v>24</v>
      </c>
      <c r="M791" s="850">
        <v>5584.32</v>
      </c>
    </row>
    <row r="792" spans="1:13" ht="14.45" customHeight="1" x14ac:dyDescent="0.2">
      <c r="A792" s="831" t="s">
        <v>2947</v>
      </c>
      <c r="B792" s="832" t="s">
        <v>2585</v>
      </c>
      <c r="C792" s="832" t="s">
        <v>3646</v>
      </c>
      <c r="D792" s="832" t="s">
        <v>3647</v>
      </c>
      <c r="E792" s="832" t="s">
        <v>2818</v>
      </c>
      <c r="F792" s="849"/>
      <c r="G792" s="849"/>
      <c r="H792" s="837">
        <v>0</v>
      </c>
      <c r="I792" s="849">
        <v>27</v>
      </c>
      <c r="J792" s="849">
        <v>26175.96</v>
      </c>
      <c r="K792" s="837">
        <v>1</v>
      </c>
      <c r="L792" s="849">
        <v>27</v>
      </c>
      <c r="M792" s="850">
        <v>26175.96</v>
      </c>
    </row>
    <row r="793" spans="1:13" ht="14.45" customHeight="1" x14ac:dyDescent="0.2">
      <c r="A793" s="831" t="s">
        <v>2947</v>
      </c>
      <c r="B793" s="832" t="s">
        <v>2585</v>
      </c>
      <c r="C793" s="832" t="s">
        <v>4100</v>
      </c>
      <c r="D793" s="832" t="s">
        <v>3650</v>
      </c>
      <c r="E793" s="832" t="s">
        <v>4101</v>
      </c>
      <c r="F793" s="849"/>
      <c r="G793" s="849"/>
      <c r="H793" s="837">
        <v>0</v>
      </c>
      <c r="I793" s="849">
        <v>3</v>
      </c>
      <c r="J793" s="849">
        <v>15966.24</v>
      </c>
      <c r="K793" s="837">
        <v>1</v>
      </c>
      <c r="L793" s="849">
        <v>3</v>
      </c>
      <c r="M793" s="850">
        <v>15966.24</v>
      </c>
    </row>
    <row r="794" spans="1:13" ht="14.45" customHeight="1" x14ac:dyDescent="0.2">
      <c r="A794" s="831" t="s">
        <v>2947</v>
      </c>
      <c r="B794" s="832" t="s">
        <v>2585</v>
      </c>
      <c r="C794" s="832" t="s">
        <v>3652</v>
      </c>
      <c r="D794" s="832" t="s">
        <v>2587</v>
      </c>
      <c r="E794" s="832" t="s">
        <v>3653</v>
      </c>
      <c r="F794" s="849"/>
      <c r="G794" s="849"/>
      <c r="H794" s="837">
        <v>0</v>
      </c>
      <c r="I794" s="849">
        <v>8</v>
      </c>
      <c r="J794" s="849">
        <v>15511.76</v>
      </c>
      <c r="K794" s="837">
        <v>1</v>
      </c>
      <c r="L794" s="849">
        <v>8</v>
      </c>
      <c r="M794" s="850">
        <v>15511.76</v>
      </c>
    </row>
    <row r="795" spans="1:13" ht="14.45" customHeight="1" x14ac:dyDescent="0.2">
      <c r="A795" s="831" t="s">
        <v>2947</v>
      </c>
      <c r="B795" s="832" t="s">
        <v>2585</v>
      </c>
      <c r="C795" s="832" t="s">
        <v>3654</v>
      </c>
      <c r="D795" s="832" t="s">
        <v>2587</v>
      </c>
      <c r="E795" s="832" t="s">
        <v>3655</v>
      </c>
      <c r="F795" s="849"/>
      <c r="G795" s="849"/>
      <c r="H795" s="837">
        <v>0</v>
      </c>
      <c r="I795" s="849">
        <v>16</v>
      </c>
      <c r="J795" s="849">
        <v>23267.68</v>
      </c>
      <c r="K795" s="837">
        <v>1</v>
      </c>
      <c r="L795" s="849">
        <v>16</v>
      </c>
      <c r="M795" s="850">
        <v>23267.68</v>
      </c>
    </row>
    <row r="796" spans="1:13" ht="14.45" customHeight="1" x14ac:dyDescent="0.2">
      <c r="A796" s="831" t="s">
        <v>2947</v>
      </c>
      <c r="B796" s="832" t="s">
        <v>2585</v>
      </c>
      <c r="C796" s="832" t="s">
        <v>2586</v>
      </c>
      <c r="D796" s="832" t="s">
        <v>2587</v>
      </c>
      <c r="E796" s="832" t="s">
        <v>2588</v>
      </c>
      <c r="F796" s="849"/>
      <c r="G796" s="849"/>
      <c r="H796" s="837">
        <v>0</v>
      </c>
      <c r="I796" s="849">
        <v>29</v>
      </c>
      <c r="J796" s="849">
        <v>14057.75</v>
      </c>
      <c r="K796" s="837">
        <v>1</v>
      </c>
      <c r="L796" s="849">
        <v>29</v>
      </c>
      <c r="M796" s="850">
        <v>14057.75</v>
      </c>
    </row>
    <row r="797" spans="1:13" ht="14.45" customHeight="1" x14ac:dyDescent="0.2">
      <c r="A797" s="831" t="s">
        <v>2947</v>
      </c>
      <c r="B797" s="832" t="s">
        <v>2585</v>
      </c>
      <c r="C797" s="832" t="s">
        <v>2819</v>
      </c>
      <c r="D797" s="832" t="s">
        <v>2587</v>
      </c>
      <c r="E797" s="832" t="s">
        <v>2820</v>
      </c>
      <c r="F797" s="849"/>
      <c r="G797" s="849"/>
      <c r="H797" s="837">
        <v>0</v>
      </c>
      <c r="I797" s="849">
        <v>17</v>
      </c>
      <c r="J797" s="849">
        <v>16481.16</v>
      </c>
      <c r="K797" s="837">
        <v>1</v>
      </c>
      <c r="L797" s="849">
        <v>17</v>
      </c>
      <c r="M797" s="850">
        <v>16481.16</v>
      </c>
    </row>
    <row r="798" spans="1:13" ht="14.45" customHeight="1" x14ac:dyDescent="0.2">
      <c r="A798" s="831" t="s">
        <v>2947</v>
      </c>
      <c r="B798" s="832" t="s">
        <v>2585</v>
      </c>
      <c r="C798" s="832" t="s">
        <v>3659</v>
      </c>
      <c r="D798" s="832" t="s">
        <v>3647</v>
      </c>
      <c r="E798" s="832" t="s">
        <v>2816</v>
      </c>
      <c r="F798" s="849"/>
      <c r="G798" s="849"/>
      <c r="H798" s="837">
        <v>0</v>
      </c>
      <c r="I798" s="849">
        <v>1</v>
      </c>
      <c r="J798" s="849">
        <v>484.75</v>
      </c>
      <c r="K798" s="837">
        <v>1</v>
      </c>
      <c r="L798" s="849">
        <v>1</v>
      </c>
      <c r="M798" s="850">
        <v>484.75</v>
      </c>
    </row>
    <row r="799" spans="1:13" ht="14.45" customHeight="1" x14ac:dyDescent="0.2">
      <c r="A799" s="831" t="s">
        <v>2947</v>
      </c>
      <c r="B799" s="832" t="s">
        <v>2585</v>
      </c>
      <c r="C799" s="832" t="s">
        <v>3660</v>
      </c>
      <c r="D799" s="832" t="s">
        <v>3657</v>
      </c>
      <c r="E799" s="832" t="s">
        <v>3661</v>
      </c>
      <c r="F799" s="849">
        <v>6</v>
      </c>
      <c r="G799" s="849">
        <v>5816.88</v>
      </c>
      <c r="H799" s="837">
        <v>1</v>
      </c>
      <c r="I799" s="849"/>
      <c r="J799" s="849"/>
      <c r="K799" s="837">
        <v>0</v>
      </c>
      <c r="L799" s="849">
        <v>6</v>
      </c>
      <c r="M799" s="850">
        <v>5816.88</v>
      </c>
    </row>
    <row r="800" spans="1:13" ht="14.45" customHeight="1" x14ac:dyDescent="0.2">
      <c r="A800" s="831" t="s">
        <v>2947</v>
      </c>
      <c r="B800" s="832" t="s">
        <v>2585</v>
      </c>
      <c r="C800" s="832" t="s">
        <v>2815</v>
      </c>
      <c r="D800" s="832" t="s">
        <v>2813</v>
      </c>
      <c r="E800" s="832" t="s">
        <v>2816</v>
      </c>
      <c r="F800" s="849"/>
      <c r="G800" s="849"/>
      <c r="H800" s="837">
        <v>0</v>
      </c>
      <c r="I800" s="849">
        <v>15</v>
      </c>
      <c r="J800" s="849">
        <v>7271.25</v>
      </c>
      <c r="K800" s="837">
        <v>1</v>
      </c>
      <c r="L800" s="849">
        <v>15</v>
      </c>
      <c r="M800" s="850">
        <v>7271.25</v>
      </c>
    </row>
    <row r="801" spans="1:13" ht="14.45" customHeight="1" x14ac:dyDescent="0.2">
      <c r="A801" s="831" t="s">
        <v>2947</v>
      </c>
      <c r="B801" s="832" t="s">
        <v>2585</v>
      </c>
      <c r="C801" s="832" t="s">
        <v>2817</v>
      </c>
      <c r="D801" s="832" t="s">
        <v>2813</v>
      </c>
      <c r="E801" s="832" t="s">
        <v>2818</v>
      </c>
      <c r="F801" s="849"/>
      <c r="G801" s="849"/>
      <c r="H801" s="837">
        <v>0</v>
      </c>
      <c r="I801" s="849">
        <v>15</v>
      </c>
      <c r="J801" s="849">
        <v>14542.2</v>
      </c>
      <c r="K801" s="837">
        <v>1</v>
      </c>
      <c r="L801" s="849">
        <v>15</v>
      </c>
      <c r="M801" s="850">
        <v>14542.2</v>
      </c>
    </row>
    <row r="802" spans="1:13" ht="14.45" customHeight="1" x14ac:dyDescent="0.2">
      <c r="A802" s="831" t="s">
        <v>2947</v>
      </c>
      <c r="B802" s="832" t="s">
        <v>2585</v>
      </c>
      <c r="C802" s="832" t="s">
        <v>2812</v>
      </c>
      <c r="D802" s="832" t="s">
        <v>2813</v>
      </c>
      <c r="E802" s="832" t="s">
        <v>2814</v>
      </c>
      <c r="F802" s="849"/>
      <c r="G802" s="849"/>
      <c r="H802" s="837">
        <v>0</v>
      </c>
      <c r="I802" s="849">
        <v>9</v>
      </c>
      <c r="J802" s="849">
        <v>17450.73</v>
      </c>
      <c r="K802" s="837">
        <v>1</v>
      </c>
      <c r="L802" s="849">
        <v>9</v>
      </c>
      <c r="M802" s="850">
        <v>17450.73</v>
      </c>
    </row>
    <row r="803" spans="1:13" ht="14.45" customHeight="1" x14ac:dyDescent="0.2">
      <c r="A803" s="831" t="s">
        <v>2947</v>
      </c>
      <c r="B803" s="832" t="s">
        <v>2585</v>
      </c>
      <c r="C803" s="832" t="s">
        <v>3945</v>
      </c>
      <c r="D803" s="832" t="s">
        <v>2813</v>
      </c>
      <c r="E803" s="832" t="s">
        <v>3946</v>
      </c>
      <c r="F803" s="849"/>
      <c r="G803" s="849"/>
      <c r="H803" s="837">
        <v>0</v>
      </c>
      <c r="I803" s="849">
        <v>6</v>
      </c>
      <c r="J803" s="849">
        <v>1454.22</v>
      </c>
      <c r="K803" s="837">
        <v>1</v>
      </c>
      <c r="L803" s="849">
        <v>6</v>
      </c>
      <c r="M803" s="850">
        <v>1454.22</v>
      </c>
    </row>
    <row r="804" spans="1:13" ht="14.45" customHeight="1" x14ac:dyDescent="0.2">
      <c r="A804" s="831" t="s">
        <v>2947</v>
      </c>
      <c r="B804" s="832" t="s">
        <v>2585</v>
      </c>
      <c r="C804" s="832" t="s">
        <v>3662</v>
      </c>
      <c r="D804" s="832" t="s">
        <v>2813</v>
      </c>
      <c r="E804" s="832" t="s">
        <v>3663</v>
      </c>
      <c r="F804" s="849"/>
      <c r="G804" s="849"/>
      <c r="H804" s="837">
        <v>0</v>
      </c>
      <c r="I804" s="849">
        <v>18</v>
      </c>
      <c r="J804" s="849">
        <v>26176.14</v>
      </c>
      <c r="K804" s="837">
        <v>1</v>
      </c>
      <c r="L804" s="849">
        <v>18</v>
      </c>
      <c r="M804" s="850">
        <v>26176.14</v>
      </c>
    </row>
    <row r="805" spans="1:13" ht="14.45" customHeight="1" x14ac:dyDescent="0.2">
      <c r="A805" s="831" t="s">
        <v>2947</v>
      </c>
      <c r="B805" s="832" t="s">
        <v>2585</v>
      </c>
      <c r="C805" s="832" t="s">
        <v>4240</v>
      </c>
      <c r="D805" s="832" t="s">
        <v>4241</v>
      </c>
      <c r="E805" s="832" t="s">
        <v>4242</v>
      </c>
      <c r="F805" s="849">
        <v>1</v>
      </c>
      <c r="G805" s="849">
        <v>4967.28</v>
      </c>
      <c r="H805" s="837">
        <v>1</v>
      </c>
      <c r="I805" s="849"/>
      <c r="J805" s="849"/>
      <c r="K805" s="837">
        <v>0</v>
      </c>
      <c r="L805" s="849">
        <v>1</v>
      </c>
      <c r="M805" s="850">
        <v>4967.28</v>
      </c>
    </row>
    <row r="806" spans="1:13" ht="14.45" customHeight="1" x14ac:dyDescent="0.2">
      <c r="A806" s="831" t="s">
        <v>2947</v>
      </c>
      <c r="B806" s="832" t="s">
        <v>2821</v>
      </c>
      <c r="C806" s="832" t="s">
        <v>2822</v>
      </c>
      <c r="D806" s="832" t="s">
        <v>2823</v>
      </c>
      <c r="E806" s="832" t="s">
        <v>2824</v>
      </c>
      <c r="F806" s="849"/>
      <c r="G806" s="849"/>
      <c r="H806" s="837">
        <v>0</v>
      </c>
      <c r="I806" s="849">
        <v>16</v>
      </c>
      <c r="J806" s="849">
        <v>12064.64</v>
      </c>
      <c r="K806" s="837">
        <v>1</v>
      </c>
      <c r="L806" s="849">
        <v>16</v>
      </c>
      <c r="M806" s="850">
        <v>12064.64</v>
      </c>
    </row>
    <row r="807" spans="1:13" ht="14.45" customHeight="1" x14ac:dyDescent="0.2">
      <c r="A807" s="831" t="s">
        <v>2947</v>
      </c>
      <c r="B807" s="832" t="s">
        <v>2821</v>
      </c>
      <c r="C807" s="832" t="s">
        <v>3603</v>
      </c>
      <c r="D807" s="832" t="s">
        <v>2823</v>
      </c>
      <c r="E807" s="832" t="s">
        <v>3604</v>
      </c>
      <c r="F807" s="849"/>
      <c r="G807" s="849"/>
      <c r="H807" s="837">
        <v>0</v>
      </c>
      <c r="I807" s="849">
        <v>21</v>
      </c>
      <c r="J807" s="849">
        <v>23752.259999999995</v>
      </c>
      <c r="K807" s="837">
        <v>1</v>
      </c>
      <c r="L807" s="849">
        <v>21</v>
      </c>
      <c r="M807" s="850">
        <v>23752.259999999995</v>
      </c>
    </row>
    <row r="808" spans="1:13" ht="14.45" customHeight="1" x14ac:dyDescent="0.2">
      <c r="A808" s="831" t="s">
        <v>2947</v>
      </c>
      <c r="B808" s="832" t="s">
        <v>2821</v>
      </c>
      <c r="C808" s="832" t="s">
        <v>3605</v>
      </c>
      <c r="D808" s="832" t="s">
        <v>2823</v>
      </c>
      <c r="E808" s="832" t="s">
        <v>3606</v>
      </c>
      <c r="F808" s="849"/>
      <c r="G808" s="849"/>
      <c r="H808" s="837">
        <v>0</v>
      </c>
      <c r="I808" s="849">
        <v>43</v>
      </c>
      <c r="J808" s="849">
        <v>64847.439999999995</v>
      </c>
      <c r="K808" s="837">
        <v>1</v>
      </c>
      <c r="L808" s="849">
        <v>43</v>
      </c>
      <c r="M808" s="850">
        <v>64847.439999999995</v>
      </c>
    </row>
    <row r="809" spans="1:13" ht="14.45" customHeight="1" x14ac:dyDescent="0.2">
      <c r="A809" s="831" t="s">
        <v>2947</v>
      </c>
      <c r="B809" s="832" t="s">
        <v>2821</v>
      </c>
      <c r="C809" s="832" t="s">
        <v>3609</v>
      </c>
      <c r="D809" s="832" t="s">
        <v>3608</v>
      </c>
      <c r="E809" s="832" t="s">
        <v>2824</v>
      </c>
      <c r="F809" s="849">
        <v>12</v>
      </c>
      <c r="G809" s="849">
        <v>7755.84</v>
      </c>
      <c r="H809" s="837">
        <v>1</v>
      </c>
      <c r="I809" s="849"/>
      <c r="J809" s="849"/>
      <c r="K809" s="837">
        <v>0</v>
      </c>
      <c r="L809" s="849">
        <v>12</v>
      </c>
      <c r="M809" s="850">
        <v>7755.84</v>
      </c>
    </row>
    <row r="810" spans="1:13" ht="14.45" customHeight="1" x14ac:dyDescent="0.2">
      <c r="A810" s="831" t="s">
        <v>2947</v>
      </c>
      <c r="B810" s="832" t="s">
        <v>2821</v>
      </c>
      <c r="C810" s="832" t="s">
        <v>3614</v>
      </c>
      <c r="D810" s="832" t="s">
        <v>3615</v>
      </c>
      <c r="E810" s="832" t="s">
        <v>2824</v>
      </c>
      <c r="F810" s="849">
        <v>21</v>
      </c>
      <c r="G810" s="849">
        <v>15834.84</v>
      </c>
      <c r="H810" s="837">
        <v>1</v>
      </c>
      <c r="I810" s="849"/>
      <c r="J810" s="849"/>
      <c r="K810" s="837">
        <v>0</v>
      </c>
      <c r="L810" s="849">
        <v>21</v>
      </c>
      <c r="M810" s="850">
        <v>15834.84</v>
      </c>
    </row>
    <row r="811" spans="1:13" ht="14.45" customHeight="1" x14ac:dyDescent="0.2">
      <c r="A811" s="831" t="s">
        <v>2947</v>
      </c>
      <c r="B811" s="832" t="s">
        <v>2821</v>
      </c>
      <c r="C811" s="832" t="s">
        <v>4227</v>
      </c>
      <c r="D811" s="832" t="s">
        <v>3615</v>
      </c>
      <c r="E811" s="832" t="s">
        <v>3606</v>
      </c>
      <c r="F811" s="849">
        <v>19</v>
      </c>
      <c r="G811" s="849">
        <v>28653.519999999997</v>
      </c>
      <c r="H811" s="837">
        <v>1</v>
      </c>
      <c r="I811" s="849"/>
      <c r="J811" s="849"/>
      <c r="K811" s="837">
        <v>0</v>
      </c>
      <c r="L811" s="849">
        <v>19</v>
      </c>
      <c r="M811" s="850">
        <v>28653.519999999997</v>
      </c>
    </row>
    <row r="812" spans="1:13" ht="14.45" customHeight="1" x14ac:dyDescent="0.2">
      <c r="A812" s="831" t="s">
        <v>2947</v>
      </c>
      <c r="B812" s="832" t="s">
        <v>2353</v>
      </c>
      <c r="C812" s="832" t="s">
        <v>2589</v>
      </c>
      <c r="D812" s="832" t="s">
        <v>713</v>
      </c>
      <c r="E812" s="832" t="s">
        <v>1289</v>
      </c>
      <c r="F812" s="849"/>
      <c r="G812" s="849"/>
      <c r="H812" s="837"/>
      <c r="I812" s="849">
        <v>44</v>
      </c>
      <c r="J812" s="849">
        <v>0</v>
      </c>
      <c r="K812" s="837"/>
      <c r="L812" s="849">
        <v>44</v>
      </c>
      <c r="M812" s="850">
        <v>0</v>
      </c>
    </row>
    <row r="813" spans="1:13" ht="14.45" customHeight="1" x14ac:dyDescent="0.2">
      <c r="A813" s="831" t="s">
        <v>2947</v>
      </c>
      <c r="B813" s="832" t="s">
        <v>2353</v>
      </c>
      <c r="C813" s="832" t="s">
        <v>2825</v>
      </c>
      <c r="D813" s="832" t="s">
        <v>1980</v>
      </c>
      <c r="E813" s="832" t="s">
        <v>1983</v>
      </c>
      <c r="F813" s="849">
        <v>8</v>
      </c>
      <c r="G813" s="849">
        <v>0</v>
      </c>
      <c r="H813" s="837"/>
      <c r="I813" s="849"/>
      <c r="J813" s="849"/>
      <c r="K813" s="837"/>
      <c r="L813" s="849">
        <v>8</v>
      </c>
      <c r="M813" s="850">
        <v>0</v>
      </c>
    </row>
    <row r="814" spans="1:13" ht="14.45" customHeight="1" x14ac:dyDescent="0.2">
      <c r="A814" s="831" t="s">
        <v>2947</v>
      </c>
      <c r="B814" s="832" t="s">
        <v>4477</v>
      </c>
      <c r="C814" s="832" t="s">
        <v>4290</v>
      </c>
      <c r="D814" s="832" t="s">
        <v>3831</v>
      </c>
      <c r="E814" s="832" t="s">
        <v>4291</v>
      </c>
      <c r="F814" s="849"/>
      <c r="G814" s="849"/>
      <c r="H814" s="837">
        <v>0</v>
      </c>
      <c r="I814" s="849">
        <v>12</v>
      </c>
      <c r="J814" s="849">
        <v>362.31</v>
      </c>
      <c r="K814" s="837">
        <v>1</v>
      </c>
      <c r="L814" s="849">
        <v>12</v>
      </c>
      <c r="M814" s="850">
        <v>362.31</v>
      </c>
    </row>
    <row r="815" spans="1:13" ht="14.45" customHeight="1" x14ac:dyDescent="0.2">
      <c r="A815" s="831" t="s">
        <v>2947</v>
      </c>
      <c r="B815" s="832" t="s">
        <v>4477</v>
      </c>
      <c r="C815" s="832" t="s">
        <v>4166</v>
      </c>
      <c r="D815" s="832" t="s">
        <v>4167</v>
      </c>
      <c r="E815" s="832" t="s">
        <v>4168</v>
      </c>
      <c r="F815" s="849">
        <v>3</v>
      </c>
      <c r="G815" s="849">
        <v>181.17000000000002</v>
      </c>
      <c r="H815" s="837">
        <v>1</v>
      </c>
      <c r="I815" s="849"/>
      <c r="J815" s="849"/>
      <c r="K815" s="837">
        <v>0</v>
      </c>
      <c r="L815" s="849">
        <v>3</v>
      </c>
      <c r="M815" s="850">
        <v>181.17000000000002</v>
      </c>
    </row>
    <row r="816" spans="1:13" ht="14.45" customHeight="1" x14ac:dyDescent="0.2">
      <c r="A816" s="831" t="s">
        <v>2947</v>
      </c>
      <c r="B816" s="832" t="s">
        <v>4477</v>
      </c>
      <c r="C816" s="832" t="s">
        <v>3830</v>
      </c>
      <c r="D816" s="832" t="s">
        <v>3831</v>
      </c>
      <c r="E816" s="832" t="s">
        <v>3829</v>
      </c>
      <c r="F816" s="849"/>
      <c r="G816" s="849"/>
      <c r="H816" s="837">
        <v>0</v>
      </c>
      <c r="I816" s="849">
        <v>1</v>
      </c>
      <c r="J816" s="849">
        <v>60.39</v>
      </c>
      <c r="K816" s="837">
        <v>1</v>
      </c>
      <c r="L816" s="849">
        <v>1</v>
      </c>
      <c r="M816" s="850">
        <v>60.39</v>
      </c>
    </row>
    <row r="817" spans="1:13" ht="14.45" customHeight="1" x14ac:dyDescent="0.2">
      <c r="A817" s="831" t="s">
        <v>2947</v>
      </c>
      <c r="B817" s="832" t="s">
        <v>2605</v>
      </c>
      <c r="C817" s="832" t="s">
        <v>3670</v>
      </c>
      <c r="D817" s="832" t="s">
        <v>2607</v>
      </c>
      <c r="E817" s="832" t="s">
        <v>3671</v>
      </c>
      <c r="F817" s="849"/>
      <c r="G817" s="849"/>
      <c r="H817" s="837">
        <v>0</v>
      </c>
      <c r="I817" s="849">
        <v>19</v>
      </c>
      <c r="J817" s="849">
        <v>6449.93</v>
      </c>
      <c r="K817" s="837">
        <v>1</v>
      </c>
      <c r="L817" s="849">
        <v>19</v>
      </c>
      <c r="M817" s="850">
        <v>6449.93</v>
      </c>
    </row>
    <row r="818" spans="1:13" ht="14.45" customHeight="1" x14ac:dyDescent="0.2">
      <c r="A818" s="831" t="s">
        <v>2947</v>
      </c>
      <c r="B818" s="832" t="s">
        <v>2605</v>
      </c>
      <c r="C818" s="832" t="s">
        <v>2606</v>
      </c>
      <c r="D818" s="832" t="s">
        <v>2607</v>
      </c>
      <c r="E818" s="832" t="s">
        <v>2608</v>
      </c>
      <c r="F818" s="849"/>
      <c r="G818" s="849"/>
      <c r="H818" s="837">
        <v>0</v>
      </c>
      <c r="I818" s="849">
        <v>15</v>
      </c>
      <c r="J818" s="849">
        <v>1697.3999999999999</v>
      </c>
      <c r="K818" s="837">
        <v>1</v>
      </c>
      <c r="L818" s="849">
        <v>15</v>
      </c>
      <c r="M818" s="850">
        <v>1697.3999999999999</v>
      </c>
    </row>
    <row r="819" spans="1:13" ht="14.45" customHeight="1" x14ac:dyDescent="0.2">
      <c r="A819" s="831" t="s">
        <v>2947</v>
      </c>
      <c r="B819" s="832" t="s">
        <v>2605</v>
      </c>
      <c r="C819" s="832" t="s">
        <v>2609</v>
      </c>
      <c r="D819" s="832" t="s">
        <v>2607</v>
      </c>
      <c r="E819" s="832" t="s">
        <v>2610</v>
      </c>
      <c r="F819" s="849"/>
      <c r="G819" s="849"/>
      <c r="H819" s="837">
        <v>0</v>
      </c>
      <c r="I819" s="849">
        <v>3</v>
      </c>
      <c r="J819" s="849">
        <v>509.18999999999994</v>
      </c>
      <c r="K819" s="837">
        <v>1</v>
      </c>
      <c r="L819" s="849">
        <v>3</v>
      </c>
      <c r="M819" s="850">
        <v>509.18999999999994</v>
      </c>
    </row>
    <row r="820" spans="1:13" ht="14.45" customHeight="1" x14ac:dyDescent="0.2">
      <c r="A820" s="831" t="s">
        <v>2947</v>
      </c>
      <c r="B820" s="832" t="s">
        <v>2605</v>
      </c>
      <c r="C820" s="832" t="s">
        <v>2834</v>
      </c>
      <c r="D820" s="832" t="s">
        <v>2607</v>
      </c>
      <c r="E820" s="832" t="s">
        <v>2835</v>
      </c>
      <c r="F820" s="849"/>
      <c r="G820" s="849"/>
      <c r="H820" s="837">
        <v>0</v>
      </c>
      <c r="I820" s="849">
        <v>165</v>
      </c>
      <c r="J820" s="849">
        <v>56012.55</v>
      </c>
      <c r="K820" s="837">
        <v>1</v>
      </c>
      <c r="L820" s="849">
        <v>165</v>
      </c>
      <c r="M820" s="850">
        <v>56012.55</v>
      </c>
    </row>
    <row r="821" spans="1:13" ht="14.45" customHeight="1" x14ac:dyDescent="0.2">
      <c r="A821" s="831" t="s">
        <v>2947</v>
      </c>
      <c r="B821" s="832" t="s">
        <v>2605</v>
      </c>
      <c r="C821" s="832" t="s">
        <v>3672</v>
      </c>
      <c r="D821" s="832" t="s">
        <v>2607</v>
      </c>
      <c r="E821" s="832" t="s">
        <v>3673</v>
      </c>
      <c r="F821" s="849"/>
      <c r="G821" s="849"/>
      <c r="H821" s="837">
        <v>0</v>
      </c>
      <c r="I821" s="849">
        <v>13</v>
      </c>
      <c r="J821" s="849">
        <v>2942.03</v>
      </c>
      <c r="K821" s="837">
        <v>1</v>
      </c>
      <c r="L821" s="849">
        <v>13</v>
      </c>
      <c r="M821" s="850">
        <v>2942.03</v>
      </c>
    </row>
    <row r="822" spans="1:13" ht="14.45" customHeight="1" x14ac:dyDescent="0.2">
      <c r="A822" s="831" t="s">
        <v>2947</v>
      </c>
      <c r="B822" s="832" t="s">
        <v>2605</v>
      </c>
      <c r="C822" s="832" t="s">
        <v>3679</v>
      </c>
      <c r="D822" s="832" t="s">
        <v>3675</v>
      </c>
      <c r="E822" s="832" t="s">
        <v>3680</v>
      </c>
      <c r="F822" s="849"/>
      <c r="G822" s="849"/>
      <c r="H822" s="837">
        <v>0</v>
      </c>
      <c r="I822" s="849">
        <v>6</v>
      </c>
      <c r="J822" s="849">
        <v>4581.78</v>
      </c>
      <c r="K822" s="837">
        <v>1</v>
      </c>
      <c r="L822" s="849">
        <v>6</v>
      </c>
      <c r="M822" s="850">
        <v>4581.78</v>
      </c>
    </row>
    <row r="823" spans="1:13" ht="14.45" customHeight="1" x14ac:dyDescent="0.2">
      <c r="A823" s="831" t="s">
        <v>2947</v>
      </c>
      <c r="B823" s="832" t="s">
        <v>2605</v>
      </c>
      <c r="C823" s="832" t="s">
        <v>4245</v>
      </c>
      <c r="D823" s="832" t="s">
        <v>3675</v>
      </c>
      <c r="E823" s="832" t="s">
        <v>4246</v>
      </c>
      <c r="F823" s="849"/>
      <c r="G823" s="849"/>
      <c r="H823" s="837">
        <v>0</v>
      </c>
      <c r="I823" s="849">
        <v>12</v>
      </c>
      <c r="J823" s="849">
        <v>10326.24</v>
      </c>
      <c r="K823" s="837">
        <v>1</v>
      </c>
      <c r="L823" s="849">
        <v>12</v>
      </c>
      <c r="M823" s="850">
        <v>10326.24</v>
      </c>
    </row>
    <row r="824" spans="1:13" ht="14.45" customHeight="1" x14ac:dyDescent="0.2">
      <c r="A824" s="831" t="s">
        <v>2947</v>
      </c>
      <c r="B824" s="832" t="s">
        <v>2611</v>
      </c>
      <c r="C824" s="832" t="s">
        <v>3794</v>
      </c>
      <c r="D824" s="832" t="s">
        <v>3795</v>
      </c>
      <c r="E824" s="832" t="s">
        <v>3796</v>
      </c>
      <c r="F824" s="849">
        <v>4</v>
      </c>
      <c r="G824" s="849">
        <v>677.16</v>
      </c>
      <c r="H824" s="837">
        <v>1</v>
      </c>
      <c r="I824" s="849"/>
      <c r="J824" s="849"/>
      <c r="K824" s="837">
        <v>0</v>
      </c>
      <c r="L824" s="849">
        <v>4</v>
      </c>
      <c r="M824" s="850">
        <v>677.16</v>
      </c>
    </row>
    <row r="825" spans="1:13" ht="14.45" customHeight="1" x14ac:dyDescent="0.2">
      <c r="A825" s="831" t="s">
        <v>2947</v>
      </c>
      <c r="B825" s="832" t="s">
        <v>2611</v>
      </c>
      <c r="C825" s="832" t="s">
        <v>3797</v>
      </c>
      <c r="D825" s="832" t="s">
        <v>3795</v>
      </c>
      <c r="E825" s="832" t="s">
        <v>3798</v>
      </c>
      <c r="F825" s="849">
        <v>2</v>
      </c>
      <c r="G825" s="849">
        <v>677.16</v>
      </c>
      <c r="H825" s="837">
        <v>1</v>
      </c>
      <c r="I825" s="849"/>
      <c r="J825" s="849"/>
      <c r="K825" s="837">
        <v>0</v>
      </c>
      <c r="L825" s="849">
        <v>2</v>
      </c>
      <c r="M825" s="850">
        <v>677.16</v>
      </c>
    </row>
    <row r="826" spans="1:13" ht="14.45" customHeight="1" x14ac:dyDescent="0.2">
      <c r="A826" s="831" t="s">
        <v>2947</v>
      </c>
      <c r="B826" s="832" t="s">
        <v>2611</v>
      </c>
      <c r="C826" s="832" t="s">
        <v>3801</v>
      </c>
      <c r="D826" s="832" t="s">
        <v>3802</v>
      </c>
      <c r="E826" s="832" t="s">
        <v>3796</v>
      </c>
      <c r="F826" s="849">
        <v>2</v>
      </c>
      <c r="G826" s="849">
        <v>338.58</v>
      </c>
      <c r="H826" s="837">
        <v>1</v>
      </c>
      <c r="I826" s="849"/>
      <c r="J826" s="849"/>
      <c r="K826" s="837">
        <v>0</v>
      </c>
      <c r="L826" s="849">
        <v>2</v>
      </c>
      <c r="M826" s="850">
        <v>338.58</v>
      </c>
    </row>
    <row r="827" spans="1:13" ht="14.45" customHeight="1" x14ac:dyDescent="0.2">
      <c r="A827" s="831" t="s">
        <v>2947</v>
      </c>
      <c r="B827" s="832" t="s">
        <v>2611</v>
      </c>
      <c r="C827" s="832" t="s">
        <v>3803</v>
      </c>
      <c r="D827" s="832" t="s">
        <v>1346</v>
      </c>
      <c r="E827" s="832" t="s">
        <v>3796</v>
      </c>
      <c r="F827" s="849">
        <v>6</v>
      </c>
      <c r="G827" s="849">
        <v>1015.74</v>
      </c>
      <c r="H827" s="837">
        <v>1</v>
      </c>
      <c r="I827" s="849"/>
      <c r="J827" s="849"/>
      <c r="K827" s="837">
        <v>0</v>
      </c>
      <c r="L827" s="849">
        <v>6</v>
      </c>
      <c r="M827" s="850">
        <v>1015.74</v>
      </c>
    </row>
    <row r="828" spans="1:13" ht="14.45" customHeight="1" x14ac:dyDescent="0.2">
      <c r="A828" s="831" t="s">
        <v>2947</v>
      </c>
      <c r="B828" s="832" t="s">
        <v>2611</v>
      </c>
      <c r="C828" s="832" t="s">
        <v>3804</v>
      </c>
      <c r="D828" s="832" t="s">
        <v>3805</v>
      </c>
      <c r="E828" s="832" t="s">
        <v>3796</v>
      </c>
      <c r="F828" s="849">
        <v>8</v>
      </c>
      <c r="G828" s="849">
        <v>1354.3200000000002</v>
      </c>
      <c r="H828" s="837">
        <v>1</v>
      </c>
      <c r="I828" s="849"/>
      <c r="J828" s="849"/>
      <c r="K828" s="837">
        <v>0</v>
      </c>
      <c r="L828" s="849">
        <v>8</v>
      </c>
      <c r="M828" s="850">
        <v>1354.3200000000002</v>
      </c>
    </row>
    <row r="829" spans="1:13" ht="14.45" customHeight="1" x14ac:dyDescent="0.2">
      <c r="A829" s="831" t="s">
        <v>2947</v>
      </c>
      <c r="B829" s="832" t="s">
        <v>2611</v>
      </c>
      <c r="C829" s="832" t="s">
        <v>3806</v>
      </c>
      <c r="D829" s="832" t="s">
        <v>3805</v>
      </c>
      <c r="E829" s="832" t="s">
        <v>3798</v>
      </c>
      <c r="F829" s="849">
        <v>12</v>
      </c>
      <c r="G829" s="849">
        <v>4062.96</v>
      </c>
      <c r="H829" s="837">
        <v>1</v>
      </c>
      <c r="I829" s="849"/>
      <c r="J829" s="849"/>
      <c r="K829" s="837">
        <v>0</v>
      </c>
      <c r="L829" s="849">
        <v>12</v>
      </c>
      <c r="M829" s="850">
        <v>4062.96</v>
      </c>
    </row>
    <row r="830" spans="1:13" ht="14.45" customHeight="1" x14ac:dyDescent="0.2">
      <c r="A830" s="831" t="s">
        <v>2947</v>
      </c>
      <c r="B830" s="832" t="s">
        <v>2611</v>
      </c>
      <c r="C830" s="832" t="s">
        <v>3807</v>
      </c>
      <c r="D830" s="832" t="s">
        <v>3795</v>
      </c>
      <c r="E830" s="832" t="s">
        <v>3808</v>
      </c>
      <c r="F830" s="849">
        <v>3</v>
      </c>
      <c r="G830" s="849">
        <v>2031.5099999999998</v>
      </c>
      <c r="H830" s="837">
        <v>1</v>
      </c>
      <c r="I830" s="849"/>
      <c r="J830" s="849"/>
      <c r="K830" s="837">
        <v>0</v>
      </c>
      <c r="L830" s="849">
        <v>3</v>
      </c>
      <c r="M830" s="850">
        <v>2031.5099999999998</v>
      </c>
    </row>
    <row r="831" spans="1:13" ht="14.45" customHeight="1" x14ac:dyDescent="0.2">
      <c r="A831" s="831" t="s">
        <v>2947</v>
      </c>
      <c r="B831" s="832" t="s">
        <v>2611</v>
      </c>
      <c r="C831" s="832" t="s">
        <v>3961</v>
      </c>
      <c r="D831" s="832" t="s">
        <v>3962</v>
      </c>
      <c r="E831" s="832" t="s">
        <v>3798</v>
      </c>
      <c r="F831" s="849">
        <v>7</v>
      </c>
      <c r="G831" s="849">
        <v>2370.06</v>
      </c>
      <c r="H831" s="837">
        <v>1</v>
      </c>
      <c r="I831" s="849"/>
      <c r="J831" s="849"/>
      <c r="K831" s="837">
        <v>0</v>
      </c>
      <c r="L831" s="849">
        <v>7</v>
      </c>
      <c r="M831" s="850">
        <v>2370.06</v>
      </c>
    </row>
    <row r="832" spans="1:13" ht="14.45" customHeight="1" x14ac:dyDescent="0.2">
      <c r="A832" s="831" t="s">
        <v>2947</v>
      </c>
      <c r="B832" s="832" t="s">
        <v>2611</v>
      </c>
      <c r="C832" s="832" t="s">
        <v>4284</v>
      </c>
      <c r="D832" s="832" t="s">
        <v>3962</v>
      </c>
      <c r="E832" s="832" t="s">
        <v>4161</v>
      </c>
      <c r="F832" s="849">
        <v>1</v>
      </c>
      <c r="G832" s="849">
        <v>42.33</v>
      </c>
      <c r="H832" s="837">
        <v>1</v>
      </c>
      <c r="I832" s="849"/>
      <c r="J832" s="849"/>
      <c r="K832" s="837">
        <v>0</v>
      </c>
      <c r="L832" s="849">
        <v>1</v>
      </c>
      <c r="M832" s="850">
        <v>42.33</v>
      </c>
    </row>
    <row r="833" spans="1:13" ht="14.45" customHeight="1" x14ac:dyDescent="0.2">
      <c r="A833" s="831" t="s">
        <v>2947</v>
      </c>
      <c r="B833" s="832" t="s">
        <v>2611</v>
      </c>
      <c r="C833" s="832" t="s">
        <v>3809</v>
      </c>
      <c r="D833" s="832" t="s">
        <v>3805</v>
      </c>
      <c r="E833" s="832" t="s">
        <v>3808</v>
      </c>
      <c r="F833" s="849">
        <v>3</v>
      </c>
      <c r="G833" s="849">
        <v>2031.5099999999998</v>
      </c>
      <c r="H833" s="837">
        <v>1</v>
      </c>
      <c r="I833" s="849"/>
      <c r="J833" s="849"/>
      <c r="K833" s="837">
        <v>0</v>
      </c>
      <c r="L833" s="849">
        <v>3</v>
      </c>
      <c r="M833" s="850">
        <v>2031.5099999999998</v>
      </c>
    </row>
    <row r="834" spans="1:13" ht="14.45" customHeight="1" x14ac:dyDescent="0.2">
      <c r="A834" s="831" t="s">
        <v>2947</v>
      </c>
      <c r="B834" s="832" t="s">
        <v>2611</v>
      </c>
      <c r="C834" s="832" t="s">
        <v>3810</v>
      </c>
      <c r="D834" s="832" t="s">
        <v>1346</v>
      </c>
      <c r="E834" s="832" t="s">
        <v>3798</v>
      </c>
      <c r="F834" s="849">
        <v>62</v>
      </c>
      <c r="G834" s="849">
        <v>20991.96</v>
      </c>
      <c r="H834" s="837">
        <v>1</v>
      </c>
      <c r="I834" s="849"/>
      <c r="J834" s="849"/>
      <c r="K834" s="837">
        <v>0</v>
      </c>
      <c r="L834" s="849">
        <v>62</v>
      </c>
      <c r="M834" s="850">
        <v>20991.96</v>
      </c>
    </row>
    <row r="835" spans="1:13" ht="14.45" customHeight="1" x14ac:dyDescent="0.2">
      <c r="A835" s="831" t="s">
        <v>2947</v>
      </c>
      <c r="B835" s="832" t="s">
        <v>2611</v>
      </c>
      <c r="C835" s="832" t="s">
        <v>2612</v>
      </c>
      <c r="D835" s="832" t="s">
        <v>1346</v>
      </c>
      <c r="E835" s="832" t="s">
        <v>1347</v>
      </c>
      <c r="F835" s="849"/>
      <c r="G835" s="849"/>
      <c r="H835" s="837">
        <v>0</v>
      </c>
      <c r="I835" s="849">
        <v>13</v>
      </c>
      <c r="J835" s="849">
        <v>16726.059999999998</v>
      </c>
      <c r="K835" s="837">
        <v>1</v>
      </c>
      <c r="L835" s="849">
        <v>13</v>
      </c>
      <c r="M835" s="850">
        <v>16726.059999999998</v>
      </c>
    </row>
    <row r="836" spans="1:13" ht="14.45" customHeight="1" x14ac:dyDescent="0.2">
      <c r="A836" s="831" t="s">
        <v>2947</v>
      </c>
      <c r="B836" s="832" t="s">
        <v>2611</v>
      </c>
      <c r="C836" s="832" t="s">
        <v>3811</v>
      </c>
      <c r="D836" s="832" t="s">
        <v>3812</v>
      </c>
      <c r="E836" s="832" t="s">
        <v>3796</v>
      </c>
      <c r="F836" s="849">
        <v>3</v>
      </c>
      <c r="G836" s="849">
        <v>507.87</v>
      </c>
      <c r="H836" s="837">
        <v>1</v>
      </c>
      <c r="I836" s="849"/>
      <c r="J836" s="849"/>
      <c r="K836" s="837">
        <v>0</v>
      </c>
      <c r="L836" s="849">
        <v>3</v>
      </c>
      <c r="M836" s="850">
        <v>507.87</v>
      </c>
    </row>
    <row r="837" spans="1:13" ht="14.45" customHeight="1" x14ac:dyDescent="0.2">
      <c r="A837" s="831" t="s">
        <v>2947</v>
      </c>
      <c r="B837" s="832" t="s">
        <v>2611</v>
      </c>
      <c r="C837" s="832" t="s">
        <v>2613</v>
      </c>
      <c r="D837" s="832" t="s">
        <v>1346</v>
      </c>
      <c r="E837" s="832" t="s">
        <v>1348</v>
      </c>
      <c r="F837" s="849"/>
      <c r="G837" s="849"/>
      <c r="H837" s="837">
        <v>0</v>
      </c>
      <c r="I837" s="849">
        <v>25</v>
      </c>
      <c r="J837" s="849">
        <v>64330.5</v>
      </c>
      <c r="K837" s="837">
        <v>1</v>
      </c>
      <c r="L837" s="849">
        <v>25</v>
      </c>
      <c r="M837" s="850">
        <v>64330.5</v>
      </c>
    </row>
    <row r="838" spans="1:13" ht="14.45" customHeight="1" x14ac:dyDescent="0.2">
      <c r="A838" s="831" t="s">
        <v>2947</v>
      </c>
      <c r="B838" s="832" t="s">
        <v>2611</v>
      </c>
      <c r="C838" s="832" t="s">
        <v>3813</v>
      </c>
      <c r="D838" s="832" t="s">
        <v>1346</v>
      </c>
      <c r="E838" s="832" t="s">
        <v>3808</v>
      </c>
      <c r="F838" s="849"/>
      <c r="G838" s="849"/>
      <c r="H838" s="837">
        <v>0</v>
      </c>
      <c r="I838" s="849">
        <v>10</v>
      </c>
      <c r="J838" s="849">
        <v>6771.6999999999989</v>
      </c>
      <c r="K838" s="837">
        <v>1</v>
      </c>
      <c r="L838" s="849">
        <v>10</v>
      </c>
      <c r="M838" s="850">
        <v>6771.6999999999989</v>
      </c>
    </row>
    <row r="839" spans="1:13" ht="14.45" customHeight="1" x14ac:dyDescent="0.2">
      <c r="A839" s="831" t="s">
        <v>2947</v>
      </c>
      <c r="B839" s="832" t="s">
        <v>2611</v>
      </c>
      <c r="C839" s="832" t="s">
        <v>4281</v>
      </c>
      <c r="D839" s="832" t="s">
        <v>4282</v>
      </c>
      <c r="E839" s="832" t="s">
        <v>4283</v>
      </c>
      <c r="F839" s="849">
        <v>2</v>
      </c>
      <c r="G839" s="849">
        <v>3430.96</v>
      </c>
      <c r="H839" s="837">
        <v>1</v>
      </c>
      <c r="I839" s="849"/>
      <c r="J839" s="849"/>
      <c r="K839" s="837">
        <v>0</v>
      </c>
      <c r="L839" s="849">
        <v>2</v>
      </c>
      <c r="M839" s="850">
        <v>3430.96</v>
      </c>
    </row>
    <row r="840" spans="1:13" ht="14.45" customHeight="1" x14ac:dyDescent="0.2">
      <c r="A840" s="831" t="s">
        <v>2947</v>
      </c>
      <c r="B840" s="832" t="s">
        <v>2611</v>
      </c>
      <c r="C840" s="832" t="s">
        <v>3816</v>
      </c>
      <c r="D840" s="832" t="s">
        <v>3817</v>
      </c>
      <c r="E840" s="832" t="s">
        <v>3798</v>
      </c>
      <c r="F840" s="849">
        <v>13</v>
      </c>
      <c r="G840" s="849">
        <v>22301.240000000005</v>
      </c>
      <c r="H840" s="837">
        <v>1</v>
      </c>
      <c r="I840" s="849"/>
      <c r="J840" s="849"/>
      <c r="K840" s="837">
        <v>0</v>
      </c>
      <c r="L840" s="849">
        <v>13</v>
      </c>
      <c r="M840" s="850">
        <v>22301.240000000005</v>
      </c>
    </row>
    <row r="841" spans="1:13" ht="14.45" customHeight="1" x14ac:dyDescent="0.2">
      <c r="A841" s="831" t="s">
        <v>2947</v>
      </c>
      <c r="B841" s="832" t="s">
        <v>2611</v>
      </c>
      <c r="C841" s="832" t="s">
        <v>4285</v>
      </c>
      <c r="D841" s="832" t="s">
        <v>3817</v>
      </c>
      <c r="E841" s="832" t="s">
        <v>3796</v>
      </c>
      <c r="F841" s="849">
        <v>2</v>
      </c>
      <c r="G841" s="849">
        <v>2572.38</v>
      </c>
      <c r="H841" s="837">
        <v>1</v>
      </c>
      <c r="I841" s="849"/>
      <c r="J841" s="849"/>
      <c r="K841" s="837">
        <v>0</v>
      </c>
      <c r="L841" s="849">
        <v>2</v>
      </c>
      <c r="M841" s="850">
        <v>2572.38</v>
      </c>
    </row>
    <row r="842" spans="1:13" ht="14.45" customHeight="1" x14ac:dyDescent="0.2">
      <c r="A842" s="831" t="s">
        <v>2947</v>
      </c>
      <c r="B842" s="832" t="s">
        <v>2633</v>
      </c>
      <c r="C842" s="832" t="s">
        <v>2634</v>
      </c>
      <c r="D842" s="832" t="s">
        <v>2635</v>
      </c>
      <c r="E842" s="832" t="s">
        <v>2636</v>
      </c>
      <c r="F842" s="849"/>
      <c r="G842" s="849"/>
      <c r="H842" s="837">
        <v>0</v>
      </c>
      <c r="I842" s="849">
        <v>1</v>
      </c>
      <c r="J842" s="849">
        <v>23.4</v>
      </c>
      <c r="K842" s="837">
        <v>1</v>
      </c>
      <c r="L842" s="849">
        <v>1</v>
      </c>
      <c r="M842" s="850">
        <v>23.4</v>
      </c>
    </row>
    <row r="843" spans="1:13" ht="14.45" customHeight="1" x14ac:dyDescent="0.2">
      <c r="A843" s="831" t="s">
        <v>2947</v>
      </c>
      <c r="B843" s="832" t="s">
        <v>2633</v>
      </c>
      <c r="C843" s="832" t="s">
        <v>3590</v>
      </c>
      <c r="D843" s="832" t="s">
        <v>3234</v>
      </c>
      <c r="E843" s="832" t="s">
        <v>2638</v>
      </c>
      <c r="F843" s="849">
        <v>1</v>
      </c>
      <c r="G843" s="849">
        <v>18.809999999999999</v>
      </c>
      <c r="H843" s="837">
        <v>1</v>
      </c>
      <c r="I843" s="849"/>
      <c r="J843" s="849"/>
      <c r="K843" s="837">
        <v>0</v>
      </c>
      <c r="L843" s="849">
        <v>1</v>
      </c>
      <c r="M843" s="850">
        <v>18.809999999999999</v>
      </c>
    </row>
    <row r="844" spans="1:13" ht="14.45" customHeight="1" x14ac:dyDescent="0.2">
      <c r="A844" s="831" t="s">
        <v>2947</v>
      </c>
      <c r="B844" s="832" t="s">
        <v>2633</v>
      </c>
      <c r="C844" s="832" t="s">
        <v>4225</v>
      </c>
      <c r="D844" s="832" t="s">
        <v>4226</v>
      </c>
      <c r="E844" s="832" t="s">
        <v>2638</v>
      </c>
      <c r="F844" s="849">
        <v>1</v>
      </c>
      <c r="G844" s="849">
        <v>18.809999999999999</v>
      </c>
      <c r="H844" s="837">
        <v>1</v>
      </c>
      <c r="I844" s="849"/>
      <c r="J844" s="849"/>
      <c r="K844" s="837">
        <v>0</v>
      </c>
      <c r="L844" s="849">
        <v>1</v>
      </c>
      <c r="M844" s="850">
        <v>18.809999999999999</v>
      </c>
    </row>
    <row r="845" spans="1:13" ht="14.45" customHeight="1" x14ac:dyDescent="0.2">
      <c r="A845" s="831" t="s">
        <v>2947</v>
      </c>
      <c r="B845" s="832" t="s">
        <v>2356</v>
      </c>
      <c r="C845" s="832" t="s">
        <v>4271</v>
      </c>
      <c r="D845" s="832" t="s">
        <v>4272</v>
      </c>
      <c r="E845" s="832" t="s">
        <v>4273</v>
      </c>
      <c r="F845" s="849">
        <v>4</v>
      </c>
      <c r="G845" s="849">
        <v>0</v>
      </c>
      <c r="H845" s="837"/>
      <c r="I845" s="849"/>
      <c r="J845" s="849"/>
      <c r="K845" s="837"/>
      <c r="L845" s="849">
        <v>4</v>
      </c>
      <c r="M845" s="850">
        <v>0</v>
      </c>
    </row>
    <row r="846" spans="1:13" ht="14.45" customHeight="1" x14ac:dyDescent="0.2">
      <c r="A846" s="831" t="s">
        <v>2947</v>
      </c>
      <c r="B846" s="832" t="s">
        <v>2643</v>
      </c>
      <c r="C846" s="832" t="s">
        <v>3896</v>
      </c>
      <c r="D846" s="832" t="s">
        <v>3897</v>
      </c>
      <c r="E846" s="832" t="s">
        <v>3265</v>
      </c>
      <c r="F846" s="849">
        <v>3</v>
      </c>
      <c r="G846" s="849">
        <v>0</v>
      </c>
      <c r="H846" s="837"/>
      <c r="I846" s="849"/>
      <c r="J846" s="849"/>
      <c r="K846" s="837"/>
      <c r="L846" s="849">
        <v>3</v>
      </c>
      <c r="M846" s="850">
        <v>0</v>
      </c>
    </row>
    <row r="847" spans="1:13" ht="14.45" customHeight="1" x14ac:dyDescent="0.2">
      <c r="A847" s="831" t="s">
        <v>2947</v>
      </c>
      <c r="B847" s="832" t="s">
        <v>2643</v>
      </c>
      <c r="C847" s="832" t="s">
        <v>2644</v>
      </c>
      <c r="D847" s="832" t="s">
        <v>1538</v>
      </c>
      <c r="E847" s="832" t="s">
        <v>2645</v>
      </c>
      <c r="F847" s="849">
        <v>5</v>
      </c>
      <c r="G847" s="849">
        <v>0</v>
      </c>
      <c r="H847" s="837"/>
      <c r="I847" s="849"/>
      <c r="J847" s="849"/>
      <c r="K847" s="837"/>
      <c r="L847" s="849">
        <v>5</v>
      </c>
      <c r="M847" s="850">
        <v>0</v>
      </c>
    </row>
    <row r="848" spans="1:13" ht="14.45" customHeight="1" x14ac:dyDescent="0.2">
      <c r="A848" s="831" t="s">
        <v>2947</v>
      </c>
      <c r="B848" s="832" t="s">
        <v>2643</v>
      </c>
      <c r="C848" s="832" t="s">
        <v>3031</v>
      </c>
      <c r="D848" s="832" t="s">
        <v>3032</v>
      </c>
      <c r="E848" s="832" t="s">
        <v>2619</v>
      </c>
      <c r="F848" s="849">
        <v>2</v>
      </c>
      <c r="G848" s="849">
        <v>0</v>
      </c>
      <c r="H848" s="837"/>
      <c r="I848" s="849"/>
      <c r="J848" s="849"/>
      <c r="K848" s="837"/>
      <c r="L848" s="849">
        <v>2</v>
      </c>
      <c r="M848" s="850">
        <v>0</v>
      </c>
    </row>
    <row r="849" spans="1:13" ht="14.45" customHeight="1" x14ac:dyDescent="0.2">
      <c r="A849" s="831" t="s">
        <v>2947</v>
      </c>
      <c r="B849" s="832" t="s">
        <v>2643</v>
      </c>
      <c r="C849" s="832" t="s">
        <v>2646</v>
      </c>
      <c r="D849" s="832" t="s">
        <v>1538</v>
      </c>
      <c r="E849" s="832" t="s">
        <v>2645</v>
      </c>
      <c r="F849" s="849"/>
      <c r="G849" s="849"/>
      <c r="H849" s="837"/>
      <c r="I849" s="849">
        <v>2</v>
      </c>
      <c r="J849" s="849">
        <v>0</v>
      </c>
      <c r="K849" s="837"/>
      <c r="L849" s="849">
        <v>2</v>
      </c>
      <c r="M849" s="850">
        <v>0</v>
      </c>
    </row>
    <row r="850" spans="1:13" ht="14.45" customHeight="1" x14ac:dyDescent="0.2">
      <c r="A850" s="831" t="s">
        <v>2947</v>
      </c>
      <c r="B850" s="832" t="s">
        <v>4478</v>
      </c>
      <c r="C850" s="832" t="s">
        <v>3620</v>
      </c>
      <c r="D850" s="832" t="s">
        <v>874</v>
      </c>
      <c r="E850" s="832" t="s">
        <v>875</v>
      </c>
      <c r="F850" s="849"/>
      <c r="G850" s="849"/>
      <c r="H850" s="837">
        <v>0</v>
      </c>
      <c r="I850" s="849">
        <v>6</v>
      </c>
      <c r="J850" s="849">
        <v>395.93999999999994</v>
      </c>
      <c r="K850" s="837">
        <v>1</v>
      </c>
      <c r="L850" s="849">
        <v>6</v>
      </c>
      <c r="M850" s="850">
        <v>395.93999999999994</v>
      </c>
    </row>
    <row r="851" spans="1:13" ht="14.45" customHeight="1" x14ac:dyDescent="0.2">
      <c r="A851" s="831" t="s">
        <v>2947</v>
      </c>
      <c r="B851" s="832" t="s">
        <v>4478</v>
      </c>
      <c r="C851" s="832" t="s">
        <v>3050</v>
      </c>
      <c r="D851" s="832" t="s">
        <v>876</v>
      </c>
      <c r="E851" s="832" t="s">
        <v>877</v>
      </c>
      <c r="F851" s="849"/>
      <c r="G851" s="849"/>
      <c r="H851" s="837">
        <v>0</v>
      </c>
      <c r="I851" s="849">
        <v>2</v>
      </c>
      <c r="J851" s="849">
        <v>264</v>
      </c>
      <c r="K851" s="837">
        <v>1</v>
      </c>
      <c r="L851" s="849">
        <v>2</v>
      </c>
      <c r="M851" s="850">
        <v>264</v>
      </c>
    </row>
    <row r="852" spans="1:13" ht="14.45" customHeight="1" x14ac:dyDescent="0.2">
      <c r="A852" s="831" t="s">
        <v>2947</v>
      </c>
      <c r="B852" s="832" t="s">
        <v>2659</v>
      </c>
      <c r="C852" s="832" t="s">
        <v>3640</v>
      </c>
      <c r="D852" s="832" t="s">
        <v>3641</v>
      </c>
      <c r="E852" s="832" t="s">
        <v>875</v>
      </c>
      <c r="F852" s="849">
        <v>7</v>
      </c>
      <c r="G852" s="849">
        <v>924</v>
      </c>
      <c r="H852" s="837">
        <v>1</v>
      </c>
      <c r="I852" s="849"/>
      <c r="J852" s="849"/>
      <c r="K852" s="837">
        <v>0</v>
      </c>
      <c r="L852" s="849">
        <v>7</v>
      </c>
      <c r="M852" s="850">
        <v>924</v>
      </c>
    </row>
    <row r="853" spans="1:13" ht="14.45" customHeight="1" x14ac:dyDescent="0.2">
      <c r="A853" s="831" t="s">
        <v>2947</v>
      </c>
      <c r="B853" s="832" t="s">
        <v>2659</v>
      </c>
      <c r="C853" s="832" t="s">
        <v>2660</v>
      </c>
      <c r="D853" s="832" t="s">
        <v>2661</v>
      </c>
      <c r="E853" s="832" t="s">
        <v>2662</v>
      </c>
      <c r="F853" s="849"/>
      <c r="G853" s="849"/>
      <c r="H853" s="837">
        <v>0</v>
      </c>
      <c r="I853" s="849">
        <v>1</v>
      </c>
      <c r="J853" s="849">
        <v>246.39</v>
      </c>
      <c r="K853" s="837">
        <v>1</v>
      </c>
      <c r="L853" s="849">
        <v>1</v>
      </c>
      <c r="M853" s="850">
        <v>246.39</v>
      </c>
    </row>
    <row r="854" spans="1:13" ht="14.45" customHeight="1" x14ac:dyDescent="0.2">
      <c r="A854" s="831" t="s">
        <v>2947</v>
      </c>
      <c r="B854" s="832" t="s">
        <v>2659</v>
      </c>
      <c r="C854" s="832" t="s">
        <v>4237</v>
      </c>
      <c r="D854" s="832" t="s">
        <v>4238</v>
      </c>
      <c r="E854" s="832" t="s">
        <v>2686</v>
      </c>
      <c r="F854" s="849">
        <v>1</v>
      </c>
      <c r="G854" s="849">
        <v>395.98</v>
      </c>
      <c r="H854" s="837">
        <v>1</v>
      </c>
      <c r="I854" s="849"/>
      <c r="J854" s="849"/>
      <c r="K854" s="837">
        <v>0</v>
      </c>
      <c r="L854" s="849">
        <v>1</v>
      </c>
      <c r="M854" s="850">
        <v>395.98</v>
      </c>
    </row>
    <row r="855" spans="1:13" ht="14.45" customHeight="1" x14ac:dyDescent="0.2">
      <c r="A855" s="831" t="s">
        <v>2947</v>
      </c>
      <c r="B855" s="832" t="s">
        <v>2659</v>
      </c>
      <c r="C855" s="832" t="s">
        <v>4239</v>
      </c>
      <c r="D855" s="832" t="s">
        <v>4238</v>
      </c>
      <c r="E855" s="832" t="s">
        <v>875</v>
      </c>
      <c r="F855" s="849">
        <v>3</v>
      </c>
      <c r="G855" s="849">
        <v>396</v>
      </c>
      <c r="H855" s="837">
        <v>1</v>
      </c>
      <c r="I855" s="849"/>
      <c r="J855" s="849"/>
      <c r="K855" s="837">
        <v>0</v>
      </c>
      <c r="L855" s="849">
        <v>3</v>
      </c>
      <c r="M855" s="850">
        <v>396</v>
      </c>
    </row>
    <row r="856" spans="1:13" ht="14.45" customHeight="1" x14ac:dyDescent="0.2">
      <c r="A856" s="831" t="s">
        <v>2947</v>
      </c>
      <c r="B856" s="832" t="s">
        <v>2665</v>
      </c>
      <c r="C856" s="832" t="s">
        <v>3744</v>
      </c>
      <c r="D856" s="832" t="s">
        <v>1248</v>
      </c>
      <c r="E856" s="832" t="s">
        <v>2668</v>
      </c>
      <c r="F856" s="849">
        <v>3</v>
      </c>
      <c r="G856" s="849">
        <v>483.18</v>
      </c>
      <c r="H856" s="837">
        <v>1</v>
      </c>
      <c r="I856" s="849"/>
      <c r="J856" s="849"/>
      <c r="K856" s="837">
        <v>0</v>
      </c>
      <c r="L856" s="849">
        <v>3</v>
      </c>
      <c r="M856" s="850">
        <v>483.18</v>
      </c>
    </row>
    <row r="857" spans="1:13" ht="14.45" customHeight="1" x14ac:dyDescent="0.2">
      <c r="A857" s="831" t="s">
        <v>2947</v>
      </c>
      <c r="B857" s="832" t="s">
        <v>2670</v>
      </c>
      <c r="C857" s="832" t="s">
        <v>3882</v>
      </c>
      <c r="D857" s="832" t="s">
        <v>2673</v>
      </c>
      <c r="E857" s="832" t="s">
        <v>3883</v>
      </c>
      <c r="F857" s="849"/>
      <c r="G857" s="849"/>
      <c r="H857" s="837">
        <v>0</v>
      </c>
      <c r="I857" s="849">
        <v>7</v>
      </c>
      <c r="J857" s="849">
        <v>563.71</v>
      </c>
      <c r="K857" s="837">
        <v>1</v>
      </c>
      <c r="L857" s="849">
        <v>7</v>
      </c>
      <c r="M857" s="850">
        <v>563.71</v>
      </c>
    </row>
    <row r="858" spans="1:13" ht="14.45" customHeight="1" x14ac:dyDescent="0.2">
      <c r="A858" s="831" t="s">
        <v>2947</v>
      </c>
      <c r="B858" s="832" t="s">
        <v>2670</v>
      </c>
      <c r="C858" s="832" t="s">
        <v>3884</v>
      </c>
      <c r="D858" s="832" t="s">
        <v>2673</v>
      </c>
      <c r="E858" s="832" t="s">
        <v>3885</v>
      </c>
      <c r="F858" s="849">
        <v>4</v>
      </c>
      <c r="G858" s="849">
        <v>644.24</v>
      </c>
      <c r="H858" s="837">
        <v>1</v>
      </c>
      <c r="I858" s="849"/>
      <c r="J858" s="849"/>
      <c r="K858" s="837">
        <v>0</v>
      </c>
      <c r="L858" s="849">
        <v>4</v>
      </c>
      <c r="M858" s="850">
        <v>644.24</v>
      </c>
    </row>
    <row r="859" spans="1:13" ht="14.45" customHeight="1" x14ac:dyDescent="0.2">
      <c r="A859" s="831" t="s">
        <v>2947</v>
      </c>
      <c r="B859" s="832" t="s">
        <v>2670</v>
      </c>
      <c r="C859" s="832" t="s">
        <v>3886</v>
      </c>
      <c r="D859" s="832" t="s">
        <v>2673</v>
      </c>
      <c r="E859" s="832" t="s">
        <v>1494</v>
      </c>
      <c r="F859" s="849">
        <v>3</v>
      </c>
      <c r="G859" s="849">
        <v>1200.51</v>
      </c>
      <c r="H859" s="837">
        <v>1</v>
      </c>
      <c r="I859" s="849"/>
      <c r="J859" s="849"/>
      <c r="K859" s="837">
        <v>0</v>
      </c>
      <c r="L859" s="849">
        <v>3</v>
      </c>
      <c r="M859" s="850">
        <v>1200.51</v>
      </c>
    </row>
    <row r="860" spans="1:13" ht="14.45" customHeight="1" x14ac:dyDescent="0.2">
      <c r="A860" s="831" t="s">
        <v>2947</v>
      </c>
      <c r="B860" s="832" t="s">
        <v>2670</v>
      </c>
      <c r="C860" s="832" t="s">
        <v>3887</v>
      </c>
      <c r="D860" s="832" t="s">
        <v>2673</v>
      </c>
      <c r="E860" s="832" t="s">
        <v>3888</v>
      </c>
      <c r="F860" s="849">
        <v>5</v>
      </c>
      <c r="G860" s="849">
        <v>2667.1499999999996</v>
      </c>
      <c r="H860" s="837">
        <v>1</v>
      </c>
      <c r="I860" s="849"/>
      <c r="J860" s="849"/>
      <c r="K860" s="837">
        <v>0</v>
      </c>
      <c r="L860" s="849">
        <v>5</v>
      </c>
      <c r="M860" s="850">
        <v>2667.1499999999996</v>
      </c>
    </row>
    <row r="861" spans="1:13" ht="14.45" customHeight="1" x14ac:dyDescent="0.2">
      <c r="A861" s="831" t="s">
        <v>2947</v>
      </c>
      <c r="B861" s="832" t="s">
        <v>2670</v>
      </c>
      <c r="C861" s="832" t="s">
        <v>4019</v>
      </c>
      <c r="D861" s="832" t="s">
        <v>2673</v>
      </c>
      <c r="E861" s="832" t="s">
        <v>3885</v>
      </c>
      <c r="F861" s="849"/>
      <c r="G861" s="849"/>
      <c r="H861" s="837">
        <v>0</v>
      </c>
      <c r="I861" s="849">
        <v>3</v>
      </c>
      <c r="J861" s="849">
        <v>483.18</v>
      </c>
      <c r="K861" s="837">
        <v>1</v>
      </c>
      <c r="L861" s="849">
        <v>3</v>
      </c>
      <c r="M861" s="850">
        <v>483.18</v>
      </c>
    </row>
    <row r="862" spans="1:13" ht="14.45" customHeight="1" x14ac:dyDescent="0.2">
      <c r="A862" s="831" t="s">
        <v>2947</v>
      </c>
      <c r="B862" s="832" t="s">
        <v>2670</v>
      </c>
      <c r="C862" s="832" t="s">
        <v>2672</v>
      </c>
      <c r="D862" s="832" t="s">
        <v>2673</v>
      </c>
      <c r="E862" s="832" t="s">
        <v>1494</v>
      </c>
      <c r="F862" s="849"/>
      <c r="G862" s="849"/>
      <c r="H862" s="837">
        <v>0</v>
      </c>
      <c r="I862" s="849">
        <v>1</v>
      </c>
      <c r="J862" s="849">
        <v>400.17</v>
      </c>
      <c r="K862" s="837">
        <v>1</v>
      </c>
      <c r="L862" s="849">
        <v>1</v>
      </c>
      <c r="M862" s="850">
        <v>400.17</v>
      </c>
    </row>
    <row r="863" spans="1:13" ht="14.45" customHeight="1" x14ac:dyDescent="0.2">
      <c r="A863" s="831" t="s">
        <v>2947</v>
      </c>
      <c r="B863" s="832" t="s">
        <v>4491</v>
      </c>
      <c r="C863" s="832" t="s">
        <v>4112</v>
      </c>
      <c r="D863" s="832" t="s">
        <v>4113</v>
      </c>
      <c r="E863" s="832" t="s">
        <v>4114</v>
      </c>
      <c r="F863" s="849"/>
      <c r="G863" s="849"/>
      <c r="H863" s="837">
        <v>0</v>
      </c>
      <c r="I863" s="849">
        <v>1</v>
      </c>
      <c r="J863" s="849">
        <v>68.19</v>
      </c>
      <c r="K863" s="837">
        <v>1</v>
      </c>
      <c r="L863" s="849">
        <v>1</v>
      </c>
      <c r="M863" s="850">
        <v>68.19</v>
      </c>
    </row>
    <row r="864" spans="1:13" ht="14.45" customHeight="1" x14ac:dyDescent="0.2">
      <c r="A864" s="831" t="s">
        <v>2947</v>
      </c>
      <c r="B864" s="832" t="s">
        <v>4489</v>
      </c>
      <c r="C864" s="832" t="s">
        <v>4232</v>
      </c>
      <c r="D864" s="832" t="s">
        <v>3210</v>
      </c>
      <c r="E864" s="832" t="s">
        <v>834</v>
      </c>
      <c r="F864" s="849">
        <v>3</v>
      </c>
      <c r="G864" s="849">
        <v>176.31</v>
      </c>
      <c r="H864" s="837">
        <v>1</v>
      </c>
      <c r="I864" s="849"/>
      <c r="J864" s="849"/>
      <c r="K864" s="837">
        <v>0</v>
      </c>
      <c r="L864" s="849">
        <v>3</v>
      </c>
      <c r="M864" s="850">
        <v>176.31</v>
      </c>
    </row>
    <row r="865" spans="1:13" ht="14.45" customHeight="1" x14ac:dyDescent="0.2">
      <c r="A865" s="831" t="s">
        <v>2947</v>
      </c>
      <c r="B865" s="832" t="s">
        <v>4480</v>
      </c>
      <c r="C865" s="832" t="s">
        <v>3908</v>
      </c>
      <c r="D865" s="832" t="s">
        <v>3145</v>
      </c>
      <c r="E865" s="832" t="s">
        <v>3909</v>
      </c>
      <c r="F865" s="849">
        <v>4</v>
      </c>
      <c r="G865" s="849">
        <v>603.76</v>
      </c>
      <c r="H865" s="837">
        <v>1</v>
      </c>
      <c r="I865" s="849"/>
      <c r="J865" s="849"/>
      <c r="K865" s="837">
        <v>0</v>
      </c>
      <c r="L865" s="849">
        <v>4</v>
      </c>
      <c r="M865" s="850">
        <v>603.76</v>
      </c>
    </row>
    <row r="866" spans="1:13" ht="14.45" customHeight="1" x14ac:dyDescent="0.2">
      <c r="A866" s="831" t="s">
        <v>2947</v>
      </c>
      <c r="B866" s="832" t="s">
        <v>4480</v>
      </c>
      <c r="C866" s="832" t="s">
        <v>3913</v>
      </c>
      <c r="D866" s="832" t="s">
        <v>3914</v>
      </c>
      <c r="E866" s="832" t="s">
        <v>3915</v>
      </c>
      <c r="F866" s="849">
        <v>1</v>
      </c>
      <c r="G866" s="849">
        <v>50.32</v>
      </c>
      <c r="H866" s="837">
        <v>1</v>
      </c>
      <c r="I866" s="849"/>
      <c r="J866" s="849"/>
      <c r="K866" s="837">
        <v>0</v>
      </c>
      <c r="L866" s="849">
        <v>1</v>
      </c>
      <c r="M866" s="850">
        <v>50.32</v>
      </c>
    </row>
    <row r="867" spans="1:13" ht="14.45" customHeight="1" x14ac:dyDescent="0.2">
      <c r="A867" s="831" t="s">
        <v>2947</v>
      </c>
      <c r="B867" s="832" t="s">
        <v>4480</v>
      </c>
      <c r="C867" s="832" t="s">
        <v>3916</v>
      </c>
      <c r="D867" s="832" t="s">
        <v>3906</v>
      </c>
      <c r="E867" s="832" t="s">
        <v>3917</v>
      </c>
      <c r="F867" s="849">
        <v>6</v>
      </c>
      <c r="G867" s="849">
        <v>301.92</v>
      </c>
      <c r="H867" s="837">
        <v>1</v>
      </c>
      <c r="I867" s="849"/>
      <c r="J867" s="849"/>
      <c r="K867" s="837">
        <v>0</v>
      </c>
      <c r="L867" s="849">
        <v>6</v>
      </c>
      <c r="M867" s="850">
        <v>301.92</v>
      </c>
    </row>
    <row r="868" spans="1:13" ht="14.45" customHeight="1" x14ac:dyDescent="0.2">
      <c r="A868" s="831" t="s">
        <v>2947</v>
      </c>
      <c r="B868" s="832" t="s">
        <v>4480</v>
      </c>
      <c r="C868" s="832" t="s">
        <v>3918</v>
      </c>
      <c r="D868" s="832" t="s">
        <v>3906</v>
      </c>
      <c r="E868" s="832" t="s">
        <v>3917</v>
      </c>
      <c r="F868" s="849">
        <v>6</v>
      </c>
      <c r="G868" s="849">
        <v>301.92</v>
      </c>
      <c r="H868" s="837">
        <v>1</v>
      </c>
      <c r="I868" s="849"/>
      <c r="J868" s="849"/>
      <c r="K868" s="837">
        <v>0</v>
      </c>
      <c r="L868" s="849">
        <v>6</v>
      </c>
      <c r="M868" s="850">
        <v>301.92</v>
      </c>
    </row>
    <row r="869" spans="1:13" ht="14.45" customHeight="1" x14ac:dyDescent="0.2">
      <c r="A869" s="831" t="s">
        <v>2947</v>
      </c>
      <c r="B869" s="832" t="s">
        <v>4487</v>
      </c>
      <c r="C869" s="832" t="s">
        <v>4206</v>
      </c>
      <c r="D869" s="832" t="s">
        <v>4207</v>
      </c>
      <c r="E869" s="832" t="s">
        <v>4208</v>
      </c>
      <c r="F869" s="849">
        <v>6</v>
      </c>
      <c r="G869" s="849">
        <v>0</v>
      </c>
      <c r="H869" s="837"/>
      <c r="I869" s="849"/>
      <c r="J869" s="849"/>
      <c r="K869" s="837"/>
      <c r="L869" s="849">
        <v>6</v>
      </c>
      <c r="M869" s="850">
        <v>0</v>
      </c>
    </row>
    <row r="870" spans="1:13" ht="14.45" customHeight="1" x14ac:dyDescent="0.2">
      <c r="A870" s="831" t="s">
        <v>2948</v>
      </c>
      <c r="B870" s="832" t="s">
        <v>2515</v>
      </c>
      <c r="C870" s="832" t="s">
        <v>2516</v>
      </c>
      <c r="D870" s="832" t="s">
        <v>2517</v>
      </c>
      <c r="E870" s="832" t="s">
        <v>2518</v>
      </c>
      <c r="F870" s="849"/>
      <c r="G870" s="849"/>
      <c r="H870" s="837">
        <v>0</v>
      </c>
      <c r="I870" s="849">
        <v>2</v>
      </c>
      <c r="J870" s="849">
        <v>239.4</v>
      </c>
      <c r="K870" s="837">
        <v>1</v>
      </c>
      <c r="L870" s="849">
        <v>2</v>
      </c>
      <c r="M870" s="850">
        <v>239.4</v>
      </c>
    </row>
    <row r="871" spans="1:13" ht="14.45" customHeight="1" x14ac:dyDescent="0.2">
      <c r="A871" s="831" t="s">
        <v>2948</v>
      </c>
      <c r="B871" s="832" t="s">
        <v>2633</v>
      </c>
      <c r="C871" s="832" t="s">
        <v>3233</v>
      </c>
      <c r="D871" s="832" t="s">
        <v>3234</v>
      </c>
      <c r="E871" s="832" t="s">
        <v>2636</v>
      </c>
      <c r="F871" s="849">
        <v>2</v>
      </c>
      <c r="G871" s="849">
        <v>18.8</v>
      </c>
      <c r="H871" s="837">
        <v>1</v>
      </c>
      <c r="I871" s="849"/>
      <c r="J871" s="849"/>
      <c r="K871" s="837">
        <v>0</v>
      </c>
      <c r="L871" s="849">
        <v>2</v>
      </c>
      <c r="M871" s="850">
        <v>18.8</v>
      </c>
    </row>
    <row r="872" spans="1:13" ht="14.45" customHeight="1" x14ac:dyDescent="0.2">
      <c r="A872" s="831" t="s">
        <v>2948</v>
      </c>
      <c r="B872" s="832" t="s">
        <v>2643</v>
      </c>
      <c r="C872" s="832" t="s">
        <v>2646</v>
      </c>
      <c r="D872" s="832" t="s">
        <v>1538</v>
      </c>
      <c r="E872" s="832" t="s">
        <v>2645</v>
      </c>
      <c r="F872" s="849"/>
      <c r="G872" s="849"/>
      <c r="H872" s="837"/>
      <c r="I872" s="849">
        <v>3</v>
      </c>
      <c r="J872" s="849">
        <v>0</v>
      </c>
      <c r="K872" s="837"/>
      <c r="L872" s="849">
        <v>3</v>
      </c>
      <c r="M872" s="850">
        <v>0</v>
      </c>
    </row>
    <row r="873" spans="1:13" ht="14.45" customHeight="1" x14ac:dyDescent="0.2">
      <c r="A873" s="831" t="s">
        <v>2948</v>
      </c>
      <c r="B873" s="832" t="s">
        <v>2659</v>
      </c>
      <c r="C873" s="832" t="s">
        <v>2863</v>
      </c>
      <c r="D873" s="832" t="s">
        <v>2661</v>
      </c>
      <c r="E873" s="832" t="s">
        <v>2774</v>
      </c>
      <c r="F873" s="849"/>
      <c r="G873" s="849"/>
      <c r="H873" s="837">
        <v>0</v>
      </c>
      <c r="I873" s="849">
        <v>3</v>
      </c>
      <c r="J873" s="849">
        <v>739.17</v>
      </c>
      <c r="K873" s="837">
        <v>1</v>
      </c>
      <c r="L873" s="849">
        <v>3</v>
      </c>
      <c r="M873" s="850">
        <v>739.17</v>
      </c>
    </row>
    <row r="874" spans="1:13" ht="14.45" customHeight="1" x14ac:dyDescent="0.2">
      <c r="A874" s="831" t="s">
        <v>2948</v>
      </c>
      <c r="B874" s="832" t="s">
        <v>2873</v>
      </c>
      <c r="C874" s="832" t="s">
        <v>3267</v>
      </c>
      <c r="D874" s="832" t="s">
        <v>3268</v>
      </c>
      <c r="E874" s="832" t="s">
        <v>3269</v>
      </c>
      <c r="F874" s="849"/>
      <c r="G874" s="849"/>
      <c r="H874" s="837">
        <v>0</v>
      </c>
      <c r="I874" s="849">
        <v>1</v>
      </c>
      <c r="J874" s="849">
        <v>786.31</v>
      </c>
      <c r="K874" s="837">
        <v>1</v>
      </c>
      <c r="L874" s="849">
        <v>1</v>
      </c>
      <c r="M874" s="850">
        <v>786.31</v>
      </c>
    </row>
    <row r="875" spans="1:13" ht="14.45" customHeight="1" x14ac:dyDescent="0.2">
      <c r="A875" s="831" t="s">
        <v>2949</v>
      </c>
      <c r="B875" s="832" t="s">
        <v>2727</v>
      </c>
      <c r="C875" s="832" t="s">
        <v>2728</v>
      </c>
      <c r="D875" s="832" t="s">
        <v>1969</v>
      </c>
      <c r="E875" s="832" t="s">
        <v>2729</v>
      </c>
      <c r="F875" s="849"/>
      <c r="G875" s="849"/>
      <c r="H875" s="837">
        <v>0</v>
      </c>
      <c r="I875" s="849">
        <v>2</v>
      </c>
      <c r="J875" s="849">
        <v>129</v>
      </c>
      <c r="K875" s="837">
        <v>1</v>
      </c>
      <c r="L875" s="849">
        <v>2</v>
      </c>
      <c r="M875" s="850">
        <v>129</v>
      </c>
    </row>
    <row r="876" spans="1:13" ht="14.45" customHeight="1" x14ac:dyDescent="0.2">
      <c r="A876" s="831" t="s">
        <v>2949</v>
      </c>
      <c r="B876" s="832" t="s">
        <v>4498</v>
      </c>
      <c r="C876" s="832" t="s">
        <v>3316</v>
      </c>
      <c r="D876" s="832" t="s">
        <v>3317</v>
      </c>
      <c r="E876" s="832" t="s">
        <v>3318</v>
      </c>
      <c r="F876" s="849"/>
      <c r="G876" s="849"/>
      <c r="H876" s="837">
        <v>0</v>
      </c>
      <c r="I876" s="849">
        <v>6</v>
      </c>
      <c r="J876" s="849">
        <v>4037.7000000000003</v>
      </c>
      <c r="K876" s="837">
        <v>1</v>
      </c>
      <c r="L876" s="849">
        <v>6</v>
      </c>
      <c r="M876" s="850">
        <v>4037.7000000000003</v>
      </c>
    </row>
    <row r="877" spans="1:13" ht="14.45" customHeight="1" x14ac:dyDescent="0.2">
      <c r="A877" s="831" t="s">
        <v>2949</v>
      </c>
      <c r="B877" s="832" t="s">
        <v>2429</v>
      </c>
      <c r="C877" s="832" t="s">
        <v>3270</v>
      </c>
      <c r="D877" s="832" t="s">
        <v>2431</v>
      </c>
      <c r="E877" s="832" t="s">
        <v>2987</v>
      </c>
      <c r="F877" s="849">
        <v>1</v>
      </c>
      <c r="G877" s="849">
        <v>117.03</v>
      </c>
      <c r="H877" s="837">
        <v>1</v>
      </c>
      <c r="I877" s="849"/>
      <c r="J877" s="849"/>
      <c r="K877" s="837">
        <v>0</v>
      </c>
      <c r="L877" s="849">
        <v>1</v>
      </c>
      <c r="M877" s="850">
        <v>117.03</v>
      </c>
    </row>
    <row r="878" spans="1:13" ht="14.45" customHeight="1" x14ac:dyDescent="0.2">
      <c r="A878" s="831" t="s">
        <v>2949</v>
      </c>
      <c r="B878" s="832" t="s">
        <v>2795</v>
      </c>
      <c r="C878" s="832" t="s">
        <v>2796</v>
      </c>
      <c r="D878" s="832" t="s">
        <v>1973</v>
      </c>
      <c r="E878" s="832" t="s">
        <v>2797</v>
      </c>
      <c r="F878" s="849"/>
      <c r="G878" s="849"/>
      <c r="H878" s="837">
        <v>0</v>
      </c>
      <c r="I878" s="849">
        <v>1</v>
      </c>
      <c r="J878" s="849">
        <v>118.65</v>
      </c>
      <c r="K878" s="837">
        <v>1</v>
      </c>
      <c r="L878" s="849">
        <v>1</v>
      </c>
      <c r="M878" s="850">
        <v>118.65</v>
      </c>
    </row>
    <row r="879" spans="1:13" ht="14.45" customHeight="1" x14ac:dyDescent="0.2">
      <c r="A879" s="831" t="s">
        <v>2949</v>
      </c>
      <c r="B879" s="832" t="s">
        <v>4494</v>
      </c>
      <c r="C879" s="832" t="s">
        <v>3189</v>
      </c>
      <c r="D879" s="832" t="s">
        <v>3190</v>
      </c>
      <c r="E879" s="832" t="s">
        <v>3191</v>
      </c>
      <c r="F879" s="849"/>
      <c r="G879" s="849"/>
      <c r="H879" s="837">
        <v>0</v>
      </c>
      <c r="I879" s="849">
        <v>1</v>
      </c>
      <c r="J879" s="849">
        <v>77.790000000000006</v>
      </c>
      <c r="K879" s="837">
        <v>1</v>
      </c>
      <c r="L879" s="849">
        <v>1</v>
      </c>
      <c r="M879" s="850">
        <v>77.790000000000006</v>
      </c>
    </row>
    <row r="880" spans="1:13" ht="14.45" customHeight="1" x14ac:dyDescent="0.2">
      <c r="A880" s="831" t="s">
        <v>2949</v>
      </c>
      <c r="B880" s="832" t="s">
        <v>4496</v>
      </c>
      <c r="C880" s="832" t="s">
        <v>3518</v>
      </c>
      <c r="D880" s="832" t="s">
        <v>3519</v>
      </c>
      <c r="E880" s="832" t="s">
        <v>3520</v>
      </c>
      <c r="F880" s="849"/>
      <c r="G880" s="849"/>
      <c r="H880" s="837">
        <v>0</v>
      </c>
      <c r="I880" s="849">
        <v>9</v>
      </c>
      <c r="J880" s="849">
        <v>925.64999999999986</v>
      </c>
      <c r="K880" s="837">
        <v>1</v>
      </c>
      <c r="L880" s="849">
        <v>9</v>
      </c>
      <c r="M880" s="850">
        <v>925.64999999999986</v>
      </c>
    </row>
    <row r="881" spans="1:13" ht="14.45" customHeight="1" x14ac:dyDescent="0.2">
      <c r="A881" s="831" t="s">
        <v>2949</v>
      </c>
      <c r="B881" s="832" t="s">
        <v>2448</v>
      </c>
      <c r="C881" s="832" t="s">
        <v>3301</v>
      </c>
      <c r="D881" s="832" t="s">
        <v>3302</v>
      </c>
      <c r="E881" s="832" t="s">
        <v>3303</v>
      </c>
      <c r="F881" s="849">
        <v>1</v>
      </c>
      <c r="G881" s="849">
        <v>661.62</v>
      </c>
      <c r="H881" s="837">
        <v>1</v>
      </c>
      <c r="I881" s="849"/>
      <c r="J881" s="849"/>
      <c r="K881" s="837">
        <v>0</v>
      </c>
      <c r="L881" s="849">
        <v>1</v>
      </c>
      <c r="M881" s="850">
        <v>661.62</v>
      </c>
    </row>
    <row r="882" spans="1:13" ht="14.45" customHeight="1" x14ac:dyDescent="0.2">
      <c r="A882" s="831" t="s">
        <v>2949</v>
      </c>
      <c r="B882" s="832" t="s">
        <v>2486</v>
      </c>
      <c r="C882" s="832" t="s">
        <v>2487</v>
      </c>
      <c r="D882" s="832" t="s">
        <v>1669</v>
      </c>
      <c r="E882" s="832" t="s">
        <v>2488</v>
      </c>
      <c r="F882" s="849"/>
      <c r="G882" s="849"/>
      <c r="H882" s="837">
        <v>0</v>
      </c>
      <c r="I882" s="849">
        <v>1</v>
      </c>
      <c r="J882" s="849">
        <v>154.36000000000001</v>
      </c>
      <c r="K882" s="837">
        <v>1</v>
      </c>
      <c r="L882" s="849">
        <v>1</v>
      </c>
      <c r="M882" s="850">
        <v>154.36000000000001</v>
      </c>
    </row>
    <row r="883" spans="1:13" ht="14.45" customHeight="1" x14ac:dyDescent="0.2">
      <c r="A883" s="831" t="s">
        <v>2949</v>
      </c>
      <c r="B883" s="832" t="s">
        <v>2515</v>
      </c>
      <c r="C883" s="832" t="s">
        <v>2516</v>
      </c>
      <c r="D883" s="832" t="s">
        <v>2517</v>
      </c>
      <c r="E883" s="832" t="s">
        <v>2518</v>
      </c>
      <c r="F883" s="849"/>
      <c r="G883" s="849"/>
      <c r="H883" s="837">
        <v>0</v>
      </c>
      <c r="I883" s="849">
        <v>1</v>
      </c>
      <c r="J883" s="849">
        <v>119.7</v>
      </c>
      <c r="K883" s="837">
        <v>1</v>
      </c>
      <c r="L883" s="849">
        <v>1</v>
      </c>
      <c r="M883" s="850">
        <v>119.7</v>
      </c>
    </row>
    <row r="884" spans="1:13" ht="14.45" customHeight="1" x14ac:dyDescent="0.2">
      <c r="A884" s="831" t="s">
        <v>2949</v>
      </c>
      <c r="B884" s="832" t="s">
        <v>2515</v>
      </c>
      <c r="C884" s="832" t="s">
        <v>4298</v>
      </c>
      <c r="D884" s="832" t="s">
        <v>3501</v>
      </c>
      <c r="E884" s="832" t="s">
        <v>2518</v>
      </c>
      <c r="F884" s="849">
        <v>2</v>
      </c>
      <c r="G884" s="849">
        <v>239.38</v>
      </c>
      <c r="H884" s="837">
        <v>1</v>
      </c>
      <c r="I884" s="849"/>
      <c r="J884" s="849"/>
      <c r="K884" s="837">
        <v>0</v>
      </c>
      <c r="L884" s="849">
        <v>2</v>
      </c>
      <c r="M884" s="850">
        <v>239.38</v>
      </c>
    </row>
    <row r="885" spans="1:13" ht="14.45" customHeight="1" x14ac:dyDescent="0.2">
      <c r="A885" s="831" t="s">
        <v>2949</v>
      </c>
      <c r="B885" s="832" t="s">
        <v>2805</v>
      </c>
      <c r="C885" s="832" t="s">
        <v>3732</v>
      </c>
      <c r="D885" s="832" t="s">
        <v>2807</v>
      </c>
      <c r="E885" s="832" t="s">
        <v>3733</v>
      </c>
      <c r="F885" s="849"/>
      <c r="G885" s="849"/>
      <c r="H885" s="837">
        <v>0</v>
      </c>
      <c r="I885" s="849">
        <v>4</v>
      </c>
      <c r="J885" s="849">
        <v>563.84</v>
      </c>
      <c r="K885" s="837">
        <v>1</v>
      </c>
      <c r="L885" s="849">
        <v>4</v>
      </c>
      <c r="M885" s="850">
        <v>563.84</v>
      </c>
    </row>
    <row r="886" spans="1:13" ht="14.45" customHeight="1" x14ac:dyDescent="0.2">
      <c r="A886" s="831" t="s">
        <v>2949</v>
      </c>
      <c r="B886" s="832" t="s">
        <v>2873</v>
      </c>
      <c r="C886" s="832" t="s">
        <v>2874</v>
      </c>
      <c r="D886" s="832" t="s">
        <v>2875</v>
      </c>
      <c r="E886" s="832" t="s">
        <v>2876</v>
      </c>
      <c r="F886" s="849"/>
      <c r="G886" s="849"/>
      <c r="H886" s="837">
        <v>0</v>
      </c>
      <c r="I886" s="849">
        <v>2</v>
      </c>
      <c r="J886" s="849">
        <v>1374.04</v>
      </c>
      <c r="K886" s="837">
        <v>1</v>
      </c>
      <c r="L886" s="849">
        <v>2</v>
      </c>
      <c r="M886" s="850">
        <v>1374.04</v>
      </c>
    </row>
    <row r="887" spans="1:13" ht="14.45" customHeight="1" x14ac:dyDescent="0.2">
      <c r="A887" s="831" t="s">
        <v>2950</v>
      </c>
      <c r="B887" s="832" t="s">
        <v>2486</v>
      </c>
      <c r="C887" s="832" t="s">
        <v>2487</v>
      </c>
      <c r="D887" s="832" t="s">
        <v>1669</v>
      </c>
      <c r="E887" s="832" t="s">
        <v>2488</v>
      </c>
      <c r="F887" s="849"/>
      <c r="G887" s="849"/>
      <c r="H887" s="837">
        <v>0</v>
      </c>
      <c r="I887" s="849">
        <v>1</v>
      </c>
      <c r="J887" s="849">
        <v>154.36000000000001</v>
      </c>
      <c r="K887" s="837">
        <v>1</v>
      </c>
      <c r="L887" s="849">
        <v>1</v>
      </c>
      <c r="M887" s="850">
        <v>154.36000000000001</v>
      </c>
    </row>
    <row r="888" spans="1:13" ht="14.45" customHeight="1" x14ac:dyDescent="0.2">
      <c r="A888" s="831" t="s">
        <v>2950</v>
      </c>
      <c r="B888" s="832" t="s">
        <v>2548</v>
      </c>
      <c r="C888" s="832" t="s">
        <v>3387</v>
      </c>
      <c r="D888" s="832" t="s">
        <v>3155</v>
      </c>
      <c r="E888" s="832" t="s">
        <v>3388</v>
      </c>
      <c r="F888" s="849">
        <v>1</v>
      </c>
      <c r="G888" s="849">
        <v>211.61</v>
      </c>
      <c r="H888" s="837">
        <v>1</v>
      </c>
      <c r="I888" s="849"/>
      <c r="J888" s="849"/>
      <c r="K888" s="837">
        <v>0</v>
      </c>
      <c r="L888" s="849">
        <v>1</v>
      </c>
      <c r="M888" s="850">
        <v>211.61</v>
      </c>
    </row>
    <row r="889" spans="1:13" ht="14.45" customHeight="1" x14ac:dyDescent="0.2">
      <c r="A889" s="831" t="s">
        <v>2950</v>
      </c>
      <c r="B889" s="832" t="s">
        <v>4473</v>
      </c>
      <c r="C889" s="832" t="s">
        <v>3353</v>
      </c>
      <c r="D889" s="832" t="s">
        <v>3354</v>
      </c>
      <c r="E889" s="832" t="s">
        <v>3355</v>
      </c>
      <c r="F889" s="849"/>
      <c r="G889" s="849"/>
      <c r="H889" s="837">
        <v>0</v>
      </c>
      <c r="I889" s="849">
        <v>1</v>
      </c>
      <c r="J889" s="849">
        <v>141.25</v>
      </c>
      <c r="K889" s="837">
        <v>1</v>
      </c>
      <c r="L889" s="849">
        <v>1</v>
      </c>
      <c r="M889" s="850">
        <v>141.25</v>
      </c>
    </row>
    <row r="890" spans="1:13" ht="14.45" customHeight="1" x14ac:dyDescent="0.2">
      <c r="A890" s="831" t="s">
        <v>2951</v>
      </c>
      <c r="B890" s="832" t="s">
        <v>2486</v>
      </c>
      <c r="C890" s="832" t="s">
        <v>2487</v>
      </c>
      <c r="D890" s="832" t="s">
        <v>1669</v>
      </c>
      <c r="E890" s="832" t="s">
        <v>2488</v>
      </c>
      <c r="F890" s="849"/>
      <c r="G890" s="849"/>
      <c r="H890" s="837">
        <v>0</v>
      </c>
      <c r="I890" s="849">
        <v>2</v>
      </c>
      <c r="J890" s="849">
        <v>308.72000000000003</v>
      </c>
      <c r="K890" s="837">
        <v>1</v>
      </c>
      <c r="L890" s="849">
        <v>2</v>
      </c>
      <c r="M890" s="850">
        <v>308.72000000000003</v>
      </c>
    </row>
    <row r="891" spans="1:13" ht="14.45" customHeight="1" x14ac:dyDescent="0.2">
      <c r="A891" s="831" t="s">
        <v>2951</v>
      </c>
      <c r="B891" s="832" t="s">
        <v>2353</v>
      </c>
      <c r="C891" s="832" t="s">
        <v>2589</v>
      </c>
      <c r="D891" s="832" t="s">
        <v>713</v>
      </c>
      <c r="E891" s="832" t="s">
        <v>1289</v>
      </c>
      <c r="F891" s="849"/>
      <c r="G891" s="849"/>
      <c r="H891" s="837"/>
      <c r="I891" s="849">
        <v>2</v>
      </c>
      <c r="J891" s="849">
        <v>0</v>
      </c>
      <c r="K891" s="837"/>
      <c r="L891" s="849">
        <v>2</v>
      </c>
      <c r="M891" s="850">
        <v>0</v>
      </c>
    </row>
    <row r="892" spans="1:13" ht="14.45" customHeight="1" x14ac:dyDescent="0.2">
      <c r="A892" s="831" t="s">
        <v>2952</v>
      </c>
      <c r="B892" s="832" t="s">
        <v>2429</v>
      </c>
      <c r="C892" s="832" t="s">
        <v>4330</v>
      </c>
      <c r="D892" s="832" t="s">
        <v>2431</v>
      </c>
      <c r="E892" s="832" t="s">
        <v>875</v>
      </c>
      <c r="F892" s="849"/>
      <c r="G892" s="849"/>
      <c r="H892" s="837">
        <v>0</v>
      </c>
      <c r="I892" s="849">
        <v>1</v>
      </c>
      <c r="J892" s="849">
        <v>70.23</v>
      </c>
      <c r="K892" s="837">
        <v>1</v>
      </c>
      <c r="L892" s="849">
        <v>1</v>
      </c>
      <c r="M892" s="850">
        <v>70.23</v>
      </c>
    </row>
    <row r="893" spans="1:13" ht="14.45" customHeight="1" x14ac:dyDescent="0.2">
      <c r="A893" s="831" t="s">
        <v>2952</v>
      </c>
      <c r="B893" s="832" t="s">
        <v>2515</v>
      </c>
      <c r="C893" s="832" t="s">
        <v>4326</v>
      </c>
      <c r="D893" s="832" t="s">
        <v>2517</v>
      </c>
      <c r="E893" s="832" t="s">
        <v>4327</v>
      </c>
      <c r="F893" s="849">
        <v>2</v>
      </c>
      <c r="G893" s="849">
        <v>850.34</v>
      </c>
      <c r="H893" s="837">
        <v>1</v>
      </c>
      <c r="I893" s="849"/>
      <c r="J893" s="849"/>
      <c r="K893" s="837">
        <v>0</v>
      </c>
      <c r="L893" s="849">
        <v>2</v>
      </c>
      <c r="M893" s="850">
        <v>850.34</v>
      </c>
    </row>
    <row r="894" spans="1:13" ht="14.45" customHeight="1" x14ac:dyDescent="0.2">
      <c r="A894" s="831" t="s">
        <v>2952</v>
      </c>
      <c r="B894" s="832" t="s">
        <v>2633</v>
      </c>
      <c r="C894" s="832" t="s">
        <v>2634</v>
      </c>
      <c r="D894" s="832" t="s">
        <v>2635</v>
      </c>
      <c r="E894" s="832" t="s">
        <v>2636</v>
      </c>
      <c r="F894" s="849"/>
      <c r="G894" s="849"/>
      <c r="H894" s="837">
        <v>0</v>
      </c>
      <c r="I894" s="849">
        <v>1</v>
      </c>
      <c r="J894" s="849">
        <v>9.4</v>
      </c>
      <c r="K894" s="837">
        <v>1</v>
      </c>
      <c r="L894" s="849">
        <v>1</v>
      </c>
      <c r="M894" s="850">
        <v>9.4</v>
      </c>
    </row>
    <row r="895" spans="1:13" ht="14.45" customHeight="1" x14ac:dyDescent="0.2">
      <c r="A895" s="831" t="s">
        <v>2953</v>
      </c>
      <c r="B895" s="832" t="s">
        <v>2515</v>
      </c>
      <c r="C895" s="832" t="s">
        <v>2516</v>
      </c>
      <c r="D895" s="832" t="s">
        <v>2517</v>
      </c>
      <c r="E895" s="832" t="s">
        <v>2518</v>
      </c>
      <c r="F895" s="849"/>
      <c r="G895" s="849"/>
      <c r="H895" s="837">
        <v>0</v>
      </c>
      <c r="I895" s="849">
        <v>2</v>
      </c>
      <c r="J895" s="849">
        <v>239.4</v>
      </c>
      <c r="K895" s="837">
        <v>1</v>
      </c>
      <c r="L895" s="849">
        <v>2</v>
      </c>
      <c r="M895" s="850">
        <v>239.4</v>
      </c>
    </row>
    <row r="896" spans="1:13" ht="14.45" customHeight="1" x14ac:dyDescent="0.2">
      <c r="A896" s="831" t="s">
        <v>2954</v>
      </c>
      <c r="B896" s="832" t="s">
        <v>2486</v>
      </c>
      <c r="C896" s="832" t="s">
        <v>4418</v>
      </c>
      <c r="D896" s="832" t="s">
        <v>1669</v>
      </c>
      <c r="E896" s="832" t="s">
        <v>3200</v>
      </c>
      <c r="F896" s="849">
        <v>1</v>
      </c>
      <c r="G896" s="849">
        <v>225.06</v>
      </c>
      <c r="H896" s="837">
        <v>1</v>
      </c>
      <c r="I896" s="849"/>
      <c r="J896" s="849"/>
      <c r="K896" s="837">
        <v>0</v>
      </c>
      <c r="L896" s="849">
        <v>1</v>
      </c>
      <c r="M896" s="850">
        <v>225.06</v>
      </c>
    </row>
    <row r="897" spans="1:13" ht="14.45" customHeight="1" x14ac:dyDescent="0.2">
      <c r="A897" s="831" t="s">
        <v>2954</v>
      </c>
      <c r="B897" s="832" t="s">
        <v>2353</v>
      </c>
      <c r="C897" s="832" t="s">
        <v>2589</v>
      </c>
      <c r="D897" s="832" t="s">
        <v>713</v>
      </c>
      <c r="E897" s="832" t="s">
        <v>1289</v>
      </c>
      <c r="F897" s="849"/>
      <c r="G897" s="849"/>
      <c r="H897" s="837"/>
      <c r="I897" s="849">
        <v>1</v>
      </c>
      <c r="J897" s="849">
        <v>0</v>
      </c>
      <c r="K897" s="837"/>
      <c r="L897" s="849">
        <v>1</v>
      </c>
      <c r="M897" s="850">
        <v>0</v>
      </c>
    </row>
    <row r="898" spans="1:13" ht="14.45" customHeight="1" x14ac:dyDescent="0.2">
      <c r="A898" s="831" t="s">
        <v>2954</v>
      </c>
      <c r="B898" s="832" t="s">
        <v>2674</v>
      </c>
      <c r="C898" s="832" t="s">
        <v>2675</v>
      </c>
      <c r="D898" s="832" t="s">
        <v>2676</v>
      </c>
      <c r="E898" s="832" t="s">
        <v>2677</v>
      </c>
      <c r="F898" s="849"/>
      <c r="G898" s="849"/>
      <c r="H898" s="837">
        <v>0</v>
      </c>
      <c r="I898" s="849">
        <v>2</v>
      </c>
      <c r="J898" s="849">
        <v>51</v>
      </c>
      <c r="K898" s="837">
        <v>1</v>
      </c>
      <c r="L898" s="849">
        <v>2</v>
      </c>
      <c r="M898" s="850">
        <v>51</v>
      </c>
    </row>
    <row r="899" spans="1:13" ht="14.45" customHeight="1" x14ac:dyDescent="0.2">
      <c r="A899" s="831" t="s">
        <v>2954</v>
      </c>
      <c r="B899" s="832" t="s">
        <v>4489</v>
      </c>
      <c r="C899" s="832" t="s">
        <v>3212</v>
      </c>
      <c r="D899" s="832" t="s">
        <v>3210</v>
      </c>
      <c r="E899" s="832" t="s">
        <v>3213</v>
      </c>
      <c r="F899" s="849">
        <v>1</v>
      </c>
      <c r="G899" s="849">
        <v>88.16</v>
      </c>
      <c r="H899" s="837">
        <v>1</v>
      </c>
      <c r="I899" s="849"/>
      <c r="J899" s="849"/>
      <c r="K899" s="837">
        <v>0</v>
      </c>
      <c r="L899" s="849">
        <v>1</v>
      </c>
      <c r="M899" s="850">
        <v>88.16</v>
      </c>
    </row>
    <row r="900" spans="1:13" ht="14.45" customHeight="1" x14ac:dyDescent="0.2">
      <c r="A900" s="831" t="s">
        <v>2958</v>
      </c>
      <c r="B900" s="832" t="s">
        <v>4474</v>
      </c>
      <c r="C900" s="832" t="s">
        <v>3192</v>
      </c>
      <c r="D900" s="832" t="s">
        <v>1068</v>
      </c>
      <c r="E900" s="832" t="s">
        <v>3193</v>
      </c>
      <c r="F900" s="849">
        <v>1</v>
      </c>
      <c r="G900" s="849">
        <v>103.67</v>
      </c>
      <c r="H900" s="837">
        <v>1</v>
      </c>
      <c r="I900" s="849"/>
      <c r="J900" s="849"/>
      <c r="K900" s="837">
        <v>0</v>
      </c>
      <c r="L900" s="849">
        <v>1</v>
      </c>
      <c r="M900" s="850">
        <v>103.67</v>
      </c>
    </row>
    <row r="901" spans="1:13" ht="14.45" customHeight="1" x14ac:dyDescent="0.2">
      <c r="A901" s="831" t="s">
        <v>2958</v>
      </c>
      <c r="B901" s="832" t="s">
        <v>2441</v>
      </c>
      <c r="C901" s="832" t="s">
        <v>2445</v>
      </c>
      <c r="D901" s="832" t="s">
        <v>2446</v>
      </c>
      <c r="E901" s="832" t="s">
        <v>2447</v>
      </c>
      <c r="F901" s="849"/>
      <c r="G901" s="849"/>
      <c r="H901" s="837">
        <v>0</v>
      </c>
      <c r="I901" s="849">
        <v>2</v>
      </c>
      <c r="J901" s="849">
        <v>186.36</v>
      </c>
      <c r="K901" s="837">
        <v>1</v>
      </c>
      <c r="L901" s="849">
        <v>2</v>
      </c>
      <c r="M901" s="850">
        <v>186.36</v>
      </c>
    </row>
    <row r="902" spans="1:13" ht="14.45" customHeight="1" x14ac:dyDescent="0.2">
      <c r="A902" s="831" t="s">
        <v>2958</v>
      </c>
      <c r="B902" s="832" t="s">
        <v>2643</v>
      </c>
      <c r="C902" s="832" t="s">
        <v>3031</v>
      </c>
      <c r="D902" s="832" t="s">
        <v>3032</v>
      </c>
      <c r="E902" s="832" t="s">
        <v>2619</v>
      </c>
      <c r="F902" s="849">
        <v>1</v>
      </c>
      <c r="G902" s="849">
        <v>0</v>
      </c>
      <c r="H902" s="837"/>
      <c r="I902" s="849"/>
      <c r="J902" s="849"/>
      <c r="K902" s="837"/>
      <c r="L902" s="849">
        <v>1</v>
      </c>
      <c r="M902" s="850">
        <v>0</v>
      </c>
    </row>
    <row r="903" spans="1:13" ht="14.45" customHeight="1" x14ac:dyDescent="0.2">
      <c r="A903" s="831" t="s">
        <v>2958</v>
      </c>
      <c r="B903" s="832" t="s">
        <v>2370</v>
      </c>
      <c r="C903" s="832" t="s">
        <v>2371</v>
      </c>
      <c r="D903" s="832" t="s">
        <v>2372</v>
      </c>
      <c r="E903" s="832" t="s">
        <v>2373</v>
      </c>
      <c r="F903" s="849"/>
      <c r="G903" s="849"/>
      <c r="H903" s="837">
        <v>0</v>
      </c>
      <c r="I903" s="849">
        <v>3</v>
      </c>
      <c r="J903" s="849">
        <v>496.89</v>
      </c>
      <c r="K903" s="837">
        <v>1</v>
      </c>
      <c r="L903" s="849">
        <v>3</v>
      </c>
      <c r="M903" s="850">
        <v>496.89</v>
      </c>
    </row>
    <row r="904" spans="1:13" ht="14.45" customHeight="1" x14ac:dyDescent="0.2">
      <c r="A904" s="831" t="s">
        <v>2958</v>
      </c>
      <c r="B904" s="832" t="s">
        <v>2370</v>
      </c>
      <c r="C904" s="832" t="s">
        <v>3141</v>
      </c>
      <c r="D904" s="832" t="s">
        <v>2372</v>
      </c>
      <c r="E904" s="832" t="s">
        <v>3142</v>
      </c>
      <c r="F904" s="849"/>
      <c r="G904" s="849"/>
      <c r="H904" s="837">
        <v>0</v>
      </c>
      <c r="I904" s="849">
        <v>3</v>
      </c>
      <c r="J904" s="849">
        <v>1242.21</v>
      </c>
      <c r="K904" s="837">
        <v>1</v>
      </c>
      <c r="L904" s="849">
        <v>3</v>
      </c>
      <c r="M904" s="850">
        <v>1242.21</v>
      </c>
    </row>
    <row r="905" spans="1:13" ht="14.45" customHeight="1" x14ac:dyDescent="0.2">
      <c r="A905" s="831" t="s">
        <v>2959</v>
      </c>
      <c r="B905" s="832" t="s">
        <v>4499</v>
      </c>
      <c r="C905" s="832" t="s">
        <v>3579</v>
      </c>
      <c r="D905" s="832" t="s">
        <v>3580</v>
      </c>
      <c r="E905" s="832" t="s">
        <v>3581</v>
      </c>
      <c r="F905" s="849">
        <v>3</v>
      </c>
      <c r="G905" s="849">
        <v>948.33999999999992</v>
      </c>
      <c r="H905" s="837">
        <v>1</v>
      </c>
      <c r="I905" s="849"/>
      <c r="J905" s="849"/>
      <c r="K905" s="837">
        <v>0</v>
      </c>
      <c r="L905" s="849">
        <v>3</v>
      </c>
      <c r="M905" s="850">
        <v>948.33999999999992</v>
      </c>
    </row>
    <row r="906" spans="1:13" ht="14.45" customHeight="1" x14ac:dyDescent="0.2">
      <c r="A906" s="831" t="s">
        <v>2959</v>
      </c>
      <c r="B906" s="832" t="s">
        <v>2492</v>
      </c>
      <c r="C906" s="832" t="s">
        <v>3047</v>
      </c>
      <c r="D906" s="832" t="s">
        <v>2799</v>
      </c>
      <c r="E906" s="832" t="s">
        <v>2145</v>
      </c>
      <c r="F906" s="849"/>
      <c r="G906" s="849"/>
      <c r="H906" s="837">
        <v>0</v>
      </c>
      <c r="I906" s="849">
        <v>2</v>
      </c>
      <c r="J906" s="849">
        <v>192.08</v>
      </c>
      <c r="K906" s="837">
        <v>1</v>
      </c>
      <c r="L906" s="849">
        <v>2</v>
      </c>
      <c r="M906" s="850">
        <v>192.08</v>
      </c>
    </row>
    <row r="907" spans="1:13" ht="14.45" customHeight="1" x14ac:dyDescent="0.2">
      <c r="A907" s="831" t="s">
        <v>2960</v>
      </c>
      <c r="B907" s="832" t="s">
        <v>2486</v>
      </c>
      <c r="C907" s="832" t="s">
        <v>2487</v>
      </c>
      <c r="D907" s="832" t="s">
        <v>1669</v>
      </c>
      <c r="E907" s="832" t="s">
        <v>2488</v>
      </c>
      <c r="F907" s="849"/>
      <c r="G907" s="849"/>
      <c r="H907" s="837">
        <v>0</v>
      </c>
      <c r="I907" s="849">
        <v>2</v>
      </c>
      <c r="J907" s="849">
        <v>308.72000000000003</v>
      </c>
      <c r="K907" s="837">
        <v>1</v>
      </c>
      <c r="L907" s="849">
        <v>2</v>
      </c>
      <c r="M907" s="850">
        <v>308.72000000000003</v>
      </c>
    </row>
    <row r="908" spans="1:13" ht="14.45" customHeight="1" x14ac:dyDescent="0.2">
      <c r="A908" s="831" t="s">
        <v>2960</v>
      </c>
      <c r="B908" s="832" t="s">
        <v>2605</v>
      </c>
      <c r="C908" s="832" t="s">
        <v>3345</v>
      </c>
      <c r="D908" s="832" t="s">
        <v>3346</v>
      </c>
      <c r="E908" s="832" t="s">
        <v>2610</v>
      </c>
      <c r="F908" s="849">
        <v>1</v>
      </c>
      <c r="G908" s="849">
        <v>169.73</v>
      </c>
      <c r="H908" s="837">
        <v>1</v>
      </c>
      <c r="I908" s="849"/>
      <c r="J908" s="849"/>
      <c r="K908" s="837">
        <v>0</v>
      </c>
      <c r="L908" s="849">
        <v>1</v>
      </c>
      <c r="M908" s="850">
        <v>169.73</v>
      </c>
    </row>
    <row r="909" spans="1:13" ht="14.45" customHeight="1" x14ac:dyDescent="0.2">
      <c r="A909" s="831" t="s">
        <v>2961</v>
      </c>
      <c r="B909" s="832" t="s">
        <v>2788</v>
      </c>
      <c r="C909" s="832" t="s">
        <v>2792</v>
      </c>
      <c r="D909" s="832" t="s">
        <v>2790</v>
      </c>
      <c r="E909" s="832" t="s">
        <v>2793</v>
      </c>
      <c r="F909" s="849"/>
      <c r="G909" s="849"/>
      <c r="H909" s="837">
        <v>0</v>
      </c>
      <c r="I909" s="849">
        <v>1</v>
      </c>
      <c r="J909" s="849">
        <v>15.9</v>
      </c>
      <c r="K909" s="837">
        <v>1</v>
      </c>
      <c r="L909" s="849">
        <v>1</v>
      </c>
      <c r="M909" s="850">
        <v>15.9</v>
      </c>
    </row>
    <row r="910" spans="1:13" ht="14.45" customHeight="1" x14ac:dyDescent="0.2">
      <c r="A910" s="831" t="s">
        <v>2961</v>
      </c>
      <c r="B910" s="832" t="s">
        <v>2486</v>
      </c>
      <c r="C910" s="832" t="s">
        <v>2487</v>
      </c>
      <c r="D910" s="832" t="s">
        <v>1669</v>
      </c>
      <c r="E910" s="832" t="s">
        <v>2488</v>
      </c>
      <c r="F910" s="849"/>
      <c r="G910" s="849"/>
      <c r="H910" s="837">
        <v>0</v>
      </c>
      <c r="I910" s="849">
        <v>1</v>
      </c>
      <c r="J910" s="849">
        <v>154.36000000000001</v>
      </c>
      <c r="K910" s="837">
        <v>1</v>
      </c>
      <c r="L910" s="849">
        <v>1</v>
      </c>
      <c r="M910" s="850">
        <v>154.36000000000001</v>
      </c>
    </row>
    <row r="911" spans="1:13" ht="14.45" customHeight="1" thickBot="1" x14ac:dyDescent="0.25">
      <c r="A911" s="839" t="s">
        <v>2961</v>
      </c>
      <c r="B911" s="840" t="s">
        <v>2515</v>
      </c>
      <c r="C911" s="840" t="s">
        <v>3500</v>
      </c>
      <c r="D911" s="840" t="s">
        <v>3501</v>
      </c>
      <c r="E911" s="840" t="s">
        <v>2518</v>
      </c>
      <c r="F911" s="851">
        <v>1</v>
      </c>
      <c r="G911" s="851">
        <v>119.69</v>
      </c>
      <c r="H911" s="845">
        <v>1</v>
      </c>
      <c r="I911" s="851"/>
      <c r="J911" s="851"/>
      <c r="K911" s="845">
        <v>0</v>
      </c>
      <c r="L911" s="851">
        <v>1</v>
      </c>
      <c r="M911" s="852">
        <v>119.69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4218880-D2E7-4821-BFF5-7901F7F26C7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5" customHeight="1" x14ac:dyDescent="0.2">
      <c r="A6" s="729" t="s">
        <v>583</v>
      </c>
      <c r="B6" s="730" t="s">
        <v>4501</v>
      </c>
      <c r="C6" s="731">
        <v>615.78409999999997</v>
      </c>
      <c r="D6" s="731">
        <v>607.83704999999986</v>
      </c>
      <c r="E6" s="731"/>
      <c r="F6" s="731">
        <v>1035.9944099999998</v>
      </c>
      <c r="G6" s="731">
        <v>1026.8500462646484</v>
      </c>
      <c r="H6" s="731">
        <v>9.1443637353513623</v>
      </c>
      <c r="I6" s="732">
        <v>1.0089052571683816</v>
      </c>
      <c r="J6" s="733" t="s">
        <v>1</v>
      </c>
    </row>
    <row r="7" spans="1:10" ht="14.45" customHeight="1" x14ac:dyDescent="0.2">
      <c r="A7" s="729" t="s">
        <v>583</v>
      </c>
      <c r="B7" s="730" t="s">
        <v>4502</v>
      </c>
      <c r="C7" s="731">
        <v>0</v>
      </c>
      <c r="D7" s="731">
        <v>0</v>
      </c>
      <c r="E7" s="731"/>
      <c r="F7" s="731">
        <v>6.3259099999999995</v>
      </c>
      <c r="G7" s="731">
        <v>0</v>
      </c>
      <c r="H7" s="731">
        <v>6.3259099999999995</v>
      </c>
      <c r="I7" s="732" t="s">
        <v>585</v>
      </c>
      <c r="J7" s="733" t="s">
        <v>1</v>
      </c>
    </row>
    <row r="8" spans="1:10" ht="14.45" customHeight="1" x14ac:dyDescent="0.2">
      <c r="A8" s="729" t="s">
        <v>583</v>
      </c>
      <c r="B8" s="730" t="s">
        <v>4503</v>
      </c>
      <c r="C8" s="731">
        <v>1.49827</v>
      </c>
      <c r="D8" s="731">
        <v>1.20252</v>
      </c>
      <c r="E8" s="731"/>
      <c r="F8" s="731">
        <v>1.7663499999999999</v>
      </c>
      <c r="G8" s="731">
        <v>3.6666666870117188</v>
      </c>
      <c r="H8" s="731">
        <v>-1.900316687011719</v>
      </c>
      <c r="I8" s="732">
        <v>0.48173181550885663</v>
      </c>
      <c r="J8" s="733" t="s">
        <v>1</v>
      </c>
    </row>
    <row r="9" spans="1:10" ht="14.45" customHeight="1" x14ac:dyDescent="0.2">
      <c r="A9" s="729" t="s">
        <v>583</v>
      </c>
      <c r="B9" s="730" t="s">
        <v>4504</v>
      </c>
      <c r="C9" s="731">
        <v>931.42778000000021</v>
      </c>
      <c r="D9" s="731">
        <v>955.5572100000004</v>
      </c>
      <c r="E9" s="731"/>
      <c r="F9" s="731">
        <v>1008.0763599999999</v>
      </c>
      <c r="G9" s="731">
        <v>1227.4165939941408</v>
      </c>
      <c r="H9" s="731">
        <v>-219.34023399414093</v>
      </c>
      <c r="I9" s="732">
        <v>0.82129927600181363</v>
      </c>
      <c r="J9" s="733" t="s">
        <v>1</v>
      </c>
    </row>
    <row r="10" spans="1:10" ht="14.45" customHeight="1" x14ac:dyDescent="0.2">
      <c r="A10" s="729" t="s">
        <v>583</v>
      </c>
      <c r="B10" s="730" t="s">
        <v>4505</v>
      </c>
      <c r="C10" s="731">
        <v>6174.4345700000013</v>
      </c>
      <c r="D10" s="731">
        <v>6223.7350000000006</v>
      </c>
      <c r="E10" s="731"/>
      <c r="F10" s="731">
        <v>6674.7041800000006</v>
      </c>
      <c r="G10" s="731">
        <v>7564.4242617187501</v>
      </c>
      <c r="H10" s="731">
        <v>-889.7200817187495</v>
      </c>
      <c r="I10" s="732">
        <v>0.88238099147593396</v>
      </c>
      <c r="J10" s="733" t="s">
        <v>1</v>
      </c>
    </row>
    <row r="11" spans="1:10" ht="14.45" customHeight="1" x14ac:dyDescent="0.2">
      <c r="A11" s="729" t="s">
        <v>583</v>
      </c>
      <c r="B11" s="730" t="s">
        <v>4506</v>
      </c>
      <c r="C11" s="731">
        <v>0.73799999999999999</v>
      </c>
      <c r="D11" s="731">
        <v>5.1661000000000001</v>
      </c>
      <c r="E11" s="731"/>
      <c r="F11" s="731">
        <v>6.6425000000000001</v>
      </c>
      <c r="G11" s="731">
        <v>4.5833330078124996</v>
      </c>
      <c r="H11" s="731">
        <v>2.0591669921875004</v>
      </c>
      <c r="I11" s="732">
        <v>1.4492728302040363</v>
      </c>
      <c r="J11" s="733" t="s">
        <v>1</v>
      </c>
    </row>
    <row r="12" spans="1:10" ht="14.45" customHeight="1" x14ac:dyDescent="0.2">
      <c r="A12" s="729" t="s">
        <v>583</v>
      </c>
      <c r="B12" s="730" t="s">
        <v>4507</v>
      </c>
      <c r="C12" s="731">
        <v>488.20663000000008</v>
      </c>
      <c r="D12" s="731">
        <v>537.13247999999999</v>
      </c>
      <c r="E12" s="731"/>
      <c r="F12" s="731">
        <v>819.26369999999997</v>
      </c>
      <c r="G12" s="731">
        <v>629.74998449707027</v>
      </c>
      <c r="H12" s="731">
        <v>189.5137155029297</v>
      </c>
      <c r="I12" s="732">
        <v>1.3009348474288234</v>
      </c>
      <c r="J12" s="733" t="s">
        <v>1</v>
      </c>
    </row>
    <row r="13" spans="1:10" ht="14.45" customHeight="1" x14ac:dyDescent="0.2">
      <c r="A13" s="729" t="s">
        <v>583</v>
      </c>
      <c r="B13" s="730" t="s">
        <v>4508</v>
      </c>
      <c r="C13" s="731">
        <v>54.063239999999993</v>
      </c>
      <c r="D13" s="731">
        <v>42.173850000000002</v>
      </c>
      <c r="E13" s="731"/>
      <c r="F13" s="731">
        <v>43.8887</v>
      </c>
      <c r="G13" s="731">
        <v>46.750000671386715</v>
      </c>
      <c r="H13" s="731">
        <v>-2.8613006713867151</v>
      </c>
      <c r="I13" s="732">
        <v>0.9387957084428884</v>
      </c>
      <c r="J13" s="733" t="s">
        <v>1</v>
      </c>
    </row>
    <row r="14" spans="1:10" ht="14.45" customHeight="1" x14ac:dyDescent="0.2">
      <c r="A14" s="729" t="s">
        <v>583</v>
      </c>
      <c r="B14" s="730" t="s">
        <v>4509</v>
      </c>
      <c r="C14" s="731">
        <v>434.07083999999998</v>
      </c>
      <c r="D14" s="731">
        <v>443.59739999999994</v>
      </c>
      <c r="E14" s="731"/>
      <c r="F14" s="731">
        <v>479.47862999999995</v>
      </c>
      <c r="G14" s="731">
        <v>456.50001757812504</v>
      </c>
      <c r="H14" s="731">
        <v>22.978612421874914</v>
      </c>
      <c r="I14" s="732">
        <v>1.0503364984382337</v>
      </c>
      <c r="J14" s="733" t="s">
        <v>1</v>
      </c>
    </row>
    <row r="15" spans="1:10" ht="14.45" customHeight="1" x14ac:dyDescent="0.2">
      <c r="A15" s="729" t="s">
        <v>583</v>
      </c>
      <c r="B15" s="730" t="s">
        <v>4510</v>
      </c>
      <c r="C15" s="731">
        <v>394.65006</v>
      </c>
      <c r="D15" s="731">
        <v>389.21470000000005</v>
      </c>
      <c r="E15" s="731"/>
      <c r="F15" s="731">
        <v>466.51850000000007</v>
      </c>
      <c r="G15" s="731">
        <v>476.66665673828129</v>
      </c>
      <c r="H15" s="731">
        <v>-10.148156738281216</v>
      </c>
      <c r="I15" s="732">
        <v>0.97871016024547908</v>
      </c>
      <c r="J15" s="733" t="s">
        <v>1</v>
      </c>
    </row>
    <row r="16" spans="1:10" ht="14.45" customHeight="1" x14ac:dyDescent="0.2">
      <c r="A16" s="729" t="s">
        <v>583</v>
      </c>
      <c r="B16" s="730" t="s">
        <v>4511</v>
      </c>
      <c r="C16" s="731">
        <v>64.132000000000005</v>
      </c>
      <c r="D16" s="731">
        <v>16.033000000000001</v>
      </c>
      <c r="E16" s="731"/>
      <c r="F16" s="731">
        <v>63.853190000000005</v>
      </c>
      <c r="G16" s="731">
        <v>18.333332031249999</v>
      </c>
      <c r="H16" s="731">
        <v>45.519857968750003</v>
      </c>
      <c r="I16" s="732">
        <v>3.482901520092438</v>
      </c>
      <c r="J16" s="733" t="s">
        <v>1</v>
      </c>
    </row>
    <row r="17" spans="1:10" ht="14.45" customHeight="1" x14ac:dyDescent="0.2">
      <c r="A17" s="729" t="s">
        <v>583</v>
      </c>
      <c r="B17" s="730" t="s">
        <v>4512</v>
      </c>
      <c r="C17" s="731">
        <v>644.10285999999996</v>
      </c>
      <c r="D17" s="731">
        <v>650.23879999999997</v>
      </c>
      <c r="E17" s="731"/>
      <c r="F17" s="731">
        <v>583.00674000000015</v>
      </c>
      <c r="G17" s="731">
        <v>623.33332421875002</v>
      </c>
      <c r="H17" s="731">
        <v>-40.326584218749872</v>
      </c>
      <c r="I17" s="732">
        <v>0.93530494415761767</v>
      </c>
      <c r="J17" s="733" t="s">
        <v>1</v>
      </c>
    </row>
    <row r="18" spans="1:10" ht="14.45" customHeight="1" x14ac:dyDescent="0.2">
      <c r="A18" s="729" t="s">
        <v>583</v>
      </c>
      <c r="B18" s="730" t="s">
        <v>4513</v>
      </c>
      <c r="C18" s="731">
        <v>1663.70813</v>
      </c>
      <c r="D18" s="731">
        <v>1691.67001</v>
      </c>
      <c r="E18" s="731"/>
      <c r="F18" s="731">
        <v>1844.35401</v>
      </c>
      <c r="G18" s="731">
        <v>1969.0000654296875</v>
      </c>
      <c r="H18" s="731">
        <v>-124.64605542968752</v>
      </c>
      <c r="I18" s="732">
        <v>0.93669575861467202</v>
      </c>
      <c r="J18" s="733" t="s">
        <v>1</v>
      </c>
    </row>
    <row r="19" spans="1:10" ht="14.45" customHeight="1" x14ac:dyDescent="0.2">
      <c r="A19" s="729" t="s">
        <v>583</v>
      </c>
      <c r="B19" s="730" t="s">
        <v>4514</v>
      </c>
      <c r="C19" s="731">
        <v>0</v>
      </c>
      <c r="D19" s="731">
        <v>25.893150000000002</v>
      </c>
      <c r="E19" s="731"/>
      <c r="F19" s="731">
        <v>0</v>
      </c>
      <c r="G19" s="731">
        <v>0</v>
      </c>
      <c r="H19" s="731">
        <v>0</v>
      </c>
      <c r="I19" s="732" t="s">
        <v>585</v>
      </c>
      <c r="J19" s="733" t="s">
        <v>1</v>
      </c>
    </row>
    <row r="20" spans="1:10" ht="14.45" customHeight="1" x14ac:dyDescent="0.2">
      <c r="A20" s="729" t="s">
        <v>583</v>
      </c>
      <c r="B20" s="730" t="s">
        <v>596</v>
      </c>
      <c r="C20" s="731">
        <v>11466.816480000001</v>
      </c>
      <c r="D20" s="731">
        <v>11589.45127</v>
      </c>
      <c r="E20" s="731"/>
      <c r="F20" s="731">
        <v>13033.873179999999</v>
      </c>
      <c r="G20" s="731">
        <v>14047.274282836914</v>
      </c>
      <c r="H20" s="731">
        <v>-1013.401102836915</v>
      </c>
      <c r="I20" s="732">
        <v>0.92785781195465822</v>
      </c>
      <c r="J20" s="733" t="s">
        <v>597</v>
      </c>
    </row>
    <row r="22" spans="1:10" ht="14.45" customHeight="1" x14ac:dyDescent="0.2">
      <c r="A22" s="729" t="s">
        <v>583</v>
      </c>
      <c r="B22" s="730" t="s">
        <v>584</v>
      </c>
      <c r="C22" s="731" t="s">
        <v>585</v>
      </c>
      <c r="D22" s="731" t="s">
        <v>585</v>
      </c>
      <c r="E22" s="731"/>
      <c r="F22" s="731" t="s">
        <v>585</v>
      </c>
      <c r="G22" s="731" t="s">
        <v>585</v>
      </c>
      <c r="H22" s="731" t="s">
        <v>585</v>
      </c>
      <c r="I22" s="732" t="s">
        <v>585</v>
      </c>
      <c r="J22" s="733" t="s">
        <v>73</v>
      </c>
    </row>
    <row r="23" spans="1:10" ht="14.45" customHeight="1" x14ac:dyDescent="0.2">
      <c r="A23" s="729" t="s">
        <v>598</v>
      </c>
      <c r="B23" s="730" t="s">
        <v>599</v>
      </c>
      <c r="C23" s="731" t="s">
        <v>585</v>
      </c>
      <c r="D23" s="731" t="s">
        <v>585</v>
      </c>
      <c r="E23" s="731"/>
      <c r="F23" s="731" t="s">
        <v>585</v>
      </c>
      <c r="G23" s="731" t="s">
        <v>585</v>
      </c>
      <c r="H23" s="731" t="s">
        <v>585</v>
      </c>
      <c r="I23" s="732" t="s">
        <v>585</v>
      </c>
      <c r="J23" s="733" t="s">
        <v>0</v>
      </c>
    </row>
    <row r="24" spans="1:10" ht="14.45" customHeight="1" x14ac:dyDescent="0.2">
      <c r="A24" s="729" t="s">
        <v>598</v>
      </c>
      <c r="B24" s="730" t="s">
        <v>4504</v>
      </c>
      <c r="C24" s="731">
        <v>16.419430000000002</v>
      </c>
      <c r="D24" s="731">
        <v>16.194970000000001</v>
      </c>
      <c r="E24" s="731"/>
      <c r="F24" s="731">
        <v>9.6635799999999996</v>
      </c>
      <c r="G24" s="731">
        <v>16</v>
      </c>
      <c r="H24" s="731">
        <v>-6.3364200000000004</v>
      </c>
      <c r="I24" s="732">
        <v>0.60397374999999998</v>
      </c>
      <c r="J24" s="733" t="s">
        <v>1</v>
      </c>
    </row>
    <row r="25" spans="1:10" ht="14.45" customHeight="1" x14ac:dyDescent="0.2">
      <c r="A25" s="729" t="s">
        <v>598</v>
      </c>
      <c r="B25" s="730" t="s">
        <v>4505</v>
      </c>
      <c r="C25" s="731">
        <v>24.936200000000003</v>
      </c>
      <c r="D25" s="731">
        <v>39.50385</v>
      </c>
      <c r="E25" s="731"/>
      <c r="F25" s="731">
        <v>33.632700000000007</v>
      </c>
      <c r="G25" s="731">
        <v>36</v>
      </c>
      <c r="H25" s="731">
        <v>-2.3672999999999931</v>
      </c>
      <c r="I25" s="732">
        <v>0.93424166666666686</v>
      </c>
      <c r="J25" s="733" t="s">
        <v>1</v>
      </c>
    </row>
    <row r="26" spans="1:10" ht="14.45" customHeight="1" x14ac:dyDescent="0.2">
      <c r="A26" s="729" t="s">
        <v>598</v>
      </c>
      <c r="B26" s="730" t="s">
        <v>4507</v>
      </c>
      <c r="C26" s="731">
        <v>4.3360000000000003</v>
      </c>
      <c r="D26" s="731">
        <v>2.5425</v>
      </c>
      <c r="E26" s="731"/>
      <c r="F26" s="731">
        <v>2.0339999999999998</v>
      </c>
      <c r="G26" s="731">
        <v>2</v>
      </c>
      <c r="H26" s="731">
        <v>3.3999999999999808E-2</v>
      </c>
      <c r="I26" s="732">
        <v>1.0169999999999999</v>
      </c>
      <c r="J26" s="733" t="s">
        <v>1</v>
      </c>
    </row>
    <row r="27" spans="1:10" ht="14.45" customHeight="1" x14ac:dyDescent="0.2">
      <c r="A27" s="729" t="s">
        <v>598</v>
      </c>
      <c r="B27" s="730" t="s">
        <v>4509</v>
      </c>
      <c r="C27" s="731">
        <v>78.54768</v>
      </c>
      <c r="D27" s="731">
        <v>86.272849999999991</v>
      </c>
      <c r="E27" s="731"/>
      <c r="F27" s="731">
        <v>88.921450000000007</v>
      </c>
      <c r="G27" s="731">
        <v>80</v>
      </c>
      <c r="H27" s="731">
        <v>8.9214500000000072</v>
      </c>
      <c r="I27" s="732">
        <v>1.1115181250000001</v>
      </c>
      <c r="J27" s="733" t="s">
        <v>1</v>
      </c>
    </row>
    <row r="28" spans="1:10" ht="14.45" customHeight="1" x14ac:dyDescent="0.2">
      <c r="A28" s="729" t="s">
        <v>598</v>
      </c>
      <c r="B28" s="730" t="s">
        <v>4510</v>
      </c>
      <c r="C28" s="731">
        <v>4.0343499999999999</v>
      </c>
      <c r="D28" s="731">
        <v>3.2758000000000003</v>
      </c>
      <c r="E28" s="731"/>
      <c r="F28" s="731">
        <v>3.2296</v>
      </c>
      <c r="G28" s="731">
        <v>3</v>
      </c>
      <c r="H28" s="731">
        <v>0.22960000000000003</v>
      </c>
      <c r="I28" s="732">
        <v>1.0765333333333333</v>
      </c>
      <c r="J28" s="733" t="s">
        <v>1</v>
      </c>
    </row>
    <row r="29" spans="1:10" ht="14.45" customHeight="1" x14ac:dyDescent="0.2">
      <c r="A29" s="729" t="s">
        <v>598</v>
      </c>
      <c r="B29" s="730" t="s">
        <v>4512</v>
      </c>
      <c r="C29" s="731">
        <v>2.0918000000000001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585</v>
      </c>
      <c r="J29" s="733" t="s">
        <v>1</v>
      </c>
    </row>
    <row r="30" spans="1:10" ht="14.45" customHeight="1" x14ac:dyDescent="0.2">
      <c r="A30" s="729" t="s">
        <v>598</v>
      </c>
      <c r="B30" s="730" t="s">
        <v>4513</v>
      </c>
      <c r="C30" s="731">
        <v>0.15609999999999999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585</v>
      </c>
      <c r="J30" s="733" t="s">
        <v>1</v>
      </c>
    </row>
    <row r="31" spans="1:10" ht="14.45" customHeight="1" x14ac:dyDescent="0.2">
      <c r="A31" s="729" t="s">
        <v>598</v>
      </c>
      <c r="B31" s="730" t="s">
        <v>600</v>
      </c>
      <c r="C31" s="731">
        <v>130.52156000000002</v>
      </c>
      <c r="D31" s="731">
        <v>147.78996999999998</v>
      </c>
      <c r="E31" s="731"/>
      <c r="F31" s="731">
        <v>137.48133000000001</v>
      </c>
      <c r="G31" s="731">
        <v>136</v>
      </c>
      <c r="H31" s="731">
        <v>1.481330000000014</v>
      </c>
      <c r="I31" s="732">
        <v>1.0108921323529412</v>
      </c>
      <c r="J31" s="733" t="s">
        <v>601</v>
      </c>
    </row>
    <row r="32" spans="1:10" ht="14.45" customHeight="1" x14ac:dyDescent="0.2">
      <c r="A32" s="729" t="s">
        <v>585</v>
      </c>
      <c r="B32" s="730" t="s">
        <v>585</v>
      </c>
      <c r="C32" s="731" t="s">
        <v>585</v>
      </c>
      <c r="D32" s="731" t="s">
        <v>585</v>
      </c>
      <c r="E32" s="731"/>
      <c r="F32" s="731" t="s">
        <v>585</v>
      </c>
      <c r="G32" s="731" t="s">
        <v>585</v>
      </c>
      <c r="H32" s="731" t="s">
        <v>585</v>
      </c>
      <c r="I32" s="732" t="s">
        <v>585</v>
      </c>
      <c r="J32" s="733" t="s">
        <v>602</v>
      </c>
    </row>
    <row r="33" spans="1:10" ht="14.45" customHeight="1" x14ac:dyDescent="0.2">
      <c r="A33" s="729" t="s">
        <v>603</v>
      </c>
      <c r="B33" s="730" t="s">
        <v>604</v>
      </c>
      <c r="C33" s="731" t="s">
        <v>585</v>
      </c>
      <c r="D33" s="731" t="s">
        <v>585</v>
      </c>
      <c r="E33" s="731"/>
      <c r="F33" s="731" t="s">
        <v>585</v>
      </c>
      <c r="G33" s="731" t="s">
        <v>585</v>
      </c>
      <c r="H33" s="731" t="s">
        <v>585</v>
      </c>
      <c r="I33" s="732" t="s">
        <v>585</v>
      </c>
      <c r="J33" s="733" t="s">
        <v>0</v>
      </c>
    </row>
    <row r="34" spans="1:10" ht="14.45" customHeight="1" x14ac:dyDescent="0.2">
      <c r="A34" s="729" t="s">
        <v>603</v>
      </c>
      <c r="B34" s="730" t="s">
        <v>4501</v>
      </c>
      <c r="C34" s="731">
        <v>606.78895999999997</v>
      </c>
      <c r="D34" s="731">
        <v>600.22742999999991</v>
      </c>
      <c r="E34" s="731"/>
      <c r="F34" s="731">
        <v>614.94101999999987</v>
      </c>
      <c r="G34" s="731">
        <v>633</v>
      </c>
      <c r="H34" s="731">
        <v>-18.058980000000133</v>
      </c>
      <c r="I34" s="732">
        <v>0.97147080568720356</v>
      </c>
      <c r="J34" s="733" t="s">
        <v>1</v>
      </c>
    </row>
    <row r="35" spans="1:10" ht="14.45" customHeight="1" x14ac:dyDescent="0.2">
      <c r="A35" s="729" t="s">
        <v>603</v>
      </c>
      <c r="B35" s="730" t="s">
        <v>4503</v>
      </c>
      <c r="C35" s="731">
        <v>1.49827</v>
      </c>
      <c r="D35" s="731">
        <v>1.20252</v>
      </c>
      <c r="E35" s="731"/>
      <c r="F35" s="731">
        <v>0.88736999999999988</v>
      </c>
      <c r="G35" s="731">
        <v>3</v>
      </c>
      <c r="H35" s="731">
        <v>-2.1126300000000002</v>
      </c>
      <c r="I35" s="732">
        <v>0.29578999999999994</v>
      </c>
      <c r="J35" s="733" t="s">
        <v>1</v>
      </c>
    </row>
    <row r="36" spans="1:10" ht="14.45" customHeight="1" x14ac:dyDescent="0.2">
      <c r="A36" s="729" t="s">
        <v>603</v>
      </c>
      <c r="B36" s="730" t="s">
        <v>4504</v>
      </c>
      <c r="C36" s="731">
        <v>642.67944000000011</v>
      </c>
      <c r="D36" s="731">
        <v>674.88543000000027</v>
      </c>
      <c r="E36" s="731"/>
      <c r="F36" s="731">
        <v>589.72722999999985</v>
      </c>
      <c r="G36" s="731">
        <v>668</v>
      </c>
      <c r="H36" s="731">
        <v>-78.272770000000151</v>
      </c>
      <c r="I36" s="732">
        <v>0.88282519461077824</v>
      </c>
      <c r="J36" s="733" t="s">
        <v>1</v>
      </c>
    </row>
    <row r="37" spans="1:10" ht="14.45" customHeight="1" x14ac:dyDescent="0.2">
      <c r="A37" s="729" t="s">
        <v>603</v>
      </c>
      <c r="B37" s="730" t="s">
        <v>4505</v>
      </c>
      <c r="C37" s="731">
        <v>3556.8010800000006</v>
      </c>
      <c r="D37" s="731">
        <v>3526.6948399999992</v>
      </c>
      <c r="E37" s="731"/>
      <c r="F37" s="731">
        <v>3098.6766700000007</v>
      </c>
      <c r="G37" s="731">
        <v>3570</v>
      </c>
      <c r="H37" s="731">
        <v>-471.32332999999926</v>
      </c>
      <c r="I37" s="732">
        <v>0.8679766582633055</v>
      </c>
      <c r="J37" s="733" t="s">
        <v>1</v>
      </c>
    </row>
    <row r="38" spans="1:10" ht="14.45" customHeight="1" x14ac:dyDescent="0.2">
      <c r="A38" s="729" t="s">
        <v>603</v>
      </c>
      <c r="B38" s="730" t="s">
        <v>4506</v>
      </c>
      <c r="C38" s="731">
        <v>0.73799999999999999</v>
      </c>
      <c r="D38" s="731">
        <v>5.1661000000000001</v>
      </c>
      <c r="E38" s="731"/>
      <c r="F38" s="731">
        <v>6.6425000000000001</v>
      </c>
      <c r="G38" s="731">
        <v>5</v>
      </c>
      <c r="H38" s="731">
        <v>1.6425000000000001</v>
      </c>
      <c r="I38" s="732">
        <v>1.3285</v>
      </c>
      <c r="J38" s="733" t="s">
        <v>1</v>
      </c>
    </row>
    <row r="39" spans="1:10" ht="14.45" customHeight="1" x14ac:dyDescent="0.2">
      <c r="A39" s="729" t="s">
        <v>603</v>
      </c>
      <c r="B39" s="730" t="s">
        <v>4507</v>
      </c>
      <c r="C39" s="731">
        <v>255.99758000000003</v>
      </c>
      <c r="D39" s="731">
        <v>299.61838</v>
      </c>
      <c r="E39" s="731"/>
      <c r="F39" s="731">
        <v>491.64753000000002</v>
      </c>
      <c r="G39" s="731">
        <v>295</v>
      </c>
      <c r="H39" s="731">
        <v>196.64753000000002</v>
      </c>
      <c r="I39" s="732">
        <v>1.6666017966101696</v>
      </c>
      <c r="J39" s="733" t="s">
        <v>1</v>
      </c>
    </row>
    <row r="40" spans="1:10" ht="14.45" customHeight="1" x14ac:dyDescent="0.2">
      <c r="A40" s="729" t="s">
        <v>603</v>
      </c>
      <c r="B40" s="730" t="s">
        <v>4508</v>
      </c>
      <c r="C40" s="731">
        <v>31.495979999999996</v>
      </c>
      <c r="D40" s="731">
        <v>19.609590000000001</v>
      </c>
      <c r="E40" s="731"/>
      <c r="F40" s="731">
        <v>19.547130000000003</v>
      </c>
      <c r="G40" s="731">
        <v>23</v>
      </c>
      <c r="H40" s="731">
        <v>-3.4528699999999972</v>
      </c>
      <c r="I40" s="732">
        <v>0.84987521739130445</v>
      </c>
      <c r="J40" s="733" t="s">
        <v>1</v>
      </c>
    </row>
    <row r="41" spans="1:10" ht="14.45" customHeight="1" x14ac:dyDescent="0.2">
      <c r="A41" s="729" t="s">
        <v>603</v>
      </c>
      <c r="B41" s="730" t="s">
        <v>4509</v>
      </c>
      <c r="C41" s="731">
        <v>38.692509999999999</v>
      </c>
      <c r="D41" s="731">
        <v>23.25705</v>
      </c>
      <c r="E41" s="731"/>
      <c r="F41" s="731">
        <v>33.325749999999999</v>
      </c>
      <c r="G41" s="731">
        <v>23</v>
      </c>
      <c r="H41" s="731">
        <v>10.325749999999999</v>
      </c>
      <c r="I41" s="732">
        <v>1.448945652173913</v>
      </c>
      <c r="J41" s="733" t="s">
        <v>1</v>
      </c>
    </row>
    <row r="42" spans="1:10" ht="14.45" customHeight="1" x14ac:dyDescent="0.2">
      <c r="A42" s="729" t="s">
        <v>603</v>
      </c>
      <c r="B42" s="730" t="s">
        <v>4510</v>
      </c>
      <c r="C42" s="731">
        <v>257.54552000000001</v>
      </c>
      <c r="D42" s="731">
        <v>258.87470000000002</v>
      </c>
      <c r="E42" s="731"/>
      <c r="F42" s="731">
        <v>232.46120000000002</v>
      </c>
      <c r="G42" s="731">
        <v>268</v>
      </c>
      <c r="H42" s="731">
        <v>-35.538799999999981</v>
      </c>
      <c r="I42" s="732">
        <v>0.86739253731343291</v>
      </c>
      <c r="J42" s="733" t="s">
        <v>1</v>
      </c>
    </row>
    <row r="43" spans="1:10" ht="14.45" customHeight="1" x14ac:dyDescent="0.2">
      <c r="A43" s="729" t="s">
        <v>603</v>
      </c>
      <c r="B43" s="730" t="s">
        <v>4511</v>
      </c>
      <c r="C43" s="731">
        <v>64.132000000000005</v>
      </c>
      <c r="D43" s="731">
        <v>16.033000000000001</v>
      </c>
      <c r="E43" s="731"/>
      <c r="F43" s="731">
        <v>63.853190000000005</v>
      </c>
      <c r="G43" s="731">
        <v>18</v>
      </c>
      <c r="H43" s="731">
        <v>45.853190000000005</v>
      </c>
      <c r="I43" s="732">
        <v>3.5473994444444448</v>
      </c>
      <c r="J43" s="733" t="s">
        <v>1</v>
      </c>
    </row>
    <row r="44" spans="1:10" ht="14.45" customHeight="1" x14ac:dyDescent="0.2">
      <c r="A44" s="729" t="s">
        <v>603</v>
      </c>
      <c r="B44" s="730" t="s">
        <v>4512</v>
      </c>
      <c r="C44" s="731">
        <v>540.22182999999995</v>
      </c>
      <c r="D44" s="731">
        <v>544.40197999999998</v>
      </c>
      <c r="E44" s="731"/>
      <c r="F44" s="731">
        <v>468.84773000000018</v>
      </c>
      <c r="G44" s="731">
        <v>512</v>
      </c>
      <c r="H44" s="731">
        <v>-43.152269999999817</v>
      </c>
      <c r="I44" s="732">
        <v>0.91571822265625036</v>
      </c>
      <c r="J44" s="733" t="s">
        <v>1</v>
      </c>
    </row>
    <row r="45" spans="1:10" ht="14.45" customHeight="1" x14ac:dyDescent="0.2">
      <c r="A45" s="729" t="s">
        <v>603</v>
      </c>
      <c r="B45" s="730" t="s">
        <v>4513</v>
      </c>
      <c r="C45" s="731">
        <v>577.84501999999998</v>
      </c>
      <c r="D45" s="731">
        <v>576.78337999999997</v>
      </c>
      <c r="E45" s="731"/>
      <c r="F45" s="731">
        <v>542.04141000000016</v>
      </c>
      <c r="G45" s="731">
        <v>592</v>
      </c>
      <c r="H45" s="731">
        <v>-49.958589999999845</v>
      </c>
      <c r="I45" s="732">
        <v>0.91561048986486515</v>
      </c>
      <c r="J45" s="733" t="s">
        <v>1</v>
      </c>
    </row>
    <row r="46" spans="1:10" ht="14.45" customHeight="1" x14ac:dyDescent="0.2">
      <c r="A46" s="729" t="s">
        <v>603</v>
      </c>
      <c r="B46" s="730" t="s">
        <v>4514</v>
      </c>
      <c r="C46" s="731">
        <v>0</v>
      </c>
      <c r="D46" s="731">
        <v>25.893150000000002</v>
      </c>
      <c r="E46" s="731"/>
      <c r="F46" s="731">
        <v>0</v>
      </c>
      <c r="G46" s="731">
        <v>0</v>
      </c>
      <c r="H46" s="731">
        <v>0</v>
      </c>
      <c r="I46" s="732" t="s">
        <v>585</v>
      </c>
      <c r="J46" s="733" t="s">
        <v>1</v>
      </c>
    </row>
    <row r="47" spans="1:10" ht="14.45" customHeight="1" x14ac:dyDescent="0.2">
      <c r="A47" s="729" t="s">
        <v>603</v>
      </c>
      <c r="B47" s="730" t="s">
        <v>605</v>
      </c>
      <c r="C47" s="731">
        <v>6574.4361899999994</v>
      </c>
      <c r="D47" s="731">
        <v>6572.6475499999997</v>
      </c>
      <c r="E47" s="731"/>
      <c r="F47" s="731">
        <v>6162.5987299999997</v>
      </c>
      <c r="G47" s="731">
        <v>6610</v>
      </c>
      <c r="H47" s="731">
        <v>-447.4012700000003</v>
      </c>
      <c r="I47" s="732">
        <v>0.93231448260211791</v>
      </c>
      <c r="J47" s="733" t="s">
        <v>601</v>
      </c>
    </row>
    <row r="48" spans="1:10" ht="14.45" customHeight="1" x14ac:dyDescent="0.2">
      <c r="A48" s="729" t="s">
        <v>585</v>
      </c>
      <c r="B48" s="730" t="s">
        <v>585</v>
      </c>
      <c r="C48" s="731" t="s">
        <v>585</v>
      </c>
      <c r="D48" s="731" t="s">
        <v>585</v>
      </c>
      <c r="E48" s="731"/>
      <c r="F48" s="731" t="s">
        <v>585</v>
      </c>
      <c r="G48" s="731" t="s">
        <v>585</v>
      </c>
      <c r="H48" s="731" t="s">
        <v>585</v>
      </c>
      <c r="I48" s="732" t="s">
        <v>585</v>
      </c>
      <c r="J48" s="733" t="s">
        <v>602</v>
      </c>
    </row>
    <row r="49" spans="1:10" ht="14.45" customHeight="1" x14ac:dyDescent="0.2">
      <c r="A49" s="729" t="s">
        <v>627</v>
      </c>
      <c r="B49" s="730" t="s">
        <v>628</v>
      </c>
      <c r="C49" s="731" t="s">
        <v>585</v>
      </c>
      <c r="D49" s="731" t="s">
        <v>585</v>
      </c>
      <c r="E49" s="731"/>
      <c r="F49" s="731" t="s">
        <v>585</v>
      </c>
      <c r="G49" s="731" t="s">
        <v>585</v>
      </c>
      <c r="H49" s="731" t="s">
        <v>585</v>
      </c>
      <c r="I49" s="732" t="s">
        <v>585</v>
      </c>
      <c r="J49" s="733" t="s">
        <v>0</v>
      </c>
    </row>
    <row r="50" spans="1:10" ht="14.45" customHeight="1" x14ac:dyDescent="0.2">
      <c r="A50" s="729" t="s">
        <v>627</v>
      </c>
      <c r="B50" s="730" t="s">
        <v>4501</v>
      </c>
      <c r="C50" s="731">
        <v>0</v>
      </c>
      <c r="D50" s="731">
        <v>0</v>
      </c>
      <c r="E50" s="731"/>
      <c r="F50" s="731">
        <v>414.10050999999982</v>
      </c>
      <c r="G50" s="731">
        <v>385</v>
      </c>
      <c r="H50" s="731">
        <v>29.100509999999815</v>
      </c>
      <c r="I50" s="732">
        <v>1.0755857402597397</v>
      </c>
      <c r="J50" s="733" t="s">
        <v>1</v>
      </c>
    </row>
    <row r="51" spans="1:10" ht="14.45" customHeight="1" x14ac:dyDescent="0.2">
      <c r="A51" s="729" t="s">
        <v>627</v>
      </c>
      <c r="B51" s="730" t="s">
        <v>4502</v>
      </c>
      <c r="C51" s="731">
        <v>0</v>
      </c>
      <c r="D51" s="731">
        <v>0</v>
      </c>
      <c r="E51" s="731"/>
      <c r="F51" s="731">
        <v>6.3259099999999995</v>
      </c>
      <c r="G51" s="731">
        <v>0</v>
      </c>
      <c r="H51" s="731">
        <v>6.3259099999999995</v>
      </c>
      <c r="I51" s="732" t="s">
        <v>585</v>
      </c>
      <c r="J51" s="733" t="s">
        <v>1</v>
      </c>
    </row>
    <row r="52" spans="1:10" ht="14.45" customHeight="1" x14ac:dyDescent="0.2">
      <c r="A52" s="729" t="s">
        <v>627</v>
      </c>
      <c r="B52" s="730" t="s">
        <v>4503</v>
      </c>
      <c r="C52" s="731">
        <v>0</v>
      </c>
      <c r="D52" s="731">
        <v>0</v>
      </c>
      <c r="E52" s="731"/>
      <c r="F52" s="731">
        <v>0.87897999999999998</v>
      </c>
      <c r="G52" s="731">
        <v>1</v>
      </c>
      <c r="H52" s="731">
        <v>-0.12102000000000002</v>
      </c>
      <c r="I52" s="732">
        <v>0.87897999999999998</v>
      </c>
      <c r="J52" s="733" t="s">
        <v>1</v>
      </c>
    </row>
    <row r="53" spans="1:10" ht="14.45" customHeight="1" x14ac:dyDescent="0.2">
      <c r="A53" s="729" t="s">
        <v>627</v>
      </c>
      <c r="B53" s="730" t="s">
        <v>4504</v>
      </c>
      <c r="C53" s="731">
        <v>0</v>
      </c>
      <c r="D53" s="731">
        <v>0</v>
      </c>
      <c r="E53" s="731"/>
      <c r="F53" s="731">
        <v>163.50788</v>
      </c>
      <c r="G53" s="731">
        <v>283</v>
      </c>
      <c r="H53" s="731">
        <v>-119.49212</v>
      </c>
      <c r="I53" s="732">
        <v>0.57776636042402829</v>
      </c>
      <c r="J53" s="733" t="s">
        <v>1</v>
      </c>
    </row>
    <row r="54" spans="1:10" ht="14.45" customHeight="1" x14ac:dyDescent="0.2">
      <c r="A54" s="729" t="s">
        <v>627</v>
      </c>
      <c r="B54" s="730" t="s">
        <v>4505</v>
      </c>
      <c r="C54" s="731">
        <v>0</v>
      </c>
      <c r="D54" s="731">
        <v>0</v>
      </c>
      <c r="E54" s="731"/>
      <c r="F54" s="731">
        <v>908.26101999999969</v>
      </c>
      <c r="G54" s="731">
        <v>1313</v>
      </c>
      <c r="H54" s="731">
        <v>-404.73898000000031</v>
      </c>
      <c r="I54" s="732">
        <v>0.691744874333587</v>
      </c>
      <c r="J54" s="733" t="s">
        <v>1</v>
      </c>
    </row>
    <row r="55" spans="1:10" ht="14.45" customHeight="1" x14ac:dyDescent="0.2">
      <c r="A55" s="729" t="s">
        <v>627</v>
      </c>
      <c r="B55" s="730" t="s">
        <v>4507</v>
      </c>
      <c r="C55" s="731">
        <v>0</v>
      </c>
      <c r="D55" s="731">
        <v>0</v>
      </c>
      <c r="E55" s="731"/>
      <c r="F55" s="731">
        <v>52.965820000000001</v>
      </c>
      <c r="G55" s="731">
        <v>126</v>
      </c>
      <c r="H55" s="731">
        <v>-73.034179999999992</v>
      </c>
      <c r="I55" s="732">
        <v>0.42036365079365079</v>
      </c>
      <c r="J55" s="733" t="s">
        <v>1</v>
      </c>
    </row>
    <row r="56" spans="1:10" ht="14.45" customHeight="1" x14ac:dyDescent="0.2">
      <c r="A56" s="729" t="s">
        <v>627</v>
      </c>
      <c r="B56" s="730" t="s">
        <v>4508</v>
      </c>
      <c r="C56" s="731">
        <v>0</v>
      </c>
      <c r="D56" s="731">
        <v>0</v>
      </c>
      <c r="E56" s="731"/>
      <c r="F56" s="731">
        <v>1.7802</v>
      </c>
      <c r="G56" s="731">
        <v>1</v>
      </c>
      <c r="H56" s="731">
        <v>0.7802</v>
      </c>
      <c r="I56" s="732">
        <v>1.7802</v>
      </c>
      <c r="J56" s="733" t="s">
        <v>1</v>
      </c>
    </row>
    <row r="57" spans="1:10" ht="14.45" customHeight="1" x14ac:dyDescent="0.2">
      <c r="A57" s="729" t="s">
        <v>627</v>
      </c>
      <c r="B57" s="730" t="s">
        <v>4509</v>
      </c>
      <c r="C57" s="731">
        <v>0</v>
      </c>
      <c r="D57" s="731">
        <v>0</v>
      </c>
      <c r="E57" s="731"/>
      <c r="F57" s="731">
        <v>9.5596800000000002</v>
      </c>
      <c r="G57" s="731">
        <v>17</v>
      </c>
      <c r="H57" s="731">
        <v>-7.4403199999999998</v>
      </c>
      <c r="I57" s="732">
        <v>0.56233411764705887</v>
      </c>
      <c r="J57" s="733" t="s">
        <v>1</v>
      </c>
    </row>
    <row r="58" spans="1:10" ht="14.45" customHeight="1" x14ac:dyDescent="0.2">
      <c r="A58" s="729" t="s">
        <v>627</v>
      </c>
      <c r="B58" s="730" t="s">
        <v>4510</v>
      </c>
      <c r="C58" s="731">
        <v>0</v>
      </c>
      <c r="D58" s="731">
        <v>0</v>
      </c>
      <c r="E58" s="731"/>
      <c r="F58" s="731">
        <v>101.28530000000001</v>
      </c>
      <c r="G58" s="731">
        <v>73</v>
      </c>
      <c r="H58" s="731">
        <v>28.285300000000007</v>
      </c>
      <c r="I58" s="732">
        <v>1.3874698630136988</v>
      </c>
      <c r="J58" s="733" t="s">
        <v>1</v>
      </c>
    </row>
    <row r="59" spans="1:10" ht="14.45" customHeight="1" x14ac:dyDescent="0.2">
      <c r="A59" s="729" t="s">
        <v>627</v>
      </c>
      <c r="B59" s="730" t="s">
        <v>4512</v>
      </c>
      <c r="C59" s="731">
        <v>0</v>
      </c>
      <c r="D59" s="731">
        <v>0</v>
      </c>
      <c r="E59" s="731"/>
      <c r="F59" s="731">
        <v>19.145220000000002</v>
      </c>
      <c r="G59" s="731">
        <v>18</v>
      </c>
      <c r="H59" s="731">
        <v>1.1452200000000019</v>
      </c>
      <c r="I59" s="732">
        <v>1.0636233333333334</v>
      </c>
      <c r="J59" s="733" t="s">
        <v>1</v>
      </c>
    </row>
    <row r="60" spans="1:10" ht="14.45" customHeight="1" x14ac:dyDescent="0.2">
      <c r="A60" s="729" t="s">
        <v>627</v>
      </c>
      <c r="B60" s="730" t="s">
        <v>4513</v>
      </c>
      <c r="C60" s="731">
        <v>0</v>
      </c>
      <c r="D60" s="731">
        <v>0</v>
      </c>
      <c r="E60" s="731"/>
      <c r="F60" s="731">
        <v>168.72307000000004</v>
      </c>
      <c r="G60" s="731">
        <v>301</v>
      </c>
      <c r="H60" s="731">
        <v>-132.27692999999996</v>
      </c>
      <c r="I60" s="732">
        <v>0.5605417607973423</v>
      </c>
      <c r="J60" s="733" t="s">
        <v>1</v>
      </c>
    </row>
    <row r="61" spans="1:10" ht="14.45" customHeight="1" x14ac:dyDescent="0.2">
      <c r="A61" s="729" t="s">
        <v>627</v>
      </c>
      <c r="B61" s="730" t="s">
        <v>629</v>
      </c>
      <c r="C61" s="731">
        <v>0</v>
      </c>
      <c r="D61" s="731">
        <v>0</v>
      </c>
      <c r="E61" s="731"/>
      <c r="F61" s="731">
        <v>1846.5335899999995</v>
      </c>
      <c r="G61" s="731">
        <v>2517</v>
      </c>
      <c r="H61" s="731">
        <v>-670.46641000000045</v>
      </c>
      <c r="I61" s="732">
        <v>0.7336247874453713</v>
      </c>
      <c r="J61" s="733" t="s">
        <v>601</v>
      </c>
    </row>
    <row r="62" spans="1:10" ht="14.45" customHeight="1" x14ac:dyDescent="0.2">
      <c r="A62" s="729" t="s">
        <v>585</v>
      </c>
      <c r="B62" s="730" t="s">
        <v>585</v>
      </c>
      <c r="C62" s="731" t="s">
        <v>585</v>
      </c>
      <c r="D62" s="731" t="s">
        <v>585</v>
      </c>
      <c r="E62" s="731"/>
      <c r="F62" s="731" t="s">
        <v>585</v>
      </c>
      <c r="G62" s="731" t="s">
        <v>585</v>
      </c>
      <c r="H62" s="731" t="s">
        <v>585</v>
      </c>
      <c r="I62" s="732" t="s">
        <v>585</v>
      </c>
      <c r="J62" s="733" t="s">
        <v>602</v>
      </c>
    </row>
    <row r="63" spans="1:10" ht="14.45" customHeight="1" x14ac:dyDescent="0.2">
      <c r="A63" s="729" t="s">
        <v>606</v>
      </c>
      <c r="B63" s="730" t="s">
        <v>607</v>
      </c>
      <c r="C63" s="731" t="s">
        <v>585</v>
      </c>
      <c r="D63" s="731" t="s">
        <v>585</v>
      </c>
      <c r="E63" s="731"/>
      <c r="F63" s="731" t="s">
        <v>585</v>
      </c>
      <c r="G63" s="731" t="s">
        <v>585</v>
      </c>
      <c r="H63" s="731" t="s">
        <v>585</v>
      </c>
      <c r="I63" s="732" t="s">
        <v>585</v>
      </c>
      <c r="J63" s="733" t="s">
        <v>0</v>
      </c>
    </row>
    <row r="64" spans="1:10" ht="14.45" customHeight="1" x14ac:dyDescent="0.2">
      <c r="A64" s="729" t="s">
        <v>606</v>
      </c>
      <c r="B64" s="730" t="s">
        <v>4501</v>
      </c>
      <c r="C64" s="731">
        <v>2.1344400000000001</v>
      </c>
      <c r="D64" s="731">
        <v>1.58734</v>
      </c>
      <c r="E64" s="731"/>
      <c r="F64" s="731">
        <v>1.3891199999999999</v>
      </c>
      <c r="G64" s="731">
        <v>2</v>
      </c>
      <c r="H64" s="731">
        <v>-0.61088000000000009</v>
      </c>
      <c r="I64" s="732">
        <v>0.69455999999999996</v>
      </c>
      <c r="J64" s="733" t="s">
        <v>1</v>
      </c>
    </row>
    <row r="65" spans="1:10" ht="14.45" customHeight="1" x14ac:dyDescent="0.2">
      <c r="A65" s="729" t="s">
        <v>606</v>
      </c>
      <c r="B65" s="730" t="s">
        <v>4504</v>
      </c>
      <c r="C65" s="731">
        <v>120.30896000000001</v>
      </c>
      <c r="D65" s="731">
        <v>114.27825000000007</v>
      </c>
      <c r="E65" s="731"/>
      <c r="F65" s="731">
        <v>99.979349999999997</v>
      </c>
      <c r="G65" s="731">
        <v>113</v>
      </c>
      <c r="H65" s="731">
        <v>-13.020650000000003</v>
      </c>
      <c r="I65" s="732">
        <v>0.88477300884955745</v>
      </c>
      <c r="J65" s="733" t="s">
        <v>1</v>
      </c>
    </row>
    <row r="66" spans="1:10" ht="14.45" customHeight="1" x14ac:dyDescent="0.2">
      <c r="A66" s="729" t="s">
        <v>606</v>
      </c>
      <c r="B66" s="730" t="s">
        <v>4505</v>
      </c>
      <c r="C66" s="731">
        <v>1174.383240000001</v>
      </c>
      <c r="D66" s="731">
        <v>1211.8495100000005</v>
      </c>
      <c r="E66" s="731"/>
      <c r="F66" s="731">
        <v>1221.5236399999999</v>
      </c>
      <c r="G66" s="731">
        <v>1211</v>
      </c>
      <c r="H66" s="731">
        <v>10.523639999999887</v>
      </c>
      <c r="I66" s="732">
        <v>1.0086900412881914</v>
      </c>
      <c r="J66" s="733" t="s">
        <v>1</v>
      </c>
    </row>
    <row r="67" spans="1:10" ht="14.45" customHeight="1" x14ac:dyDescent="0.2">
      <c r="A67" s="729" t="s">
        <v>606</v>
      </c>
      <c r="B67" s="730" t="s">
        <v>4507</v>
      </c>
      <c r="C67" s="731">
        <v>108.3168</v>
      </c>
      <c r="D67" s="731">
        <v>112.8167</v>
      </c>
      <c r="E67" s="731"/>
      <c r="F67" s="731">
        <v>119.94829999999999</v>
      </c>
      <c r="G67" s="731">
        <v>99</v>
      </c>
      <c r="H67" s="731">
        <v>20.948299999999989</v>
      </c>
      <c r="I67" s="732">
        <v>1.2115989898989898</v>
      </c>
      <c r="J67" s="733" t="s">
        <v>1</v>
      </c>
    </row>
    <row r="68" spans="1:10" ht="14.45" customHeight="1" x14ac:dyDescent="0.2">
      <c r="A68" s="729" t="s">
        <v>606</v>
      </c>
      <c r="B68" s="730" t="s">
        <v>4509</v>
      </c>
      <c r="C68" s="731">
        <v>168.88408999999999</v>
      </c>
      <c r="D68" s="731">
        <v>180.63449999999997</v>
      </c>
      <c r="E68" s="731"/>
      <c r="F68" s="731">
        <v>191.42474000000001</v>
      </c>
      <c r="G68" s="731">
        <v>181</v>
      </c>
      <c r="H68" s="731">
        <v>10.424740000000014</v>
      </c>
      <c r="I68" s="732">
        <v>1.0575952486187845</v>
      </c>
      <c r="J68" s="733" t="s">
        <v>1</v>
      </c>
    </row>
    <row r="69" spans="1:10" ht="14.45" customHeight="1" x14ac:dyDescent="0.2">
      <c r="A69" s="729" t="s">
        <v>606</v>
      </c>
      <c r="B69" s="730" t="s">
        <v>4510</v>
      </c>
      <c r="C69" s="731">
        <v>58.926099999999998</v>
      </c>
      <c r="D69" s="731">
        <v>56.380199999999995</v>
      </c>
      <c r="E69" s="731"/>
      <c r="F69" s="731">
        <v>57.837100000000007</v>
      </c>
      <c r="G69" s="731">
        <v>59</v>
      </c>
      <c r="H69" s="731">
        <v>-1.1628999999999934</v>
      </c>
      <c r="I69" s="732">
        <v>0.98028983050847474</v>
      </c>
      <c r="J69" s="733" t="s">
        <v>1</v>
      </c>
    </row>
    <row r="70" spans="1:10" ht="14.45" customHeight="1" x14ac:dyDescent="0.2">
      <c r="A70" s="729" t="s">
        <v>606</v>
      </c>
      <c r="B70" s="730" t="s">
        <v>4512</v>
      </c>
      <c r="C70" s="731">
        <v>25.010439999999999</v>
      </c>
      <c r="D70" s="731">
        <v>9.8632399999999993</v>
      </c>
      <c r="E70" s="731"/>
      <c r="F70" s="731">
        <v>6.3982000000000001</v>
      </c>
      <c r="G70" s="731">
        <v>8</v>
      </c>
      <c r="H70" s="731">
        <v>-1.6017999999999999</v>
      </c>
      <c r="I70" s="732">
        <v>0.79977500000000001</v>
      </c>
      <c r="J70" s="733" t="s">
        <v>1</v>
      </c>
    </row>
    <row r="71" spans="1:10" ht="14.45" customHeight="1" x14ac:dyDescent="0.2">
      <c r="A71" s="729" t="s">
        <v>606</v>
      </c>
      <c r="B71" s="730" t="s">
        <v>4513</v>
      </c>
      <c r="C71" s="731">
        <v>443.31570000000011</v>
      </c>
      <c r="D71" s="731">
        <v>448.00182999999976</v>
      </c>
      <c r="E71" s="731"/>
      <c r="F71" s="731">
        <v>435.15628999999984</v>
      </c>
      <c r="G71" s="731">
        <v>423</v>
      </c>
      <c r="H71" s="731">
        <v>12.156289999999842</v>
      </c>
      <c r="I71" s="732">
        <v>1.0287382742316782</v>
      </c>
      <c r="J71" s="733" t="s">
        <v>1</v>
      </c>
    </row>
    <row r="72" spans="1:10" ht="14.45" customHeight="1" x14ac:dyDescent="0.2">
      <c r="A72" s="729" t="s">
        <v>606</v>
      </c>
      <c r="B72" s="730" t="s">
        <v>608</v>
      </c>
      <c r="C72" s="731">
        <v>2101.279770000001</v>
      </c>
      <c r="D72" s="731">
        <v>2135.4115700000002</v>
      </c>
      <c r="E72" s="731"/>
      <c r="F72" s="731">
        <v>2133.6567399999994</v>
      </c>
      <c r="G72" s="731">
        <v>2095</v>
      </c>
      <c r="H72" s="731">
        <v>38.656739999999445</v>
      </c>
      <c r="I72" s="732">
        <v>1.0184519045346059</v>
      </c>
      <c r="J72" s="733" t="s">
        <v>601</v>
      </c>
    </row>
    <row r="73" spans="1:10" ht="14.45" customHeight="1" x14ac:dyDescent="0.2">
      <c r="A73" s="729" t="s">
        <v>585</v>
      </c>
      <c r="B73" s="730" t="s">
        <v>585</v>
      </c>
      <c r="C73" s="731" t="s">
        <v>585</v>
      </c>
      <c r="D73" s="731" t="s">
        <v>585</v>
      </c>
      <c r="E73" s="731"/>
      <c r="F73" s="731" t="s">
        <v>585</v>
      </c>
      <c r="G73" s="731" t="s">
        <v>585</v>
      </c>
      <c r="H73" s="731" t="s">
        <v>585</v>
      </c>
      <c r="I73" s="732" t="s">
        <v>585</v>
      </c>
      <c r="J73" s="733" t="s">
        <v>602</v>
      </c>
    </row>
    <row r="74" spans="1:10" ht="14.45" customHeight="1" x14ac:dyDescent="0.2">
      <c r="A74" s="729" t="s">
        <v>609</v>
      </c>
      <c r="B74" s="730" t="s">
        <v>610</v>
      </c>
      <c r="C74" s="731" t="s">
        <v>585</v>
      </c>
      <c r="D74" s="731" t="s">
        <v>585</v>
      </c>
      <c r="E74" s="731"/>
      <c r="F74" s="731" t="s">
        <v>585</v>
      </c>
      <c r="G74" s="731" t="s">
        <v>585</v>
      </c>
      <c r="H74" s="731" t="s">
        <v>585</v>
      </c>
      <c r="I74" s="732" t="s">
        <v>585</v>
      </c>
      <c r="J74" s="733" t="s">
        <v>0</v>
      </c>
    </row>
    <row r="75" spans="1:10" ht="14.45" customHeight="1" x14ac:dyDescent="0.2">
      <c r="A75" s="729" t="s">
        <v>609</v>
      </c>
      <c r="B75" s="730" t="s">
        <v>4501</v>
      </c>
      <c r="C75" s="731">
        <v>5.9459400000000002</v>
      </c>
      <c r="D75" s="731">
        <v>5.1727999999999996</v>
      </c>
      <c r="E75" s="731"/>
      <c r="F75" s="731">
        <v>5.4221799999999991</v>
      </c>
      <c r="G75" s="731">
        <v>6</v>
      </c>
      <c r="H75" s="731">
        <v>-0.57782000000000089</v>
      </c>
      <c r="I75" s="732">
        <v>0.90369666666666648</v>
      </c>
      <c r="J75" s="733" t="s">
        <v>1</v>
      </c>
    </row>
    <row r="76" spans="1:10" ht="14.45" customHeight="1" x14ac:dyDescent="0.2">
      <c r="A76" s="729" t="s">
        <v>609</v>
      </c>
      <c r="B76" s="730" t="s">
        <v>4504</v>
      </c>
      <c r="C76" s="731">
        <v>141.21198000000007</v>
      </c>
      <c r="D76" s="731">
        <v>141.16533999999996</v>
      </c>
      <c r="E76" s="731"/>
      <c r="F76" s="731">
        <v>136.63070000000002</v>
      </c>
      <c r="G76" s="731">
        <v>139</v>
      </c>
      <c r="H76" s="731">
        <v>-2.3692999999999813</v>
      </c>
      <c r="I76" s="732">
        <v>0.98295467625899291</v>
      </c>
      <c r="J76" s="733" t="s">
        <v>1</v>
      </c>
    </row>
    <row r="77" spans="1:10" ht="14.45" customHeight="1" x14ac:dyDescent="0.2">
      <c r="A77" s="729" t="s">
        <v>609</v>
      </c>
      <c r="B77" s="730" t="s">
        <v>4505</v>
      </c>
      <c r="C77" s="731">
        <v>1240.2480499999997</v>
      </c>
      <c r="D77" s="731">
        <v>1240.4886600000007</v>
      </c>
      <c r="E77" s="731"/>
      <c r="F77" s="731">
        <v>1165.5874400000002</v>
      </c>
      <c r="G77" s="731">
        <v>1226</v>
      </c>
      <c r="H77" s="731">
        <v>-60.412559999999758</v>
      </c>
      <c r="I77" s="732">
        <v>0.95072384991843417</v>
      </c>
      <c r="J77" s="733" t="s">
        <v>1</v>
      </c>
    </row>
    <row r="78" spans="1:10" ht="14.45" customHeight="1" x14ac:dyDescent="0.2">
      <c r="A78" s="729" t="s">
        <v>609</v>
      </c>
      <c r="B78" s="730" t="s">
        <v>4507</v>
      </c>
      <c r="C78" s="731">
        <v>113.37605000000001</v>
      </c>
      <c r="D78" s="731">
        <v>114.6298</v>
      </c>
      <c r="E78" s="731"/>
      <c r="F78" s="731">
        <v>129.00274999999999</v>
      </c>
      <c r="G78" s="731">
        <v>101</v>
      </c>
      <c r="H78" s="731">
        <v>28.002749999999992</v>
      </c>
      <c r="I78" s="732">
        <v>1.2772549504950494</v>
      </c>
      <c r="J78" s="733" t="s">
        <v>1</v>
      </c>
    </row>
    <row r="79" spans="1:10" ht="14.45" customHeight="1" x14ac:dyDescent="0.2">
      <c r="A79" s="729" t="s">
        <v>609</v>
      </c>
      <c r="B79" s="730" t="s">
        <v>4508</v>
      </c>
      <c r="C79" s="731">
        <v>22.567260000000001</v>
      </c>
      <c r="D79" s="731">
        <v>22.564260000000001</v>
      </c>
      <c r="E79" s="731"/>
      <c r="F79" s="731">
        <v>22.56137</v>
      </c>
      <c r="G79" s="731">
        <v>23</v>
      </c>
      <c r="H79" s="731">
        <v>-0.43862999999999985</v>
      </c>
      <c r="I79" s="732">
        <v>0.98092913043478258</v>
      </c>
      <c r="J79" s="733" t="s">
        <v>1</v>
      </c>
    </row>
    <row r="80" spans="1:10" ht="14.45" customHeight="1" x14ac:dyDescent="0.2">
      <c r="A80" s="729" t="s">
        <v>609</v>
      </c>
      <c r="B80" s="730" t="s">
        <v>4509</v>
      </c>
      <c r="C80" s="731">
        <v>120.45831999999999</v>
      </c>
      <c r="D80" s="731">
        <v>112.26931999999999</v>
      </c>
      <c r="E80" s="731"/>
      <c r="F80" s="731">
        <v>127.34461999999999</v>
      </c>
      <c r="G80" s="731">
        <v>114</v>
      </c>
      <c r="H80" s="731">
        <v>13.344619999999992</v>
      </c>
      <c r="I80" s="732">
        <v>1.1170580701754385</v>
      </c>
      <c r="J80" s="733" t="s">
        <v>1</v>
      </c>
    </row>
    <row r="81" spans="1:10" ht="14.45" customHeight="1" x14ac:dyDescent="0.2">
      <c r="A81" s="729" t="s">
        <v>609</v>
      </c>
      <c r="B81" s="730" t="s">
        <v>4510</v>
      </c>
      <c r="C81" s="731">
        <v>58.106050000000003</v>
      </c>
      <c r="D81" s="731">
        <v>54.558</v>
      </c>
      <c r="E81" s="731"/>
      <c r="F81" s="731">
        <v>57.29</v>
      </c>
      <c r="G81" s="731">
        <v>57</v>
      </c>
      <c r="H81" s="731">
        <v>0.28999999999999915</v>
      </c>
      <c r="I81" s="732">
        <v>1.0050877192982457</v>
      </c>
      <c r="J81" s="733" t="s">
        <v>1</v>
      </c>
    </row>
    <row r="82" spans="1:10" ht="14.45" customHeight="1" x14ac:dyDescent="0.2">
      <c r="A82" s="729" t="s">
        <v>609</v>
      </c>
      <c r="B82" s="730" t="s">
        <v>4512</v>
      </c>
      <c r="C82" s="731">
        <v>76.778789999999987</v>
      </c>
      <c r="D82" s="731">
        <v>95.973579999999998</v>
      </c>
      <c r="E82" s="731"/>
      <c r="F82" s="731">
        <v>88.615590000000012</v>
      </c>
      <c r="G82" s="731">
        <v>84</v>
      </c>
      <c r="H82" s="731">
        <v>4.6155900000000116</v>
      </c>
      <c r="I82" s="732">
        <v>1.0549475000000001</v>
      </c>
      <c r="J82" s="733" t="s">
        <v>1</v>
      </c>
    </row>
    <row r="83" spans="1:10" ht="14.45" customHeight="1" x14ac:dyDescent="0.2">
      <c r="A83" s="729" t="s">
        <v>609</v>
      </c>
      <c r="B83" s="730" t="s">
        <v>4513</v>
      </c>
      <c r="C83" s="731">
        <v>517.55406999999991</v>
      </c>
      <c r="D83" s="731">
        <v>548.97754000000032</v>
      </c>
      <c r="E83" s="731"/>
      <c r="F83" s="731">
        <v>542.33384000000001</v>
      </c>
      <c r="G83" s="731">
        <v>536</v>
      </c>
      <c r="H83" s="731">
        <v>6.3338400000000092</v>
      </c>
      <c r="I83" s="732">
        <v>1.0118168656716418</v>
      </c>
      <c r="J83" s="733" t="s">
        <v>1</v>
      </c>
    </row>
    <row r="84" spans="1:10" ht="14.45" customHeight="1" x14ac:dyDescent="0.2">
      <c r="A84" s="729" t="s">
        <v>609</v>
      </c>
      <c r="B84" s="730" t="s">
        <v>611</v>
      </c>
      <c r="C84" s="731">
        <v>2296.2465099999999</v>
      </c>
      <c r="D84" s="731">
        <v>2335.7993000000015</v>
      </c>
      <c r="E84" s="731"/>
      <c r="F84" s="731">
        <v>2274.7884899999999</v>
      </c>
      <c r="G84" s="731">
        <v>2285</v>
      </c>
      <c r="H84" s="731">
        <v>-10.211510000000089</v>
      </c>
      <c r="I84" s="732">
        <v>0.99553106783369805</v>
      </c>
      <c r="J84" s="733" t="s">
        <v>601</v>
      </c>
    </row>
    <row r="85" spans="1:10" ht="14.45" customHeight="1" x14ac:dyDescent="0.2">
      <c r="A85" s="729" t="s">
        <v>585</v>
      </c>
      <c r="B85" s="730" t="s">
        <v>585</v>
      </c>
      <c r="C85" s="731" t="s">
        <v>585</v>
      </c>
      <c r="D85" s="731" t="s">
        <v>585</v>
      </c>
      <c r="E85" s="731"/>
      <c r="F85" s="731" t="s">
        <v>585</v>
      </c>
      <c r="G85" s="731" t="s">
        <v>585</v>
      </c>
      <c r="H85" s="731" t="s">
        <v>585</v>
      </c>
      <c r="I85" s="732" t="s">
        <v>585</v>
      </c>
      <c r="J85" s="733" t="s">
        <v>602</v>
      </c>
    </row>
    <row r="86" spans="1:10" ht="14.45" customHeight="1" x14ac:dyDescent="0.2">
      <c r="A86" s="729" t="s">
        <v>612</v>
      </c>
      <c r="B86" s="730" t="s">
        <v>613</v>
      </c>
      <c r="C86" s="731" t="s">
        <v>585</v>
      </c>
      <c r="D86" s="731" t="s">
        <v>585</v>
      </c>
      <c r="E86" s="731"/>
      <c r="F86" s="731" t="s">
        <v>585</v>
      </c>
      <c r="G86" s="731" t="s">
        <v>585</v>
      </c>
      <c r="H86" s="731" t="s">
        <v>585</v>
      </c>
      <c r="I86" s="732" t="s">
        <v>585</v>
      </c>
      <c r="J86" s="733" t="s">
        <v>0</v>
      </c>
    </row>
    <row r="87" spans="1:10" ht="14.45" customHeight="1" x14ac:dyDescent="0.2">
      <c r="A87" s="729" t="s">
        <v>612</v>
      </c>
      <c r="B87" s="730" t="s">
        <v>4504</v>
      </c>
      <c r="C87" s="731">
        <v>3.8723400000000003</v>
      </c>
      <c r="D87" s="731">
        <v>1.7033500000000001</v>
      </c>
      <c r="E87" s="731"/>
      <c r="F87" s="731">
        <v>1.6054499999999998</v>
      </c>
      <c r="G87" s="731">
        <v>2</v>
      </c>
      <c r="H87" s="731">
        <v>-0.39455000000000018</v>
      </c>
      <c r="I87" s="732">
        <v>0.80272499999999991</v>
      </c>
      <c r="J87" s="733" t="s">
        <v>1</v>
      </c>
    </row>
    <row r="88" spans="1:10" ht="14.45" customHeight="1" x14ac:dyDescent="0.2">
      <c r="A88" s="729" t="s">
        <v>612</v>
      </c>
      <c r="B88" s="730" t="s">
        <v>4505</v>
      </c>
      <c r="C88" s="731">
        <v>28.109020000000001</v>
      </c>
      <c r="D88" s="731">
        <v>31.9254</v>
      </c>
      <c r="E88" s="731"/>
      <c r="F88" s="731">
        <v>67.637759999999986</v>
      </c>
      <c r="G88" s="731">
        <v>34</v>
      </c>
      <c r="H88" s="731">
        <v>33.637759999999986</v>
      </c>
      <c r="I88" s="732">
        <v>1.9893458823529409</v>
      </c>
      <c r="J88" s="733" t="s">
        <v>1</v>
      </c>
    </row>
    <row r="89" spans="1:10" ht="14.45" customHeight="1" x14ac:dyDescent="0.2">
      <c r="A89" s="729" t="s">
        <v>612</v>
      </c>
      <c r="B89" s="730" t="s">
        <v>4507</v>
      </c>
      <c r="C89" s="731">
        <v>2.1779999999999999</v>
      </c>
      <c r="D89" s="731">
        <v>1.0166999999999999</v>
      </c>
      <c r="E89" s="731"/>
      <c r="F89" s="731">
        <v>6.8973000000000004</v>
      </c>
      <c r="G89" s="731">
        <v>1</v>
      </c>
      <c r="H89" s="731">
        <v>5.8973000000000004</v>
      </c>
      <c r="I89" s="732">
        <v>6.8973000000000004</v>
      </c>
      <c r="J89" s="733" t="s">
        <v>1</v>
      </c>
    </row>
    <row r="90" spans="1:10" ht="14.45" customHeight="1" x14ac:dyDescent="0.2">
      <c r="A90" s="729" t="s">
        <v>612</v>
      </c>
      <c r="B90" s="730" t="s">
        <v>4509</v>
      </c>
      <c r="C90" s="731">
        <v>14.595880000000001</v>
      </c>
      <c r="D90" s="731">
        <v>19.19952</v>
      </c>
      <c r="E90" s="731"/>
      <c r="F90" s="731">
        <v>14.78576</v>
      </c>
      <c r="G90" s="731">
        <v>17</v>
      </c>
      <c r="H90" s="731">
        <v>-2.2142400000000002</v>
      </c>
      <c r="I90" s="732">
        <v>0.86975058823529405</v>
      </c>
      <c r="J90" s="733" t="s">
        <v>1</v>
      </c>
    </row>
    <row r="91" spans="1:10" ht="14.45" customHeight="1" x14ac:dyDescent="0.2">
      <c r="A91" s="729" t="s">
        <v>612</v>
      </c>
      <c r="B91" s="730" t="s">
        <v>4510</v>
      </c>
      <c r="C91" s="731">
        <v>13.002040000000001</v>
      </c>
      <c r="D91" s="731">
        <v>12.468</v>
      </c>
      <c r="E91" s="731"/>
      <c r="F91" s="731">
        <v>12.204000000000001</v>
      </c>
      <c r="G91" s="731">
        <v>13</v>
      </c>
      <c r="H91" s="731">
        <v>-0.79599999999999937</v>
      </c>
      <c r="I91" s="732">
        <v>0.9387692307692308</v>
      </c>
      <c r="J91" s="733" t="s">
        <v>1</v>
      </c>
    </row>
    <row r="92" spans="1:10" ht="14.45" customHeight="1" x14ac:dyDescent="0.2">
      <c r="A92" s="729" t="s">
        <v>612</v>
      </c>
      <c r="B92" s="730" t="s">
        <v>4513</v>
      </c>
      <c r="C92" s="731">
        <v>10.927</v>
      </c>
      <c r="D92" s="731">
        <v>9.8343000000000007</v>
      </c>
      <c r="E92" s="731"/>
      <c r="F92" s="731">
        <v>10.205</v>
      </c>
      <c r="G92" s="731">
        <v>10</v>
      </c>
      <c r="H92" s="731">
        <v>0.20500000000000007</v>
      </c>
      <c r="I92" s="732">
        <v>1.0205</v>
      </c>
      <c r="J92" s="733" t="s">
        <v>1</v>
      </c>
    </row>
    <row r="93" spans="1:10" ht="14.45" customHeight="1" x14ac:dyDescent="0.2">
      <c r="A93" s="729" t="s">
        <v>612</v>
      </c>
      <c r="B93" s="730" t="s">
        <v>614</v>
      </c>
      <c r="C93" s="731">
        <v>72.684280000000001</v>
      </c>
      <c r="D93" s="731">
        <v>76.147269999999992</v>
      </c>
      <c r="E93" s="731"/>
      <c r="F93" s="731">
        <v>113.33526999999999</v>
      </c>
      <c r="G93" s="731">
        <v>76</v>
      </c>
      <c r="H93" s="731">
        <v>37.335269999999994</v>
      </c>
      <c r="I93" s="732">
        <v>1.4912535526315789</v>
      </c>
      <c r="J93" s="733" t="s">
        <v>601</v>
      </c>
    </row>
    <row r="94" spans="1:10" ht="14.45" customHeight="1" x14ac:dyDescent="0.2">
      <c r="A94" s="729" t="s">
        <v>585</v>
      </c>
      <c r="B94" s="730" t="s">
        <v>585</v>
      </c>
      <c r="C94" s="731" t="s">
        <v>585</v>
      </c>
      <c r="D94" s="731" t="s">
        <v>585</v>
      </c>
      <c r="E94" s="731"/>
      <c r="F94" s="731" t="s">
        <v>585</v>
      </c>
      <c r="G94" s="731" t="s">
        <v>585</v>
      </c>
      <c r="H94" s="731" t="s">
        <v>585</v>
      </c>
      <c r="I94" s="732" t="s">
        <v>585</v>
      </c>
      <c r="J94" s="733" t="s">
        <v>602</v>
      </c>
    </row>
    <row r="95" spans="1:10" ht="14.45" customHeight="1" x14ac:dyDescent="0.2">
      <c r="A95" s="729" t="s">
        <v>615</v>
      </c>
      <c r="B95" s="730" t="s">
        <v>616</v>
      </c>
      <c r="C95" s="731" t="s">
        <v>585</v>
      </c>
      <c r="D95" s="731" t="s">
        <v>585</v>
      </c>
      <c r="E95" s="731"/>
      <c r="F95" s="731" t="s">
        <v>585</v>
      </c>
      <c r="G95" s="731" t="s">
        <v>585</v>
      </c>
      <c r="H95" s="731" t="s">
        <v>585</v>
      </c>
      <c r="I95" s="732" t="s">
        <v>585</v>
      </c>
      <c r="J95" s="733" t="s">
        <v>0</v>
      </c>
    </row>
    <row r="96" spans="1:10" ht="14.45" customHeight="1" x14ac:dyDescent="0.2">
      <c r="A96" s="729" t="s">
        <v>615</v>
      </c>
      <c r="B96" s="730" t="s">
        <v>4501</v>
      </c>
      <c r="C96" s="731">
        <v>0.91476000000000002</v>
      </c>
      <c r="D96" s="731">
        <v>0.84948000000000001</v>
      </c>
      <c r="E96" s="731"/>
      <c r="F96" s="731">
        <v>0.14158000000000001</v>
      </c>
      <c r="G96" s="731">
        <v>1</v>
      </c>
      <c r="H96" s="731">
        <v>-0.85841999999999996</v>
      </c>
      <c r="I96" s="732">
        <v>0.14158000000000001</v>
      </c>
      <c r="J96" s="733" t="s">
        <v>1</v>
      </c>
    </row>
    <row r="97" spans="1:10" ht="14.45" customHeight="1" x14ac:dyDescent="0.2">
      <c r="A97" s="729" t="s">
        <v>615</v>
      </c>
      <c r="B97" s="730" t="s">
        <v>4504</v>
      </c>
      <c r="C97" s="731">
        <v>6.9356299999999997</v>
      </c>
      <c r="D97" s="731">
        <v>7.3298699999999988</v>
      </c>
      <c r="E97" s="731"/>
      <c r="F97" s="731">
        <v>6.9621700000000013</v>
      </c>
      <c r="G97" s="731">
        <v>8</v>
      </c>
      <c r="H97" s="731">
        <v>-1.0378299999999987</v>
      </c>
      <c r="I97" s="732">
        <v>0.87027125000000016</v>
      </c>
      <c r="J97" s="733" t="s">
        <v>1</v>
      </c>
    </row>
    <row r="98" spans="1:10" ht="14.45" customHeight="1" x14ac:dyDescent="0.2">
      <c r="A98" s="729" t="s">
        <v>615</v>
      </c>
      <c r="B98" s="730" t="s">
        <v>4505</v>
      </c>
      <c r="C98" s="731">
        <v>149.95697999999999</v>
      </c>
      <c r="D98" s="731">
        <v>173.27273999999997</v>
      </c>
      <c r="E98" s="731"/>
      <c r="F98" s="731">
        <v>179.38494999999998</v>
      </c>
      <c r="G98" s="731">
        <v>175</v>
      </c>
      <c r="H98" s="731">
        <v>4.384949999999975</v>
      </c>
      <c r="I98" s="732">
        <v>1.0250568571428571</v>
      </c>
      <c r="J98" s="733" t="s">
        <v>1</v>
      </c>
    </row>
    <row r="99" spans="1:10" ht="14.45" customHeight="1" x14ac:dyDescent="0.2">
      <c r="A99" s="729" t="s">
        <v>615</v>
      </c>
      <c r="B99" s="730" t="s">
        <v>4507</v>
      </c>
      <c r="C99" s="731">
        <v>4.0022000000000002</v>
      </c>
      <c r="D99" s="731">
        <v>6.5084</v>
      </c>
      <c r="E99" s="731"/>
      <c r="F99" s="731">
        <v>16.768000000000001</v>
      </c>
      <c r="G99" s="731">
        <v>7</v>
      </c>
      <c r="H99" s="731">
        <v>9.7680000000000007</v>
      </c>
      <c r="I99" s="732">
        <v>2.3954285714285715</v>
      </c>
      <c r="J99" s="733" t="s">
        <v>1</v>
      </c>
    </row>
    <row r="100" spans="1:10" ht="14.45" customHeight="1" x14ac:dyDescent="0.2">
      <c r="A100" s="729" t="s">
        <v>615</v>
      </c>
      <c r="B100" s="730" t="s">
        <v>4509</v>
      </c>
      <c r="C100" s="731">
        <v>12.892359999999998</v>
      </c>
      <c r="D100" s="731">
        <v>21.96416</v>
      </c>
      <c r="E100" s="731"/>
      <c r="F100" s="731">
        <v>14.116629999999999</v>
      </c>
      <c r="G100" s="731">
        <v>25</v>
      </c>
      <c r="H100" s="731">
        <v>-10.883370000000001</v>
      </c>
      <c r="I100" s="732">
        <v>0.56466519999999998</v>
      </c>
      <c r="J100" s="733" t="s">
        <v>1</v>
      </c>
    </row>
    <row r="101" spans="1:10" ht="14.45" customHeight="1" x14ac:dyDescent="0.2">
      <c r="A101" s="729" t="s">
        <v>615</v>
      </c>
      <c r="B101" s="730" t="s">
        <v>4510</v>
      </c>
      <c r="C101" s="731">
        <v>3.036</v>
      </c>
      <c r="D101" s="731">
        <v>3.6579999999999999</v>
      </c>
      <c r="E101" s="731"/>
      <c r="F101" s="731">
        <v>2.2113</v>
      </c>
      <c r="G101" s="731">
        <v>3</v>
      </c>
      <c r="H101" s="731">
        <v>-0.78869999999999996</v>
      </c>
      <c r="I101" s="732">
        <v>0.73709999999999998</v>
      </c>
      <c r="J101" s="733" t="s">
        <v>1</v>
      </c>
    </row>
    <row r="102" spans="1:10" ht="14.45" customHeight="1" x14ac:dyDescent="0.2">
      <c r="A102" s="729" t="s">
        <v>615</v>
      </c>
      <c r="B102" s="730" t="s">
        <v>4513</v>
      </c>
      <c r="C102" s="731">
        <v>113.91024</v>
      </c>
      <c r="D102" s="731">
        <v>108.07296000000004</v>
      </c>
      <c r="E102" s="731"/>
      <c r="F102" s="731">
        <v>145.89440000000002</v>
      </c>
      <c r="G102" s="731">
        <v>108</v>
      </c>
      <c r="H102" s="731">
        <v>37.894400000000019</v>
      </c>
      <c r="I102" s="732">
        <v>1.3508740740740743</v>
      </c>
      <c r="J102" s="733" t="s">
        <v>1</v>
      </c>
    </row>
    <row r="103" spans="1:10" ht="14.45" customHeight="1" x14ac:dyDescent="0.2">
      <c r="A103" s="729" t="s">
        <v>615</v>
      </c>
      <c r="B103" s="730" t="s">
        <v>617</v>
      </c>
      <c r="C103" s="731">
        <v>291.64816999999999</v>
      </c>
      <c r="D103" s="731">
        <v>321.65560999999997</v>
      </c>
      <c r="E103" s="731"/>
      <c r="F103" s="731">
        <v>365.47902999999997</v>
      </c>
      <c r="G103" s="731">
        <v>327</v>
      </c>
      <c r="H103" s="731">
        <v>38.479029999999966</v>
      </c>
      <c r="I103" s="732">
        <v>1.1176728746177369</v>
      </c>
      <c r="J103" s="733" t="s">
        <v>601</v>
      </c>
    </row>
    <row r="104" spans="1:10" ht="14.45" customHeight="1" x14ac:dyDescent="0.2">
      <c r="A104" s="729" t="s">
        <v>585</v>
      </c>
      <c r="B104" s="730" t="s">
        <v>585</v>
      </c>
      <c r="C104" s="731" t="s">
        <v>585</v>
      </c>
      <c r="D104" s="731" t="s">
        <v>585</v>
      </c>
      <c r="E104" s="731"/>
      <c r="F104" s="731" t="s">
        <v>585</v>
      </c>
      <c r="G104" s="731" t="s">
        <v>585</v>
      </c>
      <c r="H104" s="731" t="s">
        <v>585</v>
      </c>
      <c r="I104" s="732" t="s">
        <v>585</v>
      </c>
      <c r="J104" s="733" t="s">
        <v>602</v>
      </c>
    </row>
    <row r="105" spans="1:10" ht="14.45" customHeight="1" x14ac:dyDescent="0.2">
      <c r="A105" s="729" t="s">
        <v>583</v>
      </c>
      <c r="B105" s="730" t="s">
        <v>596</v>
      </c>
      <c r="C105" s="731">
        <v>11466.816480000003</v>
      </c>
      <c r="D105" s="731">
        <v>11589.451270000001</v>
      </c>
      <c r="E105" s="731"/>
      <c r="F105" s="731">
        <v>13033.873179999999</v>
      </c>
      <c r="G105" s="731">
        <v>14047</v>
      </c>
      <c r="H105" s="731">
        <v>-1013.1268200000013</v>
      </c>
      <c r="I105" s="732">
        <v>0.92787592937993868</v>
      </c>
      <c r="J105" s="733" t="s">
        <v>597</v>
      </c>
    </row>
  </sheetData>
  <mergeCells count="3">
    <mergeCell ref="A1:I1"/>
    <mergeCell ref="F3:I3"/>
    <mergeCell ref="C4:D4"/>
  </mergeCells>
  <conditionalFormatting sqref="F21 F106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5">
    <cfRule type="expression" dxfId="32" priority="6">
      <formula>$H22&gt;0</formula>
    </cfRule>
  </conditionalFormatting>
  <conditionalFormatting sqref="A22:A105">
    <cfRule type="expression" dxfId="31" priority="5">
      <formula>AND($J22&lt;&gt;"mezeraKL",$J22&lt;&gt;"")</formula>
    </cfRule>
  </conditionalFormatting>
  <conditionalFormatting sqref="I22:I105">
    <cfRule type="expression" dxfId="30" priority="7">
      <formula>$I22&gt;1</formula>
    </cfRule>
  </conditionalFormatting>
  <conditionalFormatting sqref="B22:B105">
    <cfRule type="expression" dxfId="29" priority="4">
      <formula>OR($J22="NS",$J22="SumaNS",$J22="Účet")</formula>
    </cfRule>
  </conditionalFormatting>
  <conditionalFormatting sqref="A22:D105 F22:I105">
    <cfRule type="expression" dxfId="28" priority="8">
      <formula>AND($J22&lt;&gt;"",$J22&lt;&gt;"mezeraKL")</formula>
    </cfRule>
  </conditionalFormatting>
  <conditionalFormatting sqref="B22:D105 F22:I105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5 F22:I105">
    <cfRule type="expression" dxfId="26" priority="2">
      <formula>OR($J22="SumaNS",$J22="NS")</formula>
    </cfRule>
  </conditionalFormatting>
  <hyperlinks>
    <hyperlink ref="A2" location="Obsah!A1" display="Zpět na Obsah  KL 01  1.-4.měsíc" xr:uid="{E2875581-E93D-42D1-8595-38543E96C49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6329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7.6204806745537477</v>
      </c>
      <c r="J3" s="203">
        <f>SUBTOTAL(9,J5:J1048576)</f>
        <v>1710664.7000000253</v>
      </c>
      <c r="K3" s="204">
        <f>SUBTOTAL(9,K5:K1048576)</f>
        <v>13036087.286991477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583</v>
      </c>
      <c r="B5" s="825" t="s">
        <v>584</v>
      </c>
      <c r="C5" s="828" t="s">
        <v>598</v>
      </c>
      <c r="D5" s="862" t="s">
        <v>599</v>
      </c>
      <c r="E5" s="828" t="s">
        <v>4515</v>
      </c>
      <c r="F5" s="862" t="s">
        <v>4516</v>
      </c>
      <c r="G5" s="828" t="s">
        <v>4517</v>
      </c>
      <c r="H5" s="828" t="s">
        <v>4518</v>
      </c>
      <c r="I5" s="225">
        <v>1.3799999952316284</v>
      </c>
      <c r="J5" s="225">
        <v>50</v>
      </c>
      <c r="K5" s="848">
        <v>69</v>
      </c>
    </row>
    <row r="6" spans="1:11" ht="14.45" customHeight="1" x14ac:dyDescent="0.2">
      <c r="A6" s="831" t="s">
        <v>583</v>
      </c>
      <c r="B6" s="832" t="s">
        <v>584</v>
      </c>
      <c r="C6" s="835" t="s">
        <v>598</v>
      </c>
      <c r="D6" s="863" t="s">
        <v>599</v>
      </c>
      <c r="E6" s="835" t="s">
        <v>4515</v>
      </c>
      <c r="F6" s="863" t="s">
        <v>4516</v>
      </c>
      <c r="G6" s="835" t="s">
        <v>4519</v>
      </c>
      <c r="H6" s="835" t="s">
        <v>4520</v>
      </c>
      <c r="I6" s="849">
        <v>0.9100000262260437</v>
      </c>
      <c r="J6" s="849">
        <v>500</v>
      </c>
      <c r="K6" s="850">
        <v>455.39999389648438</v>
      </c>
    </row>
    <row r="7" spans="1:11" ht="14.45" customHeight="1" x14ac:dyDescent="0.2">
      <c r="A7" s="831" t="s">
        <v>583</v>
      </c>
      <c r="B7" s="832" t="s">
        <v>584</v>
      </c>
      <c r="C7" s="835" t="s">
        <v>598</v>
      </c>
      <c r="D7" s="863" t="s">
        <v>599</v>
      </c>
      <c r="E7" s="835" t="s">
        <v>4515</v>
      </c>
      <c r="F7" s="863" t="s">
        <v>4516</v>
      </c>
      <c r="G7" s="835" t="s">
        <v>4521</v>
      </c>
      <c r="H7" s="835" t="s">
        <v>4522</v>
      </c>
      <c r="I7" s="849">
        <v>0.86000001430511475</v>
      </c>
      <c r="J7" s="849">
        <v>100</v>
      </c>
      <c r="K7" s="850">
        <v>86</v>
      </c>
    </row>
    <row r="8" spans="1:11" ht="14.45" customHeight="1" x14ac:dyDescent="0.2">
      <c r="A8" s="831" t="s">
        <v>583</v>
      </c>
      <c r="B8" s="832" t="s">
        <v>584</v>
      </c>
      <c r="C8" s="835" t="s">
        <v>598</v>
      </c>
      <c r="D8" s="863" t="s">
        <v>599</v>
      </c>
      <c r="E8" s="835" t="s">
        <v>4515</v>
      </c>
      <c r="F8" s="863" t="s">
        <v>4516</v>
      </c>
      <c r="G8" s="835" t="s">
        <v>4523</v>
      </c>
      <c r="H8" s="835" t="s">
        <v>4524</v>
      </c>
      <c r="I8" s="849">
        <v>1.5199999809265137</v>
      </c>
      <c r="J8" s="849">
        <v>50</v>
      </c>
      <c r="K8" s="850">
        <v>76</v>
      </c>
    </row>
    <row r="9" spans="1:11" ht="14.45" customHeight="1" x14ac:dyDescent="0.2">
      <c r="A9" s="831" t="s">
        <v>583</v>
      </c>
      <c r="B9" s="832" t="s">
        <v>584</v>
      </c>
      <c r="C9" s="835" t="s">
        <v>598</v>
      </c>
      <c r="D9" s="863" t="s">
        <v>599</v>
      </c>
      <c r="E9" s="835" t="s">
        <v>4515</v>
      </c>
      <c r="F9" s="863" t="s">
        <v>4516</v>
      </c>
      <c r="G9" s="835" t="s">
        <v>4525</v>
      </c>
      <c r="H9" s="835" t="s">
        <v>4526</v>
      </c>
      <c r="I9" s="849">
        <v>26.159999847412109</v>
      </c>
      <c r="J9" s="849">
        <v>1</v>
      </c>
      <c r="K9" s="850">
        <v>26.159999847412109</v>
      </c>
    </row>
    <row r="10" spans="1:11" ht="14.45" customHeight="1" x14ac:dyDescent="0.2">
      <c r="A10" s="831" t="s">
        <v>583</v>
      </c>
      <c r="B10" s="832" t="s">
        <v>584</v>
      </c>
      <c r="C10" s="835" t="s">
        <v>598</v>
      </c>
      <c r="D10" s="863" t="s">
        <v>599</v>
      </c>
      <c r="E10" s="835" t="s">
        <v>4515</v>
      </c>
      <c r="F10" s="863" t="s">
        <v>4516</v>
      </c>
      <c r="G10" s="835" t="s">
        <v>4527</v>
      </c>
      <c r="H10" s="835" t="s">
        <v>4528</v>
      </c>
      <c r="I10" s="849">
        <v>41.533332824707031</v>
      </c>
      <c r="J10" s="849">
        <v>84</v>
      </c>
      <c r="K10" s="850">
        <v>3488.580078125</v>
      </c>
    </row>
    <row r="11" spans="1:11" ht="14.45" customHeight="1" x14ac:dyDescent="0.2">
      <c r="A11" s="831" t="s">
        <v>583</v>
      </c>
      <c r="B11" s="832" t="s">
        <v>584</v>
      </c>
      <c r="C11" s="835" t="s">
        <v>598</v>
      </c>
      <c r="D11" s="863" t="s">
        <v>599</v>
      </c>
      <c r="E11" s="835" t="s">
        <v>4515</v>
      </c>
      <c r="F11" s="863" t="s">
        <v>4516</v>
      </c>
      <c r="G11" s="835" t="s">
        <v>4527</v>
      </c>
      <c r="H11" s="835" t="s">
        <v>4529</v>
      </c>
      <c r="I11" s="849">
        <v>41.537500381469727</v>
      </c>
      <c r="J11" s="849">
        <v>112</v>
      </c>
      <c r="K11" s="850">
        <v>4652.0400390625</v>
      </c>
    </row>
    <row r="12" spans="1:11" ht="14.45" customHeight="1" x14ac:dyDescent="0.2">
      <c r="A12" s="831" t="s">
        <v>583</v>
      </c>
      <c r="B12" s="832" t="s">
        <v>584</v>
      </c>
      <c r="C12" s="835" t="s">
        <v>598</v>
      </c>
      <c r="D12" s="863" t="s">
        <v>599</v>
      </c>
      <c r="E12" s="835" t="s">
        <v>4515</v>
      </c>
      <c r="F12" s="863" t="s">
        <v>4516</v>
      </c>
      <c r="G12" s="835" t="s">
        <v>4530</v>
      </c>
      <c r="H12" s="835" t="s">
        <v>4531</v>
      </c>
      <c r="I12" s="849">
        <v>0.6600000262260437</v>
      </c>
      <c r="J12" s="849">
        <v>600</v>
      </c>
      <c r="K12" s="850">
        <v>396</v>
      </c>
    </row>
    <row r="13" spans="1:11" ht="14.45" customHeight="1" x14ac:dyDescent="0.2">
      <c r="A13" s="831" t="s">
        <v>583</v>
      </c>
      <c r="B13" s="832" t="s">
        <v>584</v>
      </c>
      <c r="C13" s="835" t="s">
        <v>598</v>
      </c>
      <c r="D13" s="863" t="s">
        <v>599</v>
      </c>
      <c r="E13" s="835" t="s">
        <v>4515</v>
      </c>
      <c r="F13" s="863" t="s">
        <v>4516</v>
      </c>
      <c r="G13" s="835" t="s">
        <v>4530</v>
      </c>
      <c r="H13" s="835" t="s">
        <v>4532</v>
      </c>
      <c r="I13" s="849">
        <v>0.66666668653488159</v>
      </c>
      <c r="J13" s="849">
        <v>620</v>
      </c>
      <c r="K13" s="850">
        <v>414.39999961853027</v>
      </c>
    </row>
    <row r="14" spans="1:11" ht="14.45" customHeight="1" x14ac:dyDescent="0.2">
      <c r="A14" s="831" t="s">
        <v>583</v>
      </c>
      <c r="B14" s="832" t="s">
        <v>584</v>
      </c>
      <c r="C14" s="835" t="s">
        <v>598</v>
      </c>
      <c r="D14" s="863" t="s">
        <v>599</v>
      </c>
      <c r="E14" s="835" t="s">
        <v>4533</v>
      </c>
      <c r="F14" s="863" t="s">
        <v>4534</v>
      </c>
      <c r="G14" s="835" t="s">
        <v>4535</v>
      </c>
      <c r="H14" s="835" t="s">
        <v>4536</v>
      </c>
      <c r="I14" s="849">
        <v>25400.080078125</v>
      </c>
      <c r="J14" s="849">
        <v>1</v>
      </c>
      <c r="K14" s="850">
        <v>25400.080078125</v>
      </c>
    </row>
    <row r="15" spans="1:11" ht="14.45" customHeight="1" x14ac:dyDescent="0.2">
      <c r="A15" s="831" t="s">
        <v>583</v>
      </c>
      <c r="B15" s="832" t="s">
        <v>584</v>
      </c>
      <c r="C15" s="835" t="s">
        <v>598</v>
      </c>
      <c r="D15" s="863" t="s">
        <v>599</v>
      </c>
      <c r="E15" s="835" t="s">
        <v>4533</v>
      </c>
      <c r="F15" s="863" t="s">
        <v>4534</v>
      </c>
      <c r="G15" s="835" t="s">
        <v>4537</v>
      </c>
      <c r="H15" s="835" t="s">
        <v>4538</v>
      </c>
      <c r="I15" s="849">
        <v>17.299999237060547</v>
      </c>
      <c r="J15" s="849">
        <v>50</v>
      </c>
      <c r="K15" s="850">
        <v>865.1500244140625</v>
      </c>
    </row>
    <row r="16" spans="1:11" ht="14.45" customHeight="1" x14ac:dyDescent="0.2">
      <c r="A16" s="831" t="s">
        <v>583</v>
      </c>
      <c r="B16" s="832" t="s">
        <v>584</v>
      </c>
      <c r="C16" s="835" t="s">
        <v>598</v>
      </c>
      <c r="D16" s="863" t="s">
        <v>599</v>
      </c>
      <c r="E16" s="835" t="s">
        <v>4533</v>
      </c>
      <c r="F16" s="863" t="s">
        <v>4534</v>
      </c>
      <c r="G16" s="835" t="s">
        <v>4539</v>
      </c>
      <c r="H16" s="835" t="s">
        <v>4540</v>
      </c>
      <c r="I16" s="849">
        <v>33.880001068115234</v>
      </c>
      <c r="J16" s="849">
        <v>1</v>
      </c>
      <c r="K16" s="850">
        <v>33.880001068115234</v>
      </c>
    </row>
    <row r="17" spans="1:11" ht="14.45" customHeight="1" x14ac:dyDescent="0.2">
      <c r="A17" s="831" t="s">
        <v>583</v>
      </c>
      <c r="B17" s="832" t="s">
        <v>584</v>
      </c>
      <c r="C17" s="835" t="s">
        <v>598</v>
      </c>
      <c r="D17" s="863" t="s">
        <v>599</v>
      </c>
      <c r="E17" s="835" t="s">
        <v>4533</v>
      </c>
      <c r="F17" s="863" t="s">
        <v>4534</v>
      </c>
      <c r="G17" s="835" t="s">
        <v>4541</v>
      </c>
      <c r="H17" s="835" t="s">
        <v>4542</v>
      </c>
      <c r="I17" s="849">
        <v>3.4900000095367432</v>
      </c>
      <c r="J17" s="849">
        <v>200</v>
      </c>
      <c r="K17" s="850">
        <v>698</v>
      </c>
    </row>
    <row r="18" spans="1:11" ht="14.45" customHeight="1" x14ac:dyDescent="0.2">
      <c r="A18" s="831" t="s">
        <v>583</v>
      </c>
      <c r="B18" s="832" t="s">
        <v>584</v>
      </c>
      <c r="C18" s="835" t="s">
        <v>598</v>
      </c>
      <c r="D18" s="863" t="s">
        <v>599</v>
      </c>
      <c r="E18" s="835" t="s">
        <v>4533</v>
      </c>
      <c r="F18" s="863" t="s">
        <v>4534</v>
      </c>
      <c r="G18" s="835" t="s">
        <v>4541</v>
      </c>
      <c r="H18" s="835" t="s">
        <v>4543</v>
      </c>
      <c r="I18" s="849">
        <v>3.4040000915527342</v>
      </c>
      <c r="J18" s="849">
        <v>560</v>
      </c>
      <c r="K18" s="850">
        <v>1912.4000244140625</v>
      </c>
    </row>
    <row r="19" spans="1:11" ht="14.45" customHeight="1" x14ac:dyDescent="0.2">
      <c r="A19" s="831" t="s">
        <v>583</v>
      </c>
      <c r="B19" s="832" t="s">
        <v>584</v>
      </c>
      <c r="C19" s="835" t="s">
        <v>598</v>
      </c>
      <c r="D19" s="863" t="s">
        <v>599</v>
      </c>
      <c r="E19" s="835" t="s">
        <v>4533</v>
      </c>
      <c r="F19" s="863" t="s">
        <v>4534</v>
      </c>
      <c r="G19" s="835" t="s">
        <v>4544</v>
      </c>
      <c r="H19" s="835" t="s">
        <v>4545</v>
      </c>
      <c r="I19" s="849">
        <v>17.979999542236328</v>
      </c>
      <c r="J19" s="849">
        <v>50</v>
      </c>
      <c r="K19" s="850">
        <v>899</v>
      </c>
    </row>
    <row r="20" spans="1:11" ht="14.45" customHeight="1" x14ac:dyDescent="0.2">
      <c r="A20" s="831" t="s">
        <v>583</v>
      </c>
      <c r="B20" s="832" t="s">
        <v>584</v>
      </c>
      <c r="C20" s="835" t="s">
        <v>598</v>
      </c>
      <c r="D20" s="863" t="s">
        <v>599</v>
      </c>
      <c r="E20" s="835" t="s">
        <v>4533</v>
      </c>
      <c r="F20" s="863" t="s">
        <v>4534</v>
      </c>
      <c r="G20" s="835" t="s">
        <v>4546</v>
      </c>
      <c r="H20" s="835" t="s">
        <v>4547</v>
      </c>
      <c r="I20" s="849">
        <v>17.979999542236328</v>
      </c>
      <c r="J20" s="849">
        <v>50</v>
      </c>
      <c r="K20" s="850">
        <v>899</v>
      </c>
    </row>
    <row r="21" spans="1:11" ht="14.45" customHeight="1" x14ac:dyDescent="0.2">
      <c r="A21" s="831" t="s">
        <v>583</v>
      </c>
      <c r="B21" s="832" t="s">
        <v>584</v>
      </c>
      <c r="C21" s="835" t="s">
        <v>598</v>
      </c>
      <c r="D21" s="863" t="s">
        <v>599</v>
      </c>
      <c r="E21" s="835" t="s">
        <v>4533</v>
      </c>
      <c r="F21" s="863" t="s">
        <v>4534</v>
      </c>
      <c r="G21" s="835" t="s">
        <v>4548</v>
      </c>
      <c r="H21" s="835" t="s">
        <v>4549</v>
      </c>
      <c r="I21" s="849">
        <v>11.739999771118164</v>
      </c>
      <c r="J21" s="849">
        <v>10</v>
      </c>
      <c r="K21" s="850">
        <v>117.40000152587891</v>
      </c>
    </row>
    <row r="22" spans="1:11" ht="14.45" customHeight="1" x14ac:dyDescent="0.2">
      <c r="A22" s="831" t="s">
        <v>583</v>
      </c>
      <c r="B22" s="832" t="s">
        <v>584</v>
      </c>
      <c r="C22" s="835" t="s">
        <v>598</v>
      </c>
      <c r="D22" s="863" t="s">
        <v>599</v>
      </c>
      <c r="E22" s="835" t="s">
        <v>4533</v>
      </c>
      <c r="F22" s="863" t="s">
        <v>4534</v>
      </c>
      <c r="G22" s="835" t="s">
        <v>4550</v>
      </c>
      <c r="H22" s="835" t="s">
        <v>4551</v>
      </c>
      <c r="I22" s="849">
        <v>13.310000419616699</v>
      </c>
      <c r="J22" s="849">
        <v>10</v>
      </c>
      <c r="K22" s="850">
        <v>133.10000610351563</v>
      </c>
    </row>
    <row r="23" spans="1:11" ht="14.45" customHeight="1" x14ac:dyDescent="0.2">
      <c r="A23" s="831" t="s">
        <v>583</v>
      </c>
      <c r="B23" s="832" t="s">
        <v>584</v>
      </c>
      <c r="C23" s="835" t="s">
        <v>598</v>
      </c>
      <c r="D23" s="863" t="s">
        <v>599</v>
      </c>
      <c r="E23" s="835" t="s">
        <v>4533</v>
      </c>
      <c r="F23" s="863" t="s">
        <v>4534</v>
      </c>
      <c r="G23" s="835" t="s">
        <v>4548</v>
      </c>
      <c r="H23" s="835" t="s">
        <v>4552</v>
      </c>
      <c r="I23" s="849">
        <v>11.729999542236328</v>
      </c>
      <c r="J23" s="849">
        <v>20</v>
      </c>
      <c r="K23" s="850">
        <v>234.60000610351563</v>
      </c>
    </row>
    <row r="24" spans="1:11" ht="14.45" customHeight="1" x14ac:dyDescent="0.2">
      <c r="A24" s="831" t="s">
        <v>583</v>
      </c>
      <c r="B24" s="832" t="s">
        <v>584</v>
      </c>
      <c r="C24" s="835" t="s">
        <v>598</v>
      </c>
      <c r="D24" s="863" t="s">
        <v>599</v>
      </c>
      <c r="E24" s="835" t="s">
        <v>4533</v>
      </c>
      <c r="F24" s="863" t="s">
        <v>4534</v>
      </c>
      <c r="G24" s="835" t="s">
        <v>4550</v>
      </c>
      <c r="H24" s="835" t="s">
        <v>4553</v>
      </c>
      <c r="I24" s="849">
        <v>13.310000419616699</v>
      </c>
      <c r="J24" s="849">
        <v>30</v>
      </c>
      <c r="K24" s="850">
        <v>399.30001831054688</v>
      </c>
    </row>
    <row r="25" spans="1:11" ht="14.45" customHeight="1" x14ac:dyDescent="0.2">
      <c r="A25" s="831" t="s">
        <v>583</v>
      </c>
      <c r="B25" s="832" t="s">
        <v>584</v>
      </c>
      <c r="C25" s="835" t="s">
        <v>598</v>
      </c>
      <c r="D25" s="863" t="s">
        <v>599</v>
      </c>
      <c r="E25" s="835" t="s">
        <v>4533</v>
      </c>
      <c r="F25" s="863" t="s">
        <v>4534</v>
      </c>
      <c r="G25" s="835" t="s">
        <v>4554</v>
      </c>
      <c r="H25" s="835" t="s">
        <v>4555</v>
      </c>
      <c r="I25" s="849">
        <v>0.81999999284744263</v>
      </c>
      <c r="J25" s="849">
        <v>100</v>
      </c>
      <c r="K25" s="850">
        <v>82</v>
      </c>
    </row>
    <row r="26" spans="1:11" ht="14.45" customHeight="1" x14ac:dyDescent="0.2">
      <c r="A26" s="831" t="s">
        <v>583</v>
      </c>
      <c r="B26" s="832" t="s">
        <v>584</v>
      </c>
      <c r="C26" s="835" t="s">
        <v>598</v>
      </c>
      <c r="D26" s="863" t="s">
        <v>599</v>
      </c>
      <c r="E26" s="835" t="s">
        <v>4533</v>
      </c>
      <c r="F26" s="863" t="s">
        <v>4534</v>
      </c>
      <c r="G26" s="835" t="s">
        <v>4556</v>
      </c>
      <c r="H26" s="835" t="s">
        <v>4557</v>
      </c>
      <c r="I26" s="849">
        <v>1.0900000333786011</v>
      </c>
      <c r="J26" s="849">
        <v>100</v>
      </c>
      <c r="K26" s="850">
        <v>109</v>
      </c>
    </row>
    <row r="27" spans="1:11" ht="14.45" customHeight="1" x14ac:dyDescent="0.2">
      <c r="A27" s="831" t="s">
        <v>583</v>
      </c>
      <c r="B27" s="832" t="s">
        <v>584</v>
      </c>
      <c r="C27" s="835" t="s">
        <v>598</v>
      </c>
      <c r="D27" s="863" t="s">
        <v>599</v>
      </c>
      <c r="E27" s="835" t="s">
        <v>4533</v>
      </c>
      <c r="F27" s="863" t="s">
        <v>4534</v>
      </c>
      <c r="G27" s="835" t="s">
        <v>4558</v>
      </c>
      <c r="H27" s="835" t="s">
        <v>4559</v>
      </c>
      <c r="I27" s="849">
        <v>0.4699999988079071</v>
      </c>
      <c r="J27" s="849">
        <v>100</v>
      </c>
      <c r="K27" s="850">
        <v>47</v>
      </c>
    </row>
    <row r="28" spans="1:11" ht="14.45" customHeight="1" x14ac:dyDescent="0.2">
      <c r="A28" s="831" t="s">
        <v>583</v>
      </c>
      <c r="B28" s="832" t="s">
        <v>584</v>
      </c>
      <c r="C28" s="835" t="s">
        <v>598</v>
      </c>
      <c r="D28" s="863" t="s">
        <v>599</v>
      </c>
      <c r="E28" s="835" t="s">
        <v>4533</v>
      </c>
      <c r="F28" s="863" t="s">
        <v>4534</v>
      </c>
      <c r="G28" s="835" t="s">
        <v>4560</v>
      </c>
      <c r="H28" s="835" t="s">
        <v>4561</v>
      </c>
      <c r="I28" s="849">
        <v>1.1299999952316284</v>
      </c>
      <c r="J28" s="849">
        <v>160</v>
      </c>
      <c r="K28" s="850">
        <v>180.80000305175781</v>
      </c>
    </row>
    <row r="29" spans="1:11" ht="14.45" customHeight="1" x14ac:dyDescent="0.2">
      <c r="A29" s="831" t="s">
        <v>583</v>
      </c>
      <c r="B29" s="832" t="s">
        <v>584</v>
      </c>
      <c r="C29" s="835" t="s">
        <v>598</v>
      </c>
      <c r="D29" s="863" t="s">
        <v>599</v>
      </c>
      <c r="E29" s="835" t="s">
        <v>4533</v>
      </c>
      <c r="F29" s="863" t="s">
        <v>4534</v>
      </c>
      <c r="G29" s="835" t="s">
        <v>4562</v>
      </c>
      <c r="H29" s="835" t="s">
        <v>4563</v>
      </c>
      <c r="I29" s="849">
        <v>1.6799999475479126</v>
      </c>
      <c r="J29" s="849">
        <v>100</v>
      </c>
      <c r="K29" s="850">
        <v>168</v>
      </c>
    </row>
    <row r="30" spans="1:11" ht="14.45" customHeight="1" x14ac:dyDescent="0.2">
      <c r="A30" s="831" t="s">
        <v>583</v>
      </c>
      <c r="B30" s="832" t="s">
        <v>584</v>
      </c>
      <c r="C30" s="835" t="s">
        <v>598</v>
      </c>
      <c r="D30" s="863" t="s">
        <v>599</v>
      </c>
      <c r="E30" s="835" t="s">
        <v>4533</v>
      </c>
      <c r="F30" s="863" t="s">
        <v>4534</v>
      </c>
      <c r="G30" s="835" t="s">
        <v>4564</v>
      </c>
      <c r="H30" s="835" t="s">
        <v>4565</v>
      </c>
      <c r="I30" s="849">
        <v>0.67000001668930054</v>
      </c>
      <c r="J30" s="849">
        <v>100</v>
      </c>
      <c r="K30" s="850">
        <v>67</v>
      </c>
    </row>
    <row r="31" spans="1:11" ht="14.45" customHeight="1" x14ac:dyDescent="0.2">
      <c r="A31" s="831" t="s">
        <v>583</v>
      </c>
      <c r="B31" s="832" t="s">
        <v>584</v>
      </c>
      <c r="C31" s="835" t="s">
        <v>598</v>
      </c>
      <c r="D31" s="863" t="s">
        <v>599</v>
      </c>
      <c r="E31" s="835" t="s">
        <v>4533</v>
      </c>
      <c r="F31" s="863" t="s">
        <v>4534</v>
      </c>
      <c r="G31" s="835" t="s">
        <v>4556</v>
      </c>
      <c r="H31" s="835" t="s">
        <v>4566</v>
      </c>
      <c r="I31" s="849">
        <v>1.0900000333786011</v>
      </c>
      <c r="J31" s="849">
        <v>400</v>
      </c>
      <c r="K31" s="850">
        <v>436</v>
      </c>
    </row>
    <row r="32" spans="1:11" ht="14.45" customHeight="1" x14ac:dyDescent="0.2">
      <c r="A32" s="831" t="s">
        <v>583</v>
      </c>
      <c r="B32" s="832" t="s">
        <v>584</v>
      </c>
      <c r="C32" s="835" t="s">
        <v>598</v>
      </c>
      <c r="D32" s="863" t="s">
        <v>599</v>
      </c>
      <c r="E32" s="835" t="s">
        <v>4533</v>
      </c>
      <c r="F32" s="863" t="s">
        <v>4534</v>
      </c>
      <c r="G32" s="835" t="s">
        <v>4558</v>
      </c>
      <c r="H32" s="835" t="s">
        <v>4567</v>
      </c>
      <c r="I32" s="849">
        <v>0.47999998927116394</v>
      </c>
      <c r="J32" s="849">
        <v>200</v>
      </c>
      <c r="K32" s="850">
        <v>96</v>
      </c>
    </row>
    <row r="33" spans="1:11" ht="14.45" customHeight="1" x14ac:dyDescent="0.2">
      <c r="A33" s="831" t="s">
        <v>583</v>
      </c>
      <c r="B33" s="832" t="s">
        <v>584</v>
      </c>
      <c r="C33" s="835" t="s">
        <v>598</v>
      </c>
      <c r="D33" s="863" t="s">
        <v>599</v>
      </c>
      <c r="E33" s="835" t="s">
        <v>4533</v>
      </c>
      <c r="F33" s="863" t="s">
        <v>4534</v>
      </c>
      <c r="G33" s="835" t="s">
        <v>4562</v>
      </c>
      <c r="H33" s="835" t="s">
        <v>4568</v>
      </c>
      <c r="I33" s="849">
        <v>1.6774999499320984</v>
      </c>
      <c r="J33" s="849">
        <v>400</v>
      </c>
      <c r="K33" s="850">
        <v>671</v>
      </c>
    </row>
    <row r="34" spans="1:11" ht="14.45" customHeight="1" x14ac:dyDescent="0.2">
      <c r="A34" s="831" t="s">
        <v>583</v>
      </c>
      <c r="B34" s="832" t="s">
        <v>584</v>
      </c>
      <c r="C34" s="835" t="s">
        <v>598</v>
      </c>
      <c r="D34" s="863" t="s">
        <v>599</v>
      </c>
      <c r="E34" s="835" t="s">
        <v>4533</v>
      </c>
      <c r="F34" s="863" t="s">
        <v>4534</v>
      </c>
      <c r="G34" s="835" t="s">
        <v>4564</v>
      </c>
      <c r="H34" s="835" t="s">
        <v>4569</v>
      </c>
      <c r="I34" s="849">
        <v>0.67000001668930054</v>
      </c>
      <c r="J34" s="849">
        <v>200</v>
      </c>
      <c r="K34" s="850">
        <v>134</v>
      </c>
    </row>
    <row r="35" spans="1:11" ht="14.45" customHeight="1" x14ac:dyDescent="0.2">
      <c r="A35" s="831" t="s">
        <v>583</v>
      </c>
      <c r="B35" s="832" t="s">
        <v>584</v>
      </c>
      <c r="C35" s="835" t="s">
        <v>598</v>
      </c>
      <c r="D35" s="863" t="s">
        <v>599</v>
      </c>
      <c r="E35" s="835" t="s">
        <v>4533</v>
      </c>
      <c r="F35" s="863" t="s">
        <v>4534</v>
      </c>
      <c r="G35" s="835" t="s">
        <v>4570</v>
      </c>
      <c r="H35" s="835" t="s">
        <v>4571</v>
      </c>
      <c r="I35" s="849">
        <v>0.47999998927116394</v>
      </c>
      <c r="J35" s="849">
        <v>100</v>
      </c>
      <c r="K35" s="850">
        <v>48</v>
      </c>
    </row>
    <row r="36" spans="1:11" ht="14.45" customHeight="1" x14ac:dyDescent="0.2">
      <c r="A36" s="831" t="s">
        <v>583</v>
      </c>
      <c r="B36" s="832" t="s">
        <v>584</v>
      </c>
      <c r="C36" s="835" t="s">
        <v>598</v>
      </c>
      <c r="D36" s="863" t="s">
        <v>599</v>
      </c>
      <c r="E36" s="835" t="s">
        <v>4533</v>
      </c>
      <c r="F36" s="863" t="s">
        <v>4534</v>
      </c>
      <c r="G36" s="835" t="s">
        <v>4572</v>
      </c>
      <c r="H36" s="835" t="s">
        <v>4573</v>
      </c>
      <c r="I36" s="849">
        <v>1.9900000095367432</v>
      </c>
      <c r="J36" s="849">
        <v>1</v>
      </c>
      <c r="K36" s="850">
        <v>1.9900000095367432</v>
      </c>
    </row>
    <row r="37" spans="1:11" ht="14.45" customHeight="1" x14ac:dyDescent="0.2">
      <c r="A37" s="831" t="s">
        <v>583</v>
      </c>
      <c r="B37" s="832" t="s">
        <v>584</v>
      </c>
      <c r="C37" s="835" t="s">
        <v>598</v>
      </c>
      <c r="D37" s="863" t="s">
        <v>599</v>
      </c>
      <c r="E37" s="835" t="s">
        <v>4574</v>
      </c>
      <c r="F37" s="863" t="s">
        <v>4575</v>
      </c>
      <c r="G37" s="835" t="s">
        <v>4576</v>
      </c>
      <c r="H37" s="835" t="s">
        <v>4577</v>
      </c>
      <c r="I37" s="849">
        <v>10.170000076293945</v>
      </c>
      <c r="J37" s="849">
        <v>100</v>
      </c>
      <c r="K37" s="850">
        <v>1017</v>
      </c>
    </row>
    <row r="38" spans="1:11" ht="14.45" customHeight="1" x14ac:dyDescent="0.2">
      <c r="A38" s="831" t="s">
        <v>583</v>
      </c>
      <c r="B38" s="832" t="s">
        <v>584</v>
      </c>
      <c r="C38" s="835" t="s">
        <v>598</v>
      </c>
      <c r="D38" s="863" t="s">
        <v>599</v>
      </c>
      <c r="E38" s="835" t="s">
        <v>4574</v>
      </c>
      <c r="F38" s="863" t="s">
        <v>4575</v>
      </c>
      <c r="G38" s="835" t="s">
        <v>4576</v>
      </c>
      <c r="H38" s="835" t="s">
        <v>4578</v>
      </c>
      <c r="I38" s="849">
        <v>10.170000076293945</v>
      </c>
      <c r="J38" s="849">
        <v>100</v>
      </c>
      <c r="K38" s="850">
        <v>1017</v>
      </c>
    </row>
    <row r="39" spans="1:11" ht="14.45" customHeight="1" x14ac:dyDescent="0.2">
      <c r="A39" s="831" t="s">
        <v>583</v>
      </c>
      <c r="B39" s="832" t="s">
        <v>584</v>
      </c>
      <c r="C39" s="835" t="s">
        <v>598</v>
      </c>
      <c r="D39" s="863" t="s">
        <v>599</v>
      </c>
      <c r="E39" s="835" t="s">
        <v>4579</v>
      </c>
      <c r="F39" s="863" t="s">
        <v>4580</v>
      </c>
      <c r="G39" s="835" t="s">
        <v>4581</v>
      </c>
      <c r="H39" s="835" t="s">
        <v>4582</v>
      </c>
      <c r="I39" s="849">
        <v>500</v>
      </c>
      <c r="J39" s="849">
        <v>20</v>
      </c>
      <c r="K39" s="850">
        <v>9999.9599609375</v>
      </c>
    </row>
    <row r="40" spans="1:11" ht="14.45" customHeight="1" x14ac:dyDescent="0.2">
      <c r="A40" s="831" t="s">
        <v>583</v>
      </c>
      <c r="B40" s="832" t="s">
        <v>584</v>
      </c>
      <c r="C40" s="835" t="s">
        <v>598</v>
      </c>
      <c r="D40" s="863" t="s">
        <v>599</v>
      </c>
      <c r="E40" s="835" t="s">
        <v>4579</v>
      </c>
      <c r="F40" s="863" t="s">
        <v>4580</v>
      </c>
      <c r="G40" s="835" t="s">
        <v>4583</v>
      </c>
      <c r="H40" s="835" t="s">
        <v>4584</v>
      </c>
      <c r="I40" s="849">
        <v>180.44000244140625</v>
      </c>
      <c r="J40" s="849">
        <v>25</v>
      </c>
      <c r="K40" s="850">
        <v>4510.8798828125</v>
      </c>
    </row>
    <row r="41" spans="1:11" ht="14.45" customHeight="1" x14ac:dyDescent="0.2">
      <c r="A41" s="831" t="s">
        <v>583</v>
      </c>
      <c r="B41" s="832" t="s">
        <v>584</v>
      </c>
      <c r="C41" s="835" t="s">
        <v>598</v>
      </c>
      <c r="D41" s="863" t="s">
        <v>599</v>
      </c>
      <c r="E41" s="835" t="s">
        <v>4579</v>
      </c>
      <c r="F41" s="863" t="s">
        <v>4580</v>
      </c>
      <c r="G41" s="835" t="s">
        <v>4585</v>
      </c>
      <c r="H41" s="835" t="s">
        <v>4586</v>
      </c>
      <c r="I41" s="849">
        <v>0.30000001192092896</v>
      </c>
      <c r="J41" s="849">
        <v>100</v>
      </c>
      <c r="K41" s="850">
        <v>30</v>
      </c>
    </row>
    <row r="42" spans="1:11" ht="14.45" customHeight="1" x14ac:dyDescent="0.2">
      <c r="A42" s="831" t="s">
        <v>583</v>
      </c>
      <c r="B42" s="832" t="s">
        <v>584</v>
      </c>
      <c r="C42" s="835" t="s">
        <v>598</v>
      </c>
      <c r="D42" s="863" t="s">
        <v>599</v>
      </c>
      <c r="E42" s="835" t="s">
        <v>4579</v>
      </c>
      <c r="F42" s="863" t="s">
        <v>4580</v>
      </c>
      <c r="G42" s="835" t="s">
        <v>4587</v>
      </c>
      <c r="H42" s="835" t="s">
        <v>4588</v>
      </c>
      <c r="I42" s="849">
        <v>0.55000001192092896</v>
      </c>
      <c r="J42" s="849">
        <v>100</v>
      </c>
      <c r="K42" s="850">
        <v>55</v>
      </c>
    </row>
    <row r="43" spans="1:11" ht="14.45" customHeight="1" x14ac:dyDescent="0.2">
      <c r="A43" s="831" t="s">
        <v>583</v>
      </c>
      <c r="B43" s="832" t="s">
        <v>584</v>
      </c>
      <c r="C43" s="835" t="s">
        <v>598</v>
      </c>
      <c r="D43" s="863" t="s">
        <v>599</v>
      </c>
      <c r="E43" s="835" t="s">
        <v>4579</v>
      </c>
      <c r="F43" s="863" t="s">
        <v>4580</v>
      </c>
      <c r="G43" s="835" t="s">
        <v>4589</v>
      </c>
      <c r="H43" s="835" t="s">
        <v>4590</v>
      </c>
      <c r="I43" s="849">
        <v>0.31000000238418579</v>
      </c>
      <c r="J43" s="849">
        <v>100</v>
      </c>
      <c r="K43" s="850">
        <v>31</v>
      </c>
    </row>
    <row r="44" spans="1:11" ht="14.45" customHeight="1" x14ac:dyDescent="0.2">
      <c r="A44" s="831" t="s">
        <v>583</v>
      </c>
      <c r="B44" s="832" t="s">
        <v>584</v>
      </c>
      <c r="C44" s="835" t="s">
        <v>598</v>
      </c>
      <c r="D44" s="863" t="s">
        <v>599</v>
      </c>
      <c r="E44" s="835" t="s">
        <v>4579</v>
      </c>
      <c r="F44" s="863" t="s">
        <v>4580</v>
      </c>
      <c r="G44" s="835" t="s">
        <v>4585</v>
      </c>
      <c r="H44" s="835" t="s">
        <v>4591</v>
      </c>
      <c r="I44" s="849">
        <v>0.31000000238418579</v>
      </c>
      <c r="J44" s="849">
        <v>400</v>
      </c>
      <c r="K44" s="850">
        <v>124</v>
      </c>
    </row>
    <row r="45" spans="1:11" ht="14.45" customHeight="1" x14ac:dyDescent="0.2">
      <c r="A45" s="831" t="s">
        <v>583</v>
      </c>
      <c r="B45" s="832" t="s">
        <v>584</v>
      </c>
      <c r="C45" s="835" t="s">
        <v>598</v>
      </c>
      <c r="D45" s="863" t="s">
        <v>599</v>
      </c>
      <c r="E45" s="835" t="s">
        <v>4579</v>
      </c>
      <c r="F45" s="863" t="s">
        <v>4580</v>
      </c>
      <c r="G45" s="835" t="s">
        <v>4592</v>
      </c>
      <c r="H45" s="835" t="s">
        <v>4593</v>
      </c>
      <c r="I45" s="849">
        <v>3.0299999713897705</v>
      </c>
      <c r="J45" s="849">
        <v>200</v>
      </c>
      <c r="K45" s="850">
        <v>605.02001953125</v>
      </c>
    </row>
    <row r="46" spans="1:11" ht="14.45" customHeight="1" x14ac:dyDescent="0.2">
      <c r="A46" s="831" t="s">
        <v>583</v>
      </c>
      <c r="B46" s="832" t="s">
        <v>584</v>
      </c>
      <c r="C46" s="835" t="s">
        <v>598</v>
      </c>
      <c r="D46" s="863" t="s">
        <v>599</v>
      </c>
      <c r="E46" s="835" t="s">
        <v>4579</v>
      </c>
      <c r="F46" s="863" t="s">
        <v>4580</v>
      </c>
      <c r="G46" s="835" t="s">
        <v>4587</v>
      </c>
      <c r="H46" s="835" t="s">
        <v>4594</v>
      </c>
      <c r="I46" s="849">
        <v>0.54250001907348633</v>
      </c>
      <c r="J46" s="849">
        <v>500</v>
      </c>
      <c r="K46" s="850">
        <v>272</v>
      </c>
    </row>
    <row r="47" spans="1:11" ht="14.45" customHeight="1" x14ac:dyDescent="0.2">
      <c r="A47" s="831" t="s">
        <v>583</v>
      </c>
      <c r="B47" s="832" t="s">
        <v>584</v>
      </c>
      <c r="C47" s="835" t="s">
        <v>598</v>
      </c>
      <c r="D47" s="863" t="s">
        <v>599</v>
      </c>
      <c r="E47" s="835" t="s">
        <v>4579</v>
      </c>
      <c r="F47" s="863" t="s">
        <v>4580</v>
      </c>
      <c r="G47" s="835" t="s">
        <v>4595</v>
      </c>
      <c r="H47" s="835" t="s">
        <v>4596</v>
      </c>
      <c r="I47" s="849">
        <v>449</v>
      </c>
      <c r="J47" s="849">
        <v>40</v>
      </c>
      <c r="K47" s="850">
        <v>17959.9599609375</v>
      </c>
    </row>
    <row r="48" spans="1:11" ht="14.45" customHeight="1" x14ac:dyDescent="0.2">
      <c r="A48" s="831" t="s">
        <v>583</v>
      </c>
      <c r="B48" s="832" t="s">
        <v>584</v>
      </c>
      <c r="C48" s="835" t="s">
        <v>598</v>
      </c>
      <c r="D48" s="863" t="s">
        <v>599</v>
      </c>
      <c r="E48" s="835" t="s">
        <v>4579</v>
      </c>
      <c r="F48" s="863" t="s">
        <v>4580</v>
      </c>
      <c r="G48" s="835" t="s">
        <v>4595</v>
      </c>
      <c r="H48" s="835" t="s">
        <v>4597</v>
      </c>
      <c r="I48" s="849">
        <v>449</v>
      </c>
      <c r="J48" s="849">
        <v>50</v>
      </c>
      <c r="K48" s="850">
        <v>22450</v>
      </c>
    </row>
    <row r="49" spans="1:11" ht="14.45" customHeight="1" x14ac:dyDescent="0.2">
      <c r="A49" s="831" t="s">
        <v>583</v>
      </c>
      <c r="B49" s="832" t="s">
        <v>584</v>
      </c>
      <c r="C49" s="835" t="s">
        <v>598</v>
      </c>
      <c r="D49" s="863" t="s">
        <v>599</v>
      </c>
      <c r="E49" s="835" t="s">
        <v>4579</v>
      </c>
      <c r="F49" s="863" t="s">
        <v>4580</v>
      </c>
      <c r="G49" s="835" t="s">
        <v>4598</v>
      </c>
      <c r="H49" s="835" t="s">
        <v>4599</v>
      </c>
      <c r="I49" s="849">
        <v>2.75</v>
      </c>
      <c r="J49" s="849">
        <v>300</v>
      </c>
      <c r="K49" s="850">
        <v>823.69000244140625</v>
      </c>
    </row>
    <row r="50" spans="1:11" ht="14.45" customHeight="1" x14ac:dyDescent="0.2">
      <c r="A50" s="831" t="s">
        <v>583</v>
      </c>
      <c r="B50" s="832" t="s">
        <v>584</v>
      </c>
      <c r="C50" s="835" t="s">
        <v>598</v>
      </c>
      <c r="D50" s="863" t="s">
        <v>599</v>
      </c>
      <c r="E50" s="835" t="s">
        <v>4579</v>
      </c>
      <c r="F50" s="863" t="s">
        <v>4580</v>
      </c>
      <c r="G50" s="835" t="s">
        <v>4598</v>
      </c>
      <c r="H50" s="835" t="s">
        <v>4600</v>
      </c>
      <c r="I50" s="849">
        <v>2.75</v>
      </c>
      <c r="J50" s="849">
        <v>200</v>
      </c>
      <c r="K50" s="850">
        <v>549.1199951171875</v>
      </c>
    </row>
    <row r="51" spans="1:11" ht="14.45" customHeight="1" x14ac:dyDescent="0.2">
      <c r="A51" s="831" t="s">
        <v>583</v>
      </c>
      <c r="B51" s="832" t="s">
        <v>584</v>
      </c>
      <c r="C51" s="835" t="s">
        <v>598</v>
      </c>
      <c r="D51" s="863" t="s">
        <v>599</v>
      </c>
      <c r="E51" s="835" t="s">
        <v>4579</v>
      </c>
      <c r="F51" s="863" t="s">
        <v>4580</v>
      </c>
      <c r="G51" s="835" t="s">
        <v>4601</v>
      </c>
      <c r="H51" s="835" t="s">
        <v>4602</v>
      </c>
      <c r="I51" s="849">
        <v>180.44000244140625</v>
      </c>
      <c r="J51" s="849">
        <v>25</v>
      </c>
      <c r="K51" s="850">
        <v>4510.8798828125</v>
      </c>
    </row>
    <row r="52" spans="1:11" ht="14.45" customHeight="1" x14ac:dyDescent="0.2">
      <c r="A52" s="831" t="s">
        <v>583</v>
      </c>
      <c r="B52" s="832" t="s">
        <v>584</v>
      </c>
      <c r="C52" s="835" t="s">
        <v>598</v>
      </c>
      <c r="D52" s="863" t="s">
        <v>599</v>
      </c>
      <c r="E52" s="835" t="s">
        <v>4579</v>
      </c>
      <c r="F52" s="863" t="s">
        <v>4580</v>
      </c>
      <c r="G52" s="835" t="s">
        <v>4603</v>
      </c>
      <c r="H52" s="835" t="s">
        <v>4604</v>
      </c>
      <c r="I52" s="849">
        <v>180</v>
      </c>
      <c r="J52" s="849">
        <v>75</v>
      </c>
      <c r="K52" s="850">
        <v>13499.970703125</v>
      </c>
    </row>
    <row r="53" spans="1:11" ht="14.45" customHeight="1" x14ac:dyDescent="0.2">
      <c r="A53" s="831" t="s">
        <v>583</v>
      </c>
      <c r="B53" s="832" t="s">
        <v>584</v>
      </c>
      <c r="C53" s="835" t="s">
        <v>598</v>
      </c>
      <c r="D53" s="863" t="s">
        <v>599</v>
      </c>
      <c r="E53" s="835" t="s">
        <v>4579</v>
      </c>
      <c r="F53" s="863" t="s">
        <v>4580</v>
      </c>
      <c r="G53" s="835" t="s">
        <v>4603</v>
      </c>
      <c r="H53" s="835" t="s">
        <v>4605</v>
      </c>
      <c r="I53" s="849">
        <v>180</v>
      </c>
      <c r="J53" s="849">
        <v>75</v>
      </c>
      <c r="K53" s="850">
        <v>13499.970703125</v>
      </c>
    </row>
    <row r="54" spans="1:11" ht="14.45" customHeight="1" x14ac:dyDescent="0.2">
      <c r="A54" s="831" t="s">
        <v>583</v>
      </c>
      <c r="B54" s="832" t="s">
        <v>584</v>
      </c>
      <c r="C54" s="835" t="s">
        <v>598</v>
      </c>
      <c r="D54" s="863" t="s">
        <v>599</v>
      </c>
      <c r="E54" s="835" t="s">
        <v>4606</v>
      </c>
      <c r="F54" s="863" t="s">
        <v>4607</v>
      </c>
      <c r="G54" s="835" t="s">
        <v>4608</v>
      </c>
      <c r="H54" s="835" t="s">
        <v>4609</v>
      </c>
      <c r="I54" s="849">
        <v>7.0199999809265137</v>
      </c>
      <c r="J54" s="849">
        <v>50</v>
      </c>
      <c r="K54" s="850">
        <v>351</v>
      </c>
    </row>
    <row r="55" spans="1:11" ht="14.45" customHeight="1" x14ac:dyDescent="0.2">
      <c r="A55" s="831" t="s">
        <v>583</v>
      </c>
      <c r="B55" s="832" t="s">
        <v>584</v>
      </c>
      <c r="C55" s="835" t="s">
        <v>598</v>
      </c>
      <c r="D55" s="863" t="s">
        <v>599</v>
      </c>
      <c r="E55" s="835" t="s">
        <v>4606</v>
      </c>
      <c r="F55" s="863" t="s">
        <v>4607</v>
      </c>
      <c r="G55" s="835" t="s">
        <v>4610</v>
      </c>
      <c r="H55" s="835" t="s">
        <v>4611</v>
      </c>
      <c r="I55" s="849">
        <v>7.0199999809265137</v>
      </c>
      <c r="J55" s="849">
        <v>100</v>
      </c>
      <c r="K55" s="850">
        <v>702</v>
      </c>
    </row>
    <row r="56" spans="1:11" ht="14.45" customHeight="1" x14ac:dyDescent="0.2">
      <c r="A56" s="831" t="s">
        <v>583</v>
      </c>
      <c r="B56" s="832" t="s">
        <v>584</v>
      </c>
      <c r="C56" s="835" t="s">
        <v>598</v>
      </c>
      <c r="D56" s="863" t="s">
        <v>599</v>
      </c>
      <c r="E56" s="835" t="s">
        <v>4606</v>
      </c>
      <c r="F56" s="863" t="s">
        <v>4607</v>
      </c>
      <c r="G56" s="835" t="s">
        <v>4612</v>
      </c>
      <c r="H56" s="835" t="s">
        <v>4613</v>
      </c>
      <c r="I56" s="849">
        <v>8.4700002670288086</v>
      </c>
      <c r="J56" s="849">
        <v>40</v>
      </c>
      <c r="K56" s="850">
        <v>338.79998779296875</v>
      </c>
    </row>
    <row r="57" spans="1:11" ht="14.45" customHeight="1" x14ac:dyDescent="0.2">
      <c r="A57" s="831" t="s">
        <v>583</v>
      </c>
      <c r="B57" s="832" t="s">
        <v>584</v>
      </c>
      <c r="C57" s="835" t="s">
        <v>598</v>
      </c>
      <c r="D57" s="863" t="s">
        <v>599</v>
      </c>
      <c r="E57" s="835" t="s">
        <v>4606</v>
      </c>
      <c r="F57" s="863" t="s">
        <v>4607</v>
      </c>
      <c r="G57" s="835" t="s">
        <v>4608</v>
      </c>
      <c r="H57" s="835" t="s">
        <v>4614</v>
      </c>
      <c r="I57" s="849">
        <v>7.0199999809265137</v>
      </c>
      <c r="J57" s="849">
        <v>100</v>
      </c>
      <c r="K57" s="850">
        <v>702</v>
      </c>
    </row>
    <row r="58" spans="1:11" ht="14.45" customHeight="1" x14ac:dyDescent="0.2">
      <c r="A58" s="831" t="s">
        <v>583</v>
      </c>
      <c r="B58" s="832" t="s">
        <v>584</v>
      </c>
      <c r="C58" s="835" t="s">
        <v>598</v>
      </c>
      <c r="D58" s="863" t="s">
        <v>599</v>
      </c>
      <c r="E58" s="835" t="s">
        <v>4606</v>
      </c>
      <c r="F58" s="863" t="s">
        <v>4607</v>
      </c>
      <c r="G58" s="835" t="s">
        <v>4610</v>
      </c>
      <c r="H58" s="835" t="s">
        <v>4615</v>
      </c>
      <c r="I58" s="849">
        <v>7.0199999809265137</v>
      </c>
      <c r="J58" s="849">
        <v>90</v>
      </c>
      <c r="K58" s="850">
        <v>631.79998779296875</v>
      </c>
    </row>
    <row r="59" spans="1:11" ht="14.45" customHeight="1" x14ac:dyDescent="0.2">
      <c r="A59" s="831" t="s">
        <v>583</v>
      </c>
      <c r="B59" s="832" t="s">
        <v>584</v>
      </c>
      <c r="C59" s="835" t="s">
        <v>598</v>
      </c>
      <c r="D59" s="863" t="s">
        <v>599</v>
      </c>
      <c r="E59" s="835" t="s">
        <v>4606</v>
      </c>
      <c r="F59" s="863" t="s">
        <v>4607</v>
      </c>
      <c r="G59" s="835" t="s">
        <v>4616</v>
      </c>
      <c r="H59" s="835" t="s">
        <v>4617</v>
      </c>
      <c r="I59" s="849">
        <v>0.62999999523162842</v>
      </c>
      <c r="J59" s="849">
        <v>200</v>
      </c>
      <c r="K59" s="850">
        <v>126</v>
      </c>
    </row>
    <row r="60" spans="1:11" ht="14.45" customHeight="1" x14ac:dyDescent="0.2">
      <c r="A60" s="831" t="s">
        <v>583</v>
      </c>
      <c r="B60" s="832" t="s">
        <v>584</v>
      </c>
      <c r="C60" s="835" t="s">
        <v>598</v>
      </c>
      <c r="D60" s="863" t="s">
        <v>599</v>
      </c>
      <c r="E60" s="835" t="s">
        <v>4606</v>
      </c>
      <c r="F60" s="863" t="s">
        <v>4607</v>
      </c>
      <c r="G60" s="835" t="s">
        <v>4618</v>
      </c>
      <c r="H60" s="835" t="s">
        <v>4619</v>
      </c>
      <c r="I60" s="849">
        <v>0.62999999523162842</v>
      </c>
      <c r="J60" s="849">
        <v>200</v>
      </c>
      <c r="K60" s="850">
        <v>126</v>
      </c>
    </row>
    <row r="61" spans="1:11" ht="14.45" customHeight="1" x14ac:dyDescent="0.2">
      <c r="A61" s="831" t="s">
        <v>583</v>
      </c>
      <c r="B61" s="832" t="s">
        <v>584</v>
      </c>
      <c r="C61" s="835" t="s">
        <v>598</v>
      </c>
      <c r="D61" s="863" t="s">
        <v>599</v>
      </c>
      <c r="E61" s="835" t="s">
        <v>4606</v>
      </c>
      <c r="F61" s="863" t="s">
        <v>4607</v>
      </c>
      <c r="G61" s="835" t="s">
        <v>4616</v>
      </c>
      <c r="H61" s="835" t="s">
        <v>4620</v>
      </c>
      <c r="I61" s="849">
        <v>0.62999999523162842</v>
      </c>
      <c r="J61" s="849">
        <v>200</v>
      </c>
      <c r="K61" s="850">
        <v>126</v>
      </c>
    </row>
    <row r="62" spans="1:11" ht="14.45" customHeight="1" x14ac:dyDescent="0.2">
      <c r="A62" s="831" t="s">
        <v>583</v>
      </c>
      <c r="B62" s="832" t="s">
        <v>584</v>
      </c>
      <c r="C62" s="835" t="s">
        <v>598</v>
      </c>
      <c r="D62" s="863" t="s">
        <v>599</v>
      </c>
      <c r="E62" s="835" t="s">
        <v>4606</v>
      </c>
      <c r="F62" s="863" t="s">
        <v>4607</v>
      </c>
      <c r="G62" s="835" t="s">
        <v>4618</v>
      </c>
      <c r="H62" s="835" t="s">
        <v>4621</v>
      </c>
      <c r="I62" s="849">
        <v>0.62999999523162842</v>
      </c>
      <c r="J62" s="849">
        <v>200</v>
      </c>
      <c r="K62" s="850">
        <v>126</v>
      </c>
    </row>
    <row r="63" spans="1:11" ht="14.45" customHeight="1" x14ac:dyDescent="0.2">
      <c r="A63" s="831" t="s">
        <v>583</v>
      </c>
      <c r="B63" s="832" t="s">
        <v>584</v>
      </c>
      <c r="C63" s="835" t="s">
        <v>603</v>
      </c>
      <c r="D63" s="863" t="s">
        <v>604</v>
      </c>
      <c r="E63" s="835" t="s">
        <v>4622</v>
      </c>
      <c r="F63" s="863" t="s">
        <v>4623</v>
      </c>
      <c r="G63" s="835" t="s">
        <v>4624</v>
      </c>
      <c r="H63" s="835" t="s">
        <v>4625</v>
      </c>
      <c r="I63" s="849">
        <v>5445</v>
      </c>
      <c r="J63" s="849">
        <v>1</v>
      </c>
      <c r="K63" s="850">
        <v>5445</v>
      </c>
    </row>
    <row r="64" spans="1:11" ht="14.45" customHeight="1" x14ac:dyDescent="0.2">
      <c r="A64" s="831" t="s">
        <v>583</v>
      </c>
      <c r="B64" s="832" t="s">
        <v>584</v>
      </c>
      <c r="C64" s="835" t="s">
        <v>603</v>
      </c>
      <c r="D64" s="863" t="s">
        <v>604</v>
      </c>
      <c r="E64" s="835" t="s">
        <v>4622</v>
      </c>
      <c r="F64" s="863" t="s">
        <v>4623</v>
      </c>
      <c r="G64" s="835" t="s">
        <v>4626</v>
      </c>
      <c r="H64" s="835" t="s">
        <v>4627</v>
      </c>
      <c r="I64" s="849">
        <v>5445</v>
      </c>
      <c r="J64" s="849">
        <v>1</v>
      </c>
      <c r="K64" s="850">
        <v>5445</v>
      </c>
    </row>
    <row r="65" spans="1:11" ht="14.45" customHeight="1" x14ac:dyDescent="0.2">
      <c r="A65" s="831" t="s">
        <v>583</v>
      </c>
      <c r="B65" s="832" t="s">
        <v>584</v>
      </c>
      <c r="C65" s="835" t="s">
        <v>603</v>
      </c>
      <c r="D65" s="863" t="s">
        <v>604</v>
      </c>
      <c r="E65" s="835" t="s">
        <v>4622</v>
      </c>
      <c r="F65" s="863" t="s">
        <v>4623</v>
      </c>
      <c r="G65" s="835" t="s">
        <v>4628</v>
      </c>
      <c r="H65" s="835" t="s">
        <v>4629</v>
      </c>
      <c r="I65" s="849">
        <v>5445</v>
      </c>
      <c r="J65" s="849">
        <v>2</v>
      </c>
      <c r="K65" s="850">
        <v>10890</v>
      </c>
    </row>
    <row r="66" spans="1:11" ht="14.45" customHeight="1" x14ac:dyDescent="0.2">
      <c r="A66" s="831" t="s">
        <v>583</v>
      </c>
      <c r="B66" s="832" t="s">
        <v>584</v>
      </c>
      <c r="C66" s="835" t="s">
        <v>603</v>
      </c>
      <c r="D66" s="863" t="s">
        <v>604</v>
      </c>
      <c r="E66" s="835" t="s">
        <v>4622</v>
      </c>
      <c r="F66" s="863" t="s">
        <v>4623</v>
      </c>
      <c r="G66" s="835" t="s">
        <v>4630</v>
      </c>
      <c r="H66" s="835" t="s">
        <v>4631</v>
      </c>
      <c r="I66" s="849">
        <v>5445</v>
      </c>
      <c r="J66" s="849">
        <v>2</v>
      </c>
      <c r="K66" s="850">
        <v>10890</v>
      </c>
    </row>
    <row r="67" spans="1:11" ht="14.45" customHeight="1" x14ac:dyDescent="0.2">
      <c r="A67" s="831" t="s">
        <v>583</v>
      </c>
      <c r="B67" s="832" t="s">
        <v>584</v>
      </c>
      <c r="C67" s="835" t="s">
        <v>603</v>
      </c>
      <c r="D67" s="863" t="s">
        <v>604</v>
      </c>
      <c r="E67" s="835" t="s">
        <v>4622</v>
      </c>
      <c r="F67" s="863" t="s">
        <v>4623</v>
      </c>
      <c r="G67" s="835" t="s">
        <v>4632</v>
      </c>
      <c r="H67" s="835" t="s">
        <v>4633</v>
      </c>
      <c r="I67" s="849">
        <v>147.17968276451373</v>
      </c>
      <c r="J67" s="849">
        <v>283</v>
      </c>
      <c r="K67" s="850">
        <v>41652.250030517578</v>
      </c>
    </row>
    <row r="68" spans="1:11" ht="14.45" customHeight="1" x14ac:dyDescent="0.2">
      <c r="A68" s="831" t="s">
        <v>583</v>
      </c>
      <c r="B68" s="832" t="s">
        <v>584</v>
      </c>
      <c r="C68" s="835" t="s">
        <v>603</v>
      </c>
      <c r="D68" s="863" t="s">
        <v>604</v>
      </c>
      <c r="E68" s="835" t="s">
        <v>4622</v>
      </c>
      <c r="F68" s="863" t="s">
        <v>4623</v>
      </c>
      <c r="G68" s="835" t="s">
        <v>4634</v>
      </c>
      <c r="H68" s="835" t="s">
        <v>4635</v>
      </c>
      <c r="I68" s="849">
        <v>147.17995847504716</v>
      </c>
      <c r="J68" s="849">
        <v>283</v>
      </c>
      <c r="K68" s="850">
        <v>41652.330108642578</v>
      </c>
    </row>
    <row r="69" spans="1:11" ht="14.45" customHeight="1" x14ac:dyDescent="0.2">
      <c r="A69" s="831" t="s">
        <v>583</v>
      </c>
      <c r="B69" s="832" t="s">
        <v>584</v>
      </c>
      <c r="C69" s="835" t="s">
        <v>603</v>
      </c>
      <c r="D69" s="863" t="s">
        <v>604</v>
      </c>
      <c r="E69" s="835" t="s">
        <v>4622</v>
      </c>
      <c r="F69" s="863" t="s">
        <v>4623</v>
      </c>
      <c r="G69" s="835" t="s">
        <v>4636</v>
      </c>
      <c r="H69" s="835" t="s">
        <v>4637</v>
      </c>
      <c r="I69" s="849">
        <v>35095.5</v>
      </c>
      <c r="J69" s="849">
        <v>4.700000025331974</v>
      </c>
      <c r="K69" s="850">
        <v>164602.35083007813</v>
      </c>
    </row>
    <row r="70" spans="1:11" ht="14.45" customHeight="1" x14ac:dyDescent="0.2">
      <c r="A70" s="831" t="s">
        <v>583</v>
      </c>
      <c r="B70" s="832" t="s">
        <v>584</v>
      </c>
      <c r="C70" s="835" t="s">
        <v>603</v>
      </c>
      <c r="D70" s="863" t="s">
        <v>604</v>
      </c>
      <c r="E70" s="835" t="s">
        <v>4622</v>
      </c>
      <c r="F70" s="863" t="s">
        <v>4623</v>
      </c>
      <c r="G70" s="835" t="s">
        <v>4638</v>
      </c>
      <c r="H70" s="835" t="s">
        <v>4639</v>
      </c>
      <c r="I70" s="849">
        <v>2210.719970703125</v>
      </c>
      <c r="J70" s="849">
        <v>2</v>
      </c>
      <c r="K70" s="850">
        <v>4421.43994140625</v>
      </c>
    </row>
    <row r="71" spans="1:11" ht="14.45" customHeight="1" x14ac:dyDescent="0.2">
      <c r="A71" s="831" t="s">
        <v>583</v>
      </c>
      <c r="B71" s="832" t="s">
        <v>584</v>
      </c>
      <c r="C71" s="835" t="s">
        <v>603</v>
      </c>
      <c r="D71" s="863" t="s">
        <v>604</v>
      </c>
      <c r="E71" s="835" t="s">
        <v>4622</v>
      </c>
      <c r="F71" s="863" t="s">
        <v>4623</v>
      </c>
      <c r="G71" s="835" t="s">
        <v>4640</v>
      </c>
      <c r="H71" s="835" t="s">
        <v>4641</v>
      </c>
      <c r="I71" s="849">
        <v>141.58000183105469</v>
      </c>
      <c r="J71" s="849">
        <v>24</v>
      </c>
      <c r="K71" s="850">
        <v>3397.9200439453125</v>
      </c>
    </row>
    <row r="72" spans="1:11" ht="14.45" customHeight="1" x14ac:dyDescent="0.2">
      <c r="A72" s="831" t="s">
        <v>583</v>
      </c>
      <c r="B72" s="832" t="s">
        <v>584</v>
      </c>
      <c r="C72" s="835" t="s">
        <v>603</v>
      </c>
      <c r="D72" s="863" t="s">
        <v>604</v>
      </c>
      <c r="E72" s="835" t="s">
        <v>4622</v>
      </c>
      <c r="F72" s="863" t="s">
        <v>4623</v>
      </c>
      <c r="G72" s="835" t="s">
        <v>4640</v>
      </c>
      <c r="H72" s="835" t="s">
        <v>4642</v>
      </c>
      <c r="I72" s="849">
        <v>149.23333740234375</v>
      </c>
      <c r="J72" s="849">
        <v>14</v>
      </c>
      <c r="K72" s="850">
        <v>2096.9299926757813</v>
      </c>
    </row>
    <row r="73" spans="1:11" ht="14.45" customHeight="1" x14ac:dyDescent="0.2">
      <c r="A73" s="831" t="s">
        <v>583</v>
      </c>
      <c r="B73" s="832" t="s">
        <v>584</v>
      </c>
      <c r="C73" s="835" t="s">
        <v>603</v>
      </c>
      <c r="D73" s="863" t="s">
        <v>604</v>
      </c>
      <c r="E73" s="835" t="s">
        <v>4622</v>
      </c>
      <c r="F73" s="863" t="s">
        <v>4623</v>
      </c>
      <c r="G73" s="835" t="s">
        <v>4643</v>
      </c>
      <c r="H73" s="835" t="s">
        <v>4644</v>
      </c>
      <c r="I73" s="849">
        <v>302.5</v>
      </c>
      <c r="J73" s="849">
        <v>2</v>
      </c>
      <c r="K73" s="850">
        <v>605</v>
      </c>
    </row>
    <row r="74" spans="1:11" ht="14.45" customHeight="1" x14ac:dyDescent="0.2">
      <c r="A74" s="831" t="s">
        <v>583</v>
      </c>
      <c r="B74" s="832" t="s">
        <v>584</v>
      </c>
      <c r="C74" s="835" t="s">
        <v>603</v>
      </c>
      <c r="D74" s="863" t="s">
        <v>604</v>
      </c>
      <c r="E74" s="835" t="s">
        <v>4622</v>
      </c>
      <c r="F74" s="863" t="s">
        <v>4623</v>
      </c>
      <c r="G74" s="835" t="s">
        <v>4645</v>
      </c>
      <c r="H74" s="835" t="s">
        <v>4646</v>
      </c>
      <c r="I74" s="849">
        <v>9228.1796875</v>
      </c>
      <c r="J74" s="849">
        <v>1</v>
      </c>
      <c r="K74" s="850">
        <v>9228.1796875</v>
      </c>
    </row>
    <row r="75" spans="1:11" ht="14.45" customHeight="1" x14ac:dyDescent="0.2">
      <c r="A75" s="831" t="s">
        <v>583</v>
      </c>
      <c r="B75" s="832" t="s">
        <v>584</v>
      </c>
      <c r="C75" s="835" t="s">
        <v>603</v>
      </c>
      <c r="D75" s="863" t="s">
        <v>604</v>
      </c>
      <c r="E75" s="835" t="s">
        <v>4622</v>
      </c>
      <c r="F75" s="863" t="s">
        <v>4623</v>
      </c>
      <c r="G75" s="835" t="s">
        <v>4647</v>
      </c>
      <c r="H75" s="835" t="s">
        <v>4648</v>
      </c>
      <c r="I75" s="849">
        <v>13.304000282287598</v>
      </c>
      <c r="J75" s="849">
        <v>60</v>
      </c>
      <c r="K75" s="850">
        <v>798.30001831054688</v>
      </c>
    </row>
    <row r="76" spans="1:11" ht="14.45" customHeight="1" x14ac:dyDescent="0.2">
      <c r="A76" s="831" t="s">
        <v>583</v>
      </c>
      <c r="B76" s="832" t="s">
        <v>584</v>
      </c>
      <c r="C76" s="835" t="s">
        <v>603</v>
      </c>
      <c r="D76" s="863" t="s">
        <v>604</v>
      </c>
      <c r="E76" s="835" t="s">
        <v>4622</v>
      </c>
      <c r="F76" s="863" t="s">
        <v>4623</v>
      </c>
      <c r="G76" s="835" t="s">
        <v>4647</v>
      </c>
      <c r="H76" s="835" t="s">
        <v>4649</v>
      </c>
      <c r="I76" s="849">
        <v>12.174999713897705</v>
      </c>
      <c r="J76" s="849">
        <v>30</v>
      </c>
      <c r="K76" s="850">
        <v>370.5</v>
      </c>
    </row>
    <row r="77" spans="1:11" ht="14.45" customHeight="1" x14ac:dyDescent="0.2">
      <c r="A77" s="831" t="s">
        <v>583</v>
      </c>
      <c r="B77" s="832" t="s">
        <v>584</v>
      </c>
      <c r="C77" s="835" t="s">
        <v>603</v>
      </c>
      <c r="D77" s="863" t="s">
        <v>604</v>
      </c>
      <c r="E77" s="835" t="s">
        <v>4622</v>
      </c>
      <c r="F77" s="863" t="s">
        <v>4623</v>
      </c>
      <c r="G77" s="835" t="s">
        <v>4650</v>
      </c>
      <c r="H77" s="835" t="s">
        <v>4651</v>
      </c>
      <c r="I77" s="849">
        <v>3035.31005859375</v>
      </c>
      <c r="J77" s="849">
        <v>5</v>
      </c>
      <c r="K77" s="850">
        <v>15176.55029296875</v>
      </c>
    </row>
    <row r="78" spans="1:11" ht="14.45" customHeight="1" x14ac:dyDescent="0.2">
      <c r="A78" s="831" t="s">
        <v>583</v>
      </c>
      <c r="B78" s="832" t="s">
        <v>584</v>
      </c>
      <c r="C78" s="835" t="s">
        <v>603</v>
      </c>
      <c r="D78" s="863" t="s">
        <v>604</v>
      </c>
      <c r="E78" s="835" t="s">
        <v>4622</v>
      </c>
      <c r="F78" s="863" t="s">
        <v>4623</v>
      </c>
      <c r="G78" s="835" t="s">
        <v>4652</v>
      </c>
      <c r="H78" s="835" t="s">
        <v>4653</v>
      </c>
      <c r="I78" s="849">
        <v>3035.31005859375</v>
      </c>
      <c r="J78" s="849">
        <v>3</v>
      </c>
      <c r="K78" s="850">
        <v>9105.93017578125</v>
      </c>
    </row>
    <row r="79" spans="1:11" ht="14.45" customHeight="1" x14ac:dyDescent="0.2">
      <c r="A79" s="831" t="s">
        <v>583</v>
      </c>
      <c r="B79" s="832" t="s">
        <v>584</v>
      </c>
      <c r="C79" s="835" t="s">
        <v>603</v>
      </c>
      <c r="D79" s="863" t="s">
        <v>604</v>
      </c>
      <c r="E79" s="835" t="s">
        <v>4622</v>
      </c>
      <c r="F79" s="863" t="s">
        <v>4623</v>
      </c>
      <c r="G79" s="835" t="s">
        <v>4654</v>
      </c>
      <c r="H79" s="835" t="s">
        <v>4655</v>
      </c>
      <c r="I79" s="849">
        <v>2277.85009765625</v>
      </c>
      <c r="J79" s="849">
        <v>5</v>
      </c>
      <c r="K79" s="850">
        <v>11389.25048828125</v>
      </c>
    </row>
    <row r="80" spans="1:11" ht="14.45" customHeight="1" x14ac:dyDescent="0.2">
      <c r="A80" s="831" t="s">
        <v>583</v>
      </c>
      <c r="B80" s="832" t="s">
        <v>584</v>
      </c>
      <c r="C80" s="835" t="s">
        <v>603</v>
      </c>
      <c r="D80" s="863" t="s">
        <v>604</v>
      </c>
      <c r="E80" s="835" t="s">
        <v>4622</v>
      </c>
      <c r="F80" s="863" t="s">
        <v>4623</v>
      </c>
      <c r="G80" s="835" t="s">
        <v>4656</v>
      </c>
      <c r="H80" s="835" t="s">
        <v>4657</v>
      </c>
      <c r="I80" s="849">
        <v>2277.8450927734375</v>
      </c>
      <c r="J80" s="849">
        <v>3</v>
      </c>
      <c r="K80" s="850">
        <v>6833.540283203125</v>
      </c>
    </row>
    <row r="81" spans="1:11" ht="14.45" customHeight="1" x14ac:dyDescent="0.2">
      <c r="A81" s="831" t="s">
        <v>583</v>
      </c>
      <c r="B81" s="832" t="s">
        <v>584</v>
      </c>
      <c r="C81" s="835" t="s">
        <v>603</v>
      </c>
      <c r="D81" s="863" t="s">
        <v>604</v>
      </c>
      <c r="E81" s="835" t="s">
        <v>4622</v>
      </c>
      <c r="F81" s="863" t="s">
        <v>4623</v>
      </c>
      <c r="G81" s="835" t="s">
        <v>4650</v>
      </c>
      <c r="H81" s="835" t="s">
        <v>4658</v>
      </c>
      <c r="I81" s="849">
        <v>3035.31005859375</v>
      </c>
      <c r="J81" s="849">
        <v>6</v>
      </c>
      <c r="K81" s="850">
        <v>18211.8603515625</v>
      </c>
    </row>
    <row r="82" spans="1:11" ht="14.45" customHeight="1" x14ac:dyDescent="0.2">
      <c r="A82" s="831" t="s">
        <v>583</v>
      </c>
      <c r="B82" s="832" t="s">
        <v>584</v>
      </c>
      <c r="C82" s="835" t="s">
        <v>603</v>
      </c>
      <c r="D82" s="863" t="s">
        <v>604</v>
      </c>
      <c r="E82" s="835" t="s">
        <v>4622</v>
      </c>
      <c r="F82" s="863" t="s">
        <v>4623</v>
      </c>
      <c r="G82" s="835" t="s">
        <v>4652</v>
      </c>
      <c r="H82" s="835" t="s">
        <v>4659</v>
      </c>
      <c r="I82" s="849">
        <v>3035.31005859375</v>
      </c>
      <c r="J82" s="849">
        <v>2</v>
      </c>
      <c r="K82" s="850">
        <v>6070.6201171875</v>
      </c>
    </row>
    <row r="83" spans="1:11" ht="14.45" customHeight="1" x14ac:dyDescent="0.2">
      <c r="A83" s="831" t="s">
        <v>583</v>
      </c>
      <c r="B83" s="832" t="s">
        <v>584</v>
      </c>
      <c r="C83" s="835" t="s">
        <v>603</v>
      </c>
      <c r="D83" s="863" t="s">
        <v>604</v>
      </c>
      <c r="E83" s="835" t="s">
        <v>4622</v>
      </c>
      <c r="F83" s="863" t="s">
        <v>4623</v>
      </c>
      <c r="G83" s="835" t="s">
        <v>4660</v>
      </c>
      <c r="H83" s="835" t="s">
        <v>4661</v>
      </c>
      <c r="I83" s="849">
        <v>9228.1904296875</v>
      </c>
      <c r="J83" s="849">
        <v>1</v>
      </c>
      <c r="K83" s="850">
        <v>9228.1904296875</v>
      </c>
    </row>
    <row r="84" spans="1:11" ht="14.45" customHeight="1" x14ac:dyDescent="0.2">
      <c r="A84" s="831" t="s">
        <v>583</v>
      </c>
      <c r="B84" s="832" t="s">
        <v>584</v>
      </c>
      <c r="C84" s="835" t="s">
        <v>603</v>
      </c>
      <c r="D84" s="863" t="s">
        <v>604</v>
      </c>
      <c r="E84" s="835" t="s">
        <v>4622</v>
      </c>
      <c r="F84" s="863" t="s">
        <v>4623</v>
      </c>
      <c r="G84" s="835" t="s">
        <v>4662</v>
      </c>
      <c r="H84" s="835" t="s">
        <v>4663</v>
      </c>
      <c r="I84" s="849">
        <v>22994.599609375</v>
      </c>
      <c r="J84" s="849">
        <v>1</v>
      </c>
      <c r="K84" s="850">
        <v>22994.599609375</v>
      </c>
    </row>
    <row r="85" spans="1:11" ht="14.45" customHeight="1" x14ac:dyDescent="0.2">
      <c r="A85" s="831" t="s">
        <v>583</v>
      </c>
      <c r="B85" s="832" t="s">
        <v>584</v>
      </c>
      <c r="C85" s="835" t="s">
        <v>603</v>
      </c>
      <c r="D85" s="863" t="s">
        <v>604</v>
      </c>
      <c r="E85" s="835" t="s">
        <v>4622</v>
      </c>
      <c r="F85" s="863" t="s">
        <v>4623</v>
      </c>
      <c r="G85" s="835" t="s">
        <v>4664</v>
      </c>
      <c r="H85" s="835" t="s">
        <v>4665</v>
      </c>
      <c r="I85" s="849">
        <v>22994.599609375</v>
      </c>
      <c r="J85" s="849">
        <v>1</v>
      </c>
      <c r="K85" s="850">
        <v>22994.599609375</v>
      </c>
    </row>
    <row r="86" spans="1:11" ht="14.45" customHeight="1" x14ac:dyDescent="0.2">
      <c r="A86" s="831" t="s">
        <v>583</v>
      </c>
      <c r="B86" s="832" t="s">
        <v>584</v>
      </c>
      <c r="C86" s="835" t="s">
        <v>603</v>
      </c>
      <c r="D86" s="863" t="s">
        <v>604</v>
      </c>
      <c r="E86" s="835" t="s">
        <v>4622</v>
      </c>
      <c r="F86" s="863" t="s">
        <v>4623</v>
      </c>
      <c r="G86" s="835" t="s">
        <v>4666</v>
      </c>
      <c r="H86" s="835" t="s">
        <v>4667</v>
      </c>
      <c r="I86" s="849">
        <v>3709.659912109375</v>
      </c>
      <c r="J86" s="849">
        <v>1</v>
      </c>
      <c r="K86" s="850">
        <v>3709.659912109375</v>
      </c>
    </row>
    <row r="87" spans="1:11" ht="14.45" customHeight="1" x14ac:dyDescent="0.2">
      <c r="A87" s="831" t="s">
        <v>583</v>
      </c>
      <c r="B87" s="832" t="s">
        <v>584</v>
      </c>
      <c r="C87" s="835" t="s">
        <v>603</v>
      </c>
      <c r="D87" s="863" t="s">
        <v>604</v>
      </c>
      <c r="E87" s="835" t="s">
        <v>4622</v>
      </c>
      <c r="F87" s="863" t="s">
        <v>4623</v>
      </c>
      <c r="G87" s="835" t="s">
        <v>4668</v>
      </c>
      <c r="H87" s="835" t="s">
        <v>4669</v>
      </c>
      <c r="I87" s="849">
        <v>3130.75</v>
      </c>
      <c r="J87" s="849">
        <v>2</v>
      </c>
      <c r="K87" s="850">
        <v>6261.5</v>
      </c>
    </row>
    <row r="88" spans="1:11" ht="14.45" customHeight="1" x14ac:dyDescent="0.2">
      <c r="A88" s="831" t="s">
        <v>583</v>
      </c>
      <c r="B88" s="832" t="s">
        <v>584</v>
      </c>
      <c r="C88" s="835" t="s">
        <v>603</v>
      </c>
      <c r="D88" s="863" t="s">
        <v>604</v>
      </c>
      <c r="E88" s="835" t="s">
        <v>4622</v>
      </c>
      <c r="F88" s="863" t="s">
        <v>4623</v>
      </c>
      <c r="G88" s="835" t="s">
        <v>4668</v>
      </c>
      <c r="H88" s="835" t="s">
        <v>4670</v>
      </c>
      <c r="I88" s="849">
        <v>3130.760009765625</v>
      </c>
      <c r="J88" s="849">
        <v>4</v>
      </c>
      <c r="K88" s="850">
        <v>12523.01953125</v>
      </c>
    </row>
    <row r="89" spans="1:11" ht="14.45" customHeight="1" x14ac:dyDescent="0.2">
      <c r="A89" s="831" t="s">
        <v>583</v>
      </c>
      <c r="B89" s="832" t="s">
        <v>584</v>
      </c>
      <c r="C89" s="835" t="s">
        <v>603</v>
      </c>
      <c r="D89" s="863" t="s">
        <v>604</v>
      </c>
      <c r="E89" s="835" t="s">
        <v>4622</v>
      </c>
      <c r="F89" s="863" t="s">
        <v>4623</v>
      </c>
      <c r="G89" s="835" t="s">
        <v>4671</v>
      </c>
      <c r="H89" s="835" t="s">
        <v>4672</v>
      </c>
      <c r="I89" s="849">
        <v>213.35000610351563</v>
      </c>
      <c r="J89" s="849">
        <v>35</v>
      </c>
      <c r="K89" s="850">
        <v>7467.159912109375</v>
      </c>
    </row>
    <row r="90" spans="1:11" ht="14.45" customHeight="1" x14ac:dyDescent="0.2">
      <c r="A90" s="831" t="s">
        <v>583</v>
      </c>
      <c r="B90" s="832" t="s">
        <v>584</v>
      </c>
      <c r="C90" s="835" t="s">
        <v>603</v>
      </c>
      <c r="D90" s="863" t="s">
        <v>604</v>
      </c>
      <c r="E90" s="835" t="s">
        <v>4622</v>
      </c>
      <c r="F90" s="863" t="s">
        <v>4623</v>
      </c>
      <c r="G90" s="835" t="s">
        <v>4673</v>
      </c>
      <c r="H90" s="835" t="s">
        <v>4674</v>
      </c>
      <c r="I90" s="849">
        <v>2722.5</v>
      </c>
      <c r="J90" s="849">
        <v>24</v>
      </c>
      <c r="K90" s="850">
        <v>65340</v>
      </c>
    </row>
    <row r="91" spans="1:11" ht="14.45" customHeight="1" x14ac:dyDescent="0.2">
      <c r="A91" s="831" t="s">
        <v>583</v>
      </c>
      <c r="B91" s="832" t="s">
        <v>584</v>
      </c>
      <c r="C91" s="835" t="s">
        <v>603</v>
      </c>
      <c r="D91" s="863" t="s">
        <v>604</v>
      </c>
      <c r="E91" s="835" t="s">
        <v>4622</v>
      </c>
      <c r="F91" s="863" t="s">
        <v>4623</v>
      </c>
      <c r="G91" s="835" t="s">
        <v>4673</v>
      </c>
      <c r="H91" s="835" t="s">
        <v>4675</v>
      </c>
      <c r="I91" s="849">
        <v>2722.5</v>
      </c>
      <c r="J91" s="849">
        <v>35</v>
      </c>
      <c r="K91" s="850">
        <v>95287.5</v>
      </c>
    </row>
    <row r="92" spans="1:11" ht="14.45" customHeight="1" x14ac:dyDescent="0.2">
      <c r="A92" s="831" t="s">
        <v>583</v>
      </c>
      <c r="B92" s="832" t="s">
        <v>584</v>
      </c>
      <c r="C92" s="835" t="s">
        <v>603</v>
      </c>
      <c r="D92" s="863" t="s">
        <v>604</v>
      </c>
      <c r="E92" s="835" t="s">
        <v>4622</v>
      </c>
      <c r="F92" s="863" t="s">
        <v>4623</v>
      </c>
      <c r="G92" s="835" t="s">
        <v>4676</v>
      </c>
      <c r="H92" s="835" t="s">
        <v>4677</v>
      </c>
      <c r="I92" s="849">
        <v>116.16000366210938</v>
      </c>
      <c r="J92" s="849">
        <v>3</v>
      </c>
      <c r="K92" s="850">
        <v>348.48001098632813</v>
      </c>
    </row>
    <row r="93" spans="1:11" ht="14.45" customHeight="1" x14ac:dyDescent="0.2">
      <c r="A93" s="831" t="s">
        <v>583</v>
      </c>
      <c r="B93" s="832" t="s">
        <v>584</v>
      </c>
      <c r="C93" s="835" t="s">
        <v>603</v>
      </c>
      <c r="D93" s="863" t="s">
        <v>604</v>
      </c>
      <c r="E93" s="835" t="s">
        <v>4622</v>
      </c>
      <c r="F93" s="863" t="s">
        <v>4623</v>
      </c>
      <c r="G93" s="835" t="s">
        <v>4678</v>
      </c>
      <c r="H93" s="835" t="s">
        <v>4679</v>
      </c>
      <c r="I93" s="849">
        <v>125.83999633789063</v>
      </c>
      <c r="J93" s="849">
        <v>4</v>
      </c>
      <c r="K93" s="850">
        <v>503.3599853515625</v>
      </c>
    </row>
    <row r="94" spans="1:11" ht="14.45" customHeight="1" x14ac:dyDescent="0.2">
      <c r="A94" s="831" t="s">
        <v>583</v>
      </c>
      <c r="B94" s="832" t="s">
        <v>584</v>
      </c>
      <c r="C94" s="835" t="s">
        <v>603</v>
      </c>
      <c r="D94" s="863" t="s">
        <v>604</v>
      </c>
      <c r="E94" s="835" t="s">
        <v>4680</v>
      </c>
      <c r="F94" s="863" t="s">
        <v>4681</v>
      </c>
      <c r="G94" s="835" t="s">
        <v>4682</v>
      </c>
      <c r="H94" s="835" t="s">
        <v>4683</v>
      </c>
      <c r="I94" s="849">
        <v>150.88999938964844</v>
      </c>
      <c r="J94" s="849">
        <v>3</v>
      </c>
      <c r="K94" s="850">
        <v>452.67001342773438</v>
      </c>
    </row>
    <row r="95" spans="1:11" ht="14.45" customHeight="1" x14ac:dyDescent="0.2">
      <c r="A95" s="831" t="s">
        <v>583</v>
      </c>
      <c r="B95" s="832" t="s">
        <v>584</v>
      </c>
      <c r="C95" s="835" t="s">
        <v>603</v>
      </c>
      <c r="D95" s="863" t="s">
        <v>604</v>
      </c>
      <c r="E95" s="835" t="s">
        <v>4680</v>
      </c>
      <c r="F95" s="863" t="s">
        <v>4681</v>
      </c>
      <c r="G95" s="835" t="s">
        <v>4684</v>
      </c>
      <c r="H95" s="835" t="s">
        <v>4685</v>
      </c>
      <c r="I95" s="849">
        <v>86.94000244140625</v>
      </c>
      <c r="J95" s="849">
        <v>5</v>
      </c>
      <c r="K95" s="850">
        <v>434.70001220703125</v>
      </c>
    </row>
    <row r="96" spans="1:11" ht="14.45" customHeight="1" x14ac:dyDescent="0.2">
      <c r="A96" s="831" t="s">
        <v>583</v>
      </c>
      <c r="B96" s="832" t="s">
        <v>584</v>
      </c>
      <c r="C96" s="835" t="s">
        <v>603</v>
      </c>
      <c r="D96" s="863" t="s">
        <v>604</v>
      </c>
      <c r="E96" s="835" t="s">
        <v>4515</v>
      </c>
      <c r="F96" s="863" t="s">
        <v>4516</v>
      </c>
      <c r="G96" s="835" t="s">
        <v>4686</v>
      </c>
      <c r="H96" s="835" t="s">
        <v>4687</v>
      </c>
      <c r="I96" s="849">
        <v>0.89999997615814209</v>
      </c>
      <c r="J96" s="849">
        <v>12000</v>
      </c>
      <c r="K96" s="850">
        <v>10774.7998046875</v>
      </c>
    </row>
    <row r="97" spans="1:11" ht="14.45" customHeight="1" x14ac:dyDescent="0.2">
      <c r="A97" s="831" t="s">
        <v>583</v>
      </c>
      <c r="B97" s="832" t="s">
        <v>584</v>
      </c>
      <c r="C97" s="835" t="s">
        <v>603</v>
      </c>
      <c r="D97" s="863" t="s">
        <v>604</v>
      </c>
      <c r="E97" s="835" t="s">
        <v>4515</v>
      </c>
      <c r="F97" s="863" t="s">
        <v>4516</v>
      </c>
      <c r="G97" s="835" t="s">
        <v>4686</v>
      </c>
      <c r="H97" s="835" t="s">
        <v>4688</v>
      </c>
      <c r="I97" s="849">
        <v>0.47999998927116394</v>
      </c>
      <c r="J97" s="849">
        <v>8400</v>
      </c>
      <c r="K97" s="850">
        <v>4065.6000061035156</v>
      </c>
    </row>
    <row r="98" spans="1:11" ht="14.45" customHeight="1" x14ac:dyDescent="0.2">
      <c r="A98" s="831" t="s">
        <v>583</v>
      </c>
      <c r="B98" s="832" t="s">
        <v>584</v>
      </c>
      <c r="C98" s="835" t="s">
        <v>603</v>
      </c>
      <c r="D98" s="863" t="s">
        <v>604</v>
      </c>
      <c r="E98" s="835" t="s">
        <v>4515</v>
      </c>
      <c r="F98" s="863" t="s">
        <v>4516</v>
      </c>
      <c r="G98" s="835" t="s">
        <v>4689</v>
      </c>
      <c r="H98" s="835" t="s">
        <v>4690</v>
      </c>
      <c r="I98" s="849">
        <v>4</v>
      </c>
      <c r="J98" s="849">
        <v>100</v>
      </c>
      <c r="K98" s="850">
        <v>399.97000122070313</v>
      </c>
    </row>
    <row r="99" spans="1:11" ht="14.45" customHeight="1" x14ac:dyDescent="0.2">
      <c r="A99" s="831" t="s">
        <v>583</v>
      </c>
      <c r="B99" s="832" t="s">
        <v>584</v>
      </c>
      <c r="C99" s="835" t="s">
        <v>603</v>
      </c>
      <c r="D99" s="863" t="s">
        <v>604</v>
      </c>
      <c r="E99" s="835" t="s">
        <v>4515</v>
      </c>
      <c r="F99" s="863" t="s">
        <v>4516</v>
      </c>
      <c r="G99" s="835" t="s">
        <v>4691</v>
      </c>
      <c r="H99" s="835" t="s">
        <v>4692</v>
      </c>
      <c r="I99" s="849">
        <v>109.26000213623047</v>
      </c>
      <c r="J99" s="849">
        <v>50</v>
      </c>
      <c r="K99" s="850">
        <v>5463.080078125</v>
      </c>
    </row>
    <row r="100" spans="1:11" ht="14.45" customHeight="1" x14ac:dyDescent="0.2">
      <c r="A100" s="831" t="s">
        <v>583</v>
      </c>
      <c r="B100" s="832" t="s">
        <v>584</v>
      </c>
      <c r="C100" s="835" t="s">
        <v>603</v>
      </c>
      <c r="D100" s="863" t="s">
        <v>604</v>
      </c>
      <c r="E100" s="835" t="s">
        <v>4515</v>
      </c>
      <c r="F100" s="863" t="s">
        <v>4516</v>
      </c>
      <c r="G100" s="835" t="s">
        <v>4693</v>
      </c>
      <c r="H100" s="835" t="s">
        <v>4694</v>
      </c>
      <c r="I100" s="849">
        <v>70.180000305175781</v>
      </c>
      <c r="J100" s="849">
        <v>90</v>
      </c>
      <c r="K100" s="850">
        <v>6316.199951171875</v>
      </c>
    </row>
    <row r="101" spans="1:11" ht="14.45" customHeight="1" x14ac:dyDescent="0.2">
      <c r="A101" s="831" t="s">
        <v>583</v>
      </c>
      <c r="B101" s="832" t="s">
        <v>584</v>
      </c>
      <c r="C101" s="835" t="s">
        <v>603</v>
      </c>
      <c r="D101" s="863" t="s">
        <v>604</v>
      </c>
      <c r="E101" s="835" t="s">
        <v>4515</v>
      </c>
      <c r="F101" s="863" t="s">
        <v>4516</v>
      </c>
      <c r="G101" s="835" t="s">
        <v>4695</v>
      </c>
      <c r="H101" s="835" t="s">
        <v>4696</v>
      </c>
      <c r="I101" s="849">
        <v>784.08001708984375</v>
      </c>
      <c r="J101" s="849">
        <v>8</v>
      </c>
      <c r="K101" s="850">
        <v>6272.6400756835938</v>
      </c>
    </row>
    <row r="102" spans="1:11" ht="14.45" customHeight="1" x14ac:dyDescent="0.2">
      <c r="A102" s="831" t="s">
        <v>583</v>
      </c>
      <c r="B102" s="832" t="s">
        <v>584</v>
      </c>
      <c r="C102" s="835" t="s">
        <v>603</v>
      </c>
      <c r="D102" s="863" t="s">
        <v>604</v>
      </c>
      <c r="E102" s="835" t="s">
        <v>4515</v>
      </c>
      <c r="F102" s="863" t="s">
        <v>4516</v>
      </c>
      <c r="G102" s="835" t="s">
        <v>4697</v>
      </c>
      <c r="H102" s="835" t="s">
        <v>4698</v>
      </c>
      <c r="I102" s="849">
        <v>713.55999755859375</v>
      </c>
      <c r="J102" s="849">
        <v>5</v>
      </c>
      <c r="K102" s="850">
        <v>3567.7999267578125</v>
      </c>
    </row>
    <row r="103" spans="1:11" ht="14.45" customHeight="1" x14ac:dyDescent="0.2">
      <c r="A103" s="831" t="s">
        <v>583</v>
      </c>
      <c r="B103" s="832" t="s">
        <v>584</v>
      </c>
      <c r="C103" s="835" t="s">
        <v>603</v>
      </c>
      <c r="D103" s="863" t="s">
        <v>604</v>
      </c>
      <c r="E103" s="835" t="s">
        <v>4515</v>
      </c>
      <c r="F103" s="863" t="s">
        <v>4516</v>
      </c>
      <c r="G103" s="835" t="s">
        <v>4699</v>
      </c>
      <c r="H103" s="835" t="s">
        <v>4700</v>
      </c>
      <c r="I103" s="849">
        <v>749.26751708984375</v>
      </c>
      <c r="J103" s="849">
        <v>6</v>
      </c>
      <c r="K103" s="850">
        <v>4495.60009765625</v>
      </c>
    </row>
    <row r="104" spans="1:11" ht="14.45" customHeight="1" x14ac:dyDescent="0.2">
      <c r="A104" s="831" t="s">
        <v>583</v>
      </c>
      <c r="B104" s="832" t="s">
        <v>584</v>
      </c>
      <c r="C104" s="835" t="s">
        <v>603</v>
      </c>
      <c r="D104" s="863" t="s">
        <v>604</v>
      </c>
      <c r="E104" s="835" t="s">
        <v>4515</v>
      </c>
      <c r="F104" s="863" t="s">
        <v>4516</v>
      </c>
      <c r="G104" s="835" t="s">
        <v>4701</v>
      </c>
      <c r="H104" s="835" t="s">
        <v>4702</v>
      </c>
      <c r="I104" s="849">
        <v>8.5900001525878906</v>
      </c>
      <c r="J104" s="849">
        <v>480</v>
      </c>
      <c r="K104" s="850">
        <v>4123.199951171875</v>
      </c>
    </row>
    <row r="105" spans="1:11" ht="14.45" customHeight="1" x14ac:dyDescent="0.2">
      <c r="A105" s="831" t="s">
        <v>583</v>
      </c>
      <c r="B105" s="832" t="s">
        <v>584</v>
      </c>
      <c r="C105" s="835" t="s">
        <v>603</v>
      </c>
      <c r="D105" s="863" t="s">
        <v>604</v>
      </c>
      <c r="E105" s="835" t="s">
        <v>4515</v>
      </c>
      <c r="F105" s="863" t="s">
        <v>4516</v>
      </c>
      <c r="G105" s="835" t="s">
        <v>4701</v>
      </c>
      <c r="H105" s="835" t="s">
        <v>4703</v>
      </c>
      <c r="I105" s="849">
        <v>8.6050000190734863</v>
      </c>
      <c r="J105" s="849">
        <v>550</v>
      </c>
      <c r="K105" s="850">
        <v>4725.1400985717773</v>
      </c>
    </row>
    <row r="106" spans="1:11" ht="14.45" customHeight="1" x14ac:dyDescent="0.2">
      <c r="A106" s="831" t="s">
        <v>583</v>
      </c>
      <c r="B106" s="832" t="s">
        <v>584</v>
      </c>
      <c r="C106" s="835" t="s">
        <v>603</v>
      </c>
      <c r="D106" s="863" t="s">
        <v>604</v>
      </c>
      <c r="E106" s="835" t="s">
        <v>4515</v>
      </c>
      <c r="F106" s="863" t="s">
        <v>4516</v>
      </c>
      <c r="G106" s="835" t="s">
        <v>4704</v>
      </c>
      <c r="H106" s="835" t="s">
        <v>4705</v>
      </c>
      <c r="I106" s="849">
        <v>13.039999961853027</v>
      </c>
      <c r="J106" s="849">
        <v>560</v>
      </c>
      <c r="K106" s="850">
        <v>7302.39990234375</v>
      </c>
    </row>
    <row r="107" spans="1:11" ht="14.45" customHeight="1" x14ac:dyDescent="0.2">
      <c r="A107" s="831" t="s">
        <v>583</v>
      </c>
      <c r="B107" s="832" t="s">
        <v>584</v>
      </c>
      <c r="C107" s="835" t="s">
        <v>603</v>
      </c>
      <c r="D107" s="863" t="s">
        <v>604</v>
      </c>
      <c r="E107" s="835" t="s">
        <v>4515</v>
      </c>
      <c r="F107" s="863" t="s">
        <v>4516</v>
      </c>
      <c r="G107" s="835" t="s">
        <v>4704</v>
      </c>
      <c r="H107" s="835" t="s">
        <v>4706</v>
      </c>
      <c r="I107" s="849">
        <v>13.039999961853027</v>
      </c>
      <c r="J107" s="849">
        <v>560</v>
      </c>
      <c r="K107" s="850">
        <v>7302.4002075195313</v>
      </c>
    </row>
    <row r="108" spans="1:11" ht="14.45" customHeight="1" x14ac:dyDescent="0.2">
      <c r="A108" s="831" t="s">
        <v>583</v>
      </c>
      <c r="B108" s="832" t="s">
        <v>584</v>
      </c>
      <c r="C108" s="835" t="s">
        <v>603</v>
      </c>
      <c r="D108" s="863" t="s">
        <v>604</v>
      </c>
      <c r="E108" s="835" t="s">
        <v>4515</v>
      </c>
      <c r="F108" s="863" t="s">
        <v>4516</v>
      </c>
      <c r="G108" s="835" t="s">
        <v>4707</v>
      </c>
      <c r="H108" s="835" t="s">
        <v>4708</v>
      </c>
      <c r="I108" s="849">
        <v>0.97000002861022949</v>
      </c>
      <c r="J108" s="849">
        <v>6400</v>
      </c>
      <c r="K108" s="850">
        <v>6211.1500244140625</v>
      </c>
    </row>
    <row r="109" spans="1:11" ht="14.45" customHeight="1" x14ac:dyDescent="0.2">
      <c r="A109" s="831" t="s">
        <v>583</v>
      </c>
      <c r="B109" s="832" t="s">
        <v>584</v>
      </c>
      <c r="C109" s="835" t="s">
        <v>603</v>
      </c>
      <c r="D109" s="863" t="s">
        <v>604</v>
      </c>
      <c r="E109" s="835" t="s">
        <v>4515</v>
      </c>
      <c r="F109" s="863" t="s">
        <v>4516</v>
      </c>
      <c r="G109" s="835" t="s">
        <v>4707</v>
      </c>
      <c r="H109" s="835" t="s">
        <v>4709</v>
      </c>
      <c r="I109" s="849">
        <v>0.97222224871317542</v>
      </c>
      <c r="J109" s="849">
        <v>13000</v>
      </c>
      <c r="K109" s="850">
        <v>12640.800018310547</v>
      </c>
    </row>
    <row r="110" spans="1:11" ht="14.45" customHeight="1" x14ac:dyDescent="0.2">
      <c r="A110" s="831" t="s">
        <v>583</v>
      </c>
      <c r="B110" s="832" t="s">
        <v>584</v>
      </c>
      <c r="C110" s="835" t="s">
        <v>603</v>
      </c>
      <c r="D110" s="863" t="s">
        <v>604</v>
      </c>
      <c r="E110" s="835" t="s">
        <v>4515</v>
      </c>
      <c r="F110" s="863" t="s">
        <v>4516</v>
      </c>
      <c r="G110" s="835" t="s">
        <v>4710</v>
      </c>
      <c r="H110" s="835" t="s">
        <v>4711</v>
      </c>
      <c r="I110" s="849">
        <v>1.2899999618530273</v>
      </c>
      <c r="J110" s="849">
        <v>22000</v>
      </c>
      <c r="K110" s="850">
        <v>28380</v>
      </c>
    </row>
    <row r="111" spans="1:11" ht="14.45" customHeight="1" x14ac:dyDescent="0.2">
      <c r="A111" s="831" t="s">
        <v>583</v>
      </c>
      <c r="B111" s="832" t="s">
        <v>584</v>
      </c>
      <c r="C111" s="835" t="s">
        <v>603</v>
      </c>
      <c r="D111" s="863" t="s">
        <v>604</v>
      </c>
      <c r="E111" s="835" t="s">
        <v>4515</v>
      </c>
      <c r="F111" s="863" t="s">
        <v>4516</v>
      </c>
      <c r="G111" s="835" t="s">
        <v>4712</v>
      </c>
      <c r="H111" s="835" t="s">
        <v>4713</v>
      </c>
      <c r="I111" s="849">
        <v>157.32000732421875</v>
      </c>
      <c r="J111" s="849">
        <v>12</v>
      </c>
      <c r="K111" s="850">
        <v>1887.8399658203125</v>
      </c>
    </row>
    <row r="112" spans="1:11" ht="14.45" customHeight="1" x14ac:dyDescent="0.2">
      <c r="A112" s="831" t="s">
        <v>583</v>
      </c>
      <c r="B112" s="832" t="s">
        <v>584</v>
      </c>
      <c r="C112" s="835" t="s">
        <v>603</v>
      </c>
      <c r="D112" s="863" t="s">
        <v>604</v>
      </c>
      <c r="E112" s="835" t="s">
        <v>4515</v>
      </c>
      <c r="F112" s="863" t="s">
        <v>4516</v>
      </c>
      <c r="G112" s="835" t="s">
        <v>4712</v>
      </c>
      <c r="H112" s="835" t="s">
        <v>4714</v>
      </c>
      <c r="I112" s="849">
        <v>157.31667073567709</v>
      </c>
      <c r="J112" s="849">
        <v>25</v>
      </c>
      <c r="K112" s="850">
        <v>3932.8799438476563</v>
      </c>
    </row>
    <row r="113" spans="1:11" ht="14.45" customHeight="1" x14ac:dyDescent="0.2">
      <c r="A113" s="831" t="s">
        <v>583</v>
      </c>
      <c r="B113" s="832" t="s">
        <v>584</v>
      </c>
      <c r="C113" s="835" t="s">
        <v>603</v>
      </c>
      <c r="D113" s="863" t="s">
        <v>604</v>
      </c>
      <c r="E113" s="835" t="s">
        <v>4515</v>
      </c>
      <c r="F113" s="863" t="s">
        <v>4516</v>
      </c>
      <c r="G113" s="835" t="s">
        <v>4715</v>
      </c>
      <c r="H113" s="835" t="s">
        <v>4716</v>
      </c>
      <c r="I113" s="849">
        <v>128</v>
      </c>
      <c r="J113" s="849">
        <v>10</v>
      </c>
      <c r="K113" s="850">
        <v>1279.969970703125</v>
      </c>
    </row>
    <row r="114" spans="1:11" ht="14.45" customHeight="1" x14ac:dyDescent="0.2">
      <c r="A114" s="831" t="s">
        <v>583</v>
      </c>
      <c r="B114" s="832" t="s">
        <v>584</v>
      </c>
      <c r="C114" s="835" t="s">
        <v>603</v>
      </c>
      <c r="D114" s="863" t="s">
        <v>604</v>
      </c>
      <c r="E114" s="835" t="s">
        <v>4515</v>
      </c>
      <c r="F114" s="863" t="s">
        <v>4516</v>
      </c>
      <c r="G114" s="835" t="s">
        <v>4717</v>
      </c>
      <c r="H114" s="835" t="s">
        <v>4718</v>
      </c>
      <c r="I114" s="849">
        <v>137.69000244140625</v>
      </c>
      <c r="J114" s="849">
        <v>10</v>
      </c>
      <c r="K114" s="850">
        <v>1376.9000244140625</v>
      </c>
    </row>
    <row r="115" spans="1:11" ht="14.45" customHeight="1" x14ac:dyDescent="0.2">
      <c r="A115" s="831" t="s">
        <v>583</v>
      </c>
      <c r="B115" s="832" t="s">
        <v>584</v>
      </c>
      <c r="C115" s="835" t="s">
        <v>603</v>
      </c>
      <c r="D115" s="863" t="s">
        <v>604</v>
      </c>
      <c r="E115" s="835" t="s">
        <v>4515</v>
      </c>
      <c r="F115" s="863" t="s">
        <v>4516</v>
      </c>
      <c r="G115" s="835" t="s">
        <v>4719</v>
      </c>
      <c r="H115" s="835" t="s">
        <v>4720</v>
      </c>
      <c r="I115" s="849">
        <v>13.800000190734863</v>
      </c>
      <c r="J115" s="849">
        <v>130</v>
      </c>
      <c r="K115" s="850">
        <v>1794</v>
      </c>
    </row>
    <row r="116" spans="1:11" ht="14.45" customHeight="1" x14ac:dyDescent="0.2">
      <c r="A116" s="831" t="s">
        <v>583</v>
      </c>
      <c r="B116" s="832" t="s">
        <v>584</v>
      </c>
      <c r="C116" s="835" t="s">
        <v>603</v>
      </c>
      <c r="D116" s="863" t="s">
        <v>604</v>
      </c>
      <c r="E116" s="835" t="s">
        <v>4515</v>
      </c>
      <c r="F116" s="863" t="s">
        <v>4516</v>
      </c>
      <c r="G116" s="835" t="s">
        <v>4721</v>
      </c>
      <c r="H116" s="835" t="s">
        <v>4722</v>
      </c>
      <c r="I116" s="849">
        <v>790.8800048828125</v>
      </c>
      <c r="J116" s="849">
        <v>3</v>
      </c>
      <c r="K116" s="850">
        <v>2372.6400146484375</v>
      </c>
    </row>
    <row r="117" spans="1:11" ht="14.45" customHeight="1" x14ac:dyDescent="0.2">
      <c r="A117" s="831" t="s">
        <v>583</v>
      </c>
      <c r="B117" s="832" t="s">
        <v>584</v>
      </c>
      <c r="C117" s="835" t="s">
        <v>603</v>
      </c>
      <c r="D117" s="863" t="s">
        <v>604</v>
      </c>
      <c r="E117" s="835" t="s">
        <v>4515</v>
      </c>
      <c r="F117" s="863" t="s">
        <v>4516</v>
      </c>
      <c r="G117" s="835" t="s">
        <v>4723</v>
      </c>
      <c r="H117" s="835" t="s">
        <v>4724</v>
      </c>
      <c r="I117" s="849">
        <v>48.479999542236328</v>
      </c>
      <c r="J117" s="849">
        <v>30</v>
      </c>
      <c r="K117" s="850">
        <v>1454.3699645996094</v>
      </c>
    </row>
    <row r="118" spans="1:11" ht="14.45" customHeight="1" x14ac:dyDescent="0.2">
      <c r="A118" s="831" t="s">
        <v>583</v>
      </c>
      <c r="B118" s="832" t="s">
        <v>584</v>
      </c>
      <c r="C118" s="835" t="s">
        <v>603</v>
      </c>
      <c r="D118" s="863" t="s">
        <v>604</v>
      </c>
      <c r="E118" s="835" t="s">
        <v>4515</v>
      </c>
      <c r="F118" s="863" t="s">
        <v>4516</v>
      </c>
      <c r="G118" s="835" t="s">
        <v>4725</v>
      </c>
      <c r="H118" s="835" t="s">
        <v>4726</v>
      </c>
      <c r="I118" s="849">
        <v>18.399999618530273</v>
      </c>
      <c r="J118" s="849">
        <v>150</v>
      </c>
      <c r="K118" s="850">
        <v>2760</v>
      </c>
    </row>
    <row r="119" spans="1:11" ht="14.45" customHeight="1" x14ac:dyDescent="0.2">
      <c r="A119" s="831" t="s">
        <v>583</v>
      </c>
      <c r="B119" s="832" t="s">
        <v>584</v>
      </c>
      <c r="C119" s="835" t="s">
        <v>603</v>
      </c>
      <c r="D119" s="863" t="s">
        <v>604</v>
      </c>
      <c r="E119" s="835" t="s">
        <v>4515</v>
      </c>
      <c r="F119" s="863" t="s">
        <v>4516</v>
      </c>
      <c r="G119" s="835" t="s">
        <v>4727</v>
      </c>
      <c r="H119" s="835" t="s">
        <v>4728</v>
      </c>
      <c r="I119" s="849">
        <v>235.1300048828125</v>
      </c>
      <c r="J119" s="849">
        <v>10</v>
      </c>
      <c r="K119" s="850">
        <v>2351.2900390625</v>
      </c>
    </row>
    <row r="120" spans="1:11" ht="14.45" customHeight="1" x14ac:dyDescent="0.2">
      <c r="A120" s="831" t="s">
        <v>583</v>
      </c>
      <c r="B120" s="832" t="s">
        <v>584</v>
      </c>
      <c r="C120" s="835" t="s">
        <v>603</v>
      </c>
      <c r="D120" s="863" t="s">
        <v>604</v>
      </c>
      <c r="E120" s="835" t="s">
        <v>4515</v>
      </c>
      <c r="F120" s="863" t="s">
        <v>4516</v>
      </c>
      <c r="G120" s="835" t="s">
        <v>4729</v>
      </c>
      <c r="H120" s="835" t="s">
        <v>4730</v>
      </c>
      <c r="I120" s="849">
        <v>22.149999618530273</v>
      </c>
      <c r="J120" s="849">
        <v>250</v>
      </c>
      <c r="K120" s="850">
        <v>5537.5</v>
      </c>
    </row>
    <row r="121" spans="1:11" ht="14.45" customHeight="1" x14ac:dyDescent="0.2">
      <c r="A121" s="831" t="s">
        <v>583</v>
      </c>
      <c r="B121" s="832" t="s">
        <v>584</v>
      </c>
      <c r="C121" s="835" t="s">
        <v>603</v>
      </c>
      <c r="D121" s="863" t="s">
        <v>604</v>
      </c>
      <c r="E121" s="835" t="s">
        <v>4515</v>
      </c>
      <c r="F121" s="863" t="s">
        <v>4516</v>
      </c>
      <c r="G121" s="835" t="s">
        <v>4731</v>
      </c>
      <c r="H121" s="835" t="s">
        <v>4732</v>
      </c>
      <c r="I121" s="849">
        <v>30.175000190734863</v>
      </c>
      <c r="J121" s="849">
        <v>300</v>
      </c>
      <c r="K121" s="850">
        <v>9052.5</v>
      </c>
    </row>
    <row r="122" spans="1:11" ht="14.45" customHeight="1" x14ac:dyDescent="0.2">
      <c r="A122" s="831" t="s">
        <v>583</v>
      </c>
      <c r="B122" s="832" t="s">
        <v>584</v>
      </c>
      <c r="C122" s="835" t="s">
        <v>603</v>
      </c>
      <c r="D122" s="863" t="s">
        <v>604</v>
      </c>
      <c r="E122" s="835" t="s">
        <v>4515</v>
      </c>
      <c r="F122" s="863" t="s">
        <v>4516</v>
      </c>
      <c r="G122" s="835" t="s">
        <v>4733</v>
      </c>
      <c r="H122" s="835" t="s">
        <v>4734</v>
      </c>
      <c r="I122" s="849">
        <v>235.75</v>
      </c>
      <c r="J122" s="849">
        <v>12</v>
      </c>
      <c r="K122" s="850">
        <v>2829</v>
      </c>
    </row>
    <row r="123" spans="1:11" ht="14.45" customHeight="1" x14ac:dyDescent="0.2">
      <c r="A123" s="831" t="s">
        <v>583</v>
      </c>
      <c r="B123" s="832" t="s">
        <v>584</v>
      </c>
      <c r="C123" s="835" t="s">
        <v>603</v>
      </c>
      <c r="D123" s="863" t="s">
        <v>604</v>
      </c>
      <c r="E123" s="835" t="s">
        <v>4515</v>
      </c>
      <c r="F123" s="863" t="s">
        <v>4516</v>
      </c>
      <c r="G123" s="835" t="s">
        <v>4735</v>
      </c>
      <c r="H123" s="835" t="s">
        <v>4736</v>
      </c>
      <c r="I123" s="849">
        <v>361.10000610351563</v>
      </c>
      <c r="J123" s="849">
        <v>6</v>
      </c>
      <c r="K123" s="850">
        <v>2166.60009765625</v>
      </c>
    </row>
    <row r="124" spans="1:11" ht="14.45" customHeight="1" x14ac:dyDescent="0.2">
      <c r="A124" s="831" t="s">
        <v>583</v>
      </c>
      <c r="B124" s="832" t="s">
        <v>584</v>
      </c>
      <c r="C124" s="835" t="s">
        <v>603</v>
      </c>
      <c r="D124" s="863" t="s">
        <v>604</v>
      </c>
      <c r="E124" s="835" t="s">
        <v>4515</v>
      </c>
      <c r="F124" s="863" t="s">
        <v>4516</v>
      </c>
      <c r="G124" s="835" t="s">
        <v>4737</v>
      </c>
      <c r="H124" s="835" t="s">
        <v>4738</v>
      </c>
      <c r="I124" s="849">
        <v>5.2800002098083496</v>
      </c>
      <c r="J124" s="849">
        <v>50</v>
      </c>
      <c r="K124" s="850">
        <v>264</v>
      </c>
    </row>
    <row r="125" spans="1:11" ht="14.45" customHeight="1" x14ac:dyDescent="0.2">
      <c r="A125" s="831" t="s">
        <v>583</v>
      </c>
      <c r="B125" s="832" t="s">
        <v>584</v>
      </c>
      <c r="C125" s="835" t="s">
        <v>603</v>
      </c>
      <c r="D125" s="863" t="s">
        <v>604</v>
      </c>
      <c r="E125" s="835" t="s">
        <v>4515</v>
      </c>
      <c r="F125" s="863" t="s">
        <v>4516</v>
      </c>
      <c r="G125" s="835" t="s">
        <v>4739</v>
      </c>
      <c r="H125" s="835" t="s">
        <v>4740</v>
      </c>
      <c r="I125" s="849">
        <v>16.329999923706055</v>
      </c>
      <c r="J125" s="849">
        <v>40</v>
      </c>
      <c r="K125" s="850">
        <v>653.20001220703125</v>
      </c>
    </row>
    <row r="126" spans="1:11" ht="14.45" customHeight="1" x14ac:dyDescent="0.2">
      <c r="A126" s="831" t="s">
        <v>583</v>
      </c>
      <c r="B126" s="832" t="s">
        <v>584</v>
      </c>
      <c r="C126" s="835" t="s">
        <v>603</v>
      </c>
      <c r="D126" s="863" t="s">
        <v>604</v>
      </c>
      <c r="E126" s="835" t="s">
        <v>4515</v>
      </c>
      <c r="F126" s="863" t="s">
        <v>4516</v>
      </c>
      <c r="G126" s="835" t="s">
        <v>4741</v>
      </c>
      <c r="H126" s="835" t="s">
        <v>4742</v>
      </c>
      <c r="I126" s="849">
        <v>128</v>
      </c>
      <c r="J126" s="849">
        <v>15</v>
      </c>
      <c r="K126" s="850">
        <v>1919.929931640625</v>
      </c>
    </row>
    <row r="127" spans="1:11" ht="14.45" customHeight="1" x14ac:dyDescent="0.2">
      <c r="A127" s="831" t="s">
        <v>583</v>
      </c>
      <c r="B127" s="832" t="s">
        <v>584</v>
      </c>
      <c r="C127" s="835" t="s">
        <v>603</v>
      </c>
      <c r="D127" s="863" t="s">
        <v>604</v>
      </c>
      <c r="E127" s="835" t="s">
        <v>4515</v>
      </c>
      <c r="F127" s="863" t="s">
        <v>4516</v>
      </c>
      <c r="G127" s="835" t="s">
        <v>4743</v>
      </c>
      <c r="H127" s="835" t="s">
        <v>4744</v>
      </c>
      <c r="I127" s="849">
        <v>283.01998901367188</v>
      </c>
      <c r="J127" s="849">
        <v>30</v>
      </c>
      <c r="K127" s="850">
        <v>8490.44970703125</v>
      </c>
    </row>
    <row r="128" spans="1:11" ht="14.45" customHeight="1" x14ac:dyDescent="0.2">
      <c r="A128" s="831" t="s">
        <v>583</v>
      </c>
      <c r="B128" s="832" t="s">
        <v>584</v>
      </c>
      <c r="C128" s="835" t="s">
        <v>603</v>
      </c>
      <c r="D128" s="863" t="s">
        <v>604</v>
      </c>
      <c r="E128" s="835" t="s">
        <v>4515</v>
      </c>
      <c r="F128" s="863" t="s">
        <v>4516</v>
      </c>
      <c r="G128" s="835" t="s">
        <v>4745</v>
      </c>
      <c r="H128" s="835" t="s">
        <v>4746</v>
      </c>
      <c r="I128" s="849">
        <v>233.80000305175781</v>
      </c>
      <c r="J128" s="849">
        <v>10</v>
      </c>
      <c r="K128" s="850">
        <v>2338</v>
      </c>
    </row>
    <row r="129" spans="1:11" ht="14.45" customHeight="1" x14ac:dyDescent="0.2">
      <c r="A129" s="831" t="s">
        <v>583</v>
      </c>
      <c r="B129" s="832" t="s">
        <v>584</v>
      </c>
      <c r="C129" s="835" t="s">
        <v>603</v>
      </c>
      <c r="D129" s="863" t="s">
        <v>604</v>
      </c>
      <c r="E129" s="835" t="s">
        <v>4515</v>
      </c>
      <c r="F129" s="863" t="s">
        <v>4516</v>
      </c>
      <c r="G129" s="835" t="s">
        <v>4747</v>
      </c>
      <c r="H129" s="835" t="s">
        <v>4748</v>
      </c>
      <c r="I129" s="849">
        <v>123.05000305175781</v>
      </c>
      <c r="J129" s="849">
        <v>20</v>
      </c>
      <c r="K129" s="850">
        <v>2461</v>
      </c>
    </row>
    <row r="130" spans="1:11" ht="14.45" customHeight="1" x14ac:dyDescent="0.2">
      <c r="A130" s="831" t="s">
        <v>583</v>
      </c>
      <c r="B130" s="832" t="s">
        <v>584</v>
      </c>
      <c r="C130" s="835" t="s">
        <v>603</v>
      </c>
      <c r="D130" s="863" t="s">
        <v>604</v>
      </c>
      <c r="E130" s="835" t="s">
        <v>4515</v>
      </c>
      <c r="F130" s="863" t="s">
        <v>4516</v>
      </c>
      <c r="G130" s="835" t="s">
        <v>4749</v>
      </c>
      <c r="H130" s="835" t="s">
        <v>4750</v>
      </c>
      <c r="I130" s="849">
        <v>33.799999237060547</v>
      </c>
      <c r="J130" s="849">
        <v>60</v>
      </c>
      <c r="K130" s="850">
        <v>2027.909912109375</v>
      </c>
    </row>
    <row r="131" spans="1:11" ht="14.45" customHeight="1" x14ac:dyDescent="0.2">
      <c r="A131" s="831" t="s">
        <v>583</v>
      </c>
      <c r="B131" s="832" t="s">
        <v>584</v>
      </c>
      <c r="C131" s="835" t="s">
        <v>603</v>
      </c>
      <c r="D131" s="863" t="s">
        <v>604</v>
      </c>
      <c r="E131" s="835" t="s">
        <v>4515</v>
      </c>
      <c r="F131" s="863" t="s">
        <v>4516</v>
      </c>
      <c r="G131" s="835" t="s">
        <v>4751</v>
      </c>
      <c r="H131" s="835" t="s">
        <v>4752</v>
      </c>
      <c r="I131" s="849">
        <v>139.17332967122397</v>
      </c>
      <c r="J131" s="849">
        <v>14</v>
      </c>
      <c r="K131" s="850">
        <v>1948.4299926757813</v>
      </c>
    </row>
    <row r="132" spans="1:11" ht="14.45" customHeight="1" x14ac:dyDescent="0.2">
      <c r="A132" s="831" t="s">
        <v>583</v>
      </c>
      <c r="B132" s="832" t="s">
        <v>584</v>
      </c>
      <c r="C132" s="835" t="s">
        <v>603</v>
      </c>
      <c r="D132" s="863" t="s">
        <v>604</v>
      </c>
      <c r="E132" s="835" t="s">
        <v>4515</v>
      </c>
      <c r="F132" s="863" t="s">
        <v>4516</v>
      </c>
      <c r="G132" s="835" t="s">
        <v>4753</v>
      </c>
      <c r="H132" s="835" t="s">
        <v>4754</v>
      </c>
      <c r="I132" s="849">
        <v>38.409999847412109</v>
      </c>
      <c r="J132" s="849">
        <v>20</v>
      </c>
      <c r="K132" s="850">
        <v>768.1300048828125</v>
      </c>
    </row>
    <row r="133" spans="1:11" ht="14.45" customHeight="1" x14ac:dyDescent="0.2">
      <c r="A133" s="831" t="s">
        <v>583</v>
      </c>
      <c r="B133" s="832" t="s">
        <v>584</v>
      </c>
      <c r="C133" s="835" t="s">
        <v>603</v>
      </c>
      <c r="D133" s="863" t="s">
        <v>604</v>
      </c>
      <c r="E133" s="835" t="s">
        <v>4515</v>
      </c>
      <c r="F133" s="863" t="s">
        <v>4516</v>
      </c>
      <c r="G133" s="835" t="s">
        <v>4755</v>
      </c>
      <c r="H133" s="835" t="s">
        <v>4756</v>
      </c>
      <c r="I133" s="849">
        <v>14.119999885559082</v>
      </c>
      <c r="J133" s="849">
        <v>100</v>
      </c>
      <c r="K133" s="850">
        <v>1412</v>
      </c>
    </row>
    <row r="134" spans="1:11" ht="14.45" customHeight="1" x14ac:dyDescent="0.2">
      <c r="A134" s="831" t="s">
        <v>583</v>
      </c>
      <c r="B134" s="832" t="s">
        <v>584</v>
      </c>
      <c r="C134" s="835" t="s">
        <v>603</v>
      </c>
      <c r="D134" s="863" t="s">
        <v>604</v>
      </c>
      <c r="E134" s="835" t="s">
        <v>4515</v>
      </c>
      <c r="F134" s="863" t="s">
        <v>4516</v>
      </c>
      <c r="G134" s="835" t="s">
        <v>4757</v>
      </c>
      <c r="H134" s="835" t="s">
        <v>4758</v>
      </c>
      <c r="I134" s="849">
        <v>229.08000183105469</v>
      </c>
      <c r="J134" s="849">
        <v>50</v>
      </c>
      <c r="K134" s="850">
        <v>11454</v>
      </c>
    </row>
    <row r="135" spans="1:11" ht="14.45" customHeight="1" x14ac:dyDescent="0.2">
      <c r="A135" s="831" t="s">
        <v>583</v>
      </c>
      <c r="B135" s="832" t="s">
        <v>584</v>
      </c>
      <c r="C135" s="835" t="s">
        <v>603</v>
      </c>
      <c r="D135" s="863" t="s">
        <v>604</v>
      </c>
      <c r="E135" s="835" t="s">
        <v>4515</v>
      </c>
      <c r="F135" s="863" t="s">
        <v>4516</v>
      </c>
      <c r="G135" s="835" t="s">
        <v>4759</v>
      </c>
      <c r="H135" s="835" t="s">
        <v>4760</v>
      </c>
      <c r="I135" s="849">
        <v>227.55000305175781</v>
      </c>
      <c r="J135" s="849">
        <v>50</v>
      </c>
      <c r="K135" s="850">
        <v>11377.6396484375</v>
      </c>
    </row>
    <row r="136" spans="1:11" ht="14.45" customHeight="1" x14ac:dyDescent="0.2">
      <c r="A136" s="831" t="s">
        <v>583</v>
      </c>
      <c r="B136" s="832" t="s">
        <v>584</v>
      </c>
      <c r="C136" s="835" t="s">
        <v>603</v>
      </c>
      <c r="D136" s="863" t="s">
        <v>604</v>
      </c>
      <c r="E136" s="835" t="s">
        <v>4515</v>
      </c>
      <c r="F136" s="863" t="s">
        <v>4516</v>
      </c>
      <c r="G136" s="835" t="s">
        <v>4761</v>
      </c>
      <c r="H136" s="835" t="s">
        <v>4762</v>
      </c>
      <c r="I136" s="849">
        <v>99.709999084472656</v>
      </c>
      <c r="J136" s="849">
        <v>10</v>
      </c>
      <c r="K136" s="850">
        <v>997.04998779296875</v>
      </c>
    </row>
    <row r="137" spans="1:11" ht="14.45" customHeight="1" x14ac:dyDescent="0.2">
      <c r="A137" s="831" t="s">
        <v>583</v>
      </c>
      <c r="B137" s="832" t="s">
        <v>584</v>
      </c>
      <c r="C137" s="835" t="s">
        <v>603</v>
      </c>
      <c r="D137" s="863" t="s">
        <v>604</v>
      </c>
      <c r="E137" s="835" t="s">
        <v>4515</v>
      </c>
      <c r="F137" s="863" t="s">
        <v>4516</v>
      </c>
      <c r="G137" s="835" t="s">
        <v>4763</v>
      </c>
      <c r="H137" s="835" t="s">
        <v>4764</v>
      </c>
      <c r="I137" s="849">
        <v>259.89999389648438</v>
      </c>
      <c r="J137" s="849">
        <v>1</v>
      </c>
      <c r="K137" s="850">
        <v>259.89999389648438</v>
      </c>
    </row>
    <row r="138" spans="1:11" ht="14.45" customHeight="1" x14ac:dyDescent="0.2">
      <c r="A138" s="831" t="s">
        <v>583</v>
      </c>
      <c r="B138" s="832" t="s">
        <v>584</v>
      </c>
      <c r="C138" s="835" t="s">
        <v>603</v>
      </c>
      <c r="D138" s="863" t="s">
        <v>604</v>
      </c>
      <c r="E138" s="835" t="s">
        <v>4515</v>
      </c>
      <c r="F138" s="863" t="s">
        <v>4516</v>
      </c>
      <c r="G138" s="835" t="s">
        <v>4765</v>
      </c>
      <c r="H138" s="835" t="s">
        <v>4766</v>
      </c>
      <c r="I138" s="849">
        <v>727.27001953125</v>
      </c>
      <c r="J138" s="849">
        <v>1</v>
      </c>
      <c r="K138" s="850">
        <v>727.27001953125</v>
      </c>
    </row>
    <row r="139" spans="1:11" ht="14.45" customHeight="1" x14ac:dyDescent="0.2">
      <c r="A139" s="831" t="s">
        <v>583</v>
      </c>
      <c r="B139" s="832" t="s">
        <v>584</v>
      </c>
      <c r="C139" s="835" t="s">
        <v>603</v>
      </c>
      <c r="D139" s="863" t="s">
        <v>604</v>
      </c>
      <c r="E139" s="835" t="s">
        <v>4515</v>
      </c>
      <c r="F139" s="863" t="s">
        <v>4516</v>
      </c>
      <c r="G139" s="835" t="s">
        <v>4767</v>
      </c>
      <c r="H139" s="835" t="s">
        <v>4768</v>
      </c>
      <c r="I139" s="849">
        <v>6.3299999237060547</v>
      </c>
      <c r="J139" s="849">
        <v>400</v>
      </c>
      <c r="K139" s="850">
        <v>2531.5</v>
      </c>
    </row>
    <row r="140" spans="1:11" ht="14.45" customHeight="1" x14ac:dyDescent="0.2">
      <c r="A140" s="831" t="s">
        <v>583</v>
      </c>
      <c r="B140" s="832" t="s">
        <v>584</v>
      </c>
      <c r="C140" s="835" t="s">
        <v>603</v>
      </c>
      <c r="D140" s="863" t="s">
        <v>604</v>
      </c>
      <c r="E140" s="835" t="s">
        <v>4515</v>
      </c>
      <c r="F140" s="863" t="s">
        <v>4516</v>
      </c>
      <c r="G140" s="835" t="s">
        <v>4715</v>
      </c>
      <c r="H140" s="835" t="s">
        <v>4769</v>
      </c>
      <c r="I140" s="849">
        <v>128</v>
      </c>
      <c r="J140" s="849">
        <v>20</v>
      </c>
      <c r="K140" s="850">
        <v>2559.93994140625</v>
      </c>
    </row>
    <row r="141" spans="1:11" ht="14.45" customHeight="1" x14ac:dyDescent="0.2">
      <c r="A141" s="831" t="s">
        <v>583</v>
      </c>
      <c r="B141" s="832" t="s">
        <v>584</v>
      </c>
      <c r="C141" s="835" t="s">
        <v>603</v>
      </c>
      <c r="D141" s="863" t="s">
        <v>604</v>
      </c>
      <c r="E141" s="835" t="s">
        <v>4515</v>
      </c>
      <c r="F141" s="863" t="s">
        <v>4516</v>
      </c>
      <c r="G141" s="835" t="s">
        <v>4770</v>
      </c>
      <c r="H141" s="835" t="s">
        <v>4771</v>
      </c>
      <c r="I141" s="849">
        <v>135.02000427246094</v>
      </c>
      <c r="J141" s="849">
        <v>30</v>
      </c>
      <c r="K141" s="850">
        <v>4050.64990234375</v>
      </c>
    </row>
    <row r="142" spans="1:11" ht="14.45" customHeight="1" x14ac:dyDescent="0.2">
      <c r="A142" s="831" t="s">
        <v>583</v>
      </c>
      <c r="B142" s="832" t="s">
        <v>584</v>
      </c>
      <c r="C142" s="835" t="s">
        <v>603</v>
      </c>
      <c r="D142" s="863" t="s">
        <v>604</v>
      </c>
      <c r="E142" s="835" t="s">
        <v>4515</v>
      </c>
      <c r="F142" s="863" t="s">
        <v>4516</v>
      </c>
      <c r="G142" s="835" t="s">
        <v>4719</v>
      </c>
      <c r="H142" s="835" t="s">
        <v>4772</v>
      </c>
      <c r="I142" s="849">
        <v>13.800000190734863</v>
      </c>
      <c r="J142" s="849">
        <v>40</v>
      </c>
      <c r="K142" s="850">
        <v>552</v>
      </c>
    </row>
    <row r="143" spans="1:11" ht="14.45" customHeight="1" x14ac:dyDescent="0.2">
      <c r="A143" s="831" t="s">
        <v>583</v>
      </c>
      <c r="B143" s="832" t="s">
        <v>584</v>
      </c>
      <c r="C143" s="835" t="s">
        <v>603</v>
      </c>
      <c r="D143" s="863" t="s">
        <v>604</v>
      </c>
      <c r="E143" s="835" t="s">
        <v>4515</v>
      </c>
      <c r="F143" s="863" t="s">
        <v>4516</v>
      </c>
      <c r="G143" s="835" t="s">
        <v>4773</v>
      </c>
      <c r="H143" s="835" t="s">
        <v>4774</v>
      </c>
      <c r="I143" s="849">
        <v>2.6700000762939453</v>
      </c>
      <c r="J143" s="849">
        <v>70</v>
      </c>
      <c r="K143" s="850">
        <v>186.89999389648438</v>
      </c>
    </row>
    <row r="144" spans="1:11" ht="14.45" customHeight="1" x14ac:dyDescent="0.2">
      <c r="A144" s="831" t="s">
        <v>583</v>
      </c>
      <c r="B144" s="832" t="s">
        <v>584</v>
      </c>
      <c r="C144" s="835" t="s">
        <v>603</v>
      </c>
      <c r="D144" s="863" t="s">
        <v>604</v>
      </c>
      <c r="E144" s="835" t="s">
        <v>4515</v>
      </c>
      <c r="F144" s="863" t="s">
        <v>4516</v>
      </c>
      <c r="G144" s="835" t="s">
        <v>4721</v>
      </c>
      <c r="H144" s="835" t="s">
        <v>4775</v>
      </c>
      <c r="I144" s="849">
        <v>790.8800048828125</v>
      </c>
      <c r="J144" s="849">
        <v>3</v>
      </c>
      <c r="K144" s="850">
        <v>2372.6400146484375</v>
      </c>
    </row>
    <row r="145" spans="1:11" ht="14.45" customHeight="1" x14ac:dyDescent="0.2">
      <c r="A145" s="831" t="s">
        <v>583</v>
      </c>
      <c r="B145" s="832" t="s">
        <v>584</v>
      </c>
      <c r="C145" s="835" t="s">
        <v>603</v>
      </c>
      <c r="D145" s="863" t="s">
        <v>604</v>
      </c>
      <c r="E145" s="835" t="s">
        <v>4515</v>
      </c>
      <c r="F145" s="863" t="s">
        <v>4516</v>
      </c>
      <c r="G145" s="835" t="s">
        <v>4776</v>
      </c>
      <c r="H145" s="835" t="s">
        <v>4777</v>
      </c>
      <c r="I145" s="849">
        <v>642.08001708984375</v>
      </c>
      <c r="J145" s="849">
        <v>2</v>
      </c>
      <c r="K145" s="850">
        <v>1284.1600341796875</v>
      </c>
    </row>
    <row r="146" spans="1:11" ht="14.45" customHeight="1" x14ac:dyDescent="0.2">
      <c r="A146" s="831" t="s">
        <v>583</v>
      </c>
      <c r="B146" s="832" t="s">
        <v>584</v>
      </c>
      <c r="C146" s="835" t="s">
        <v>603</v>
      </c>
      <c r="D146" s="863" t="s">
        <v>604</v>
      </c>
      <c r="E146" s="835" t="s">
        <v>4515</v>
      </c>
      <c r="F146" s="863" t="s">
        <v>4516</v>
      </c>
      <c r="G146" s="835" t="s">
        <v>4778</v>
      </c>
      <c r="H146" s="835" t="s">
        <v>4779</v>
      </c>
      <c r="I146" s="849">
        <v>355.35000610351563</v>
      </c>
      <c r="J146" s="849">
        <v>3</v>
      </c>
      <c r="K146" s="850">
        <v>1066.0500183105469</v>
      </c>
    </row>
    <row r="147" spans="1:11" ht="14.45" customHeight="1" x14ac:dyDescent="0.2">
      <c r="A147" s="831" t="s">
        <v>583</v>
      </c>
      <c r="B147" s="832" t="s">
        <v>584</v>
      </c>
      <c r="C147" s="835" t="s">
        <v>603</v>
      </c>
      <c r="D147" s="863" t="s">
        <v>604</v>
      </c>
      <c r="E147" s="835" t="s">
        <v>4515</v>
      </c>
      <c r="F147" s="863" t="s">
        <v>4516</v>
      </c>
      <c r="G147" s="835" t="s">
        <v>4723</v>
      </c>
      <c r="H147" s="835" t="s">
        <v>4780</v>
      </c>
      <c r="I147" s="849">
        <v>48.479999542236328</v>
      </c>
      <c r="J147" s="849">
        <v>40</v>
      </c>
      <c r="K147" s="850">
        <v>1939.0799560546875</v>
      </c>
    </row>
    <row r="148" spans="1:11" ht="14.45" customHeight="1" x14ac:dyDescent="0.2">
      <c r="A148" s="831" t="s">
        <v>583</v>
      </c>
      <c r="B148" s="832" t="s">
        <v>584</v>
      </c>
      <c r="C148" s="835" t="s">
        <v>603</v>
      </c>
      <c r="D148" s="863" t="s">
        <v>604</v>
      </c>
      <c r="E148" s="835" t="s">
        <v>4515</v>
      </c>
      <c r="F148" s="863" t="s">
        <v>4516</v>
      </c>
      <c r="G148" s="835" t="s">
        <v>4781</v>
      </c>
      <c r="H148" s="835" t="s">
        <v>4782</v>
      </c>
      <c r="I148" s="849">
        <v>142.5</v>
      </c>
      <c r="J148" s="849">
        <v>15</v>
      </c>
      <c r="K148" s="850">
        <v>2137.52001953125</v>
      </c>
    </row>
    <row r="149" spans="1:11" ht="14.45" customHeight="1" x14ac:dyDescent="0.2">
      <c r="A149" s="831" t="s">
        <v>583</v>
      </c>
      <c r="B149" s="832" t="s">
        <v>584</v>
      </c>
      <c r="C149" s="835" t="s">
        <v>603</v>
      </c>
      <c r="D149" s="863" t="s">
        <v>604</v>
      </c>
      <c r="E149" s="835" t="s">
        <v>4515</v>
      </c>
      <c r="F149" s="863" t="s">
        <v>4516</v>
      </c>
      <c r="G149" s="835" t="s">
        <v>4725</v>
      </c>
      <c r="H149" s="835" t="s">
        <v>4783</v>
      </c>
      <c r="I149" s="849">
        <v>10.119999885559082</v>
      </c>
      <c r="J149" s="849">
        <v>50</v>
      </c>
      <c r="K149" s="850">
        <v>506</v>
      </c>
    </row>
    <row r="150" spans="1:11" ht="14.45" customHeight="1" x14ac:dyDescent="0.2">
      <c r="A150" s="831" t="s">
        <v>583</v>
      </c>
      <c r="B150" s="832" t="s">
        <v>584</v>
      </c>
      <c r="C150" s="835" t="s">
        <v>603</v>
      </c>
      <c r="D150" s="863" t="s">
        <v>604</v>
      </c>
      <c r="E150" s="835" t="s">
        <v>4515</v>
      </c>
      <c r="F150" s="863" t="s">
        <v>4516</v>
      </c>
      <c r="G150" s="835" t="s">
        <v>4784</v>
      </c>
      <c r="H150" s="835" t="s">
        <v>4785</v>
      </c>
      <c r="I150" s="849">
        <v>69.699996948242188</v>
      </c>
      <c r="J150" s="849">
        <v>10</v>
      </c>
      <c r="K150" s="850">
        <v>696.96002197265625</v>
      </c>
    </row>
    <row r="151" spans="1:11" ht="14.45" customHeight="1" x14ac:dyDescent="0.2">
      <c r="A151" s="831" t="s">
        <v>583</v>
      </c>
      <c r="B151" s="832" t="s">
        <v>584</v>
      </c>
      <c r="C151" s="835" t="s">
        <v>603</v>
      </c>
      <c r="D151" s="863" t="s">
        <v>604</v>
      </c>
      <c r="E151" s="835" t="s">
        <v>4515</v>
      </c>
      <c r="F151" s="863" t="s">
        <v>4516</v>
      </c>
      <c r="G151" s="835" t="s">
        <v>4786</v>
      </c>
      <c r="H151" s="835" t="s">
        <v>4787</v>
      </c>
      <c r="I151" s="849">
        <v>101.25</v>
      </c>
      <c r="J151" s="849">
        <v>10</v>
      </c>
      <c r="K151" s="850">
        <v>1012.489990234375</v>
      </c>
    </row>
    <row r="152" spans="1:11" ht="14.45" customHeight="1" x14ac:dyDescent="0.2">
      <c r="A152" s="831" t="s">
        <v>583</v>
      </c>
      <c r="B152" s="832" t="s">
        <v>584</v>
      </c>
      <c r="C152" s="835" t="s">
        <v>603</v>
      </c>
      <c r="D152" s="863" t="s">
        <v>604</v>
      </c>
      <c r="E152" s="835" t="s">
        <v>4515</v>
      </c>
      <c r="F152" s="863" t="s">
        <v>4516</v>
      </c>
      <c r="G152" s="835" t="s">
        <v>4729</v>
      </c>
      <c r="H152" s="835" t="s">
        <v>4788</v>
      </c>
      <c r="I152" s="849">
        <v>22.149999618530273</v>
      </c>
      <c r="J152" s="849">
        <v>500</v>
      </c>
      <c r="K152" s="850">
        <v>11075</v>
      </c>
    </row>
    <row r="153" spans="1:11" ht="14.45" customHeight="1" x14ac:dyDescent="0.2">
      <c r="A153" s="831" t="s">
        <v>583</v>
      </c>
      <c r="B153" s="832" t="s">
        <v>584</v>
      </c>
      <c r="C153" s="835" t="s">
        <v>603</v>
      </c>
      <c r="D153" s="863" t="s">
        <v>604</v>
      </c>
      <c r="E153" s="835" t="s">
        <v>4515</v>
      </c>
      <c r="F153" s="863" t="s">
        <v>4516</v>
      </c>
      <c r="G153" s="835" t="s">
        <v>4731</v>
      </c>
      <c r="H153" s="835" t="s">
        <v>4789</v>
      </c>
      <c r="I153" s="849">
        <v>30.173333485921223</v>
      </c>
      <c r="J153" s="849">
        <v>500</v>
      </c>
      <c r="K153" s="850">
        <v>15086.5</v>
      </c>
    </row>
    <row r="154" spans="1:11" ht="14.45" customHeight="1" x14ac:dyDescent="0.2">
      <c r="A154" s="831" t="s">
        <v>583</v>
      </c>
      <c r="B154" s="832" t="s">
        <v>584</v>
      </c>
      <c r="C154" s="835" t="s">
        <v>603</v>
      </c>
      <c r="D154" s="863" t="s">
        <v>604</v>
      </c>
      <c r="E154" s="835" t="s">
        <v>4515</v>
      </c>
      <c r="F154" s="863" t="s">
        <v>4516</v>
      </c>
      <c r="G154" s="835" t="s">
        <v>4733</v>
      </c>
      <c r="H154" s="835" t="s">
        <v>4790</v>
      </c>
      <c r="I154" s="849">
        <v>235.75</v>
      </c>
      <c r="J154" s="849">
        <v>6</v>
      </c>
      <c r="K154" s="850">
        <v>1414.5</v>
      </c>
    </row>
    <row r="155" spans="1:11" ht="14.45" customHeight="1" x14ac:dyDescent="0.2">
      <c r="A155" s="831" t="s">
        <v>583</v>
      </c>
      <c r="B155" s="832" t="s">
        <v>584</v>
      </c>
      <c r="C155" s="835" t="s">
        <v>603</v>
      </c>
      <c r="D155" s="863" t="s">
        <v>604</v>
      </c>
      <c r="E155" s="835" t="s">
        <v>4515</v>
      </c>
      <c r="F155" s="863" t="s">
        <v>4516</v>
      </c>
      <c r="G155" s="835" t="s">
        <v>4737</v>
      </c>
      <c r="H155" s="835" t="s">
        <v>4791</v>
      </c>
      <c r="I155" s="849">
        <v>5.273333390553792</v>
      </c>
      <c r="J155" s="849">
        <v>200</v>
      </c>
      <c r="K155" s="850">
        <v>1054.5</v>
      </c>
    </row>
    <row r="156" spans="1:11" ht="14.45" customHeight="1" x14ac:dyDescent="0.2">
      <c r="A156" s="831" t="s">
        <v>583</v>
      </c>
      <c r="B156" s="832" t="s">
        <v>584</v>
      </c>
      <c r="C156" s="835" t="s">
        <v>603</v>
      </c>
      <c r="D156" s="863" t="s">
        <v>604</v>
      </c>
      <c r="E156" s="835" t="s">
        <v>4515</v>
      </c>
      <c r="F156" s="863" t="s">
        <v>4516</v>
      </c>
      <c r="G156" s="835" t="s">
        <v>4739</v>
      </c>
      <c r="H156" s="835" t="s">
        <v>4792</v>
      </c>
      <c r="I156" s="849">
        <v>16.329999923706055</v>
      </c>
      <c r="J156" s="849">
        <v>80</v>
      </c>
      <c r="K156" s="850">
        <v>1306.4000244140625</v>
      </c>
    </row>
    <row r="157" spans="1:11" ht="14.45" customHeight="1" x14ac:dyDescent="0.2">
      <c r="A157" s="831" t="s">
        <v>583</v>
      </c>
      <c r="B157" s="832" t="s">
        <v>584</v>
      </c>
      <c r="C157" s="835" t="s">
        <v>603</v>
      </c>
      <c r="D157" s="863" t="s">
        <v>604</v>
      </c>
      <c r="E157" s="835" t="s">
        <v>4515</v>
      </c>
      <c r="F157" s="863" t="s">
        <v>4516</v>
      </c>
      <c r="G157" s="835" t="s">
        <v>4793</v>
      </c>
      <c r="H157" s="835" t="s">
        <v>4794</v>
      </c>
      <c r="I157" s="849">
        <v>9.7799997329711914</v>
      </c>
      <c r="J157" s="849">
        <v>100</v>
      </c>
      <c r="K157" s="850">
        <v>977.5</v>
      </c>
    </row>
    <row r="158" spans="1:11" ht="14.45" customHeight="1" x14ac:dyDescent="0.2">
      <c r="A158" s="831" t="s">
        <v>583</v>
      </c>
      <c r="B158" s="832" t="s">
        <v>584</v>
      </c>
      <c r="C158" s="835" t="s">
        <v>603</v>
      </c>
      <c r="D158" s="863" t="s">
        <v>604</v>
      </c>
      <c r="E158" s="835" t="s">
        <v>4515</v>
      </c>
      <c r="F158" s="863" t="s">
        <v>4516</v>
      </c>
      <c r="G158" s="835" t="s">
        <v>4795</v>
      </c>
      <c r="H158" s="835" t="s">
        <v>4796</v>
      </c>
      <c r="I158" s="849">
        <v>112.80999755859375</v>
      </c>
      <c r="J158" s="849">
        <v>20</v>
      </c>
      <c r="K158" s="850">
        <v>2256.280029296875</v>
      </c>
    </row>
    <row r="159" spans="1:11" ht="14.45" customHeight="1" x14ac:dyDescent="0.2">
      <c r="A159" s="831" t="s">
        <v>583</v>
      </c>
      <c r="B159" s="832" t="s">
        <v>584</v>
      </c>
      <c r="C159" s="835" t="s">
        <v>603</v>
      </c>
      <c r="D159" s="863" t="s">
        <v>604</v>
      </c>
      <c r="E159" s="835" t="s">
        <v>4515</v>
      </c>
      <c r="F159" s="863" t="s">
        <v>4516</v>
      </c>
      <c r="G159" s="835" t="s">
        <v>4743</v>
      </c>
      <c r="H159" s="835" t="s">
        <v>4797</v>
      </c>
      <c r="I159" s="849">
        <v>251.59166971842447</v>
      </c>
      <c r="J159" s="849">
        <v>65</v>
      </c>
      <c r="K159" s="850">
        <v>16510.68017578125</v>
      </c>
    </row>
    <row r="160" spans="1:11" ht="14.45" customHeight="1" x14ac:dyDescent="0.2">
      <c r="A160" s="831" t="s">
        <v>583</v>
      </c>
      <c r="B160" s="832" t="s">
        <v>584</v>
      </c>
      <c r="C160" s="835" t="s">
        <v>603</v>
      </c>
      <c r="D160" s="863" t="s">
        <v>604</v>
      </c>
      <c r="E160" s="835" t="s">
        <v>4515</v>
      </c>
      <c r="F160" s="863" t="s">
        <v>4516</v>
      </c>
      <c r="G160" s="835" t="s">
        <v>4745</v>
      </c>
      <c r="H160" s="835" t="s">
        <v>4798</v>
      </c>
      <c r="I160" s="849">
        <v>233.79666646321616</v>
      </c>
      <c r="J160" s="849">
        <v>35</v>
      </c>
      <c r="K160" s="850">
        <v>8182.929931640625</v>
      </c>
    </row>
    <row r="161" spans="1:11" ht="14.45" customHeight="1" x14ac:dyDescent="0.2">
      <c r="A161" s="831" t="s">
        <v>583</v>
      </c>
      <c r="B161" s="832" t="s">
        <v>584</v>
      </c>
      <c r="C161" s="835" t="s">
        <v>603</v>
      </c>
      <c r="D161" s="863" t="s">
        <v>604</v>
      </c>
      <c r="E161" s="835" t="s">
        <v>4515</v>
      </c>
      <c r="F161" s="863" t="s">
        <v>4516</v>
      </c>
      <c r="G161" s="835" t="s">
        <v>4749</v>
      </c>
      <c r="H161" s="835" t="s">
        <v>4799</v>
      </c>
      <c r="I161" s="849">
        <v>33.799999237060547</v>
      </c>
      <c r="J161" s="849">
        <v>80</v>
      </c>
      <c r="K161" s="850">
        <v>2703.8798828125</v>
      </c>
    </row>
    <row r="162" spans="1:11" ht="14.45" customHeight="1" x14ac:dyDescent="0.2">
      <c r="A162" s="831" t="s">
        <v>583</v>
      </c>
      <c r="B162" s="832" t="s">
        <v>584</v>
      </c>
      <c r="C162" s="835" t="s">
        <v>603</v>
      </c>
      <c r="D162" s="863" t="s">
        <v>604</v>
      </c>
      <c r="E162" s="835" t="s">
        <v>4515</v>
      </c>
      <c r="F162" s="863" t="s">
        <v>4516</v>
      </c>
      <c r="G162" s="835" t="s">
        <v>4751</v>
      </c>
      <c r="H162" s="835" t="s">
        <v>4800</v>
      </c>
      <c r="I162" s="849">
        <v>139.16999816894531</v>
      </c>
      <c r="J162" s="849">
        <v>11</v>
      </c>
      <c r="K162" s="850">
        <v>1530.8699951171875</v>
      </c>
    </row>
    <row r="163" spans="1:11" ht="14.45" customHeight="1" x14ac:dyDescent="0.2">
      <c r="A163" s="831" t="s">
        <v>583</v>
      </c>
      <c r="B163" s="832" t="s">
        <v>584</v>
      </c>
      <c r="C163" s="835" t="s">
        <v>603</v>
      </c>
      <c r="D163" s="863" t="s">
        <v>604</v>
      </c>
      <c r="E163" s="835" t="s">
        <v>4515</v>
      </c>
      <c r="F163" s="863" t="s">
        <v>4516</v>
      </c>
      <c r="G163" s="835" t="s">
        <v>4801</v>
      </c>
      <c r="H163" s="835" t="s">
        <v>4802</v>
      </c>
      <c r="I163" s="849">
        <v>790.280029296875</v>
      </c>
      <c r="J163" s="849">
        <v>2</v>
      </c>
      <c r="K163" s="850">
        <v>1580.56005859375</v>
      </c>
    </row>
    <row r="164" spans="1:11" ht="14.45" customHeight="1" x14ac:dyDescent="0.2">
      <c r="A164" s="831" t="s">
        <v>583</v>
      </c>
      <c r="B164" s="832" t="s">
        <v>584</v>
      </c>
      <c r="C164" s="835" t="s">
        <v>603</v>
      </c>
      <c r="D164" s="863" t="s">
        <v>604</v>
      </c>
      <c r="E164" s="835" t="s">
        <v>4515</v>
      </c>
      <c r="F164" s="863" t="s">
        <v>4516</v>
      </c>
      <c r="G164" s="835" t="s">
        <v>4803</v>
      </c>
      <c r="H164" s="835" t="s">
        <v>4804</v>
      </c>
      <c r="I164" s="849">
        <v>573.8499755859375</v>
      </c>
      <c r="J164" s="849">
        <v>5</v>
      </c>
      <c r="K164" s="850">
        <v>2869.25</v>
      </c>
    </row>
    <row r="165" spans="1:11" ht="14.45" customHeight="1" x14ac:dyDescent="0.2">
      <c r="A165" s="831" t="s">
        <v>583</v>
      </c>
      <c r="B165" s="832" t="s">
        <v>584</v>
      </c>
      <c r="C165" s="835" t="s">
        <v>603</v>
      </c>
      <c r="D165" s="863" t="s">
        <v>604</v>
      </c>
      <c r="E165" s="835" t="s">
        <v>4515</v>
      </c>
      <c r="F165" s="863" t="s">
        <v>4516</v>
      </c>
      <c r="G165" s="835" t="s">
        <v>4805</v>
      </c>
      <c r="H165" s="835" t="s">
        <v>4806</v>
      </c>
      <c r="I165" s="849">
        <v>58.529998779296875</v>
      </c>
      <c r="J165" s="849">
        <v>10</v>
      </c>
      <c r="K165" s="850">
        <v>585.34002685546875</v>
      </c>
    </row>
    <row r="166" spans="1:11" ht="14.45" customHeight="1" x14ac:dyDescent="0.2">
      <c r="A166" s="831" t="s">
        <v>583</v>
      </c>
      <c r="B166" s="832" t="s">
        <v>584</v>
      </c>
      <c r="C166" s="835" t="s">
        <v>603</v>
      </c>
      <c r="D166" s="863" t="s">
        <v>604</v>
      </c>
      <c r="E166" s="835" t="s">
        <v>4515</v>
      </c>
      <c r="F166" s="863" t="s">
        <v>4516</v>
      </c>
      <c r="G166" s="835" t="s">
        <v>4807</v>
      </c>
      <c r="H166" s="835" t="s">
        <v>4808</v>
      </c>
      <c r="I166" s="849">
        <v>149.5</v>
      </c>
      <c r="J166" s="849">
        <v>10</v>
      </c>
      <c r="K166" s="850">
        <v>1495</v>
      </c>
    </row>
    <row r="167" spans="1:11" ht="14.45" customHeight="1" x14ac:dyDescent="0.2">
      <c r="A167" s="831" t="s">
        <v>583</v>
      </c>
      <c r="B167" s="832" t="s">
        <v>584</v>
      </c>
      <c r="C167" s="835" t="s">
        <v>603</v>
      </c>
      <c r="D167" s="863" t="s">
        <v>604</v>
      </c>
      <c r="E167" s="835" t="s">
        <v>4515</v>
      </c>
      <c r="F167" s="863" t="s">
        <v>4516</v>
      </c>
      <c r="G167" s="835" t="s">
        <v>4809</v>
      </c>
      <c r="H167" s="835" t="s">
        <v>4810</v>
      </c>
      <c r="I167" s="849">
        <v>21.200000762939453</v>
      </c>
      <c r="J167" s="849">
        <v>20</v>
      </c>
      <c r="K167" s="850">
        <v>424.08999633789063</v>
      </c>
    </row>
    <row r="168" spans="1:11" ht="14.45" customHeight="1" x14ac:dyDescent="0.2">
      <c r="A168" s="831" t="s">
        <v>583</v>
      </c>
      <c r="B168" s="832" t="s">
        <v>584</v>
      </c>
      <c r="C168" s="835" t="s">
        <v>603</v>
      </c>
      <c r="D168" s="863" t="s">
        <v>604</v>
      </c>
      <c r="E168" s="835" t="s">
        <v>4515</v>
      </c>
      <c r="F168" s="863" t="s">
        <v>4516</v>
      </c>
      <c r="G168" s="835" t="s">
        <v>4811</v>
      </c>
      <c r="H168" s="835" t="s">
        <v>4812</v>
      </c>
      <c r="I168" s="849">
        <v>5.8425000905990601</v>
      </c>
      <c r="J168" s="849">
        <v>700</v>
      </c>
      <c r="K168" s="850">
        <v>4090</v>
      </c>
    </row>
    <row r="169" spans="1:11" ht="14.45" customHeight="1" x14ac:dyDescent="0.2">
      <c r="A169" s="831" t="s">
        <v>583</v>
      </c>
      <c r="B169" s="832" t="s">
        <v>584</v>
      </c>
      <c r="C169" s="835" t="s">
        <v>603</v>
      </c>
      <c r="D169" s="863" t="s">
        <v>604</v>
      </c>
      <c r="E169" s="835" t="s">
        <v>4515</v>
      </c>
      <c r="F169" s="863" t="s">
        <v>4516</v>
      </c>
      <c r="G169" s="835" t="s">
        <v>4755</v>
      </c>
      <c r="H169" s="835" t="s">
        <v>4813</v>
      </c>
      <c r="I169" s="849">
        <v>14.121999931335449</v>
      </c>
      <c r="J169" s="849">
        <v>600</v>
      </c>
      <c r="K169" s="850">
        <v>8473.199951171875</v>
      </c>
    </row>
    <row r="170" spans="1:11" ht="14.45" customHeight="1" x14ac:dyDescent="0.2">
      <c r="A170" s="831" t="s">
        <v>583</v>
      </c>
      <c r="B170" s="832" t="s">
        <v>584</v>
      </c>
      <c r="C170" s="835" t="s">
        <v>603</v>
      </c>
      <c r="D170" s="863" t="s">
        <v>604</v>
      </c>
      <c r="E170" s="835" t="s">
        <v>4515</v>
      </c>
      <c r="F170" s="863" t="s">
        <v>4516</v>
      </c>
      <c r="G170" s="835" t="s">
        <v>4757</v>
      </c>
      <c r="H170" s="835" t="s">
        <v>4814</v>
      </c>
      <c r="I170" s="849">
        <v>229.08000183105469</v>
      </c>
      <c r="J170" s="849">
        <v>125</v>
      </c>
      <c r="K170" s="850">
        <v>28635</v>
      </c>
    </row>
    <row r="171" spans="1:11" ht="14.45" customHeight="1" x14ac:dyDescent="0.2">
      <c r="A171" s="831" t="s">
        <v>583</v>
      </c>
      <c r="B171" s="832" t="s">
        <v>584</v>
      </c>
      <c r="C171" s="835" t="s">
        <v>603</v>
      </c>
      <c r="D171" s="863" t="s">
        <v>604</v>
      </c>
      <c r="E171" s="835" t="s">
        <v>4515</v>
      </c>
      <c r="F171" s="863" t="s">
        <v>4516</v>
      </c>
      <c r="G171" s="835" t="s">
        <v>4759</v>
      </c>
      <c r="H171" s="835" t="s">
        <v>4815</v>
      </c>
      <c r="I171" s="849">
        <v>227.37286158970423</v>
      </c>
      <c r="J171" s="849">
        <v>200</v>
      </c>
      <c r="K171" s="850">
        <v>45479.279296875</v>
      </c>
    </row>
    <row r="172" spans="1:11" ht="14.45" customHeight="1" x14ac:dyDescent="0.2">
      <c r="A172" s="831" t="s">
        <v>583</v>
      </c>
      <c r="B172" s="832" t="s">
        <v>584</v>
      </c>
      <c r="C172" s="835" t="s">
        <v>603</v>
      </c>
      <c r="D172" s="863" t="s">
        <v>604</v>
      </c>
      <c r="E172" s="835" t="s">
        <v>4515</v>
      </c>
      <c r="F172" s="863" t="s">
        <v>4516</v>
      </c>
      <c r="G172" s="835" t="s">
        <v>4761</v>
      </c>
      <c r="H172" s="835" t="s">
        <v>4816</v>
      </c>
      <c r="I172" s="849">
        <v>99.709999084472656</v>
      </c>
      <c r="J172" s="849">
        <v>20</v>
      </c>
      <c r="K172" s="850">
        <v>1994.0999755859375</v>
      </c>
    </row>
    <row r="173" spans="1:11" ht="14.45" customHeight="1" x14ac:dyDescent="0.2">
      <c r="A173" s="831" t="s">
        <v>583</v>
      </c>
      <c r="B173" s="832" t="s">
        <v>584</v>
      </c>
      <c r="C173" s="835" t="s">
        <v>603</v>
      </c>
      <c r="D173" s="863" t="s">
        <v>604</v>
      </c>
      <c r="E173" s="835" t="s">
        <v>4515</v>
      </c>
      <c r="F173" s="863" t="s">
        <v>4516</v>
      </c>
      <c r="G173" s="835" t="s">
        <v>4763</v>
      </c>
      <c r="H173" s="835" t="s">
        <v>4817</v>
      </c>
      <c r="I173" s="849">
        <v>259.89999389648438</v>
      </c>
      <c r="J173" s="849">
        <v>2</v>
      </c>
      <c r="K173" s="850">
        <v>519.79998779296875</v>
      </c>
    </row>
    <row r="174" spans="1:11" ht="14.45" customHeight="1" x14ac:dyDescent="0.2">
      <c r="A174" s="831" t="s">
        <v>583</v>
      </c>
      <c r="B174" s="832" t="s">
        <v>584</v>
      </c>
      <c r="C174" s="835" t="s">
        <v>603</v>
      </c>
      <c r="D174" s="863" t="s">
        <v>604</v>
      </c>
      <c r="E174" s="835" t="s">
        <v>4515</v>
      </c>
      <c r="F174" s="863" t="s">
        <v>4516</v>
      </c>
      <c r="G174" s="835" t="s">
        <v>4818</v>
      </c>
      <c r="H174" s="835" t="s">
        <v>4819</v>
      </c>
      <c r="I174" s="849">
        <v>83.379997253417969</v>
      </c>
      <c r="J174" s="849">
        <v>50</v>
      </c>
      <c r="K174" s="850">
        <v>4168.75</v>
      </c>
    </row>
    <row r="175" spans="1:11" ht="14.45" customHeight="1" x14ac:dyDescent="0.2">
      <c r="A175" s="831" t="s">
        <v>583</v>
      </c>
      <c r="B175" s="832" t="s">
        <v>584</v>
      </c>
      <c r="C175" s="835" t="s">
        <v>603</v>
      </c>
      <c r="D175" s="863" t="s">
        <v>604</v>
      </c>
      <c r="E175" s="835" t="s">
        <v>4515</v>
      </c>
      <c r="F175" s="863" t="s">
        <v>4516</v>
      </c>
      <c r="G175" s="835" t="s">
        <v>4517</v>
      </c>
      <c r="H175" s="835" t="s">
        <v>4820</v>
      </c>
      <c r="I175" s="849">
        <v>1.3799999952316284</v>
      </c>
      <c r="J175" s="849">
        <v>100</v>
      </c>
      <c r="K175" s="850">
        <v>138</v>
      </c>
    </row>
    <row r="176" spans="1:11" ht="14.45" customHeight="1" x14ac:dyDescent="0.2">
      <c r="A176" s="831" t="s">
        <v>583</v>
      </c>
      <c r="B176" s="832" t="s">
        <v>584</v>
      </c>
      <c r="C176" s="835" t="s">
        <v>603</v>
      </c>
      <c r="D176" s="863" t="s">
        <v>604</v>
      </c>
      <c r="E176" s="835" t="s">
        <v>4515</v>
      </c>
      <c r="F176" s="863" t="s">
        <v>4516</v>
      </c>
      <c r="G176" s="835" t="s">
        <v>4821</v>
      </c>
      <c r="H176" s="835" t="s">
        <v>4822</v>
      </c>
      <c r="I176" s="849">
        <v>13.020000457763672</v>
      </c>
      <c r="J176" s="849">
        <v>1</v>
      </c>
      <c r="K176" s="850">
        <v>13.020000457763672</v>
      </c>
    </row>
    <row r="177" spans="1:11" ht="14.45" customHeight="1" x14ac:dyDescent="0.2">
      <c r="A177" s="831" t="s">
        <v>583</v>
      </c>
      <c r="B177" s="832" t="s">
        <v>584</v>
      </c>
      <c r="C177" s="835" t="s">
        <v>603</v>
      </c>
      <c r="D177" s="863" t="s">
        <v>604</v>
      </c>
      <c r="E177" s="835" t="s">
        <v>4515</v>
      </c>
      <c r="F177" s="863" t="s">
        <v>4516</v>
      </c>
      <c r="G177" s="835" t="s">
        <v>4521</v>
      </c>
      <c r="H177" s="835" t="s">
        <v>4823</v>
      </c>
      <c r="I177" s="849">
        <v>0.85333335399627686</v>
      </c>
      <c r="J177" s="849">
        <v>1000</v>
      </c>
      <c r="K177" s="850">
        <v>854</v>
      </c>
    </row>
    <row r="178" spans="1:11" ht="14.45" customHeight="1" x14ac:dyDescent="0.2">
      <c r="A178" s="831" t="s">
        <v>583</v>
      </c>
      <c r="B178" s="832" t="s">
        <v>584</v>
      </c>
      <c r="C178" s="835" t="s">
        <v>603</v>
      </c>
      <c r="D178" s="863" t="s">
        <v>604</v>
      </c>
      <c r="E178" s="835" t="s">
        <v>4515</v>
      </c>
      <c r="F178" s="863" t="s">
        <v>4516</v>
      </c>
      <c r="G178" s="835" t="s">
        <v>4523</v>
      </c>
      <c r="H178" s="835" t="s">
        <v>4824</v>
      </c>
      <c r="I178" s="849">
        <v>1.5166666507720947</v>
      </c>
      <c r="J178" s="849">
        <v>1000</v>
      </c>
      <c r="K178" s="850">
        <v>1517</v>
      </c>
    </row>
    <row r="179" spans="1:11" ht="14.45" customHeight="1" x14ac:dyDescent="0.2">
      <c r="A179" s="831" t="s">
        <v>583</v>
      </c>
      <c r="B179" s="832" t="s">
        <v>584</v>
      </c>
      <c r="C179" s="835" t="s">
        <v>603</v>
      </c>
      <c r="D179" s="863" t="s">
        <v>604</v>
      </c>
      <c r="E179" s="835" t="s">
        <v>4515</v>
      </c>
      <c r="F179" s="863" t="s">
        <v>4516</v>
      </c>
      <c r="G179" s="835" t="s">
        <v>4825</v>
      </c>
      <c r="H179" s="835" t="s">
        <v>4826</v>
      </c>
      <c r="I179" s="849">
        <v>2.0699999332427979</v>
      </c>
      <c r="J179" s="849">
        <v>600</v>
      </c>
      <c r="K179" s="850">
        <v>1242</v>
      </c>
    </row>
    <row r="180" spans="1:11" ht="14.45" customHeight="1" x14ac:dyDescent="0.2">
      <c r="A180" s="831" t="s">
        <v>583</v>
      </c>
      <c r="B180" s="832" t="s">
        <v>584</v>
      </c>
      <c r="C180" s="835" t="s">
        <v>603</v>
      </c>
      <c r="D180" s="863" t="s">
        <v>604</v>
      </c>
      <c r="E180" s="835" t="s">
        <v>4515</v>
      </c>
      <c r="F180" s="863" t="s">
        <v>4516</v>
      </c>
      <c r="G180" s="835" t="s">
        <v>4827</v>
      </c>
      <c r="H180" s="835" t="s">
        <v>4828</v>
      </c>
      <c r="I180" s="849">
        <v>9.2933333714803066</v>
      </c>
      <c r="J180" s="849">
        <v>250</v>
      </c>
      <c r="K180" s="850">
        <v>2323</v>
      </c>
    </row>
    <row r="181" spans="1:11" ht="14.45" customHeight="1" x14ac:dyDescent="0.2">
      <c r="A181" s="831" t="s">
        <v>583</v>
      </c>
      <c r="B181" s="832" t="s">
        <v>584</v>
      </c>
      <c r="C181" s="835" t="s">
        <v>603</v>
      </c>
      <c r="D181" s="863" t="s">
        <v>604</v>
      </c>
      <c r="E181" s="835" t="s">
        <v>4515</v>
      </c>
      <c r="F181" s="863" t="s">
        <v>4516</v>
      </c>
      <c r="G181" s="835" t="s">
        <v>4829</v>
      </c>
      <c r="H181" s="835" t="s">
        <v>4830</v>
      </c>
      <c r="I181" s="849">
        <v>8.119999885559082</v>
      </c>
      <c r="J181" s="849">
        <v>112</v>
      </c>
      <c r="K181" s="850">
        <v>909.43998718261719</v>
      </c>
    </row>
    <row r="182" spans="1:11" ht="14.45" customHeight="1" x14ac:dyDescent="0.2">
      <c r="A182" s="831" t="s">
        <v>583</v>
      </c>
      <c r="B182" s="832" t="s">
        <v>584</v>
      </c>
      <c r="C182" s="835" t="s">
        <v>603</v>
      </c>
      <c r="D182" s="863" t="s">
        <v>604</v>
      </c>
      <c r="E182" s="835" t="s">
        <v>4515</v>
      </c>
      <c r="F182" s="863" t="s">
        <v>4516</v>
      </c>
      <c r="G182" s="835" t="s">
        <v>4831</v>
      </c>
      <c r="H182" s="835" t="s">
        <v>4832</v>
      </c>
      <c r="I182" s="849">
        <v>98.370002746582031</v>
      </c>
      <c r="J182" s="849">
        <v>2</v>
      </c>
      <c r="K182" s="850">
        <v>196.74000549316406</v>
      </c>
    </row>
    <row r="183" spans="1:11" ht="14.45" customHeight="1" x14ac:dyDescent="0.2">
      <c r="A183" s="831" t="s">
        <v>583</v>
      </c>
      <c r="B183" s="832" t="s">
        <v>584</v>
      </c>
      <c r="C183" s="835" t="s">
        <v>603</v>
      </c>
      <c r="D183" s="863" t="s">
        <v>604</v>
      </c>
      <c r="E183" s="835" t="s">
        <v>4515</v>
      </c>
      <c r="F183" s="863" t="s">
        <v>4516</v>
      </c>
      <c r="G183" s="835" t="s">
        <v>4833</v>
      </c>
      <c r="H183" s="835" t="s">
        <v>4834</v>
      </c>
      <c r="I183" s="849">
        <v>0.37999999523162842</v>
      </c>
      <c r="J183" s="849">
        <v>5</v>
      </c>
      <c r="K183" s="850">
        <v>1.8999999761581421</v>
      </c>
    </row>
    <row r="184" spans="1:11" ht="14.45" customHeight="1" x14ac:dyDescent="0.2">
      <c r="A184" s="831" t="s">
        <v>583</v>
      </c>
      <c r="B184" s="832" t="s">
        <v>584</v>
      </c>
      <c r="C184" s="835" t="s">
        <v>603</v>
      </c>
      <c r="D184" s="863" t="s">
        <v>604</v>
      </c>
      <c r="E184" s="835" t="s">
        <v>4515</v>
      </c>
      <c r="F184" s="863" t="s">
        <v>4516</v>
      </c>
      <c r="G184" s="835" t="s">
        <v>4835</v>
      </c>
      <c r="H184" s="835" t="s">
        <v>4836</v>
      </c>
      <c r="I184" s="849">
        <v>13.082499980926514</v>
      </c>
      <c r="J184" s="849">
        <v>96</v>
      </c>
      <c r="K184" s="850">
        <v>1255.9200439453125</v>
      </c>
    </row>
    <row r="185" spans="1:11" ht="14.45" customHeight="1" x14ac:dyDescent="0.2">
      <c r="A185" s="831" t="s">
        <v>583</v>
      </c>
      <c r="B185" s="832" t="s">
        <v>584</v>
      </c>
      <c r="C185" s="835" t="s">
        <v>603</v>
      </c>
      <c r="D185" s="863" t="s">
        <v>604</v>
      </c>
      <c r="E185" s="835" t="s">
        <v>4515</v>
      </c>
      <c r="F185" s="863" t="s">
        <v>4516</v>
      </c>
      <c r="G185" s="835" t="s">
        <v>4837</v>
      </c>
      <c r="H185" s="835" t="s">
        <v>4838</v>
      </c>
      <c r="I185" s="849">
        <v>9.4899997711181641</v>
      </c>
      <c r="J185" s="849">
        <v>192</v>
      </c>
      <c r="K185" s="850">
        <v>1821.719970703125</v>
      </c>
    </row>
    <row r="186" spans="1:11" ht="14.45" customHeight="1" x14ac:dyDescent="0.2">
      <c r="A186" s="831" t="s">
        <v>583</v>
      </c>
      <c r="B186" s="832" t="s">
        <v>584</v>
      </c>
      <c r="C186" s="835" t="s">
        <v>603</v>
      </c>
      <c r="D186" s="863" t="s">
        <v>604</v>
      </c>
      <c r="E186" s="835" t="s">
        <v>4515</v>
      </c>
      <c r="F186" s="863" t="s">
        <v>4516</v>
      </c>
      <c r="G186" s="835" t="s">
        <v>4839</v>
      </c>
      <c r="H186" s="835" t="s">
        <v>4840</v>
      </c>
      <c r="I186" s="849">
        <v>18.959999084472656</v>
      </c>
      <c r="J186" s="849">
        <v>48</v>
      </c>
      <c r="K186" s="850">
        <v>910.08001708984375</v>
      </c>
    </row>
    <row r="187" spans="1:11" ht="14.45" customHeight="1" x14ac:dyDescent="0.2">
      <c r="A187" s="831" t="s">
        <v>583</v>
      </c>
      <c r="B187" s="832" t="s">
        <v>584</v>
      </c>
      <c r="C187" s="835" t="s">
        <v>603</v>
      </c>
      <c r="D187" s="863" t="s">
        <v>604</v>
      </c>
      <c r="E187" s="835" t="s">
        <v>4515</v>
      </c>
      <c r="F187" s="863" t="s">
        <v>4516</v>
      </c>
      <c r="G187" s="835" t="s">
        <v>4841</v>
      </c>
      <c r="H187" s="835" t="s">
        <v>4842</v>
      </c>
      <c r="I187" s="849">
        <v>25.549999713897705</v>
      </c>
      <c r="J187" s="849">
        <v>168</v>
      </c>
      <c r="K187" s="850">
        <v>4292.8399658203125</v>
      </c>
    </row>
    <row r="188" spans="1:11" ht="14.45" customHeight="1" x14ac:dyDescent="0.2">
      <c r="A188" s="831" t="s">
        <v>583</v>
      </c>
      <c r="B188" s="832" t="s">
        <v>584</v>
      </c>
      <c r="C188" s="835" t="s">
        <v>603</v>
      </c>
      <c r="D188" s="863" t="s">
        <v>604</v>
      </c>
      <c r="E188" s="835" t="s">
        <v>4515</v>
      </c>
      <c r="F188" s="863" t="s">
        <v>4516</v>
      </c>
      <c r="G188" s="835" t="s">
        <v>4517</v>
      </c>
      <c r="H188" s="835" t="s">
        <v>4518</v>
      </c>
      <c r="I188" s="849">
        <v>1.3799999952316284</v>
      </c>
      <c r="J188" s="849">
        <v>450</v>
      </c>
      <c r="K188" s="850">
        <v>621</v>
      </c>
    </row>
    <row r="189" spans="1:11" ht="14.45" customHeight="1" x14ac:dyDescent="0.2">
      <c r="A189" s="831" t="s">
        <v>583</v>
      </c>
      <c r="B189" s="832" t="s">
        <v>584</v>
      </c>
      <c r="C189" s="835" t="s">
        <v>603</v>
      </c>
      <c r="D189" s="863" t="s">
        <v>604</v>
      </c>
      <c r="E189" s="835" t="s">
        <v>4515</v>
      </c>
      <c r="F189" s="863" t="s">
        <v>4516</v>
      </c>
      <c r="G189" s="835" t="s">
        <v>4821</v>
      </c>
      <c r="H189" s="835" t="s">
        <v>4843</v>
      </c>
      <c r="I189" s="849">
        <v>13.020000457763672</v>
      </c>
      <c r="J189" s="849">
        <v>5</v>
      </c>
      <c r="K189" s="850">
        <v>65.099998474121094</v>
      </c>
    </row>
    <row r="190" spans="1:11" ht="14.45" customHeight="1" x14ac:dyDescent="0.2">
      <c r="A190" s="831" t="s">
        <v>583</v>
      </c>
      <c r="B190" s="832" t="s">
        <v>584</v>
      </c>
      <c r="C190" s="835" t="s">
        <v>603</v>
      </c>
      <c r="D190" s="863" t="s">
        <v>604</v>
      </c>
      <c r="E190" s="835" t="s">
        <v>4515</v>
      </c>
      <c r="F190" s="863" t="s">
        <v>4516</v>
      </c>
      <c r="G190" s="835" t="s">
        <v>4521</v>
      </c>
      <c r="H190" s="835" t="s">
        <v>4522</v>
      </c>
      <c r="I190" s="849">
        <v>0.85428573404039654</v>
      </c>
      <c r="J190" s="849">
        <v>1800</v>
      </c>
      <c r="K190" s="850">
        <v>1533.9000015258789</v>
      </c>
    </row>
    <row r="191" spans="1:11" ht="14.45" customHeight="1" x14ac:dyDescent="0.2">
      <c r="A191" s="831" t="s">
        <v>583</v>
      </c>
      <c r="B191" s="832" t="s">
        <v>584</v>
      </c>
      <c r="C191" s="835" t="s">
        <v>603</v>
      </c>
      <c r="D191" s="863" t="s">
        <v>604</v>
      </c>
      <c r="E191" s="835" t="s">
        <v>4515</v>
      </c>
      <c r="F191" s="863" t="s">
        <v>4516</v>
      </c>
      <c r="G191" s="835" t="s">
        <v>4523</v>
      </c>
      <c r="H191" s="835" t="s">
        <v>4524</v>
      </c>
      <c r="I191" s="849">
        <v>1.5159999847412109</v>
      </c>
      <c r="J191" s="849">
        <v>1100</v>
      </c>
      <c r="K191" s="850">
        <v>1667</v>
      </c>
    </row>
    <row r="192" spans="1:11" ht="14.45" customHeight="1" x14ac:dyDescent="0.2">
      <c r="A192" s="831" t="s">
        <v>583</v>
      </c>
      <c r="B192" s="832" t="s">
        <v>584</v>
      </c>
      <c r="C192" s="835" t="s">
        <v>603</v>
      </c>
      <c r="D192" s="863" t="s">
        <v>604</v>
      </c>
      <c r="E192" s="835" t="s">
        <v>4515</v>
      </c>
      <c r="F192" s="863" t="s">
        <v>4516</v>
      </c>
      <c r="G192" s="835" t="s">
        <v>4825</v>
      </c>
      <c r="H192" s="835" t="s">
        <v>4844</v>
      </c>
      <c r="I192" s="849">
        <v>2.0649999380111694</v>
      </c>
      <c r="J192" s="849">
        <v>200</v>
      </c>
      <c r="K192" s="850">
        <v>413.85001182556152</v>
      </c>
    </row>
    <row r="193" spans="1:11" ht="14.45" customHeight="1" x14ac:dyDescent="0.2">
      <c r="A193" s="831" t="s">
        <v>583</v>
      </c>
      <c r="B193" s="832" t="s">
        <v>584</v>
      </c>
      <c r="C193" s="835" t="s">
        <v>603</v>
      </c>
      <c r="D193" s="863" t="s">
        <v>604</v>
      </c>
      <c r="E193" s="835" t="s">
        <v>4515</v>
      </c>
      <c r="F193" s="863" t="s">
        <v>4516</v>
      </c>
      <c r="G193" s="835" t="s">
        <v>4845</v>
      </c>
      <c r="H193" s="835" t="s">
        <v>4846</v>
      </c>
      <c r="I193" s="849">
        <v>5.869999885559082</v>
      </c>
      <c r="J193" s="849">
        <v>100</v>
      </c>
      <c r="K193" s="850">
        <v>587</v>
      </c>
    </row>
    <row r="194" spans="1:11" ht="14.45" customHeight="1" x14ac:dyDescent="0.2">
      <c r="A194" s="831" t="s">
        <v>583</v>
      </c>
      <c r="B194" s="832" t="s">
        <v>584</v>
      </c>
      <c r="C194" s="835" t="s">
        <v>603</v>
      </c>
      <c r="D194" s="863" t="s">
        <v>604</v>
      </c>
      <c r="E194" s="835" t="s">
        <v>4515</v>
      </c>
      <c r="F194" s="863" t="s">
        <v>4516</v>
      </c>
      <c r="G194" s="835" t="s">
        <v>4827</v>
      </c>
      <c r="H194" s="835" t="s">
        <v>4847</v>
      </c>
      <c r="I194" s="849">
        <v>9.2950000762939453</v>
      </c>
      <c r="J194" s="849">
        <v>350</v>
      </c>
      <c r="K194" s="850">
        <v>3253</v>
      </c>
    </row>
    <row r="195" spans="1:11" ht="14.45" customHeight="1" x14ac:dyDescent="0.2">
      <c r="A195" s="831" t="s">
        <v>583</v>
      </c>
      <c r="B195" s="832" t="s">
        <v>584</v>
      </c>
      <c r="C195" s="835" t="s">
        <v>603</v>
      </c>
      <c r="D195" s="863" t="s">
        <v>604</v>
      </c>
      <c r="E195" s="835" t="s">
        <v>4515</v>
      </c>
      <c r="F195" s="863" t="s">
        <v>4516</v>
      </c>
      <c r="G195" s="835" t="s">
        <v>4829</v>
      </c>
      <c r="H195" s="835" t="s">
        <v>4848</v>
      </c>
      <c r="I195" s="849">
        <v>8.119999885559082</v>
      </c>
      <c r="J195" s="849">
        <v>148</v>
      </c>
      <c r="K195" s="850">
        <v>1201.7600250244141</v>
      </c>
    </row>
    <row r="196" spans="1:11" ht="14.45" customHeight="1" x14ac:dyDescent="0.2">
      <c r="A196" s="831" t="s">
        <v>583</v>
      </c>
      <c r="B196" s="832" t="s">
        <v>584</v>
      </c>
      <c r="C196" s="835" t="s">
        <v>603</v>
      </c>
      <c r="D196" s="863" t="s">
        <v>604</v>
      </c>
      <c r="E196" s="835" t="s">
        <v>4515</v>
      </c>
      <c r="F196" s="863" t="s">
        <v>4516</v>
      </c>
      <c r="G196" s="835" t="s">
        <v>4831</v>
      </c>
      <c r="H196" s="835" t="s">
        <v>4849</v>
      </c>
      <c r="I196" s="849">
        <v>98.37428610665458</v>
      </c>
      <c r="J196" s="849">
        <v>23</v>
      </c>
      <c r="K196" s="850">
        <v>2262.569938659668</v>
      </c>
    </row>
    <row r="197" spans="1:11" ht="14.45" customHeight="1" x14ac:dyDescent="0.2">
      <c r="A197" s="831" t="s">
        <v>583</v>
      </c>
      <c r="B197" s="832" t="s">
        <v>584</v>
      </c>
      <c r="C197" s="835" t="s">
        <v>603</v>
      </c>
      <c r="D197" s="863" t="s">
        <v>604</v>
      </c>
      <c r="E197" s="835" t="s">
        <v>4515</v>
      </c>
      <c r="F197" s="863" t="s">
        <v>4516</v>
      </c>
      <c r="G197" s="835" t="s">
        <v>4850</v>
      </c>
      <c r="H197" s="835" t="s">
        <v>4851</v>
      </c>
      <c r="I197" s="849">
        <v>46.310000101725258</v>
      </c>
      <c r="J197" s="849">
        <v>36</v>
      </c>
      <c r="K197" s="850">
        <v>1667.1599731445313</v>
      </c>
    </row>
    <row r="198" spans="1:11" ht="14.45" customHeight="1" x14ac:dyDescent="0.2">
      <c r="A198" s="831" t="s">
        <v>583</v>
      </c>
      <c r="B198" s="832" t="s">
        <v>584</v>
      </c>
      <c r="C198" s="835" t="s">
        <v>603</v>
      </c>
      <c r="D198" s="863" t="s">
        <v>604</v>
      </c>
      <c r="E198" s="835" t="s">
        <v>4515</v>
      </c>
      <c r="F198" s="863" t="s">
        <v>4516</v>
      </c>
      <c r="G198" s="835" t="s">
        <v>4833</v>
      </c>
      <c r="H198" s="835" t="s">
        <v>4852</v>
      </c>
      <c r="I198" s="849">
        <v>0.37999999523162842</v>
      </c>
      <c r="J198" s="849">
        <v>5</v>
      </c>
      <c r="K198" s="850">
        <v>1.8999999761581421</v>
      </c>
    </row>
    <row r="199" spans="1:11" ht="14.45" customHeight="1" x14ac:dyDescent="0.2">
      <c r="A199" s="831" t="s">
        <v>583</v>
      </c>
      <c r="B199" s="832" t="s">
        <v>584</v>
      </c>
      <c r="C199" s="835" t="s">
        <v>603</v>
      </c>
      <c r="D199" s="863" t="s">
        <v>604</v>
      </c>
      <c r="E199" s="835" t="s">
        <v>4515</v>
      </c>
      <c r="F199" s="863" t="s">
        <v>4516</v>
      </c>
      <c r="G199" s="835" t="s">
        <v>4835</v>
      </c>
      <c r="H199" s="835" t="s">
        <v>4853</v>
      </c>
      <c r="I199" s="849">
        <v>13.081111060248482</v>
      </c>
      <c r="J199" s="849">
        <v>252</v>
      </c>
      <c r="K199" s="850">
        <v>3296.4001159667969</v>
      </c>
    </row>
    <row r="200" spans="1:11" ht="14.45" customHeight="1" x14ac:dyDescent="0.2">
      <c r="A200" s="831" t="s">
        <v>583</v>
      </c>
      <c r="B200" s="832" t="s">
        <v>584</v>
      </c>
      <c r="C200" s="835" t="s">
        <v>603</v>
      </c>
      <c r="D200" s="863" t="s">
        <v>604</v>
      </c>
      <c r="E200" s="835" t="s">
        <v>4515</v>
      </c>
      <c r="F200" s="863" t="s">
        <v>4516</v>
      </c>
      <c r="G200" s="835" t="s">
        <v>4837</v>
      </c>
      <c r="H200" s="835" t="s">
        <v>4854</v>
      </c>
      <c r="I200" s="849">
        <v>9.4899997711181641</v>
      </c>
      <c r="J200" s="849">
        <v>96</v>
      </c>
      <c r="K200" s="850">
        <v>910.97998046875</v>
      </c>
    </row>
    <row r="201" spans="1:11" ht="14.45" customHeight="1" x14ac:dyDescent="0.2">
      <c r="A201" s="831" t="s">
        <v>583</v>
      </c>
      <c r="B201" s="832" t="s">
        <v>584</v>
      </c>
      <c r="C201" s="835" t="s">
        <v>603</v>
      </c>
      <c r="D201" s="863" t="s">
        <v>604</v>
      </c>
      <c r="E201" s="835" t="s">
        <v>4515</v>
      </c>
      <c r="F201" s="863" t="s">
        <v>4516</v>
      </c>
      <c r="G201" s="835" t="s">
        <v>4839</v>
      </c>
      <c r="H201" s="835" t="s">
        <v>4855</v>
      </c>
      <c r="I201" s="849">
        <v>18.942499160766602</v>
      </c>
      <c r="J201" s="849">
        <v>108</v>
      </c>
      <c r="K201" s="850">
        <v>2045.1600036621094</v>
      </c>
    </row>
    <row r="202" spans="1:11" ht="14.45" customHeight="1" x14ac:dyDescent="0.2">
      <c r="A202" s="831" t="s">
        <v>583</v>
      </c>
      <c r="B202" s="832" t="s">
        <v>584</v>
      </c>
      <c r="C202" s="835" t="s">
        <v>603</v>
      </c>
      <c r="D202" s="863" t="s">
        <v>604</v>
      </c>
      <c r="E202" s="835" t="s">
        <v>4515</v>
      </c>
      <c r="F202" s="863" t="s">
        <v>4516</v>
      </c>
      <c r="G202" s="835" t="s">
        <v>4841</v>
      </c>
      <c r="H202" s="835" t="s">
        <v>4856</v>
      </c>
      <c r="I202" s="849">
        <v>25.553845625657303</v>
      </c>
      <c r="J202" s="849">
        <v>480</v>
      </c>
      <c r="K202" s="850">
        <v>12266.450012207031</v>
      </c>
    </row>
    <row r="203" spans="1:11" ht="14.45" customHeight="1" x14ac:dyDescent="0.2">
      <c r="A203" s="831" t="s">
        <v>583</v>
      </c>
      <c r="B203" s="832" t="s">
        <v>584</v>
      </c>
      <c r="C203" s="835" t="s">
        <v>603</v>
      </c>
      <c r="D203" s="863" t="s">
        <v>604</v>
      </c>
      <c r="E203" s="835" t="s">
        <v>4515</v>
      </c>
      <c r="F203" s="863" t="s">
        <v>4516</v>
      </c>
      <c r="G203" s="835" t="s">
        <v>4857</v>
      </c>
      <c r="H203" s="835" t="s">
        <v>4858</v>
      </c>
      <c r="I203" s="849">
        <v>13.214999675750732</v>
      </c>
      <c r="J203" s="849">
        <v>20</v>
      </c>
      <c r="K203" s="850">
        <v>264.19999694824219</v>
      </c>
    </row>
    <row r="204" spans="1:11" ht="14.45" customHeight="1" x14ac:dyDescent="0.2">
      <c r="A204" s="831" t="s">
        <v>583</v>
      </c>
      <c r="B204" s="832" t="s">
        <v>584</v>
      </c>
      <c r="C204" s="835" t="s">
        <v>603</v>
      </c>
      <c r="D204" s="863" t="s">
        <v>604</v>
      </c>
      <c r="E204" s="835" t="s">
        <v>4515</v>
      </c>
      <c r="F204" s="863" t="s">
        <v>4516</v>
      </c>
      <c r="G204" s="835" t="s">
        <v>4859</v>
      </c>
      <c r="H204" s="835" t="s">
        <v>4860</v>
      </c>
      <c r="I204" s="849">
        <v>15.760000228881836</v>
      </c>
      <c r="J204" s="849">
        <v>20</v>
      </c>
      <c r="K204" s="850">
        <v>315.10000610351563</v>
      </c>
    </row>
    <row r="205" spans="1:11" ht="14.45" customHeight="1" x14ac:dyDescent="0.2">
      <c r="A205" s="831" t="s">
        <v>583</v>
      </c>
      <c r="B205" s="832" t="s">
        <v>584</v>
      </c>
      <c r="C205" s="835" t="s">
        <v>603</v>
      </c>
      <c r="D205" s="863" t="s">
        <v>604</v>
      </c>
      <c r="E205" s="835" t="s">
        <v>4515</v>
      </c>
      <c r="F205" s="863" t="s">
        <v>4516</v>
      </c>
      <c r="G205" s="835" t="s">
        <v>4861</v>
      </c>
      <c r="H205" s="835" t="s">
        <v>4862</v>
      </c>
      <c r="I205" s="849">
        <v>18.860000610351563</v>
      </c>
      <c r="J205" s="849">
        <v>20</v>
      </c>
      <c r="K205" s="850">
        <v>377.20001220703125</v>
      </c>
    </row>
    <row r="206" spans="1:11" ht="14.45" customHeight="1" x14ac:dyDescent="0.2">
      <c r="A206" s="831" t="s">
        <v>583</v>
      </c>
      <c r="B206" s="832" t="s">
        <v>584</v>
      </c>
      <c r="C206" s="835" t="s">
        <v>603</v>
      </c>
      <c r="D206" s="863" t="s">
        <v>604</v>
      </c>
      <c r="E206" s="835" t="s">
        <v>4515</v>
      </c>
      <c r="F206" s="863" t="s">
        <v>4516</v>
      </c>
      <c r="G206" s="835" t="s">
        <v>4863</v>
      </c>
      <c r="H206" s="835" t="s">
        <v>4864</v>
      </c>
      <c r="I206" s="849">
        <v>8.619999885559082</v>
      </c>
      <c r="J206" s="849">
        <v>30</v>
      </c>
      <c r="K206" s="850">
        <v>258.60000610351563</v>
      </c>
    </row>
    <row r="207" spans="1:11" ht="14.45" customHeight="1" x14ac:dyDescent="0.2">
      <c r="A207" s="831" t="s">
        <v>583</v>
      </c>
      <c r="B207" s="832" t="s">
        <v>584</v>
      </c>
      <c r="C207" s="835" t="s">
        <v>603</v>
      </c>
      <c r="D207" s="863" t="s">
        <v>604</v>
      </c>
      <c r="E207" s="835" t="s">
        <v>4515</v>
      </c>
      <c r="F207" s="863" t="s">
        <v>4516</v>
      </c>
      <c r="G207" s="835" t="s">
        <v>4865</v>
      </c>
      <c r="H207" s="835" t="s">
        <v>4866</v>
      </c>
      <c r="I207" s="849">
        <v>13.220000267028809</v>
      </c>
      <c r="J207" s="849">
        <v>30</v>
      </c>
      <c r="K207" s="850">
        <v>396.60000610351563</v>
      </c>
    </row>
    <row r="208" spans="1:11" ht="14.45" customHeight="1" x14ac:dyDescent="0.2">
      <c r="A208" s="831" t="s">
        <v>583</v>
      </c>
      <c r="B208" s="832" t="s">
        <v>584</v>
      </c>
      <c r="C208" s="835" t="s">
        <v>603</v>
      </c>
      <c r="D208" s="863" t="s">
        <v>604</v>
      </c>
      <c r="E208" s="835" t="s">
        <v>4515</v>
      </c>
      <c r="F208" s="863" t="s">
        <v>4516</v>
      </c>
      <c r="G208" s="835" t="s">
        <v>4859</v>
      </c>
      <c r="H208" s="835" t="s">
        <v>4867</v>
      </c>
      <c r="I208" s="849">
        <v>15.760000228881836</v>
      </c>
      <c r="J208" s="849">
        <v>20</v>
      </c>
      <c r="K208" s="850">
        <v>315.10000610351563</v>
      </c>
    </row>
    <row r="209" spans="1:11" ht="14.45" customHeight="1" x14ac:dyDescent="0.2">
      <c r="A209" s="831" t="s">
        <v>583</v>
      </c>
      <c r="B209" s="832" t="s">
        <v>584</v>
      </c>
      <c r="C209" s="835" t="s">
        <v>603</v>
      </c>
      <c r="D209" s="863" t="s">
        <v>604</v>
      </c>
      <c r="E209" s="835" t="s">
        <v>4515</v>
      </c>
      <c r="F209" s="863" t="s">
        <v>4516</v>
      </c>
      <c r="G209" s="835" t="s">
        <v>4861</v>
      </c>
      <c r="H209" s="835" t="s">
        <v>4868</v>
      </c>
      <c r="I209" s="849">
        <v>18.860000610351563</v>
      </c>
      <c r="J209" s="849">
        <v>20</v>
      </c>
      <c r="K209" s="850">
        <v>377.20001220703125</v>
      </c>
    </row>
    <row r="210" spans="1:11" ht="14.45" customHeight="1" x14ac:dyDescent="0.2">
      <c r="A210" s="831" t="s">
        <v>583</v>
      </c>
      <c r="B210" s="832" t="s">
        <v>584</v>
      </c>
      <c r="C210" s="835" t="s">
        <v>603</v>
      </c>
      <c r="D210" s="863" t="s">
        <v>604</v>
      </c>
      <c r="E210" s="835" t="s">
        <v>4515</v>
      </c>
      <c r="F210" s="863" t="s">
        <v>4516</v>
      </c>
      <c r="G210" s="835" t="s">
        <v>4869</v>
      </c>
      <c r="H210" s="835" t="s">
        <v>4870</v>
      </c>
      <c r="I210" s="849">
        <v>7.5900001525878906</v>
      </c>
      <c r="J210" s="849">
        <v>1</v>
      </c>
      <c r="K210" s="850">
        <v>7.5900001525878906</v>
      </c>
    </row>
    <row r="211" spans="1:11" ht="14.45" customHeight="1" x14ac:dyDescent="0.2">
      <c r="A211" s="831" t="s">
        <v>583</v>
      </c>
      <c r="B211" s="832" t="s">
        <v>584</v>
      </c>
      <c r="C211" s="835" t="s">
        <v>603</v>
      </c>
      <c r="D211" s="863" t="s">
        <v>604</v>
      </c>
      <c r="E211" s="835" t="s">
        <v>4515</v>
      </c>
      <c r="F211" s="863" t="s">
        <v>4516</v>
      </c>
      <c r="G211" s="835" t="s">
        <v>4863</v>
      </c>
      <c r="H211" s="835" t="s">
        <v>4871</v>
      </c>
      <c r="I211" s="849">
        <v>8.6239999771118168</v>
      </c>
      <c r="J211" s="849">
        <v>120</v>
      </c>
      <c r="K211" s="850">
        <v>1034.8000030517578</v>
      </c>
    </row>
    <row r="212" spans="1:11" ht="14.45" customHeight="1" x14ac:dyDescent="0.2">
      <c r="A212" s="831" t="s">
        <v>583</v>
      </c>
      <c r="B212" s="832" t="s">
        <v>584</v>
      </c>
      <c r="C212" s="835" t="s">
        <v>603</v>
      </c>
      <c r="D212" s="863" t="s">
        <v>604</v>
      </c>
      <c r="E212" s="835" t="s">
        <v>4515</v>
      </c>
      <c r="F212" s="863" t="s">
        <v>4516</v>
      </c>
      <c r="G212" s="835" t="s">
        <v>4865</v>
      </c>
      <c r="H212" s="835" t="s">
        <v>4872</v>
      </c>
      <c r="I212" s="849">
        <v>13.227499723434448</v>
      </c>
      <c r="J212" s="849">
        <v>110</v>
      </c>
      <c r="K212" s="850">
        <v>1455</v>
      </c>
    </row>
    <row r="213" spans="1:11" ht="14.45" customHeight="1" x14ac:dyDescent="0.2">
      <c r="A213" s="831" t="s">
        <v>583</v>
      </c>
      <c r="B213" s="832" t="s">
        <v>584</v>
      </c>
      <c r="C213" s="835" t="s">
        <v>603</v>
      </c>
      <c r="D213" s="863" t="s">
        <v>604</v>
      </c>
      <c r="E213" s="835" t="s">
        <v>4515</v>
      </c>
      <c r="F213" s="863" t="s">
        <v>4516</v>
      </c>
      <c r="G213" s="835" t="s">
        <v>4873</v>
      </c>
      <c r="H213" s="835" t="s">
        <v>4874</v>
      </c>
      <c r="I213" s="849">
        <v>2.5</v>
      </c>
      <c r="J213" s="849">
        <v>20</v>
      </c>
      <c r="K213" s="850">
        <v>50</v>
      </c>
    </row>
    <row r="214" spans="1:11" ht="14.45" customHeight="1" x14ac:dyDescent="0.2">
      <c r="A214" s="831" t="s">
        <v>583</v>
      </c>
      <c r="B214" s="832" t="s">
        <v>584</v>
      </c>
      <c r="C214" s="835" t="s">
        <v>603</v>
      </c>
      <c r="D214" s="863" t="s">
        <v>604</v>
      </c>
      <c r="E214" s="835" t="s">
        <v>4515</v>
      </c>
      <c r="F214" s="863" t="s">
        <v>4516</v>
      </c>
      <c r="G214" s="835" t="s">
        <v>4875</v>
      </c>
      <c r="H214" s="835" t="s">
        <v>4876</v>
      </c>
      <c r="I214" s="849">
        <v>2.190000057220459</v>
      </c>
      <c r="J214" s="849">
        <v>10</v>
      </c>
      <c r="K214" s="850">
        <v>21.899999618530273</v>
      </c>
    </row>
    <row r="215" spans="1:11" ht="14.45" customHeight="1" x14ac:dyDescent="0.2">
      <c r="A215" s="831" t="s">
        <v>583</v>
      </c>
      <c r="B215" s="832" t="s">
        <v>584</v>
      </c>
      <c r="C215" s="835" t="s">
        <v>603</v>
      </c>
      <c r="D215" s="863" t="s">
        <v>604</v>
      </c>
      <c r="E215" s="835" t="s">
        <v>4515</v>
      </c>
      <c r="F215" s="863" t="s">
        <v>4516</v>
      </c>
      <c r="G215" s="835" t="s">
        <v>4877</v>
      </c>
      <c r="H215" s="835" t="s">
        <v>4878</v>
      </c>
      <c r="I215" s="849">
        <v>3.5674999356269836</v>
      </c>
      <c r="J215" s="849">
        <v>260</v>
      </c>
      <c r="K215" s="850">
        <v>927.20000076293945</v>
      </c>
    </row>
    <row r="216" spans="1:11" ht="14.45" customHeight="1" x14ac:dyDescent="0.2">
      <c r="A216" s="831" t="s">
        <v>583</v>
      </c>
      <c r="B216" s="832" t="s">
        <v>584</v>
      </c>
      <c r="C216" s="835" t="s">
        <v>603</v>
      </c>
      <c r="D216" s="863" t="s">
        <v>604</v>
      </c>
      <c r="E216" s="835" t="s">
        <v>4515</v>
      </c>
      <c r="F216" s="863" t="s">
        <v>4516</v>
      </c>
      <c r="G216" s="835" t="s">
        <v>4879</v>
      </c>
      <c r="H216" s="835" t="s">
        <v>4880</v>
      </c>
      <c r="I216" s="849">
        <v>12.079999923706055</v>
      </c>
      <c r="J216" s="849">
        <v>110</v>
      </c>
      <c r="K216" s="850">
        <v>1328.8000030517578</v>
      </c>
    </row>
    <row r="217" spans="1:11" ht="14.45" customHeight="1" x14ac:dyDescent="0.2">
      <c r="A217" s="831" t="s">
        <v>583</v>
      </c>
      <c r="B217" s="832" t="s">
        <v>584</v>
      </c>
      <c r="C217" s="835" t="s">
        <v>603</v>
      </c>
      <c r="D217" s="863" t="s">
        <v>604</v>
      </c>
      <c r="E217" s="835" t="s">
        <v>4515</v>
      </c>
      <c r="F217" s="863" t="s">
        <v>4516</v>
      </c>
      <c r="G217" s="835" t="s">
        <v>4875</v>
      </c>
      <c r="H217" s="835" t="s">
        <v>4881</v>
      </c>
      <c r="I217" s="849">
        <v>2.1862500607967377</v>
      </c>
      <c r="J217" s="849">
        <v>160</v>
      </c>
      <c r="K217" s="850">
        <v>349.79999351501465</v>
      </c>
    </row>
    <row r="218" spans="1:11" ht="14.45" customHeight="1" x14ac:dyDescent="0.2">
      <c r="A218" s="831" t="s">
        <v>583</v>
      </c>
      <c r="B218" s="832" t="s">
        <v>584</v>
      </c>
      <c r="C218" s="835" t="s">
        <v>603</v>
      </c>
      <c r="D218" s="863" t="s">
        <v>604</v>
      </c>
      <c r="E218" s="835" t="s">
        <v>4515</v>
      </c>
      <c r="F218" s="863" t="s">
        <v>4516</v>
      </c>
      <c r="G218" s="835" t="s">
        <v>4877</v>
      </c>
      <c r="H218" s="835" t="s">
        <v>4882</v>
      </c>
      <c r="I218" s="849">
        <v>3.5671427931104387</v>
      </c>
      <c r="J218" s="849">
        <v>160</v>
      </c>
      <c r="K218" s="850">
        <v>570.79999542236328</v>
      </c>
    </row>
    <row r="219" spans="1:11" ht="14.45" customHeight="1" x14ac:dyDescent="0.2">
      <c r="A219" s="831" t="s">
        <v>583</v>
      </c>
      <c r="B219" s="832" t="s">
        <v>584</v>
      </c>
      <c r="C219" s="835" t="s">
        <v>603</v>
      </c>
      <c r="D219" s="863" t="s">
        <v>604</v>
      </c>
      <c r="E219" s="835" t="s">
        <v>4515</v>
      </c>
      <c r="F219" s="863" t="s">
        <v>4516</v>
      </c>
      <c r="G219" s="835" t="s">
        <v>4879</v>
      </c>
      <c r="H219" s="835" t="s">
        <v>4883</v>
      </c>
      <c r="I219" s="849">
        <v>12.07599983215332</v>
      </c>
      <c r="J219" s="849">
        <v>100</v>
      </c>
      <c r="K219" s="850">
        <v>1207.6000213623047</v>
      </c>
    </row>
    <row r="220" spans="1:11" ht="14.45" customHeight="1" x14ac:dyDescent="0.2">
      <c r="A220" s="831" t="s">
        <v>583</v>
      </c>
      <c r="B220" s="832" t="s">
        <v>584</v>
      </c>
      <c r="C220" s="835" t="s">
        <v>603</v>
      </c>
      <c r="D220" s="863" t="s">
        <v>604</v>
      </c>
      <c r="E220" s="835" t="s">
        <v>4515</v>
      </c>
      <c r="F220" s="863" t="s">
        <v>4516</v>
      </c>
      <c r="G220" s="835" t="s">
        <v>4884</v>
      </c>
      <c r="H220" s="835" t="s">
        <v>4885</v>
      </c>
      <c r="I220" s="849">
        <v>8.3400001525878906</v>
      </c>
      <c r="J220" s="849">
        <v>2</v>
      </c>
      <c r="K220" s="850">
        <v>16.670000076293945</v>
      </c>
    </row>
    <row r="221" spans="1:11" ht="14.45" customHeight="1" x14ac:dyDescent="0.2">
      <c r="A221" s="831" t="s">
        <v>583</v>
      </c>
      <c r="B221" s="832" t="s">
        <v>584</v>
      </c>
      <c r="C221" s="835" t="s">
        <v>603</v>
      </c>
      <c r="D221" s="863" t="s">
        <v>604</v>
      </c>
      <c r="E221" s="835" t="s">
        <v>4515</v>
      </c>
      <c r="F221" s="863" t="s">
        <v>4516</v>
      </c>
      <c r="G221" s="835" t="s">
        <v>4886</v>
      </c>
      <c r="H221" s="835" t="s">
        <v>4887</v>
      </c>
      <c r="I221" s="849">
        <v>105.45499801635742</v>
      </c>
      <c r="J221" s="849">
        <v>7</v>
      </c>
      <c r="K221" s="850">
        <v>738.18998718261719</v>
      </c>
    </row>
    <row r="222" spans="1:11" ht="14.45" customHeight="1" x14ac:dyDescent="0.2">
      <c r="A222" s="831" t="s">
        <v>583</v>
      </c>
      <c r="B222" s="832" t="s">
        <v>584</v>
      </c>
      <c r="C222" s="835" t="s">
        <v>603</v>
      </c>
      <c r="D222" s="863" t="s">
        <v>604</v>
      </c>
      <c r="E222" s="835" t="s">
        <v>4515</v>
      </c>
      <c r="F222" s="863" t="s">
        <v>4516</v>
      </c>
      <c r="G222" s="835" t="s">
        <v>4886</v>
      </c>
      <c r="H222" s="835" t="s">
        <v>4888</v>
      </c>
      <c r="I222" s="849">
        <v>105.45999908447266</v>
      </c>
      <c r="J222" s="849">
        <v>1</v>
      </c>
      <c r="K222" s="850">
        <v>105.45999908447266</v>
      </c>
    </row>
    <row r="223" spans="1:11" ht="14.45" customHeight="1" x14ac:dyDescent="0.2">
      <c r="A223" s="831" t="s">
        <v>583</v>
      </c>
      <c r="B223" s="832" t="s">
        <v>584</v>
      </c>
      <c r="C223" s="835" t="s">
        <v>603</v>
      </c>
      <c r="D223" s="863" t="s">
        <v>604</v>
      </c>
      <c r="E223" s="835" t="s">
        <v>4515</v>
      </c>
      <c r="F223" s="863" t="s">
        <v>4516</v>
      </c>
      <c r="G223" s="835" t="s">
        <v>4889</v>
      </c>
      <c r="H223" s="835" t="s">
        <v>4890</v>
      </c>
      <c r="I223" s="849">
        <v>19.959999084472656</v>
      </c>
      <c r="J223" s="849">
        <v>1</v>
      </c>
      <c r="K223" s="850">
        <v>19.959999084472656</v>
      </c>
    </row>
    <row r="224" spans="1:11" ht="14.45" customHeight="1" x14ac:dyDescent="0.2">
      <c r="A224" s="831" t="s">
        <v>583</v>
      </c>
      <c r="B224" s="832" t="s">
        <v>584</v>
      </c>
      <c r="C224" s="835" t="s">
        <v>603</v>
      </c>
      <c r="D224" s="863" t="s">
        <v>604</v>
      </c>
      <c r="E224" s="835" t="s">
        <v>4515</v>
      </c>
      <c r="F224" s="863" t="s">
        <v>4516</v>
      </c>
      <c r="G224" s="835" t="s">
        <v>4891</v>
      </c>
      <c r="H224" s="835" t="s">
        <v>4892</v>
      </c>
      <c r="I224" s="849">
        <v>2.7300000190734863</v>
      </c>
      <c r="J224" s="849">
        <v>6</v>
      </c>
      <c r="K224" s="850">
        <v>16.379999160766602</v>
      </c>
    </row>
    <row r="225" spans="1:11" ht="14.45" customHeight="1" x14ac:dyDescent="0.2">
      <c r="A225" s="831" t="s">
        <v>583</v>
      </c>
      <c r="B225" s="832" t="s">
        <v>584</v>
      </c>
      <c r="C225" s="835" t="s">
        <v>603</v>
      </c>
      <c r="D225" s="863" t="s">
        <v>604</v>
      </c>
      <c r="E225" s="835" t="s">
        <v>4515</v>
      </c>
      <c r="F225" s="863" t="s">
        <v>4516</v>
      </c>
      <c r="G225" s="835" t="s">
        <v>4891</v>
      </c>
      <c r="H225" s="835" t="s">
        <v>4893</v>
      </c>
      <c r="I225" s="849">
        <v>2.7300000190734863</v>
      </c>
      <c r="J225" s="849">
        <v>3</v>
      </c>
      <c r="K225" s="850">
        <v>8.1899995803833008</v>
      </c>
    </row>
    <row r="226" spans="1:11" ht="14.45" customHeight="1" x14ac:dyDescent="0.2">
      <c r="A226" s="831" t="s">
        <v>583</v>
      </c>
      <c r="B226" s="832" t="s">
        <v>584</v>
      </c>
      <c r="C226" s="835" t="s">
        <v>603</v>
      </c>
      <c r="D226" s="863" t="s">
        <v>604</v>
      </c>
      <c r="E226" s="835" t="s">
        <v>4515</v>
      </c>
      <c r="F226" s="863" t="s">
        <v>4516</v>
      </c>
      <c r="G226" s="835" t="s">
        <v>4894</v>
      </c>
      <c r="H226" s="835" t="s">
        <v>4895</v>
      </c>
      <c r="I226" s="849">
        <v>42.630001068115234</v>
      </c>
      <c r="J226" s="849">
        <v>27</v>
      </c>
      <c r="K226" s="850">
        <v>1151</v>
      </c>
    </row>
    <row r="227" spans="1:11" ht="14.45" customHeight="1" x14ac:dyDescent="0.2">
      <c r="A227" s="831" t="s">
        <v>583</v>
      </c>
      <c r="B227" s="832" t="s">
        <v>584</v>
      </c>
      <c r="C227" s="835" t="s">
        <v>603</v>
      </c>
      <c r="D227" s="863" t="s">
        <v>604</v>
      </c>
      <c r="E227" s="835" t="s">
        <v>4515</v>
      </c>
      <c r="F227" s="863" t="s">
        <v>4516</v>
      </c>
      <c r="G227" s="835" t="s">
        <v>4896</v>
      </c>
      <c r="H227" s="835" t="s">
        <v>4897</v>
      </c>
      <c r="I227" s="849">
        <v>12.029999732971191</v>
      </c>
      <c r="J227" s="849">
        <v>75</v>
      </c>
      <c r="K227" s="850">
        <v>901.91998291015625</v>
      </c>
    </row>
    <row r="228" spans="1:11" ht="14.45" customHeight="1" x14ac:dyDescent="0.2">
      <c r="A228" s="831" t="s">
        <v>583</v>
      </c>
      <c r="B228" s="832" t="s">
        <v>584</v>
      </c>
      <c r="C228" s="835" t="s">
        <v>603</v>
      </c>
      <c r="D228" s="863" t="s">
        <v>604</v>
      </c>
      <c r="E228" s="835" t="s">
        <v>4515</v>
      </c>
      <c r="F228" s="863" t="s">
        <v>4516</v>
      </c>
      <c r="G228" s="835" t="s">
        <v>4894</v>
      </c>
      <c r="H228" s="835" t="s">
        <v>4898</v>
      </c>
      <c r="I228" s="849">
        <v>42.630001068115234</v>
      </c>
      <c r="J228" s="849">
        <v>108</v>
      </c>
      <c r="K228" s="850">
        <v>4603.97998046875</v>
      </c>
    </row>
    <row r="229" spans="1:11" ht="14.45" customHeight="1" x14ac:dyDescent="0.2">
      <c r="A229" s="831" t="s">
        <v>583</v>
      </c>
      <c r="B229" s="832" t="s">
        <v>584</v>
      </c>
      <c r="C229" s="835" t="s">
        <v>603</v>
      </c>
      <c r="D229" s="863" t="s">
        <v>604</v>
      </c>
      <c r="E229" s="835" t="s">
        <v>4515</v>
      </c>
      <c r="F229" s="863" t="s">
        <v>4516</v>
      </c>
      <c r="G229" s="835" t="s">
        <v>4896</v>
      </c>
      <c r="H229" s="835" t="s">
        <v>4899</v>
      </c>
      <c r="I229" s="849">
        <v>12.020000457763672</v>
      </c>
      <c r="J229" s="849">
        <v>300</v>
      </c>
      <c r="K229" s="850">
        <v>3606.550048828125</v>
      </c>
    </row>
    <row r="230" spans="1:11" ht="14.45" customHeight="1" x14ac:dyDescent="0.2">
      <c r="A230" s="831" t="s">
        <v>583</v>
      </c>
      <c r="B230" s="832" t="s">
        <v>584</v>
      </c>
      <c r="C230" s="835" t="s">
        <v>603</v>
      </c>
      <c r="D230" s="863" t="s">
        <v>604</v>
      </c>
      <c r="E230" s="835" t="s">
        <v>4515</v>
      </c>
      <c r="F230" s="863" t="s">
        <v>4516</v>
      </c>
      <c r="G230" s="835" t="s">
        <v>4900</v>
      </c>
      <c r="H230" s="835" t="s">
        <v>4901</v>
      </c>
      <c r="I230" s="849">
        <v>66.239997863769531</v>
      </c>
      <c r="J230" s="849">
        <v>150</v>
      </c>
      <c r="K230" s="850">
        <v>9935.999755859375</v>
      </c>
    </row>
    <row r="231" spans="1:11" ht="14.45" customHeight="1" x14ac:dyDescent="0.2">
      <c r="A231" s="831" t="s">
        <v>583</v>
      </c>
      <c r="B231" s="832" t="s">
        <v>584</v>
      </c>
      <c r="C231" s="835" t="s">
        <v>603</v>
      </c>
      <c r="D231" s="863" t="s">
        <v>604</v>
      </c>
      <c r="E231" s="835" t="s">
        <v>4515</v>
      </c>
      <c r="F231" s="863" t="s">
        <v>4516</v>
      </c>
      <c r="G231" s="835" t="s">
        <v>4894</v>
      </c>
      <c r="H231" s="835" t="s">
        <v>4902</v>
      </c>
      <c r="I231" s="849">
        <v>42.630001068115234</v>
      </c>
      <c r="J231" s="849">
        <v>108</v>
      </c>
      <c r="K231" s="850">
        <v>4603.97998046875</v>
      </c>
    </row>
    <row r="232" spans="1:11" ht="14.45" customHeight="1" x14ac:dyDescent="0.2">
      <c r="A232" s="831" t="s">
        <v>583</v>
      </c>
      <c r="B232" s="832" t="s">
        <v>584</v>
      </c>
      <c r="C232" s="835" t="s">
        <v>603</v>
      </c>
      <c r="D232" s="863" t="s">
        <v>604</v>
      </c>
      <c r="E232" s="835" t="s">
        <v>4515</v>
      </c>
      <c r="F232" s="863" t="s">
        <v>4516</v>
      </c>
      <c r="G232" s="835" t="s">
        <v>4896</v>
      </c>
      <c r="H232" s="835" t="s">
        <v>4903</v>
      </c>
      <c r="I232" s="849">
        <v>12.020000457763672</v>
      </c>
      <c r="J232" s="849">
        <v>300</v>
      </c>
      <c r="K232" s="850">
        <v>3607.02001953125</v>
      </c>
    </row>
    <row r="233" spans="1:11" ht="14.45" customHeight="1" x14ac:dyDescent="0.2">
      <c r="A233" s="831" t="s">
        <v>583</v>
      </c>
      <c r="B233" s="832" t="s">
        <v>584</v>
      </c>
      <c r="C233" s="835" t="s">
        <v>603</v>
      </c>
      <c r="D233" s="863" t="s">
        <v>604</v>
      </c>
      <c r="E233" s="835" t="s">
        <v>4515</v>
      </c>
      <c r="F233" s="863" t="s">
        <v>4516</v>
      </c>
      <c r="G233" s="835" t="s">
        <v>4900</v>
      </c>
      <c r="H233" s="835" t="s">
        <v>4904</v>
      </c>
      <c r="I233" s="849">
        <v>66.239997863769531</v>
      </c>
      <c r="J233" s="849">
        <v>120</v>
      </c>
      <c r="K233" s="850">
        <v>7948.800048828125</v>
      </c>
    </row>
    <row r="234" spans="1:11" ht="14.45" customHeight="1" x14ac:dyDescent="0.2">
      <c r="A234" s="831" t="s">
        <v>583</v>
      </c>
      <c r="B234" s="832" t="s">
        <v>584</v>
      </c>
      <c r="C234" s="835" t="s">
        <v>603</v>
      </c>
      <c r="D234" s="863" t="s">
        <v>604</v>
      </c>
      <c r="E234" s="835" t="s">
        <v>4515</v>
      </c>
      <c r="F234" s="863" t="s">
        <v>4516</v>
      </c>
      <c r="G234" s="835" t="s">
        <v>4905</v>
      </c>
      <c r="H234" s="835" t="s">
        <v>4906</v>
      </c>
      <c r="I234" s="849">
        <v>280.33999633789063</v>
      </c>
      <c r="J234" s="849">
        <v>3</v>
      </c>
      <c r="K234" s="850">
        <v>841.010009765625</v>
      </c>
    </row>
    <row r="235" spans="1:11" ht="14.45" customHeight="1" x14ac:dyDescent="0.2">
      <c r="A235" s="831" t="s">
        <v>583</v>
      </c>
      <c r="B235" s="832" t="s">
        <v>584</v>
      </c>
      <c r="C235" s="835" t="s">
        <v>603</v>
      </c>
      <c r="D235" s="863" t="s">
        <v>604</v>
      </c>
      <c r="E235" s="835" t="s">
        <v>4515</v>
      </c>
      <c r="F235" s="863" t="s">
        <v>4516</v>
      </c>
      <c r="G235" s="835" t="s">
        <v>4905</v>
      </c>
      <c r="H235" s="835" t="s">
        <v>4907</v>
      </c>
      <c r="I235" s="849">
        <v>280.33999633789063</v>
      </c>
      <c r="J235" s="849">
        <v>2</v>
      </c>
      <c r="K235" s="850">
        <v>560.66998291015625</v>
      </c>
    </row>
    <row r="236" spans="1:11" ht="14.45" customHeight="1" x14ac:dyDescent="0.2">
      <c r="A236" s="831" t="s">
        <v>583</v>
      </c>
      <c r="B236" s="832" t="s">
        <v>584</v>
      </c>
      <c r="C236" s="835" t="s">
        <v>603</v>
      </c>
      <c r="D236" s="863" t="s">
        <v>604</v>
      </c>
      <c r="E236" s="835" t="s">
        <v>4515</v>
      </c>
      <c r="F236" s="863" t="s">
        <v>4516</v>
      </c>
      <c r="G236" s="835" t="s">
        <v>4530</v>
      </c>
      <c r="H236" s="835" t="s">
        <v>4531</v>
      </c>
      <c r="I236" s="849">
        <v>0.67000001668930054</v>
      </c>
      <c r="J236" s="849">
        <v>12000</v>
      </c>
      <c r="K236" s="850">
        <v>8040</v>
      </c>
    </row>
    <row r="237" spans="1:11" ht="14.45" customHeight="1" x14ac:dyDescent="0.2">
      <c r="A237" s="831" t="s">
        <v>583</v>
      </c>
      <c r="B237" s="832" t="s">
        <v>584</v>
      </c>
      <c r="C237" s="835" t="s">
        <v>603</v>
      </c>
      <c r="D237" s="863" t="s">
        <v>604</v>
      </c>
      <c r="E237" s="835" t="s">
        <v>4515</v>
      </c>
      <c r="F237" s="863" t="s">
        <v>4516</v>
      </c>
      <c r="G237" s="835" t="s">
        <v>4530</v>
      </c>
      <c r="H237" s="835" t="s">
        <v>4532</v>
      </c>
      <c r="I237" s="849">
        <v>0.66818183660507202</v>
      </c>
      <c r="J237" s="849">
        <v>17000</v>
      </c>
      <c r="K237" s="850">
        <v>11355</v>
      </c>
    </row>
    <row r="238" spans="1:11" ht="14.45" customHeight="1" x14ac:dyDescent="0.2">
      <c r="A238" s="831" t="s">
        <v>583</v>
      </c>
      <c r="B238" s="832" t="s">
        <v>584</v>
      </c>
      <c r="C238" s="835" t="s">
        <v>603</v>
      </c>
      <c r="D238" s="863" t="s">
        <v>604</v>
      </c>
      <c r="E238" s="835" t="s">
        <v>4515</v>
      </c>
      <c r="F238" s="863" t="s">
        <v>4516</v>
      </c>
      <c r="G238" s="835" t="s">
        <v>4908</v>
      </c>
      <c r="H238" s="835" t="s">
        <v>4909</v>
      </c>
      <c r="I238" s="849">
        <v>2.25</v>
      </c>
      <c r="J238" s="849">
        <v>1200</v>
      </c>
      <c r="K238" s="850">
        <v>2704.800048828125</v>
      </c>
    </row>
    <row r="239" spans="1:11" ht="14.45" customHeight="1" x14ac:dyDescent="0.2">
      <c r="A239" s="831" t="s">
        <v>583</v>
      </c>
      <c r="B239" s="832" t="s">
        <v>584</v>
      </c>
      <c r="C239" s="835" t="s">
        <v>603</v>
      </c>
      <c r="D239" s="863" t="s">
        <v>604</v>
      </c>
      <c r="E239" s="835" t="s">
        <v>4515</v>
      </c>
      <c r="F239" s="863" t="s">
        <v>4516</v>
      </c>
      <c r="G239" s="835" t="s">
        <v>4910</v>
      </c>
      <c r="H239" s="835" t="s">
        <v>4911</v>
      </c>
      <c r="I239" s="849">
        <v>3.940000057220459</v>
      </c>
      <c r="J239" s="849">
        <v>5500</v>
      </c>
      <c r="K239" s="850">
        <v>21686.10009765625</v>
      </c>
    </row>
    <row r="240" spans="1:11" ht="14.45" customHeight="1" x14ac:dyDescent="0.2">
      <c r="A240" s="831" t="s">
        <v>583</v>
      </c>
      <c r="B240" s="832" t="s">
        <v>584</v>
      </c>
      <c r="C240" s="835" t="s">
        <v>603</v>
      </c>
      <c r="D240" s="863" t="s">
        <v>604</v>
      </c>
      <c r="E240" s="835" t="s">
        <v>4515</v>
      </c>
      <c r="F240" s="863" t="s">
        <v>4516</v>
      </c>
      <c r="G240" s="835" t="s">
        <v>4910</v>
      </c>
      <c r="H240" s="835" t="s">
        <v>4912</v>
      </c>
      <c r="I240" s="849">
        <v>3.9425000548362732</v>
      </c>
      <c r="J240" s="849">
        <v>8000</v>
      </c>
      <c r="K240" s="850">
        <v>31548.749877929688</v>
      </c>
    </row>
    <row r="241" spans="1:11" ht="14.45" customHeight="1" x14ac:dyDescent="0.2">
      <c r="A241" s="831" t="s">
        <v>583</v>
      </c>
      <c r="B241" s="832" t="s">
        <v>584</v>
      </c>
      <c r="C241" s="835" t="s">
        <v>603</v>
      </c>
      <c r="D241" s="863" t="s">
        <v>604</v>
      </c>
      <c r="E241" s="835" t="s">
        <v>4515</v>
      </c>
      <c r="F241" s="863" t="s">
        <v>4516</v>
      </c>
      <c r="G241" s="835" t="s">
        <v>4913</v>
      </c>
      <c r="H241" s="835" t="s">
        <v>4914</v>
      </c>
      <c r="I241" s="849">
        <v>1.2100000381469727</v>
      </c>
      <c r="J241" s="849">
        <v>2070</v>
      </c>
      <c r="K241" s="850">
        <v>2504.6999969482422</v>
      </c>
    </row>
    <row r="242" spans="1:11" ht="14.45" customHeight="1" x14ac:dyDescent="0.2">
      <c r="A242" s="831" t="s">
        <v>583</v>
      </c>
      <c r="B242" s="832" t="s">
        <v>584</v>
      </c>
      <c r="C242" s="835" t="s">
        <v>603</v>
      </c>
      <c r="D242" s="863" t="s">
        <v>604</v>
      </c>
      <c r="E242" s="835" t="s">
        <v>4515</v>
      </c>
      <c r="F242" s="863" t="s">
        <v>4516</v>
      </c>
      <c r="G242" s="835" t="s">
        <v>4915</v>
      </c>
      <c r="H242" s="835" t="s">
        <v>4916</v>
      </c>
      <c r="I242" s="849">
        <v>7.5</v>
      </c>
      <c r="J242" s="849">
        <v>288</v>
      </c>
      <c r="K242" s="850">
        <v>2159.3800048828125</v>
      </c>
    </row>
    <row r="243" spans="1:11" ht="14.45" customHeight="1" x14ac:dyDescent="0.2">
      <c r="A243" s="831" t="s">
        <v>583</v>
      </c>
      <c r="B243" s="832" t="s">
        <v>584</v>
      </c>
      <c r="C243" s="835" t="s">
        <v>603</v>
      </c>
      <c r="D243" s="863" t="s">
        <v>604</v>
      </c>
      <c r="E243" s="835" t="s">
        <v>4515</v>
      </c>
      <c r="F243" s="863" t="s">
        <v>4516</v>
      </c>
      <c r="G243" s="835" t="s">
        <v>4917</v>
      </c>
      <c r="H243" s="835" t="s">
        <v>4918</v>
      </c>
      <c r="I243" s="849">
        <v>29.88499927520752</v>
      </c>
      <c r="J243" s="849">
        <v>528</v>
      </c>
      <c r="K243" s="850">
        <v>15779.040283203125</v>
      </c>
    </row>
    <row r="244" spans="1:11" ht="14.45" customHeight="1" x14ac:dyDescent="0.2">
      <c r="A244" s="831" t="s">
        <v>583</v>
      </c>
      <c r="B244" s="832" t="s">
        <v>584</v>
      </c>
      <c r="C244" s="835" t="s">
        <v>603</v>
      </c>
      <c r="D244" s="863" t="s">
        <v>604</v>
      </c>
      <c r="E244" s="835" t="s">
        <v>4515</v>
      </c>
      <c r="F244" s="863" t="s">
        <v>4516</v>
      </c>
      <c r="G244" s="835" t="s">
        <v>4917</v>
      </c>
      <c r="H244" s="835" t="s">
        <v>4919</v>
      </c>
      <c r="I244" s="849">
        <v>29.111666361490887</v>
      </c>
      <c r="J244" s="849">
        <v>600</v>
      </c>
      <c r="K244" s="850">
        <v>17512.820007324219</v>
      </c>
    </row>
    <row r="245" spans="1:11" ht="14.45" customHeight="1" x14ac:dyDescent="0.2">
      <c r="A245" s="831" t="s">
        <v>583</v>
      </c>
      <c r="B245" s="832" t="s">
        <v>584</v>
      </c>
      <c r="C245" s="835" t="s">
        <v>603</v>
      </c>
      <c r="D245" s="863" t="s">
        <v>604</v>
      </c>
      <c r="E245" s="835" t="s">
        <v>4533</v>
      </c>
      <c r="F245" s="863" t="s">
        <v>4534</v>
      </c>
      <c r="G245" s="835" t="s">
        <v>4920</v>
      </c>
      <c r="H245" s="835" t="s">
        <v>4921</v>
      </c>
      <c r="I245" s="849">
        <v>47.344999313354492</v>
      </c>
      <c r="J245" s="849">
        <v>40</v>
      </c>
      <c r="K245" s="850">
        <v>1893.8999938964844</v>
      </c>
    </row>
    <row r="246" spans="1:11" ht="14.45" customHeight="1" x14ac:dyDescent="0.2">
      <c r="A246" s="831" t="s">
        <v>583</v>
      </c>
      <c r="B246" s="832" t="s">
        <v>584</v>
      </c>
      <c r="C246" s="835" t="s">
        <v>603</v>
      </c>
      <c r="D246" s="863" t="s">
        <v>604</v>
      </c>
      <c r="E246" s="835" t="s">
        <v>4533</v>
      </c>
      <c r="F246" s="863" t="s">
        <v>4534</v>
      </c>
      <c r="G246" s="835" t="s">
        <v>4922</v>
      </c>
      <c r="H246" s="835" t="s">
        <v>4923</v>
      </c>
      <c r="I246" s="849">
        <v>592.9000244140625</v>
      </c>
      <c r="J246" s="849">
        <v>2</v>
      </c>
      <c r="K246" s="850">
        <v>1185.800048828125</v>
      </c>
    </row>
    <row r="247" spans="1:11" ht="14.45" customHeight="1" x14ac:dyDescent="0.2">
      <c r="A247" s="831" t="s">
        <v>583</v>
      </c>
      <c r="B247" s="832" t="s">
        <v>584</v>
      </c>
      <c r="C247" s="835" t="s">
        <v>603</v>
      </c>
      <c r="D247" s="863" t="s">
        <v>604</v>
      </c>
      <c r="E247" s="835" t="s">
        <v>4533</v>
      </c>
      <c r="F247" s="863" t="s">
        <v>4534</v>
      </c>
      <c r="G247" s="835" t="s">
        <v>4924</v>
      </c>
      <c r="H247" s="835" t="s">
        <v>4925</v>
      </c>
      <c r="I247" s="849">
        <v>121</v>
      </c>
      <c r="J247" s="849">
        <v>26</v>
      </c>
      <c r="K247" s="850">
        <v>3146</v>
      </c>
    </row>
    <row r="248" spans="1:11" ht="14.45" customHeight="1" x14ac:dyDescent="0.2">
      <c r="A248" s="831" t="s">
        <v>583</v>
      </c>
      <c r="B248" s="832" t="s">
        <v>584</v>
      </c>
      <c r="C248" s="835" t="s">
        <v>603</v>
      </c>
      <c r="D248" s="863" t="s">
        <v>604</v>
      </c>
      <c r="E248" s="835" t="s">
        <v>4533</v>
      </c>
      <c r="F248" s="863" t="s">
        <v>4534</v>
      </c>
      <c r="G248" s="835" t="s">
        <v>4926</v>
      </c>
      <c r="H248" s="835" t="s">
        <v>4927</v>
      </c>
      <c r="I248" s="849">
        <v>4.7199997901916504</v>
      </c>
      <c r="J248" s="849">
        <v>30</v>
      </c>
      <c r="K248" s="850">
        <v>141.57000732421875</v>
      </c>
    </row>
    <row r="249" spans="1:11" ht="14.45" customHeight="1" x14ac:dyDescent="0.2">
      <c r="A249" s="831" t="s">
        <v>583</v>
      </c>
      <c r="B249" s="832" t="s">
        <v>584</v>
      </c>
      <c r="C249" s="835" t="s">
        <v>603</v>
      </c>
      <c r="D249" s="863" t="s">
        <v>604</v>
      </c>
      <c r="E249" s="835" t="s">
        <v>4533</v>
      </c>
      <c r="F249" s="863" t="s">
        <v>4534</v>
      </c>
      <c r="G249" s="835" t="s">
        <v>4928</v>
      </c>
      <c r="H249" s="835" t="s">
        <v>4929</v>
      </c>
      <c r="I249" s="849">
        <v>2.047142812183925</v>
      </c>
      <c r="J249" s="849">
        <v>1600</v>
      </c>
      <c r="K249" s="850">
        <v>3274</v>
      </c>
    </row>
    <row r="250" spans="1:11" ht="14.45" customHeight="1" x14ac:dyDescent="0.2">
      <c r="A250" s="831" t="s">
        <v>583</v>
      </c>
      <c r="B250" s="832" t="s">
        <v>584</v>
      </c>
      <c r="C250" s="835" t="s">
        <v>603</v>
      </c>
      <c r="D250" s="863" t="s">
        <v>604</v>
      </c>
      <c r="E250" s="835" t="s">
        <v>4533</v>
      </c>
      <c r="F250" s="863" t="s">
        <v>4534</v>
      </c>
      <c r="G250" s="835" t="s">
        <v>4930</v>
      </c>
      <c r="H250" s="835" t="s">
        <v>4931</v>
      </c>
      <c r="I250" s="849">
        <v>2501.070068359375</v>
      </c>
      <c r="J250" s="849">
        <v>2</v>
      </c>
      <c r="K250" s="850">
        <v>5002.14013671875</v>
      </c>
    </row>
    <row r="251" spans="1:11" ht="14.45" customHeight="1" x14ac:dyDescent="0.2">
      <c r="A251" s="831" t="s">
        <v>583</v>
      </c>
      <c r="B251" s="832" t="s">
        <v>584</v>
      </c>
      <c r="C251" s="835" t="s">
        <v>603</v>
      </c>
      <c r="D251" s="863" t="s">
        <v>604</v>
      </c>
      <c r="E251" s="835" t="s">
        <v>4533</v>
      </c>
      <c r="F251" s="863" t="s">
        <v>4534</v>
      </c>
      <c r="G251" s="835" t="s">
        <v>4932</v>
      </c>
      <c r="H251" s="835" t="s">
        <v>4933</v>
      </c>
      <c r="I251" s="849">
        <v>154.71285792759485</v>
      </c>
      <c r="J251" s="849">
        <v>130</v>
      </c>
      <c r="K251" s="850">
        <v>20382.989990234375</v>
      </c>
    </row>
    <row r="252" spans="1:11" ht="14.45" customHeight="1" x14ac:dyDescent="0.2">
      <c r="A252" s="831" t="s">
        <v>583</v>
      </c>
      <c r="B252" s="832" t="s">
        <v>584</v>
      </c>
      <c r="C252" s="835" t="s">
        <v>603</v>
      </c>
      <c r="D252" s="863" t="s">
        <v>604</v>
      </c>
      <c r="E252" s="835" t="s">
        <v>4533</v>
      </c>
      <c r="F252" s="863" t="s">
        <v>4534</v>
      </c>
      <c r="G252" s="835" t="s">
        <v>4932</v>
      </c>
      <c r="H252" s="835" t="s">
        <v>4934</v>
      </c>
      <c r="I252" s="849">
        <v>175</v>
      </c>
      <c r="J252" s="849">
        <v>80</v>
      </c>
      <c r="K252" s="850">
        <v>14000.2001953125</v>
      </c>
    </row>
    <row r="253" spans="1:11" ht="14.45" customHeight="1" x14ac:dyDescent="0.2">
      <c r="A253" s="831" t="s">
        <v>583</v>
      </c>
      <c r="B253" s="832" t="s">
        <v>584</v>
      </c>
      <c r="C253" s="835" t="s">
        <v>603</v>
      </c>
      <c r="D253" s="863" t="s">
        <v>604</v>
      </c>
      <c r="E253" s="835" t="s">
        <v>4533</v>
      </c>
      <c r="F253" s="863" t="s">
        <v>4534</v>
      </c>
      <c r="G253" s="835" t="s">
        <v>4935</v>
      </c>
      <c r="H253" s="835" t="s">
        <v>4936</v>
      </c>
      <c r="I253" s="849">
        <v>127.66000366210938</v>
      </c>
      <c r="J253" s="849">
        <v>50</v>
      </c>
      <c r="K253" s="850">
        <v>6382.750244140625</v>
      </c>
    </row>
    <row r="254" spans="1:11" ht="14.45" customHeight="1" x14ac:dyDescent="0.2">
      <c r="A254" s="831" t="s">
        <v>583</v>
      </c>
      <c r="B254" s="832" t="s">
        <v>584</v>
      </c>
      <c r="C254" s="835" t="s">
        <v>603</v>
      </c>
      <c r="D254" s="863" t="s">
        <v>604</v>
      </c>
      <c r="E254" s="835" t="s">
        <v>4533</v>
      </c>
      <c r="F254" s="863" t="s">
        <v>4534</v>
      </c>
      <c r="G254" s="835" t="s">
        <v>4937</v>
      </c>
      <c r="H254" s="835" t="s">
        <v>4938</v>
      </c>
      <c r="I254" s="849">
        <v>47.189998626708984</v>
      </c>
      <c r="J254" s="849">
        <v>20</v>
      </c>
      <c r="K254" s="850">
        <v>943.79998779296875</v>
      </c>
    </row>
    <row r="255" spans="1:11" ht="14.45" customHeight="1" x14ac:dyDescent="0.2">
      <c r="A255" s="831" t="s">
        <v>583</v>
      </c>
      <c r="B255" s="832" t="s">
        <v>584</v>
      </c>
      <c r="C255" s="835" t="s">
        <v>603</v>
      </c>
      <c r="D255" s="863" t="s">
        <v>604</v>
      </c>
      <c r="E255" s="835" t="s">
        <v>4533</v>
      </c>
      <c r="F255" s="863" t="s">
        <v>4534</v>
      </c>
      <c r="G255" s="835" t="s">
        <v>4939</v>
      </c>
      <c r="H255" s="835" t="s">
        <v>4940</v>
      </c>
      <c r="I255" s="849">
        <v>2.9033334255218506</v>
      </c>
      <c r="J255" s="849">
        <v>300</v>
      </c>
      <c r="K255" s="850">
        <v>871</v>
      </c>
    </row>
    <row r="256" spans="1:11" ht="14.45" customHeight="1" x14ac:dyDescent="0.2">
      <c r="A256" s="831" t="s">
        <v>583</v>
      </c>
      <c r="B256" s="832" t="s">
        <v>584</v>
      </c>
      <c r="C256" s="835" t="s">
        <v>603</v>
      </c>
      <c r="D256" s="863" t="s">
        <v>604</v>
      </c>
      <c r="E256" s="835" t="s">
        <v>4533</v>
      </c>
      <c r="F256" s="863" t="s">
        <v>4534</v>
      </c>
      <c r="G256" s="835" t="s">
        <v>4941</v>
      </c>
      <c r="H256" s="835" t="s">
        <v>4942</v>
      </c>
      <c r="I256" s="849">
        <v>2.9050000905990601</v>
      </c>
      <c r="J256" s="849">
        <v>200</v>
      </c>
      <c r="K256" s="850">
        <v>581</v>
      </c>
    </row>
    <row r="257" spans="1:11" ht="14.45" customHeight="1" x14ac:dyDescent="0.2">
      <c r="A257" s="831" t="s">
        <v>583</v>
      </c>
      <c r="B257" s="832" t="s">
        <v>584</v>
      </c>
      <c r="C257" s="835" t="s">
        <v>603</v>
      </c>
      <c r="D257" s="863" t="s">
        <v>604</v>
      </c>
      <c r="E257" s="835" t="s">
        <v>4533</v>
      </c>
      <c r="F257" s="863" t="s">
        <v>4534</v>
      </c>
      <c r="G257" s="835" t="s">
        <v>4943</v>
      </c>
      <c r="H257" s="835" t="s">
        <v>4944</v>
      </c>
      <c r="I257" s="849">
        <v>6.2899999618530273</v>
      </c>
      <c r="J257" s="849">
        <v>100</v>
      </c>
      <c r="K257" s="850">
        <v>629</v>
      </c>
    </row>
    <row r="258" spans="1:11" ht="14.45" customHeight="1" x14ac:dyDescent="0.2">
      <c r="A258" s="831" t="s">
        <v>583</v>
      </c>
      <c r="B258" s="832" t="s">
        <v>584</v>
      </c>
      <c r="C258" s="835" t="s">
        <v>603</v>
      </c>
      <c r="D258" s="863" t="s">
        <v>604</v>
      </c>
      <c r="E258" s="835" t="s">
        <v>4533</v>
      </c>
      <c r="F258" s="863" t="s">
        <v>4534</v>
      </c>
      <c r="G258" s="835" t="s">
        <v>4945</v>
      </c>
      <c r="H258" s="835" t="s">
        <v>4946</v>
      </c>
      <c r="I258" s="849">
        <v>2.3599998950958252</v>
      </c>
      <c r="J258" s="849">
        <v>200</v>
      </c>
      <c r="K258" s="850">
        <v>472</v>
      </c>
    </row>
    <row r="259" spans="1:11" ht="14.45" customHeight="1" x14ac:dyDescent="0.2">
      <c r="A259" s="831" t="s">
        <v>583</v>
      </c>
      <c r="B259" s="832" t="s">
        <v>584</v>
      </c>
      <c r="C259" s="835" t="s">
        <v>603</v>
      </c>
      <c r="D259" s="863" t="s">
        <v>604</v>
      </c>
      <c r="E259" s="835" t="s">
        <v>4533</v>
      </c>
      <c r="F259" s="863" t="s">
        <v>4534</v>
      </c>
      <c r="G259" s="835" t="s">
        <v>4947</v>
      </c>
      <c r="H259" s="835" t="s">
        <v>4948</v>
      </c>
      <c r="I259" s="849">
        <v>2.3599998950958252</v>
      </c>
      <c r="J259" s="849">
        <v>1100</v>
      </c>
      <c r="K259" s="850">
        <v>2596</v>
      </c>
    </row>
    <row r="260" spans="1:11" ht="14.45" customHeight="1" x14ac:dyDescent="0.2">
      <c r="A260" s="831" t="s">
        <v>583</v>
      </c>
      <c r="B260" s="832" t="s">
        <v>584</v>
      </c>
      <c r="C260" s="835" t="s">
        <v>603</v>
      </c>
      <c r="D260" s="863" t="s">
        <v>604</v>
      </c>
      <c r="E260" s="835" t="s">
        <v>4533</v>
      </c>
      <c r="F260" s="863" t="s">
        <v>4534</v>
      </c>
      <c r="G260" s="835" t="s">
        <v>4949</v>
      </c>
      <c r="H260" s="835" t="s">
        <v>4950</v>
      </c>
      <c r="I260" s="849">
        <v>2.3599998950958252</v>
      </c>
      <c r="J260" s="849">
        <v>1500</v>
      </c>
      <c r="K260" s="850">
        <v>3540</v>
      </c>
    </row>
    <row r="261" spans="1:11" ht="14.45" customHeight="1" x14ac:dyDescent="0.2">
      <c r="A261" s="831" t="s">
        <v>583</v>
      </c>
      <c r="B261" s="832" t="s">
        <v>584</v>
      </c>
      <c r="C261" s="835" t="s">
        <v>603</v>
      </c>
      <c r="D261" s="863" t="s">
        <v>604</v>
      </c>
      <c r="E261" s="835" t="s">
        <v>4533</v>
      </c>
      <c r="F261" s="863" t="s">
        <v>4534</v>
      </c>
      <c r="G261" s="835" t="s">
        <v>4947</v>
      </c>
      <c r="H261" s="835" t="s">
        <v>4951</v>
      </c>
      <c r="I261" s="849">
        <v>2.3599998950958252</v>
      </c>
      <c r="J261" s="849">
        <v>5500</v>
      </c>
      <c r="K261" s="850">
        <v>12980</v>
      </c>
    </row>
    <row r="262" spans="1:11" ht="14.45" customHeight="1" x14ac:dyDescent="0.2">
      <c r="A262" s="831" t="s">
        <v>583</v>
      </c>
      <c r="B262" s="832" t="s">
        <v>584</v>
      </c>
      <c r="C262" s="835" t="s">
        <v>603</v>
      </c>
      <c r="D262" s="863" t="s">
        <v>604</v>
      </c>
      <c r="E262" s="835" t="s">
        <v>4533</v>
      </c>
      <c r="F262" s="863" t="s">
        <v>4534</v>
      </c>
      <c r="G262" s="835" t="s">
        <v>4949</v>
      </c>
      <c r="H262" s="835" t="s">
        <v>4952</v>
      </c>
      <c r="I262" s="849">
        <v>2.3599998950958252</v>
      </c>
      <c r="J262" s="849">
        <v>2000</v>
      </c>
      <c r="K262" s="850">
        <v>4720</v>
      </c>
    </row>
    <row r="263" spans="1:11" ht="14.45" customHeight="1" x14ac:dyDescent="0.2">
      <c r="A263" s="831" t="s">
        <v>583</v>
      </c>
      <c r="B263" s="832" t="s">
        <v>584</v>
      </c>
      <c r="C263" s="835" t="s">
        <v>603</v>
      </c>
      <c r="D263" s="863" t="s">
        <v>604</v>
      </c>
      <c r="E263" s="835" t="s">
        <v>4533</v>
      </c>
      <c r="F263" s="863" t="s">
        <v>4534</v>
      </c>
      <c r="G263" s="835" t="s">
        <v>4939</v>
      </c>
      <c r="H263" s="835" t="s">
        <v>4953</v>
      </c>
      <c r="I263" s="849">
        <v>2.9100000858306885</v>
      </c>
      <c r="J263" s="849">
        <v>100</v>
      </c>
      <c r="K263" s="850">
        <v>291</v>
      </c>
    </row>
    <row r="264" spans="1:11" ht="14.45" customHeight="1" x14ac:dyDescent="0.2">
      <c r="A264" s="831" t="s">
        <v>583</v>
      </c>
      <c r="B264" s="832" t="s">
        <v>584</v>
      </c>
      <c r="C264" s="835" t="s">
        <v>603</v>
      </c>
      <c r="D264" s="863" t="s">
        <v>604</v>
      </c>
      <c r="E264" s="835" t="s">
        <v>4533</v>
      </c>
      <c r="F264" s="863" t="s">
        <v>4534</v>
      </c>
      <c r="G264" s="835" t="s">
        <v>4941</v>
      </c>
      <c r="H264" s="835" t="s">
        <v>4954</v>
      </c>
      <c r="I264" s="849">
        <v>2.9000000953674316</v>
      </c>
      <c r="J264" s="849">
        <v>100</v>
      </c>
      <c r="K264" s="850">
        <v>290</v>
      </c>
    </row>
    <row r="265" spans="1:11" ht="14.45" customHeight="1" x14ac:dyDescent="0.2">
      <c r="A265" s="831" t="s">
        <v>583</v>
      </c>
      <c r="B265" s="832" t="s">
        <v>584</v>
      </c>
      <c r="C265" s="835" t="s">
        <v>603</v>
      </c>
      <c r="D265" s="863" t="s">
        <v>604</v>
      </c>
      <c r="E265" s="835" t="s">
        <v>4533</v>
      </c>
      <c r="F265" s="863" t="s">
        <v>4534</v>
      </c>
      <c r="G265" s="835" t="s">
        <v>4955</v>
      </c>
      <c r="H265" s="835" t="s">
        <v>4956</v>
      </c>
      <c r="I265" s="849">
        <v>4627.0400390625</v>
      </c>
      <c r="J265" s="849">
        <v>2</v>
      </c>
      <c r="K265" s="850">
        <v>9254.080078125</v>
      </c>
    </row>
    <row r="266" spans="1:11" ht="14.45" customHeight="1" x14ac:dyDescent="0.2">
      <c r="A266" s="831" t="s">
        <v>583</v>
      </c>
      <c r="B266" s="832" t="s">
        <v>584</v>
      </c>
      <c r="C266" s="835" t="s">
        <v>603</v>
      </c>
      <c r="D266" s="863" t="s">
        <v>604</v>
      </c>
      <c r="E266" s="835" t="s">
        <v>4533</v>
      </c>
      <c r="F266" s="863" t="s">
        <v>4534</v>
      </c>
      <c r="G266" s="835" t="s">
        <v>4957</v>
      </c>
      <c r="H266" s="835" t="s">
        <v>4958</v>
      </c>
      <c r="I266" s="849">
        <v>5631.33984375</v>
      </c>
      <c r="J266" s="849">
        <v>2</v>
      </c>
      <c r="K266" s="850">
        <v>11262.6796875</v>
      </c>
    </row>
    <row r="267" spans="1:11" ht="14.45" customHeight="1" x14ac:dyDescent="0.2">
      <c r="A267" s="831" t="s">
        <v>583</v>
      </c>
      <c r="B267" s="832" t="s">
        <v>584</v>
      </c>
      <c r="C267" s="835" t="s">
        <v>603</v>
      </c>
      <c r="D267" s="863" t="s">
        <v>604</v>
      </c>
      <c r="E267" s="835" t="s">
        <v>4533</v>
      </c>
      <c r="F267" s="863" t="s">
        <v>4534</v>
      </c>
      <c r="G267" s="835" t="s">
        <v>4959</v>
      </c>
      <c r="H267" s="835" t="s">
        <v>4960</v>
      </c>
      <c r="I267" s="849">
        <v>1.333333303531011E-2</v>
      </c>
      <c r="J267" s="849">
        <v>1400</v>
      </c>
      <c r="K267" s="850">
        <v>18</v>
      </c>
    </row>
    <row r="268" spans="1:11" ht="14.45" customHeight="1" x14ac:dyDescent="0.2">
      <c r="A268" s="831" t="s">
        <v>583</v>
      </c>
      <c r="B268" s="832" t="s">
        <v>584</v>
      </c>
      <c r="C268" s="835" t="s">
        <v>603</v>
      </c>
      <c r="D268" s="863" t="s">
        <v>604</v>
      </c>
      <c r="E268" s="835" t="s">
        <v>4533</v>
      </c>
      <c r="F268" s="863" t="s">
        <v>4534</v>
      </c>
      <c r="G268" s="835" t="s">
        <v>4959</v>
      </c>
      <c r="H268" s="835" t="s">
        <v>4961</v>
      </c>
      <c r="I268" s="849">
        <v>1.6666666294137638E-2</v>
      </c>
      <c r="J268" s="849">
        <v>1600</v>
      </c>
      <c r="K268" s="850">
        <v>20</v>
      </c>
    </row>
    <row r="269" spans="1:11" ht="14.45" customHeight="1" x14ac:dyDescent="0.2">
      <c r="A269" s="831" t="s">
        <v>583</v>
      </c>
      <c r="B269" s="832" t="s">
        <v>584</v>
      </c>
      <c r="C269" s="835" t="s">
        <v>603</v>
      </c>
      <c r="D269" s="863" t="s">
        <v>604</v>
      </c>
      <c r="E269" s="835" t="s">
        <v>4533</v>
      </c>
      <c r="F269" s="863" t="s">
        <v>4534</v>
      </c>
      <c r="G269" s="835" t="s">
        <v>4962</v>
      </c>
      <c r="H269" s="835" t="s">
        <v>4963</v>
      </c>
      <c r="I269" s="849">
        <v>601.3699951171875</v>
      </c>
      <c r="J269" s="849">
        <v>18</v>
      </c>
      <c r="K269" s="850">
        <v>10824.66015625</v>
      </c>
    </row>
    <row r="270" spans="1:11" ht="14.45" customHeight="1" x14ac:dyDescent="0.2">
      <c r="A270" s="831" t="s">
        <v>583</v>
      </c>
      <c r="B270" s="832" t="s">
        <v>584</v>
      </c>
      <c r="C270" s="835" t="s">
        <v>603</v>
      </c>
      <c r="D270" s="863" t="s">
        <v>604</v>
      </c>
      <c r="E270" s="835" t="s">
        <v>4533</v>
      </c>
      <c r="F270" s="863" t="s">
        <v>4534</v>
      </c>
      <c r="G270" s="835" t="s">
        <v>4964</v>
      </c>
      <c r="H270" s="835" t="s">
        <v>4965</v>
      </c>
      <c r="I270" s="849">
        <v>1.690000057220459</v>
      </c>
      <c r="J270" s="849">
        <v>900</v>
      </c>
      <c r="K270" s="850">
        <v>1521</v>
      </c>
    </row>
    <row r="271" spans="1:11" ht="14.45" customHeight="1" x14ac:dyDescent="0.2">
      <c r="A271" s="831" t="s">
        <v>583</v>
      </c>
      <c r="B271" s="832" t="s">
        <v>584</v>
      </c>
      <c r="C271" s="835" t="s">
        <v>603</v>
      </c>
      <c r="D271" s="863" t="s">
        <v>604</v>
      </c>
      <c r="E271" s="835" t="s">
        <v>4533</v>
      </c>
      <c r="F271" s="863" t="s">
        <v>4534</v>
      </c>
      <c r="G271" s="835" t="s">
        <v>4964</v>
      </c>
      <c r="H271" s="835" t="s">
        <v>4966</v>
      </c>
      <c r="I271" s="849">
        <v>1.690000057220459</v>
      </c>
      <c r="J271" s="849">
        <v>1200</v>
      </c>
      <c r="K271" s="850">
        <v>2028</v>
      </c>
    </row>
    <row r="272" spans="1:11" ht="14.45" customHeight="1" x14ac:dyDescent="0.2">
      <c r="A272" s="831" t="s">
        <v>583</v>
      </c>
      <c r="B272" s="832" t="s">
        <v>584</v>
      </c>
      <c r="C272" s="835" t="s">
        <v>603</v>
      </c>
      <c r="D272" s="863" t="s">
        <v>604</v>
      </c>
      <c r="E272" s="835" t="s">
        <v>4533</v>
      </c>
      <c r="F272" s="863" t="s">
        <v>4534</v>
      </c>
      <c r="G272" s="835" t="s">
        <v>4964</v>
      </c>
      <c r="H272" s="835" t="s">
        <v>4967</v>
      </c>
      <c r="I272" s="849">
        <v>1.6928571973528181</v>
      </c>
      <c r="J272" s="849">
        <v>2800</v>
      </c>
      <c r="K272" s="850">
        <v>4741</v>
      </c>
    </row>
    <row r="273" spans="1:11" ht="14.45" customHeight="1" x14ac:dyDescent="0.2">
      <c r="A273" s="831" t="s">
        <v>583</v>
      </c>
      <c r="B273" s="832" t="s">
        <v>584</v>
      </c>
      <c r="C273" s="835" t="s">
        <v>603</v>
      </c>
      <c r="D273" s="863" t="s">
        <v>604</v>
      </c>
      <c r="E273" s="835" t="s">
        <v>4533</v>
      </c>
      <c r="F273" s="863" t="s">
        <v>4534</v>
      </c>
      <c r="G273" s="835" t="s">
        <v>4968</v>
      </c>
      <c r="H273" s="835" t="s">
        <v>4969</v>
      </c>
      <c r="I273" s="849">
        <v>45.5</v>
      </c>
      <c r="J273" s="849">
        <v>260</v>
      </c>
      <c r="K273" s="850">
        <v>11828.9599609375</v>
      </c>
    </row>
    <row r="274" spans="1:11" ht="14.45" customHeight="1" x14ac:dyDescent="0.2">
      <c r="A274" s="831" t="s">
        <v>583</v>
      </c>
      <c r="B274" s="832" t="s">
        <v>584</v>
      </c>
      <c r="C274" s="835" t="s">
        <v>603</v>
      </c>
      <c r="D274" s="863" t="s">
        <v>604</v>
      </c>
      <c r="E274" s="835" t="s">
        <v>4533</v>
      </c>
      <c r="F274" s="863" t="s">
        <v>4534</v>
      </c>
      <c r="G274" s="835" t="s">
        <v>4968</v>
      </c>
      <c r="H274" s="835" t="s">
        <v>4970</v>
      </c>
      <c r="I274" s="849">
        <v>45.5</v>
      </c>
      <c r="J274" s="849">
        <v>260</v>
      </c>
      <c r="K274" s="850">
        <v>11828.9599609375</v>
      </c>
    </row>
    <row r="275" spans="1:11" ht="14.45" customHeight="1" x14ac:dyDescent="0.2">
      <c r="A275" s="831" t="s">
        <v>583</v>
      </c>
      <c r="B275" s="832" t="s">
        <v>584</v>
      </c>
      <c r="C275" s="835" t="s">
        <v>603</v>
      </c>
      <c r="D275" s="863" t="s">
        <v>604</v>
      </c>
      <c r="E275" s="835" t="s">
        <v>4533</v>
      </c>
      <c r="F275" s="863" t="s">
        <v>4534</v>
      </c>
      <c r="G275" s="835" t="s">
        <v>4971</v>
      </c>
      <c r="H275" s="835" t="s">
        <v>4972</v>
      </c>
      <c r="I275" s="849">
        <v>11.145999908447266</v>
      </c>
      <c r="J275" s="849">
        <v>1400</v>
      </c>
      <c r="K275" s="850">
        <v>15605</v>
      </c>
    </row>
    <row r="276" spans="1:11" ht="14.45" customHeight="1" x14ac:dyDescent="0.2">
      <c r="A276" s="831" t="s">
        <v>583</v>
      </c>
      <c r="B276" s="832" t="s">
        <v>584</v>
      </c>
      <c r="C276" s="835" t="s">
        <v>603</v>
      </c>
      <c r="D276" s="863" t="s">
        <v>604</v>
      </c>
      <c r="E276" s="835" t="s">
        <v>4533</v>
      </c>
      <c r="F276" s="863" t="s">
        <v>4534</v>
      </c>
      <c r="G276" s="835" t="s">
        <v>4971</v>
      </c>
      <c r="H276" s="835" t="s">
        <v>4973</v>
      </c>
      <c r="I276" s="849">
        <v>11.141666889190674</v>
      </c>
      <c r="J276" s="849">
        <v>1900</v>
      </c>
      <c r="K276" s="850">
        <v>21170</v>
      </c>
    </row>
    <row r="277" spans="1:11" ht="14.45" customHeight="1" x14ac:dyDescent="0.2">
      <c r="A277" s="831" t="s">
        <v>583</v>
      </c>
      <c r="B277" s="832" t="s">
        <v>584</v>
      </c>
      <c r="C277" s="835" t="s">
        <v>603</v>
      </c>
      <c r="D277" s="863" t="s">
        <v>604</v>
      </c>
      <c r="E277" s="835" t="s">
        <v>4533</v>
      </c>
      <c r="F277" s="863" t="s">
        <v>4534</v>
      </c>
      <c r="G277" s="835" t="s">
        <v>4974</v>
      </c>
      <c r="H277" s="835" t="s">
        <v>4975</v>
      </c>
      <c r="I277" s="849">
        <v>26.613999938964845</v>
      </c>
      <c r="J277" s="849">
        <v>500</v>
      </c>
      <c r="K277" s="850">
        <v>13306.5498046875</v>
      </c>
    </row>
    <row r="278" spans="1:11" ht="14.45" customHeight="1" x14ac:dyDescent="0.2">
      <c r="A278" s="831" t="s">
        <v>583</v>
      </c>
      <c r="B278" s="832" t="s">
        <v>584</v>
      </c>
      <c r="C278" s="835" t="s">
        <v>603</v>
      </c>
      <c r="D278" s="863" t="s">
        <v>604</v>
      </c>
      <c r="E278" s="835" t="s">
        <v>4533</v>
      </c>
      <c r="F278" s="863" t="s">
        <v>4534</v>
      </c>
      <c r="G278" s="835" t="s">
        <v>4974</v>
      </c>
      <c r="H278" s="835" t="s">
        <v>4976</v>
      </c>
      <c r="I278" s="849">
        <v>25.989999771118164</v>
      </c>
      <c r="J278" s="849">
        <v>500</v>
      </c>
      <c r="K278" s="850">
        <v>12995.41015625</v>
      </c>
    </row>
    <row r="279" spans="1:11" ht="14.45" customHeight="1" x14ac:dyDescent="0.2">
      <c r="A279" s="831" t="s">
        <v>583</v>
      </c>
      <c r="B279" s="832" t="s">
        <v>584</v>
      </c>
      <c r="C279" s="835" t="s">
        <v>603</v>
      </c>
      <c r="D279" s="863" t="s">
        <v>604</v>
      </c>
      <c r="E279" s="835" t="s">
        <v>4533</v>
      </c>
      <c r="F279" s="863" t="s">
        <v>4534</v>
      </c>
      <c r="G279" s="835" t="s">
        <v>4977</v>
      </c>
      <c r="H279" s="835" t="s">
        <v>4978</v>
      </c>
      <c r="I279" s="849">
        <v>40.860000610351563</v>
      </c>
      <c r="J279" s="849">
        <v>200</v>
      </c>
      <c r="K279" s="850">
        <v>8172.3101806640625</v>
      </c>
    </row>
    <row r="280" spans="1:11" ht="14.45" customHeight="1" x14ac:dyDescent="0.2">
      <c r="A280" s="831" t="s">
        <v>583</v>
      </c>
      <c r="B280" s="832" t="s">
        <v>584</v>
      </c>
      <c r="C280" s="835" t="s">
        <v>603</v>
      </c>
      <c r="D280" s="863" t="s">
        <v>604</v>
      </c>
      <c r="E280" s="835" t="s">
        <v>4533</v>
      </c>
      <c r="F280" s="863" t="s">
        <v>4534</v>
      </c>
      <c r="G280" s="835" t="s">
        <v>4977</v>
      </c>
      <c r="H280" s="835" t="s">
        <v>4979</v>
      </c>
      <c r="I280" s="849">
        <v>40.860000610351563</v>
      </c>
      <c r="J280" s="849">
        <v>340</v>
      </c>
      <c r="K280" s="850">
        <v>13892.400329589844</v>
      </c>
    </row>
    <row r="281" spans="1:11" ht="14.45" customHeight="1" x14ac:dyDescent="0.2">
      <c r="A281" s="831" t="s">
        <v>583</v>
      </c>
      <c r="B281" s="832" t="s">
        <v>584</v>
      </c>
      <c r="C281" s="835" t="s">
        <v>603</v>
      </c>
      <c r="D281" s="863" t="s">
        <v>604</v>
      </c>
      <c r="E281" s="835" t="s">
        <v>4533</v>
      </c>
      <c r="F281" s="863" t="s">
        <v>4534</v>
      </c>
      <c r="G281" s="835" t="s">
        <v>4980</v>
      </c>
      <c r="H281" s="835" t="s">
        <v>4981</v>
      </c>
      <c r="I281" s="849">
        <v>263.77999877929688</v>
      </c>
      <c r="J281" s="849">
        <v>139</v>
      </c>
      <c r="K281" s="850">
        <v>36665.42041015625</v>
      </c>
    </row>
    <row r="282" spans="1:11" ht="14.45" customHeight="1" x14ac:dyDescent="0.2">
      <c r="A282" s="831" t="s">
        <v>583</v>
      </c>
      <c r="B282" s="832" t="s">
        <v>584</v>
      </c>
      <c r="C282" s="835" t="s">
        <v>603</v>
      </c>
      <c r="D282" s="863" t="s">
        <v>604</v>
      </c>
      <c r="E282" s="835" t="s">
        <v>4533</v>
      </c>
      <c r="F282" s="863" t="s">
        <v>4534</v>
      </c>
      <c r="G282" s="835" t="s">
        <v>4982</v>
      </c>
      <c r="H282" s="835" t="s">
        <v>4983</v>
      </c>
      <c r="I282" s="849">
        <v>15.553333282470703</v>
      </c>
      <c r="J282" s="849">
        <v>40</v>
      </c>
      <c r="K282" s="850">
        <v>622.7299919128418</v>
      </c>
    </row>
    <row r="283" spans="1:11" ht="14.45" customHeight="1" x14ac:dyDescent="0.2">
      <c r="A283" s="831" t="s">
        <v>583</v>
      </c>
      <c r="B283" s="832" t="s">
        <v>584</v>
      </c>
      <c r="C283" s="835" t="s">
        <v>603</v>
      </c>
      <c r="D283" s="863" t="s">
        <v>604</v>
      </c>
      <c r="E283" s="835" t="s">
        <v>4533</v>
      </c>
      <c r="F283" s="863" t="s">
        <v>4534</v>
      </c>
      <c r="G283" s="835" t="s">
        <v>4984</v>
      </c>
      <c r="H283" s="835" t="s">
        <v>4985</v>
      </c>
      <c r="I283" s="849">
        <v>5.2600002288818359</v>
      </c>
      <c r="J283" s="849">
        <v>1100</v>
      </c>
      <c r="K283" s="850">
        <v>5786</v>
      </c>
    </row>
    <row r="284" spans="1:11" ht="14.45" customHeight="1" x14ac:dyDescent="0.2">
      <c r="A284" s="831" t="s">
        <v>583</v>
      </c>
      <c r="B284" s="832" t="s">
        <v>584</v>
      </c>
      <c r="C284" s="835" t="s">
        <v>603</v>
      </c>
      <c r="D284" s="863" t="s">
        <v>604</v>
      </c>
      <c r="E284" s="835" t="s">
        <v>4533</v>
      </c>
      <c r="F284" s="863" t="s">
        <v>4534</v>
      </c>
      <c r="G284" s="835" t="s">
        <v>4541</v>
      </c>
      <c r="H284" s="835" t="s">
        <v>4542</v>
      </c>
      <c r="I284" s="849">
        <v>3.4860000133514406</v>
      </c>
      <c r="J284" s="849">
        <v>2700</v>
      </c>
      <c r="K284" s="850">
        <v>9409</v>
      </c>
    </row>
    <row r="285" spans="1:11" ht="14.45" customHeight="1" x14ac:dyDescent="0.2">
      <c r="A285" s="831" t="s">
        <v>583</v>
      </c>
      <c r="B285" s="832" t="s">
        <v>584</v>
      </c>
      <c r="C285" s="835" t="s">
        <v>603</v>
      </c>
      <c r="D285" s="863" t="s">
        <v>604</v>
      </c>
      <c r="E285" s="835" t="s">
        <v>4533</v>
      </c>
      <c r="F285" s="863" t="s">
        <v>4534</v>
      </c>
      <c r="G285" s="835" t="s">
        <v>4986</v>
      </c>
      <c r="H285" s="835" t="s">
        <v>4987</v>
      </c>
      <c r="I285" s="849">
        <v>61.060001373291016</v>
      </c>
      <c r="J285" s="849">
        <v>200</v>
      </c>
      <c r="K285" s="850">
        <v>12211.3203125</v>
      </c>
    </row>
    <row r="286" spans="1:11" ht="14.45" customHeight="1" x14ac:dyDescent="0.2">
      <c r="A286" s="831" t="s">
        <v>583</v>
      </c>
      <c r="B286" s="832" t="s">
        <v>584</v>
      </c>
      <c r="C286" s="835" t="s">
        <v>603</v>
      </c>
      <c r="D286" s="863" t="s">
        <v>604</v>
      </c>
      <c r="E286" s="835" t="s">
        <v>4533</v>
      </c>
      <c r="F286" s="863" t="s">
        <v>4534</v>
      </c>
      <c r="G286" s="835" t="s">
        <v>4984</v>
      </c>
      <c r="H286" s="835" t="s">
        <v>4988</v>
      </c>
      <c r="I286" s="849">
        <v>5.440000057220459</v>
      </c>
      <c r="J286" s="849">
        <v>300</v>
      </c>
      <c r="K286" s="850">
        <v>1632</v>
      </c>
    </row>
    <row r="287" spans="1:11" ht="14.45" customHeight="1" x14ac:dyDescent="0.2">
      <c r="A287" s="831" t="s">
        <v>583</v>
      </c>
      <c r="B287" s="832" t="s">
        <v>584</v>
      </c>
      <c r="C287" s="835" t="s">
        <v>603</v>
      </c>
      <c r="D287" s="863" t="s">
        <v>604</v>
      </c>
      <c r="E287" s="835" t="s">
        <v>4533</v>
      </c>
      <c r="F287" s="863" t="s">
        <v>4534</v>
      </c>
      <c r="G287" s="835" t="s">
        <v>4541</v>
      </c>
      <c r="H287" s="835" t="s">
        <v>4543</v>
      </c>
      <c r="I287" s="849">
        <v>3.4040000915527342</v>
      </c>
      <c r="J287" s="849">
        <v>2400</v>
      </c>
      <c r="K287" s="850">
        <v>8164</v>
      </c>
    </row>
    <row r="288" spans="1:11" ht="14.45" customHeight="1" x14ac:dyDescent="0.2">
      <c r="A288" s="831" t="s">
        <v>583</v>
      </c>
      <c r="B288" s="832" t="s">
        <v>584</v>
      </c>
      <c r="C288" s="835" t="s">
        <v>603</v>
      </c>
      <c r="D288" s="863" t="s">
        <v>604</v>
      </c>
      <c r="E288" s="835" t="s">
        <v>4533</v>
      </c>
      <c r="F288" s="863" t="s">
        <v>4534</v>
      </c>
      <c r="G288" s="835" t="s">
        <v>4986</v>
      </c>
      <c r="H288" s="835" t="s">
        <v>4989</v>
      </c>
      <c r="I288" s="849">
        <v>61.060001373291016</v>
      </c>
      <c r="J288" s="849">
        <v>100</v>
      </c>
      <c r="K288" s="850">
        <v>6105.66015625</v>
      </c>
    </row>
    <row r="289" spans="1:11" ht="14.45" customHeight="1" x14ac:dyDescent="0.2">
      <c r="A289" s="831" t="s">
        <v>583</v>
      </c>
      <c r="B289" s="832" t="s">
        <v>584</v>
      </c>
      <c r="C289" s="835" t="s">
        <v>603</v>
      </c>
      <c r="D289" s="863" t="s">
        <v>604</v>
      </c>
      <c r="E289" s="835" t="s">
        <v>4533</v>
      </c>
      <c r="F289" s="863" t="s">
        <v>4534</v>
      </c>
      <c r="G289" s="835" t="s">
        <v>4990</v>
      </c>
      <c r="H289" s="835" t="s">
        <v>4991</v>
      </c>
      <c r="I289" s="849">
        <v>3500</v>
      </c>
      <c r="J289" s="849">
        <v>1</v>
      </c>
      <c r="K289" s="850">
        <v>3500</v>
      </c>
    </row>
    <row r="290" spans="1:11" ht="14.45" customHeight="1" x14ac:dyDescent="0.2">
      <c r="A290" s="831" t="s">
        <v>583</v>
      </c>
      <c r="B290" s="832" t="s">
        <v>584</v>
      </c>
      <c r="C290" s="835" t="s">
        <v>603</v>
      </c>
      <c r="D290" s="863" t="s">
        <v>604</v>
      </c>
      <c r="E290" s="835" t="s">
        <v>4533</v>
      </c>
      <c r="F290" s="863" t="s">
        <v>4534</v>
      </c>
      <c r="G290" s="835" t="s">
        <v>4992</v>
      </c>
      <c r="H290" s="835" t="s">
        <v>4993</v>
      </c>
      <c r="I290" s="849">
        <v>185.13999938964844</v>
      </c>
      <c r="J290" s="849">
        <v>5</v>
      </c>
      <c r="K290" s="850">
        <v>925.70001220703125</v>
      </c>
    </row>
    <row r="291" spans="1:11" ht="14.45" customHeight="1" x14ac:dyDescent="0.2">
      <c r="A291" s="831" t="s">
        <v>583</v>
      </c>
      <c r="B291" s="832" t="s">
        <v>584</v>
      </c>
      <c r="C291" s="835" t="s">
        <v>603</v>
      </c>
      <c r="D291" s="863" t="s">
        <v>604</v>
      </c>
      <c r="E291" s="835" t="s">
        <v>4533</v>
      </c>
      <c r="F291" s="863" t="s">
        <v>4534</v>
      </c>
      <c r="G291" s="835" t="s">
        <v>4994</v>
      </c>
      <c r="H291" s="835" t="s">
        <v>4995</v>
      </c>
      <c r="I291" s="849">
        <v>17.909999847412109</v>
      </c>
      <c r="J291" s="849">
        <v>10</v>
      </c>
      <c r="K291" s="850">
        <v>179.10000610351563</v>
      </c>
    </row>
    <row r="292" spans="1:11" ht="14.45" customHeight="1" x14ac:dyDescent="0.2">
      <c r="A292" s="831" t="s">
        <v>583</v>
      </c>
      <c r="B292" s="832" t="s">
        <v>584</v>
      </c>
      <c r="C292" s="835" t="s">
        <v>603</v>
      </c>
      <c r="D292" s="863" t="s">
        <v>604</v>
      </c>
      <c r="E292" s="835" t="s">
        <v>4533</v>
      </c>
      <c r="F292" s="863" t="s">
        <v>4534</v>
      </c>
      <c r="G292" s="835" t="s">
        <v>4996</v>
      </c>
      <c r="H292" s="835" t="s">
        <v>4997</v>
      </c>
      <c r="I292" s="849">
        <v>20.006666819254558</v>
      </c>
      <c r="J292" s="849">
        <v>50</v>
      </c>
      <c r="K292" s="850">
        <v>1021.3000183105469</v>
      </c>
    </row>
    <row r="293" spans="1:11" ht="14.45" customHeight="1" x14ac:dyDescent="0.2">
      <c r="A293" s="831" t="s">
        <v>583</v>
      </c>
      <c r="B293" s="832" t="s">
        <v>584</v>
      </c>
      <c r="C293" s="835" t="s">
        <v>603</v>
      </c>
      <c r="D293" s="863" t="s">
        <v>604</v>
      </c>
      <c r="E293" s="835" t="s">
        <v>4533</v>
      </c>
      <c r="F293" s="863" t="s">
        <v>4534</v>
      </c>
      <c r="G293" s="835" t="s">
        <v>4998</v>
      </c>
      <c r="H293" s="835" t="s">
        <v>4999</v>
      </c>
      <c r="I293" s="849">
        <v>17.909999847412109</v>
      </c>
      <c r="J293" s="849">
        <v>10</v>
      </c>
      <c r="K293" s="850">
        <v>179.10000610351563</v>
      </c>
    </row>
    <row r="294" spans="1:11" ht="14.45" customHeight="1" x14ac:dyDescent="0.2">
      <c r="A294" s="831" t="s">
        <v>583</v>
      </c>
      <c r="B294" s="832" t="s">
        <v>584</v>
      </c>
      <c r="C294" s="835" t="s">
        <v>603</v>
      </c>
      <c r="D294" s="863" t="s">
        <v>604</v>
      </c>
      <c r="E294" s="835" t="s">
        <v>4533</v>
      </c>
      <c r="F294" s="863" t="s">
        <v>4534</v>
      </c>
      <c r="G294" s="835" t="s">
        <v>5000</v>
      </c>
      <c r="H294" s="835" t="s">
        <v>5001</v>
      </c>
      <c r="I294" s="849">
        <v>171.82000732421875</v>
      </c>
      <c r="J294" s="849">
        <v>10</v>
      </c>
      <c r="K294" s="850">
        <v>1718.199951171875</v>
      </c>
    </row>
    <row r="295" spans="1:11" ht="14.45" customHeight="1" x14ac:dyDescent="0.2">
      <c r="A295" s="831" t="s">
        <v>583</v>
      </c>
      <c r="B295" s="832" t="s">
        <v>584</v>
      </c>
      <c r="C295" s="835" t="s">
        <v>603</v>
      </c>
      <c r="D295" s="863" t="s">
        <v>604</v>
      </c>
      <c r="E295" s="835" t="s">
        <v>4533</v>
      </c>
      <c r="F295" s="863" t="s">
        <v>4534</v>
      </c>
      <c r="G295" s="835" t="s">
        <v>5002</v>
      </c>
      <c r="H295" s="835" t="s">
        <v>5003</v>
      </c>
      <c r="I295" s="849">
        <v>17.909999847412109</v>
      </c>
      <c r="J295" s="849">
        <v>10</v>
      </c>
      <c r="K295" s="850">
        <v>179.10000610351563</v>
      </c>
    </row>
    <row r="296" spans="1:11" ht="14.45" customHeight="1" x14ac:dyDescent="0.2">
      <c r="A296" s="831" t="s">
        <v>583</v>
      </c>
      <c r="B296" s="832" t="s">
        <v>584</v>
      </c>
      <c r="C296" s="835" t="s">
        <v>603</v>
      </c>
      <c r="D296" s="863" t="s">
        <v>604</v>
      </c>
      <c r="E296" s="835" t="s">
        <v>4533</v>
      </c>
      <c r="F296" s="863" t="s">
        <v>4534</v>
      </c>
      <c r="G296" s="835" t="s">
        <v>5004</v>
      </c>
      <c r="H296" s="835" t="s">
        <v>5005</v>
      </c>
      <c r="I296" s="849">
        <v>171.82000732421875</v>
      </c>
      <c r="J296" s="849">
        <v>10</v>
      </c>
      <c r="K296" s="850">
        <v>1718.199951171875</v>
      </c>
    </row>
    <row r="297" spans="1:11" ht="14.45" customHeight="1" x14ac:dyDescent="0.2">
      <c r="A297" s="831" t="s">
        <v>583</v>
      </c>
      <c r="B297" s="832" t="s">
        <v>584</v>
      </c>
      <c r="C297" s="835" t="s">
        <v>603</v>
      </c>
      <c r="D297" s="863" t="s">
        <v>604</v>
      </c>
      <c r="E297" s="835" t="s">
        <v>4533</v>
      </c>
      <c r="F297" s="863" t="s">
        <v>4534</v>
      </c>
      <c r="G297" s="835" t="s">
        <v>5006</v>
      </c>
      <c r="H297" s="835" t="s">
        <v>5007</v>
      </c>
      <c r="I297" s="849">
        <v>17.909999847412109</v>
      </c>
      <c r="J297" s="849">
        <v>10</v>
      </c>
      <c r="K297" s="850">
        <v>179.10000610351563</v>
      </c>
    </row>
    <row r="298" spans="1:11" ht="14.45" customHeight="1" x14ac:dyDescent="0.2">
      <c r="A298" s="831" t="s">
        <v>583</v>
      </c>
      <c r="B298" s="832" t="s">
        <v>584</v>
      </c>
      <c r="C298" s="835" t="s">
        <v>603</v>
      </c>
      <c r="D298" s="863" t="s">
        <v>604</v>
      </c>
      <c r="E298" s="835" t="s">
        <v>4533</v>
      </c>
      <c r="F298" s="863" t="s">
        <v>4534</v>
      </c>
      <c r="G298" s="835" t="s">
        <v>5008</v>
      </c>
      <c r="H298" s="835" t="s">
        <v>5009</v>
      </c>
      <c r="I298" s="849">
        <v>171.82000732421875</v>
      </c>
      <c r="J298" s="849">
        <v>10</v>
      </c>
      <c r="K298" s="850">
        <v>1718.199951171875</v>
      </c>
    </row>
    <row r="299" spans="1:11" ht="14.45" customHeight="1" x14ac:dyDescent="0.2">
      <c r="A299" s="831" t="s">
        <v>583</v>
      </c>
      <c r="B299" s="832" t="s">
        <v>584</v>
      </c>
      <c r="C299" s="835" t="s">
        <v>603</v>
      </c>
      <c r="D299" s="863" t="s">
        <v>604</v>
      </c>
      <c r="E299" s="835" t="s">
        <v>4533</v>
      </c>
      <c r="F299" s="863" t="s">
        <v>4534</v>
      </c>
      <c r="G299" s="835" t="s">
        <v>5010</v>
      </c>
      <c r="H299" s="835" t="s">
        <v>5011</v>
      </c>
      <c r="I299" s="849">
        <v>17.909999847412109</v>
      </c>
      <c r="J299" s="849">
        <v>20</v>
      </c>
      <c r="K299" s="850">
        <v>358.16000366210938</v>
      </c>
    </row>
    <row r="300" spans="1:11" ht="14.45" customHeight="1" x14ac:dyDescent="0.2">
      <c r="A300" s="831" t="s">
        <v>583</v>
      </c>
      <c r="B300" s="832" t="s">
        <v>584</v>
      </c>
      <c r="C300" s="835" t="s">
        <v>603</v>
      </c>
      <c r="D300" s="863" t="s">
        <v>604</v>
      </c>
      <c r="E300" s="835" t="s">
        <v>4533</v>
      </c>
      <c r="F300" s="863" t="s">
        <v>4534</v>
      </c>
      <c r="G300" s="835" t="s">
        <v>5012</v>
      </c>
      <c r="H300" s="835" t="s">
        <v>5013</v>
      </c>
      <c r="I300" s="849">
        <v>21.899999618530273</v>
      </c>
      <c r="J300" s="849">
        <v>50</v>
      </c>
      <c r="K300" s="850">
        <v>1095.050048828125</v>
      </c>
    </row>
    <row r="301" spans="1:11" ht="14.45" customHeight="1" x14ac:dyDescent="0.2">
      <c r="A301" s="831" t="s">
        <v>583</v>
      </c>
      <c r="B301" s="832" t="s">
        <v>584</v>
      </c>
      <c r="C301" s="835" t="s">
        <v>603</v>
      </c>
      <c r="D301" s="863" t="s">
        <v>604</v>
      </c>
      <c r="E301" s="835" t="s">
        <v>4533</v>
      </c>
      <c r="F301" s="863" t="s">
        <v>4534</v>
      </c>
      <c r="G301" s="835" t="s">
        <v>5014</v>
      </c>
      <c r="H301" s="835" t="s">
        <v>5015</v>
      </c>
      <c r="I301" s="849">
        <v>21.899999618530273</v>
      </c>
      <c r="J301" s="849">
        <v>50</v>
      </c>
      <c r="K301" s="850">
        <v>1095.050048828125</v>
      </c>
    </row>
    <row r="302" spans="1:11" ht="14.45" customHeight="1" x14ac:dyDescent="0.2">
      <c r="A302" s="831" t="s">
        <v>583</v>
      </c>
      <c r="B302" s="832" t="s">
        <v>584</v>
      </c>
      <c r="C302" s="835" t="s">
        <v>603</v>
      </c>
      <c r="D302" s="863" t="s">
        <v>604</v>
      </c>
      <c r="E302" s="835" t="s">
        <v>4533</v>
      </c>
      <c r="F302" s="863" t="s">
        <v>4534</v>
      </c>
      <c r="G302" s="835" t="s">
        <v>5016</v>
      </c>
      <c r="H302" s="835" t="s">
        <v>5017</v>
      </c>
      <c r="I302" s="849">
        <v>750.2020141601563</v>
      </c>
      <c r="J302" s="849">
        <v>50</v>
      </c>
      <c r="K302" s="850">
        <v>37510.10009765625</v>
      </c>
    </row>
    <row r="303" spans="1:11" ht="14.45" customHeight="1" x14ac:dyDescent="0.2">
      <c r="A303" s="831" t="s">
        <v>583</v>
      </c>
      <c r="B303" s="832" t="s">
        <v>584</v>
      </c>
      <c r="C303" s="835" t="s">
        <v>603</v>
      </c>
      <c r="D303" s="863" t="s">
        <v>604</v>
      </c>
      <c r="E303" s="835" t="s">
        <v>4533</v>
      </c>
      <c r="F303" s="863" t="s">
        <v>4534</v>
      </c>
      <c r="G303" s="835" t="s">
        <v>5016</v>
      </c>
      <c r="H303" s="835" t="s">
        <v>5018</v>
      </c>
      <c r="I303" s="849">
        <v>750.20001220703125</v>
      </c>
      <c r="J303" s="849">
        <v>30</v>
      </c>
      <c r="K303" s="850">
        <v>22506</v>
      </c>
    </row>
    <row r="304" spans="1:11" ht="14.45" customHeight="1" x14ac:dyDescent="0.2">
      <c r="A304" s="831" t="s">
        <v>583</v>
      </c>
      <c r="B304" s="832" t="s">
        <v>584</v>
      </c>
      <c r="C304" s="835" t="s">
        <v>603</v>
      </c>
      <c r="D304" s="863" t="s">
        <v>604</v>
      </c>
      <c r="E304" s="835" t="s">
        <v>4533</v>
      </c>
      <c r="F304" s="863" t="s">
        <v>4534</v>
      </c>
      <c r="G304" s="835" t="s">
        <v>5019</v>
      </c>
      <c r="H304" s="835" t="s">
        <v>5020</v>
      </c>
      <c r="I304" s="849">
        <v>676.20001220703125</v>
      </c>
      <c r="J304" s="849">
        <v>6</v>
      </c>
      <c r="K304" s="850">
        <v>4057.2000732421875</v>
      </c>
    </row>
    <row r="305" spans="1:11" ht="14.45" customHeight="1" x14ac:dyDescent="0.2">
      <c r="A305" s="831" t="s">
        <v>583</v>
      </c>
      <c r="B305" s="832" t="s">
        <v>584</v>
      </c>
      <c r="C305" s="835" t="s">
        <v>603</v>
      </c>
      <c r="D305" s="863" t="s">
        <v>604</v>
      </c>
      <c r="E305" s="835" t="s">
        <v>4533</v>
      </c>
      <c r="F305" s="863" t="s">
        <v>4534</v>
      </c>
      <c r="G305" s="835" t="s">
        <v>5021</v>
      </c>
      <c r="H305" s="835" t="s">
        <v>5022</v>
      </c>
      <c r="I305" s="849">
        <v>484.02999877929688</v>
      </c>
      <c r="J305" s="849">
        <v>9</v>
      </c>
      <c r="K305" s="850">
        <v>4356.2698974609375</v>
      </c>
    </row>
    <row r="306" spans="1:11" ht="14.45" customHeight="1" x14ac:dyDescent="0.2">
      <c r="A306" s="831" t="s">
        <v>583</v>
      </c>
      <c r="B306" s="832" t="s">
        <v>584</v>
      </c>
      <c r="C306" s="835" t="s">
        <v>603</v>
      </c>
      <c r="D306" s="863" t="s">
        <v>604</v>
      </c>
      <c r="E306" s="835" t="s">
        <v>4533</v>
      </c>
      <c r="F306" s="863" t="s">
        <v>4534</v>
      </c>
      <c r="G306" s="835" t="s">
        <v>5023</v>
      </c>
      <c r="H306" s="835" t="s">
        <v>5024</v>
      </c>
      <c r="I306" s="849">
        <v>646.760009765625</v>
      </c>
      <c r="J306" s="849">
        <v>10</v>
      </c>
      <c r="K306" s="850">
        <v>6467.590087890625</v>
      </c>
    </row>
    <row r="307" spans="1:11" ht="14.45" customHeight="1" x14ac:dyDescent="0.2">
      <c r="A307" s="831" t="s">
        <v>583</v>
      </c>
      <c r="B307" s="832" t="s">
        <v>584</v>
      </c>
      <c r="C307" s="835" t="s">
        <v>603</v>
      </c>
      <c r="D307" s="863" t="s">
        <v>604</v>
      </c>
      <c r="E307" s="835" t="s">
        <v>4533</v>
      </c>
      <c r="F307" s="863" t="s">
        <v>4534</v>
      </c>
      <c r="G307" s="835" t="s">
        <v>5025</v>
      </c>
      <c r="H307" s="835" t="s">
        <v>5026</v>
      </c>
      <c r="I307" s="849">
        <v>646.760009765625</v>
      </c>
      <c r="J307" s="849">
        <v>4</v>
      </c>
      <c r="K307" s="850">
        <v>2587.0400390625</v>
      </c>
    </row>
    <row r="308" spans="1:11" ht="14.45" customHeight="1" x14ac:dyDescent="0.2">
      <c r="A308" s="831" t="s">
        <v>583</v>
      </c>
      <c r="B308" s="832" t="s">
        <v>584</v>
      </c>
      <c r="C308" s="835" t="s">
        <v>603</v>
      </c>
      <c r="D308" s="863" t="s">
        <v>604</v>
      </c>
      <c r="E308" s="835" t="s">
        <v>4533</v>
      </c>
      <c r="F308" s="863" t="s">
        <v>4534</v>
      </c>
      <c r="G308" s="835" t="s">
        <v>5027</v>
      </c>
      <c r="H308" s="835" t="s">
        <v>5028</v>
      </c>
      <c r="I308" s="849">
        <v>2986.800048828125</v>
      </c>
      <c r="J308" s="849">
        <v>1</v>
      </c>
      <c r="K308" s="850">
        <v>2986.800048828125</v>
      </c>
    </row>
    <row r="309" spans="1:11" ht="14.45" customHeight="1" x14ac:dyDescent="0.2">
      <c r="A309" s="831" t="s">
        <v>583</v>
      </c>
      <c r="B309" s="832" t="s">
        <v>584</v>
      </c>
      <c r="C309" s="835" t="s">
        <v>603</v>
      </c>
      <c r="D309" s="863" t="s">
        <v>604</v>
      </c>
      <c r="E309" s="835" t="s">
        <v>4533</v>
      </c>
      <c r="F309" s="863" t="s">
        <v>4534</v>
      </c>
      <c r="G309" s="835" t="s">
        <v>5029</v>
      </c>
      <c r="H309" s="835" t="s">
        <v>5030</v>
      </c>
      <c r="I309" s="849">
        <v>2986.800048828125</v>
      </c>
      <c r="J309" s="849">
        <v>2</v>
      </c>
      <c r="K309" s="850">
        <v>5973.60009765625</v>
      </c>
    </row>
    <row r="310" spans="1:11" ht="14.45" customHeight="1" x14ac:dyDescent="0.2">
      <c r="A310" s="831" t="s">
        <v>583</v>
      </c>
      <c r="B310" s="832" t="s">
        <v>584</v>
      </c>
      <c r="C310" s="835" t="s">
        <v>603</v>
      </c>
      <c r="D310" s="863" t="s">
        <v>604</v>
      </c>
      <c r="E310" s="835" t="s">
        <v>4533</v>
      </c>
      <c r="F310" s="863" t="s">
        <v>4534</v>
      </c>
      <c r="G310" s="835" t="s">
        <v>5031</v>
      </c>
      <c r="H310" s="835" t="s">
        <v>5032</v>
      </c>
      <c r="I310" s="849">
        <v>2986.780029296875</v>
      </c>
      <c r="J310" s="849">
        <v>1</v>
      </c>
      <c r="K310" s="850">
        <v>2986.780029296875</v>
      </c>
    </row>
    <row r="311" spans="1:11" ht="14.45" customHeight="1" x14ac:dyDescent="0.2">
      <c r="A311" s="831" t="s">
        <v>583</v>
      </c>
      <c r="B311" s="832" t="s">
        <v>584</v>
      </c>
      <c r="C311" s="835" t="s">
        <v>603</v>
      </c>
      <c r="D311" s="863" t="s">
        <v>604</v>
      </c>
      <c r="E311" s="835" t="s">
        <v>4533</v>
      </c>
      <c r="F311" s="863" t="s">
        <v>4534</v>
      </c>
      <c r="G311" s="835" t="s">
        <v>5027</v>
      </c>
      <c r="H311" s="835" t="s">
        <v>5033</v>
      </c>
      <c r="I311" s="849">
        <v>2986.780029296875</v>
      </c>
      <c r="J311" s="849">
        <v>1</v>
      </c>
      <c r="K311" s="850">
        <v>2986.780029296875</v>
      </c>
    </row>
    <row r="312" spans="1:11" ht="14.45" customHeight="1" x14ac:dyDescent="0.2">
      <c r="A312" s="831" t="s">
        <v>583</v>
      </c>
      <c r="B312" s="832" t="s">
        <v>584</v>
      </c>
      <c r="C312" s="835" t="s">
        <v>603</v>
      </c>
      <c r="D312" s="863" t="s">
        <v>604</v>
      </c>
      <c r="E312" s="835" t="s">
        <v>4533</v>
      </c>
      <c r="F312" s="863" t="s">
        <v>4534</v>
      </c>
      <c r="G312" s="835" t="s">
        <v>5034</v>
      </c>
      <c r="H312" s="835" t="s">
        <v>5035</v>
      </c>
      <c r="I312" s="849">
        <v>17.989999771118164</v>
      </c>
      <c r="J312" s="849">
        <v>50</v>
      </c>
      <c r="K312" s="850">
        <v>899.5</v>
      </c>
    </row>
    <row r="313" spans="1:11" ht="14.45" customHeight="1" x14ac:dyDescent="0.2">
      <c r="A313" s="831" t="s">
        <v>583</v>
      </c>
      <c r="B313" s="832" t="s">
        <v>584</v>
      </c>
      <c r="C313" s="835" t="s">
        <v>603</v>
      </c>
      <c r="D313" s="863" t="s">
        <v>604</v>
      </c>
      <c r="E313" s="835" t="s">
        <v>4533</v>
      </c>
      <c r="F313" s="863" t="s">
        <v>4534</v>
      </c>
      <c r="G313" s="835" t="s">
        <v>5036</v>
      </c>
      <c r="H313" s="835" t="s">
        <v>5037</v>
      </c>
      <c r="I313" s="849">
        <v>12.100000381469727</v>
      </c>
      <c r="J313" s="849">
        <v>50</v>
      </c>
      <c r="K313" s="850">
        <v>605</v>
      </c>
    </row>
    <row r="314" spans="1:11" ht="14.45" customHeight="1" x14ac:dyDescent="0.2">
      <c r="A314" s="831" t="s">
        <v>583</v>
      </c>
      <c r="B314" s="832" t="s">
        <v>584</v>
      </c>
      <c r="C314" s="835" t="s">
        <v>603</v>
      </c>
      <c r="D314" s="863" t="s">
        <v>604</v>
      </c>
      <c r="E314" s="835" t="s">
        <v>4533</v>
      </c>
      <c r="F314" s="863" t="s">
        <v>4534</v>
      </c>
      <c r="G314" s="835" t="s">
        <v>5038</v>
      </c>
      <c r="H314" s="835" t="s">
        <v>5039</v>
      </c>
      <c r="I314" s="849">
        <v>70.18499755859375</v>
      </c>
      <c r="J314" s="849">
        <v>40</v>
      </c>
      <c r="K314" s="850">
        <v>2807.4000244140625</v>
      </c>
    </row>
    <row r="315" spans="1:11" ht="14.45" customHeight="1" x14ac:dyDescent="0.2">
      <c r="A315" s="831" t="s">
        <v>583</v>
      </c>
      <c r="B315" s="832" t="s">
        <v>584</v>
      </c>
      <c r="C315" s="835" t="s">
        <v>603</v>
      </c>
      <c r="D315" s="863" t="s">
        <v>604</v>
      </c>
      <c r="E315" s="835" t="s">
        <v>4533</v>
      </c>
      <c r="F315" s="863" t="s">
        <v>4534</v>
      </c>
      <c r="G315" s="835" t="s">
        <v>5040</v>
      </c>
      <c r="H315" s="835" t="s">
        <v>5041</v>
      </c>
      <c r="I315" s="849">
        <v>22.989999771118164</v>
      </c>
      <c r="J315" s="849">
        <v>10</v>
      </c>
      <c r="K315" s="850">
        <v>229.89999389648438</v>
      </c>
    </row>
    <row r="316" spans="1:11" ht="14.45" customHeight="1" x14ac:dyDescent="0.2">
      <c r="A316" s="831" t="s">
        <v>583</v>
      </c>
      <c r="B316" s="832" t="s">
        <v>584</v>
      </c>
      <c r="C316" s="835" t="s">
        <v>603</v>
      </c>
      <c r="D316" s="863" t="s">
        <v>604</v>
      </c>
      <c r="E316" s="835" t="s">
        <v>4533</v>
      </c>
      <c r="F316" s="863" t="s">
        <v>4534</v>
      </c>
      <c r="G316" s="835" t="s">
        <v>5042</v>
      </c>
      <c r="H316" s="835" t="s">
        <v>5043</v>
      </c>
      <c r="I316" s="849">
        <v>423.5</v>
      </c>
      <c r="J316" s="849">
        <v>10</v>
      </c>
      <c r="K316" s="850">
        <v>4235</v>
      </c>
    </row>
    <row r="317" spans="1:11" ht="14.45" customHeight="1" x14ac:dyDescent="0.2">
      <c r="A317" s="831" t="s">
        <v>583</v>
      </c>
      <c r="B317" s="832" t="s">
        <v>584</v>
      </c>
      <c r="C317" s="835" t="s">
        <v>603</v>
      </c>
      <c r="D317" s="863" t="s">
        <v>604</v>
      </c>
      <c r="E317" s="835" t="s">
        <v>4533</v>
      </c>
      <c r="F317" s="863" t="s">
        <v>4534</v>
      </c>
      <c r="G317" s="835" t="s">
        <v>5044</v>
      </c>
      <c r="H317" s="835" t="s">
        <v>5045</v>
      </c>
      <c r="I317" s="849">
        <v>335.17001342773438</v>
      </c>
      <c r="J317" s="849">
        <v>10</v>
      </c>
      <c r="K317" s="850">
        <v>3351.699951171875</v>
      </c>
    </row>
    <row r="318" spans="1:11" ht="14.45" customHeight="1" x14ac:dyDescent="0.2">
      <c r="A318" s="831" t="s">
        <v>583</v>
      </c>
      <c r="B318" s="832" t="s">
        <v>584</v>
      </c>
      <c r="C318" s="835" t="s">
        <v>603</v>
      </c>
      <c r="D318" s="863" t="s">
        <v>604</v>
      </c>
      <c r="E318" s="835" t="s">
        <v>4533</v>
      </c>
      <c r="F318" s="863" t="s">
        <v>4534</v>
      </c>
      <c r="G318" s="835" t="s">
        <v>5046</v>
      </c>
      <c r="H318" s="835" t="s">
        <v>5047</v>
      </c>
      <c r="I318" s="849">
        <v>335.17001342773438</v>
      </c>
      <c r="J318" s="849">
        <v>10</v>
      </c>
      <c r="K318" s="850">
        <v>3351.699951171875</v>
      </c>
    </row>
    <row r="319" spans="1:11" ht="14.45" customHeight="1" x14ac:dyDescent="0.2">
      <c r="A319" s="831" t="s">
        <v>583</v>
      </c>
      <c r="B319" s="832" t="s">
        <v>584</v>
      </c>
      <c r="C319" s="835" t="s">
        <v>603</v>
      </c>
      <c r="D319" s="863" t="s">
        <v>604</v>
      </c>
      <c r="E319" s="835" t="s">
        <v>4533</v>
      </c>
      <c r="F319" s="863" t="s">
        <v>4534</v>
      </c>
      <c r="G319" s="835" t="s">
        <v>5048</v>
      </c>
      <c r="H319" s="835" t="s">
        <v>5049</v>
      </c>
      <c r="I319" s="849">
        <v>1869.4549560546875</v>
      </c>
      <c r="J319" s="849">
        <v>10</v>
      </c>
      <c r="K319" s="850">
        <v>18694.5498046875</v>
      </c>
    </row>
    <row r="320" spans="1:11" ht="14.45" customHeight="1" x14ac:dyDescent="0.2">
      <c r="A320" s="831" t="s">
        <v>583</v>
      </c>
      <c r="B320" s="832" t="s">
        <v>584</v>
      </c>
      <c r="C320" s="835" t="s">
        <v>603</v>
      </c>
      <c r="D320" s="863" t="s">
        <v>604</v>
      </c>
      <c r="E320" s="835" t="s">
        <v>4533</v>
      </c>
      <c r="F320" s="863" t="s">
        <v>4534</v>
      </c>
      <c r="G320" s="835" t="s">
        <v>5048</v>
      </c>
      <c r="H320" s="835" t="s">
        <v>5050</v>
      </c>
      <c r="I320" s="849">
        <v>1869.449951171875</v>
      </c>
      <c r="J320" s="849">
        <v>5</v>
      </c>
      <c r="K320" s="850">
        <v>9347.25</v>
      </c>
    </row>
    <row r="321" spans="1:11" ht="14.45" customHeight="1" x14ac:dyDescent="0.2">
      <c r="A321" s="831" t="s">
        <v>583</v>
      </c>
      <c r="B321" s="832" t="s">
        <v>584</v>
      </c>
      <c r="C321" s="835" t="s">
        <v>603</v>
      </c>
      <c r="D321" s="863" t="s">
        <v>604</v>
      </c>
      <c r="E321" s="835" t="s">
        <v>4533</v>
      </c>
      <c r="F321" s="863" t="s">
        <v>4534</v>
      </c>
      <c r="G321" s="835" t="s">
        <v>5051</v>
      </c>
      <c r="H321" s="835" t="s">
        <v>5052</v>
      </c>
      <c r="I321" s="849">
        <v>4.0300002098083496</v>
      </c>
      <c r="J321" s="849">
        <v>200</v>
      </c>
      <c r="K321" s="850">
        <v>806</v>
      </c>
    </row>
    <row r="322" spans="1:11" ht="14.45" customHeight="1" x14ac:dyDescent="0.2">
      <c r="A322" s="831" t="s">
        <v>583</v>
      </c>
      <c r="B322" s="832" t="s">
        <v>584</v>
      </c>
      <c r="C322" s="835" t="s">
        <v>603</v>
      </c>
      <c r="D322" s="863" t="s">
        <v>604</v>
      </c>
      <c r="E322" s="835" t="s">
        <v>4533</v>
      </c>
      <c r="F322" s="863" t="s">
        <v>4534</v>
      </c>
      <c r="G322" s="835" t="s">
        <v>5053</v>
      </c>
      <c r="H322" s="835" t="s">
        <v>5054</v>
      </c>
      <c r="I322" s="849">
        <v>103.16333516438802</v>
      </c>
      <c r="J322" s="849">
        <v>30</v>
      </c>
      <c r="K322" s="850">
        <v>3094.9400634765625</v>
      </c>
    </row>
    <row r="323" spans="1:11" ht="14.45" customHeight="1" x14ac:dyDescent="0.2">
      <c r="A323" s="831" t="s">
        <v>583</v>
      </c>
      <c r="B323" s="832" t="s">
        <v>584</v>
      </c>
      <c r="C323" s="835" t="s">
        <v>603</v>
      </c>
      <c r="D323" s="863" t="s">
        <v>604</v>
      </c>
      <c r="E323" s="835" t="s">
        <v>4533</v>
      </c>
      <c r="F323" s="863" t="s">
        <v>4534</v>
      </c>
      <c r="G323" s="835" t="s">
        <v>5053</v>
      </c>
      <c r="H323" s="835" t="s">
        <v>5055</v>
      </c>
      <c r="I323" s="849">
        <v>103.19999694824219</v>
      </c>
      <c r="J323" s="849">
        <v>10</v>
      </c>
      <c r="K323" s="850">
        <v>1032</v>
      </c>
    </row>
    <row r="324" spans="1:11" ht="14.45" customHeight="1" x14ac:dyDescent="0.2">
      <c r="A324" s="831" t="s">
        <v>583</v>
      </c>
      <c r="B324" s="832" t="s">
        <v>584</v>
      </c>
      <c r="C324" s="835" t="s">
        <v>603</v>
      </c>
      <c r="D324" s="863" t="s">
        <v>604</v>
      </c>
      <c r="E324" s="835" t="s">
        <v>4533</v>
      </c>
      <c r="F324" s="863" t="s">
        <v>4534</v>
      </c>
      <c r="G324" s="835" t="s">
        <v>5056</v>
      </c>
      <c r="H324" s="835" t="s">
        <v>5057</v>
      </c>
      <c r="I324" s="849">
        <v>12.100000381469727</v>
      </c>
      <c r="J324" s="849">
        <v>1900</v>
      </c>
      <c r="K324" s="850">
        <v>22990</v>
      </c>
    </row>
    <row r="325" spans="1:11" ht="14.45" customHeight="1" x14ac:dyDescent="0.2">
      <c r="A325" s="831" t="s">
        <v>583</v>
      </c>
      <c r="B325" s="832" t="s">
        <v>584</v>
      </c>
      <c r="C325" s="835" t="s">
        <v>603</v>
      </c>
      <c r="D325" s="863" t="s">
        <v>604</v>
      </c>
      <c r="E325" s="835" t="s">
        <v>4533</v>
      </c>
      <c r="F325" s="863" t="s">
        <v>4534</v>
      </c>
      <c r="G325" s="835" t="s">
        <v>5058</v>
      </c>
      <c r="H325" s="835" t="s">
        <v>5059</v>
      </c>
      <c r="I325" s="849">
        <v>8.4700002670288086</v>
      </c>
      <c r="J325" s="849">
        <v>510</v>
      </c>
      <c r="K325" s="850">
        <v>4319.7001953125</v>
      </c>
    </row>
    <row r="326" spans="1:11" ht="14.45" customHeight="1" x14ac:dyDescent="0.2">
      <c r="A326" s="831" t="s">
        <v>583</v>
      </c>
      <c r="B326" s="832" t="s">
        <v>584</v>
      </c>
      <c r="C326" s="835" t="s">
        <v>603</v>
      </c>
      <c r="D326" s="863" t="s">
        <v>604</v>
      </c>
      <c r="E326" s="835" t="s">
        <v>4533</v>
      </c>
      <c r="F326" s="863" t="s">
        <v>4534</v>
      </c>
      <c r="G326" s="835" t="s">
        <v>5060</v>
      </c>
      <c r="H326" s="835" t="s">
        <v>5061</v>
      </c>
      <c r="I326" s="849">
        <v>7.8679999351501468</v>
      </c>
      <c r="J326" s="849">
        <v>2000</v>
      </c>
      <c r="K326" s="850">
        <v>15736</v>
      </c>
    </row>
    <row r="327" spans="1:11" ht="14.45" customHeight="1" x14ac:dyDescent="0.2">
      <c r="A327" s="831" t="s">
        <v>583</v>
      </c>
      <c r="B327" s="832" t="s">
        <v>584</v>
      </c>
      <c r="C327" s="835" t="s">
        <v>603</v>
      </c>
      <c r="D327" s="863" t="s">
        <v>604</v>
      </c>
      <c r="E327" s="835" t="s">
        <v>4533</v>
      </c>
      <c r="F327" s="863" t="s">
        <v>4534</v>
      </c>
      <c r="G327" s="835" t="s">
        <v>5056</v>
      </c>
      <c r="H327" s="835" t="s">
        <v>5062</v>
      </c>
      <c r="I327" s="849">
        <v>12.100000381469727</v>
      </c>
      <c r="J327" s="849">
        <v>2000</v>
      </c>
      <c r="K327" s="850">
        <v>24200</v>
      </c>
    </row>
    <row r="328" spans="1:11" ht="14.45" customHeight="1" x14ac:dyDescent="0.2">
      <c r="A328" s="831" t="s">
        <v>583</v>
      </c>
      <c r="B328" s="832" t="s">
        <v>584</v>
      </c>
      <c r="C328" s="835" t="s">
        <v>603</v>
      </c>
      <c r="D328" s="863" t="s">
        <v>604</v>
      </c>
      <c r="E328" s="835" t="s">
        <v>4533</v>
      </c>
      <c r="F328" s="863" t="s">
        <v>4534</v>
      </c>
      <c r="G328" s="835" t="s">
        <v>5058</v>
      </c>
      <c r="H328" s="835" t="s">
        <v>5063</v>
      </c>
      <c r="I328" s="849">
        <v>8.4700002670288086</v>
      </c>
      <c r="J328" s="849">
        <v>3390</v>
      </c>
      <c r="K328" s="850">
        <v>28713.2998046875</v>
      </c>
    </row>
    <row r="329" spans="1:11" ht="14.45" customHeight="1" x14ac:dyDescent="0.2">
      <c r="A329" s="831" t="s">
        <v>583</v>
      </c>
      <c r="B329" s="832" t="s">
        <v>584</v>
      </c>
      <c r="C329" s="835" t="s">
        <v>603</v>
      </c>
      <c r="D329" s="863" t="s">
        <v>604</v>
      </c>
      <c r="E329" s="835" t="s">
        <v>4533</v>
      </c>
      <c r="F329" s="863" t="s">
        <v>4534</v>
      </c>
      <c r="G329" s="835" t="s">
        <v>5060</v>
      </c>
      <c r="H329" s="835" t="s">
        <v>5064</v>
      </c>
      <c r="I329" s="849">
        <v>9.0899999141693115</v>
      </c>
      <c r="J329" s="849">
        <v>3200</v>
      </c>
      <c r="K329" s="850">
        <v>29440</v>
      </c>
    </row>
    <row r="330" spans="1:11" ht="14.45" customHeight="1" x14ac:dyDescent="0.2">
      <c r="A330" s="831" t="s">
        <v>583</v>
      </c>
      <c r="B330" s="832" t="s">
        <v>584</v>
      </c>
      <c r="C330" s="835" t="s">
        <v>603</v>
      </c>
      <c r="D330" s="863" t="s">
        <v>604</v>
      </c>
      <c r="E330" s="835" t="s">
        <v>4533</v>
      </c>
      <c r="F330" s="863" t="s">
        <v>4534</v>
      </c>
      <c r="G330" s="835" t="s">
        <v>5065</v>
      </c>
      <c r="H330" s="835" t="s">
        <v>5066</v>
      </c>
      <c r="I330" s="849">
        <v>10.069999694824219</v>
      </c>
      <c r="J330" s="849">
        <v>30</v>
      </c>
      <c r="K330" s="850">
        <v>302.10000610351563</v>
      </c>
    </row>
    <row r="331" spans="1:11" ht="14.45" customHeight="1" x14ac:dyDescent="0.2">
      <c r="A331" s="831" t="s">
        <v>583</v>
      </c>
      <c r="B331" s="832" t="s">
        <v>584</v>
      </c>
      <c r="C331" s="835" t="s">
        <v>603</v>
      </c>
      <c r="D331" s="863" t="s">
        <v>604</v>
      </c>
      <c r="E331" s="835" t="s">
        <v>4533</v>
      </c>
      <c r="F331" s="863" t="s">
        <v>4534</v>
      </c>
      <c r="G331" s="835" t="s">
        <v>5065</v>
      </c>
      <c r="H331" s="835" t="s">
        <v>5067</v>
      </c>
      <c r="I331" s="849">
        <v>10.069999694824219</v>
      </c>
      <c r="J331" s="849">
        <v>30</v>
      </c>
      <c r="K331" s="850">
        <v>302.10000610351563</v>
      </c>
    </row>
    <row r="332" spans="1:11" ht="14.45" customHeight="1" x14ac:dyDescent="0.2">
      <c r="A332" s="831" t="s">
        <v>583</v>
      </c>
      <c r="B332" s="832" t="s">
        <v>584</v>
      </c>
      <c r="C332" s="835" t="s">
        <v>603</v>
      </c>
      <c r="D332" s="863" t="s">
        <v>604</v>
      </c>
      <c r="E332" s="835" t="s">
        <v>4533</v>
      </c>
      <c r="F332" s="863" t="s">
        <v>4534</v>
      </c>
      <c r="G332" s="835" t="s">
        <v>5068</v>
      </c>
      <c r="H332" s="835" t="s">
        <v>5069</v>
      </c>
      <c r="I332" s="849">
        <v>3.1400001049041748</v>
      </c>
      <c r="J332" s="849">
        <v>105</v>
      </c>
      <c r="K332" s="850">
        <v>329.55999755859375</v>
      </c>
    </row>
    <row r="333" spans="1:11" ht="14.45" customHeight="1" x14ac:dyDescent="0.2">
      <c r="A333" s="831" t="s">
        <v>583</v>
      </c>
      <c r="B333" s="832" t="s">
        <v>584</v>
      </c>
      <c r="C333" s="835" t="s">
        <v>603</v>
      </c>
      <c r="D333" s="863" t="s">
        <v>604</v>
      </c>
      <c r="E333" s="835" t="s">
        <v>4533</v>
      </c>
      <c r="F333" s="863" t="s">
        <v>4534</v>
      </c>
      <c r="G333" s="835" t="s">
        <v>5070</v>
      </c>
      <c r="H333" s="835" t="s">
        <v>5071</v>
      </c>
      <c r="I333" s="849">
        <v>80.573333740234375</v>
      </c>
      <c r="J333" s="849">
        <v>560</v>
      </c>
      <c r="K333" s="850">
        <v>45120.980224609375</v>
      </c>
    </row>
    <row r="334" spans="1:11" ht="14.45" customHeight="1" x14ac:dyDescent="0.2">
      <c r="A334" s="831" t="s">
        <v>583</v>
      </c>
      <c r="B334" s="832" t="s">
        <v>584</v>
      </c>
      <c r="C334" s="835" t="s">
        <v>603</v>
      </c>
      <c r="D334" s="863" t="s">
        <v>604</v>
      </c>
      <c r="E334" s="835" t="s">
        <v>4533</v>
      </c>
      <c r="F334" s="863" t="s">
        <v>4534</v>
      </c>
      <c r="G334" s="835" t="s">
        <v>5072</v>
      </c>
      <c r="H334" s="835" t="s">
        <v>5073</v>
      </c>
      <c r="I334" s="849">
        <v>39.930000305175781</v>
      </c>
      <c r="J334" s="849">
        <v>80</v>
      </c>
      <c r="K334" s="850">
        <v>3194.39990234375</v>
      </c>
    </row>
    <row r="335" spans="1:11" ht="14.45" customHeight="1" x14ac:dyDescent="0.2">
      <c r="A335" s="831" t="s">
        <v>583</v>
      </c>
      <c r="B335" s="832" t="s">
        <v>584</v>
      </c>
      <c r="C335" s="835" t="s">
        <v>603</v>
      </c>
      <c r="D335" s="863" t="s">
        <v>604</v>
      </c>
      <c r="E335" s="835" t="s">
        <v>4533</v>
      </c>
      <c r="F335" s="863" t="s">
        <v>4534</v>
      </c>
      <c r="G335" s="835" t="s">
        <v>5070</v>
      </c>
      <c r="H335" s="835" t="s">
        <v>5074</v>
      </c>
      <c r="I335" s="849">
        <v>80.574445088704422</v>
      </c>
      <c r="J335" s="849">
        <v>480</v>
      </c>
      <c r="K335" s="850">
        <v>38675.60009765625</v>
      </c>
    </row>
    <row r="336" spans="1:11" ht="14.45" customHeight="1" x14ac:dyDescent="0.2">
      <c r="A336" s="831" t="s">
        <v>583</v>
      </c>
      <c r="B336" s="832" t="s">
        <v>584</v>
      </c>
      <c r="C336" s="835" t="s">
        <v>603</v>
      </c>
      <c r="D336" s="863" t="s">
        <v>604</v>
      </c>
      <c r="E336" s="835" t="s">
        <v>4533</v>
      </c>
      <c r="F336" s="863" t="s">
        <v>4534</v>
      </c>
      <c r="G336" s="835" t="s">
        <v>5072</v>
      </c>
      <c r="H336" s="835" t="s">
        <v>5075</v>
      </c>
      <c r="I336" s="849">
        <v>39.930000305175781</v>
      </c>
      <c r="J336" s="849">
        <v>80</v>
      </c>
      <c r="K336" s="850">
        <v>3194.419921875</v>
      </c>
    </row>
    <row r="337" spans="1:11" ht="14.45" customHeight="1" x14ac:dyDescent="0.2">
      <c r="A337" s="831" t="s">
        <v>583</v>
      </c>
      <c r="B337" s="832" t="s">
        <v>584</v>
      </c>
      <c r="C337" s="835" t="s">
        <v>603</v>
      </c>
      <c r="D337" s="863" t="s">
        <v>604</v>
      </c>
      <c r="E337" s="835" t="s">
        <v>4533</v>
      </c>
      <c r="F337" s="863" t="s">
        <v>4534</v>
      </c>
      <c r="G337" s="835" t="s">
        <v>5076</v>
      </c>
      <c r="H337" s="835" t="s">
        <v>5077</v>
      </c>
      <c r="I337" s="849">
        <v>377.51998901367188</v>
      </c>
      <c r="J337" s="849">
        <v>0</v>
      </c>
      <c r="K337" s="850">
        <v>0</v>
      </c>
    </row>
    <row r="338" spans="1:11" ht="14.45" customHeight="1" x14ac:dyDescent="0.2">
      <c r="A338" s="831" t="s">
        <v>583</v>
      </c>
      <c r="B338" s="832" t="s">
        <v>584</v>
      </c>
      <c r="C338" s="835" t="s">
        <v>603</v>
      </c>
      <c r="D338" s="863" t="s">
        <v>604</v>
      </c>
      <c r="E338" s="835" t="s">
        <v>4533</v>
      </c>
      <c r="F338" s="863" t="s">
        <v>4534</v>
      </c>
      <c r="G338" s="835" t="s">
        <v>5078</v>
      </c>
      <c r="H338" s="835" t="s">
        <v>5079</v>
      </c>
      <c r="I338" s="849">
        <v>133.10000610351563</v>
      </c>
      <c r="J338" s="849">
        <v>10</v>
      </c>
      <c r="K338" s="850">
        <v>1331</v>
      </c>
    </row>
    <row r="339" spans="1:11" ht="14.45" customHeight="1" x14ac:dyDescent="0.2">
      <c r="A339" s="831" t="s">
        <v>583</v>
      </c>
      <c r="B339" s="832" t="s">
        <v>584</v>
      </c>
      <c r="C339" s="835" t="s">
        <v>603</v>
      </c>
      <c r="D339" s="863" t="s">
        <v>604</v>
      </c>
      <c r="E339" s="835" t="s">
        <v>4533</v>
      </c>
      <c r="F339" s="863" t="s">
        <v>4534</v>
      </c>
      <c r="G339" s="835" t="s">
        <v>5080</v>
      </c>
      <c r="H339" s="835" t="s">
        <v>5081</v>
      </c>
      <c r="I339" s="849">
        <v>133.10000610351563</v>
      </c>
      <c r="J339" s="849">
        <v>10</v>
      </c>
      <c r="K339" s="850">
        <v>1331</v>
      </c>
    </row>
    <row r="340" spans="1:11" ht="14.45" customHeight="1" x14ac:dyDescent="0.2">
      <c r="A340" s="831" t="s">
        <v>583</v>
      </c>
      <c r="B340" s="832" t="s">
        <v>584</v>
      </c>
      <c r="C340" s="835" t="s">
        <v>603</v>
      </c>
      <c r="D340" s="863" t="s">
        <v>604</v>
      </c>
      <c r="E340" s="835" t="s">
        <v>4533</v>
      </c>
      <c r="F340" s="863" t="s">
        <v>4534</v>
      </c>
      <c r="G340" s="835" t="s">
        <v>5082</v>
      </c>
      <c r="H340" s="835" t="s">
        <v>5083</v>
      </c>
      <c r="I340" s="849">
        <v>99</v>
      </c>
      <c r="J340" s="849">
        <v>40</v>
      </c>
      <c r="K340" s="850">
        <v>3960.080078125</v>
      </c>
    </row>
    <row r="341" spans="1:11" ht="14.45" customHeight="1" x14ac:dyDescent="0.2">
      <c r="A341" s="831" t="s">
        <v>583</v>
      </c>
      <c r="B341" s="832" t="s">
        <v>584</v>
      </c>
      <c r="C341" s="835" t="s">
        <v>603</v>
      </c>
      <c r="D341" s="863" t="s">
        <v>604</v>
      </c>
      <c r="E341" s="835" t="s">
        <v>4533</v>
      </c>
      <c r="F341" s="863" t="s">
        <v>4534</v>
      </c>
      <c r="G341" s="835" t="s">
        <v>5084</v>
      </c>
      <c r="H341" s="835" t="s">
        <v>5085</v>
      </c>
      <c r="I341" s="849">
        <v>99</v>
      </c>
      <c r="J341" s="849">
        <v>40</v>
      </c>
      <c r="K341" s="850">
        <v>3960.080078125</v>
      </c>
    </row>
    <row r="342" spans="1:11" ht="14.45" customHeight="1" x14ac:dyDescent="0.2">
      <c r="A342" s="831" t="s">
        <v>583</v>
      </c>
      <c r="B342" s="832" t="s">
        <v>584</v>
      </c>
      <c r="C342" s="835" t="s">
        <v>603</v>
      </c>
      <c r="D342" s="863" t="s">
        <v>604</v>
      </c>
      <c r="E342" s="835" t="s">
        <v>4533</v>
      </c>
      <c r="F342" s="863" t="s">
        <v>4534</v>
      </c>
      <c r="G342" s="835" t="s">
        <v>5086</v>
      </c>
      <c r="H342" s="835" t="s">
        <v>5087</v>
      </c>
      <c r="I342" s="849">
        <v>0.25</v>
      </c>
      <c r="J342" s="849">
        <v>300</v>
      </c>
      <c r="K342" s="850">
        <v>75</v>
      </c>
    </row>
    <row r="343" spans="1:11" ht="14.45" customHeight="1" x14ac:dyDescent="0.2">
      <c r="A343" s="831" t="s">
        <v>583</v>
      </c>
      <c r="B343" s="832" t="s">
        <v>584</v>
      </c>
      <c r="C343" s="835" t="s">
        <v>603</v>
      </c>
      <c r="D343" s="863" t="s">
        <v>604</v>
      </c>
      <c r="E343" s="835" t="s">
        <v>4533</v>
      </c>
      <c r="F343" s="863" t="s">
        <v>4534</v>
      </c>
      <c r="G343" s="835" t="s">
        <v>5078</v>
      </c>
      <c r="H343" s="835" t="s">
        <v>5088</v>
      </c>
      <c r="I343" s="849">
        <v>133.10000610351563</v>
      </c>
      <c r="J343" s="849">
        <v>30</v>
      </c>
      <c r="K343" s="850">
        <v>3993</v>
      </c>
    </row>
    <row r="344" spans="1:11" ht="14.45" customHeight="1" x14ac:dyDescent="0.2">
      <c r="A344" s="831" t="s">
        <v>583</v>
      </c>
      <c r="B344" s="832" t="s">
        <v>584</v>
      </c>
      <c r="C344" s="835" t="s">
        <v>603</v>
      </c>
      <c r="D344" s="863" t="s">
        <v>604</v>
      </c>
      <c r="E344" s="835" t="s">
        <v>4533</v>
      </c>
      <c r="F344" s="863" t="s">
        <v>4534</v>
      </c>
      <c r="G344" s="835" t="s">
        <v>5080</v>
      </c>
      <c r="H344" s="835" t="s">
        <v>5089</v>
      </c>
      <c r="I344" s="849">
        <v>133.10000610351563</v>
      </c>
      <c r="J344" s="849">
        <v>60</v>
      </c>
      <c r="K344" s="850">
        <v>7986</v>
      </c>
    </row>
    <row r="345" spans="1:11" ht="14.45" customHeight="1" x14ac:dyDescent="0.2">
      <c r="A345" s="831" t="s">
        <v>583</v>
      </c>
      <c r="B345" s="832" t="s">
        <v>584</v>
      </c>
      <c r="C345" s="835" t="s">
        <v>603</v>
      </c>
      <c r="D345" s="863" t="s">
        <v>604</v>
      </c>
      <c r="E345" s="835" t="s">
        <v>4533</v>
      </c>
      <c r="F345" s="863" t="s">
        <v>4534</v>
      </c>
      <c r="G345" s="835" t="s">
        <v>5090</v>
      </c>
      <c r="H345" s="835" t="s">
        <v>5091</v>
      </c>
      <c r="I345" s="849">
        <v>517.8800048828125</v>
      </c>
      <c r="J345" s="849">
        <v>5</v>
      </c>
      <c r="K345" s="850">
        <v>2589.39990234375</v>
      </c>
    </row>
    <row r="346" spans="1:11" ht="14.45" customHeight="1" x14ac:dyDescent="0.2">
      <c r="A346" s="831" t="s">
        <v>583</v>
      </c>
      <c r="B346" s="832" t="s">
        <v>584</v>
      </c>
      <c r="C346" s="835" t="s">
        <v>603</v>
      </c>
      <c r="D346" s="863" t="s">
        <v>604</v>
      </c>
      <c r="E346" s="835" t="s">
        <v>4533</v>
      </c>
      <c r="F346" s="863" t="s">
        <v>4534</v>
      </c>
      <c r="G346" s="835" t="s">
        <v>5092</v>
      </c>
      <c r="H346" s="835" t="s">
        <v>5093</v>
      </c>
      <c r="I346" s="849">
        <v>517.8800048828125</v>
      </c>
      <c r="J346" s="849">
        <v>10</v>
      </c>
      <c r="K346" s="850">
        <v>5178.7998046875</v>
      </c>
    </row>
    <row r="347" spans="1:11" ht="14.45" customHeight="1" x14ac:dyDescent="0.2">
      <c r="A347" s="831" t="s">
        <v>583</v>
      </c>
      <c r="B347" s="832" t="s">
        <v>584</v>
      </c>
      <c r="C347" s="835" t="s">
        <v>603</v>
      </c>
      <c r="D347" s="863" t="s">
        <v>604</v>
      </c>
      <c r="E347" s="835" t="s">
        <v>4533</v>
      </c>
      <c r="F347" s="863" t="s">
        <v>4534</v>
      </c>
      <c r="G347" s="835" t="s">
        <v>5090</v>
      </c>
      <c r="H347" s="835" t="s">
        <v>5094</v>
      </c>
      <c r="I347" s="849">
        <v>517.8599853515625</v>
      </c>
      <c r="J347" s="849">
        <v>1</v>
      </c>
      <c r="K347" s="850">
        <v>517.8599853515625</v>
      </c>
    </row>
    <row r="348" spans="1:11" ht="14.45" customHeight="1" x14ac:dyDescent="0.2">
      <c r="A348" s="831" t="s">
        <v>583</v>
      </c>
      <c r="B348" s="832" t="s">
        <v>584</v>
      </c>
      <c r="C348" s="835" t="s">
        <v>603</v>
      </c>
      <c r="D348" s="863" t="s">
        <v>604</v>
      </c>
      <c r="E348" s="835" t="s">
        <v>4533</v>
      </c>
      <c r="F348" s="863" t="s">
        <v>4534</v>
      </c>
      <c r="G348" s="835" t="s">
        <v>5092</v>
      </c>
      <c r="H348" s="835" t="s">
        <v>5095</v>
      </c>
      <c r="I348" s="849">
        <v>517.8800048828125</v>
      </c>
      <c r="J348" s="849">
        <v>10</v>
      </c>
      <c r="K348" s="850">
        <v>5178.7998046875</v>
      </c>
    </row>
    <row r="349" spans="1:11" ht="14.45" customHeight="1" x14ac:dyDescent="0.2">
      <c r="A349" s="831" t="s">
        <v>583</v>
      </c>
      <c r="B349" s="832" t="s">
        <v>584</v>
      </c>
      <c r="C349" s="835" t="s">
        <v>603</v>
      </c>
      <c r="D349" s="863" t="s">
        <v>604</v>
      </c>
      <c r="E349" s="835" t="s">
        <v>4533</v>
      </c>
      <c r="F349" s="863" t="s">
        <v>4534</v>
      </c>
      <c r="G349" s="835" t="s">
        <v>5096</v>
      </c>
      <c r="H349" s="835" t="s">
        <v>5097</v>
      </c>
      <c r="I349" s="849">
        <v>396.27999877929688</v>
      </c>
      <c r="J349" s="849">
        <v>4</v>
      </c>
      <c r="K349" s="850">
        <v>1585.1099853515625</v>
      </c>
    </row>
    <row r="350" spans="1:11" ht="14.45" customHeight="1" x14ac:dyDescent="0.2">
      <c r="A350" s="831" t="s">
        <v>583</v>
      </c>
      <c r="B350" s="832" t="s">
        <v>584</v>
      </c>
      <c r="C350" s="835" t="s">
        <v>603</v>
      </c>
      <c r="D350" s="863" t="s">
        <v>604</v>
      </c>
      <c r="E350" s="835" t="s">
        <v>4533</v>
      </c>
      <c r="F350" s="863" t="s">
        <v>4534</v>
      </c>
      <c r="G350" s="835" t="s">
        <v>5098</v>
      </c>
      <c r="H350" s="835" t="s">
        <v>5099</v>
      </c>
      <c r="I350" s="849">
        <v>396.27499389648438</v>
      </c>
      <c r="J350" s="849">
        <v>3</v>
      </c>
      <c r="K350" s="850">
        <v>1188.8199768066406</v>
      </c>
    </row>
    <row r="351" spans="1:11" ht="14.45" customHeight="1" x14ac:dyDescent="0.2">
      <c r="A351" s="831" t="s">
        <v>583</v>
      </c>
      <c r="B351" s="832" t="s">
        <v>584</v>
      </c>
      <c r="C351" s="835" t="s">
        <v>603</v>
      </c>
      <c r="D351" s="863" t="s">
        <v>604</v>
      </c>
      <c r="E351" s="835" t="s">
        <v>4533</v>
      </c>
      <c r="F351" s="863" t="s">
        <v>4534</v>
      </c>
      <c r="G351" s="835" t="s">
        <v>5100</v>
      </c>
      <c r="H351" s="835" t="s">
        <v>5101</v>
      </c>
      <c r="I351" s="849">
        <v>396.26998901367188</v>
      </c>
      <c r="J351" s="849">
        <v>1</v>
      </c>
      <c r="K351" s="850">
        <v>396.26998901367188</v>
      </c>
    </row>
    <row r="352" spans="1:11" ht="14.45" customHeight="1" x14ac:dyDescent="0.2">
      <c r="A352" s="831" t="s">
        <v>583</v>
      </c>
      <c r="B352" s="832" t="s">
        <v>584</v>
      </c>
      <c r="C352" s="835" t="s">
        <v>603</v>
      </c>
      <c r="D352" s="863" t="s">
        <v>604</v>
      </c>
      <c r="E352" s="835" t="s">
        <v>4533</v>
      </c>
      <c r="F352" s="863" t="s">
        <v>4534</v>
      </c>
      <c r="G352" s="835" t="s">
        <v>5102</v>
      </c>
      <c r="H352" s="835" t="s">
        <v>5103</v>
      </c>
      <c r="I352" s="849">
        <v>1672.219970703125</v>
      </c>
      <c r="J352" s="849">
        <v>1</v>
      </c>
      <c r="K352" s="850">
        <v>1672.219970703125</v>
      </c>
    </row>
    <row r="353" spans="1:11" ht="14.45" customHeight="1" x14ac:dyDescent="0.2">
      <c r="A353" s="831" t="s">
        <v>583</v>
      </c>
      <c r="B353" s="832" t="s">
        <v>584</v>
      </c>
      <c r="C353" s="835" t="s">
        <v>603</v>
      </c>
      <c r="D353" s="863" t="s">
        <v>604</v>
      </c>
      <c r="E353" s="835" t="s">
        <v>4533</v>
      </c>
      <c r="F353" s="863" t="s">
        <v>4534</v>
      </c>
      <c r="G353" s="835" t="s">
        <v>5104</v>
      </c>
      <c r="H353" s="835" t="s">
        <v>5105</v>
      </c>
      <c r="I353" s="849">
        <v>4.9699997901916504</v>
      </c>
      <c r="J353" s="849">
        <v>20</v>
      </c>
      <c r="K353" s="850">
        <v>99.400001525878906</v>
      </c>
    </row>
    <row r="354" spans="1:11" ht="14.45" customHeight="1" x14ac:dyDescent="0.2">
      <c r="A354" s="831" t="s">
        <v>583</v>
      </c>
      <c r="B354" s="832" t="s">
        <v>584</v>
      </c>
      <c r="C354" s="835" t="s">
        <v>603</v>
      </c>
      <c r="D354" s="863" t="s">
        <v>604</v>
      </c>
      <c r="E354" s="835" t="s">
        <v>4533</v>
      </c>
      <c r="F354" s="863" t="s">
        <v>4534</v>
      </c>
      <c r="G354" s="835" t="s">
        <v>4550</v>
      </c>
      <c r="H354" s="835" t="s">
        <v>4551</v>
      </c>
      <c r="I354" s="849">
        <v>13.310000419616699</v>
      </c>
      <c r="J354" s="849">
        <v>160</v>
      </c>
      <c r="K354" s="850">
        <v>2129.6000089645386</v>
      </c>
    </row>
    <row r="355" spans="1:11" ht="14.45" customHeight="1" x14ac:dyDescent="0.2">
      <c r="A355" s="831" t="s">
        <v>583</v>
      </c>
      <c r="B355" s="832" t="s">
        <v>584</v>
      </c>
      <c r="C355" s="835" t="s">
        <v>603</v>
      </c>
      <c r="D355" s="863" t="s">
        <v>604</v>
      </c>
      <c r="E355" s="835" t="s">
        <v>4533</v>
      </c>
      <c r="F355" s="863" t="s">
        <v>4534</v>
      </c>
      <c r="G355" s="835" t="s">
        <v>5106</v>
      </c>
      <c r="H355" s="835" t="s">
        <v>5107</v>
      </c>
      <c r="I355" s="849">
        <v>25.530000686645508</v>
      </c>
      <c r="J355" s="849">
        <v>130</v>
      </c>
      <c r="K355" s="850">
        <v>3318.9000396728516</v>
      </c>
    </row>
    <row r="356" spans="1:11" ht="14.45" customHeight="1" x14ac:dyDescent="0.2">
      <c r="A356" s="831" t="s">
        <v>583</v>
      </c>
      <c r="B356" s="832" t="s">
        <v>584</v>
      </c>
      <c r="C356" s="835" t="s">
        <v>603</v>
      </c>
      <c r="D356" s="863" t="s">
        <v>604</v>
      </c>
      <c r="E356" s="835" t="s">
        <v>4533</v>
      </c>
      <c r="F356" s="863" t="s">
        <v>4534</v>
      </c>
      <c r="G356" s="835" t="s">
        <v>4548</v>
      </c>
      <c r="H356" s="835" t="s">
        <v>4552</v>
      </c>
      <c r="I356" s="849">
        <v>11.734999656677246</v>
      </c>
      <c r="J356" s="849">
        <v>70</v>
      </c>
      <c r="K356" s="850">
        <v>821.60000610351563</v>
      </c>
    </row>
    <row r="357" spans="1:11" ht="14.45" customHeight="1" x14ac:dyDescent="0.2">
      <c r="A357" s="831" t="s">
        <v>583</v>
      </c>
      <c r="B357" s="832" t="s">
        <v>584</v>
      </c>
      <c r="C357" s="835" t="s">
        <v>603</v>
      </c>
      <c r="D357" s="863" t="s">
        <v>604</v>
      </c>
      <c r="E357" s="835" t="s">
        <v>4533</v>
      </c>
      <c r="F357" s="863" t="s">
        <v>4534</v>
      </c>
      <c r="G357" s="835" t="s">
        <v>4550</v>
      </c>
      <c r="H357" s="835" t="s">
        <v>4553</v>
      </c>
      <c r="I357" s="849">
        <v>13.310000419616699</v>
      </c>
      <c r="J357" s="849">
        <v>220</v>
      </c>
      <c r="K357" s="850">
        <v>2928.2000122070313</v>
      </c>
    </row>
    <row r="358" spans="1:11" ht="14.45" customHeight="1" x14ac:dyDescent="0.2">
      <c r="A358" s="831" t="s">
        <v>583</v>
      </c>
      <c r="B358" s="832" t="s">
        <v>584</v>
      </c>
      <c r="C358" s="835" t="s">
        <v>603</v>
      </c>
      <c r="D358" s="863" t="s">
        <v>604</v>
      </c>
      <c r="E358" s="835" t="s">
        <v>4533</v>
      </c>
      <c r="F358" s="863" t="s">
        <v>4534</v>
      </c>
      <c r="G358" s="835" t="s">
        <v>5106</v>
      </c>
      <c r="H358" s="835" t="s">
        <v>5108</v>
      </c>
      <c r="I358" s="849">
        <v>25.535000801086426</v>
      </c>
      <c r="J358" s="849">
        <v>90</v>
      </c>
      <c r="K358" s="850">
        <v>2298.0999755859375</v>
      </c>
    </row>
    <row r="359" spans="1:11" ht="14.45" customHeight="1" x14ac:dyDescent="0.2">
      <c r="A359" s="831" t="s">
        <v>583</v>
      </c>
      <c r="B359" s="832" t="s">
        <v>584</v>
      </c>
      <c r="C359" s="835" t="s">
        <v>603</v>
      </c>
      <c r="D359" s="863" t="s">
        <v>604</v>
      </c>
      <c r="E359" s="835" t="s">
        <v>4533</v>
      </c>
      <c r="F359" s="863" t="s">
        <v>4534</v>
      </c>
      <c r="G359" s="835" t="s">
        <v>5109</v>
      </c>
      <c r="H359" s="835" t="s">
        <v>5110</v>
      </c>
      <c r="I359" s="849">
        <v>4.8000001907348633</v>
      </c>
      <c r="J359" s="849">
        <v>100</v>
      </c>
      <c r="K359" s="850">
        <v>479.98001098632813</v>
      </c>
    </row>
    <row r="360" spans="1:11" ht="14.45" customHeight="1" x14ac:dyDescent="0.2">
      <c r="A360" s="831" t="s">
        <v>583</v>
      </c>
      <c r="B360" s="832" t="s">
        <v>584</v>
      </c>
      <c r="C360" s="835" t="s">
        <v>603</v>
      </c>
      <c r="D360" s="863" t="s">
        <v>604</v>
      </c>
      <c r="E360" s="835" t="s">
        <v>4533</v>
      </c>
      <c r="F360" s="863" t="s">
        <v>4534</v>
      </c>
      <c r="G360" s="835" t="s">
        <v>5109</v>
      </c>
      <c r="H360" s="835" t="s">
        <v>5111</v>
      </c>
      <c r="I360" s="849">
        <v>4.8000001907348633</v>
      </c>
      <c r="J360" s="849">
        <v>1000</v>
      </c>
      <c r="K360" s="850">
        <v>4800</v>
      </c>
    </row>
    <row r="361" spans="1:11" ht="14.45" customHeight="1" x14ac:dyDescent="0.2">
      <c r="A361" s="831" t="s">
        <v>583</v>
      </c>
      <c r="B361" s="832" t="s">
        <v>584</v>
      </c>
      <c r="C361" s="835" t="s">
        <v>603</v>
      </c>
      <c r="D361" s="863" t="s">
        <v>604</v>
      </c>
      <c r="E361" s="835" t="s">
        <v>4533</v>
      </c>
      <c r="F361" s="863" t="s">
        <v>4534</v>
      </c>
      <c r="G361" s="835" t="s">
        <v>5112</v>
      </c>
      <c r="H361" s="835" t="s">
        <v>5113</v>
      </c>
      <c r="I361" s="849">
        <v>96.319999694824219</v>
      </c>
      <c r="J361" s="849">
        <v>12</v>
      </c>
      <c r="K361" s="850">
        <v>1155.7900390625</v>
      </c>
    </row>
    <row r="362" spans="1:11" ht="14.45" customHeight="1" x14ac:dyDescent="0.2">
      <c r="A362" s="831" t="s">
        <v>583</v>
      </c>
      <c r="B362" s="832" t="s">
        <v>584</v>
      </c>
      <c r="C362" s="835" t="s">
        <v>603</v>
      </c>
      <c r="D362" s="863" t="s">
        <v>604</v>
      </c>
      <c r="E362" s="835" t="s">
        <v>4533</v>
      </c>
      <c r="F362" s="863" t="s">
        <v>4534</v>
      </c>
      <c r="G362" s="835" t="s">
        <v>5114</v>
      </c>
      <c r="H362" s="835" t="s">
        <v>5115</v>
      </c>
      <c r="I362" s="849">
        <v>179.5</v>
      </c>
      <c r="J362" s="849">
        <v>2</v>
      </c>
      <c r="K362" s="850">
        <v>359</v>
      </c>
    </row>
    <row r="363" spans="1:11" ht="14.45" customHeight="1" x14ac:dyDescent="0.2">
      <c r="A363" s="831" t="s">
        <v>583</v>
      </c>
      <c r="B363" s="832" t="s">
        <v>584</v>
      </c>
      <c r="C363" s="835" t="s">
        <v>603</v>
      </c>
      <c r="D363" s="863" t="s">
        <v>604</v>
      </c>
      <c r="E363" s="835" t="s">
        <v>4533</v>
      </c>
      <c r="F363" s="863" t="s">
        <v>4534</v>
      </c>
      <c r="G363" s="835" t="s">
        <v>5116</v>
      </c>
      <c r="H363" s="835" t="s">
        <v>5117</v>
      </c>
      <c r="I363" s="849">
        <v>20.776666641235352</v>
      </c>
      <c r="J363" s="849">
        <v>135</v>
      </c>
      <c r="K363" s="850">
        <v>2800.3399963378906</v>
      </c>
    </row>
    <row r="364" spans="1:11" ht="14.45" customHeight="1" x14ac:dyDescent="0.2">
      <c r="A364" s="831" t="s">
        <v>583</v>
      </c>
      <c r="B364" s="832" t="s">
        <v>584</v>
      </c>
      <c r="C364" s="835" t="s">
        <v>603</v>
      </c>
      <c r="D364" s="863" t="s">
        <v>604</v>
      </c>
      <c r="E364" s="835" t="s">
        <v>4533</v>
      </c>
      <c r="F364" s="863" t="s">
        <v>4534</v>
      </c>
      <c r="G364" s="835" t="s">
        <v>5118</v>
      </c>
      <c r="H364" s="835" t="s">
        <v>5119</v>
      </c>
      <c r="I364" s="849">
        <v>56.919998168945313</v>
      </c>
      <c r="J364" s="849">
        <v>5</v>
      </c>
      <c r="K364" s="850">
        <v>284.60000610351563</v>
      </c>
    </row>
    <row r="365" spans="1:11" ht="14.45" customHeight="1" x14ac:dyDescent="0.2">
      <c r="A365" s="831" t="s">
        <v>583</v>
      </c>
      <c r="B365" s="832" t="s">
        <v>584</v>
      </c>
      <c r="C365" s="835" t="s">
        <v>603</v>
      </c>
      <c r="D365" s="863" t="s">
        <v>604</v>
      </c>
      <c r="E365" s="835" t="s">
        <v>4533</v>
      </c>
      <c r="F365" s="863" t="s">
        <v>4534</v>
      </c>
      <c r="G365" s="835" t="s">
        <v>5120</v>
      </c>
      <c r="H365" s="835" t="s">
        <v>5121</v>
      </c>
      <c r="I365" s="849">
        <v>82.170001983642578</v>
      </c>
      <c r="J365" s="849">
        <v>24</v>
      </c>
      <c r="K365" s="850">
        <v>1972.0599975585938</v>
      </c>
    </row>
    <row r="366" spans="1:11" ht="14.45" customHeight="1" x14ac:dyDescent="0.2">
      <c r="A366" s="831" t="s">
        <v>583</v>
      </c>
      <c r="B366" s="832" t="s">
        <v>584</v>
      </c>
      <c r="C366" s="835" t="s">
        <v>603</v>
      </c>
      <c r="D366" s="863" t="s">
        <v>604</v>
      </c>
      <c r="E366" s="835" t="s">
        <v>4533</v>
      </c>
      <c r="F366" s="863" t="s">
        <v>4534</v>
      </c>
      <c r="G366" s="835" t="s">
        <v>5112</v>
      </c>
      <c r="H366" s="835" t="s">
        <v>5122</v>
      </c>
      <c r="I366" s="849">
        <v>96.314998626708984</v>
      </c>
      <c r="J366" s="849">
        <v>24</v>
      </c>
      <c r="K366" s="850">
        <v>2311.5699462890625</v>
      </c>
    </row>
    <row r="367" spans="1:11" ht="14.45" customHeight="1" x14ac:dyDescent="0.2">
      <c r="A367" s="831" t="s">
        <v>583</v>
      </c>
      <c r="B367" s="832" t="s">
        <v>584</v>
      </c>
      <c r="C367" s="835" t="s">
        <v>603</v>
      </c>
      <c r="D367" s="863" t="s">
        <v>604</v>
      </c>
      <c r="E367" s="835" t="s">
        <v>4533</v>
      </c>
      <c r="F367" s="863" t="s">
        <v>4534</v>
      </c>
      <c r="G367" s="835" t="s">
        <v>5114</v>
      </c>
      <c r="H367" s="835" t="s">
        <v>5123</v>
      </c>
      <c r="I367" s="849">
        <v>179.69000244140625</v>
      </c>
      <c r="J367" s="849">
        <v>2</v>
      </c>
      <c r="K367" s="850">
        <v>359.3699951171875</v>
      </c>
    </row>
    <row r="368" spans="1:11" ht="14.45" customHeight="1" x14ac:dyDescent="0.2">
      <c r="A368" s="831" t="s">
        <v>583</v>
      </c>
      <c r="B368" s="832" t="s">
        <v>584</v>
      </c>
      <c r="C368" s="835" t="s">
        <v>603</v>
      </c>
      <c r="D368" s="863" t="s">
        <v>604</v>
      </c>
      <c r="E368" s="835" t="s">
        <v>4533</v>
      </c>
      <c r="F368" s="863" t="s">
        <v>4534</v>
      </c>
      <c r="G368" s="835" t="s">
        <v>5116</v>
      </c>
      <c r="H368" s="835" t="s">
        <v>5124</v>
      </c>
      <c r="I368" s="849">
        <v>20.329999923706055</v>
      </c>
      <c r="J368" s="849">
        <v>185</v>
      </c>
      <c r="K368" s="850">
        <v>3760.6600341796875</v>
      </c>
    </row>
    <row r="369" spans="1:11" ht="14.45" customHeight="1" x14ac:dyDescent="0.2">
      <c r="A369" s="831" t="s">
        <v>583</v>
      </c>
      <c r="B369" s="832" t="s">
        <v>584</v>
      </c>
      <c r="C369" s="835" t="s">
        <v>603</v>
      </c>
      <c r="D369" s="863" t="s">
        <v>604</v>
      </c>
      <c r="E369" s="835" t="s">
        <v>4533</v>
      </c>
      <c r="F369" s="863" t="s">
        <v>4534</v>
      </c>
      <c r="G369" s="835" t="s">
        <v>5125</v>
      </c>
      <c r="H369" s="835" t="s">
        <v>5126</v>
      </c>
      <c r="I369" s="849">
        <v>1.5</v>
      </c>
      <c r="J369" s="849">
        <v>100</v>
      </c>
      <c r="K369" s="850">
        <v>150</v>
      </c>
    </row>
    <row r="370" spans="1:11" ht="14.45" customHeight="1" x14ac:dyDescent="0.2">
      <c r="A370" s="831" t="s">
        <v>583</v>
      </c>
      <c r="B370" s="832" t="s">
        <v>584</v>
      </c>
      <c r="C370" s="835" t="s">
        <v>603</v>
      </c>
      <c r="D370" s="863" t="s">
        <v>604</v>
      </c>
      <c r="E370" s="835" t="s">
        <v>4533</v>
      </c>
      <c r="F370" s="863" t="s">
        <v>4534</v>
      </c>
      <c r="G370" s="835" t="s">
        <v>5127</v>
      </c>
      <c r="H370" s="835" t="s">
        <v>5128</v>
      </c>
      <c r="I370" s="849">
        <v>240</v>
      </c>
      <c r="J370" s="849">
        <v>10</v>
      </c>
      <c r="K370" s="850">
        <v>2400</v>
      </c>
    </row>
    <row r="371" spans="1:11" ht="14.45" customHeight="1" x14ac:dyDescent="0.2">
      <c r="A371" s="831" t="s">
        <v>583</v>
      </c>
      <c r="B371" s="832" t="s">
        <v>584</v>
      </c>
      <c r="C371" s="835" t="s">
        <v>603</v>
      </c>
      <c r="D371" s="863" t="s">
        <v>604</v>
      </c>
      <c r="E371" s="835" t="s">
        <v>4533</v>
      </c>
      <c r="F371" s="863" t="s">
        <v>4534</v>
      </c>
      <c r="G371" s="835" t="s">
        <v>5129</v>
      </c>
      <c r="H371" s="835" t="s">
        <v>5130</v>
      </c>
      <c r="I371" s="849">
        <v>153.11000061035156</v>
      </c>
      <c r="J371" s="849">
        <v>20</v>
      </c>
      <c r="K371" s="850">
        <v>3062.2599487304688</v>
      </c>
    </row>
    <row r="372" spans="1:11" ht="14.45" customHeight="1" x14ac:dyDescent="0.2">
      <c r="A372" s="831" t="s">
        <v>583</v>
      </c>
      <c r="B372" s="832" t="s">
        <v>584</v>
      </c>
      <c r="C372" s="835" t="s">
        <v>603</v>
      </c>
      <c r="D372" s="863" t="s">
        <v>604</v>
      </c>
      <c r="E372" s="835" t="s">
        <v>4533</v>
      </c>
      <c r="F372" s="863" t="s">
        <v>4534</v>
      </c>
      <c r="G372" s="835" t="s">
        <v>5131</v>
      </c>
      <c r="H372" s="835" t="s">
        <v>5132</v>
      </c>
      <c r="I372" s="849">
        <v>153.11000061035156</v>
      </c>
      <c r="J372" s="849">
        <v>15</v>
      </c>
      <c r="K372" s="850">
        <v>2296.7000122070313</v>
      </c>
    </row>
    <row r="373" spans="1:11" ht="14.45" customHeight="1" x14ac:dyDescent="0.2">
      <c r="A373" s="831" t="s">
        <v>583</v>
      </c>
      <c r="B373" s="832" t="s">
        <v>584</v>
      </c>
      <c r="C373" s="835" t="s">
        <v>603</v>
      </c>
      <c r="D373" s="863" t="s">
        <v>604</v>
      </c>
      <c r="E373" s="835" t="s">
        <v>4533</v>
      </c>
      <c r="F373" s="863" t="s">
        <v>4534</v>
      </c>
      <c r="G373" s="835" t="s">
        <v>5133</v>
      </c>
      <c r="H373" s="835" t="s">
        <v>5134</v>
      </c>
      <c r="I373" s="849">
        <v>982.52001953125</v>
      </c>
      <c r="J373" s="849">
        <v>1</v>
      </c>
      <c r="K373" s="850">
        <v>982.52001953125</v>
      </c>
    </row>
    <row r="374" spans="1:11" ht="14.45" customHeight="1" x14ac:dyDescent="0.2">
      <c r="A374" s="831" t="s">
        <v>583</v>
      </c>
      <c r="B374" s="832" t="s">
        <v>584</v>
      </c>
      <c r="C374" s="835" t="s">
        <v>603</v>
      </c>
      <c r="D374" s="863" t="s">
        <v>604</v>
      </c>
      <c r="E374" s="835" t="s">
        <v>4533</v>
      </c>
      <c r="F374" s="863" t="s">
        <v>4534</v>
      </c>
      <c r="G374" s="835" t="s">
        <v>5135</v>
      </c>
      <c r="H374" s="835" t="s">
        <v>5136</v>
      </c>
      <c r="I374" s="849">
        <v>2181.6298828125</v>
      </c>
      <c r="J374" s="849">
        <v>5</v>
      </c>
      <c r="K374" s="850">
        <v>10908.150390625</v>
      </c>
    </row>
    <row r="375" spans="1:11" ht="14.45" customHeight="1" x14ac:dyDescent="0.2">
      <c r="A375" s="831" t="s">
        <v>583</v>
      </c>
      <c r="B375" s="832" t="s">
        <v>584</v>
      </c>
      <c r="C375" s="835" t="s">
        <v>603</v>
      </c>
      <c r="D375" s="863" t="s">
        <v>604</v>
      </c>
      <c r="E375" s="835" t="s">
        <v>4533</v>
      </c>
      <c r="F375" s="863" t="s">
        <v>4534</v>
      </c>
      <c r="G375" s="835" t="s">
        <v>5137</v>
      </c>
      <c r="H375" s="835" t="s">
        <v>5138</v>
      </c>
      <c r="I375" s="849">
        <v>715.1099853515625</v>
      </c>
      <c r="J375" s="849">
        <v>5</v>
      </c>
      <c r="K375" s="850">
        <v>3575.550048828125</v>
      </c>
    </row>
    <row r="376" spans="1:11" ht="14.45" customHeight="1" x14ac:dyDescent="0.2">
      <c r="A376" s="831" t="s">
        <v>583</v>
      </c>
      <c r="B376" s="832" t="s">
        <v>584</v>
      </c>
      <c r="C376" s="835" t="s">
        <v>603</v>
      </c>
      <c r="D376" s="863" t="s">
        <v>604</v>
      </c>
      <c r="E376" s="835" t="s">
        <v>4533</v>
      </c>
      <c r="F376" s="863" t="s">
        <v>4534</v>
      </c>
      <c r="G376" s="835" t="s">
        <v>5139</v>
      </c>
      <c r="H376" s="835" t="s">
        <v>5140</v>
      </c>
      <c r="I376" s="849">
        <v>872.40997314453125</v>
      </c>
      <c r="J376" s="849">
        <v>5</v>
      </c>
      <c r="K376" s="850">
        <v>4362.0498046875</v>
      </c>
    </row>
    <row r="377" spans="1:11" ht="14.45" customHeight="1" x14ac:dyDescent="0.2">
      <c r="A377" s="831" t="s">
        <v>583</v>
      </c>
      <c r="B377" s="832" t="s">
        <v>584</v>
      </c>
      <c r="C377" s="835" t="s">
        <v>603</v>
      </c>
      <c r="D377" s="863" t="s">
        <v>604</v>
      </c>
      <c r="E377" s="835" t="s">
        <v>4533</v>
      </c>
      <c r="F377" s="863" t="s">
        <v>4534</v>
      </c>
      <c r="G377" s="835" t="s">
        <v>5141</v>
      </c>
      <c r="H377" s="835" t="s">
        <v>5142</v>
      </c>
      <c r="I377" s="849">
        <v>992.20001220703125</v>
      </c>
      <c r="J377" s="849">
        <v>12</v>
      </c>
      <c r="K377" s="850">
        <v>11906.400390625</v>
      </c>
    </row>
    <row r="378" spans="1:11" ht="14.45" customHeight="1" x14ac:dyDescent="0.2">
      <c r="A378" s="831" t="s">
        <v>583</v>
      </c>
      <c r="B378" s="832" t="s">
        <v>584</v>
      </c>
      <c r="C378" s="835" t="s">
        <v>603</v>
      </c>
      <c r="D378" s="863" t="s">
        <v>604</v>
      </c>
      <c r="E378" s="835" t="s">
        <v>4533</v>
      </c>
      <c r="F378" s="863" t="s">
        <v>4534</v>
      </c>
      <c r="G378" s="835" t="s">
        <v>5143</v>
      </c>
      <c r="H378" s="835" t="s">
        <v>5144</v>
      </c>
      <c r="I378" s="849">
        <v>2573.669921875</v>
      </c>
      <c r="J378" s="849">
        <v>3</v>
      </c>
      <c r="K378" s="850">
        <v>7721.009765625</v>
      </c>
    </row>
    <row r="379" spans="1:11" ht="14.45" customHeight="1" x14ac:dyDescent="0.2">
      <c r="A379" s="831" t="s">
        <v>583</v>
      </c>
      <c r="B379" s="832" t="s">
        <v>584</v>
      </c>
      <c r="C379" s="835" t="s">
        <v>603</v>
      </c>
      <c r="D379" s="863" t="s">
        <v>604</v>
      </c>
      <c r="E379" s="835" t="s">
        <v>4533</v>
      </c>
      <c r="F379" s="863" t="s">
        <v>4534</v>
      </c>
      <c r="G379" s="835" t="s">
        <v>5145</v>
      </c>
      <c r="H379" s="835" t="s">
        <v>5146</v>
      </c>
      <c r="I379" s="849">
        <v>975.260009765625</v>
      </c>
      <c r="J379" s="849">
        <v>8</v>
      </c>
      <c r="K379" s="850">
        <v>7802.080078125</v>
      </c>
    </row>
    <row r="380" spans="1:11" ht="14.45" customHeight="1" x14ac:dyDescent="0.2">
      <c r="A380" s="831" t="s">
        <v>583</v>
      </c>
      <c r="B380" s="832" t="s">
        <v>584</v>
      </c>
      <c r="C380" s="835" t="s">
        <v>603</v>
      </c>
      <c r="D380" s="863" t="s">
        <v>604</v>
      </c>
      <c r="E380" s="835" t="s">
        <v>4533</v>
      </c>
      <c r="F380" s="863" t="s">
        <v>4534</v>
      </c>
      <c r="G380" s="835" t="s">
        <v>5147</v>
      </c>
      <c r="H380" s="835" t="s">
        <v>5148</v>
      </c>
      <c r="I380" s="849">
        <v>975.260009765625</v>
      </c>
      <c r="J380" s="849">
        <v>12</v>
      </c>
      <c r="K380" s="850">
        <v>11703.1201171875</v>
      </c>
    </row>
    <row r="381" spans="1:11" ht="14.45" customHeight="1" x14ac:dyDescent="0.2">
      <c r="A381" s="831" t="s">
        <v>583</v>
      </c>
      <c r="B381" s="832" t="s">
        <v>584</v>
      </c>
      <c r="C381" s="835" t="s">
        <v>603</v>
      </c>
      <c r="D381" s="863" t="s">
        <v>604</v>
      </c>
      <c r="E381" s="835" t="s">
        <v>4533</v>
      </c>
      <c r="F381" s="863" t="s">
        <v>4534</v>
      </c>
      <c r="G381" s="835" t="s">
        <v>5149</v>
      </c>
      <c r="H381" s="835" t="s">
        <v>5150</v>
      </c>
      <c r="I381" s="849">
        <v>1491.9300537109375</v>
      </c>
      <c r="J381" s="849">
        <v>5</v>
      </c>
      <c r="K381" s="850">
        <v>7459.64990234375</v>
      </c>
    </row>
    <row r="382" spans="1:11" ht="14.45" customHeight="1" x14ac:dyDescent="0.2">
      <c r="A382" s="831" t="s">
        <v>583</v>
      </c>
      <c r="B382" s="832" t="s">
        <v>584</v>
      </c>
      <c r="C382" s="835" t="s">
        <v>603</v>
      </c>
      <c r="D382" s="863" t="s">
        <v>604</v>
      </c>
      <c r="E382" s="835" t="s">
        <v>4533</v>
      </c>
      <c r="F382" s="863" t="s">
        <v>4534</v>
      </c>
      <c r="G382" s="835" t="s">
        <v>5151</v>
      </c>
      <c r="H382" s="835" t="s">
        <v>5152</v>
      </c>
      <c r="I382" s="849">
        <v>1289.8599853515625</v>
      </c>
      <c r="J382" s="849">
        <v>15</v>
      </c>
      <c r="K382" s="850">
        <v>19347.900390625</v>
      </c>
    </row>
    <row r="383" spans="1:11" ht="14.45" customHeight="1" x14ac:dyDescent="0.2">
      <c r="A383" s="831" t="s">
        <v>583</v>
      </c>
      <c r="B383" s="832" t="s">
        <v>584</v>
      </c>
      <c r="C383" s="835" t="s">
        <v>603</v>
      </c>
      <c r="D383" s="863" t="s">
        <v>604</v>
      </c>
      <c r="E383" s="835" t="s">
        <v>4533</v>
      </c>
      <c r="F383" s="863" t="s">
        <v>4534</v>
      </c>
      <c r="G383" s="835" t="s">
        <v>5153</v>
      </c>
      <c r="H383" s="835" t="s">
        <v>5154</v>
      </c>
      <c r="I383" s="849">
        <v>590.47998046875</v>
      </c>
      <c r="J383" s="849">
        <v>5</v>
      </c>
      <c r="K383" s="850">
        <v>2952.39990234375</v>
      </c>
    </row>
    <row r="384" spans="1:11" ht="14.45" customHeight="1" x14ac:dyDescent="0.2">
      <c r="A384" s="831" t="s">
        <v>583</v>
      </c>
      <c r="B384" s="832" t="s">
        <v>584</v>
      </c>
      <c r="C384" s="835" t="s">
        <v>603</v>
      </c>
      <c r="D384" s="863" t="s">
        <v>604</v>
      </c>
      <c r="E384" s="835" t="s">
        <v>4533</v>
      </c>
      <c r="F384" s="863" t="s">
        <v>4534</v>
      </c>
      <c r="G384" s="835" t="s">
        <v>5155</v>
      </c>
      <c r="H384" s="835" t="s">
        <v>5156</v>
      </c>
      <c r="I384" s="849">
        <v>220.22000122070313</v>
      </c>
      <c r="J384" s="849">
        <v>20</v>
      </c>
      <c r="K384" s="850">
        <v>4404.39990234375</v>
      </c>
    </row>
    <row r="385" spans="1:11" ht="14.45" customHeight="1" x14ac:dyDescent="0.2">
      <c r="A385" s="831" t="s">
        <v>583</v>
      </c>
      <c r="B385" s="832" t="s">
        <v>584</v>
      </c>
      <c r="C385" s="835" t="s">
        <v>603</v>
      </c>
      <c r="D385" s="863" t="s">
        <v>604</v>
      </c>
      <c r="E385" s="835" t="s">
        <v>4533</v>
      </c>
      <c r="F385" s="863" t="s">
        <v>4534</v>
      </c>
      <c r="G385" s="835" t="s">
        <v>5129</v>
      </c>
      <c r="H385" s="835" t="s">
        <v>5157</v>
      </c>
      <c r="I385" s="849">
        <v>157.35500335693359</v>
      </c>
      <c r="J385" s="849">
        <v>10</v>
      </c>
      <c r="K385" s="850">
        <v>1573.5599975585938</v>
      </c>
    </row>
    <row r="386" spans="1:11" ht="14.45" customHeight="1" x14ac:dyDescent="0.2">
      <c r="A386" s="831" t="s">
        <v>583</v>
      </c>
      <c r="B386" s="832" t="s">
        <v>584</v>
      </c>
      <c r="C386" s="835" t="s">
        <v>603</v>
      </c>
      <c r="D386" s="863" t="s">
        <v>604</v>
      </c>
      <c r="E386" s="835" t="s">
        <v>4533</v>
      </c>
      <c r="F386" s="863" t="s">
        <v>4534</v>
      </c>
      <c r="G386" s="835" t="s">
        <v>5131</v>
      </c>
      <c r="H386" s="835" t="s">
        <v>5158</v>
      </c>
      <c r="I386" s="849">
        <v>155.94000244140625</v>
      </c>
      <c r="J386" s="849">
        <v>15</v>
      </c>
      <c r="K386" s="850">
        <v>2339.10498046875</v>
      </c>
    </row>
    <row r="387" spans="1:11" ht="14.45" customHeight="1" x14ac:dyDescent="0.2">
      <c r="A387" s="831" t="s">
        <v>583</v>
      </c>
      <c r="B387" s="832" t="s">
        <v>584</v>
      </c>
      <c r="C387" s="835" t="s">
        <v>603</v>
      </c>
      <c r="D387" s="863" t="s">
        <v>604</v>
      </c>
      <c r="E387" s="835" t="s">
        <v>4533</v>
      </c>
      <c r="F387" s="863" t="s">
        <v>4534</v>
      </c>
      <c r="G387" s="835" t="s">
        <v>5159</v>
      </c>
      <c r="H387" s="835" t="s">
        <v>5160</v>
      </c>
      <c r="I387" s="849">
        <v>1393.9200439453125</v>
      </c>
      <c r="J387" s="849">
        <v>1</v>
      </c>
      <c r="K387" s="850">
        <v>1393.9200439453125</v>
      </c>
    </row>
    <row r="388" spans="1:11" ht="14.45" customHeight="1" x14ac:dyDescent="0.2">
      <c r="A388" s="831" t="s">
        <v>583</v>
      </c>
      <c r="B388" s="832" t="s">
        <v>584</v>
      </c>
      <c r="C388" s="835" t="s">
        <v>603</v>
      </c>
      <c r="D388" s="863" t="s">
        <v>604</v>
      </c>
      <c r="E388" s="835" t="s">
        <v>4533</v>
      </c>
      <c r="F388" s="863" t="s">
        <v>4534</v>
      </c>
      <c r="G388" s="835" t="s">
        <v>5161</v>
      </c>
      <c r="H388" s="835" t="s">
        <v>5162</v>
      </c>
      <c r="I388" s="849">
        <v>3377.110107421875</v>
      </c>
      <c r="J388" s="849">
        <v>5</v>
      </c>
      <c r="K388" s="850">
        <v>16885.55078125</v>
      </c>
    </row>
    <row r="389" spans="1:11" ht="14.45" customHeight="1" x14ac:dyDescent="0.2">
      <c r="A389" s="831" t="s">
        <v>583</v>
      </c>
      <c r="B389" s="832" t="s">
        <v>584</v>
      </c>
      <c r="C389" s="835" t="s">
        <v>603</v>
      </c>
      <c r="D389" s="863" t="s">
        <v>604</v>
      </c>
      <c r="E389" s="835" t="s">
        <v>4533</v>
      </c>
      <c r="F389" s="863" t="s">
        <v>4534</v>
      </c>
      <c r="G389" s="835" t="s">
        <v>5163</v>
      </c>
      <c r="H389" s="835" t="s">
        <v>5164</v>
      </c>
      <c r="I389" s="849">
        <v>1278.93994140625</v>
      </c>
      <c r="J389" s="849">
        <v>5</v>
      </c>
      <c r="K389" s="850">
        <v>6394.7001953125</v>
      </c>
    </row>
    <row r="390" spans="1:11" ht="14.45" customHeight="1" x14ac:dyDescent="0.2">
      <c r="A390" s="831" t="s">
        <v>583</v>
      </c>
      <c r="B390" s="832" t="s">
        <v>584</v>
      </c>
      <c r="C390" s="835" t="s">
        <v>603</v>
      </c>
      <c r="D390" s="863" t="s">
        <v>604</v>
      </c>
      <c r="E390" s="835" t="s">
        <v>4533</v>
      </c>
      <c r="F390" s="863" t="s">
        <v>4534</v>
      </c>
      <c r="G390" s="835" t="s">
        <v>5165</v>
      </c>
      <c r="H390" s="835" t="s">
        <v>5166</v>
      </c>
      <c r="I390" s="849">
        <v>2715.239990234375</v>
      </c>
      <c r="J390" s="849">
        <v>2</v>
      </c>
      <c r="K390" s="850">
        <v>5430.47998046875</v>
      </c>
    </row>
    <row r="391" spans="1:11" ht="14.45" customHeight="1" x14ac:dyDescent="0.2">
      <c r="A391" s="831" t="s">
        <v>583</v>
      </c>
      <c r="B391" s="832" t="s">
        <v>584</v>
      </c>
      <c r="C391" s="835" t="s">
        <v>603</v>
      </c>
      <c r="D391" s="863" t="s">
        <v>604</v>
      </c>
      <c r="E391" s="835" t="s">
        <v>4533</v>
      </c>
      <c r="F391" s="863" t="s">
        <v>4534</v>
      </c>
      <c r="G391" s="835" t="s">
        <v>5167</v>
      </c>
      <c r="H391" s="835" t="s">
        <v>5168</v>
      </c>
      <c r="I391" s="849">
        <v>9.1999998092651367</v>
      </c>
      <c r="J391" s="849">
        <v>100</v>
      </c>
      <c r="K391" s="850">
        <v>920</v>
      </c>
    </row>
    <row r="392" spans="1:11" ht="14.45" customHeight="1" x14ac:dyDescent="0.2">
      <c r="A392" s="831" t="s">
        <v>583</v>
      </c>
      <c r="B392" s="832" t="s">
        <v>584</v>
      </c>
      <c r="C392" s="835" t="s">
        <v>603</v>
      </c>
      <c r="D392" s="863" t="s">
        <v>604</v>
      </c>
      <c r="E392" s="835" t="s">
        <v>4533</v>
      </c>
      <c r="F392" s="863" t="s">
        <v>4534</v>
      </c>
      <c r="G392" s="835" t="s">
        <v>5167</v>
      </c>
      <c r="H392" s="835" t="s">
        <v>5169</v>
      </c>
      <c r="I392" s="849">
        <v>9.1999998092651367</v>
      </c>
      <c r="J392" s="849">
        <v>100</v>
      </c>
      <c r="K392" s="850">
        <v>920</v>
      </c>
    </row>
    <row r="393" spans="1:11" ht="14.45" customHeight="1" x14ac:dyDescent="0.2">
      <c r="A393" s="831" t="s">
        <v>583</v>
      </c>
      <c r="B393" s="832" t="s">
        <v>584</v>
      </c>
      <c r="C393" s="835" t="s">
        <v>603</v>
      </c>
      <c r="D393" s="863" t="s">
        <v>604</v>
      </c>
      <c r="E393" s="835" t="s">
        <v>4533</v>
      </c>
      <c r="F393" s="863" t="s">
        <v>4534</v>
      </c>
      <c r="G393" s="835" t="s">
        <v>5170</v>
      </c>
      <c r="H393" s="835" t="s">
        <v>5171</v>
      </c>
      <c r="I393" s="849">
        <v>58.369998931884766</v>
      </c>
      <c r="J393" s="849">
        <v>450</v>
      </c>
      <c r="K393" s="850">
        <v>26266.5</v>
      </c>
    </row>
    <row r="394" spans="1:11" ht="14.45" customHeight="1" x14ac:dyDescent="0.2">
      <c r="A394" s="831" t="s">
        <v>583</v>
      </c>
      <c r="B394" s="832" t="s">
        <v>584</v>
      </c>
      <c r="C394" s="835" t="s">
        <v>603</v>
      </c>
      <c r="D394" s="863" t="s">
        <v>604</v>
      </c>
      <c r="E394" s="835" t="s">
        <v>4533</v>
      </c>
      <c r="F394" s="863" t="s">
        <v>4534</v>
      </c>
      <c r="G394" s="835" t="s">
        <v>5172</v>
      </c>
      <c r="H394" s="835" t="s">
        <v>5173</v>
      </c>
      <c r="I394" s="849">
        <v>108.30000305175781</v>
      </c>
      <c r="J394" s="849">
        <v>420</v>
      </c>
      <c r="K394" s="850">
        <v>45483.900390625</v>
      </c>
    </row>
    <row r="395" spans="1:11" ht="14.45" customHeight="1" x14ac:dyDescent="0.2">
      <c r="A395" s="831" t="s">
        <v>583</v>
      </c>
      <c r="B395" s="832" t="s">
        <v>584</v>
      </c>
      <c r="C395" s="835" t="s">
        <v>603</v>
      </c>
      <c r="D395" s="863" t="s">
        <v>604</v>
      </c>
      <c r="E395" s="835" t="s">
        <v>4533</v>
      </c>
      <c r="F395" s="863" t="s">
        <v>4534</v>
      </c>
      <c r="G395" s="835" t="s">
        <v>5172</v>
      </c>
      <c r="H395" s="835" t="s">
        <v>5174</v>
      </c>
      <c r="I395" s="849">
        <v>108.30000305175781</v>
      </c>
      <c r="J395" s="849">
        <v>100</v>
      </c>
      <c r="K395" s="850">
        <v>10829.5</v>
      </c>
    </row>
    <row r="396" spans="1:11" ht="14.45" customHeight="1" x14ac:dyDescent="0.2">
      <c r="A396" s="831" t="s">
        <v>583</v>
      </c>
      <c r="B396" s="832" t="s">
        <v>584</v>
      </c>
      <c r="C396" s="835" t="s">
        <v>603</v>
      </c>
      <c r="D396" s="863" t="s">
        <v>604</v>
      </c>
      <c r="E396" s="835" t="s">
        <v>4533</v>
      </c>
      <c r="F396" s="863" t="s">
        <v>4534</v>
      </c>
      <c r="G396" s="835" t="s">
        <v>5175</v>
      </c>
      <c r="H396" s="835" t="s">
        <v>5176</v>
      </c>
      <c r="I396" s="849">
        <v>7.0100002288818359</v>
      </c>
      <c r="J396" s="849">
        <v>10</v>
      </c>
      <c r="K396" s="850">
        <v>70.099998474121094</v>
      </c>
    </row>
    <row r="397" spans="1:11" ht="14.45" customHeight="1" x14ac:dyDescent="0.2">
      <c r="A397" s="831" t="s">
        <v>583</v>
      </c>
      <c r="B397" s="832" t="s">
        <v>584</v>
      </c>
      <c r="C397" s="835" t="s">
        <v>603</v>
      </c>
      <c r="D397" s="863" t="s">
        <v>604</v>
      </c>
      <c r="E397" s="835" t="s">
        <v>4533</v>
      </c>
      <c r="F397" s="863" t="s">
        <v>4534</v>
      </c>
      <c r="G397" s="835" t="s">
        <v>5177</v>
      </c>
      <c r="H397" s="835" t="s">
        <v>5178</v>
      </c>
      <c r="I397" s="849">
        <v>6.619999885559082</v>
      </c>
      <c r="J397" s="849">
        <v>10</v>
      </c>
      <c r="K397" s="850">
        <v>66.199996948242188</v>
      </c>
    </row>
    <row r="398" spans="1:11" ht="14.45" customHeight="1" x14ac:dyDescent="0.2">
      <c r="A398" s="831" t="s">
        <v>583</v>
      </c>
      <c r="B398" s="832" t="s">
        <v>584</v>
      </c>
      <c r="C398" s="835" t="s">
        <v>603</v>
      </c>
      <c r="D398" s="863" t="s">
        <v>604</v>
      </c>
      <c r="E398" s="835" t="s">
        <v>4533</v>
      </c>
      <c r="F398" s="863" t="s">
        <v>4534</v>
      </c>
      <c r="G398" s="835" t="s">
        <v>5179</v>
      </c>
      <c r="H398" s="835" t="s">
        <v>5180</v>
      </c>
      <c r="I398" s="849">
        <v>7.0199999809265137</v>
      </c>
      <c r="J398" s="849">
        <v>30</v>
      </c>
      <c r="K398" s="850">
        <v>210.59999084472656</v>
      </c>
    </row>
    <row r="399" spans="1:11" ht="14.45" customHeight="1" x14ac:dyDescent="0.2">
      <c r="A399" s="831" t="s">
        <v>583</v>
      </c>
      <c r="B399" s="832" t="s">
        <v>584</v>
      </c>
      <c r="C399" s="835" t="s">
        <v>603</v>
      </c>
      <c r="D399" s="863" t="s">
        <v>604</v>
      </c>
      <c r="E399" s="835" t="s">
        <v>4533</v>
      </c>
      <c r="F399" s="863" t="s">
        <v>4534</v>
      </c>
      <c r="G399" s="835" t="s">
        <v>5177</v>
      </c>
      <c r="H399" s="835" t="s">
        <v>5181</v>
      </c>
      <c r="I399" s="849">
        <v>6.2899999618530273</v>
      </c>
      <c r="J399" s="849">
        <v>10</v>
      </c>
      <c r="K399" s="850">
        <v>62.900001525878906</v>
      </c>
    </row>
    <row r="400" spans="1:11" ht="14.45" customHeight="1" x14ac:dyDescent="0.2">
      <c r="A400" s="831" t="s">
        <v>583</v>
      </c>
      <c r="B400" s="832" t="s">
        <v>584</v>
      </c>
      <c r="C400" s="835" t="s">
        <v>603</v>
      </c>
      <c r="D400" s="863" t="s">
        <v>604</v>
      </c>
      <c r="E400" s="835" t="s">
        <v>4533</v>
      </c>
      <c r="F400" s="863" t="s">
        <v>4534</v>
      </c>
      <c r="G400" s="835" t="s">
        <v>5179</v>
      </c>
      <c r="H400" s="835" t="s">
        <v>5182</v>
      </c>
      <c r="I400" s="849">
        <v>6.2950000762939453</v>
      </c>
      <c r="J400" s="849">
        <v>40</v>
      </c>
      <c r="K400" s="850">
        <v>251.69999694824219</v>
      </c>
    </row>
    <row r="401" spans="1:11" ht="14.45" customHeight="1" x14ac:dyDescent="0.2">
      <c r="A401" s="831" t="s">
        <v>583</v>
      </c>
      <c r="B401" s="832" t="s">
        <v>584</v>
      </c>
      <c r="C401" s="835" t="s">
        <v>603</v>
      </c>
      <c r="D401" s="863" t="s">
        <v>604</v>
      </c>
      <c r="E401" s="835" t="s">
        <v>4533</v>
      </c>
      <c r="F401" s="863" t="s">
        <v>4534</v>
      </c>
      <c r="G401" s="835" t="s">
        <v>5183</v>
      </c>
      <c r="H401" s="835" t="s">
        <v>5184</v>
      </c>
      <c r="I401" s="849">
        <v>172.5</v>
      </c>
      <c r="J401" s="849">
        <v>1</v>
      </c>
      <c r="K401" s="850">
        <v>172.5</v>
      </c>
    </row>
    <row r="402" spans="1:11" ht="14.45" customHeight="1" x14ac:dyDescent="0.2">
      <c r="A402" s="831" t="s">
        <v>583</v>
      </c>
      <c r="B402" s="832" t="s">
        <v>584</v>
      </c>
      <c r="C402" s="835" t="s">
        <v>603</v>
      </c>
      <c r="D402" s="863" t="s">
        <v>604</v>
      </c>
      <c r="E402" s="835" t="s">
        <v>4533</v>
      </c>
      <c r="F402" s="863" t="s">
        <v>4534</v>
      </c>
      <c r="G402" s="835" t="s">
        <v>5185</v>
      </c>
      <c r="H402" s="835" t="s">
        <v>5186</v>
      </c>
      <c r="I402" s="849">
        <v>1173.93994140625</v>
      </c>
      <c r="J402" s="849">
        <v>3</v>
      </c>
      <c r="K402" s="850">
        <v>3521.830078125</v>
      </c>
    </row>
    <row r="403" spans="1:11" ht="14.45" customHeight="1" x14ac:dyDescent="0.2">
      <c r="A403" s="831" t="s">
        <v>583</v>
      </c>
      <c r="B403" s="832" t="s">
        <v>584</v>
      </c>
      <c r="C403" s="835" t="s">
        <v>603</v>
      </c>
      <c r="D403" s="863" t="s">
        <v>604</v>
      </c>
      <c r="E403" s="835" t="s">
        <v>4533</v>
      </c>
      <c r="F403" s="863" t="s">
        <v>4534</v>
      </c>
      <c r="G403" s="835" t="s">
        <v>5187</v>
      </c>
      <c r="H403" s="835" t="s">
        <v>5188</v>
      </c>
      <c r="I403" s="849">
        <v>136.05999755859375</v>
      </c>
      <c r="J403" s="849">
        <v>10</v>
      </c>
      <c r="K403" s="850">
        <v>1360.5999755859375</v>
      </c>
    </row>
    <row r="404" spans="1:11" ht="14.45" customHeight="1" x14ac:dyDescent="0.2">
      <c r="A404" s="831" t="s">
        <v>583</v>
      </c>
      <c r="B404" s="832" t="s">
        <v>584</v>
      </c>
      <c r="C404" s="835" t="s">
        <v>603</v>
      </c>
      <c r="D404" s="863" t="s">
        <v>604</v>
      </c>
      <c r="E404" s="835" t="s">
        <v>4533</v>
      </c>
      <c r="F404" s="863" t="s">
        <v>4534</v>
      </c>
      <c r="G404" s="835" t="s">
        <v>5189</v>
      </c>
      <c r="H404" s="835" t="s">
        <v>5190</v>
      </c>
      <c r="I404" s="849">
        <v>284.35000610351563</v>
      </c>
      <c r="J404" s="849">
        <v>151</v>
      </c>
      <c r="K404" s="850">
        <v>42936.849609375</v>
      </c>
    </row>
    <row r="405" spans="1:11" ht="14.45" customHeight="1" x14ac:dyDescent="0.2">
      <c r="A405" s="831" t="s">
        <v>583</v>
      </c>
      <c r="B405" s="832" t="s">
        <v>584</v>
      </c>
      <c r="C405" s="835" t="s">
        <v>603</v>
      </c>
      <c r="D405" s="863" t="s">
        <v>604</v>
      </c>
      <c r="E405" s="835" t="s">
        <v>4533</v>
      </c>
      <c r="F405" s="863" t="s">
        <v>4534</v>
      </c>
      <c r="G405" s="835" t="s">
        <v>5191</v>
      </c>
      <c r="H405" s="835" t="s">
        <v>5192</v>
      </c>
      <c r="I405" s="849">
        <v>60.900001525878906</v>
      </c>
      <c r="J405" s="849">
        <v>40</v>
      </c>
      <c r="K405" s="850">
        <v>2436.1199951171875</v>
      </c>
    </row>
    <row r="406" spans="1:11" ht="14.45" customHeight="1" x14ac:dyDescent="0.2">
      <c r="A406" s="831" t="s">
        <v>583</v>
      </c>
      <c r="B406" s="832" t="s">
        <v>584</v>
      </c>
      <c r="C406" s="835" t="s">
        <v>603</v>
      </c>
      <c r="D406" s="863" t="s">
        <v>604</v>
      </c>
      <c r="E406" s="835" t="s">
        <v>4533</v>
      </c>
      <c r="F406" s="863" t="s">
        <v>4534</v>
      </c>
      <c r="G406" s="835" t="s">
        <v>5193</v>
      </c>
      <c r="H406" s="835" t="s">
        <v>5194</v>
      </c>
      <c r="I406" s="849">
        <v>60.900001525878906</v>
      </c>
      <c r="J406" s="849">
        <v>50</v>
      </c>
      <c r="K406" s="850">
        <v>3045.14013671875</v>
      </c>
    </row>
    <row r="407" spans="1:11" ht="14.45" customHeight="1" x14ac:dyDescent="0.2">
      <c r="A407" s="831" t="s">
        <v>583</v>
      </c>
      <c r="B407" s="832" t="s">
        <v>584</v>
      </c>
      <c r="C407" s="835" t="s">
        <v>603</v>
      </c>
      <c r="D407" s="863" t="s">
        <v>604</v>
      </c>
      <c r="E407" s="835" t="s">
        <v>4533</v>
      </c>
      <c r="F407" s="863" t="s">
        <v>4534</v>
      </c>
      <c r="G407" s="835" t="s">
        <v>5189</v>
      </c>
      <c r="H407" s="835" t="s">
        <v>5195</v>
      </c>
      <c r="I407" s="849">
        <v>300.07998657226563</v>
      </c>
      <c r="J407" s="849">
        <v>100</v>
      </c>
      <c r="K407" s="850">
        <v>30008</v>
      </c>
    </row>
    <row r="408" spans="1:11" ht="14.45" customHeight="1" x14ac:dyDescent="0.2">
      <c r="A408" s="831" t="s">
        <v>583</v>
      </c>
      <c r="B408" s="832" t="s">
        <v>584</v>
      </c>
      <c r="C408" s="835" t="s">
        <v>603</v>
      </c>
      <c r="D408" s="863" t="s">
        <v>604</v>
      </c>
      <c r="E408" s="835" t="s">
        <v>4533</v>
      </c>
      <c r="F408" s="863" t="s">
        <v>4534</v>
      </c>
      <c r="G408" s="835" t="s">
        <v>5196</v>
      </c>
      <c r="H408" s="835" t="s">
        <v>5197</v>
      </c>
      <c r="I408" s="849">
        <v>6.1725000143051147</v>
      </c>
      <c r="J408" s="849">
        <v>1650</v>
      </c>
      <c r="K408" s="850">
        <v>10183</v>
      </c>
    </row>
    <row r="409" spans="1:11" ht="14.45" customHeight="1" x14ac:dyDescent="0.2">
      <c r="A409" s="831" t="s">
        <v>583</v>
      </c>
      <c r="B409" s="832" t="s">
        <v>584</v>
      </c>
      <c r="C409" s="835" t="s">
        <v>603</v>
      </c>
      <c r="D409" s="863" t="s">
        <v>604</v>
      </c>
      <c r="E409" s="835" t="s">
        <v>4533</v>
      </c>
      <c r="F409" s="863" t="s">
        <v>4534</v>
      </c>
      <c r="G409" s="835" t="s">
        <v>5191</v>
      </c>
      <c r="H409" s="835" t="s">
        <v>5198</v>
      </c>
      <c r="I409" s="849">
        <v>62.026667277018227</v>
      </c>
      <c r="J409" s="849">
        <v>30</v>
      </c>
      <c r="K409" s="850">
        <v>1860.830078125</v>
      </c>
    </row>
    <row r="410" spans="1:11" ht="14.45" customHeight="1" x14ac:dyDescent="0.2">
      <c r="A410" s="831" t="s">
        <v>583</v>
      </c>
      <c r="B410" s="832" t="s">
        <v>584</v>
      </c>
      <c r="C410" s="835" t="s">
        <v>603</v>
      </c>
      <c r="D410" s="863" t="s">
        <v>604</v>
      </c>
      <c r="E410" s="835" t="s">
        <v>4533</v>
      </c>
      <c r="F410" s="863" t="s">
        <v>4534</v>
      </c>
      <c r="G410" s="835" t="s">
        <v>5193</v>
      </c>
      <c r="H410" s="835" t="s">
        <v>5199</v>
      </c>
      <c r="I410" s="849">
        <v>60.900001525878906</v>
      </c>
      <c r="J410" s="849">
        <v>30</v>
      </c>
      <c r="K410" s="850">
        <v>1827.090087890625</v>
      </c>
    </row>
    <row r="411" spans="1:11" ht="14.45" customHeight="1" x14ac:dyDescent="0.2">
      <c r="A411" s="831" t="s">
        <v>583</v>
      </c>
      <c r="B411" s="832" t="s">
        <v>584</v>
      </c>
      <c r="C411" s="835" t="s">
        <v>603</v>
      </c>
      <c r="D411" s="863" t="s">
        <v>604</v>
      </c>
      <c r="E411" s="835" t="s">
        <v>4533</v>
      </c>
      <c r="F411" s="863" t="s">
        <v>4534</v>
      </c>
      <c r="G411" s="835" t="s">
        <v>5200</v>
      </c>
      <c r="H411" s="835" t="s">
        <v>5201</v>
      </c>
      <c r="I411" s="849">
        <v>6785</v>
      </c>
      <c r="J411" s="849">
        <v>2</v>
      </c>
      <c r="K411" s="850">
        <v>13570</v>
      </c>
    </row>
    <row r="412" spans="1:11" ht="14.45" customHeight="1" x14ac:dyDescent="0.2">
      <c r="A412" s="831" t="s">
        <v>583</v>
      </c>
      <c r="B412" s="832" t="s">
        <v>584</v>
      </c>
      <c r="C412" s="835" t="s">
        <v>603</v>
      </c>
      <c r="D412" s="863" t="s">
        <v>604</v>
      </c>
      <c r="E412" s="835" t="s">
        <v>4533</v>
      </c>
      <c r="F412" s="863" t="s">
        <v>4534</v>
      </c>
      <c r="G412" s="835" t="s">
        <v>5202</v>
      </c>
      <c r="H412" s="835" t="s">
        <v>5203</v>
      </c>
      <c r="I412" s="849">
        <v>6785</v>
      </c>
      <c r="J412" s="849">
        <v>1</v>
      </c>
      <c r="K412" s="850">
        <v>6785</v>
      </c>
    </row>
    <row r="413" spans="1:11" ht="14.45" customHeight="1" x14ac:dyDescent="0.2">
      <c r="A413" s="831" t="s">
        <v>583</v>
      </c>
      <c r="B413" s="832" t="s">
        <v>584</v>
      </c>
      <c r="C413" s="835" t="s">
        <v>603</v>
      </c>
      <c r="D413" s="863" t="s">
        <v>604</v>
      </c>
      <c r="E413" s="835" t="s">
        <v>4533</v>
      </c>
      <c r="F413" s="863" t="s">
        <v>4534</v>
      </c>
      <c r="G413" s="835" t="s">
        <v>5204</v>
      </c>
      <c r="H413" s="835" t="s">
        <v>5205</v>
      </c>
      <c r="I413" s="849">
        <v>6785</v>
      </c>
      <c r="J413" s="849">
        <v>1</v>
      </c>
      <c r="K413" s="850">
        <v>6785</v>
      </c>
    </row>
    <row r="414" spans="1:11" ht="14.45" customHeight="1" x14ac:dyDescent="0.2">
      <c r="A414" s="831" t="s">
        <v>583</v>
      </c>
      <c r="B414" s="832" t="s">
        <v>584</v>
      </c>
      <c r="C414" s="835" t="s">
        <v>603</v>
      </c>
      <c r="D414" s="863" t="s">
        <v>604</v>
      </c>
      <c r="E414" s="835" t="s">
        <v>4533</v>
      </c>
      <c r="F414" s="863" t="s">
        <v>4534</v>
      </c>
      <c r="G414" s="835" t="s">
        <v>5206</v>
      </c>
      <c r="H414" s="835" t="s">
        <v>5207</v>
      </c>
      <c r="I414" s="849">
        <v>5082</v>
      </c>
      <c r="J414" s="849">
        <v>17</v>
      </c>
      <c r="K414" s="850">
        <v>86394</v>
      </c>
    </row>
    <row r="415" spans="1:11" ht="14.45" customHeight="1" x14ac:dyDescent="0.2">
      <c r="A415" s="831" t="s">
        <v>583</v>
      </c>
      <c r="B415" s="832" t="s">
        <v>584</v>
      </c>
      <c r="C415" s="835" t="s">
        <v>603</v>
      </c>
      <c r="D415" s="863" t="s">
        <v>604</v>
      </c>
      <c r="E415" s="835" t="s">
        <v>4533</v>
      </c>
      <c r="F415" s="863" t="s">
        <v>4534</v>
      </c>
      <c r="G415" s="835" t="s">
        <v>5208</v>
      </c>
      <c r="H415" s="835" t="s">
        <v>5209</v>
      </c>
      <c r="I415" s="849">
        <v>2309.889892578125</v>
      </c>
      <c r="J415" s="849">
        <v>10</v>
      </c>
      <c r="K415" s="850">
        <v>23098.900390625</v>
      </c>
    </row>
    <row r="416" spans="1:11" ht="14.45" customHeight="1" x14ac:dyDescent="0.2">
      <c r="A416" s="831" t="s">
        <v>583</v>
      </c>
      <c r="B416" s="832" t="s">
        <v>584</v>
      </c>
      <c r="C416" s="835" t="s">
        <v>603</v>
      </c>
      <c r="D416" s="863" t="s">
        <v>604</v>
      </c>
      <c r="E416" s="835" t="s">
        <v>4533</v>
      </c>
      <c r="F416" s="863" t="s">
        <v>4534</v>
      </c>
      <c r="G416" s="835" t="s">
        <v>5206</v>
      </c>
      <c r="H416" s="835" t="s">
        <v>5210</v>
      </c>
      <c r="I416" s="849">
        <v>5082</v>
      </c>
      <c r="J416" s="849">
        <v>4</v>
      </c>
      <c r="K416" s="850">
        <v>20328</v>
      </c>
    </row>
    <row r="417" spans="1:11" ht="14.45" customHeight="1" x14ac:dyDescent="0.2">
      <c r="A417" s="831" t="s">
        <v>583</v>
      </c>
      <c r="B417" s="832" t="s">
        <v>584</v>
      </c>
      <c r="C417" s="835" t="s">
        <v>603</v>
      </c>
      <c r="D417" s="863" t="s">
        <v>604</v>
      </c>
      <c r="E417" s="835" t="s">
        <v>4533</v>
      </c>
      <c r="F417" s="863" t="s">
        <v>4534</v>
      </c>
      <c r="G417" s="835" t="s">
        <v>5208</v>
      </c>
      <c r="H417" s="835" t="s">
        <v>5211</v>
      </c>
      <c r="I417" s="849">
        <v>2309.889892578125</v>
      </c>
      <c r="J417" s="849">
        <v>10</v>
      </c>
      <c r="K417" s="850">
        <v>23098.900390625</v>
      </c>
    </row>
    <row r="418" spans="1:11" ht="14.45" customHeight="1" x14ac:dyDescent="0.2">
      <c r="A418" s="831" t="s">
        <v>583</v>
      </c>
      <c r="B418" s="832" t="s">
        <v>584</v>
      </c>
      <c r="C418" s="835" t="s">
        <v>603</v>
      </c>
      <c r="D418" s="863" t="s">
        <v>604</v>
      </c>
      <c r="E418" s="835" t="s">
        <v>4533</v>
      </c>
      <c r="F418" s="863" t="s">
        <v>4534</v>
      </c>
      <c r="G418" s="835" t="s">
        <v>5212</v>
      </c>
      <c r="H418" s="835" t="s">
        <v>5213</v>
      </c>
      <c r="I418" s="849">
        <v>4660.919921875</v>
      </c>
      <c r="J418" s="849">
        <v>22</v>
      </c>
      <c r="K418" s="850">
        <v>102540.23828125</v>
      </c>
    </row>
    <row r="419" spans="1:11" ht="14.45" customHeight="1" x14ac:dyDescent="0.2">
      <c r="A419" s="831" t="s">
        <v>583</v>
      </c>
      <c r="B419" s="832" t="s">
        <v>584</v>
      </c>
      <c r="C419" s="835" t="s">
        <v>603</v>
      </c>
      <c r="D419" s="863" t="s">
        <v>604</v>
      </c>
      <c r="E419" s="835" t="s">
        <v>4533</v>
      </c>
      <c r="F419" s="863" t="s">
        <v>4534</v>
      </c>
      <c r="G419" s="835" t="s">
        <v>5214</v>
      </c>
      <c r="H419" s="835" t="s">
        <v>5215</v>
      </c>
      <c r="I419" s="849">
        <v>4660.919921875</v>
      </c>
      <c r="J419" s="849">
        <v>14</v>
      </c>
      <c r="K419" s="850">
        <v>65252.87890625</v>
      </c>
    </row>
    <row r="420" spans="1:11" ht="14.45" customHeight="1" x14ac:dyDescent="0.2">
      <c r="A420" s="831" t="s">
        <v>583</v>
      </c>
      <c r="B420" s="832" t="s">
        <v>584</v>
      </c>
      <c r="C420" s="835" t="s">
        <v>603</v>
      </c>
      <c r="D420" s="863" t="s">
        <v>604</v>
      </c>
      <c r="E420" s="835" t="s">
        <v>4533</v>
      </c>
      <c r="F420" s="863" t="s">
        <v>4534</v>
      </c>
      <c r="G420" s="835" t="s">
        <v>5216</v>
      </c>
      <c r="H420" s="835" t="s">
        <v>5217</v>
      </c>
      <c r="I420" s="849">
        <v>4809.75</v>
      </c>
      <c r="J420" s="849">
        <v>24</v>
      </c>
      <c r="K420" s="850">
        <v>115434</v>
      </c>
    </row>
    <row r="421" spans="1:11" ht="14.45" customHeight="1" x14ac:dyDescent="0.2">
      <c r="A421" s="831" t="s">
        <v>583</v>
      </c>
      <c r="B421" s="832" t="s">
        <v>584</v>
      </c>
      <c r="C421" s="835" t="s">
        <v>603</v>
      </c>
      <c r="D421" s="863" t="s">
        <v>604</v>
      </c>
      <c r="E421" s="835" t="s">
        <v>4533</v>
      </c>
      <c r="F421" s="863" t="s">
        <v>4534</v>
      </c>
      <c r="G421" s="835" t="s">
        <v>5218</v>
      </c>
      <c r="H421" s="835" t="s">
        <v>5219</v>
      </c>
      <c r="I421" s="849">
        <v>3920.39990234375</v>
      </c>
      <c r="J421" s="849">
        <v>1</v>
      </c>
      <c r="K421" s="850">
        <v>3920.39990234375</v>
      </c>
    </row>
    <row r="422" spans="1:11" ht="14.45" customHeight="1" x14ac:dyDescent="0.2">
      <c r="A422" s="831" t="s">
        <v>583</v>
      </c>
      <c r="B422" s="832" t="s">
        <v>584</v>
      </c>
      <c r="C422" s="835" t="s">
        <v>603</v>
      </c>
      <c r="D422" s="863" t="s">
        <v>604</v>
      </c>
      <c r="E422" s="835" t="s">
        <v>4533</v>
      </c>
      <c r="F422" s="863" t="s">
        <v>4534</v>
      </c>
      <c r="G422" s="835" t="s">
        <v>5212</v>
      </c>
      <c r="H422" s="835" t="s">
        <v>5220</v>
      </c>
      <c r="I422" s="849">
        <v>4660.919921875</v>
      </c>
      <c r="J422" s="849">
        <v>37</v>
      </c>
      <c r="K422" s="850">
        <v>172454.037109375</v>
      </c>
    </row>
    <row r="423" spans="1:11" ht="14.45" customHeight="1" x14ac:dyDescent="0.2">
      <c r="A423" s="831" t="s">
        <v>583</v>
      </c>
      <c r="B423" s="832" t="s">
        <v>584</v>
      </c>
      <c r="C423" s="835" t="s">
        <v>603</v>
      </c>
      <c r="D423" s="863" t="s">
        <v>604</v>
      </c>
      <c r="E423" s="835" t="s">
        <v>4533</v>
      </c>
      <c r="F423" s="863" t="s">
        <v>4534</v>
      </c>
      <c r="G423" s="835" t="s">
        <v>5214</v>
      </c>
      <c r="H423" s="835" t="s">
        <v>5221</v>
      </c>
      <c r="I423" s="849">
        <v>4660.919921875</v>
      </c>
      <c r="J423" s="849">
        <v>29</v>
      </c>
      <c r="K423" s="850">
        <v>135166.677734375</v>
      </c>
    </row>
    <row r="424" spans="1:11" ht="14.45" customHeight="1" x14ac:dyDescent="0.2">
      <c r="A424" s="831" t="s">
        <v>583</v>
      </c>
      <c r="B424" s="832" t="s">
        <v>584</v>
      </c>
      <c r="C424" s="835" t="s">
        <v>603</v>
      </c>
      <c r="D424" s="863" t="s">
        <v>604</v>
      </c>
      <c r="E424" s="835" t="s">
        <v>4533</v>
      </c>
      <c r="F424" s="863" t="s">
        <v>4534</v>
      </c>
      <c r="G424" s="835" t="s">
        <v>5222</v>
      </c>
      <c r="H424" s="835" t="s">
        <v>5223</v>
      </c>
      <c r="I424" s="849">
        <v>4477</v>
      </c>
      <c r="J424" s="849">
        <v>8</v>
      </c>
      <c r="K424" s="850">
        <v>35816</v>
      </c>
    </row>
    <row r="425" spans="1:11" ht="14.45" customHeight="1" x14ac:dyDescent="0.2">
      <c r="A425" s="831" t="s">
        <v>583</v>
      </c>
      <c r="B425" s="832" t="s">
        <v>584</v>
      </c>
      <c r="C425" s="835" t="s">
        <v>603</v>
      </c>
      <c r="D425" s="863" t="s">
        <v>604</v>
      </c>
      <c r="E425" s="835" t="s">
        <v>4533</v>
      </c>
      <c r="F425" s="863" t="s">
        <v>4534</v>
      </c>
      <c r="G425" s="835" t="s">
        <v>5224</v>
      </c>
      <c r="H425" s="835" t="s">
        <v>5225</v>
      </c>
      <c r="I425" s="849">
        <v>403.04000854492188</v>
      </c>
      <c r="J425" s="849">
        <v>10</v>
      </c>
      <c r="K425" s="850">
        <v>4030.389892578125</v>
      </c>
    </row>
    <row r="426" spans="1:11" ht="14.45" customHeight="1" x14ac:dyDescent="0.2">
      <c r="A426" s="831" t="s">
        <v>583</v>
      </c>
      <c r="B426" s="832" t="s">
        <v>584</v>
      </c>
      <c r="C426" s="835" t="s">
        <v>603</v>
      </c>
      <c r="D426" s="863" t="s">
        <v>604</v>
      </c>
      <c r="E426" s="835" t="s">
        <v>4533</v>
      </c>
      <c r="F426" s="863" t="s">
        <v>4534</v>
      </c>
      <c r="G426" s="835" t="s">
        <v>5226</v>
      </c>
      <c r="H426" s="835" t="s">
        <v>5227</v>
      </c>
      <c r="I426" s="849">
        <v>755.6500244140625</v>
      </c>
      <c r="J426" s="849">
        <v>60</v>
      </c>
      <c r="K426" s="850">
        <v>45338.701171875</v>
      </c>
    </row>
    <row r="427" spans="1:11" ht="14.45" customHeight="1" x14ac:dyDescent="0.2">
      <c r="A427" s="831" t="s">
        <v>583</v>
      </c>
      <c r="B427" s="832" t="s">
        <v>584</v>
      </c>
      <c r="C427" s="835" t="s">
        <v>603</v>
      </c>
      <c r="D427" s="863" t="s">
        <v>604</v>
      </c>
      <c r="E427" s="835" t="s">
        <v>4533</v>
      </c>
      <c r="F427" s="863" t="s">
        <v>4534</v>
      </c>
      <c r="G427" s="835" t="s">
        <v>5226</v>
      </c>
      <c r="H427" s="835" t="s">
        <v>5228</v>
      </c>
      <c r="I427" s="849">
        <v>755.6500244140625</v>
      </c>
      <c r="J427" s="849">
        <v>10</v>
      </c>
      <c r="K427" s="850">
        <v>7556.4501953125</v>
      </c>
    </row>
    <row r="428" spans="1:11" ht="14.45" customHeight="1" x14ac:dyDescent="0.2">
      <c r="A428" s="831" t="s">
        <v>583</v>
      </c>
      <c r="B428" s="832" t="s">
        <v>584</v>
      </c>
      <c r="C428" s="835" t="s">
        <v>603</v>
      </c>
      <c r="D428" s="863" t="s">
        <v>604</v>
      </c>
      <c r="E428" s="835" t="s">
        <v>4533</v>
      </c>
      <c r="F428" s="863" t="s">
        <v>4534</v>
      </c>
      <c r="G428" s="835" t="s">
        <v>5229</v>
      </c>
      <c r="H428" s="835" t="s">
        <v>5230</v>
      </c>
      <c r="I428" s="849">
        <v>1219.699951171875</v>
      </c>
      <c r="J428" s="849">
        <v>1</v>
      </c>
      <c r="K428" s="850">
        <v>1219.699951171875</v>
      </c>
    </row>
    <row r="429" spans="1:11" ht="14.45" customHeight="1" x14ac:dyDescent="0.2">
      <c r="A429" s="831" t="s">
        <v>583</v>
      </c>
      <c r="B429" s="832" t="s">
        <v>584</v>
      </c>
      <c r="C429" s="835" t="s">
        <v>603</v>
      </c>
      <c r="D429" s="863" t="s">
        <v>604</v>
      </c>
      <c r="E429" s="835" t="s">
        <v>4533</v>
      </c>
      <c r="F429" s="863" t="s">
        <v>4534</v>
      </c>
      <c r="G429" s="835" t="s">
        <v>5231</v>
      </c>
      <c r="H429" s="835" t="s">
        <v>5232</v>
      </c>
      <c r="I429" s="849">
        <v>1219.699951171875</v>
      </c>
      <c r="J429" s="849">
        <v>1</v>
      </c>
      <c r="K429" s="850">
        <v>1219.699951171875</v>
      </c>
    </row>
    <row r="430" spans="1:11" ht="14.45" customHeight="1" x14ac:dyDescent="0.2">
      <c r="A430" s="831" t="s">
        <v>583</v>
      </c>
      <c r="B430" s="832" t="s">
        <v>584</v>
      </c>
      <c r="C430" s="835" t="s">
        <v>603</v>
      </c>
      <c r="D430" s="863" t="s">
        <v>604</v>
      </c>
      <c r="E430" s="835" t="s">
        <v>4533</v>
      </c>
      <c r="F430" s="863" t="s">
        <v>4534</v>
      </c>
      <c r="G430" s="835" t="s">
        <v>5233</v>
      </c>
      <c r="H430" s="835" t="s">
        <v>5234</v>
      </c>
      <c r="I430" s="849">
        <v>32.790000915527344</v>
      </c>
      <c r="J430" s="849">
        <v>200</v>
      </c>
      <c r="K430" s="850">
        <v>6558</v>
      </c>
    </row>
    <row r="431" spans="1:11" ht="14.45" customHeight="1" x14ac:dyDescent="0.2">
      <c r="A431" s="831" t="s">
        <v>583</v>
      </c>
      <c r="B431" s="832" t="s">
        <v>584</v>
      </c>
      <c r="C431" s="835" t="s">
        <v>603</v>
      </c>
      <c r="D431" s="863" t="s">
        <v>604</v>
      </c>
      <c r="E431" s="835" t="s">
        <v>4533</v>
      </c>
      <c r="F431" s="863" t="s">
        <v>4534</v>
      </c>
      <c r="G431" s="835" t="s">
        <v>5233</v>
      </c>
      <c r="H431" s="835" t="s">
        <v>5235</v>
      </c>
      <c r="I431" s="849">
        <v>34.506665547688804</v>
      </c>
      <c r="J431" s="849">
        <v>162</v>
      </c>
      <c r="K431" s="850">
        <v>5590.080078125</v>
      </c>
    </row>
    <row r="432" spans="1:11" ht="14.45" customHeight="1" x14ac:dyDescent="0.2">
      <c r="A432" s="831" t="s">
        <v>583</v>
      </c>
      <c r="B432" s="832" t="s">
        <v>584</v>
      </c>
      <c r="C432" s="835" t="s">
        <v>603</v>
      </c>
      <c r="D432" s="863" t="s">
        <v>604</v>
      </c>
      <c r="E432" s="835" t="s">
        <v>4533</v>
      </c>
      <c r="F432" s="863" t="s">
        <v>4534</v>
      </c>
      <c r="G432" s="835" t="s">
        <v>5236</v>
      </c>
      <c r="H432" s="835" t="s">
        <v>5237</v>
      </c>
      <c r="I432" s="849">
        <v>768.47998046875</v>
      </c>
      <c r="J432" s="849">
        <v>1</v>
      </c>
      <c r="K432" s="850">
        <v>768.47998046875</v>
      </c>
    </row>
    <row r="433" spans="1:11" ht="14.45" customHeight="1" x14ac:dyDescent="0.2">
      <c r="A433" s="831" t="s">
        <v>583</v>
      </c>
      <c r="B433" s="832" t="s">
        <v>584</v>
      </c>
      <c r="C433" s="835" t="s">
        <v>603</v>
      </c>
      <c r="D433" s="863" t="s">
        <v>604</v>
      </c>
      <c r="E433" s="835" t="s">
        <v>4533</v>
      </c>
      <c r="F433" s="863" t="s">
        <v>4534</v>
      </c>
      <c r="G433" s="835" t="s">
        <v>5236</v>
      </c>
      <c r="H433" s="835" t="s">
        <v>5238</v>
      </c>
      <c r="I433" s="849">
        <v>768.489990234375</v>
      </c>
      <c r="J433" s="849">
        <v>2</v>
      </c>
      <c r="K433" s="850">
        <v>1536.969970703125</v>
      </c>
    </row>
    <row r="434" spans="1:11" ht="14.45" customHeight="1" x14ac:dyDescent="0.2">
      <c r="A434" s="831" t="s">
        <v>583</v>
      </c>
      <c r="B434" s="832" t="s">
        <v>584</v>
      </c>
      <c r="C434" s="835" t="s">
        <v>603</v>
      </c>
      <c r="D434" s="863" t="s">
        <v>604</v>
      </c>
      <c r="E434" s="835" t="s">
        <v>4533</v>
      </c>
      <c r="F434" s="863" t="s">
        <v>4534</v>
      </c>
      <c r="G434" s="835" t="s">
        <v>5239</v>
      </c>
      <c r="H434" s="835" t="s">
        <v>5240</v>
      </c>
      <c r="I434" s="849">
        <v>895.8900146484375</v>
      </c>
      <c r="J434" s="849">
        <v>2</v>
      </c>
      <c r="K434" s="850">
        <v>1791.77001953125</v>
      </c>
    </row>
    <row r="435" spans="1:11" ht="14.45" customHeight="1" x14ac:dyDescent="0.2">
      <c r="A435" s="831" t="s">
        <v>583</v>
      </c>
      <c r="B435" s="832" t="s">
        <v>584</v>
      </c>
      <c r="C435" s="835" t="s">
        <v>603</v>
      </c>
      <c r="D435" s="863" t="s">
        <v>604</v>
      </c>
      <c r="E435" s="835" t="s">
        <v>4533</v>
      </c>
      <c r="F435" s="863" t="s">
        <v>4534</v>
      </c>
      <c r="G435" s="835" t="s">
        <v>5241</v>
      </c>
      <c r="H435" s="835" t="s">
        <v>5242</v>
      </c>
      <c r="I435" s="849">
        <v>377.70999145507813</v>
      </c>
      <c r="J435" s="849">
        <v>1</v>
      </c>
      <c r="K435" s="850">
        <v>377.70999145507813</v>
      </c>
    </row>
    <row r="436" spans="1:11" ht="14.45" customHeight="1" x14ac:dyDescent="0.2">
      <c r="A436" s="831" t="s">
        <v>583</v>
      </c>
      <c r="B436" s="832" t="s">
        <v>584</v>
      </c>
      <c r="C436" s="835" t="s">
        <v>603</v>
      </c>
      <c r="D436" s="863" t="s">
        <v>604</v>
      </c>
      <c r="E436" s="835" t="s">
        <v>4533</v>
      </c>
      <c r="F436" s="863" t="s">
        <v>4534</v>
      </c>
      <c r="G436" s="835" t="s">
        <v>5243</v>
      </c>
      <c r="H436" s="835" t="s">
        <v>5244</v>
      </c>
      <c r="I436" s="849">
        <v>1072.06005859375</v>
      </c>
      <c r="J436" s="849">
        <v>5</v>
      </c>
      <c r="K436" s="850">
        <v>5360.2998046875</v>
      </c>
    </row>
    <row r="437" spans="1:11" ht="14.45" customHeight="1" x14ac:dyDescent="0.2">
      <c r="A437" s="831" t="s">
        <v>583</v>
      </c>
      <c r="B437" s="832" t="s">
        <v>584</v>
      </c>
      <c r="C437" s="835" t="s">
        <v>603</v>
      </c>
      <c r="D437" s="863" t="s">
        <v>604</v>
      </c>
      <c r="E437" s="835" t="s">
        <v>4533</v>
      </c>
      <c r="F437" s="863" t="s">
        <v>4534</v>
      </c>
      <c r="G437" s="835" t="s">
        <v>5245</v>
      </c>
      <c r="H437" s="835" t="s">
        <v>5246</v>
      </c>
      <c r="I437" s="849">
        <v>13.220000267028809</v>
      </c>
      <c r="J437" s="849">
        <v>50</v>
      </c>
      <c r="K437" s="850">
        <v>661</v>
      </c>
    </row>
    <row r="438" spans="1:11" ht="14.45" customHeight="1" x14ac:dyDescent="0.2">
      <c r="A438" s="831" t="s">
        <v>583</v>
      </c>
      <c r="B438" s="832" t="s">
        <v>584</v>
      </c>
      <c r="C438" s="835" t="s">
        <v>603</v>
      </c>
      <c r="D438" s="863" t="s">
        <v>604</v>
      </c>
      <c r="E438" s="835" t="s">
        <v>4533</v>
      </c>
      <c r="F438" s="863" t="s">
        <v>4534</v>
      </c>
      <c r="G438" s="835" t="s">
        <v>5247</v>
      </c>
      <c r="H438" s="835" t="s">
        <v>5248</v>
      </c>
      <c r="I438" s="849">
        <v>13.37999963760376</v>
      </c>
      <c r="J438" s="849">
        <v>100</v>
      </c>
      <c r="K438" s="850">
        <v>1338</v>
      </c>
    </row>
    <row r="439" spans="1:11" ht="14.45" customHeight="1" x14ac:dyDescent="0.2">
      <c r="A439" s="831" t="s">
        <v>583</v>
      </c>
      <c r="B439" s="832" t="s">
        <v>584</v>
      </c>
      <c r="C439" s="835" t="s">
        <v>603</v>
      </c>
      <c r="D439" s="863" t="s">
        <v>604</v>
      </c>
      <c r="E439" s="835" t="s">
        <v>4533</v>
      </c>
      <c r="F439" s="863" t="s">
        <v>4534</v>
      </c>
      <c r="G439" s="835" t="s">
        <v>5249</v>
      </c>
      <c r="H439" s="835" t="s">
        <v>5250</v>
      </c>
      <c r="I439" s="849">
        <v>13.150000095367432</v>
      </c>
      <c r="J439" s="849">
        <v>100</v>
      </c>
      <c r="K439" s="850">
        <v>1315</v>
      </c>
    </row>
    <row r="440" spans="1:11" ht="14.45" customHeight="1" x14ac:dyDescent="0.2">
      <c r="A440" s="831" t="s">
        <v>583</v>
      </c>
      <c r="B440" s="832" t="s">
        <v>584</v>
      </c>
      <c r="C440" s="835" t="s">
        <v>603</v>
      </c>
      <c r="D440" s="863" t="s">
        <v>604</v>
      </c>
      <c r="E440" s="835" t="s">
        <v>4533</v>
      </c>
      <c r="F440" s="863" t="s">
        <v>4534</v>
      </c>
      <c r="G440" s="835" t="s">
        <v>5251</v>
      </c>
      <c r="H440" s="835" t="s">
        <v>5252</v>
      </c>
      <c r="I440" s="849">
        <v>410.19000244140625</v>
      </c>
      <c r="J440" s="849">
        <v>1</v>
      </c>
      <c r="K440" s="850">
        <v>410.19000244140625</v>
      </c>
    </row>
    <row r="441" spans="1:11" ht="14.45" customHeight="1" x14ac:dyDescent="0.2">
      <c r="A441" s="831" t="s">
        <v>583</v>
      </c>
      <c r="B441" s="832" t="s">
        <v>584</v>
      </c>
      <c r="C441" s="835" t="s">
        <v>603</v>
      </c>
      <c r="D441" s="863" t="s">
        <v>604</v>
      </c>
      <c r="E441" s="835" t="s">
        <v>4533</v>
      </c>
      <c r="F441" s="863" t="s">
        <v>4534</v>
      </c>
      <c r="G441" s="835" t="s">
        <v>5253</v>
      </c>
      <c r="H441" s="835" t="s">
        <v>5254</v>
      </c>
      <c r="I441" s="849">
        <v>410.19000244140625</v>
      </c>
      <c r="J441" s="849">
        <v>1</v>
      </c>
      <c r="K441" s="850">
        <v>410.19000244140625</v>
      </c>
    </row>
    <row r="442" spans="1:11" ht="14.45" customHeight="1" x14ac:dyDescent="0.2">
      <c r="A442" s="831" t="s">
        <v>583</v>
      </c>
      <c r="B442" s="832" t="s">
        <v>584</v>
      </c>
      <c r="C442" s="835" t="s">
        <v>603</v>
      </c>
      <c r="D442" s="863" t="s">
        <v>604</v>
      </c>
      <c r="E442" s="835" t="s">
        <v>4533</v>
      </c>
      <c r="F442" s="863" t="s">
        <v>4534</v>
      </c>
      <c r="G442" s="835" t="s">
        <v>5247</v>
      </c>
      <c r="H442" s="835" t="s">
        <v>5255</v>
      </c>
      <c r="I442" s="849">
        <v>12.770000457763672</v>
      </c>
      <c r="J442" s="849">
        <v>50</v>
      </c>
      <c r="K442" s="850">
        <v>638.5</v>
      </c>
    </row>
    <row r="443" spans="1:11" ht="14.45" customHeight="1" x14ac:dyDescent="0.2">
      <c r="A443" s="831" t="s">
        <v>583</v>
      </c>
      <c r="B443" s="832" t="s">
        <v>584</v>
      </c>
      <c r="C443" s="835" t="s">
        <v>603</v>
      </c>
      <c r="D443" s="863" t="s">
        <v>604</v>
      </c>
      <c r="E443" s="835" t="s">
        <v>4533</v>
      </c>
      <c r="F443" s="863" t="s">
        <v>4534</v>
      </c>
      <c r="G443" s="835" t="s">
        <v>5256</v>
      </c>
      <c r="H443" s="835" t="s">
        <v>5257</v>
      </c>
      <c r="I443" s="849">
        <v>123.18000030517578</v>
      </c>
      <c r="J443" s="849">
        <v>50</v>
      </c>
      <c r="K443" s="850">
        <v>6158.89990234375</v>
      </c>
    </row>
    <row r="444" spans="1:11" ht="14.45" customHeight="1" x14ac:dyDescent="0.2">
      <c r="A444" s="831" t="s">
        <v>583</v>
      </c>
      <c r="B444" s="832" t="s">
        <v>584</v>
      </c>
      <c r="C444" s="835" t="s">
        <v>603</v>
      </c>
      <c r="D444" s="863" t="s">
        <v>604</v>
      </c>
      <c r="E444" s="835" t="s">
        <v>4533</v>
      </c>
      <c r="F444" s="863" t="s">
        <v>4534</v>
      </c>
      <c r="G444" s="835" t="s">
        <v>5256</v>
      </c>
      <c r="H444" s="835" t="s">
        <v>5258</v>
      </c>
      <c r="I444" s="849">
        <v>123.18000030517578</v>
      </c>
      <c r="J444" s="849">
        <v>200</v>
      </c>
      <c r="K444" s="850">
        <v>24635.599609375</v>
      </c>
    </row>
    <row r="445" spans="1:11" ht="14.45" customHeight="1" x14ac:dyDescent="0.2">
      <c r="A445" s="831" t="s">
        <v>583</v>
      </c>
      <c r="B445" s="832" t="s">
        <v>584</v>
      </c>
      <c r="C445" s="835" t="s">
        <v>603</v>
      </c>
      <c r="D445" s="863" t="s">
        <v>604</v>
      </c>
      <c r="E445" s="835" t="s">
        <v>4533</v>
      </c>
      <c r="F445" s="863" t="s">
        <v>4534</v>
      </c>
      <c r="G445" s="835" t="s">
        <v>5259</v>
      </c>
      <c r="H445" s="835" t="s">
        <v>5260</v>
      </c>
      <c r="I445" s="849">
        <v>16.455999755859374</v>
      </c>
      <c r="J445" s="849">
        <v>550</v>
      </c>
      <c r="K445" s="850">
        <v>9050.5</v>
      </c>
    </row>
    <row r="446" spans="1:11" ht="14.45" customHeight="1" x14ac:dyDescent="0.2">
      <c r="A446" s="831" t="s">
        <v>583</v>
      </c>
      <c r="B446" s="832" t="s">
        <v>584</v>
      </c>
      <c r="C446" s="835" t="s">
        <v>603</v>
      </c>
      <c r="D446" s="863" t="s">
        <v>604</v>
      </c>
      <c r="E446" s="835" t="s">
        <v>4533</v>
      </c>
      <c r="F446" s="863" t="s">
        <v>4534</v>
      </c>
      <c r="G446" s="835" t="s">
        <v>5259</v>
      </c>
      <c r="H446" s="835" t="s">
        <v>5261</v>
      </c>
      <c r="I446" s="849">
        <v>16.457999420166015</v>
      </c>
      <c r="J446" s="849">
        <v>300</v>
      </c>
      <c r="K446" s="850">
        <v>4937.0999145507813</v>
      </c>
    </row>
    <row r="447" spans="1:11" ht="14.45" customHeight="1" x14ac:dyDescent="0.2">
      <c r="A447" s="831" t="s">
        <v>583</v>
      </c>
      <c r="B447" s="832" t="s">
        <v>584</v>
      </c>
      <c r="C447" s="835" t="s">
        <v>603</v>
      </c>
      <c r="D447" s="863" t="s">
        <v>604</v>
      </c>
      <c r="E447" s="835" t="s">
        <v>4533</v>
      </c>
      <c r="F447" s="863" t="s">
        <v>4534</v>
      </c>
      <c r="G447" s="835" t="s">
        <v>5262</v>
      </c>
      <c r="H447" s="835" t="s">
        <v>5263</v>
      </c>
      <c r="I447" s="849">
        <v>2649.89990234375</v>
      </c>
      <c r="J447" s="849">
        <v>10</v>
      </c>
      <c r="K447" s="850">
        <v>26499</v>
      </c>
    </row>
    <row r="448" spans="1:11" ht="14.45" customHeight="1" x14ac:dyDescent="0.2">
      <c r="A448" s="831" t="s">
        <v>583</v>
      </c>
      <c r="B448" s="832" t="s">
        <v>584</v>
      </c>
      <c r="C448" s="835" t="s">
        <v>603</v>
      </c>
      <c r="D448" s="863" t="s">
        <v>604</v>
      </c>
      <c r="E448" s="835" t="s">
        <v>4533</v>
      </c>
      <c r="F448" s="863" t="s">
        <v>4534</v>
      </c>
      <c r="G448" s="835" t="s">
        <v>5264</v>
      </c>
      <c r="H448" s="835" t="s">
        <v>5265</v>
      </c>
      <c r="I448" s="849">
        <v>2760</v>
      </c>
      <c r="J448" s="849">
        <v>15</v>
      </c>
      <c r="K448" s="850">
        <v>41400</v>
      </c>
    </row>
    <row r="449" spans="1:11" ht="14.45" customHeight="1" x14ac:dyDescent="0.2">
      <c r="A449" s="831" t="s">
        <v>583</v>
      </c>
      <c r="B449" s="832" t="s">
        <v>584</v>
      </c>
      <c r="C449" s="835" t="s">
        <v>603</v>
      </c>
      <c r="D449" s="863" t="s">
        <v>604</v>
      </c>
      <c r="E449" s="835" t="s">
        <v>4533</v>
      </c>
      <c r="F449" s="863" t="s">
        <v>4534</v>
      </c>
      <c r="G449" s="835" t="s">
        <v>5266</v>
      </c>
      <c r="H449" s="835" t="s">
        <v>5267</v>
      </c>
      <c r="I449" s="849">
        <v>5060</v>
      </c>
      <c r="J449" s="849">
        <v>3</v>
      </c>
      <c r="K449" s="850">
        <v>15180</v>
      </c>
    </row>
    <row r="450" spans="1:11" ht="14.45" customHeight="1" x14ac:dyDescent="0.2">
      <c r="A450" s="831" t="s">
        <v>583</v>
      </c>
      <c r="B450" s="832" t="s">
        <v>584</v>
      </c>
      <c r="C450" s="835" t="s">
        <v>603</v>
      </c>
      <c r="D450" s="863" t="s">
        <v>604</v>
      </c>
      <c r="E450" s="835" t="s">
        <v>4533</v>
      </c>
      <c r="F450" s="863" t="s">
        <v>4534</v>
      </c>
      <c r="G450" s="835" t="s">
        <v>5268</v>
      </c>
      <c r="H450" s="835" t="s">
        <v>5269</v>
      </c>
      <c r="I450" s="849">
        <v>5060</v>
      </c>
      <c r="J450" s="849">
        <v>7</v>
      </c>
      <c r="K450" s="850">
        <v>35420</v>
      </c>
    </row>
    <row r="451" spans="1:11" ht="14.45" customHeight="1" x14ac:dyDescent="0.2">
      <c r="A451" s="831" t="s">
        <v>583</v>
      </c>
      <c r="B451" s="832" t="s">
        <v>584</v>
      </c>
      <c r="C451" s="835" t="s">
        <v>603</v>
      </c>
      <c r="D451" s="863" t="s">
        <v>604</v>
      </c>
      <c r="E451" s="835" t="s">
        <v>4533</v>
      </c>
      <c r="F451" s="863" t="s">
        <v>4534</v>
      </c>
      <c r="G451" s="835" t="s">
        <v>5270</v>
      </c>
      <c r="H451" s="835" t="s">
        <v>5271</v>
      </c>
      <c r="I451" s="849">
        <v>5060.02490234375</v>
      </c>
      <c r="J451" s="849">
        <v>2</v>
      </c>
      <c r="K451" s="850">
        <v>10120.0498046875</v>
      </c>
    </row>
    <row r="452" spans="1:11" ht="14.45" customHeight="1" x14ac:dyDescent="0.2">
      <c r="A452" s="831" t="s">
        <v>583</v>
      </c>
      <c r="B452" s="832" t="s">
        <v>584</v>
      </c>
      <c r="C452" s="835" t="s">
        <v>603</v>
      </c>
      <c r="D452" s="863" t="s">
        <v>604</v>
      </c>
      <c r="E452" s="835" t="s">
        <v>4533</v>
      </c>
      <c r="F452" s="863" t="s">
        <v>4534</v>
      </c>
      <c r="G452" s="835" t="s">
        <v>5266</v>
      </c>
      <c r="H452" s="835" t="s">
        <v>5272</v>
      </c>
      <c r="I452" s="849">
        <v>5060</v>
      </c>
      <c r="J452" s="849">
        <v>1</v>
      </c>
      <c r="K452" s="850">
        <v>5060</v>
      </c>
    </row>
    <row r="453" spans="1:11" ht="14.45" customHeight="1" x14ac:dyDescent="0.2">
      <c r="A453" s="831" t="s">
        <v>583</v>
      </c>
      <c r="B453" s="832" t="s">
        <v>584</v>
      </c>
      <c r="C453" s="835" t="s">
        <v>603</v>
      </c>
      <c r="D453" s="863" t="s">
        <v>604</v>
      </c>
      <c r="E453" s="835" t="s">
        <v>4533</v>
      </c>
      <c r="F453" s="863" t="s">
        <v>4534</v>
      </c>
      <c r="G453" s="835" t="s">
        <v>5268</v>
      </c>
      <c r="H453" s="835" t="s">
        <v>5273</v>
      </c>
      <c r="I453" s="849">
        <v>5060</v>
      </c>
      <c r="J453" s="849">
        <v>6</v>
      </c>
      <c r="K453" s="850">
        <v>30360</v>
      </c>
    </row>
    <row r="454" spans="1:11" ht="14.45" customHeight="1" x14ac:dyDescent="0.2">
      <c r="A454" s="831" t="s">
        <v>583</v>
      </c>
      <c r="B454" s="832" t="s">
        <v>584</v>
      </c>
      <c r="C454" s="835" t="s">
        <v>603</v>
      </c>
      <c r="D454" s="863" t="s">
        <v>604</v>
      </c>
      <c r="E454" s="835" t="s">
        <v>4533</v>
      </c>
      <c r="F454" s="863" t="s">
        <v>4534</v>
      </c>
      <c r="G454" s="835" t="s">
        <v>5270</v>
      </c>
      <c r="H454" s="835" t="s">
        <v>5274</v>
      </c>
      <c r="I454" s="849">
        <v>5060</v>
      </c>
      <c r="J454" s="849">
        <v>4</v>
      </c>
      <c r="K454" s="850">
        <v>20240</v>
      </c>
    </row>
    <row r="455" spans="1:11" ht="14.45" customHeight="1" x14ac:dyDescent="0.2">
      <c r="A455" s="831" t="s">
        <v>583</v>
      </c>
      <c r="B455" s="832" t="s">
        <v>584</v>
      </c>
      <c r="C455" s="835" t="s">
        <v>603</v>
      </c>
      <c r="D455" s="863" t="s">
        <v>604</v>
      </c>
      <c r="E455" s="835" t="s">
        <v>4533</v>
      </c>
      <c r="F455" s="863" t="s">
        <v>4534</v>
      </c>
      <c r="G455" s="835" t="s">
        <v>5275</v>
      </c>
      <c r="H455" s="835" t="s">
        <v>5276</v>
      </c>
      <c r="I455" s="849">
        <v>157.30000305175781</v>
      </c>
      <c r="J455" s="849">
        <v>4</v>
      </c>
      <c r="K455" s="850">
        <v>629.20001220703125</v>
      </c>
    </row>
    <row r="456" spans="1:11" ht="14.45" customHeight="1" x14ac:dyDescent="0.2">
      <c r="A456" s="831" t="s">
        <v>583</v>
      </c>
      <c r="B456" s="832" t="s">
        <v>584</v>
      </c>
      <c r="C456" s="835" t="s">
        <v>603</v>
      </c>
      <c r="D456" s="863" t="s">
        <v>604</v>
      </c>
      <c r="E456" s="835" t="s">
        <v>4533</v>
      </c>
      <c r="F456" s="863" t="s">
        <v>4534</v>
      </c>
      <c r="G456" s="835" t="s">
        <v>5277</v>
      </c>
      <c r="H456" s="835" t="s">
        <v>5278</v>
      </c>
      <c r="I456" s="849">
        <v>23.350000381469727</v>
      </c>
      <c r="J456" s="849">
        <v>20</v>
      </c>
      <c r="K456" s="850">
        <v>467.05999755859375</v>
      </c>
    </row>
    <row r="457" spans="1:11" ht="14.45" customHeight="1" x14ac:dyDescent="0.2">
      <c r="A457" s="831" t="s">
        <v>583</v>
      </c>
      <c r="B457" s="832" t="s">
        <v>584</v>
      </c>
      <c r="C457" s="835" t="s">
        <v>603</v>
      </c>
      <c r="D457" s="863" t="s">
        <v>604</v>
      </c>
      <c r="E457" s="835" t="s">
        <v>4533</v>
      </c>
      <c r="F457" s="863" t="s">
        <v>4534</v>
      </c>
      <c r="G457" s="835" t="s">
        <v>5277</v>
      </c>
      <c r="H457" s="835" t="s">
        <v>5279</v>
      </c>
      <c r="I457" s="849">
        <v>23.350000381469727</v>
      </c>
      <c r="J457" s="849">
        <v>80</v>
      </c>
      <c r="K457" s="850">
        <v>1868.2999877929688</v>
      </c>
    </row>
    <row r="458" spans="1:11" ht="14.45" customHeight="1" x14ac:dyDescent="0.2">
      <c r="A458" s="831" t="s">
        <v>583</v>
      </c>
      <c r="B458" s="832" t="s">
        <v>584</v>
      </c>
      <c r="C458" s="835" t="s">
        <v>603</v>
      </c>
      <c r="D458" s="863" t="s">
        <v>604</v>
      </c>
      <c r="E458" s="835" t="s">
        <v>4533</v>
      </c>
      <c r="F458" s="863" t="s">
        <v>4534</v>
      </c>
      <c r="G458" s="835" t="s">
        <v>5280</v>
      </c>
      <c r="H458" s="835" t="s">
        <v>5281</v>
      </c>
      <c r="I458" s="849">
        <v>6.0500001907348633</v>
      </c>
      <c r="J458" s="849">
        <v>210</v>
      </c>
      <c r="K458" s="850">
        <v>1270.5</v>
      </c>
    </row>
    <row r="459" spans="1:11" ht="14.45" customHeight="1" x14ac:dyDescent="0.2">
      <c r="A459" s="831" t="s">
        <v>583</v>
      </c>
      <c r="B459" s="832" t="s">
        <v>584</v>
      </c>
      <c r="C459" s="835" t="s">
        <v>603</v>
      </c>
      <c r="D459" s="863" t="s">
        <v>604</v>
      </c>
      <c r="E459" s="835" t="s">
        <v>4533</v>
      </c>
      <c r="F459" s="863" t="s">
        <v>4534</v>
      </c>
      <c r="G459" s="835" t="s">
        <v>5280</v>
      </c>
      <c r="H459" s="835" t="s">
        <v>5282</v>
      </c>
      <c r="I459" s="849">
        <v>6.0500001907348633</v>
      </c>
      <c r="J459" s="849">
        <v>30</v>
      </c>
      <c r="K459" s="850">
        <v>181.5</v>
      </c>
    </row>
    <row r="460" spans="1:11" ht="14.45" customHeight="1" x14ac:dyDescent="0.2">
      <c r="A460" s="831" t="s">
        <v>583</v>
      </c>
      <c r="B460" s="832" t="s">
        <v>584</v>
      </c>
      <c r="C460" s="835" t="s">
        <v>603</v>
      </c>
      <c r="D460" s="863" t="s">
        <v>604</v>
      </c>
      <c r="E460" s="835" t="s">
        <v>4533</v>
      </c>
      <c r="F460" s="863" t="s">
        <v>4534</v>
      </c>
      <c r="G460" s="835" t="s">
        <v>5283</v>
      </c>
      <c r="H460" s="835" t="s">
        <v>5284</v>
      </c>
      <c r="I460" s="849">
        <v>23.149999618530273</v>
      </c>
      <c r="J460" s="849">
        <v>350</v>
      </c>
      <c r="K460" s="850">
        <v>8101.8299560546875</v>
      </c>
    </row>
    <row r="461" spans="1:11" ht="14.45" customHeight="1" x14ac:dyDescent="0.2">
      <c r="A461" s="831" t="s">
        <v>583</v>
      </c>
      <c r="B461" s="832" t="s">
        <v>584</v>
      </c>
      <c r="C461" s="835" t="s">
        <v>603</v>
      </c>
      <c r="D461" s="863" t="s">
        <v>604</v>
      </c>
      <c r="E461" s="835" t="s">
        <v>4533</v>
      </c>
      <c r="F461" s="863" t="s">
        <v>4534</v>
      </c>
      <c r="G461" s="835" t="s">
        <v>5283</v>
      </c>
      <c r="H461" s="835" t="s">
        <v>5285</v>
      </c>
      <c r="I461" s="849">
        <v>23.354999542236328</v>
      </c>
      <c r="J461" s="849">
        <v>150</v>
      </c>
      <c r="K461" s="850">
        <v>3513.3699951171875</v>
      </c>
    </row>
    <row r="462" spans="1:11" ht="14.45" customHeight="1" x14ac:dyDescent="0.2">
      <c r="A462" s="831" t="s">
        <v>583</v>
      </c>
      <c r="B462" s="832" t="s">
        <v>584</v>
      </c>
      <c r="C462" s="835" t="s">
        <v>603</v>
      </c>
      <c r="D462" s="863" t="s">
        <v>604</v>
      </c>
      <c r="E462" s="835" t="s">
        <v>4533</v>
      </c>
      <c r="F462" s="863" t="s">
        <v>4534</v>
      </c>
      <c r="G462" s="835" t="s">
        <v>5286</v>
      </c>
      <c r="H462" s="835" t="s">
        <v>5287</v>
      </c>
      <c r="I462" s="849">
        <v>197.57000732421875</v>
      </c>
      <c r="J462" s="849">
        <v>25</v>
      </c>
      <c r="K462" s="850">
        <v>4939.2500610351563</v>
      </c>
    </row>
    <row r="463" spans="1:11" ht="14.45" customHeight="1" x14ac:dyDescent="0.2">
      <c r="A463" s="831" t="s">
        <v>583</v>
      </c>
      <c r="B463" s="832" t="s">
        <v>584</v>
      </c>
      <c r="C463" s="835" t="s">
        <v>603</v>
      </c>
      <c r="D463" s="863" t="s">
        <v>604</v>
      </c>
      <c r="E463" s="835" t="s">
        <v>4533</v>
      </c>
      <c r="F463" s="863" t="s">
        <v>4534</v>
      </c>
      <c r="G463" s="835" t="s">
        <v>5286</v>
      </c>
      <c r="H463" s="835" t="s">
        <v>5288</v>
      </c>
      <c r="I463" s="849">
        <v>197.57000732421875</v>
      </c>
      <c r="J463" s="849">
        <v>12</v>
      </c>
      <c r="K463" s="850">
        <v>2370.840087890625</v>
      </c>
    </row>
    <row r="464" spans="1:11" ht="14.45" customHeight="1" x14ac:dyDescent="0.2">
      <c r="A464" s="831" t="s">
        <v>583</v>
      </c>
      <c r="B464" s="832" t="s">
        <v>584</v>
      </c>
      <c r="C464" s="835" t="s">
        <v>603</v>
      </c>
      <c r="D464" s="863" t="s">
        <v>604</v>
      </c>
      <c r="E464" s="835" t="s">
        <v>4533</v>
      </c>
      <c r="F464" s="863" t="s">
        <v>4534</v>
      </c>
      <c r="G464" s="835" t="s">
        <v>4554</v>
      </c>
      <c r="H464" s="835" t="s">
        <v>4555</v>
      </c>
      <c r="I464" s="849">
        <v>0.82666665315628052</v>
      </c>
      <c r="J464" s="849">
        <v>4800</v>
      </c>
      <c r="K464" s="850">
        <v>3972</v>
      </c>
    </row>
    <row r="465" spans="1:11" ht="14.45" customHeight="1" x14ac:dyDescent="0.2">
      <c r="A465" s="831" t="s">
        <v>583</v>
      </c>
      <c r="B465" s="832" t="s">
        <v>584</v>
      </c>
      <c r="C465" s="835" t="s">
        <v>603</v>
      </c>
      <c r="D465" s="863" t="s">
        <v>604</v>
      </c>
      <c r="E465" s="835" t="s">
        <v>4533</v>
      </c>
      <c r="F465" s="863" t="s">
        <v>4534</v>
      </c>
      <c r="G465" s="835" t="s">
        <v>4556</v>
      </c>
      <c r="H465" s="835" t="s">
        <v>4557</v>
      </c>
      <c r="I465" s="849">
        <v>1.0900000333786011</v>
      </c>
      <c r="J465" s="849">
        <v>1200</v>
      </c>
      <c r="K465" s="850">
        <v>1308</v>
      </c>
    </row>
    <row r="466" spans="1:11" ht="14.45" customHeight="1" x14ac:dyDescent="0.2">
      <c r="A466" s="831" t="s">
        <v>583</v>
      </c>
      <c r="B466" s="832" t="s">
        <v>584</v>
      </c>
      <c r="C466" s="835" t="s">
        <v>603</v>
      </c>
      <c r="D466" s="863" t="s">
        <v>604</v>
      </c>
      <c r="E466" s="835" t="s">
        <v>4533</v>
      </c>
      <c r="F466" s="863" t="s">
        <v>4534</v>
      </c>
      <c r="G466" s="835" t="s">
        <v>4556</v>
      </c>
      <c r="H466" s="835" t="s">
        <v>5289</v>
      </c>
      <c r="I466" s="849">
        <v>1.0900000333786011</v>
      </c>
      <c r="J466" s="849">
        <v>1500</v>
      </c>
      <c r="K466" s="850">
        <v>1635</v>
      </c>
    </row>
    <row r="467" spans="1:11" ht="14.45" customHeight="1" x14ac:dyDescent="0.2">
      <c r="A467" s="831" t="s">
        <v>583</v>
      </c>
      <c r="B467" s="832" t="s">
        <v>584</v>
      </c>
      <c r="C467" s="835" t="s">
        <v>603</v>
      </c>
      <c r="D467" s="863" t="s">
        <v>604</v>
      </c>
      <c r="E467" s="835" t="s">
        <v>4533</v>
      </c>
      <c r="F467" s="863" t="s">
        <v>4534</v>
      </c>
      <c r="G467" s="835" t="s">
        <v>4558</v>
      </c>
      <c r="H467" s="835" t="s">
        <v>5290</v>
      </c>
      <c r="I467" s="849">
        <v>0.47999998927116394</v>
      </c>
      <c r="J467" s="849">
        <v>1500</v>
      </c>
      <c r="K467" s="850">
        <v>720</v>
      </c>
    </row>
    <row r="468" spans="1:11" ht="14.45" customHeight="1" x14ac:dyDescent="0.2">
      <c r="A468" s="831" t="s">
        <v>583</v>
      </c>
      <c r="B468" s="832" t="s">
        <v>584</v>
      </c>
      <c r="C468" s="835" t="s">
        <v>603</v>
      </c>
      <c r="D468" s="863" t="s">
        <v>604</v>
      </c>
      <c r="E468" s="835" t="s">
        <v>4533</v>
      </c>
      <c r="F468" s="863" t="s">
        <v>4534</v>
      </c>
      <c r="G468" s="835" t="s">
        <v>4560</v>
      </c>
      <c r="H468" s="835" t="s">
        <v>4561</v>
      </c>
      <c r="I468" s="849">
        <v>1.1399999856948853</v>
      </c>
      <c r="J468" s="849">
        <v>1920</v>
      </c>
      <c r="K468" s="850">
        <v>2188.800048828125</v>
      </c>
    </row>
    <row r="469" spans="1:11" ht="14.45" customHeight="1" x14ac:dyDescent="0.2">
      <c r="A469" s="831" t="s">
        <v>583</v>
      </c>
      <c r="B469" s="832" t="s">
        <v>584</v>
      </c>
      <c r="C469" s="835" t="s">
        <v>603</v>
      </c>
      <c r="D469" s="863" t="s">
        <v>604</v>
      </c>
      <c r="E469" s="835" t="s">
        <v>4533</v>
      </c>
      <c r="F469" s="863" t="s">
        <v>4534</v>
      </c>
      <c r="G469" s="835" t="s">
        <v>4562</v>
      </c>
      <c r="H469" s="835" t="s">
        <v>4563</v>
      </c>
      <c r="I469" s="849">
        <v>1.6699999570846558</v>
      </c>
      <c r="J469" s="849">
        <v>1000</v>
      </c>
      <c r="K469" s="850">
        <v>1670</v>
      </c>
    </row>
    <row r="470" spans="1:11" ht="14.45" customHeight="1" x14ac:dyDescent="0.2">
      <c r="A470" s="831" t="s">
        <v>583</v>
      </c>
      <c r="B470" s="832" t="s">
        <v>584</v>
      </c>
      <c r="C470" s="835" t="s">
        <v>603</v>
      </c>
      <c r="D470" s="863" t="s">
        <v>604</v>
      </c>
      <c r="E470" s="835" t="s">
        <v>4533</v>
      </c>
      <c r="F470" s="863" t="s">
        <v>4534</v>
      </c>
      <c r="G470" s="835" t="s">
        <v>4562</v>
      </c>
      <c r="H470" s="835" t="s">
        <v>5291</v>
      </c>
      <c r="I470" s="849">
        <v>1.6799999475479126</v>
      </c>
      <c r="J470" s="849">
        <v>1600</v>
      </c>
      <c r="K470" s="850">
        <v>2688</v>
      </c>
    </row>
    <row r="471" spans="1:11" ht="14.45" customHeight="1" x14ac:dyDescent="0.2">
      <c r="A471" s="831" t="s">
        <v>583</v>
      </c>
      <c r="B471" s="832" t="s">
        <v>584</v>
      </c>
      <c r="C471" s="835" t="s">
        <v>603</v>
      </c>
      <c r="D471" s="863" t="s">
        <v>604</v>
      </c>
      <c r="E471" s="835" t="s">
        <v>4533</v>
      </c>
      <c r="F471" s="863" t="s">
        <v>4534</v>
      </c>
      <c r="G471" s="835" t="s">
        <v>5292</v>
      </c>
      <c r="H471" s="835" t="s">
        <v>5293</v>
      </c>
      <c r="I471" s="849">
        <v>0.57999998331069946</v>
      </c>
      <c r="J471" s="849">
        <v>3500</v>
      </c>
      <c r="K471" s="850">
        <v>2030</v>
      </c>
    </row>
    <row r="472" spans="1:11" ht="14.45" customHeight="1" x14ac:dyDescent="0.2">
      <c r="A472" s="831" t="s">
        <v>583</v>
      </c>
      <c r="B472" s="832" t="s">
        <v>584</v>
      </c>
      <c r="C472" s="835" t="s">
        <v>603</v>
      </c>
      <c r="D472" s="863" t="s">
        <v>604</v>
      </c>
      <c r="E472" s="835" t="s">
        <v>4533</v>
      </c>
      <c r="F472" s="863" t="s">
        <v>4534</v>
      </c>
      <c r="G472" s="835" t="s">
        <v>4564</v>
      </c>
      <c r="H472" s="835" t="s">
        <v>4565</v>
      </c>
      <c r="I472" s="849">
        <v>0.67000001668930054</v>
      </c>
      <c r="J472" s="849">
        <v>1000</v>
      </c>
      <c r="K472" s="850">
        <v>670</v>
      </c>
    </row>
    <row r="473" spans="1:11" ht="14.45" customHeight="1" x14ac:dyDescent="0.2">
      <c r="A473" s="831" t="s">
        <v>583</v>
      </c>
      <c r="B473" s="832" t="s">
        <v>584</v>
      </c>
      <c r="C473" s="835" t="s">
        <v>603</v>
      </c>
      <c r="D473" s="863" t="s">
        <v>604</v>
      </c>
      <c r="E473" s="835" t="s">
        <v>4533</v>
      </c>
      <c r="F473" s="863" t="s">
        <v>4534</v>
      </c>
      <c r="G473" s="835" t="s">
        <v>4564</v>
      </c>
      <c r="H473" s="835" t="s">
        <v>5294</v>
      </c>
      <c r="I473" s="849">
        <v>0.67000001668930054</v>
      </c>
      <c r="J473" s="849">
        <v>1500</v>
      </c>
      <c r="K473" s="850">
        <v>1005</v>
      </c>
    </row>
    <row r="474" spans="1:11" ht="14.45" customHeight="1" x14ac:dyDescent="0.2">
      <c r="A474" s="831" t="s">
        <v>583</v>
      </c>
      <c r="B474" s="832" t="s">
        <v>584</v>
      </c>
      <c r="C474" s="835" t="s">
        <v>603</v>
      </c>
      <c r="D474" s="863" t="s">
        <v>604</v>
      </c>
      <c r="E474" s="835" t="s">
        <v>4533</v>
      </c>
      <c r="F474" s="863" t="s">
        <v>4534</v>
      </c>
      <c r="G474" s="835" t="s">
        <v>5295</v>
      </c>
      <c r="H474" s="835" t="s">
        <v>5296</v>
      </c>
      <c r="I474" s="849">
        <v>1.5</v>
      </c>
      <c r="J474" s="849">
        <v>2200</v>
      </c>
      <c r="K474" s="850">
        <v>3300</v>
      </c>
    </row>
    <row r="475" spans="1:11" ht="14.45" customHeight="1" x14ac:dyDescent="0.2">
      <c r="A475" s="831" t="s">
        <v>583</v>
      </c>
      <c r="B475" s="832" t="s">
        <v>584</v>
      </c>
      <c r="C475" s="835" t="s">
        <v>603</v>
      </c>
      <c r="D475" s="863" t="s">
        <v>604</v>
      </c>
      <c r="E475" s="835" t="s">
        <v>4533</v>
      </c>
      <c r="F475" s="863" t="s">
        <v>4534</v>
      </c>
      <c r="G475" s="835" t="s">
        <v>5297</v>
      </c>
      <c r="H475" s="835" t="s">
        <v>5298</v>
      </c>
      <c r="I475" s="849">
        <v>6.309999942779541</v>
      </c>
      <c r="J475" s="849">
        <v>500</v>
      </c>
      <c r="K475" s="850">
        <v>3155.860107421875</v>
      </c>
    </row>
    <row r="476" spans="1:11" ht="14.45" customHeight="1" x14ac:dyDescent="0.2">
      <c r="A476" s="831" t="s">
        <v>583</v>
      </c>
      <c r="B476" s="832" t="s">
        <v>584</v>
      </c>
      <c r="C476" s="835" t="s">
        <v>603</v>
      </c>
      <c r="D476" s="863" t="s">
        <v>604</v>
      </c>
      <c r="E476" s="835" t="s">
        <v>4533</v>
      </c>
      <c r="F476" s="863" t="s">
        <v>4534</v>
      </c>
      <c r="G476" s="835" t="s">
        <v>5299</v>
      </c>
      <c r="H476" s="835" t="s">
        <v>5300</v>
      </c>
      <c r="I476" s="849">
        <v>9.1499996185302734</v>
      </c>
      <c r="J476" s="849">
        <v>1000</v>
      </c>
      <c r="K476" s="850">
        <v>9146.509765625</v>
      </c>
    </row>
    <row r="477" spans="1:11" ht="14.45" customHeight="1" x14ac:dyDescent="0.2">
      <c r="A477" s="831" t="s">
        <v>583</v>
      </c>
      <c r="B477" s="832" t="s">
        <v>584</v>
      </c>
      <c r="C477" s="835" t="s">
        <v>603</v>
      </c>
      <c r="D477" s="863" t="s">
        <v>604</v>
      </c>
      <c r="E477" s="835" t="s">
        <v>4533</v>
      </c>
      <c r="F477" s="863" t="s">
        <v>4534</v>
      </c>
      <c r="G477" s="835" t="s">
        <v>5301</v>
      </c>
      <c r="H477" s="835" t="s">
        <v>5302</v>
      </c>
      <c r="I477" s="849">
        <v>7.429999828338623</v>
      </c>
      <c r="J477" s="849">
        <v>14900</v>
      </c>
      <c r="K477" s="850">
        <v>110707</v>
      </c>
    </row>
    <row r="478" spans="1:11" ht="14.45" customHeight="1" x14ac:dyDescent="0.2">
      <c r="A478" s="831" t="s">
        <v>583</v>
      </c>
      <c r="B478" s="832" t="s">
        <v>584</v>
      </c>
      <c r="C478" s="835" t="s">
        <v>603</v>
      </c>
      <c r="D478" s="863" t="s">
        <v>604</v>
      </c>
      <c r="E478" s="835" t="s">
        <v>4533</v>
      </c>
      <c r="F478" s="863" t="s">
        <v>4534</v>
      </c>
      <c r="G478" s="835" t="s">
        <v>5303</v>
      </c>
      <c r="H478" s="835" t="s">
        <v>5304</v>
      </c>
      <c r="I478" s="849">
        <v>15.729999542236328</v>
      </c>
      <c r="J478" s="849">
        <v>120</v>
      </c>
      <c r="K478" s="850">
        <v>1887.5999755859375</v>
      </c>
    </row>
    <row r="479" spans="1:11" ht="14.45" customHeight="1" x14ac:dyDescent="0.2">
      <c r="A479" s="831" t="s">
        <v>583</v>
      </c>
      <c r="B479" s="832" t="s">
        <v>584</v>
      </c>
      <c r="C479" s="835" t="s">
        <v>603</v>
      </c>
      <c r="D479" s="863" t="s">
        <v>604</v>
      </c>
      <c r="E479" s="835" t="s">
        <v>4533</v>
      </c>
      <c r="F479" s="863" t="s">
        <v>4534</v>
      </c>
      <c r="G479" s="835" t="s">
        <v>5305</v>
      </c>
      <c r="H479" s="835" t="s">
        <v>5306</v>
      </c>
      <c r="I479" s="849">
        <v>8.8340000152587894</v>
      </c>
      <c r="J479" s="849">
        <v>4000</v>
      </c>
      <c r="K479" s="850">
        <v>35338</v>
      </c>
    </row>
    <row r="480" spans="1:11" ht="14.45" customHeight="1" x14ac:dyDescent="0.2">
      <c r="A480" s="831" t="s">
        <v>583</v>
      </c>
      <c r="B480" s="832" t="s">
        <v>584</v>
      </c>
      <c r="C480" s="835" t="s">
        <v>603</v>
      </c>
      <c r="D480" s="863" t="s">
        <v>604</v>
      </c>
      <c r="E480" s="835" t="s">
        <v>4533</v>
      </c>
      <c r="F480" s="863" t="s">
        <v>4534</v>
      </c>
      <c r="G480" s="835" t="s">
        <v>5307</v>
      </c>
      <c r="H480" s="835" t="s">
        <v>5308</v>
      </c>
      <c r="I480" s="849">
        <v>1.5499999523162842</v>
      </c>
      <c r="J480" s="849">
        <v>1200</v>
      </c>
      <c r="K480" s="850">
        <v>1860</v>
      </c>
    </row>
    <row r="481" spans="1:11" ht="14.45" customHeight="1" x14ac:dyDescent="0.2">
      <c r="A481" s="831" t="s">
        <v>583</v>
      </c>
      <c r="B481" s="832" t="s">
        <v>584</v>
      </c>
      <c r="C481" s="835" t="s">
        <v>603</v>
      </c>
      <c r="D481" s="863" t="s">
        <v>604</v>
      </c>
      <c r="E481" s="835" t="s">
        <v>4533</v>
      </c>
      <c r="F481" s="863" t="s">
        <v>4534</v>
      </c>
      <c r="G481" s="835" t="s">
        <v>5309</v>
      </c>
      <c r="H481" s="835" t="s">
        <v>5310</v>
      </c>
      <c r="I481" s="849">
        <v>6.2300000190734863</v>
      </c>
      <c r="J481" s="849">
        <v>600</v>
      </c>
      <c r="K481" s="850">
        <v>3738</v>
      </c>
    </row>
    <row r="482" spans="1:11" ht="14.45" customHeight="1" x14ac:dyDescent="0.2">
      <c r="A482" s="831" t="s">
        <v>583</v>
      </c>
      <c r="B482" s="832" t="s">
        <v>584</v>
      </c>
      <c r="C482" s="835" t="s">
        <v>603</v>
      </c>
      <c r="D482" s="863" t="s">
        <v>604</v>
      </c>
      <c r="E482" s="835" t="s">
        <v>4533</v>
      </c>
      <c r="F482" s="863" t="s">
        <v>4534</v>
      </c>
      <c r="G482" s="835" t="s">
        <v>4556</v>
      </c>
      <c r="H482" s="835" t="s">
        <v>4566</v>
      </c>
      <c r="I482" s="849">
        <v>1.0900000333786011</v>
      </c>
      <c r="J482" s="849">
        <v>10000</v>
      </c>
      <c r="K482" s="850">
        <v>10900</v>
      </c>
    </row>
    <row r="483" spans="1:11" ht="14.45" customHeight="1" x14ac:dyDescent="0.2">
      <c r="A483" s="831" t="s">
        <v>583</v>
      </c>
      <c r="B483" s="832" t="s">
        <v>584</v>
      </c>
      <c r="C483" s="835" t="s">
        <v>603</v>
      </c>
      <c r="D483" s="863" t="s">
        <v>604</v>
      </c>
      <c r="E483" s="835" t="s">
        <v>4533</v>
      </c>
      <c r="F483" s="863" t="s">
        <v>4534</v>
      </c>
      <c r="G483" s="835" t="s">
        <v>4558</v>
      </c>
      <c r="H483" s="835" t="s">
        <v>4567</v>
      </c>
      <c r="I483" s="849">
        <v>0.47799999117851255</v>
      </c>
      <c r="J483" s="849">
        <v>2700</v>
      </c>
      <c r="K483" s="850">
        <v>1291</v>
      </c>
    </row>
    <row r="484" spans="1:11" ht="14.45" customHeight="1" x14ac:dyDescent="0.2">
      <c r="A484" s="831" t="s">
        <v>583</v>
      </c>
      <c r="B484" s="832" t="s">
        <v>584</v>
      </c>
      <c r="C484" s="835" t="s">
        <v>603</v>
      </c>
      <c r="D484" s="863" t="s">
        <v>604</v>
      </c>
      <c r="E484" s="835" t="s">
        <v>4533</v>
      </c>
      <c r="F484" s="863" t="s">
        <v>4534</v>
      </c>
      <c r="G484" s="835" t="s">
        <v>4562</v>
      </c>
      <c r="H484" s="835" t="s">
        <v>4568</v>
      </c>
      <c r="I484" s="849">
        <v>1.6739999532699585</v>
      </c>
      <c r="J484" s="849">
        <v>6200</v>
      </c>
      <c r="K484" s="850">
        <v>10386</v>
      </c>
    </row>
    <row r="485" spans="1:11" ht="14.45" customHeight="1" x14ac:dyDescent="0.2">
      <c r="A485" s="831" t="s">
        <v>583</v>
      </c>
      <c r="B485" s="832" t="s">
        <v>584</v>
      </c>
      <c r="C485" s="835" t="s">
        <v>603</v>
      </c>
      <c r="D485" s="863" t="s">
        <v>604</v>
      </c>
      <c r="E485" s="835" t="s">
        <v>4533</v>
      </c>
      <c r="F485" s="863" t="s">
        <v>4534</v>
      </c>
      <c r="G485" s="835" t="s">
        <v>4564</v>
      </c>
      <c r="H485" s="835" t="s">
        <v>4569</v>
      </c>
      <c r="I485" s="849">
        <v>0.67000001668930054</v>
      </c>
      <c r="J485" s="849">
        <v>9400</v>
      </c>
      <c r="K485" s="850">
        <v>6298</v>
      </c>
    </row>
    <row r="486" spans="1:11" ht="14.45" customHeight="1" x14ac:dyDescent="0.2">
      <c r="A486" s="831" t="s">
        <v>583</v>
      </c>
      <c r="B486" s="832" t="s">
        <v>584</v>
      </c>
      <c r="C486" s="835" t="s">
        <v>603</v>
      </c>
      <c r="D486" s="863" t="s">
        <v>604</v>
      </c>
      <c r="E486" s="835" t="s">
        <v>4533</v>
      </c>
      <c r="F486" s="863" t="s">
        <v>4534</v>
      </c>
      <c r="G486" s="835" t="s">
        <v>5295</v>
      </c>
      <c r="H486" s="835" t="s">
        <v>5311</v>
      </c>
      <c r="I486" s="849">
        <v>1.5019999980926513</v>
      </c>
      <c r="J486" s="849">
        <v>1000</v>
      </c>
      <c r="K486" s="850">
        <v>1501</v>
      </c>
    </row>
    <row r="487" spans="1:11" ht="14.45" customHeight="1" x14ac:dyDescent="0.2">
      <c r="A487" s="831" t="s">
        <v>583</v>
      </c>
      <c r="B487" s="832" t="s">
        <v>584</v>
      </c>
      <c r="C487" s="835" t="s">
        <v>603</v>
      </c>
      <c r="D487" s="863" t="s">
        <v>604</v>
      </c>
      <c r="E487" s="835" t="s">
        <v>4533</v>
      </c>
      <c r="F487" s="863" t="s">
        <v>4534</v>
      </c>
      <c r="G487" s="835" t="s">
        <v>5297</v>
      </c>
      <c r="H487" s="835" t="s">
        <v>5312</v>
      </c>
      <c r="I487" s="849">
        <v>6.309999942779541</v>
      </c>
      <c r="J487" s="849">
        <v>3500</v>
      </c>
      <c r="K487" s="850">
        <v>22091.880615234375</v>
      </c>
    </row>
    <row r="488" spans="1:11" ht="14.45" customHeight="1" x14ac:dyDescent="0.2">
      <c r="A488" s="831" t="s">
        <v>583</v>
      </c>
      <c r="B488" s="832" t="s">
        <v>584</v>
      </c>
      <c r="C488" s="835" t="s">
        <v>603</v>
      </c>
      <c r="D488" s="863" t="s">
        <v>604</v>
      </c>
      <c r="E488" s="835" t="s">
        <v>4533</v>
      </c>
      <c r="F488" s="863" t="s">
        <v>4534</v>
      </c>
      <c r="G488" s="835" t="s">
        <v>5299</v>
      </c>
      <c r="H488" s="835" t="s">
        <v>5313</v>
      </c>
      <c r="I488" s="849">
        <v>9.1474997997283936</v>
      </c>
      <c r="J488" s="849">
        <v>4000</v>
      </c>
      <c r="K488" s="850">
        <v>36579.529296875</v>
      </c>
    </row>
    <row r="489" spans="1:11" ht="14.45" customHeight="1" x14ac:dyDescent="0.2">
      <c r="A489" s="831" t="s">
        <v>583</v>
      </c>
      <c r="B489" s="832" t="s">
        <v>584</v>
      </c>
      <c r="C489" s="835" t="s">
        <v>603</v>
      </c>
      <c r="D489" s="863" t="s">
        <v>604</v>
      </c>
      <c r="E489" s="835" t="s">
        <v>4533</v>
      </c>
      <c r="F489" s="863" t="s">
        <v>4534</v>
      </c>
      <c r="G489" s="835" t="s">
        <v>5301</v>
      </c>
      <c r="H489" s="835" t="s">
        <v>5314</v>
      </c>
      <c r="I489" s="849">
        <v>7.429999828338623</v>
      </c>
      <c r="J489" s="849">
        <v>17000</v>
      </c>
      <c r="K489" s="850">
        <v>126310.00015258789</v>
      </c>
    </row>
    <row r="490" spans="1:11" ht="14.45" customHeight="1" x14ac:dyDescent="0.2">
      <c r="A490" s="831" t="s">
        <v>583</v>
      </c>
      <c r="B490" s="832" t="s">
        <v>584</v>
      </c>
      <c r="C490" s="835" t="s">
        <v>603</v>
      </c>
      <c r="D490" s="863" t="s">
        <v>604</v>
      </c>
      <c r="E490" s="835" t="s">
        <v>4533</v>
      </c>
      <c r="F490" s="863" t="s">
        <v>4534</v>
      </c>
      <c r="G490" s="835" t="s">
        <v>5305</v>
      </c>
      <c r="H490" s="835" t="s">
        <v>5315</v>
      </c>
      <c r="I490" s="849">
        <v>8.8324999809265137</v>
      </c>
      <c r="J490" s="849">
        <v>8000</v>
      </c>
      <c r="K490" s="850">
        <v>70663.400024414063</v>
      </c>
    </row>
    <row r="491" spans="1:11" ht="14.45" customHeight="1" x14ac:dyDescent="0.2">
      <c r="A491" s="831" t="s">
        <v>583</v>
      </c>
      <c r="B491" s="832" t="s">
        <v>584</v>
      </c>
      <c r="C491" s="835" t="s">
        <v>603</v>
      </c>
      <c r="D491" s="863" t="s">
        <v>604</v>
      </c>
      <c r="E491" s="835" t="s">
        <v>4533</v>
      </c>
      <c r="F491" s="863" t="s">
        <v>4534</v>
      </c>
      <c r="G491" s="835" t="s">
        <v>5307</v>
      </c>
      <c r="H491" s="835" t="s">
        <v>5316</v>
      </c>
      <c r="I491" s="849">
        <v>1.553999948501587</v>
      </c>
      <c r="J491" s="849">
        <v>800</v>
      </c>
      <c r="K491" s="850">
        <v>1244</v>
      </c>
    </row>
    <row r="492" spans="1:11" ht="14.45" customHeight="1" x14ac:dyDescent="0.2">
      <c r="A492" s="831" t="s">
        <v>583</v>
      </c>
      <c r="B492" s="832" t="s">
        <v>584</v>
      </c>
      <c r="C492" s="835" t="s">
        <v>603</v>
      </c>
      <c r="D492" s="863" t="s">
        <v>604</v>
      </c>
      <c r="E492" s="835" t="s">
        <v>4533</v>
      </c>
      <c r="F492" s="863" t="s">
        <v>4534</v>
      </c>
      <c r="G492" s="835" t="s">
        <v>5309</v>
      </c>
      <c r="H492" s="835" t="s">
        <v>5317</v>
      </c>
      <c r="I492" s="849">
        <v>6.2300000190734863</v>
      </c>
      <c r="J492" s="849">
        <v>1400</v>
      </c>
      <c r="K492" s="850">
        <v>8722</v>
      </c>
    </row>
    <row r="493" spans="1:11" ht="14.45" customHeight="1" x14ac:dyDescent="0.2">
      <c r="A493" s="831" t="s">
        <v>583</v>
      </c>
      <c r="B493" s="832" t="s">
        <v>584</v>
      </c>
      <c r="C493" s="835" t="s">
        <v>603</v>
      </c>
      <c r="D493" s="863" t="s">
        <v>604</v>
      </c>
      <c r="E493" s="835" t="s">
        <v>4533</v>
      </c>
      <c r="F493" s="863" t="s">
        <v>4534</v>
      </c>
      <c r="G493" s="835" t="s">
        <v>5318</v>
      </c>
      <c r="H493" s="835" t="s">
        <v>5319</v>
      </c>
      <c r="I493" s="849">
        <v>1652.8599853515625</v>
      </c>
      <c r="J493" s="849">
        <v>2</v>
      </c>
      <c r="K493" s="850">
        <v>3305.719970703125</v>
      </c>
    </row>
    <row r="494" spans="1:11" ht="14.45" customHeight="1" x14ac:dyDescent="0.2">
      <c r="A494" s="831" t="s">
        <v>583</v>
      </c>
      <c r="B494" s="832" t="s">
        <v>584</v>
      </c>
      <c r="C494" s="835" t="s">
        <v>603</v>
      </c>
      <c r="D494" s="863" t="s">
        <v>604</v>
      </c>
      <c r="E494" s="835" t="s">
        <v>4533</v>
      </c>
      <c r="F494" s="863" t="s">
        <v>4534</v>
      </c>
      <c r="G494" s="835" t="s">
        <v>5320</v>
      </c>
      <c r="H494" s="835" t="s">
        <v>5321</v>
      </c>
      <c r="I494" s="849">
        <v>1476.1999816894531</v>
      </c>
      <c r="J494" s="849">
        <v>22</v>
      </c>
      <c r="K494" s="850">
        <v>32912</v>
      </c>
    </row>
    <row r="495" spans="1:11" ht="14.45" customHeight="1" x14ac:dyDescent="0.2">
      <c r="A495" s="831" t="s">
        <v>583</v>
      </c>
      <c r="B495" s="832" t="s">
        <v>584</v>
      </c>
      <c r="C495" s="835" t="s">
        <v>603</v>
      </c>
      <c r="D495" s="863" t="s">
        <v>604</v>
      </c>
      <c r="E495" s="835" t="s">
        <v>4533</v>
      </c>
      <c r="F495" s="863" t="s">
        <v>4534</v>
      </c>
      <c r="G495" s="835" t="s">
        <v>5322</v>
      </c>
      <c r="H495" s="835" t="s">
        <v>5323</v>
      </c>
      <c r="I495" s="849">
        <v>1645.5999755859375</v>
      </c>
      <c r="J495" s="849">
        <v>5</v>
      </c>
      <c r="K495" s="850">
        <v>8228</v>
      </c>
    </row>
    <row r="496" spans="1:11" ht="14.45" customHeight="1" x14ac:dyDescent="0.2">
      <c r="A496" s="831" t="s">
        <v>583</v>
      </c>
      <c r="B496" s="832" t="s">
        <v>584</v>
      </c>
      <c r="C496" s="835" t="s">
        <v>603</v>
      </c>
      <c r="D496" s="863" t="s">
        <v>604</v>
      </c>
      <c r="E496" s="835" t="s">
        <v>4533</v>
      </c>
      <c r="F496" s="863" t="s">
        <v>4534</v>
      </c>
      <c r="G496" s="835" t="s">
        <v>5324</v>
      </c>
      <c r="H496" s="835" t="s">
        <v>5325</v>
      </c>
      <c r="I496" s="849">
        <v>229.89999389648438</v>
      </c>
      <c r="J496" s="849">
        <v>80</v>
      </c>
      <c r="K496" s="850">
        <v>18392</v>
      </c>
    </row>
    <row r="497" spans="1:11" ht="14.45" customHeight="1" x14ac:dyDescent="0.2">
      <c r="A497" s="831" t="s">
        <v>583</v>
      </c>
      <c r="B497" s="832" t="s">
        <v>584</v>
      </c>
      <c r="C497" s="835" t="s">
        <v>603</v>
      </c>
      <c r="D497" s="863" t="s">
        <v>604</v>
      </c>
      <c r="E497" s="835" t="s">
        <v>4533</v>
      </c>
      <c r="F497" s="863" t="s">
        <v>4534</v>
      </c>
      <c r="G497" s="835" t="s">
        <v>5326</v>
      </c>
      <c r="H497" s="835" t="s">
        <v>5327</v>
      </c>
      <c r="I497" s="849">
        <v>229.89999389648438</v>
      </c>
      <c r="J497" s="849">
        <v>180</v>
      </c>
      <c r="K497" s="850">
        <v>41382</v>
      </c>
    </row>
    <row r="498" spans="1:11" ht="14.45" customHeight="1" x14ac:dyDescent="0.2">
      <c r="A498" s="831" t="s">
        <v>583</v>
      </c>
      <c r="B498" s="832" t="s">
        <v>584</v>
      </c>
      <c r="C498" s="835" t="s">
        <v>603</v>
      </c>
      <c r="D498" s="863" t="s">
        <v>604</v>
      </c>
      <c r="E498" s="835" t="s">
        <v>4533</v>
      </c>
      <c r="F498" s="863" t="s">
        <v>4534</v>
      </c>
      <c r="G498" s="835" t="s">
        <v>5328</v>
      </c>
      <c r="H498" s="835" t="s">
        <v>5329</v>
      </c>
      <c r="I498" s="849">
        <v>1140.4267171223958</v>
      </c>
      <c r="J498" s="849">
        <v>18</v>
      </c>
      <c r="K498" s="850">
        <v>20527.64013671875</v>
      </c>
    </row>
    <row r="499" spans="1:11" ht="14.45" customHeight="1" x14ac:dyDescent="0.2">
      <c r="A499" s="831" t="s">
        <v>583</v>
      </c>
      <c r="B499" s="832" t="s">
        <v>584</v>
      </c>
      <c r="C499" s="835" t="s">
        <v>603</v>
      </c>
      <c r="D499" s="863" t="s">
        <v>604</v>
      </c>
      <c r="E499" s="835" t="s">
        <v>4533</v>
      </c>
      <c r="F499" s="863" t="s">
        <v>4534</v>
      </c>
      <c r="G499" s="835" t="s">
        <v>5318</v>
      </c>
      <c r="H499" s="835" t="s">
        <v>5330</v>
      </c>
      <c r="I499" s="849">
        <v>1652.8599853515625</v>
      </c>
      <c r="J499" s="849">
        <v>11</v>
      </c>
      <c r="K499" s="850">
        <v>18181.459716796875</v>
      </c>
    </row>
    <row r="500" spans="1:11" ht="14.45" customHeight="1" x14ac:dyDescent="0.2">
      <c r="A500" s="831" t="s">
        <v>583</v>
      </c>
      <c r="B500" s="832" t="s">
        <v>584</v>
      </c>
      <c r="C500" s="835" t="s">
        <v>603</v>
      </c>
      <c r="D500" s="863" t="s">
        <v>604</v>
      </c>
      <c r="E500" s="835" t="s">
        <v>4533</v>
      </c>
      <c r="F500" s="863" t="s">
        <v>4534</v>
      </c>
      <c r="G500" s="835" t="s">
        <v>5331</v>
      </c>
      <c r="H500" s="835" t="s">
        <v>5332</v>
      </c>
      <c r="I500" s="849">
        <v>990.989990234375</v>
      </c>
      <c r="J500" s="849">
        <v>4</v>
      </c>
      <c r="K500" s="850">
        <v>3963.9599609375</v>
      </c>
    </row>
    <row r="501" spans="1:11" ht="14.45" customHeight="1" x14ac:dyDescent="0.2">
      <c r="A501" s="831" t="s">
        <v>583</v>
      </c>
      <c r="B501" s="832" t="s">
        <v>584</v>
      </c>
      <c r="C501" s="835" t="s">
        <v>603</v>
      </c>
      <c r="D501" s="863" t="s">
        <v>604</v>
      </c>
      <c r="E501" s="835" t="s">
        <v>4533</v>
      </c>
      <c r="F501" s="863" t="s">
        <v>4534</v>
      </c>
      <c r="G501" s="835" t="s">
        <v>5322</v>
      </c>
      <c r="H501" s="835" t="s">
        <v>5333</v>
      </c>
      <c r="I501" s="849">
        <v>2323.199951171875</v>
      </c>
      <c r="J501" s="849">
        <v>5</v>
      </c>
      <c r="K501" s="850">
        <v>11616</v>
      </c>
    </row>
    <row r="502" spans="1:11" ht="14.45" customHeight="1" x14ac:dyDescent="0.2">
      <c r="A502" s="831" t="s">
        <v>583</v>
      </c>
      <c r="B502" s="832" t="s">
        <v>584</v>
      </c>
      <c r="C502" s="835" t="s">
        <v>603</v>
      </c>
      <c r="D502" s="863" t="s">
        <v>604</v>
      </c>
      <c r="E502" s="835" t="s">
        <v>4533</v>
      </c>
      <c r="F502" s="863" t="s">
        <v>4534</v>
      </c>
      <c r="G502" s="835" t="s">
        <v>5324</v>
      </c>
      <c r="H502" s="835" t="s">
        <v>5334</v>
      </c>
      <c r="I502" s="849">
        <v>229.89999389648438</v>
      </c>
      <c r="J502" s="849">
        <v>40</v>
      </c>
      <c r="K502" s="850">
        <v>9196</v>
      </c>
    </row>
    <row r="503" spans="1:11" ht="14.45" customHeight="1" x14ac:dyDescent="0.2">
      <c r="A503" s="831" t="s">
        <v>583</v>
      </c>
      <c r="B503" s="832" t="s">
        <v>584</v>
      </c>
      <c r="C503" s="835" t="s">
        <v>603</v>
      </c>
      <c r="D503" s="863" t="s">
        <v>604</v>
      </c>
      <c r="E503" s="835" t="s">
        <v>4533</v>
      </c>
      <c r="F503" s="863" t="s">
        <v>4534</v>
      </c>
      <c r="G503" s="835" t="s">
        <v>5326</v>
      </c>
      <c r="H503" s="835" t="s">
        <v>5335</v>
      </c>
      <c r="I503" s="849">
        <v>229.89999389648438</v>
      </c>
      <c r="J503" s="849">
        <v>100</v>
      </c>
      <c r="K503" s="850">
        <v>22990</v>
      </c>
    </row>
    <row r="504" spans="1:11" ht="14.45" customHeight="1" x14ac:dyDescent="0.2">
      <c r="A504" s="831" t="s">
        <v>583</v>
      </c>
      <c r="B504" s="832" t="s">
        <v>584</v>
      </c>
      <c r="C504" s="835" t="s">
        <v>603</v>
      </c>
      <c r="D504" s="863" t="s">
        <v>604</v>
      </c>
      <c r="E504" s="835" t="s">
        <v>4533</v>
      </c>
      <c r="F504" s="863" t="s">
        <v>4534</v>
      </c>
      <c r="G504" s="835" t="s">
        <v>5336</v>
      </c>
      <c r="H504" s="835" t="s">
        <v>5337</v>
      </c>
      <c r="I504" s="849">
        <v>193.60000610351563</v>
      </c>
      <c r="J504" s="849">
        <v>200</v>
      </c>
      <c r="K504" s="850">
        <v>38720.150390625</v>
      </c>
    </row>
    <row r="505" spans="1:11" ht="14.45" customHeight="1" x14ac:dyDescent="0.2">
      <c r="A505" s="831" t="s">
        <v>583</v>
      </c>
      <c r="B505" s="832" t="s">
        <v>584</v>
      </c>
      <c r="C505" s="835" t="s">
        <v>603</v>
      </c>
      <c r="D505" s="863" t="s">
        <v>604</v>
      </c>
      <c r="E505" s="835" t="s">
        <v>4533</v>
      </c>
      <c r="F505" s="863" t="s">
        <v>4534</v>
      </c>
      <c r="G505" s="835" t="s">
        <v>5338</v>
      </c>
      <c r="H505" s="835" t="s">
        <v>5339</v>
      </c>
      <c r="I505" s="849">
        <v>193.60000610351563</v>
      </c>
      <c r="J505" s="849">
        <v>100</v>
      </c>
      <c r="K505" s="850">
        <v>19360</v>
      </c>
    </row>
    <row r="506" spans="1:11" ht="14.45" customHeight="1" x14ac:dyDescent="0.2">
      <c r="A506" s="831" t="s">
        <v>583</v>
      </c>
      <c r="B506" s="832" t="s">
        <v>584</v>
      </c>
      <c r="C506" s="835" t="s">
        <v>603</v>
      </c>
      <c r="D506" s="863" t="s">
        <v>604</v>
      </c>
      <c r="E506" s="835" t="s">
        <v>4533</v>
      </c>
      <c r="F506" s="863" t="s">
        <v>4534</v>
      </c>
      <c r="G506" s="835" t="s">
        <v>5340</v>
      </c>
      <c r="H506" s="835" t="s">
        <v>5341</v>
      </c>
      <c r="I506" s="849">
        <v>60.5</v>
      </c>
      <c r="J506" s="849">
        <v>4</v>
      </c>
      <c r="K506" s="850">
        <v>242</v>
      </c>
    </row>
    <row r="507" spans="1:11" ht="14.45" customHeight="1" x14ac:dyDescent="0.2">
      <c r="A507" s="831" t="s">
        <v>583</v>
      </c>
      <c r="B507" s="832" t="s">
        <v>584</v>
      </c>
      <c r="C507" s="835" t="s">
        <v>603</v>
      </c>
      <c r="D507" s="863" t="s">
        <v>604</v>
      </c>
      <c r="E507" s="835" t="s">
        <v>4533</v>
      </c>
      <c r="F507" s="863" t="s">
        <v>4534</v>
      </c>
      <c r="G507" s="835" t="s">
        <v>5342</v>
      </c>
      <c r="H507" s="835" t="s">
        <v>5343</v>
      </c>
      <c r="I507" s="849">
        <v>156.08999633789063</v>
      </c>
      <c r="J507" s="849">
        <v>1</v>
      </c>
      <c r="K507" s="850">
        <v>156.08999633789063</v>
      </c>
    </row>
    <row r="508" spans="1:11" ht="14.45" customHeight="1" x14ac:dyDescent="0.2">
      <c r="A508" s="831" t="s">
        <v>583</v>
      </c>
      <c r="B508" s="832" t="s">
        <v>584</v>
      </c>
      <c r="C508" s="835" t="s">
        <v>603</v>
      </c>
      <c r="D508" s="863" t="s">
        <v>604</v>
      </c>
      <c r="E508" s="835" t="s">
        <v>4533</v>
      </c>
      <c r="F508" s="863" t="s">
        <v>4534</v>
      </c>
      <c r="G508" s="835" t="s">
        <v>5344</v>
      </c>
      <c r="H508" s="835" t="s">
        <v>5345</v>
      </c>
      <c r="I508" s="849">
        <v>43.439998626708984</v>
      </c>
      <c r="J508" s="849">
        <v>5</v>
      </c>
      <c r="K508" s="850">
        <v>217.19999694824219</v>
      </c>
    </row>
    <row r="509" spans="1:11" ht="14.45" customHeight="1" x14ac:dyDescent="0.2">
      <c r="A509" s="831" t="s">
        <v>583</v>
      </c>
      <c r="B509" s="832" t="s">
        <v>584</v>
      </c>
      <c r="C509" s="835" t="s">
        <v>603</v>
      </c>
      <c r="D509" s="863" t="s">
        <v>604</v>
      </c>
      <c r="E509" s="835" t="s">
        <v>4533</v>
      </c>
      <c r="F509" s="863" t="s">
        <v>4534</v>
      </c>
      <c r="G509" s="835" t="s">
        <v>5346</v>
      </c>
      <c r="H509" s="835" t="s">
        <v>5347</v>
      </c>
      <c r="I509" s="849">
        <v>150.00999450683594</v>
      </c>
      <c r="J509" s="849">
        <v>7</v>
      </c>
      <c r="K509" s="850">
        <v>1050.0400390625</v>
      </c>
    </row>
    <row r="510" spans="1:11" ht="14.45" customHeight="1" x14ac:dyDescent="0.2">
      <c r="A510" s="831" t="s">
        <v>583</v>
      </c>
      <c r="B510" s="832" t="s">
        <v>584</v>
      </c>
      <c r="C510" s="835" t="s">
        <v>603</v>
      </c>
      <c r="D510" s="863" t="s">
        <v>604</v>
      </c>
      <c r="E510" s="835" t="s">
        <v>4533</v>
      </c>
      <c r="F510" s="863" t="s">
        <v>4534</v>
      </c>
      <c r="G510" s="835" t="s">
        <v>5348</v>
      </c>
      <c r="H510" s="835" t="s">
        <v>5349</v>
      </c>
      <c r="I510" s="849">
        <v>150</v>
      </c>
      <c r="J510" s="849">
        <v>10</v>
      </c>
      <c r="K510" s="850">
        <v>1500.0400390625</v>
      </c>
    </row>
    <row r="511" spans="1:11" ht="14.45" customHeight="1" x14ac:dyDescent="0.2">
      <c r="A511" s="831" t="s">
        <v>583</v>
      </c>
      <c r="B511" s="832" t="s">
        <v>584</v>
      </c>
      <c r="C511" s="835" t="s">
        <v>603</v>
      </c>
      <c r="D511" s="863" t="s">
        <v>604</v>
      </c>
      <c r="E511" s="835" t="s">
        <v>4533</v>
      </c>
      <c r="F511" s="863" t="s">
        <v>4534</v>
      </c>
      <c r="G511" s="835" t="s">
        <v>5350</v>
      </c>
      <c r="H511" s="835" t="s">
        <v>5351</v>
      </c>
      <c r="I511" s="849">
        <v>168.19000244140625</v>
      </c>
      <c r="J511" s="849">
        <v>10</v>
      </c>
      <c r="K511" s="850">
        <v>1681.9000244140625</v>
      </c>
    </row>
    <row r="512" spans="1:11" ht="14.45" customHeight="1" x14ac:dyDescent="0.2">
      <c r="A512" s="831" t="s">
        <v>583</v>
      </c>
      <c r="B512" s="832" t="s">
        <v>584</v>
      </c>
      <c r="C512" s="835" t="s">
        <v>603</v>
      </c>
      <c r="D512" s="863" t="s">
        <v>604</v>
      </c>
      <c r="E512" s="835" t="s">
        <v>4533</v>
      </c>
      <c r="F512" s="863" t="s">
        <v>4534</v>
      </c>
      <c r="G512" s="835" t="s">
        <v>5352</v>
      </c>
      <c r="H512" s="835" t="s">
        <v>5353</v>
      </c>
      <c r="I512" s="849">
        <v>82.169998168945313</v>
      </c>
      <c r="J512" s="849">
        <v>16</v>
      </c>
      <c r="K512" s="850">
        <v>1314.6800537109375</v>
      </c>
    </row>
    <row r="513" spans="1:11" ht="14.45" customHeight="1" x14ac:dyDescent="0.2">
      <c r="A513" s="831" t="s">
        <v>583</v>
      </c>
      <c r="B513" s="832" t="s">
        <v>584</v>
      </c>
      <c r="C513" s="835" t="s">
        <v>603</v>
      </c>
      <c r="D513" s="863" t="s">
        <v>604</v>
      </c>
      <c r="E513" s="835" t="s">
        <v>4533</v>
      </c>
      <c r="F513" s="863" t="s">
        <v>4534</v>
      </c>
      <c r="G513" s="835" t="s">
        <v>5354</v>
      </c>
      <c r="H513" s="835" t="s">
        <v>5355</v>
      </c>
      <c r="I513" s="849">
        <v>1.2100000381469727</v>
      </c>
      <c r="J513" s="849">
        <v>525</v>
      </c>
      <c r="K513" s="850">
        <v>635.25</v>
      </c>
    </row>
    <row r="514" spans="1:11" ht="14.45" customHeight="1" x14ac:dyDescent="0.2">
      <c r="A514" s="831" t="s">
        <v>583</v>
      </c>
      <c r="B514" s="832" t="s">
        <v>584</v>
      </c>
      <c r="C514" s="835" t="s">
        <v>603</v>
      </c>
      <c r="D514" s="863" t="s">
        <v>604</v>
      </c>
      <c r="E514" s="835" t="s">
        <v>4533</v>
      </c>
      <c r="F514" s="863" t="s">
        <v>4534</v>
      </c>
      <c r="G514" s="835" t="s">
        <v>5356</v>
      </c>
      <c r="H514" s="835" t="s">
        <v>5357</v>
      </c>
      <c r="I514" s="849">
        <v>1.0299999713897705</v>
      </c>
      <c r="J514" s="849">
        <v>3150</v>
      </c>
      <c r="K514" s="850">
        <v>3244.5</v>
      </c>
    </row>
    <row r="515" spans="1:11" ht="14.45" customHeight="1" x14ac:dyDescent="0.2">
      <c r="A515" s="831" t="s">
        <v>583</v>
      </c>
      <c r="B515" s="832" t="s">
        <v>584</v>
      </c>
      <c r="C515" s="835" t="s">
        <v>603</v>
      </c>
      <c r="D515" s="863" t="s">
        <v>604</v>
      </c>
      <c r="E515" s="835" t="s">
        <v>4533</v>
      </c>
      <c r="F515" s="863" t="s">
        <v>4534</v>
      </c>
      <c r="G515" s="835" t="s">
        <v>5354</v>
      </c>
      <c r="H515" s="835" t="s">
        <v>5358</v>
      </c>
      <c r="I515" s="849">
        <v>1.2100000381469727</v>
      </c>
      <c r="J515" s="849">
        <v>600</v>
      </c>
      <c r="K515" s="850">
        <v>726</v>
      </c>
    </row>
    <row r="516" spans="1:11" ht="14.45" customHeight="1" x14ac:dyDescent="0.2">
      <c r="A516" s="831" t="s">
        <v>583</v>
      </c>
      <c r="B516" s="832" t="s">
        <v>584</v>
      </c>
      <c r="C516" s="835" t="s">
        <v>603</v>
      </c>
      <c r="D516" s="863" t="s">
        <v>604</v>
      </c>
      <c r="E516" s="835" t="s">
        <v>4533</v>
      </c>
      <c r="F516" s="863" t="s">
        <v>4534</v>
      </c>
      <c r="G516" s="835" t="s">
        <v>5359</v>
      </c>
      <c r="H516" s="835" t="s">
        <v>5360</v>
      </c>
      <c r="I516" s="849">
        <v>5.8050000667572021</v>
      </c>
      <c r="J516" s="849">
        <v>1000</v>
      </c>
      <c r="K516" s="850">
        <v>5805</v>
      </c>
    </row>
    <row r="517" spans="1:11" ht="14.45" customHeight="1" x14ac:dyDescent="0.2">
      <c r="A517" s="831" t="s">
        <v>583</v>
      </c>
      <c r="B517" s="832" t="s">
        <v>584</v>
      </c>
      <c r="C517" s="835" t="s">
        <v>603</v>
      </c>
      <c r="D517" s="863" t="s">
        <v>604</v>
      </c>
      <c r="E517" s="835" t="s">
        <v>4533</v>
      </c>
      <c r="F517" s="863" t="s">
        <v>4534</v>
      </c>
      <c r="G517" s="835" t="s">
        <v>5361</v>
      </c>
      <c r="H517" s="835" t="s">
        <v>5362</v>
      </c>
      <c r="I517" s="849">
        <v>3.1400001049041748</v>
      </c>
      <c r="J517" s="849">
        <v>400</v>
      </c>
      <c r="K517" s="850">
        <v>1256</v>
      </c>
    </row>
    <row r="518" spans="1:11" ht="14.45" customHeight="1" x14ac:dyDescent="0.2">
      <c r="A518" s="831" t="s">
        <v>583</v>
      </c>
      <c r="B518" s="832" t="s">
        <v>584</v>
      </c>
      <c r="C518" s="835" t="s">
        <v>603</v>
      </c>
      <c r="D518" s="863" t="s">
        <v>604</v>
      </c>
      <c r="E518" s="835" t="s">
        <v>4533</v>
      </c>
      <c r="F518" s="863" t="s">
        <v>4534</v>
      </c>
      <c r="G518" s="835" t="s">
        <v>5363</v>
      </c>
      <c r="H518" s="835" t="s">
        <v>5364</v>
      </c>
      <c r="I518" s="849">
        <v>5.8400001525878906</v>
      </c>
      <c r="J518" s="849">
        <v>4500</v>
      </c>
      <c r="K518" s="850">
        <v>26340</v>
      </c>
    </row>
    <row r="519" spans="1:11" ht="14.45" customHeight="1" x14ac:dyDescent="0.2">
      <c r="A519" s="831" t="s">
        <v>583</v>
      </c>
      <c r="B519" s="832" t="s">
        <v>584</v>
      </c>
      <c r="C519" s="835" t="s">
        <v>603</v>
      </c>
      <c r="D519" s="863" t="s">
        <v>604</v>
      </c>
      <c r="E519" s="835" t="s">
        <v>4533</v>
      </c>
      <c r="F519" s="863" t="s">
        <v>4534</v>
      </c>
      <c r="G519" s="835" t="s">
        <v>5359</v>
      </c>
      <c r="H519" s="835" t="s">
        <v>5365</v>
      </c>
      <c r="I519" s="849">
        <v>5.809999942779541</v>
      </c>
      <c r="J519" s="849">
        <v>1500</v>
      </c>
      <c r="K519" s="850">
        <v>8715</v>
      </c>
    </row>
    <row r="520" spans="1:11" ht="14.45" customHeight="1" x14ac:dyDescent="0.2">
      <c r="A520" s="831" t="s">
        <v>583</v>
      </c>
      <c r="B520" s="832" t="s">
        <v>584</v>
      </c>
      <c r="C520" s="835" t="s">
        <v>603</v>
      </c>
      <c r="D520" s="863" t="s">
        <v>604</v>
      </c>
      <c r="E520" s="835" t="s">
        <v>4533</v>
      </c>
      <c r="F520" s="863" t="s">
        <v>4534</v>
      </c>
      <c r="G520" s="835" t="s">
        <v>5361</v>
      </c>
      <c r="H520" s="835" t="s">
        <v>5366</v>
      </c>
      <c r="I520" s="849">
        <v>3.1325001120567322</v>
      </c>
      <c r="J520" s="849">
        <v>1100</v>
      </c>
      <c r="K520" s="850">
        <v>3446</v>
      </c>
    </row>
    <row r="521" spans="1:11" ht="14.45" customHeight="1" x14ac:dyDescent="0.2">
      <c r="A521" s="831" t="s">
        <v>583</v>
      </c>
      <c r="B521" s="832" t="s">
        <v>584</v>
      </c>
      <c r="C521" s="835" t="s">
        <v>603</v>
      </c>
      <c r="D521" s="863" t="s">
        <v>604</v>
      </c>
      <c r="E521" s="835" t="s">
        <v>4533</v>
      </c>
      <c r="F521" s="863" t="s">
        <v>4534</v>
      </c>
      <c r="G521" s="835" t="s">
        <v>5367</v>
      </c>
      <c r="H521" s="835" t="s">
        <v>5368</v>
      </c>
      <c r="I521" s="849">
        <v>116.16000366210938</v>
      </c>
      <c r="J521" s="849">
        <v>30</v>
      </c>
      <c r="K521" s="850">
        <v>3484.800048828125</v>
      </c>
    </row>
    <row r="522" spans="1:11" ht="14.45" customHeight="1" x14ac:dyDescent="0.2">
      <c r="A522" s="831" t="s">
        <v>583</v>
      </c>
      <c r="B522" s="832" t="s">
        <v>584</v>
      </c>
      <c r="C522" s="835" t="s">
        <v>603</v>
      </c>
      <c r="D522" s="863" t="s">
        <v>604</v>
      </c>
      <c r="E522" s="835" t="s">
        <v>4533</v>
      </c>
      <c r="F522" s="863" t="s">
        <v>4534</v>
      </c>
      <c r="G522" s="835" t="s">
        <v>5369</v>
      </c>
      <c r="H522" s="835" t="s">
        <v>5370</v>
      </c>
      <c r="I522" s="849">
        <v>0.47599999308586122</v>
      </c>
      <c r="J522" s="849">
        <v>8000</v>
      </c>
      <c r="K522" s="850">
        <v>3810</v>
      </c>
    </row>
    <row r="523" spans="1:11" ht="14.45" customHeight="1" x14ac:dyDescent="0.2">
      <c r="A523" s="831" t="s">
        <v>583</v>
      </c>
      <c r="B523" s="832" t="s">
        <v>584</v>
      </c>
      <c r="C523" s="835" t="s">
        <v>603</v>
      </c>
      <c r="D523" s="863" t="s">
        <v>604</v>
      </c>
      <c r="E523" s="835" t="s">
        <v>4533</v>
      </c>
      <c r="F523" s="863" t="s">
        <v>4534</v>
      </c>
      <c r="G523" s="835" t="s">
        <v>5369</v>
      </c>
      <c r="H523" s="835" t="s">
        <v>5371</v>
      </c>
      <c r="I523" s="849">
        <v>0.47374999523162842</v>
      </c>
      <c r="J523" s="849">
        <v>7500</v>
      </c>
      <c r="K523" s="850">
        <v>3555</v>
      </c>
    </row>
    <row r="524" spans="1:11" ht="14.45" customHeight="1" x14ac:dyDescent="0.2">
      <c r="A524" s="831" t="s">
        <v>583</v>
      </c>
      <c r="B524" s="832" t="s">
        <v>584</v>
      </c>
      <c r="C524" s="835" t="s">
        <v>603</v>
      </c>
      <c r="D524" s="863" t="s">
        <v>604</v>
      </c>
      <c r="E524" s="835" t="s">
        <v>4533</v>
      </c>
      <c r="F524" s="863" t="s">
        <v>4534</v>
      </c>
      <c r="G524" s="835" t="s">
        <v>5372</v>
      </c>
      <c r="H524" s="835" t="s">
        <v>5373</v>
      </c>
      <c r="I524" s="849">
        <v>89.300003051757813</v>
      </c>
      <c r="J524" s="849">
        <v>10</v>
      </c>
      <c r="K524" s="850">
        <v>892.97998046875</v>
      </c>
    </row>
    <row r="525" spans="1:11" ht="14.45" customHeight="1" x14ac:dyDescent="0.2">
      <c r="A525" s="831" t="s">
        <v>583</v>
      </c>
      <c r="B525" s="832" t="s">
        <v>584</v>
      </c>
      <c r="C525" s="835" t="s">
        <v>603</v>
      </c>
      <c r="D525" s="863" t="s">
        <v>604</v>
      </c>
      <c r="E525" s="835" t="s">
        <v>4533</v>
      </c>
      <c r="F525" s="863" t="s">
        <v>4534</v>
      </c>
      <c r="G525" s="835" t="s">
        <v>5374</v>
      </c>
      <c r="H525" s="835" t="s">
        <v>5375</v>
      </c>
      <c r="I525" s="849">
        <v>541.5999755859375</v>
      </c>
      <c r="J525" s="849">
        <v>5</v>
      </c>
      <c r="K525" s="850">
        <v>2707.97998046875</v>
      </c>
    </row>
    <row r="526" spans="1:11" ht="14.45" customHeight="1" x14ac:dyDescent="0.2">
      <c r="A526" s="831" t="s">
        <v>583</v>
      </c>
      <c r="B526" s="832" t="s">
        <v>584</v>
      </c>
      <c r="C526" s="835" t="s">
        <v>603</v>
      </c>
      <c r="D526" s="863" t="s">
        <v>604</v>
      </c>
      <c r="E526" s="835" t="s">
        <v>4533</v>
      </c>
      <c r="F526" s="863" t="s">
        <v>4534</v>
      </c>
      <c r="G526" s="835" t="s">
        <v>5376</v>
      </c>
      <c r="H526" s="835" t="s">
        <v>5377</v>
      </c>
      <c r="I526" s="849">
        <v>3.75</v>
      </c>
      <c r="J526" s="849">
        <v>200</v>
      </c>
      <c r="K526" s="850">
        <v>750</v>
      </c>
    </row>
    <row r="527" spans="1:11" ht="14.45" customHeight="1" x14ac:dyDescent="0.2">
      <c r="A527" s="831" t="s">
        <v>583</v>
      </c>
      <c r="B527" s="832" t="s">
        <v>584</v>
      </c>
      <c r="C527" s="835" t="s">
        <v>603</v>
      </c>
      <c r="D527" s="863" t="s">
        <v>604</v>
      </c>
      <c r="E527" s="835" t="s">
        <v>4533</v>
      </c>
      <c r="F527" s="863" t="s">
        <v>4534</v>
      </c>
      <c r="G527" s="835" t="s">
        <v>4572</v>
      </c>
      <c r="H527" s="835" t="s">
        <v>5378</v>
      </c>
      <c r="I527" s="849">
        <v>1.9820000171661376</v>
      </c>
      <c r="J527" s="849">
        <v>1200</v>
      </c>
      <c r="K527" s="850">
        <v>2378</v>
      </c>
    </row>
    <row r="528" spans="1:11" ht="14.45" customHeight="1" x14ac:dyDescent="0.2">
      <c r="A528" s="831" t="s">
        <v>583</v>
      </c>
      <c r="B528" s="832" t="s">
        <v>584</v>
      </c>
      <c r="C528" s="835" t="s">
        <v>603</v>
      </c>
      <c r="D528" s="863" t="s">
        <v>604</v>
      </c>
      <c r="E528" s="835" t="s">
        <v>4533</v>
      </c>
      <c r="F528" s="863" t="s">
        <v>4534</v>
      </c>
      <c r="G528" s="835" t="s">
        <v>4572</v>
      </c>
      <c r="H528" s="835" t="s">
        <v>4573</v>
      </c>
      <c r="I528" s="849">
        <v>1.9825000166893005</v>
      </c>
      <c r="J528" s="849">
        <v>1800</v>
      </c>
      <c r="K528" s="850">
        <v>3569</v>
      </c>
    </row>
    <row r="529" spans="1:11" ht="14.45" customHeight="1" x14ac:dyDescent="0.2">
      <c r="A529" s="831" t="s">
        <v>583</v>
      </c>
      <c r="B529" s="832" t="s">
        <v>584</v>
      </c>
      <c r="C529" s="835" t="s">
        <v>603</v>
      </c>
      <c r="D529" s="863" t="s">
        <v>604</v>
      </c>
      <c r="E529" s="835" t="s">
        <v>4533</v>
      </c>
      <c r="F529" s="863" t="s">
        <v>4534</v>
      </c>
      <c r="G529" s="835" t="s">
        <v>5379</v>
      </c>
      <c r="H529" s="835" t="s">
        <v>5380</v>
      </c>
      <c r="I529" s="849">
        <v>2.0499999523162842</v>
      </c>
      <c r="J529" s="849">
        <v>100</v>
      </c>
      <c r="K529" s="850">
        <v>205</v>
      </c>
    </row>
    <row r="530" spans="1:11" ht="14.45" customHeight="1" x14ac:dyDescent="0.2">
      <c r="A530" s="831" t="s">
        <v>583</v>
      </c>
      <c r="B530" s="832" t="s">
        <v>584</v>
      </c>
      <c r="C530" s="835" t="s">
        <v>603</v>
      </c>
      <c r="D530" s="863" t="s">
        <v>604</v>
      </c>
      <c r="E530" s="835" t="s">
        <v>4533</v>
      </c>
      <c r="F530" s="863" t="s">
        <v>4534</v>
      </c>
      <c r="G530" s="835" t="s">
        <v>5379</v>
      </c>
      <c r="H530" s="835" t="s">
        <v>5381</v>
      </c>
      <c r="I530" s="849">
        <v>2.0499999523162842</v>
      </c>
      <c r="J530" s="849">
        <v>400</v>
      </c>
      <c r="K530" s="850">
        <v>820</v>
      </c>
    </row>
    <row r="531" spans="1:11" ht="14.45" customHeight="1" x14ac:dyDescent="0.2">
      <c r="A531" s="831" t="s">
        <v>583</v>
      </c>
      <c r="B531" s="832" t="s">
        <v>584</v>
      </c>
      <c r="C531" s="835" t="s">
        <v>603</v>
      </c>
      <c r="D531" s="863" t="s">
        <v>604</v>
      </c>
      <c r="E531" s="835" t="s">
        <v>4533</v>
      </c>
      <c r="F531" s="863" t="s">
        <v>4534</v>
      </c>
      <c r="G531" s="835" t="s">
        <v>5382</v>
      </c>
      <c r="H531" s="835" t="s">
        <v>5383</v>
      </c>
      <c r="I531" s="849">
        <v>1.9249999523162842</v>
      </c>
      <c r="J531" s="849">
        <v>750</v>
      </c>
      <c r="K531" s="850">
        <v>1443.5</v>
      </c>
    </row>
    <row r="532" spans="1:11" ht="14.45" customHeight="1" x14ac:dyDescent="0.2">
      <c r="A532" s="831" t="s">
        <v>583</v>
      </c>
      <c r="B532" s="832" t="s">
        <v>584</v>
      </c>
      <c r="C532" s="835" t="s">
        <v>603</v>
      </c>
      <c r="D532" s="863" t="s">
        <v>604</v>
      </c>
      <c r="E532" s="835" t="s">
        <v>4533</v>
      </c>
      <c r="F532" s="863" t="s">
        <v>4534</v>
      </c>
      <c r="G532" s="835" t="s">
        <v>5384</v>
      </c>
      <c r="H532" s="835" t="s">
        <v>5385</v>
      </c>
      <c r="I532" s="849">
        <v>3.0739999294281004</v>
      </c>
      <c r="J532" s="849">
        <v>1700</v>
      </c>
      <c r="K532" s="850">
        <v>5229</v>
      </c>
    </row>
    <row r="533" spans="1:11" ht="14.45" customHeight="1" x14ac:dyDescent="0.2">
      <c r="A533" s="831" t="s">
        <v>583</v>
      </c>
      <c r="B533" s="832" t="s">
        <v>584</v>
      </c>
      <c r="C533" s="835" t="s">
        <v>603</v>
      </c>
      <c r="D533" s="863" t="s">
        <v>604</v>
      </c>
      <c r="E533" s="835" t="s">
        <v>4533</v>
      </c>
      <c r="F533" s="863" t="s">
        <v>4534</v>
      </c>
      <c r="G533" s="835" t="s">
        <v>5382</v>
      </c>
      <c r="H533" s="835" t="s">
        <v>5386</v>
      </c>
      <c r="I533" s="849">
        <v>1.9199999570846558</v>
      </c>
      <c r="J533" s="849">
        <v>200</v>
      </c>
      <c r="K533" s="850">
        <v>384</v>
      </c>
    </row>
    <row r="534" spans="1:11" ht="14.45" customHeight="1" x14ac:dyDescent="0.2">
      <c r="A534" s="831" t="s">
        <v>583</v>
      </c>
      <c r="B534" s="832" t="s">
        <v>584</v>
      </c>
      <c r="C534" s="835" t="s">
        <v>603</v>
      </c>
      <c r="D534" s="863" t="s">
        <v>604</v>
      </c>
      <c r="E534" s="835" t="s">
        <v>4533</v>
      </c>
      <c r="F534" s="863" t="s">
        <v>4534</v>
      </c>
      <c r="G534" s="835" t="s">
        <v>5384</v>
      </c>
      <c r="H534" s="835" t="s">
        <v>5387</v>
      </c>
      <c r="I534" s="849">
        <v>3.0739999294281004</v>
      </c>
      <c r="J534" s="849">
        <v>2000</v>
      </c>
      <c r="K534" s="850">
        <v>6150</v>
      </c>
    </row>
    <row r="535" spans="1:11" ht="14.45" customHeight="1" x14ac:dyDescent="0.2">
      <c r="A535" s="831" t="s">
        <v>583</v>
      </c>
      <c r="B535" s="832" t="s">
        <v>584</v>
      </c>
      <c r="C535" s="835" t="s">
        <v>603</v>
      </c>
      <c r="D535" s="863" t="s">
        <v>604</v>
      </c>
      <c r="E535" s="835" t="s">
        <v>4533</v>
      </c>
      <c r="F535" s="863" t="s">
        <v>4534</v>
      </c>
      <c r="G535" s="835" t="s">
        <v>5388</v>
      </c>
      <c r="H535" s="835" t="s">
        <v>5389</v>
      </c>
      <c r="I535" s="849">
        <v>1.9249999523162842</v>
      </c>
      <c r="J535" s="849">
        <v>200</v>
      </c>
      <c r="K535" s="850">
        <v>385</v>
      </c>
    </row>
    <row r="536" spans="1:11" ht="14.45" customHeight="1" x14ac:dyDescent="0.2">
      <c r="A536" s="831" t="s">
        <v>583</v>
      </c>
      <c r="B536" s="832" t="s">
        <v>584</v>
      </c>
      <c r="C536" s="835" t="s">
        <v>603</v>
      </c>
      <c r="D536" s="863" t="s">
        <v>604</v>
      </c>
      <c r="E536" s="835" t="s">
        <v>4533</v>
      </c>
      <c r="F536" s="863" t="s">
        <v>4534</v>
      </c>
      <c r="G536" s="835" t="s">
        <v>5390</v>
      </c>
      <c r="H536" s="835" t="s">
        <v>5391</v>
      </c>
      <c r="I536" s="849">
        <v>2.166250079870224</v>
      </c>
      <c r="J536" s="849">
        <v>1900</v>
      </c>
      <c r="K536" s="850">
        <v>4117</v>
      </c>
    </row>
    <row r="537" spans="1:11" ht="14.45" customHeight="1" x14ac:dyDescent="0.2">
      <c r="A537" s="831" t="s">
        <v>583</v>
      </c>
      <c r="B537" s="832" t="s">
        <v>584</v>
      </c>
      <c r="C537" s="835" t="s">
        <v>603</v>
      </c>
      <c r="D537" s="863" t="s">
        <v>604</v>
      </c>
      <c r="E537" s="835" t="s">
        <v>4533</v>
      </c>
      <c r="F537" s="863" t="s">
        <v>4534</v>
      </c>
      <c r="G537" s="835" t="s">
        <v>5390</v>
      </c>
      <c r="H537" s="835" t="s">
        <v>5392</v>
      </c>
      <c r="I537" s="849">
        <v>2.1660000801086428</v>
      </c>
      <c r="J537" s="849">
        <v>1650</v>
      </c>
      <c r="K537" s="850">
        <v>3572.5</v>
      </c>
    </row>
    <row r="538" spans="1:11" ht="14.45" customHeight="1" x14ac:dyDescent="0.2">
      <c r="A538" s="831" t="s">
        <v>583</v>
      </c>
      <c r="B538" s="832" t="s">
        <v>584</v>
      </c>
      <c r="C538" s="835" t="s">
        <v>603</v>
      </c>
      <c r="D538" s="863" t="s">
        <v>604</v>
      </c>
      <c r="E538" s="835" t="s">
        <v>4533</v>
      </c>
      <c r="F538" s="863" t="s">
        <v>4534</v>
      </c>
      <c r="G538" s="835" t="s">
        <v>5393</v>
      </c>
      <c r="H538" s="835" t="s">
        <v>5394</v>
      </c>
      <c r="I538" s="849">
        <v>21.229999542236328</v>
      </c>
      <c r="J538" s="849">
        <v>250</v>
      </c>
      <c r="K538" s="850">
        <v>5307.5</v>
      </c>
    </row>
    <row r="539" spans="1:11" ht="14.45" customHeight="1" x14ac:dyDescent="0.2">
      <c r="A539" s="831" t="s">
        <v>583</v>
      </c>
      <c r="B539" s="832" t="s">
        <v>584</v>
      </c>
      <c r="C539" s="835" t="s">
        <v>603</v>
      </c>
      <c r="D539" s="863" t="s">
        <v>604</v>
      </c>
      <c r="E539" s="835" t="s">
        <v>4533</v>
      </c>
      <c r="F539" s="863" t="s">
        <v>4534</v>
      </c>
      <c r="G539" s="835" t="s">
        <v>5395</v>
      </c>
      <c r="H539" s="835" t="s">
        <v>5396</v>
      </c>
      <c r="I539" s="849">
        <v>2.5199999809265137</v>
      </c>
      <c r="J539" s="849">
        <v>50</v>
      </c>
      <c r="K539" s="850">
        <v>126</v>
      </c>
    </row>
    <row r="540" spans="1:11" ht="14.45" customHeight="1" x14ac:dyDescent="0.2">
      <c r="A540" s="831" t="s">
        <v>583</v>
      </c>
      <c r="B540" s="832" t="s">
        <v>584</v>
      </c>
      <c r="C540" s="835" t="s">
        <v>603</v>
      </c>
      <c r="D540" s="863" t="s">
        <v>604</v>
      </c>
      <c r="E540" s="835" t="s">
        <v>4533</v>
      </c>
      <c r="F540" s="863" t="s">
        <v>4534</v>
      </c>
      <c r="G540" s="835" t="s">
        <v>5393</v>
      </c>
      <c r="H540" s="835" t="s">
        <v>5397</v>
      </c>
      <c r="I540" s="849">
        <v>21.234999656677246</v>
      </c>
      <c r="J540" s="849">
        <v>900</v>
      </c>
      <c r="K540" s="850">
        <v>19112</v>
      </c>
    </row>
    <row r="541" spans="1:11" ht="14.45" customHeight="1" x14ac:dyDescent="0.2">
      <c r="A541" s="831" t="s">
        <v>583</v>
      </c>
      <c r="B541" s="832" t="s">
        <v>584</v>
      </c>
      <c r="C541" s="835" t="s">
        <v>603</v>
      </c>
      <c r="D541" s="863" t="s">
        <v>604</v>
      </c>
      <c r="E541" s="835" t="s">
        <v>4533</v>
      </c>
      <c r="F541" s="863" t="s">
        <v>4534</v>
      </c>
      <c r="G541" s="835" t="s">
        <v>5398</v>
      </c>
      <c r="H541" s="835" t="s">
        <v>5399</v>
      </c>
      <c r="I541" s="849">
        <v>5.2699999809265137</v>
      </c>
      <c r="J541" s="849">
        <v>0</v>
      </c>
      <c r="K541" s="850">
        <v>0</v>
      </c>
    </row>
    <row r="542" spans="1:11" ht="14.45" customHeight="1" x14ac:dyDescent="0.2">
      <c r="A542" s="831" t="s">
        <v>583</v>
      </c>
      <c r="B542" s="832" t="s">
        <v>584</v>
      </c>
      <c r="C542" s="835" t="s">
        <v>603</v>
      </c>
      <c r="D542" s="863" t="s">
        <v>604</v>
      </c>
      <c r="E542" s="835" t="s">
        <v>4533</v>
      </c>
      <c r="F542" s="863" t="s">
        <v>4534</v>
      </c>
      <c r="G542" s="835" t="s">
        <v>5395</v>
      </c>
      <c r="H542" s="835" t="s">
        <v>5400</v>
      </c>
      <c r="I542" s="849">
        <v>2.5199999809265137</v>
      </c>
      <c r="J542" s="849">
        <v>300</v>
      </c>
      <c r="K542" s="850">
        <v>756</v>
      </c>
    </row>
    <row r="543" spans="1:11" ht="14.45" customHeight="1" x14ac:dyDescent="0.2">
      <c r="A543" s="831" t="s">
        <v>583</v>
      </c>
      <c r="B543" s="832" t="s">
        <v>584</v>
      </c>
      <c r="C543" s="835" t="s">
        <v>603</v>
      </c>
      <c r="D543" s="863" t="s">
        <v>604</v>
      </c>
      <c r="E543" s="835" t="s">
        <v>4533</v>
      </c>
      <c r="F543" s="863" t="s">
        <v>4534</v>
      </c>
      <c r="G543" s="835" t="s">
        <v>5401</v>
      </c>
      <c r="H543" s="835" t="s">
        <v>5402</v>
      </c>
      <c r="I543" s="849">
        <v>2.0199999809265137</v>
      </c>
      <c r="J543" s="849">
        <v>60</v>
      </c>
      <c r="K543" s="850">
        <v>121.23999786376953</v>
      </c>
    </row>
    <row r="544" spans="1:11" ht="14.45" customHeight="1" x14ac:dyDescent="0.2">
      <c r="A544" s="831" t="s">
        <v>583</v>
      </c>
      <c r="B544" s="832" t="s">
        <v>584</v>
      </c>
      <c r="C544" s="835" t="s">
        <v>603</v>
      </c>
      <c r="D544" s="863" t="s">
        <v>604</v>
      </c>
      <c r="E544" s="835" t="s">
        <v>4533</v>
      </c>
      <c r="F544" s="863" t="s">
        <v>4534</v>
      </c>
      <c r="G544" s="835" t="s">
        <v>5403</v>
      </c>
      <c r="H544" s="835" t="s">
        <v>5404</v>
      </c>
      <c r="I544" s="849">
        <v>21.239999771118164</v>
      </c>
      <c r="J544" s="849">
        <v>200</v>
      </c>
      <c r="K544" s="850">
        <v>4248</v>
      </c>
    </row>
    <row r="545" spans="1:11" ht="14.45" customHeight="1" x14ac:dyDescent="0.2">
      <c r="A545" s="831" t="s">
        <v>583</v>
      </c>
      <c r="B545" s="832" t="s">
        <v>584</v>
      </c>
      <c r="C545" s="835" t="s">
        <v>603</v>
      </c>
      <c r="D545" s="863" t="s">
        <v>604</v>
      </c>
      <c r="E545" s="835" t="s">
        <v>4533</v>
      </c>
      <c r="F545" s="863" t="s">
        <v>4534</v>
      </c>
      <c r="G545" s="835" t="s">
        <v>5403</v>
      </c>
      <c r="H545" s="835" t="s">
        <v>5405</v>
      </c>
      <c r="I545" s="849">
        <v>21.235999679565431</v>
      </c>
      <c r="J545" s="849">
        <v>750</v>
      </c>
      <c r="K545" s="850">
        <v>15925.5</v>
      </c>
    </row>
    <row r="546" spans="1:11" ht="14.45" customHeight="1" x14ac:dyDescent="0.2">
      <c r="A546" s="831" t="s">
        <v>583</v>
      </c>
      <c r="B546" s="832" t="s">
        <v>584</v>
      </c>
      <c r="C546" s="835" t="s">
        <v>603</v>
      </c>
      <c r="D546" s="863" t="s">
        <v>604</v>
      </c>
      <c r="E546" s="835" t="s">
        <v>4533</v>
      </c>
      <c r="F546" s="863" t="s">
        <v>4534</v>
      </c>
      <c r="G546" s="835" t="s">
        <v>5406</v>
      </c>
      <c r="H546" s="835" t="s">
        <v>5407</v>
      </c>
      <c r="I546" s="849">
        <v>2.5299999713897705</v>
      </c>
      <c r="J546" s="849">
        <v>100</v>
      </c>
      <c r="K546" s="850">
        <v>253</v>
      </c>
    </row>
    <row r="547" spans="1:11" ht="14.45" customHeight="1" x14ac:dyDescent="0.2">
      <c r="A547" s="831" t="s">
        <v>583</v>
      </c>
      <c r="B547" s="832" t="s">
        <v>584</v>
      </c>
      <c r="C547" s="835" t="s">
        <v>603</v>
      </c>
      <c r="D547" s="863" t="s">
        <v>604</v>
      </c>
      <c r="E547" s="835" t="s">
        <v>4533</v>
      </c>
      <c r="F547" s="863" t="s">
        <v>4534</v>
      </c>
      <c r="G547" s="835" t="s">
        <v>5408</v>
      </c>
      <c r="H547" s="835" t="s">
        <v>5409</v>
      </c>
      <c r="I547" s="849">
        <v>2.8199999332427979</v>
      </c>
      <c r="J547" s="849">
        <v>50</v>
      </c>
      <c r="K547" s="850">
        <v>141</v>
      </c>
    </row>
    <row r="548" spans="1:11" ht="14.45" customHeight="1" x14ac:dyDescent="0.2">
      <c r="A548" s="831" t="s">
        <v>583</v>
      </c>
      <c r="B548" s="832" t="s">
        <v>584</v>
      </c>
      <c r="C548" s="835" t="s">
        <v>603</v>
      </c>
      <c r="D548" s="863" t="s">
        <v>604</v>
      </c>
      <c r="E548" s="835" t="s">
        <v>5410</v>
      </c>
      <c r="F548" s="863" t="s">
        <v>5411</v>
      </c>
      <c r="G548" s="835" t="s">
        <v>5412</v>
      </c>
      <c r="H548" s="835" t="s">
        <v>5413</v>
      </c>
      <c r="I548" s="849">
        <v>36.906667073567711</v>
      </c>
      <c r="J548" s="849">
        <v>160</v>
      </c>
      <c r="K548" s="850">
        <v>5904.4000244140625</v>
      </c>
    </row>
    <row r="549" spans="1:11" ht="14.45" customHeight="1" x14ac:dyDescent="0.2">
      <c r="A549" s="831" t="s">
        <v>583</v>
      </c>
      <c r="B549" s="832" t="s">
        <v>584</v>
      </c>
      <c r="C549" s="835" t="s">
        <v>603</v>
      </c>
      <c r="D549" s="863" t="s">
        <v>604</v>
      </c>
      <c r="E549" s="835" t="s">
        <v>5410</v>
      </c>
      <c r="F549" s="863" t="s">
        <v>5411</v>
      </c>
      <c r="G549" s="835" t="s">
        <v>5412</v>
      </c>
      <c r="H549" s="835" t="s">
        <v>5414</v>
      </c>
      <c r="I549" s="849">
        <v>36.906667073567711</v>
      </c>
      <c r="J549" s="849">
        <v>80</v>
      </c>
      <c r="K549" s="850">
        <v>2952.199951171875</v>
      </c>
    </row>
    <row r="550" spans="1:11" ht="14.45" customHeight="1" x14ac:dyDescent="0.2">
      <c r="A550" s="831" t="s">
        <v>583</v>
      </c>
      <c r="B550" s="832" t="s">
        <v>584</v>
      </c>
      <c r="C550" s="835" t="s">
        <v>603</v>
      </c>
      <c r="D550" s="863" t="s">
        <v>604</v>
      </c>
      <c r="E550" s="835" t="s">
        <v>4574</v>
      </c>
      <c r="F550" s="863" t="s">
        <v>4575</v>
      </c>
      <c r="G550" s="835" t="s">
        <v>5415</v>
      </c>
      <c r="H550" s="835" t="s">
        <v>5416</v>
      </c>
      <c r="I550" s="849">
        <v>119.79000091552734</v>
      </c>
      <c r="J550" s="849">
        <v>50</v>
      </c>
      <c r="K550" s="850">
        <v>5989.5</v>
      </c>
    </row>
    <row r="551" spans="1:11" ht="14.45" customHeight="1" x14ac:dyDescent="0.2">
      <c r="A551" s="831" t="s">
        <v>583</v>
      </c>
      <c r="B551" s="832" t="s">
        <v>584</v>
      </c>
      <c r="C551" s="835" t="s">
        <v>603</v>
      </c>
      <c r="D551" s="863" t="s">
        <v>604</v>
      </c>
      <c r="E551" s="835" t="s">
        <v>4574</v>
      </c>
      <c r="F551" s="863" t="s">
        <v>4575</v>
      </c>
      <c r="G551" s="835" t="s">
        <v>5417</v>
      </c>
      <c r="H551" s="835" t="s">
        <v>5418</v>
      </c>
      <c r="I551" s="849">
        <v>150</v>
      </c>
      <c r="J551" s="849">
        <v>80</v>
      </c>
      <c r="K551" s="850">
        <v>12000.2998046875</v>
      </c>
    </row>
    <row r="552" spans="1:11" ht="14.45" customHeight="1" x14ac:dyDescent="0.2">
      <c r="A552" s="831" t="s">
        <v>583</v>
      </c>
      <c r="B552" s="832" t="s">
        <v>584</v>
      </c>
      <c r="C552" s="835" t="s">
        <v>603</v>
      </c>
      <c r="D552" s="863" t="s">
        <v>604</v>
      </c>
      <c r="E552" s="835" t="s">
        <v>4574</v>
      </c>
      <c r="F552" s="863" t="s">
        <v>4575</v>
      </c>
      <c r="G552" s="835" t="s">
        <v>5415</v>
      </c>
      <c r="H552" s="835" t="s">
        <v>5419</v>
      </c>
      <c r="I552" s="849">
        <v>119.79000091552734</v>
      </c>
      <c r="J552" s="849">
        <v>50</v>
      </c>
      <c r="K552" s="850">
        <v>5989.5</v>
      </c>
    </row>
    <row r="553" spans="1:11" ht="14.45" customHeight="1" x14ac:dyDescent="0.2">
      <c r="A553" s="831" t="s">
        <v>583</v>
      </c>
      <c r="B553" s="832" t="s">
        <v>584</v>
      </c>
      <c r="C553" s="835" t="s">
        <v>603</v>
      </c>
      <c r="D553" s="863" t="s">
        <v>604</v>
      </c>
      <c r="E553" s="835" t="s">
        <v>4574</v>
      </c>
      <c r="F553" s="863" t="s">
        <v>4575</v>
      </c>
      <c r="G553" s="835" t="s">
        <v>5420</v>
      </c>
      <c r="H553" s="835" t="s">
        <v>5421</v>
      </c>
      <c r="I553" s="849">
        <v>4598</v>
      </c>
      <c r="J553" s="849">
        <v>4</v>
      </c>
      <c r="K553" s="850">
        <v>18392</v>
      </c>
    </row>
    <row r="554" spans="1:11" ht="14.45" customHeight="1" x14ac:dyDescent="0.2">
      <c r="A554" s="831" t="s">
        <v>583</v>
      </c>
      <c r="B554" s="832" t="s">
        <v>584</v>
      </c>
      <c r="C554" s="835" t="s">
        <v>603</v>
      </c>
      <c r="D554" s="863" t="s">
        <v>604</v>
      </c>
      <c r="E554" s="835" t="s">
        <v>4574</v>
      </c>
      <c r="F554" s="863" t="s">
        <v>4575</v>
      </c>
      <c r="G554" s="835" t="s">
        <v>5420</v>
      </c>
      <c r="H554" s="835" t="s">
        <v>5422</v>
      </c>
      <c r="I554" s="849">
        <v>4598</v>
      </c>
      <c r="J554" s="849">
        <v>28</v>
      </c>
      <c r="K554" s="850">
        <v>128744</v>
      </c>
    </row>
    <row r="555" spans="1:11" ht="14.45" customHeight="1" x14ac:dyDescent="0.2">
      <c r="A555" s="831" t="s">
        <v>583</v>
      </c>
      <c r="B555" s="832" t="s">
        <v>584</v>
      </c>
      <c r="C555" s="835" t="s">
        <v>603</v>
      </c>
      <c r="D555" s="863" t="s">
        <v>604</v>
      </c>
      <c r="E555" s="835" t="s">
        <v>4574</v>
      </c>
      <c r="F555" s="863" t="s">
        <v>4575</v>
      </c>
      <c r="G555" s="835" t="s">
        <v>4576</v>
      </c>
      <c r="H555" s="835" t="s">
        <v>4577</v>
      </c>
      <c r="I555" s="849">
        <v>10.168000030517579</v>
      </c>
      <c r="J555" s="849">
        <v>2900</v>
      </c>
      <c r="K555" s="850">
        <v>29487</v>
      </c>
    </row>
    <row r="556" spans="1:11" ht="14.45" customHeight="1" x14ac:dyDescent="0.2">
      <c r="A556" s="831" t="s">
        <v>583</v>
      </c>
      <c r="B556" s="832" t="s">
        <v>584</v>
      </c>
      <c r="C556" s="835" t="s">
        <v>603</v>
      </c>
      <c r="D556" s="863" t="s">
        <v>604</v>
      </c>
      <c r="E556" s="835" t="s">
        <v>4574</v>
      </c>
      <c r="F556" s="863" t="s">
        <v>4575</v>
      </c>
      <c r="G556" s="835" t="s">
        <v>4576</v>
      </c>
      <c r="H556" s="835" t="s">
        <v>4578</v>
      </c>
      <c r="I556" s="849">
        <v>10.164285659790039</v>
      </c>
      <c r="J556" s="849">
        <v>3300</v>
      </c>
      <c r="K556" s="850">
        <v>33544</v>
      </c>
    </row>
    <row r="557" spans="1:11" ht="14.45" customHeight="1" x14ac:dyDescent="0.2">
      <c r="A557" s="831" t="s">
        <v>583</v>
      </c>
      <c r="B557" s="832" t="s">
        <v>584</v>
      </c>
      <c r="C557" s="835" t="s">
        <v>603</v>
      </c>
      <c r="D557" s="863" t="s">
        <v>604</v>
      </c>
      <c r="E557" s="835" t="s">
        <v>4574</v>
      </c>
      <c r="F557" s="863" t="s">
        <v>4575</v>
      </c>
      <c r="G557" s="835" t="s">
        <v>5423</v>
      </c>
      <c r="H557" s="835" t="s">
        <v>5424</v>
      </c>
      <c r="I557" s="849">
        <v>1374.199951171875</v>
      </c>
      <c r="J557" s="849">
        <v>2</v>
      </c>
      <c r="K557" s="850">
        <v>2748.39990234375</v>
      </c>
    </row>
    <row r="558" spans="1:11" ht="14.45" customHeight="1" x14ac:dyDescent="0.2">
      <c r="A558" s="831" t="s">
        <v>583</v>
      </c>
      <c r="B558" s="832" t="s">
        <v>584</v>
      </c>
      <c r="C558" s="835" t="s">
        <v>603</v>
      </c>
      <c r="D558" s="863" t="s">
        <v>604</v>
      </c>
      <c r="E558" s="835" t="s">
        <v>4574</v>
      </c>
      <c r="F558" s="863" t="s">
        <v>4575</v>
      </c>
      <c r="G558" s="835" t="s">
        <v>5425</v>
      </c>
      <c r="H558" s="835" t="s">
        <v>5426</v>
      </c>
      <c r="I558" s="849">
        <v>136.72999572753906</v>
      </c>
      <c r="J558" s="849">
        <v>60</v>
      </c>
      <c r="K558" s="850">
        <v>8203.7998046875</v>
      </c>
    </row>
    <row r="559" spans="1:11" ht="14.45" customHeight="1" x14ac:dyDescent="0.2">
      <c r="A559" s="831" t="s">
        <v>583</v>
      </c>
      <c r="B559" s="832" t="s">
        <v>584</v>
      </c>
      <c r="C559" s="835" t="s">
        <v>603</v>
      </c>
      <c r="D559" s="863" t="s">
        <v>604</v>
      </c>
      <c r="E559" s="835" t="s">
        <v>4574</v>
      </c>
      <c r="F559" s="863" t="s">
        <v>4575</v>
      </c>
      <c r="G559" s="835" t="s">
        <v>5427</v>
      </c>
      <c r="H559" s="835" t="s">
        <v>5428</v>
      </c>
      <c r="I559" s="849">
        <v>162.62714276994978</v>
      </c>
      <c r="J559" s="849">
        <v>690</v>
      </c>
      <c r="K559" s="850">
        <v>112211.7900390625</v>
      </c>
    </row>
    <row r="560" spans="1:11" ht="14.45" customHeight="1" x14ac:dyDescent="0.2">
      <c r="A560" s="831" t="s">
        <v>583</v>
      </c>
      <c r="B560" s="832" t="s">
        <v>584</v>
      </c>
      <c r="C560" s="835" t="s">
        <v>603</v>
      </c>
      <c r="D560" s="863" t="s">
        <v>604</v>
      </c>
      <c r="E560" s="835" t="s">
        <v>4574</v>
      </c>
      <c r="F560" s="863" t="s">
        <v>4575</v>
      </c>
      <c r="G560" s="835" t="s">
        <v>5427</v>
      </c>
      <c r="H560" s="835" t="s">
        <v>5429</v>
      </c>
      <c r="I560" s="849">
        <v>162.62666829427084</v>
      </c>
      <c r="J560" s="849">
        <v>390</v>
      </c>
      <c r="K560" s="850">
        <v>63423.6796875</v>
      </c>
    </row>
    <row r="561" spans="1:11" ht="14.45" customHeight="1" x14ac:dyDescent="0.2">
      <c r="A561" s="831" t="s">
        <v>583</v>
      </c>
      <c r="B561" s="832" t="s">
        <v>584</v>
      </c>
      <c r="C561" s="835" t="s">
        <v>603</v>
      </c>
      <c r="D561" s="863" t="s">
        <v>604</v>
      </c>
      <c r="E561" s="835" t="s">
        <v>4574</v>
      </c>
      <c r="F561" s="863" t="s">
        <v>4575</v>
      </c>
      <c r="G561" s="835" t="s">
        <v>5425</v>
      </c>
      <c r="H561" s="835" t="s">
        <v>5430</v>
      </c>
      <c r="I561" s="849">
        <v>135.47333272298178</v>
      </c>
      <c r="J561" s="849">
        <v>157</v>
      </c>
      <c r="K561" s="850">
        <v>21139.140014648438</v>
      </c>
    </row>
    <row r="562" spans="1:11" ht="14.45" customHeight="1" x14ac:dyDescent="0.2">
      <c r="A562" s="831" t="s">
        <v>583</v>
      </c>
      <c r="B562" s="832" t="s">
        <v>584</v>
      </c>
      <c r="C562" s="835" t="s">
        <v>603</v>
      </c>
      <c r="D562" s="863" t="s">
        <v>604</v>
      </c>
      <c r="E562" s="835" t="s">
        <v>4574</v>
      </c>
      <c r="F562" s="863" t="s">
        <v>4575</v>
      </c>
      <c r="G562" s="835" t="s">
        <v>5431</v>
      </c>
      <c r="H562" s="835" t="s">
        <v>5432</v>
      </c>
      <c r="I562" s="849">
        <v>62.650001525878906</v>
      </c>
      <c r="J562" s="849">
        <v>132</v>
      </c>
      <c r="K562" s="850">
        <v>8270.2998046875</v>
      </c>
    </row>
    <row r="563" spans="1:11" ht="14.45" customHeight="1" x14ac:dyDescent="0.2">
      <c r="A563" s="831" t="s">
        <v>583</v>
      </c>
      <c r="B563" s="832" t="s">
        <v>584</v>
      </c>
      <c r="C563" s="835" t="s">
        <v>603</v>
      </c>
      <c r="D563" s="863" t="s">
        <v>604</v>
      </c>
      <c r="E563" s="835" t="s">
        <v>4574</v>
      </c>
      <c r="F563" s="863" t="s">
        <v>4575</v>
      </c>
      <c r="G563" s="835" t="s">
        <v>5431</v>
      </c>
      <c r="H563" s="835" t="s">
        <v>5433</v>
      </c>
      <c r="I563" s="849">
        <v>62.655000686645508</v>
      </c>
      <c r="J563" s="849">
        <v>264</v>
      </c>
      <c r="K563" s="850">
        <v>16541.2294921875</v>
      </c>
    </row>
    <row r="564" spans="1:11" ht="14.45" customHeight="1" x14ac:dyDescent="0.2">
      <c r="A564" s="831" t="s">
        <v>583</v>
      </c>
      <c r="B564" s="832" t="s">
        <v>584</v>
      </c>
      <c r="C564" s="835" t="s">
        <v>603</v>
      </c>
      <c r="D564" s="863" t="s">
        <v>604</v>
      </c>
      <c r="E564" s="835" t="s">
        <v>4574</v>
      </c>
      <c r="F564" s="863" t="s">
        <v>4575</v>
      </c>
      <c r="G564" s="835" t="s">
        <v>5434</v>
      </c>
      <c r="H564" s="835" t="s">
        <v>5435</v>
      </c>
      <c r="I564" s="849">
        <v>16.819999694824219</v>
      </c>
      <c r="J564" s="849">
        <v>200</v>
      </c>
      <c r="K564" s="850">
        <v>3364</v>
      </c>
    </row>
    <row r="565" spans="1:11" ht="14.45" customHeight="1" x14ac:dyDescent="0.2">
      <c r="A565" s="831" t="s">
        <v>583</v>
      </c>
      <c r="B565" s="832" t="s">
        <v>584</v>
      </c>
      <c r="C565" s="835" t="s">
        <v>603</v>
      </c>
      <c r="D565" s="863" t="s">
        <v>604</v>
      </c>
      <c r="E565" s="835" t="s">
        <v>4574</v>
      </c>
      <c r="F565" s="863" t="s">
        <v>4575</v>
      </c>
      <c r="G565" s="835" t="s">
        <v>5436</v>
      </c>
      <c r="H565" s="835" t="s">
        <v>5437</v>
      </c>
      <c r="I565" s="849">
        <v>16.700000762939453</v>
      </c>
      <c r="J565" s="849">
        <v>700</v>
      </c>
      <c r="K565" s="850">
        <v>11690</v>
      </c>
    </row>
    <row r="566" spans="1:11" ht="14.45" customHeight="1" x14ac:dyDescent="0.2">
      <c r="A566" s="831" t="s">
        <v>583</v>
      </c>
      <c r="B566" s="832" t="s">
        <v>584</v>
      </c>
      <c r="C566" s="835" t="s">
        <v>603</v>
      </c>
      <c r="D566" s="863" t="s">
        <v>604</v>
      </c>
      <c r="E566" s="835" t="s">
        <v>4574</v>
      </c>
      <c r="F566" s="863" t="s">
        <v>4575</v>
      </c>
      <c r="G566" s="835" t="s">
        <v>5434</v>
      </c>
      <c r="H566" s="835" t="s">
        <v>5438</v>
      </c>
      <c r="I566" s="849">
        <v>16.819999694824219</v>
      </c>
      <c r="J566" s="849">
        <v>200</v>
      </c>
      <c r="K566" s="850">
        <v>3364</v>
      </c>
    </row>
    <row r="567" spans="1:11" ht="14.45" customHeight="1" x14ac:dyDescent="0.2">
      <c r="A567" s="831" t="s">
        <v>583</v>
      </c>
      <c r="B567" s="832" t="s">
        <v>584</v>
      </c>
      <c r="C567" s="835" t="s">
        <v>603</v>
      </c>
      <c r="D567" s="863" t="s">
        <v>604</v>
      </c>
      <c r="E567" s="835" t="s">
        <v>4574</v>
      </c>
      <c r="F567" s="863" t="s">
        <v>4575</v>
      </c>
      <c r="G567" s="835" t="s">
        <v>5439</v>
      </c>
      <c r="H567" s="835" t="s">
        <v>5440</v>
      </c>
      <c r="I567" s="849">
        <v>65.449996948242188</v>
      </c>
      <c r="J567" s="849">
        <v>100</v>
      </c>
      <c r="K567" s="850">
        <v>6544.89013671875</v>
      </c>
    </row>
    <row r="568" spans="1:11" ht="14.45" customHeight="1" x14ac:dyDescent="0.2">
      <c r="A568" s="831" t="s">
        <v>583</v>
      </c>
      <c r="B568" s="832" t="s">
        <v>584</v>
      </c>
      <c r="C568" s="835" t="s">
        <v>603</v>
      </c>
      <c r="D568" s="863" t="s">
        <v>604</v>
      </c>
      <c r="E568" s="835" t="s">
        <v>5441</v>
      </c>
      <c r="F568" s="863" t="s">
        <v>5442</v>
      </c>
      <c r="G568" s="835" t="s">
        <v>5443</v>
      </c>
      <c r="H568" s="835" t="s">
        <v>5444</v>
      </c>
      <c r="I568" s="849">
        <v>24.729999542236328</v>
      </c>
      <c r="J568" s="849">
        <v>288</v>
      </c>
      <c r="K568" s="850">
        <v>7120.7998046875</v>
      </c>
    </row>
    <row r="569" spans="1:11" ht="14.45" customHeight="1" x14ac:dyDescent="0.2">
      <c r="A569" s="831" t="s">
        <v>583</v>
      </c>
      <c r="B569" s="832" t="s">
        <v>584</v>
      </c>
      <c r="C569" s="835" t="s">
        <v>603</v>
      </c>
      <c r="D569" s="863" t="s">
        <v>604</v>
      </c>
      <c r="E569" s="835" t="s">
        <v>5441</v>
      </c>
      <c r="F569" s="863" t="s">
        <v>5442</v>
      </c>
      <c r="G569" s="835" t="s">
        <v>5443</v>
      </c>
      <c r="H569" s="835" t="s">
        <v>5445</v>
      </c>
      <c r="I569" s="849">
        <v>24.729999542236328</v>
      </c>
      <c r="J569" s="849">
        <v>360</v>
      </c>
      <c r="K569" s="850">
        <v>8900.9998779296875</v>
      </c>
    </row>
    <row r="570" spans="1:11" ht="14.45" customHeight="1" x14ac:dyDescent="0.2">
      <c r="A570" s="831" t="s">
        <v>583</v>
      </c>
      <c r="B570" s="832" t="s">
        <v>584</v>
      </c>
      <c r="C570" s="835" t="s">
        <v>603</v>
      </c>
      <c r="D570" s="863" t="s">
        <v>604</v>
      </c>
      <c r="E570" s="835" t="s">
        <v>5441</v>
      </c>
      <c r="F570" s="863" t="s">
        <v>5442</v>
      </c>
      <c r="G570" s="835" t="s">
        <v>5446</v>
      </c>
      <c r="H570" s="835" t="s">
        <v>5447</v>
      </c>
      <c r="I570" s="849">
        <v>39.680000305175781</v>
      </c>
      <c r="J570" s="849">
        <v>48</v>
      </c>
      <c r="K570" s="850">
        <v>1904.4000244140625</v>
      </c>
    </row>
    <row r="571" spans="1:11" ht="14.45" customHeight="1" x14ac:dyDescent="0.2">
      <c r="A571" s="831" t="s">
        <v>583</v>
      </c>
      <c r="B571" s="832" t="s">
        <v>584</v>
      </c>
      <c r="C571" s="835" t="s">
        <v>603</v>
      </c>
      <c r="D571" s="863" t="s">
        <v>604</v>
      </c>
      <c r="E571" s="835" t="s">
        <v>5441</v>
      </c>
      <c r="F571" s="863" t="s">
        <v>5442</v>
      </c>
      <c r="G571" s="835" t="s">
        <v>5448</v>
      </c>
      <c r="H571" s="835" t="s">
        <v>5449</v>
      </c>
      <c r="I571" s="849">
        <v>45.029998779296875</v>
      </c>
      <c r="J571" s="849">
        <v>36</v>
      </c>
      <c r="K571" s="850">
        <v>1620.9300537109375</v>
      </c>
    </row>
    <row r="572" spans="1:11" ht="14.45" customHeight="1" x14ac:dyDescent="0.2">
      <c r="A572" s="831" t="s">
        <v>583</v>
      </c>
      <c r="B572" s="832" t="s">
        <v>584</v>
      </c>
      <c r="C572" s="835" t="s">
        <v>603</v>
      </c>
      <c r="D572" s="863" t="s">
        <v>604</v>
      </c>
      <c r="E572" s="835" t="s">
        <v>4579</v>
      </c>
      <c r="F572" s="863" t="s">
        <v>4580</v>
      </c>
      <c r="G572" s="835" t="s">
        <v>5450</v>
      </c>
      <c r="H572" s="835" t="s">
        <v>5451</v>
      </c>
      <c r="I572" s="849">
        <v>0.47999998927116394</v>
      </c>
      <c r="J572" s="849">
        <v>100</v>
      </c>
      <c r="K572" s="850">
        <v>48</v>
      </c>
    </row>
    <row r="573" spans="1:11" ht="14.45" customHeight="1" x14ac:dyDescent="0.2">
      <c r="A573" s="831" t="s">
        <v>583</v>
      </c>
      <c r="B573" s="832" t="s">
        <v>584</v>
      </c>
      <c r="C573" s="835" t="s">
        <v>603</v>
      </c>
      <c r="D573" s="863" t="s">
        <v>604</v>
      </c>
      <c r="E573" s="835" t="s">
        <v>4579</v>
      </c>
      <c r="F573" s="863" t="s">
        <v>4580</v>
      </c>
      <c r="G573" s="835" t="s">
        <v>4585</v>
      </c>
      <c r="H573" s="835" t="s">
        <v>4586</v>
      </c>
      <c r="I573" s="849">
        <v>0.30000001192092896</v>
      </c>
      <c r="J573" s="849">
        <v>1000</v>
      </c>
      <c r="K573" s="850">
        <v>300</v>
      </c>
    </row>
    <row r="574" spans="1:11" ht="14.45" customHeight="1" x14ac:dyDescent="0.2">
      <c r="A574" s="831" t="s">
        <v>583</v>
      </c>
      <c r="B574" s="832" t="s">
        <v>584</v>
      </c>
      <c r="C574" s="835" t="s">
        <v>603</v>
      </c>
      <c r="D574" s="863" t="s">
        <v>604</v>
      </c>
      <c r="E574" s="835" t="s">
        <v>4579</v>
      </c>
      <c r="F574" s="863" t="s">
        <v>4580</v>
      </c>
      <c r="G574" s="835" t="s">
        <v>5452</v>
      </c>
      <c r="H574" s="835" t="s">
        <v>5453</v>
      </c>
      <c r="I574" s="849">
        <v>0.30000001192092896</v>
      </c>
      <c r="J574" s="849">
        <v>2000</v>
      </c>
      <c r="K574" s="850">
        <v>600</v>
      </c>
    </row>
    <row r="575" spans="1:11" ht="14.45" customHeight="1" x14ac:dyDescent="0.2">
      <c r="A575" s="831" t="s">
        <v>583</v>
      </c>
      <c r="B575" s="832" t="s">
        <v>584</v>
      </c>
      <c r="C575" s="835" t="s">
        <v>603</v>
      </c>
      <c r="D575" s="863" t="s">
        <v>604</v>
      </c>
      <c r="E575" s="835" t="s">
        <v>4579</v>
      </c>
      <c r="F575" s="863" t="s">
        <v>4580</v>
      </c>
      <c r="G575" s="835" t="s">
        <v>4587</v>
      </c>
      <c r="H575" s="835" t="s">
        <v>4588</v>
      </c>
      <c r="I575" s="849">
        <v>0.54500001668930054</v>
      </c>
      <c r="J575" s="849">
        <v>23000</v>
      </c>
      <c r="K575" s="850">
        <v>12480</v>
      </c>
    </row>
    <row r="576" spans="1:11" ht="14.45" customHeight="1" x14ac:dyDescent="0.2">
      <c r="A576" s="831" t="s">
        <v>583</v>
      </c>
      <c r="B576" s="832" t="s">
        <v>584</v>
      </c>
      <c r="C576" s="835" t="s">
        <v>603</v>
      </c>
      <c r="D576" s="863" t="s">
        <v>604</v>
      </c>
      <c r="E576" s="835" t="s">
        <v>4579</v>
      </c>
      <c r="F576" s="863" t="s">
        <v>4580</v>
      </c>
      <c r="G576" s="835" t="s">
        <v>4585</v>
      </c>
      <c r="H576" s="835" t="s">
        <v>4591</v>
      </c>
      <c r="I576" s="849">
        <v>0.30500000715255737</v>
      </c>
      <c r="J576" s="849">
        <v>1500</v>
      </c>
      <c r="K576" s="850">
        <v>455</v>
      </c>
    </row>
    <row r="577" spans="1:11" ht="14.45" customHeight="1" x14ac:dyDescent="0.2">
      <c r="A577" s="831" t="s">
        <v>583</v>
      </c>
      <c r="B577" s="832" t="s">
        <v>584</v>
      </c>
      <c r="C577" s="835" t="s">
        <v>603</v>
      </c>
      <c r="D577" s="863" t="s">
        <v>604</v>
      </c>
      <c r="E577" s="835" t="s">
        <v>4579</v>
      </c>
      <c r="F577" s="863" t="s">
        <v>4580</v>
      </c>
      <c r="G577" s="835" t="s">
        <v>5454</v>
      </c>
      <c r="H577" s="835" t="s">
        <v>5455</v>
      </c>
      <c r="I577" s="849">
        <v>0.30000001192092896</v>
      </c>
      <c r="J577" s="849">
        <v>2000</v>
      </c>
      <c r="K577" s="850">
        <v>600</v>
      </c>
    </row>
    <row r="578" spans="1:11" ht="14.45" customHeight="1" x14ac:dyDescent="0.2">
      <c r="A578" s="831" t="s">
        <v>583</v>
      </c>
      <c r="B578" s="832" t="s">
        <v>584</v>
      </c>
      <c r="C578" s="835" t="s">
        <v>603</v>
      </c>
      <c r="D578" s="863" t="s">
        <v>604</v>
      </c>
      <c r="E578" s="835" t="s">
        <v>4579</v>
      </c>
      <c r="F578" s="863" t="s">
        <v>4580</v>
      </c>
      <c r="G578" s="835" t="s">
        <v>4587</v>
      </c>
      <c r="H578" s="835" t="s">
        <v>4594</v>
      </c>
      <c r="I578" s="849">
        <v>0.5441666841506958</v>
      </c>
      <c r="J578" s="849">
        <v>22500</v>
      </c>
      <c r="K578" s="850">
        <v>12220</v>
      </c>
    </row>
    <row r="579" spans="1:11" ht="14.45" customHeight="1" x14ac:dyDescent="0.2">
      <c r="A579" s="831" t="s">
        <v>583</v>
      </c>
      <c r="B579" s="832" t="s">
        <v>584</v>
      </c>
      <c r="C579" s="835" t="s">
        <v>603</v>
      </c>
      <c r="D579" s="863" t="s">
        <v>604</v>
      </c>
      <c r="E579" s="835" t="s">
        <v>4579</v>
      </c>
      <c r="F579" s="863" t="s">
        <v>4580</v>
      </c>
      <c r="G579" s="835" t="s">
        <v>5456</v>
      </c>
      <c r="H579" s="835" t="s">
        <v>5457</v>
      </c>
      <c r="I579" s="849">
        <v>48.830001831054688</v>
      </c>
      <c r="J579" s="849">
        <v>25</v>
      </c>
      <c r="K579" s="850">
        <v>1220.75</v>
      </c>
    </row>
    <row r="580" spans="1:11" ht="14.45" customHeight="1" x14ac:dyDescent="0.2">
      <c r="A580" s="831" t="s">
        <v>583</v>
      </c>
      <c r="B580" s="832" t="s">
        <v>584</v>
      </c>
      <c r="C580" s="835" t="s">
        <v>603</v>
      </c>
      <c r="D580" s="863" t="s">
        <v>604</v>
      </c>
      <c r="E580" s="835" t="s">
        <v>4579</v>
      </c>
      <c r="F580" s="863" t="s">
        <v>4580</v>
      </c>
      <c r="G580" s="835" t="s">
        <v>5458</v>
      </c>
      <c r="H580" s="835" t="s">
        <v>5459</v>
      </c>
      <c r="I580" s="849">
        <v>1.7999999523162842</v>
      </c>
      <c r="J580" s="849">
        <v>1200</v>
      </c>
      <c r="K580" s="850">
        <v>2160</v>
      </c>
    </row>
    <row r="581" spans="1:11" ht="14.45" customHeight="1" x14ac:dyDescent="0.2">
      <c r="A581" s="831" t="s">
        <v>583</v>
      </c>
      <c r="B581" s="832" t="s">
        <v>584</v>
      </c>
      <c r="C581" s="835" t="s">
        <v>603</v>
      </c>
      <c r="D581" s="863" t="s">
        <v>604</v>
      </c>
      <c r="E581" s="835" t="s">
        <v>4579</v>
      </c>
      <c r="F581" s="863" t="s">
        <v>4580</v>
      </c>
      <c r="G581" s="835" t="s">
        <v>5458</v>
      </c>
      <c r="H581" s="835" t="s">
        <v>5460</v>
      </c>
      <c r="I581" s="849">
        <v>1.8024999499320984</v>
      </c>
      <c r="J581" s="849">
        <v>900</v>
      </c>
      <c r="K581" s="850">
        <v>1621</v>
      </c>
    </row>
    <row r="582" spans="1:11" ht="14.45" customHeight="1" x14ac:dyDescent="0.2">
      <c r="A582" s="831" t="s">
        <v>583</v>
      </c>
      <c r="B582" s="832" t="s">
        <v>584</v>
      </c>
      <c r="C582" s="835" t="s">
        <v>603</v>
      </c>
      <c r="D582" s="863" t="s">
        <v>604</v>
      </c>
      <c r="E582" s="835" t="s">
        <v>4579</v>
      </c>
      <c r="F582" s="863" t="s">
        <v>4580</v>
      </c>
      <c r="G582" s="835" t="s">
        <v>5461</v>
      </c>
      <c r="H582" s="835" t="s">
        <v>5462</v>
      </c>
      <c r="I582" s="849">
        <v>1.8024999499320984</v>
      </c>
      <c r="J582" s="849">
        <v>900</v>
      </c>
      <c r="K582" s="850">
        <v>1621</v>
      </c>
    </row>
    <row r="583" spans="1:11" ht="14.45" customHeight="1" x14ac:dyDescent="0.2">
      <c r="A583" s="831" t="s">
        <v>583</v>
      </c>
      <c r="B583" s="832" t="s">
        <v>584</v>
      </c>
      <c r="C583" s="835" t="s">
        <v>603</v>
      </c>
      <c r="D583" s="863" t="s">
        <v>604</v>
      </c>
      <c r="E583" s="835" t="s">
        <v>4606</v>
      </c>
      <c r="F583" s="863" t="s">
        <v>4607</v>
      </c>
      <c r="G583" s="835" t="s">
        <v>5463</v>
      </c>
      <c r="H583" s="835" t="s">
        <v>5464</v>
      </c>
      <c r="I583" s="849">
        <v>15.729999542236328</v>
      </c>
      <c r="J583" s="849">
        <v>200</v>
      </c>
      <c r="K583" s="850">
        <v>3146</v>
      </c>
    </row>
    <row r="584" spans="1:11" ht="14.45" customHeight="1" x14ac:dyDescent="0.2">
      <c r="A584" s="831" t="s">
        <v>583</v>
      </c>
      <c r="B584" s="832" t="s">
        <v>584</v>
      </c>
      <c r="C584" s="835" t="s">
        <v>603</v>
      </c>
      <c r="D584" s="863" t="s">
        <v>604</v>
      </c>
      <c r="E584" s="835" t="s">
        <v>4606</v>
      </c>
      <c r="F584" s="863" t="s">
        <v>4607</v>
      </c>
      <c r="G584" s="835" t="s">
        <v>5465</v>
      </c>
      <c r="H584" s="835" t="s">
        <v>5466</v>
      </c>
      <c r="I584" s="849">
        <v>15.729999542236328</v>
      </c>
      <c r="J584" s="849">
        <v>300</v>
      </c>
      <c r="K584" s="850">
        <v>4719</v>
      </c>
    </row>
    <row r="585" spans="1:11" ht="14.45" customHeight="1" x14ac:dyDescent="0.2">
      <c r="A585" s="831" t="s">
        <v>583</v>
      </c>
      <c r="B585" s="832" t="s">
        <v>584</v>
      </c>
      <c r="C585" s="835" t="s">
        <v>603</v>
      </c>
      <c r="D585" s="863" t="s">
        <v>604</v>
      </c>
      <c r="E585" s="835" t="s">
        <v>4606</v>
      </c>
      <c r="F585" s="863" t="s">
        <v>4607</v>
      </c>
      <c r="G585" s="835" t="s">
        <v>5467</v>
      </c>
      <c r="H585" s="835" t="s">
        <v>5468</v>
      </c>
      <c r="I585" s="849">
        <v>15.729999542236328</v>
      </c>
      <c r="J585" s="849">
        <v>200</v>
      </c>
      <c r="K585" s="850">
        <v>3146</v>
      </c>
    </row>
    <row r="586" spans="1:11" ht="14.45" customHeight="1" x14ac:dyDescent="0.2">
      <c r="A586" s="831" t="s">
        <v>583</v>
      </c>
      <c r="B586" s="832" t="s">
        <v>584</v>
      </c>
      <c r="C586" s="835" t="s">
        <v>603</v>
      </c>
      <c r="D586" s="863" t="s">
        <v>604</v>
      </c>
      <c r="E586" s="835" t="s">
        <v>4606</v>
      </c>
      <c r="F586" s="863" t="s">
        <v>4607</v>
      </c>
      <c r="G586" s="835" t="s">
        <v>5463</v>
      </c>
      <c r="H586" s="835" t="s">
        <v>5469</v>
      </c>
      <c r="I586" s="849">
        <v>15.729999542236328</v>
      </c>
      <c r="J586" s="849">
        <v>300</v>
      </c>
      <c r="K586" s="850">
        <v>4719</v>
      </c>
    </row>
    <row r="587" spans="1:11" ht="14.45" customHeight="1" x14ac:dyDescent="0.2">
      <c r="A587" s="831" t="s">
        <v>583</v>
      </c>
      <c r="B587" s="832" t="s">
        <v>584</v>
      </c>
      <c r="C587" s="835" t="s">
        <v>603</v>
      </c>
      <c r="D587" s="863" t="s">
        <v>604</v>
      </c>
      <c r="E587" s="835" t="s">
        <v>4606</v>
      </c>
      <c r="F587" s="863" t="s">
        <v>4607</v>
      </c>
      <c r="G587" s="835" t="s">
        <v>5465</v>
      </c>
      <c r="H587" s="835" t="s">
        <v>5470</v>
      </c>
      <c r="I587" s="849">
        <v>15.729999542236328</v>
      </c>
      <c r="J587" s="849">
        <v>500</v>
      </c>
      <c r="K587" s="850">
        <v>7865</v>
      </c>
    </row>
    <row r="588" spans="1:11" ht="14.45" customHeight="1" x14ac:dyDescent="0.2">
      <c r="A588" s="831" t="s">
        <v>583</v>
      </c>
      <c r="B588" s="832" t="s">
        <v>584</v>
      </c>
      <c r="C588" s="835" t="s">
        <v>603</v>
      </c>
      <c r="D588" s="863" t="s">
        <v>604</v>
      </c>
      <c r="E588" s="835" t="s">
        <v>4606</v>
      </c>
      <c r="F588" s="863" t="s">
        <v>4607</v>
      </c>
      <c r="G588" s="835" t="s">
        <v>5471</v>
      </c>
      <c r="H588" s="835" t="s">
        <v>5472</v>
      </c>
      <c r="I588" s="849">
        <v>15.729999542236328</v>
      </c>
      <c r="J588" s="849">
        <v>300</v>
      </c>
      <c r="K588" s="850">
        <v>4719</v>
      </c>
    </row>
    <row r="589" spans="1:11" ht="14.45" customHeight="1" x14ac:dyDescent="0.2">
      <c r="A589" s="831" t="s">
        <v>583</v>
      </c>
      <c r="B589" s="832" t="s">
        <v>584</v>
      </c>
      <c r="C589" s="835" t="s">
        <v>603</v>
      </c>
      <c r="D589" s="863" t="s">
        <v>604</v>
      </c>
      <c r="E589" s="835" t="s">
        <v>4606</v>
      </c>
      <c r="F589" s="863" t="s">
        <v>4607</v>
      </c>
      <c r="G589" s="835" t="s">
        <v>5473</v>
      </c>
      <c r="H589" s="835" t="s">
        <v>5474</v>
      </c>
      <c r="I589" s="849">
        <v>15.630000114440918</v>
      </c>
      <c r="J589" s="849">
        <v>300</v>
      </c>
      <c r="K589" s="850">
        <v>4685</v>
      </c>
    </row>
    <row r="590" spans="1:11" ht="14.45" customHeight="1" x14ac:dyDescent="0.2">
      <c r="A590" s="831" t="s">
        <v>583</v>
      </c>
      <c r="B590" s="832" t="s">
        <v>584</v>
      </c>
      <c r="C590" s="835" t="s">
        <v>603</v>
      </c>
      <c r="D590" s="863" t="s">
        <v>604</v>
      </c>
      <c r="E590" s="835" t="s">
        <v>4606</v>
      </c>
      <c r="F590" s="863" t="s">
        <v>4607</v>
      </c>
      <c r="G590" s="835" t="s">
        <v>5467</v>
      </c>
      <c r="H590" s="835" t="s">
        <v>5475</v>
      </c>
      <c r="I590" s="849">
        <v>15.729999542236328</v>
      </c>
      <c r="J590" s="849">
        <v>500</v>
      </c>
      <c r="K590" s="850">
        <v>7865</v>
      </c>
    </row>
    <row r="591" spans="1:11" ht="14.45" customHeight="1" x14ac:dyDescent="0.2">
      <c r="A591" s="831" t="s">
        <v>583</v>
      </c>
      <c r="B591" s="832" t="s">
        <v>584</v>
      </c>
      <c r="C591" s="835" t="s">
        <v>603</v>
      </c>
      <c r="D591" s="863" t="s">
        <v>604</v>
      </c>
      <c r="E591" s="835" t="s">
        <v>4606</v>
      </c>
      <c r="F591" s="863" t="s">
        <v>4607</v>
      </c>
      <c r="G591" s="835" t="s">
        <v>4612</v>
      </c>
      <c r="H591" s="835" t="s">
        <v>4613</v>
      </c>
      <c r="I591" s="849">
        <v>8.4700002670288086</v>
      </c>
      <c r="J591" s="849">
        <v>160</v>
      </c>
      <c r="K591" s="850">
        <v>1355.199951171875</v>
      </c>
    </row>
    <row r="592" spans="1:11" ht="14.45" customHeight="1" x14ac:dyDescent="0.2">
      <c r="A592" s="831" t="s">
        <v>583</v>
      </c>
      <c r="B592" s="832" t="s">
        <v>584</v>
      </c>
      <c r="C592" s="835" t="s">
        <v>603</v>
      </c>
      <c r="D592" s="863" t="s">
        <v>604</v>
      </c>
      <c r="E592" s="835" t="s">
        <v>4606</v>
      </c>
      <c r="F592" s="863" t="s">
        <v>4607</v>
      </c>
      <c r="G592" s="835" t="s">
        <v>4616</v>
      </c>
      <c r="H592" s="835" t="s">
        <v>4617</v>
      </c>
      <c r="I592" s="849">
        <v>0.62799999713897703</v>
      </c>
      <c r="J592" s="849">
        <v>46000</v>
      </c>
      <c r="K592" s="850">
        <v>28880</v>
      </c>
    </row>
    <row r="593" spans="1:11" ht="14.45" customHeight="1" x14ac:dyDescent="0.2">
      <c r="A593" s="831" t="s">
        <v>583</v>
      </c>
      <c r="B593" s="832" t="s">
        <v>584</v>
      </c>
      <c r="C593" s="835" t="s">
        <v>603</v>
      </c>
      <c r="D593" s="863" t="s">
        <v>604</v>
      </c>
      <c r="E593" s="835" t="s">
        <v>4606</v>
      </c>
      <c r="F593" s="863" t="s">
        <v>4607</v>
      </c>
      <c r="G593" s="835" t="s">
        <v>4618</v>
      </c>
      <c r="H593" s="835" t="s">
        <v>4619</v>
      </c>
      <c r="I593" s="849">
        <v>0.62999999523162842</v>
      </c>
      <c r="J593" s="849">
        <v>72000</v>
      </c>
      <c r="K593" s="850">
        <v>45360</v>
      </c>
    </row>
    <row r="594" spans="1:11" ht="14.45" customHeight="1" x14ac:dyDescent="0.2">
      <c r="A594" s="831" t="s">
        <v>583</v>
      </c>
      <c r="B594" s="832" t="s">
        <v>584</v>
      </c>
      <c r="C594" s="835" t="s">
        <v>603</v>
      </c>
      <c r="D594" s="863" t="s">
        <v>604</v>
      </c>
      <c r="E594" s="835" t="s">
        <v>4606</v>
      </c>
      <c r="F594" s="863" t="s">
        <v>4607</v>
      </c>
      <c r="G594" s="835" t="s">
        <v>5476</v>
      </c>
      <c r="H594" s="835" t="s">
        <v>5477</v>
      </c>
      <c r="I594" s="849">
        <v>0.62999999523162842</v>
      </c>
      <c r="J594" s="849">
        <v>31000</v>
      </c>
      <c r="K594" s="850">
        <v>19530</v>
      </c>
    </row>
    <row r="595" spans="1:11" ht="14.45" customHeight="1" x14ac:dyDescent="0.2">
      <c r="A595" s="831" t="s">
        <v>583</v>
      </c>
      <c r="B595" s="832" t="s">
        <v>584</v>
      </c>
      <c r="C595" s="835" t="s">
        <v>603</v>
      </c>
      <c r="D595" s="863" t="s">
        <v>604</v>
      </c>
      <c r="E595" s="835" t="s">
        <v>4606</v>
      </c>
      <c r="F595" s="863" t="s">
        <v>4607</v>
      </c>
      <c r="G595" s="835" t="s">
        <v>4616</v>
      </c>
      <c r="H595" s="835" t="s">
        <v>4620</v>
      </c>
      <c r="I595" s="849">
        <v>0.62833333015441895</v>
      </c>
      <c r="J595" s="849">
        <v>62800</v>
      </c>
      <c r="K595" s="850">
        <v>39484</v>
      </c>
    </row>
    <row r="596" spans="1:11" ht="14.45" customHeight="1" x14ac:dyDescent="0.2">
      <c r="A596" s="831" t="s">
        <v>583</v>
      </c>
      <c r="B596" s="832" t="s">
        <v>584</v>
      </c>
      <c r="C596" s="835" t="s">
        <v>603</v>
      </c>
      <c r="D596" s="863" t="s">
        <v>604</v>
      </c>
      <c r="E596" s="835" t="s">
        <v>4606</v>
      </c>
      <c r="F596" s="863" t="s">
        <v>4607</v>
      </c>
      <c r="G596" s="835" t="s">
        <v>4618</v>
      </c>
      <c r="H596" s="835" t="s">
        <v>4621</v>
      </c>
      <c r="I596" s="849">
        <v>0.62874999642372131</v>
      </c>
      <c r="J596" s="849">
        <v>80800</v>
      </c>
      <c r="K596" s="850">
        <v>50814</v>
      </c>
    </row>
    <row r="597" spans="1:11" ht="14.45" customHeight="1" x14ac:dyDescent="0.2">
      <c r="A597" s="831" t="s">
        <v>583</v>
      </c>
      <c r="B597" s="832" t="s">
        <v>584</v>
      </c>
      <c r="C597" s="835" t="s">
        <v>603</v>
      </c>
      <c r="D597" s="863" t="s">
        <v>604</v>
      </c>
      <c r="E597" s="835" t="s">
        <v>4606</v>
      </c>
      <c r="F597" s="863" t="s">
        <v>4607</v>
      </c>
      <c r="G597" s="835" t="s">
        <v>5476</v>
      </c>
      <c r="H597" s="835" t="s">
        <v>5478</v>
      </c>
      <c r="I597" s="849">
        <v>0.62999999523162842</v>
      </c>
      <c r="J597" s="849">
        <v>9800</v>
      </c>
      <c r="K597" s="850">
        <v>6174</v>
      </c>
    </row>
    <row r="598" spans="1:11" ht="14.45" customHeight="1" x14ac:dyDescent="0.2">
      <c r="A598" s="831" t="s">
        <v>583</v>
      </c>
      <c r="B598" s="832" t="s">
        <v>584</v>
      </c>
      <c r="C598" s="835" t="s">
        <v>603</v>
      </c>
      <c r="D598" s="863" t="s">
        <v>604</v>
      </c>
      <c r="E598" s="835" t="s">
        <v>5479</v>
      </c>
      <c r="F598" s="863" t="s">
        <v>5480</v>
      </c>
      <c r="G598" s="835" t="s">
        <v>5481</v>
      </c>
      <c r="H598" s="835" t="s">
        <v>5482</v>
      </c>
      <c r="I598" s="849">
        <v>16033</v>
      </c>
      <c r="J598" s="849">
        <v>3</v>
      </c>
      <c r="K598" s="850">
        <v>48098.990234375</v>
      </c>
    </row>
    <row r="599" spans="1:11" ht="14.45" customHeight="1" x14ac:dyDescent="0.2">
      <c r="A599" s="831" t="s">
        <v>583</v>
      </c>
      <c r="B599" s="832" t="s">
        <v>584</v>
      </c>
      <c r="C599" s="835" t="s">
        <v>603</v>
      </c>
      <c r="D599" s="863" t="s">
        <v>604</v>
      </c>
      <c r="E599" s="835" t="s">
        <v>5479</v>
      </c>
      <c r="F599" s="863" t="s">
        <v>5480</v>
      </c>
      <c r="G599" s="835" t="s">
        <v>5483</v>
      </c>
      <c r="H599" s="835" t="s">
        <v>5484</v>
      </c>
      <c r="I599" s="849">
        <v>5251.39990234375</v>
      </c>
      <c r="J599" s="849">
        <v>3</v>
      </c>
      <c r="K599" s="850">
        <v>15754.19970703125</v>
      </c>
    </row>
    <row r="600" spans="1:11" ht="14.45" customHeight="1" x14ac:dyDescent="0.2">
      <c r="A600" s="831" t="s">
        <v>583</v>
      </c>
      <c r="B600" s="832" t="s">
        <v>584</v>
      </c>
      <c r="C600" s="835" t="s">
        <v>603</v>
      </c>
      <c r="D600" s="863" t="s">
        <v>604</v>
      </c>
      <c r="E600" s="835" t="s">
        <v>5485</v>
      </c>
      <c r="F600" s="863" t="s">
        <v>5486</v>
      </c>
      <c r="G600" s="835" t="s">
        <v>5487</v>
      </c>
      <c r="H600" s="835" t="s">
        <v>5488</v>
      </c>
      <c r="I600" s="849">
        <v>346.5</v>
      </c>
      <c r="J600" s="849">
        <v>20</v>
      </c>
      <c r="K600" s="850">
        <v>6929.919921875</v>
      </c>
    </row>
    <row r="601" spans="1:11" ht="14.45" customHeight="1" x14ac:dyDescent="0.2">
      <c r="A601" s="831" t="s">
        <v>583</v>
      </c>
      <c r="B601" s="832" t="s">
        <v>584</v>
      </c>
      <c r="C601" s="835" t="s">
        <v>603</v>
      </c>
      <c r="D601" s="863" t="s">
        <v>604</v>
      </c>
      <c r="E601" s="835" t="s">
        <v>5485</v>
      </c>
      <c r="F601" s="863" t="s">
        <v>5486</v>
      </c>
      <c r="G601" s="835" t="s">
        <v>5489</v>
      </c>
      <c r="H601" s="835" t="s">
        <v>5490</v>
      </c>
      <c r="I601" s="849">
        <v>319.91000366210938</v>
      </c>
      <c r="J601" s="849">
        <v>180</v>
      </c>
      <c r="K601" s="850">
        <v>57584.162109375</v>
      </c>
    </row>
    <row r="602" spans="1:11" ht="14.45" customHeight="1" x14ac:dyDescent="0.2">
      <c r="A602" s="831" t="s">
        <v>583</v>
      </c>
      <c r="B602" s="832" t="s">
        <v>584</v>
      </c>
      <c r="C602" s="835" t="s">
        <v>603</v>
      </c>
      <c r="D602" s="863" t="s">
        <v>604</v>
      </c>
      <c r="E602" s="835" t="s">
        <v>5485</v>
      </c>
      <c r="F602" s="863" t="s">
        <v>5486</v>
      </c>
      <c r="G602" s="835" t="s">
        <v>5491</v>
      </c>
      <c r="H602" s="835" t="s">
        <v>5492</v>
      </c>
      <c r="I602" s="849">
        <v>346.5</v>
      </c>
      <c r="J602" s="849">
        <v>40</v>
      </c>
      <c r="K602" s="850">
        <v>13859.830078125</v>
      </c>
    </row>
    <row r="603" spans="1:11" ht="14.45" customHeight="1" x14ac:dyDescent="0.2">
      <c r="A603" s="831" t="s">
        <v>583</v>
      </c>
      <c r="B603" s="832" t="s">
        <v>584</v>
      </c>
      <c r="C603" s="835" t="s">
        <v>603</v>
      </c>
      <c r="D603" s="863" t="s">
        <v>604</v>
      </c>
      <c r="E603" s="835" t="s">
        <v>5485</v>
      </c>
      <c r="F603" s="863" t="s">
        <v>5486</v>
      </c>
      <c r="G603" s="835" t="s">
        <v>5487</v>
      </c>
      <c r="H603" s="835" t="s">
        <v>5493</v>
      </c>
      <c r="I603" s="849">
        <v>346.5</v>
      </c>
      <c r="J603" s="849">
        <v>20</v>
      </c>
      <c r="K603" s="850">
        <v>6929.919921875</v>
      </c>
    </row>
    <row r="604" spans="1:11" ht="14.45" customHeight="1" x14ac:dyDescent="0.2">
      <c r="A604" s="831" t="s">
        <v>583</v>
      </c>
      <c r="B604" s="832" t="s">
        <v>584</v>
      </c>
      <c r="C604" s="835" t="s">
        <v>603</v>
      </c>
      <c r="D604" s="863" t="s">
        <v>604</v>
      </c>
      <c r="E604" s="835" t="s">
        <v>5485</v>
      </c>
      <c r="F604" s="863" t="s">
        <v>5486</v>
      </c>
      <c r="G604" s="835" t="s">
        <v>5491</v>
      </c>
      <c r="H604" s="835" t="s">
        <v>5494</v>
      </c>
      <c r="I604" s="849">
        <v>346.5</v>
      </c>
      <c r="J604" s="849">
        <v>20</v>
      </c>
      <c r="K604" s="850">
        <v>6929.919921875</v>
      </c>
    </row>
    <row r="605" spans="1:11" ht="14.45" customHeight="1" x14ac:dyDescent="0.2">
      <c r="A605" s="831" t="s">
        <v>583</v>
      </c>
      <c r="B605" s="832" t="s">
        <v>584</v>
      </c>
      <c r="C605" s="835" t="s">
        <v>603</v>
      </c>
      <c r="D605" s="863" t="s">
        <v>604</v>
      </c>
      <c r="E605" s="835" t="s">
        <v>5485</v>
      </c>
      <c r="F605" s="863" t="s">
        <v>5486</v>
      </c>
      <c r="G605" s="835" t="s">
        <v>5489</v>
      </c>
      <c r="H605" s="835" t="s">
        <v>5495</v>
      </c>
      <c r="I605" s="849">
        <v>319.91000366210938</v>
      </c>
      <c r="J605" s="849">
        <v>180</v>
      </c>
      <c r="K605" s="850">
        <v>57584.162109375</v>
      </c>
    </row>
    <row r="606" spans="1:11" ht="14.45" customHeight="1" x14ac:dyDescent="0.2">
      <c r="A606" s="831" t="s">
        <v>583</v>
      </c>
      <c r="B606" s="832" t="s">
        <v>584</v>
      </c>
      <c r="C606" s="835" t="s">
        <v>603</v>
      </c>
      <c r="D606" s="863" t="s">
        <v>604</v>
      </c>
      <c r="E606" s="835" t="s">
        <v>5485</v>
      </c>
      <c r="F606" s="863" t="s">
        <v>5486</v>
      </c>
      <c r="G606" s="835" t="s">
        <v>5496</v>
      </c>
      <c r="H606" s="835" t="s">
        <v>5497</v>
      </c>
      <c r="I606" s="849">
        <v>6647.740234375</v>
      </c>
      <c r="J606" s="849">
        <v>1</v>
      </c>
      <c r="K606" s="850">
        <v>6647.740234375</v>
      </c>
    </row>
    <row r="607" spans="1:11" ht="14.45" customHeight="1" x14ac:dyDescent="0.2">
      <c r="A607" s="831" t="s">
        <v>583</v>
      </c>
      <c r="B607" s="832" t="s">
        <v>584</v>
      </c>
      <c r="C607" s="835" t="s">
        <v>603</v>
      </c>
      <c r="D607" s="863" t="s">
        <v>604</v>
      </c>
      <c r="E607" s="835" t="s">
        <v>5485</v>
      </c>
      <c r="F607" s="863" t="s">
        <v>5486</v>
      </c>
      <c r="G607" s="835" t="s">
        <v>5498</v>
      </c>
      <c r="H607" s="835" t="s">
        <v>5499</v>
      </c>
      <c r="I607" s="849">
        <v>928.20001220703125</v>
      </c>
      <c r="J607" s="849">
        <v>20</v>
      </c>
      <c r="K607" s="850">
        <v>18564.060546875</v>
      </c>
    </row>
    <row r="608" spans="1:11" ht="14.45" customHeight="1" x14ac:dyDescent="0.2">
      <c r="A608" s="831" t="s">
        <v>583</v>
      </c>
      <c r="B608" s="832" t="s">
        <v>584</v>
      </c>
      <c r="C608" s="835" t="s">
        <v>603</v>
      </c>
      <c r="D608" s="863" t="s">
        <v>604</v>
      </c>
      <c r="E608" s="835" t="s">
        <v>5485</v>
      </c>
      <c r="F608" s="863" t="s">
        <v>5486</v>
      </c>
      <c r="G608" s="835" t="s">
        <v>5500</v>
      </c>
      <c r="H608" s="835" t="s">
        <v>5501</v>
      </c>
      <c r="I608" s="849">
        <v>984.54998779296875</v>
      </c>
      <c r="J608" s="849">
        <v>5</v>
      </c>
      <c r="K608" s="850">
        <v>4922.759765625</v>
      </c>
    </row>
    <row r="609" spans="1:11" ht="14.45" customHeight="1" x14ac:dyDescent="0.2">
      <c r="A609" s="831" t="s">
        <v>583</v>
      </c>
      <c r="B609" s="832" t="s">
        <v>584</v>
      </c>
      <c r="C609" s="835" t="s">
        <v>603</v>
      </c>
      <c r="D609" s="863" t="s">
        <v>604</v>
      </c>
      <c r="E609" s="835" t="s">
        <v>5485</v>
      </c>
      <c r="F609" s="863" t="s">
        <v>5486</v>
      </c>
      <c r="G609" s="835" t="s">
        <v>5502</v>
      </c>
      <c r="H609" s="835" t="s">
        <v>5503</v>
      </c>
      <c r="I609" s="849">
        <v>568.78500366210938</v>
      </c>
      <c r="J609" s="849">
        <v>30</v>
      </c>
      <c r="K609" s="850">
        <v>17063.54052734375</v>
      </c>
    </row>
    <row r="610" spans="1:11" ht="14.45" customHeight="1" x14ac:dyDescent="0.2">
      <c r="A610" s="831" t="s">
        <v>583</v>
      </c>
      <c r="B610" s="832" t="s">
        <v>584</v>
      </c>
      <c r="C610" s="835" t="s">
        <v>603</v>
      </c>
      <c r="D610" s="863" t="s">
        <v>604</v>
      </c>
      <c r="E610" s="835" t="s">
        <v>5485</v>
      </c>
      <c r="F610" s="863" t="s">
        <v>5486</v>
      </c>
      <c r="G610" s="835" t="s">
        <v>5502</v>
      </c>
      <c r="H610" s="835" t="s">
        <v>5504</v>
      </c>
      <c r="I610" s="849">
        <v>568.78997802734375</v>
      </c>
      <c r="J610" s="849">
        <v>20</v>
      </c>
      <c r="K610" s="850">
        <v>11375.7001953125</v>
      </c>
    </row>
    <row r="611" spans="1:11" ht="14.45" customHeight="1" x14ac:dyDescent="0.2">
      <c r="A611" s="831" t="s">
        <v>583</v>
      </c>
      <c r="B611" s="832" t="s">
        <v>584</v>
      </c>
      <c r="C611" s="835" t="s">
        <v>603</v>
      </c>
      <c r="D611" s="863" t="s">
        <v>604</v>
      </c>
      <c r="E611" s="835" t="s">
        <v>5485</v>
      </c>
      <c r="F611" s="863" t="s">
        <v>5486</v>
      </c>
      <c r="G611" s="835" t="s">
        <v>5505</v>
      </c>
      <c r="H611" s="835" t="s">
        <v>5506</v>
      </c>
      <c r="I611" s="849">
        <v>928.20001220703125</v>
      </c>
      <c r="J611" s="849">
        <v>60</v>
      </c>
      <c r="K611" s="850">
        <v>55692.181640625</v>
      </c>
    </row>
    <row r="612" spans="1:11" ht="14.45" customHeight="1" x14ac:dyDescent="0.2">
      <c r="A612" s="831" t="s">
        <v>583</v>
      </c>
      <c r="B612" s="832" t="s">
        <v>584</v>
      </c>
      <c r="C612" s="835" t="s">
        <v>603</v>
      </c>
      <c r="D612" s="863" t="s">
        <v>604</v>
      </c>
      <c r="E612" s="835" t="s">
        <v>5485</v>
      </c>
      <c r="F612" s="863" t="s">
        <v>5486</v>
      </c>
      <c r="G612" s="835" t="s">
        <v>5505</v>
      </c>
      <c r="H612" s="835" t="s">
        <v>5507</v>
      </c>
      <c r="I612" s="849">
        <v>928.20001220703125</v>
      </c>
      <c r="J612" s="849">
        <v>50</v>
      </c>
      <c r="K612" s="850">
        <v>46410.12109375</v>
      </c>
    </row>
    <row r="613" spans="1:11" ht="14.45" customHeight="1" x14ac:dyDescent="0.2">
      <c r="A613" s="831" t="s">
        <v>583</v>
      </c>
      <c r="B613" s="832" t="s">
        <v>584</v>
      </c>
      <c r="C613" s="835" t="s">
        <v>603</v>
      </c>
      <c r="D613" s="863" t="s">
        <v>604</v>
      </c>
      <c r="E613" s="835" t="s">
        <v>5485</v>
      </c>
      <c r="F613" s="863" t="s">
        <v>5486</v>
      </c>
      <c r="G613" s="835" t="s">
        <v>5508</v>
      </c>
      <c r="H613" s="835" t="s">
        <v>5509</v>
      </c>
      <c r="I613" s="849">
        <v>1887</v>
      </c>
      <c r="J613" s="849">
        <v>15</v>
      </c>
      <c r="K613" s="850">
        <v>28305</v>
      </c>
    </row>
    <row r="614" spans="1:11" ht="14.45" customHeight="1" x14ac:dyDescent="0.2">
      <c r="A614" s="831" t="s">
        <v>583</v>
      </c>
      <c r="B614" s="832" t="s">
        <v>584</v>
      </c>
      <c r="C614" s="835" t="s">
        <v>603</v>
      </c>
      <c r="D614" s="863" t="s">
        <v>604</v>
      </c>
      <c r="E614" s="835" t="s">
        <v>5485</v>
      </c>
      <c r="F614" s="863" t="s">
        <v>5486</v>
      </c>
      <c r="G614" s="835" t="s">
        <v>5510</v>
      </c>
      <c r="H614" s="835" t="s">
        <v>5511</v>
      </c>
      <c r="I614" s="849">
        <v>1887</v>
      </c>
      <c r="J614" s="849">
        <v>25</v>
      </c>
      <c r="K614" s="850">
        <v>47175</v>
      </c>
    </row>
    <row r="615" spans="1:11" ht="14.45" customHeight="1" x14ac:dyDescent="0.2">
      <c r="A615" s="831" t="s">
        <v>583</v>
      </c>
      <c r="B615" s="832" t="s">
        <v>584</v>
      </c>
      <c r="C615" s="835" t="s">
        <v>603</v>
      </c>
      <c r="D615" s="863" t="s">
        <v>604</v>
      </c>
      <c r="E615" s="835" t="s">
        <v>5485</v>
      </c>
      <c r="F615" s="863" t="s">
        <v>5486</v>
      </c>
      <c r="G615" s="835" t="s">
        <v>5512</v>
      </c>
      <c r="H615" s="835" t="s">
        <v>5513</v>
      </c>
      <c r="I615" s="849">
        <v>956.29998779296875</v>
      </c>
      <c r="J615" s="849">
        <v>5</v>
      </c>
      <c r="K615" s="850">
        <v>4781.5</v>
      </c>
    </row>
    <row r="616" spans="1:11" ht="14.45" customHeight="1" x14ac:dyDescent="0.2">
      <c r="A616" s="831" t="s">
        <v>583</v>
      </c>
      <c r="B616" s="832" t="s">
        <v>584</v>
      </c>
      <c r="C616" s="835" t="s">
        <v>603</v>
      </c>
      <c r="D616" s="863" t="s">
        <v>604</v>
      </c>
      <c r="E616" s="835" t="s">
        <v>5485</v>
      </c>
      <c r="F616" s="863" t="s">
        <v>5486</v>
      </c>
      <c r="G616" s="835" t="s">
        <v>5514</v>
      </c>
      <c r="H616" s="835" t="s">
        <v>5515</v>
      </c>
      <c r="I616" s="849">
        <v>1632.27001953125</v>
      </c>
      <c r="J616" s="849">
        <v>5</v>
      </c>
      <c r="K616" s="850">
        <v>8161.330078125</v>
      </c>
    </row>
    <row r="617" spans="1:11" ht="14.45" customHeight="1" x14ac:dyDescent="0.2">
      <c r="A617" s="831" t="s">
        <v>583</v>
      </c>
      <c r="B617" s="832" t="s">
        <v>584</v>
      </c>
      <c r="C617" s="835" t="s">
        <v>603</v>
      </c>
      <c r="D617" s="863" t="s">
        <v>604</v>
      </c>
      <c r="E617" s="835" t="s">
        <v>5485</v>
      </c>
      <c r="F617" s="863" t="s">
        <v>5486</v>
      </c>
      <c r="G617" s="835" t="s">
        <v>5516</v>
      </c>
      <c r="H617" s="835" t="s">
        <v>5517</v>
      </c>
      <c r="I617" s="849">
        <v>1887</v>
      </c>
      <c r="J617" s="849">
        <v>5</v>
      </c>
      <c r="K617" s="850">
        <v>9435</v>
      </c>
    </row>
    <row r="618" spans="1:11" ht="14.45" customHeight="1" x14ac:dyDescent="0.2">
      <c r="A618" s="831" t="s">
        <v>583</v>
      </c>
      <c r="B618" s="832" t="s">
        <v>584</v>
      </c>
      <c r="C618" s="835" t="s">
        <v>603</v>
      </c>
      <c r="D618" s="863" t="s">
        <v>604</v>
      </c>
      <c r="E618" s="835" t="s">
        <v>5485</v>
      </c>
      <c r="F618" s="863" t="s">
        <v>5486</v>
      </c>
      <c r="G618" s="835" t="s">
        <v>5508</v>
      </c>
      <c r="H618" s="835" t="s">
        <v>5518</v>
      </c>
      <c r="I618" s="849">
        <v>1887</v>
      </c>
      <c r="J618" s="849">
        <v>20</v>
      </c>
      <c r="K618" s="850">
        <v>37740</v>
      </c>
    </row>
    <row r="619" spans="1:11" ht="14.45" customHeight="1" x14ac:dyDescent="0.2">
      <c r="A619" s="831" t="s">
        <v>583</v>
      </c>
      <c r="B619" s="832" t="s">
        <v>584</v>
      </c>
      <c r="C619" s="835" t="s">
        <v>603</v>
      </c>
      <c r="D619" s="863" t="s">
        <v>604</v>
      </c>
      <c r="E619" s="835" t="s">
        <v>5485</v>
      </c>
      <c r="F619" s="863" t="s">
        <v>5486</v>
      </c>
      <c r="G619" s="835" t="s">
        <v>5510</v>
      </c>
      <c r="H619" s="835" t="s">
        <v>5519</v>
      </c>
      <c r="I619" s="849">
        <v>1887</v>
      </c>
      <c r="J619" s="849">
        <v>5</v>
      </c>
      <c r="K619" s="850">
        <v>9435</v>
      </c>
    </row>
    <row r="620" spans="1:11" ht="14.45" customHeight="1" x14ac:dyDescent="0.2">
      <c r="A620" s="831" t="s">
        <v>583</v>
      </c>
      <c r="B620" s="832" t="s">
        <v>584</v>
      </c>
      <c r="C620" s="835" t="s">
        <v>603</v>
      </c>
      <c r="D620" s="863" t="s">
        <v>604</v>
      </c>
      <c r="E620" s="835" t="s">
        <v>5485</v>
      </c>
      <c r="F620" s="863" t="s">
        <v>5486</v>
      </c>
      <c r="G620" s="835" t="s">
        <v>5520</v>
      </c>
      <c r="H620" s="835" t="s">
        <v>5521</v>
      </c>
      <c r="I620" s="849">
        <v>8715.6298828125</v>
      </c>
      <c r="J620" s="849">
        <v>1</v>
      </c>
      <c r="K620" s="850">
        <v>8715.6298828125</v>
      </c>
    </row>
    <row r="621" spans="1:11" ht="14.45" customHeight="1" x14ac:dyDescent="0.2">
      <c r="A621" s="831" t="s">
        <v>583</v>
      </c>
      <c r="B621" s="832" t="s">
        <v>584</v>
      </c>
      <c r="C621" s="835" t="s">
        <v>603</v>
      </c>
      <c r="D621" s="863" t="s">
        <v>604</v>
      </c>
      <c r="E621" s="835" t="s">
        <v>5485</v>
      </c>
      <c r="F621" s="863" t="s">
        <v>5486</v>
      </c>
      <c r="G621" s="835" t="s">
        <v>5522</v>
      </c>
      <c r="H621" s="835" t="s">
        <v>5523</v>
      </c>
      <c r="I621" s="849">
        <v>4605.259765625</v>
      </c>
      <c r="J621" s="849">
        <v>1</v>
      </c>
      <c r="K621" s="850">
        <v>4605.259765625</v>
      </c>
    </row>
    <row r="622" spans="1:11" ht="14.45" customHeight="1" x14ac:dyDescent="0.2">
      <c r="A622" s="831" t="s">
        <v>583</v>
      </c>
      <c r="B622" s="832" t="s">
        <v>584</v>
      </c>
      <c r="C622" s="835" t="s">
        <v>603</v>
      </c>
      <c r="D622" s="863" t="s">
        <v>604</v>
      </c>
      <c r="E622" s="835" t="s">
        <v>5524</v>
      </c>
      <c r="F622" s="863" t="s">
        <v>5525</v>
      </c>
      <c r="G622" s="835" t="s">
        <v>5526</v>
      </c>
      <c r="H622" s="835" t="s">
        <v>5527</v>
      </c>
      <c r="I622" s="849">
        <v>16.616666158040363</v>
      </c>
      <c r="J622" s="849">
        <v>150</v>
      </c>
      <c r="K622" s="850">
        <v>2595.2999877929688</v>
      </c>
    </row>
    <row r="623" spans="1:11" ht="14.45" customHeight="1" x14ac:dyDescent="0.2">
      <c r="A623" s="831" t="s">
        <v>583</v>
      </c>
      <c r="B623" s="832" t="s">
        <v>584</v>
      </c>
      <c r="C623" s="835" t="s">
        <v>603</v>
      </c>
      <c r="D623" s="863" t="s">
        <v>604</v>
      </c>
      <c r="E623" s="835" t="s">
        <v>5524</v>
      </c>
      <c r="F623" s="863" t="s">
        <v>5525</v>
      </c>
      <c r="G623" s="835" t="s">
        <v>5526</v>
      </c>
      <c r="H623" s="835" t="s">
        <v>5528</v>
      </c>
      <c r="I623" s="849">
        <v>23.47499942779541</v>
      </c>
      <c r="J623" s="849">
        <v>240</v>
      </c>
      <c r="K623" s="850">
        <v>5634</v>
      </c>
    </row>
    <row r="624" spans="1:11" ht="14.45" customHeight="1" x14ac:dyDescent="0.2">
      <c r="A624" s="831" t="s">
        <v>583</v>
      </c>
      <c r="B624" s="832" t="s">
        <v>584</v>
      </c>
      <c r="C624" s="835" t="s">
        <v>603</v>
      </c>
      <c r="D624" s="863" t="s">
        <v>604</v>
      </c>
      <c r="E624" s="835" t="s">
        <v>5524</v>
      </c>
      <c r="F624" s="863" t="s">
        <v>5525</v>
      </c>
      <c r="G624" s="835" t="s">
        <v>5529</v>
      </c>
      <c r="H624" s="835" t="s">
        <v>5530</v>
      </c>
      <c r="I624" s="849">
        <v>67.760002136230469</v>
      </c>
      <c r="J624" s="849">
        <v>25</v>
      </c>
      <c r="K624" s="850">
        <v>1694</v>
      </c>
    </row>
    <row r="625" spans="1:11" ht="14.45" customHeight="1" x14ac:dyDescent="0.2">
      <c r="A625" s="831" t="s">
        <v>583</v>
      </c>
      <c r="B625" s="832" t="s">
        <v>584</v>
      </c>
      <c r="C625" s="835" t="s">
        <v>603</v>
      </c>
      <c r="D625" s="863" t="s">
        <v>604</v>
      </c>
      <c r="E625" s="835" t="s">
        <v>5524</v>
      </c>
      <c r="F625" s="863" t="s">
        <v>5525</v>
      </c>
      <c r="G625" s="835" t="s">
        <v>5531</v>
      </c>
      <c r="H625" s="835" t="s">
        <v>5532</v>
      </c>
      <c r="I625" s="849">
        <v>19.440000534057617</v>
      </c>
      <c r="J625" s="849">
        <v>100</v>
      </c>
      <c r="K625" s="850">
        <v>1943.5</v>
      </c>
    </row>
    <row r="626" spans="1:11" ht="14.45" customHeight="1" x14ac:dyDescent="0.2">
      <c r="A626" s="831" t="s">
        <v>583</v>
      </c>
      <c r="B626" s="832" t="s">
        <v>584</v>
      </c>
      <c r="C626" s="835" t="s">
        <v>603</v>
      </c>
      <c r="D626" s="863" t="s">
        <v>604</v>
      </c>
      <c r="E626" s="835" t="s">
        <v>5524</v>
      </c>
      <c r="F626" s="863" t="s">
        <v>5525</v>
      </c>
      <c r="G626" s="835" t="s">
        <v>5533</v>
      </c>
      <c r="H626" s="835" t="s">
        <v>5534</v>
      </c>
      <c r="I626" s="849">
        <v>15.390000343322754</v>
      </c>
      <c r="J626" s="849">
        <v>50</v>
      </c>
      <c r="K626" s="850">
        <v>769.5</v>
      </c>
    </row>
    <row r="627" spans="1:11" ht="14.45" customHeight="1" x14ac:dyDescent="0.2">
      <c r="A627" s="831" t="s">
        <v>583</v>
      </c>
      <c r="B627" s="832" t="s">
        <v>584</v>
      </c>
      <c r="C627" s="835" t="s">
        <v>603</v>
      </c>
      <c r="D627" s="863" t="s">
        <v>604</v>
      </c>
      <c r="E627" s="835" t="s">
        <v>5524</v>
      </c>
      <c r="F627" s="863" t="s">
        <v>5525</v>
      </c>
      <c r="G627" s="835" t="s">
        <v>5533</v>
      </c>
      <c r="H627" s="835" t="s">
        <v>5535</v>
      </c>
      <c r="I627" s="849">
        <v>15.888333161671957</v>
      </c>
      <c r="J627" s="849">
        <v>300</v>
      </c>
      <c r="K627" s="850">
        <v>4766.5800170898438</v>
      </c>
    </row>
    <row r="628" spans="1:11" ht="14.45" customHeight="1" x14ac:dyDescent="0.2">
      <c r="A628" s="831" t="s">
        <v>583</v>
      </c>
      <c r="B628" s="832" t="s">
        <v>584</v>
      </c>
      <c r="C628" s="835" t="s">
        <v>603</v>
      </c>
      <c r="D628" s="863" t="s">
        <v>604</v>
      </c>
      <c r="E628" s="835" t="s">
        <v>5524</v>
      </c>
      <c r="F628" s="863" t="s">
        <v>5525</v>
      </c>
      <c r="G628" s="835" t="s">
        <v>5536</v>
      </c>
      <c r="H628" s="835" t="s">
        <v>5537</v>
      </c>
      <c r="I628" s="849">
        <v>34.099998474121094</v>
      </c>
      <c r="J628" s="849">
        <v>70</v>
      </c>
      <c r="K628" s="850">
        <v>2386.85009765625</v>
      </c>
    </row>
    <row r="629" spans="1:11" ht="14.45" customHeight="1" x14ac:dyDescent="0.2">
      <c r="A629" s="831" t="s">
        <v>583</v>
      </c>
      <c r="B629" s="832" t="s">
        <v>584</v>
      </c>
      <c r="C629" s="835" t="s">
        <v>603</v>
      </c>
      <c r="D629" s="863" t="s">
        <v>604</v>
      </c>
      <c r="E629" s="835" t="s">
        <v>5524</v>
      </c>
      <c r="F629" s="863" t="s">
        <v>5525</v>
      </c>
      <c r="G629" s="835" t="s">
        <v>5538</v>
      </c>
      <c r="H629" s="835" t="s">
        <v>5539</v>
      </c>
      <c r="I629" s="849">
        <v>36.830001831054688</v>
      </c>
      <c r="J629" s="849">
        <v>30</v>
      </c>
      <c r="K629" s="850">
        <v>1104.9299926757813</v>
      </c>
    </row>
    <row r="630" spans="1:11" ht="14.45" customHeight="1" x14ac:dyDescent="0.2">
      <c r="A630" s="831" t="s">
        <v>583</v>
      </c>
      <c r="B630" s="832" t="s">
        <v>584</v>
      </c>
      <c r="C630" s="835" t="s">
        <v>603</v>
      </c>
      <c r="D630" s="863" t="s">
        <v>604</v>
      </c>
      <c r="E630" s="835" t="s">
        <v>5524</v>
      </c>
      <c r="F630" s="863" t="s">
        <v>5525</v>
      </c>
      <c r="G630" s="835" t="s">
        <v>5540</v>
      </c>
      <c r="H630" s="835" t="s">
        <v>5541</v>
      </c>
      <c r="I630" s="849">
        <v>36.830001831054688</v>
      </c>
      <c r="J630" s="849">
        <v>10</v>
      </c>
      <c r="K630" s="850">
        <v>368.32000732421875</v>
      </c>
    </row>
    <row r="631" spans="1:11" ht="14.45" customHeight="1" x14ac:dyDescent="0.2">
      <c r="A631" s="831" t="s">
        <v>583</v>
      </c>
      <c r="B631" s="832" t="s">
        <v>584</v>
      </c>
      <c r="C631" s="835" t="s">
        <v>603</v>
      </c>
      <c r="D631" s="863" t="s">
        <v>604</v>
      </c>
      <c r="E631" s="835" t="s">
        <v>5524</v>
      </c>
      <c r="F631" s="863" t="s">
        <v>5525</v>
      </c>
      <c r="G631" s="835" t="s">
        <v>5542</v>
      </c>
      <c r="H631" s="835" t="s">
        <v>5543</v>
      </c>
      <c r="I631" s="849">
        <v>36.830001831054688</v>
      </c>
      <c r="J631" s="849">
        <v>10</v>
      </c>
      <c r="K631" s="850">
        <v>368.32000732421875</v>
      </c>
    </row>
    <row r="632" spans="1:11" ht="14.45" customHeight="1" x14ac:dyDescent="0.2">
      <c r="A632" s="831" t="s">
        <v>583</v>
      </c>
      <c r="B632" s="832" t="s">
        <v>584</v>
      </c>
      <c r="C632" s="835" t="s">
        <v>603</v>
      </c>
      <c r="D632" s="863" t="s">
        <v>604</v>
      </c>
      <c r="E632" s="835" t="s">
        <v>5524</v>
      </c>
      <c r="F632" s="863" t="s">
        <v>5525</v>
      </c>
      <c r="G632" s="835" t="s">
        <v>5540</v>
      </c>
      <c r="H632" s="835" t="s">
        <v>5544</v>
      </c>
      <c r="I632" s="849">
        <v>35.090000152587891</v>
      </c>
      <c r="J632" s="849">
        <v>30</v>
      </c>
      <c r="K632" s="850">
        <v>1052.6999816894531</v>
      </c>
    </row>
    <row r="633" spans="1:11" ht="14.45" customHeight="1" x14ac:dyDescent="0.2">
      <c r="A633" s="831" t="s">
        <v>583</v>
      </c>
      <c r="B633" s="832" t="s">
        <v>584</v>
      </c>
      <c r="C633" s="835" t="s">
        <v>603</v>
      </c>
      <c r="D633" s="863" t="s">
        <v>604</v>
      </c>
      <c r="E633" s="835" t="s">
        <v>5524</v>
      </c>
      <c r="F633" s="863" t="s">
        <v>5525</v>
      </c>
      <c r="G633" s="835" t="s">
        <v>5545</v>
      </c>
      <c r="H633" s="835" t="s">
        <v>5546</v>
      </c>
      <c r="I633" s="849">
        <v>66.400001525878906</v>
      </c>
      <c r="J633" s="849">
        <v>50</v>
      </c>
      <c r="K633" s="850">
        <v>3320.239990234375</v>
      </c>
    </row>
    <row r="634" spans="1:11" ht="14.45" customHeight="1" x14ac:dyDescent="0.2">
      <c r="A634" s="831" t="s">
        <v>583</v>
      </c>
      <c r="B634" s="832" t="s">
        <v>584</v>
      </c>
      <c r="C634" s="835" t="s">
        <v>603</v>
      </c>
      <c r="D634" s="863" t="s">
        <v>604</v>
      </c>
      <c r="E634" s="835" t="s">
        <v>5524</v>
      </c>
      <c r="F634" s="863" t="s">
        <v>5525</v>
      </c>
      <c r="G634" s="835" t="s">
        <v>5547</v>
      </c>
      <c r="H634" s="835" t="s">
        <v>5548</v>
      </c>
      <c r="I634" s="849">
        <v>18.479999542236328</v>
      </c>
      <c r="J634" s="849">
        <v>60</v>
      </c>
      <c r="K634" s="850">
        <v>1108.6999816894531</v>
      </c>
    </row>
    <row r="635" spans="1:11" ht="14.45" customHeight="1" x14ac:dyDescent="0.2">
      <c r="A635" s="831" t="s">
        <v>583</v>
      </c>
      <c r="B635" s="832" t="s">
        <v>584</v>
      </c>
      <c r="C635" s="835" t="s">
        <v>603</v>
      </c>
      <c r="D635" s="863" t="s">
        <v>604</v>
      </c>
      <c r="E635" s="835" t="s">
        <v>5524</v>
      </c>
      <c r="F635" s="863" t="s">
        <v>5525</v>
      </c>
      <c r="G635" s="835" t="s">
        <v>5547</v>
      </c>
      <c r="H635" s="835" t="s">
        <v>5549</v>
      </c>
      <c r="I635" s="849">
        <v>21.719999313354492</v>
      </c>
      <c r="J635" s="849">
        <v>120</v>
      </c>
      <c r="K635" s="850">
        <v>2606.5100708007813</v>
      </c>
    </row>
    <row r="636" spans="1:11" ht="14.45" customHeight="1" x14ac:dyDescent="0.2">
      <c r="A636" s="831" t="s">
        <v>583</v>
      </c>
      <c r="B636" s="832" t="s">
        <v>584</v>
      </c>
      <c r="C636" s="835" t="s">
        <v>603</v>
      </c>
      <c r="D636" s="863" t="s">
        <v>604</v>
      </c>
      <c r="E636" s="835" t="s">
        <v>5524</v>
      </c>
      <c r="F636" s="863" t="s">
        <v>5525</v>
      </c>
      <c r="G636" s="835" t="s">
        <v>5550</v>
      </c>
      <c r="H636" s="835" t="s">
        <v>5551</v>
      </c>
      <c r="I636" s="849">
        <v>50.599998474121094</v>
      </c>
      <c r="J636" s="849">
        <v>350</v>
      </c>
      <c r="K636" s="850">
        <v>17710.759521484375</v>
      </c>
    </row>
    <row r="637" spans="1:11" ht="14.45" customHeight="1" x14ac:dyDescent="0.2">
      <c r="A637" s="831" t="s">
        <v>583</v>
      </c>
      <c r="B637" s="832" t="s">
        <v>584</v>
      </c>
      <c r="C637" s="835" t="s">
        <v>603</v>
      </c>
      <c r="D637" s="863" t="s">
        <v>604</v>
      </c>
      <c r="E637" s="835" t="s">
        <v>5524</v>
      </c>
      <c r="F637" s="863" t="s">
        <v>5525</v>
      </c>
      <c r="G637" s="835" t="s">
        <v>5552</v>
      </c>
      <c r="H637" s="835" t="s">
        <v>5553</v>
      </c>
      <c r="I637" s="849">
        <v>1045.43994140625</v>
      </c>
      <c r="J637" s="849">
        <v>10</v>
      </c>
      <c r="K637" s="850">
        <v>10454.400390625</v>
      </c>
    </row>
    <row r="638" spans="1:11" ht="14.45" customHeight="1" x14ac:dyDescent="0.2">
      <c r="A638" s="831" t="s">
        <v>583</v>
      </c>
      <c r="B638" s="832" t="s">
        <v>584</v>
      </c>
      <c r="C638" s="835" t="s">
        <v>603</v>
      </c>
      <c r="D638" s="863" t="s">
        <v>604</v>
      </c>
      <c r="E638" s="835" t="s">
        <v>5524</v>
      </c>
      <c r="F638" s="863" t="s">
        <v>5525</v>
      </c>
      <c r="G638" s="835" t="s">
        <v>5552</v>
      </c>
      <c r="H638" s="835" t="s">
        <v>5554</v>
      </c>
      <c r="I638" s="849">
        <v>1045.43994140625</v>
      </c>
      <c r="J638" s="849">
        <v>10</v>
      </c>
      <c r="K638" s="850">
        <v>10454.400390625</v>
      </c>
    </row>
    <row r="639" spans="1:11" ht="14.45" customHeight="1" x14ac:dyDescent="0.2">
      <c r="A639" s="831" t="s">
        <v>583</v>
      </c>
      <c r="B639" s="832" t="s">
        <v>584</v>
      </c>
      <c r="C639" s="835" t="s">
        <v>603</v>
      </c>
      <c r="D639" s="863" t="s">
        <v>604</v>
      </c>
      <c r="E639" s="835" t="s">
        <v>5524</v>
      </c>
      <c r="F639" s="863" t="s">
        <v>5525</v>
      </c>
      <c r="G639" s="835" t="s">
        <v>5555</v>
      </c>
      <c r="H639" s="835" t="s">
        <v>5556</v>
      </c>
      <c r="I639" s="849">
        <v>2395.800048828125</v>
      </c>
      <c r="J639" s="849">
        <v>24</v>
      </c>
      <c r="K639" s="850">
        <v>57499.2001953125</v>
      </c>
    </row>
    <row r="640" spans="1:11" ht="14.45" customHeight="1" x14ac:dyDescent="0.2">
      <c r="A640" s="831" t="s">
        <v>583</v>
      </c>
      <c r="B640" s="832" t="s">
        <v>584</v>
      </c>
      <c r="C640" s="835" t="s">
        <v>603</v>
      </c>
      <c r="D640" s="863" t="s">
        <v>604</v>
      </c>
      <c r="E640" s="835" t="s">
        <v>5524</v>
      </c>
      <c r="F640" s="863" t="s">
        <v>5525</v>
      </c>
      <c r="G640" s="835" t="s">
        <v>5550</v>
      </c>
      <c r="H640" s="835" t="s">
        <v>5557</v>
      </c>
      <c r="I640" s="849">
        <v>50.599998474121094</v>
      </c>
      <c r="J640" s="849">
        <v>280</v>
      </c>
      <c r="K640" s="850">
        <v>14168.599609375</v>
      </c>
    </row>
    <row r="641" spans="1:11" ht="14.45" customHeight="1" x14ac:dyDescent="0.2">
      <c r="A641" s="831" t="s">
        <v>583</v>
      </c>
      <c r="B641" s="832" t="s">
        <v>584</v>
      </c>
      <c r="C641" s="835" t="s">
        <v>603</v>
      </c>
      <c r="D641" s="863" t="s">
        <v>604</v>
      </c>
      <c r="E641" s="835" t="s">
        <v>5524</v>
      </c>
      <c r="F641" s="863" t="s">
        <v>5525</v>
      </c>
      <c r="G641" s="835" t="s">
        <v>5558</v>
      </c>
      <c r="H641" s="835" t="s">
        <v>5559</v>
      </c>
      <c r="I641" s="849">
        <v>273.45999145507813</v>
      </c>
      <c r="J641" s="849">
        <v>60</v>
      </c>
      <c r="K641" s="850">
        <v>16407.599609375</v>
      </c>
    </row>
    <row r="642" spans="1:11" ht="14.45" customHeight="1" x14ac:dyDescent="0.2">
      <c r="A642" s="831" t="s">
        <v>583</v>
      </c>
      <c r="B642" s="832" t="s">
        <v>584</v>
      </c>
      <c r="C642" s="835" t="s">
        <v>603</v>
      </c>
      <c r="D642" s="863" t="s">
        <v>604</v>
      </c>
      <c r="E642" s="835" t="s">
        <v>5524</v>
      </c>
      <c r="F642" s="863" t="s">
        <v>5525</v>
      </c>
      <c r="G642" s="835" t="s">
        <v>5560</v>
      </c>
      <c r="H642" s="835" t="s">
        <v>5561</v>
      </c>
      <c r="I642" s="849">
        <v>511.82998657226563</v>
      </c>
      <c r="J642" s="849">
        <v>250</v>
      </c>
      <c r="K642" s="850">
        <v>127957.501953125</v>
      </c>
    </row>
    <row r="643" spans="1:11" ht="14.45" customHeight="1" x14ac:dyDescent="0.2">
      <c r="A643" s="831" t="s">
        <v>583</v>
      </c>
      <c r="B643" s="832" t="s">
        <v>584</v>
      </c>
      <c r="C643" s="835" t="s">
        <v>603</v>
      </c>
      <c r="D643" s="863" t="s">
        <v>604</v>
      </c>
      <c r="E643" s="835" t="s">
        <v>5524</v>
      </c>
      <c r="F643" s="863" t="s">
        <v>5525</v>
      </c>
      <c r="G643" s="835" t="s">
        <v>5558</v>
      </c>
      <c r="H643" s="835" t="s">
        <v>5562</v>
      </c>
      <c r="I643" s="849">
        <v>273.45999145507813</v>
      </c>
      <c r="J643" s="849">
        <v>100</v>
      </c>
      <c r="K643" s="850">
        <v>27346</v>
      </c>
    </row>
    <row r="644" spans="1:11" ht="14.45" customHeight="1" x14ac:dyDescent="0.2">
      <c r="A644" s="831" t="s">
        <v>583</v>
      </c>
      <c r="B644" s="832" t="s">
        <v>584</v>
      </c>
      <c r="C644" s="835" t="s">
        <v>603</v>
      </c>
      <c r="D644" s="863" t="s">
        <v>604</v>
      </c>
      <c r="E644" s="835" t="s">
        <v>5524</v>
      </c>
      <c r="F644" s="863" t="s">
        <v>5525</v>
      </c>
      <c r="G644" s="835" t="s">
        <v>5560</v>
      </c>
      <c r="H644" s="835" t="s">
        <v>5563</v>
      </c>
      <c r="I644" s="849">
        <v>511.82998657226563</v>
      </c>
      <c r="J644" s="849">
        <v>450</v>
      </c>
      <c r="K644" s="850">
        <v>230323.498046875</v>
      </c>
    </row>
    <row r="645" spans="1:11" ht="14.45" customHeight="1" x14ac:dyDescent="0.2">
      <c r="A645" s="831" t="s">
        <v>583</v>
      </c>
      <c r="B645" s="832" t="s">
        <v>584</v>
      </c>
      <c r="C645" s="835" t="s">
        <v>627</v>
      </c>
      <c r="D645" s="863" t="s">
        <v>628</v>
      </c>
      <c r="E645" s="835" t="s">
        <v>4622</v>
      </c>
      <c r="F645" s="863" t="s">
        <v>4623</v>
      </c>
      <c r="G645" s="835" t="s">
        <v>4624</v>
      </c>
      <c r="H645" s="835" t="s">
        <v>4625</v>
      </c>
      <c r="I645" s="849">
        <v>5445</v>
      </c>
      <c r="J645" s="849">
        <v>3</v>
      </c>
      <c r="K645" s="850">
        <v>16335</v>
      </c>
    </row>
    <row r="646" spans="1:11" ht="14.45" customHeight="1" x14ac:dyDescent="0.2">
      <c r="A646" s="831" t="s">
        <v>583</v>
      </c>
      <c r="B646" s="832" t="s">
        <v>584</v>
      </c>
      <c r="C646" s="835" t="s">
        <v>627</v>
      </c>
      <c r="D646" s="863" t="s">
        <v>628</v>
      </c>
      <c r="E646" s="835" t="s">
        <v>4622</v>
      </c>
      <c r="F646" s="863" t="s">
        <v>4623</v>
      </c>
      <c r="G646" s="835" t="s">
        <v>4626</v>
      </c>
      <c r="H646" s="835" t="s">
        <v>4627</v>
      </c>
      <c r="I646" s="849">
        <v>5445</v>
      </c>
      <c r="J646" s="849">
        <v>3</v>
      </c>
      <c r="K646" s="850">
        <v>16335</v>
      </c>
    </row>
    <row r="647" spans="1:11" ht="14.45" customHeight="1" x14ac:dyDescent="0.2">
      <c r="A647" s="831" t="s">
        <v>583</v>
      </c>
      <c r="B647" s="832" t="s">
        <v>584</v>
      </c>
      <c r="C647" s="835" t="s">
        <v>627</v>
      </c>
      <c r="D647" s="863" t="s">
        <v>628</v>
      </c>
      <c r="E647" s="835" t="s">
        <v>4622</v>
      </c>
      <c r="F647" s="863" t="s">
        <v>4623</v>
      </c>
      <c r="G647" s="835" t="s">
        <v>4628</v>
      </c>
      <c r="H647" s="835" t="s">
        <v>4629</v>
      </c>
      <c r="I647" s="849">
        <v>5445</v>
      </c>
      <c r="J647" s="849">
        <v>3</v>
      </c>
      <c r="K647" s="850">
        <v>16335</v>
      </c>
    </row>
    <row r="648" spans="1:11" ht="14.45" customHeight="1" x14ac:dyDescent="0.2">
      <c r="A648" s="831" t="s">
        <v>583</v>
      </c>
      <c r="B648" s="832" t="s">
        <v>584</v>
      </c>
      <c r="C648" s="835" t="s">
        <v>627</v>
      </c>
      <c r="D648" s="863" t="s">
        <v>628</v>
      </c>
      <c r="E648" s="835" t="s">
        <v>4622</v>
      </c>
      <c r="F648" s="863" t="s">
        <v>4623</v>
      </c>
      <c r="G648" s="835" t="s">
        <v>4630</v>
      </c>
      <c r="H648" s="835" t="s">
        <v>4631</v>
      </c>
      <c r="I648" s="849">
        <v>5445</v>
      </c>
      <c r="J648" s="849">
        <v>2</v>
      </c>
      <c r="K648" s="850">
        <v>10890</v>
      </c>
    </row>
    <row r="649" spans="1:11" ht="14.45" customHeight="1" x14ac:dyDescent="0.2">
      <c r="A649" s="831" t="s">
        <v>583</v>
      </c>
      <c r="B649" s="832" t="s">
        <v>584</v>
      </c>
      <c r="C649" s="835" t="s">
        <v>627</v>
      </c>
      <c r="D649" s="863" t="s">
        <v>628</v>
      </c>
      <c r="E649" s="835" t="s">
        <v>4622</v>
      </c>
      <c r="F649" s="863" t="s">
        <v>4623</v>
      </c>
      <c r="G649" s="835" t="s">
        <v>4632</v>
      </c>
      <c r="H649" s="835" t="s">
        <v>4633</v>
      </c>
      <c r="I649" s="849">
        <v>147.17999267578125</v>
      </c>
      <c r="J649" s="849">
        <v>77</v>
      </c>
      <c r="K649" s="850">
        <v>11333.019897460938</v>
      </c>
    </row>
    <row r="650" spans="1:11" ht="14.45" customHeight="1" x14ac:dyDescent="0.2">
      <c r="A650" s="831" t="s">
        <v>583</v>
      </c>
      <c r="B650" s="832" t="s">
        <v>584</v>
      </c>
      <c r="C650" s="835" t="s">
        <v>627</v>
      </c>
      <c r="D650" s="863" t="s">
        <v>628</v>
      </c>
      <c r="E650" s="835" t="s">
        <v>4622</v>
      </c>
      <c r="F650" s="863" t="s">
        <v>4623</v>
      </c>
      <c r="G650" s="835" t="s">
        <v>4634</v>
      </c>
      <c r="H650" s="835" t="s">
        <v>4635</v>
      </c>
      <c r="I650" s="849">
        <v>147.17999267578125</v>
      </c>
      <c r="J650" s="849">
        <v>77</v>
      </c>
      <c r="K650" s="850">
        <v>11332.989868164063</v>
      </c>
    </row>
    <row r="651" spans="1:11" ht="14.45" customHeight="1" x14ac:dyDescent="0.2">
      <c r="A651" s="831" t="s">
        <v>583</v>
      </c>
      <c r="B651" s="832" t="s">
        <v>584</v>
      </c>
      <c r="C651" s="835" t="s">
        <v>627</v>
      </c>
      <c r="D651" s="863" t="s">
        <v>628</v>
      </c>
      <c r="E651" s="835" t="s">
        <v>4622</v>
      </c>
      <c r="F651" s="863" t="s">
        <v>4623</v>
      </c>
      <c r="G651" s="835" t="s">
        <v>4638</v>
      </c>
      <c r="H651" s="835" t="s">
        <v>4639</v>
      </c>
      <c r="I651" s="849">
        <v>2210.719970703125</v>
      </c>
      <c r="J651" s="849">
        <v>1</v>
      </c>
      <c r="K651" s="850">
        <v>2210.719970703125</v>
      </c>
    </row>
    <row r="652" spans="1:11" ht="14.45" customHeight="1" x14ac:dyDescent="0.2">
      <c r="A652" s="831" t="s">
        <v>583</v>
      </c>
      <c r="B652" s="832" t="s">
        <v>584</v>
      </c>
      <c r="C652" s="835" t="s">
        <v>627</v>
      </c>
      <c r="D652" s="863" t="s">
        <v>628</v>
      </c>
      <c r="E652" s="835" t="s">
        <v>4622</v>
      </c>
      <c r="F652" s="863" t="s">
        <v>4623</v>
      </c>
      <c r="G652" s="835" t="s">
        <v>4640</v>
      </c>
      <c r="H652" s="835" t="s">
        <v>4641</v>
      </c>
      <c r="I652" s="849">
        <v>141.58000183105469</v>
      </c>
      <c r="J652" s="849">
        <v>2</v>
      </c>
      <c r="K652" s="850">
        <v>283.16000366210938</v>
      </c>
    </row>
    <row r="653" spans="1:11" ht="14.45" customHeight="1" x14ac:dyDescent="0.2">
      <c r="A653" s="831" t="s">
        <v>583</v>
      </c>
      <c r="B653" s="832" t="s">
        <v>584</v>
      </c>
      <c r="C653" s="835" t="s">
        <v>627</v>
      </c>
      <c r="D653" s="863" t="s">
        <v>628</v>
      </c>
      <c r="E653" s="835" t="s">
        <v>4622</v>
      </c>
      <c r="F653" s="863" t="s">
        <v>4623</v>
      </c>
      <c r="G653" s="835" t="s">
        <v>4645</v>
      </c>
      <c r="H653" s="835" t="s">
        <v>4646</v>
      </c>
      <c r="I653" s="849">
        <v>9228.1904296875</v>
      </c>
      <c r="J653" s="849">
        <v>1</v>
      </c>
      <c r="K653" s="850">
        <v>9228.1923828125</v>
      </c>
    </row>
    <row r="654" spans="1:11" ht="14.45" customHeight="1" x14ac:dyDescent="0.2">
      <c r="A654" s="831" t="s">
        <v>583</v>
      </c>
      <c r="B654" s="832" t="s">
        <v>584</v>
      </c>
      <c r="C654" s="835" t="s">
        <v>627</v>
      </c>
      <c r="D654" s="863" t="s">
        <v>628</v>
      </c>
      <c r="E654" s="835" t="s">
        <v>4622</v>
      </c>
      <c r="F654" s="863" t="s">
        <v>4623</v>
      </c>
      <c r="G654" s="835" t="s">
        <v>4647</v>
      </c>
      <c r="H654" s="835" t="s">
        <v>4648</v>
      </c>
      <c r="I654" s="849">
        <v>13.302500247955322</v>
      </c>
      <c r="J654" s="849">
        <v>40</v>
      </c>
      <c r="K654" s="850">
        <v>532.10000610351563</v>
      </c>
    </row>
    <row r="655" spans="1:11" ht="14.45" customHeight="1" x14ac:dyDescent="0.2">
      <c r="A655" s="831" t="s">
        <v>583</v>
      </c>
      <c r="B655" s="832" t="s">
        <v>584</v>
      </c>
      <c r="C655" s="835" t="s">
        <v>627</v>
      </c>
      <c r="D655" s="863" t="s">
        <v>628</v>
      </c>
      <c r="E655" s="835" t="s">
        <v>4622</v>
      </c>
      <c r="F655" s="863" t="s">
        <v>4623</v>
      </c>
      <c r="G655" s="835" t="s">
        <v>4647</v>
      </c>
      <c r="H655" s="835" t="s">
        <v>4649</v>
      </c>
      <c r="I655" s="849">
        <v>12.699999809265137</v>
      </c>
      <c r="J655" s="849">
        <v>20</v>
      </c>
      <c r="K655" s="850">
        <v>254</v>
      </c>
    </row>
    <row r="656" spans="1:11" ht="14.45" customHeight="1" x14ac:dyDescent="0.2">
      <c r="A656" s="831" t="s">
        <v>583</v>
      </c>
      <c r="B656" s="832" t="s">
        <v>584</v>
      </c>
      <c r="C656" s="835" t="s">
        <v>627</v>
      </c>
      <c r="D656" s="863" t="s">
        <v>628</v>
      </c>
      <c r="E656" s="835" t="s">
        <v>4622</v>
      </c>
      <c r="F656" s="863" t="s">
        <v>4623</v>
      </c>
      <c r="G656" s="835" t="s">
        <v>4650</v>
      </c>
      <c r="H656" s="835" t="s">
        <v>4651</v>
      </c>
      <c r="I656" s="849">
        <v>3035.31005859375</v>
      </c>
      <c r="J656" s="849">
        <v>5</v>
      </c>
      <c r="K656" s="850">
        <v>15176.55029296875</v>
      </c>
    </row>
    <row r="657" spans="1:11" ht="14.45" customHeight="1" x14ac:dyDescent="0.2">
      <c r="A657" s="831" t="s">
        <v>583</v>
      </c>
      <c r="B657" s="832" t="s">
        <v>584</v>
      </c>
      <c r="C657" s="835" t="s">
        <v>627</v>
      </c>
      <c r="D657" s="863" t="s">
        <v>628</v>
      </c>
      <c r="E657" s="835" t="s">
        <v>4622</v>
      </c>
      <c r="F657" s="863" t="s">
        <v>4623</v>
      </c>
      <c r="G657" s="835" t="s">
        <v>4652</v>
      </c>
      <c r="H657" s="835" t="s">
        <v>4653</v>
      </c>
      <c r="I657" s="849">
        <v>3035.31005859375</v>
      </c>
      <c r="J657" s="849">
        <v>3</v>
      </c>
      <c r="K657" s="850">
        <v>9105.93017578125</v>
      </c>
    </row>
    <row r="658" spans="1:11" ht="14.45" customHeight="1" x14ac:dyDescent="0.2">
      <c r="A658" s="831" t="s">
        <v>583</v>
      </c>
      <c r="B658" s="832" t="s">
        <v>584</v>
      </c>
      <c r="C658" s="835" t="s">
        <v>627</v>
      </c>
      <c r="D658" s="863" t="s">
        <v>628</v>
      </c>
      <c r="E658" s="835" t="s">
        <v>4622</v>
      </c>
      <c r="F658" s="863" t="s">
        <v>4623</v>
      </c>
      <c r="G658" s="835" t="s">
        <v>4654</v>
      </c>
      <c r="H658" s="835" t="s">
        <v>4655</v>
      </c>
      <c r="I658" s="849">
        <v>2277.8475952148438</v>
      </c>
      <c r="J658" s="849">
        <v>4</v>
      </c>
      <c r="K658" s="850">
        <v>9111.390380859375</v>
      </c>
    </row>
    <row r="659" spans="1:11" ht="14.45" customHeight="1" x14ac:dyDescent="0.2">
      <c r="A659" s="831" t="s">
        <v>583</v>
      </c>
      <c r="B659" s="832" t="s">
        <v>584</v>
      </c>
      <c r="C659" s="835" t="s">
        <v>627</v>
      </c>
      <c r="D659" s="863" t="s">
        <v>628</v>
      </c>
      <c r="E659" s="835" t="s">
        <v>4622</v>
      </c>
      <c r="F659" s="863" t="s">
        <v>4623</v>
      </c>
      <c r="G659" s="835" t="s">
        <v>4656</v>
      </c>
      <c r="H659" s="835" t="s">
        <v>4657</v>
      </c>
      <c r="I659" s="849">
        <v>2277.8467610677085</v>
      </c>
      <c r="J659" s="849">
        <v>4</v>
      </c>
      <c r="K659" s="850">
        <v>9111.390380859375</v>
      </c>
    </row>
    <row r="660" spans="1:11" ht="14.45" customHeight="1" x14ac:dyDescent="0.2">
      <c r="A660" s="831" t="s">
        <v>583</v>
      </c>
      <c r="B660" s="832" t="s">
        <v>584</v>
      </c>
      <c r="C660" s="835" t="s">
        <v>627</v>
      </c>
      <c r="D660" s="863" t="s">
        <v>628</v>
      </c>
      <c r="E660" s="835" t="s">
        <v>4622</v>
      </c>
      <c r="F660" s="863" t="s">
        <v>4623</v>
      </c>
      <c r="G660" s="835" t="s">
        <v>4650</v>
      </c>
      <c r="H660" s="835" t="s">
        <v>4658</v>
      </c>
      <c r="I660" s="849">
        <v>3035.31005859375</v>
      </c>
      <c r="J660" s="849">
        <v>7</v>
      </c>
      <c r="K660" s="850">
        <v>21247.169921875</v>
      </c>
    </row>
    <row r="661" spans="1:11" ht="14.45" customHeight="1" x14ac:dyDescent="0.2">
      <c r="A661" s="831" t="s">
        <v>583</v>
      </c>
      <c r="B661" s="832" t="s">
        <v>584</v>
      </c>
      <c r="C661" s="835" t="s">
        <v>627</v>
      </c>
      <c r="D661" s="863" t="s">
        <v>628</v>
      </c>
      <c r="E661" s="835" t="s">
        <v>4622</v>
      </c>
      <c r="F661" s="863" t="s">
        <v>4623</v>
      </c>
      <c r="G661" s="835" t="s">
        <v>4652</v>
      </c>
      <c r="H661" s="835" t="s">
        <v>4659</v>
      </c>
      <c r="I661" s="849">
        <v>3035.31005859375</v>
      </c>
      <c r="J661" s="849">
        <v>4</v>
      </c>
      <c r="K661" s="850">
        <v>12141.240234375</v>
      </c>
    </row>
    <row r="662" spans="1:11" ht="14.45" customHeight="1" x14ac:dyDescent="0.2">
      <c r="A662" s="831" t="s">
        <v>583</v>
      </c>
      <c r="B662" s="832" t="s">
        <v>584</v>
      </c>
      <c r="C662" s="835" t="s">
        <v>627</v>
      </c>
      <c r="D662" s="863" t="s">
        <v>628</v>
      </c>
      <c r="E662" s="835" t="s">
        <v>4622</v>
      </c>
      <c r="F662" s="863" t="s">
        <v>4623</v>
      </c>
      <c r="G662" s="835" t="s">
        <v>4660</v>
      </c>
      <c r="H662" s="835" t="s">
        <v>4661</v>
      </c>
      <c r="I662" s="849">
        <v>9228.1796875</v>
      </c>
      <c r="J662" s="849">
        <v>1</v>
      </c>
      <c r="K662" s="850">
        <v>9228.1796875</v>
      </c>
    </row>
    <row r="663" spans="1:11" ht="14.45" customHeight="1" x14ac:dyDescent="0.2">
      <c r="A663" s="831" t="s">
        <v>583</v>
      </c>
      <c r="B663" s="832" t="s">
        <v>584</v>
      </c>
      <c r="C663" s="835" t="s">
        <v>627</v>
      </c>
      <c r="D663" s="863" t="s">
        <v>628</v>
      </c>
      <c r="E663" s="835" t="s">
        <v>4622</v>
      </c>
      <c r="F663" s="863" t="s">
        <v>4623</v>
      </c>
      <c r="G663" s="835" t="s">
        <v>4660</v>
      </c>
      <c r="H663" s="835" t="s">
        <v>5564</v>
      </c>
      <c r="I663" s="849">
        <v>9228.1904296875</v>
      </c>
      <c r="J663" s="849">
        <v>1</v>
      </c>
      <c r="K663" s="850">
        <v>9228.1904296875</v>
      </c>
    </row>
    <row r="664" spans="1:11" ht="14.45" customHeight="1" x14ac:dyDescent="0.2">
      <c r="A664" s="831" t="s">
        <v>583</v>
      </c>
      <c r="B664" s="832" t="s">
        <v>584</v>
      </c>
      <c r="C664" s="835" t="s">
        <v>627</v>
      </c>
      <c r="D664" s="863" t="s">
        <v>628</v>
      </c>
      <c r="E664" s="835" t="s">
        <v>4622</v>
      </c>
      <c r="F664" s="863" t="s">
        <v>4623</v>
      </c>
      <c r="G664" s="835" t="s">
        <v>5565</v>
      </c>
      <c r="H664" s="835" t="s">
        <v>5566</v>
      </c>
      <c r="I664" s="849">
        <v>22994.599609375</v>
      </c>
      <c r="J664" s="849">
        <v>0.5</v>
      </c>
      <c r="K664" s="850">
        <v>11497.2998046875</v>
      </c>
    </row>
    <row r="665" spans="1:11" ht="14.45" customHeight="1" x14ac:dyDescent="0.2">
      <c r="A665" s="831" t="s">
        <v>583</v>
      </c>
      <c r="B665" s="832" t="s">
        <v>584</v>
      </c>
      <c r="C665" s="835" t="s">
        <v>627</v>
      </c>
      <c r="D665" s="863" t="s">
        <v>628</v>
      </c>
      <c r="E665" s="835" t="s">
        <v>4622</v>
      </c>
      <c r="F665" s="863" t="s">
        <v>4623</v>
      </c>
      <c r="G665" s="835" t="s">
        <v>4662</v>
      </c>
      <c r="H665" s="835" t="s">
        <v>4663</v>
      </c>
      <c r="I665" s="849">
        <v>22994.599609375</v>
      </c>
      <c r="J665" s="849">
        <v>0.5</v>
      </c>
      <c r="K665" s="850">
        <v>11497.2998046875</v>
      </c>
    </row>
    <row r="666" spans="1:11" ht="14.45" customHeight="1" x14ac:dyDescent="0.2">
      <c r="A666" s="831" t="s">
        <v>583</v>
      </c>
      <c r="B666" s="832" t="s">
        <v>584</v>
      </c>
      <c r="C666" s="835" t="s">
        <v>627</v>
      </c>
      <c r="D666" s="863" t="s">
        <v>628</v>
      </c>
      <c r="E666" s="835" t="s">
        <v>4622</v>
      </c>
      <c r="F666" s="863" t="s">
        <v>4623</v>
      </c>
      <c r="G666" s="835" t="s">
        <v>4664</v>
      </c>
      <c r="H666" s="835" t="s">
        <v>5567</v>
      </c>
      <c r="I666" s="849">
        <v>22994.599609375</v>
      </c>
      <c r="J666" s="849">
        <v>0.5</v>
      </c>
      <c r="K666" s="850">
        <v>11497.2998046875</v>
      </c>
    </row>
    <row r="667" spans="1:11" ht="14.45" customHeight="1" x14ac:dyDescent="0.2">
      <c r="A667" s="831" t="s">
        <v>583</v>
      </c>
      <c r="B667" s="832" t="s">
        <v>584</v>
      </c>
      <c r="C667" s="835" t="s">
        <v>627</v>
      </c>
      <c r="D667" s="863" t="s">
        <v>628</v>
      </c>
      <c r="E667" s="835" t="s">
        <v>4622</v>
      </c>
      <c r="F667" s="863" t="s">
        <v>4623</v>
      </c>
      <c r="G667" s="835" t="s">
        <v>5568</v>
      </c>
      <c r="H667" s="835" t="s">
        <v>5569</v>
      </c>
      <c r="I667" s="849">
        <v>22994.599609375</v>
      </c>
      <c r="J667" s="849">
        <v>1</v>
      </c>
      <c r="K667" s="850">
        <v>22994.599609375</v>
      </c>
    </row>
    <row r="668" spans="1:11" ht="14.45" customHeight="1" x14ac:dyDescent="0.2">
      <c r="A668" s="831" t="s">
        <v>583</v>
      </c>
      <c r="B668" s="832" t="s">
        <v>584</v>
      </c>
      <c r="C668" s="835" t="s">
        <v>627</v>
      </c>
      <c r="D668" s="863" t="s">
        <v>628</v>
      </c>
      <c r="E668" s="835" t="s">
        <v>4622</v>
      </c>
      <c r="F668" s="863" t="s">
        <v>4623</v>
      </c>
      <c r="G668" s="835" t="s">
        <v>5570</v>
      </c>
      <c r="H668" s="835" t="s">
        <v>5571</v>
      </c>
      <c r="I668" s="849">
        <v>16187.7197265625</v>
      </c>
      <c r="J668" s="849">
        <v>0.5</v>
      </c>
      <c r="K668" s="850">
        <v>8093.85986328125</v>
      </c>
    </row>
    <row r="669" spans="1:11" ht="14.45" customHeight="1" x14ac:dyDescent="0.2">
      <c r="A669" s="831" t="s">
        <v>583</v>
      </c>
      <c r="B669" s="832" t="s">
        <v>584</v>
      </c>
      <c r="C669" s="835" t="s">
        <v>627</v>
      </c>
      <c r="D669" s="863" t="s">
        <v>628</v>
      </c>
      <c r="E669" s="835" t="s">
        <v>4622</v>
      </c>
      <c r="F669" s="863" t="s">
        <v>4623</v>
      </c>
      <c r="G669" s="835" t="s">
        <v>5572</v>
      </c>
      <c r="H669" s="835" t="s">
        <v>5573</v>
      </c>
      <c r="I669" s="849">
        <v>16187.7099609375</v>
      </c>
      <c r="J669" s="849">
        <v>1</v>
      </c>
      <c r="K669" s="850">
        <v>16187.7099609375</v>
      </c>
    </row>
    <row r="670" spans="1:11" ht="14.45" customHeight="1" x14ac:dyDescent="0.2">
      <c r="A670" s="831" t="s">
        <v>583</v>
      </c>
      <c r="B670" s="832" t="s">
        <v>584</v>
      </c>
      <c r="C670" s="835" t="s">
        <v>627</v>
      </c>
      <c r="D670" s="863" t="s">
        <v>628</v>
      </c>
      <c r="E670" s="835" t="s">
        <v>4622</v>
      </c>
      <c r="F670" s="863" t="s">
        <v>4623</v>
      </c>
      <c r="G670" s="835" t="s">
        <v>4666</v>
      </c>
      <c r="H670" s="835" t="s">
        <v>4667</v>
      </c>
      <c r="I670" s="849">
        <v>3709.669921875</v>
      </c>
      <c r="J670" s="849">
        <v>1</v>
      </c>
      <c r="K670" s="850">
        <v>3709.669921875</v>
      </c>
    </row>
    <row r="671" spans="1:11" ht="14.45" customHeight="1" x14ac:dyDescent="0.2">
      <c r="A671" s="831" t="s">
        <v>583</v>
      </c>
      <c r="B671" s="832" t="s">
        <v>584</v>
      </c>
      <c r="C671" s="835" t="s">
        <v>627</v>
      </c>
      <c r="D671" s="863" t="s">
        <v>628</v>
      </c>
      <c r="E671" s="835" t="s">
        <v>4622</v>
      </c>
      <c r="F671" s="863" t="s">
        <v>4623</v>
      </c>
      <c r="G671" s="835" t="s">
        <v>4666</v>
      </c>
      <c r="H671" s="835" t="s">
        <v>5574</v>
      </c>
      <c r="I671" s="849">
        <v>3709.669921875</v>
      </c>
      <c r="J671" s="849">
        <v>1</v>
      </c>
      <c r="K671" s="850">
        <v>3709.669921875</v>
      </c>
    </row>
    <row r="672" spans="1:11" ht="14.45" customHeight="1" x14ac:dyDescent="0.2">
      <c r="A672" s="831" t="s">
        <v>583</v>
      </c>
      <c r="B672" s="832" t="s">
        <v>584</v>
      </c>
      <c r="C672" s="835" t="s">
        <v>627</v>
      </c>
      <c r="D672" s="863" t="s">
        <v>628</v>
      </c>
      <c r="E672" s="835" t="s">
        <v>4622</v>
      </c>
      <c r="F672" s="863" t="s">
        <v>4623</v>
      </c>
      <c r="G672" s="835" t="s">
        <v>4668</v>
      </c>
      <c r="H672" s="835" t="s">
        <v>4669</v>
      </c>
      <c r="I672" s="849">
        <v>3130.75</v>
      </c>
      <c r="J672" s="849">
        <v>4</v>
      </c>
      <c r="K672" s="850">
        <v>12523</v>
      </c>
    </row>
    <row r="673" spans="1:11" ht="14.45" customHeight="1" x14ac:dyDescent="0.2">
      <c r="A673" s="831" t="s">
        <v>583</v>
      </c>
      <c r="B673" s="832" t="s">
        <v>584</v>
      </c>
      <c r="C673" s="835" t="s">
        <v>627</v>
      </c>
      <c r="D673" s="863" t="s">
        <v>628</v>
      </c>
      <c r="E673" s="835" t="s">
        <v>4622</v>
      </c>
      <c r="F673" s="863" t="s">
        <v>4623</v>
      </c>
      <c r="G673" s="835" t="s">
        <v>4668</v>
      </c>
      <c r="H673" s="835" t="s">
        <v>4670</v>
      </c>
      <c r="I673" s="849">
        <v>3130.75</v>
      </c>
      <c r="J673" s="849">
        <v>3</v>
      </c>
      <c r="K673" s="850">
        <v>9392.25</v>
      </c>
    </row>
    <row r="674" spans="1:11" ht="14.45" customHeight="1" x14ac:dyDescent="0.2">
      <c r="A674" s="831" t="s">
        <v>583</v>
      </c>
      <c r="B674" s="832" t="s">
        <v>584</v>
      </c>
      <c r="C674" s="835" t="s">
        <v>627</v>
      </c>
      <c r="D674" s="863" t="s">
        <v>628</v>
      </c>
      <c r="E674" s="835" t="s">
        <v>4622</v>
      </c>
      <c r="F674" s="863" t="s">
        <v>4623</v>
      </c>
      <c r="G674" s="835" t="s">
        <v>4671</v>
      </c>
      <c r="H674" s="835" t="s">
        <v>4672</v>
      </c>
      <c r="I674" s="849">
        <v>213.35000610351563</v>
      </c>
      <c r="J674" s="849">
        <v>3</v>
      </c>
      <c r="K674" s="850">
        <v>640.04000854492188</v>
      </c>
    </row>
    <row r="675" spans="1:11" ht="14.45" customHeight="1" x14ac:dyDescent="0.2">
      <c r="A675" s="831" t="s">
        <v>583</v>
      </c>
      <c r="B675" s="832" t="s">
        <v>584</v>
      </c>
      <c r="C675" s="835" t="s">
        <v>627</v>
      </c>
      <c r="D675" s="863" t="s">
        <v>628</v>
      </c>
      <c r="E675" s="835" t="s">
        <v>4622</v>
      </c>
      <c r="F675" s="863" t="s">
        <v>4623</v>
      </c>
      <c r="G675" s="835" t="s">
        <v>4673</v>
      </c>
      <c r="H675" s="835" t="s">
        <v>4674</v>
      </c>
      <c r="I675" s="849">
        <v>2722.5</v>
      </c>
      <c r="J675" s="849">
        <v>22</v>
      </c>
      <c r="K675" s="850">
        <v>59895</v>
      </c>
    </row>
    <row r="676" spans="1:11" ht="14.45" customHeight="1" x14ac:dyDescent="0.2">
      <c r="A676" s="831" t="s">
        <v>583</v>
      </c>
      <c r="B676" s="832" t="s">
        <v>584</v>
      </c>
      <c r="C676" s="835" t="s">
        <v>627</v>
      </c>
      <c r="D676" s="863" t="s">
        <v>628</v>
      </c>
      <c r="E676" s="835" t="s">
        <v>4622</v>
      </c>
      <c r="F676" s="863" t="s">
        <v>4623</v>
      </c>
      <c r="G676" s="835" t="s">
        <v>4673</v>
      </c>
      <c r="H676" s="835" t="s">
        <v>4675</v>
      </c>
      <c r="I676" s="849">
        <v>2722.5</v>
      </c>
      <c r="J676" s="849">
        <v>15</v>
      </c>
      <c r="K676" s="850">
        <v>40837.5</v>
      </c>
    </row>
    <row r="677" spans="1:11" ht="14.45" customHeight="1" x14ac:dyDescent="0.2">
      <c r="A677" s="831" t="s">
        <v>583</v>
      </c>
      <c r="B677" s="832" t="s">
        <v>584</v>
      </c>
      <c r="C677" s="835" t="s">
        <v>627</v>
      </c>
      <c r="D677" s="863" t="s">
        <v>628</v>
      </c>
      <c r="E677" s="835" t="s">
        <v>4622</v>
      </c>
      <c r="F677" s="863" t="s">
        <v>4623</v>
      </c>
      <c r="G677" s="835" t="s">
        <v>5575</v>
      </c>
      <c r="H677" s="835" t="s">
        <v>5576</v>
      </c>
      <c r="I677" s="849">
        <v>2397.39990234375</v>
      </c>
      <c r="J677" s="849">
        <v>2</v>
      </c>
      <c r="K677" s="850">
        <v>4794.7900390625</v>
      </c>
    </row>
    <row r="678" spans="1:11" ht="14.45" customHeight="1" x14ac:dyDescent="0.2">
      <c r="A678" s="831" t="s">
        <v>583</v>
      </c>
      <c r="B678" s="832" t="s">
        <v>584</v>
      </c>
      <c r="C678" s="835" t="s">
        <v>627</v>
      </c>
      <c r="D678" s="863" t="s">
        <v>628</v>
      </c>
      <c r="E678" s="835" t="s">
        <v>4622</v>
      </c>
      <c r="F678" s="863" t="s">
        <v>4623</v>
      </c>
      <c r="G678" s="835" t="s">
        <v>5577</v>
      </c>
      <c r="H678" s="835" t="s">
        <v>5578</v>
      </c>
      <c r="I678" s="849">
        <v>2624.5400390625</v>
      </c>
      <c r="J678" s="849">
        <v>1</v>
      </c>
      <c r="K678" s="850">
        <v>2624.5400390625</v>
      </c>
    </row>
    <row r="679" spans="1:11" ht="14.45" customHeight="1" x14ac:dyDescent="0.2">
      <c r="A679" s="831" t="s">
        <v>583</v>
      </c>
      <c r="B679" s="832" t="s">
        <v>584</v>
      </c>
      <c r="C679" s="835" t="s">
        <v>627</v>
      </c>
      <c r="D679" s="863" t="s">
        <v>628</v>
      </c>
      <c r="E679" s="835" t="s">
        <v>4622</v>
      </c>
      <c r="F679" s="863" t="s">
        <v>4623</v>
      </c>
      <c r="G679" s="835" t="s">
        <v>5579</v>
      </c>
      <c r="H679" s="835" t="s">
        <v>5580</v>
      </c>
      <c r="I679" s="849">
        <v>1149.5</v>
      </c>
      <c r="J679" s="849">
        <v>1</v>
      </c>
      <c r="K679" s="850">
        <v>1149.5</v>
      </c>
    </row>
    <row r="680" spans="1:11" ht="14.45" customHeight="1" x14ac:dyDescent="0.2">
      <c r="A680" s="831" t="s">
        <v>583</v>
      </c>
      <c r="B680" s="832" t="s">
        <v>584</v>
      </c>
      <c r="C680" s="835" t="s">
        <v>627</v>
      </c>
      <c r="D680" s="863" t="s">
        <v>628</v>
      </c>
      <c r="E680" s="835" t="s">
        <v>4622</v>
      </c>
      <c r="F680" s="863" t="s">
        <v>4623</v>
      </c>
      <c r="G680" s="835" t="s">
        <v>5581</v>
      </c>
      <c r="H680" s="835" t="s">
        <v>5582</v>
      </c>
      <c r="I680" s="849">
        <v>1212.4200439453125</v>
      </c>
      <c r="J680" s="849">
        <v>3</v>
      </c>
      <c r="K680" s="850">
        <v>3637.260009765625</v>
      </c>
    </row>
    <row r="681" spans="1:11" ht="14.45" customHeight="1" x14ac:dyDescent="0.2">
      <c r="A681" s="831" t="s">
        <v>583</v>
      </c>
      <c r="B681" s="832" t="s">
        <v>584</v>
      </c>
      <c r="C681" s="835" t="s">
        <v>627</v>
      </c>
      <c r="D681" s="863" t="s">
        <v>628</v>
      </c>
      <c r="E681" s="835" t="s">
        <v>5583</v>
      </c>
      <c r="F681" s="863" t="s">
        <v>5584</v>
      </c>
      <c r="G681" s="835" t="s">
        <v>5585</v>
      </c>
      <c r="H681" s="835" t="s">
        <v>5586</v>
      </c>
      <c r="I681" s="849">
        <v>63.259998321533203</v>
      </c>
      <c r="J681" s="849">
        <v>100</v>
      </c>
      <c r="K681" s="850">
        <v>6325.9102172851563</v>
      </c>
    </row>
    <row r="682" spans="1:11" ht="14.45" customHeight="1" x14ac:dyDescent="0.2">
      <c r="A682" s="831" t="s">
        <v>583</v>
      </c>
      <c r="B682" s="832" t="s">
        <v>584</v>
      </c>
      <c r="C682" s="835" t="s">
        <v>627</v>
      </c>
      <c r="D682" s="863" t="s">
        <v>628</v>
      </c>
      <c r="E682" s="835" t="s">
        <v>4680</v>
      </c>
      <c r="F682" s="863" t="s">
        <v>4681</v>
      </c>
      <c r="G682" s="835" t="s">
        <v>5587</v>
      </c>
      <c r="H682" s="835" t="s">
        <v>5588</v>
      </c>
      <c r="I682" s="849">
        <v>3.2000000476837158</v>
      </c>
      <c r="J682" s="849">
        <v>150</v>
      </c>
      <c r="K682" s="850">
        <v>480</v>
      </c>
    </row>
    <row r="683" spans="1:11" ht="14.45" customHeight="1" x14ac:dyDescent="0.2">
      <c r="A683" s="831" t="s">
        <v>583</v>
      </c>
      <c r="B683" s="832" t="s">
        <v>584</v>
      </c>
      <c r="C683" s="835" t="s">
        <v>627</v>
      </c>
      <c r="D683" s="863" t="s">
        <v>628</v>
      </c>
      <c r="E683" s="835" t="s">
        <v>4680</v>
      </c>
      <c r="F683" s="863" t="s">
        <v>4681</v>
      </c>
      <c r="G683" s="835" t="s">
        <v>4682</v>
      </c>
      <c r="H683" s="835" t="s">
        <v>5589</v>
      </c>
      <c r="I683" s="849">
        <v>156.39999389648438</v>
      </c>
      <c r="J683" s="849">
        <v>1</v>
      </c>
      <c r="K683" s="850">
        <v>156.39999389648438</v>
      </c>
    </row>
    <row r="684" spans="1:11" ht="14.45" customHeight="1" x14ac:dyDescent="0.2">
      <c r="A684" s="831" t="s">
        <v>583</v>
      </c>
      <c r="B684" s="832" t="s">
        <v>584</v>
      </c>
      <c r="C684" s="835" t="s">
        <v>627</v>
      </c>
      <c r="D684" s="863" t="s">
        <v>628</v>
      </c>
      <c r="E684" s="835" t="s">
        <v>4680</v>
      </c>
      <c r="F684" s="863" t="s">
        <v>4681</v>
      </c>
      <c r="G684" s="835" t="s">
        <v>4682</v>
      </c>
      <c r="H684" s="835" t="s">
        <v>4683</v>
      </c>
      <c r="I684" s="849">
        <v>155.42999267578125</v>
      </c>
      <c r="J684" s="849">
        <v>1</v>
      </c>
      <c r="K684" s="850">
        <v>155.42999267578125</v>
      </c>
    </row>
    <row r="685" spans="1:11" ht="14.45" customHeight="1" x14ac:dyDescent="0.2">
      <c r="A685" s="831" t="s">
        <v>583</v>
      </c>
      <c r="B685" s="832" t="s">
        <v>584</v>
      </c>
      <c r="C685" s="835" t="s">
        <v>627</v>
      </c>
      <c r="D685" s="863" t="s">
        <v>628</v>
      </c>
      <c r="E685" s="835" t="s">
        <v>4680</v>
      </c>
      <c r="F685" s="863" t="s">
        <v>4681</v>
      </c>
      <c r="G685" s="835" t="s">
        <v>4684</v>
      </c>
      <c r="H685" s="835" t="s">
        <v>5590</v>
      </c>
      <c r="I685" s="849">
        <v>87.150001525878906</v>
      </c>
      <c r="J685" s="849">
        <v>1</v>
      </c>
      <c r="K685" s="850">
        <v>87.150001525878906</v>
      </c>
    </row>
    <row r="686" spans="1:11" ht="14.45" customHeight="1" x14ac:dyDescent="0.2">
      <c r="A686" s="831" t="s">
        <v>583</v>
      </c>
      <c r="B686" s="832" t="s">
        <v>584</v>
      </c>
      <c r="C686" s="835" t="s">
        <v>627</v>
      </c>
      <c r="D686" s="863" t="s">
        <v>628</v>
      </c>
      <c r="E686" s="835" t="s">
        <v>4515</v>
      </c>
      <c r="F686" s="863" t="s">
        <v>4516</v>
      </c>
      <c r="G686" s="835" t="s">
        <v>4686</v>
      </c>
      <c r="H686" s="835" t="s">
        <v>4688</v>
      </c>
      <c r="I686" s="849">
        <v>0.47999998927116394</v>
      </c>
      <c r="J686" s="849">
        <v>4000</v>
      </c>
      <c r="K686" s="850">
        <v>1936</v>
      </c>
    </row>
    <row r="687" spans="1:11" ht="14.45" customHeight="1" x14ac:dyDescent="0.2">
      <c r="A687" s="831" t="s">
        <v>583</v>
      </c>
      <c r="B687" s="832" t="s">
        <v>584</v>
      </c>
      <c r="C687" s="835" t="s">
        <v>627</v>
      </c>
      <c r="D687" s="863" t="s">
        <v>628</v>
      </c>
      <c r="E687" s="835" t="s">
        <v>4515</v>
      </c>
      <c r="F687" s="863" t="s">
        <v>4516</v>
      </c>
      <c r="G687" s="835" t="s">
        <v>4693</v>
      </c>
      <c r="H687" s="835" t="s">
        <v>4694</v>
      </c>
      <c r="I687" s="849">
        <v>70.180000305175781</v>
      </c>
      <c r="J687" s="849">
        <v>15</v>
      </c>
      <c r="K687" s="850">
        <v>1052.6999816894531</v>
      </c>
    </row>
    <row r="688" spans="1:11" ht="14.45" customHeight="1" x14ac:dyDescent="0.2">
      <c r="A688" s="831" t="s">
        <v>583</v>
      </c>
      <c r="B688" s="832" t="s">
        <v>584</v>
      </c>
      <c r="C688" s="835" t="s">
        <v>627</v>
      </c>
      <c r="D688" s="863" t="s">
        <v>628</v>
      </c>
      <c r="E688" s="835" t="s">
        <v>4515</v>
      </c>
      <c r="F688" s="863" t="s">
        <v>4516</v>
      </c>
      <c r="G688" s="835" t="s">
        <v>4701</v>
      </c>
      <c r="H688" s="835" t="s">
        <v>4703</v>
      </c>
      <c r="I688" s="849">
        <v>8.5900001525878906</v>
      </c>
      <c r="J688" s="849">
        <v>40</v>
      </c>
      <c r="K688" s="850">
        <v>343.60000610351563</v>
      </c>
    </row>
    <row r="689" spans="1:11" ht="14.45" customHeight="1" x14ac:dyDescent="0.2">
      <c r="A689" s="831" t="s">
        <v>583</v>
      </c>
      <c r="B689" s="832" t="s">
        <v>584</v>
      </c>
      <c r="C689" s="835" t="s">
        <v>627</v>
      </c>
      <c r="D689" s="863" t="s">
        <v>628</v>
      </c>
      <c r="E689" s="835" t="s">
        <v>4515</v>
      </c>
      <c r="F689" s="863" t="s">
        <v>4516</v>
      </c>
      <c r="G689" s="835" t="s">
        <v>5591</v>
      </c>
      <c r="H689" s="835" t="s">
        <v>5592</v>
      </c>
      <c r="I689" s="849">
        <v>0.43000000715255737</v>
      </c>
      <c r="J689" s="849">
        <v>4000</v>
      </c>
      <c r="K689" s="850">
        <v>1720</v>
      </c>
    </row>
    <row r="690" spans="1:11" ht="14.45" customHeight="1" x14ac:dyDescent="0.2">
      <c r="A690" s="831" t="s">
        <v>583</v>
      </c>
      <c r="B690" s="832" t="s">
        <v>584</v>
      </c>
      <c r="C690" s="835" t="s">
        <v>627</v>
      </c>
      <c r="D690" s="863" t="s">
        <v>628</v>
      </c>
      <c r="E690" s="835" t="s">
        <v>4515</v>
      </c>
      <c r="F690" s="863" t="s">
        <v>4516</v>
      </c>
      <c r="G690" s="835" t="s">
        <v>5591</v>
      </c>
      <c r="H690" s="835" t="s">
        <v>5593</v>
      </c>
      <c r="I690" s="849">
        <v>0.43500000238418579</v>
      </c>
      <c r="J690" s="849">
        <v>4000</v>
      </c>
      <c r="K690" s="850">
        <v>1740</v>
      </c>
    </row>
    <row r="691" spans="1:11" ht="14.45" customHeight="1" x14ac:dyDescent="0.2">
      <c r="A691" s="831" t="s">
        <v>583</v>
      </c>
      <c r="B691" s="832" t="s">
        <v>584</v>
      </c>
      <c r="C691" s="835" t="s">
        <v>627</v>
      </c>
      <c r="D691" s="863" t="s">
        <v>628</v>
      </c>
      <c r="E691" s="835" t="s">
        <v>4515</v>
      </c>
      <c r="F691" s="863" t="s">
        <v>4516</v>
      </c>
      <c r="G691" s="835" t="s">
        <v>5594</v>
      </c>
      <c r="H691" s="835" t="s">
        <v>5595</v>
      </c>
      <c r="I691" s="849">
        <v>0.87999999523162842</v>
      </c>
      <c r="J691" s="849">
        <v>600</v>
      </c>
      <c r="K691" s="850">
        <v>528</v>
      </c>
    </row>
    <row r="692" spans="1:11" ht="14.45" customHeight="1" x14ac:dyDescent="0.2">
      <c r="A692" s="831" t="s">
        <v>583</v>
      </c>
      <c r="B692" s="832" t="s">
        <v>584</v>
      </c>
      <c r="C692" s="835" t="s">
        <v>627</v>
      </c>
      <c r="D692" s="863" t="s">
        <v>628</v>
      </c>
      <c r="E692" s="835" t="s">
        <v>4515</v>
      </c>
      <c r="F692" s="863" t="s">
        <v>4516</v>
      </c>
      <c r="G692" s="835" t="s">
        <v>5596</v>
      </c>
      <c r="H692" s="835" t="s">
        <v>5597</v>
      </c>
      <c r="I692" s="849">
        <v>0.62749999761581421</v>
      </c>
      <c r="J692" s="849">
        <v>4100</v>
      </c>
      <c r="K692" s="850">
        <v>2577</v>
      </c>
    </row>
    <row r="693" spans="1:11" ht="14.45" customHeight="1" x14ac:dyDescent="0.2">
      <c r="A693" s="831" t="s">
        <v>583</v>
      </c>
      <c r="B693" s="832" t="s">
        <v>584</v>
      </c>
      <c r="C693" s="835" t="s">
        <v>627</v>
      </c>
      <c r="D693" s="863" t="s">
        <v>628</v>
      </c>
      <c r="E693" s="835" t="s">
        <v>4515</v>
      </c>
      <c r="F693" s="863" t="s">
        <v>4516</v>
      </c>
      <c r="G693" s="835" t="s">
        <v>5596</v>
      </c>
      <c r="H693" s="835" t="s">
        <v>5598</v>
      </c>
      <c r="I693" s="849">
        <v>0.62999999523162842</v>
      </c>
      <c r="J693" s="849">
        <v>2500</v>
      </c>
      <c r="K693" s="850">
        <v>1575</v>
      </c>
    </row>
    <row r="694" spans="1:11" ht="14.45" customHeight="1" x14ac:dyDescent="0.2">
      <c r="A694" s="831" t="s">
        <v>583</v>
      </c>
      <c r="B694" s="832" t="s">
        <v>584</v>
      </c>
      <c r="C694" s="835" t="s">
        <v>627</v>
      </c>
      <c r="D694" s="863" t="s">
        <v>628</v>
      </c>
      <c r="E694" s="835" t="s">
        <v>4515</v>
      </c>
      <c r="F694" s="863" t="s">
        <v>4516</v>
      </c>
      <c r="G694" s="835" t="s">
        <v>5599</v>
      </c>
      <c r="H694" s="835" t="s">
        <v>5600</v>
      </c>
      <c r="I694" s="849">
        <v>3.0099999904632568</v>
      </c>
      <c r="J694" s="849">
        <v>200</v>
      </c>
      <c r="K694" s="850">
        <v>602</v>
      </c>
    </row>
    <row r="695" spans="1:11" ht="14.45" customHeight="1" x14ac:dyDescent="0.2">
      <c r="A695" s="831" t="s">
        <v>583</v>
      </c>
      <c r="B695" s="832" t="s">
        <v>584</v>
      </c>
      <c r="C695" s="835" t="s">
        <v>627</v>
      </c>
      <c r="D695" s="863" t="s">
        <v>628</v>
      </c>
      <c r="E695" s="835" t="s">
        <v>4515</v>
      </c>
      <c r="F695" s="863" t="s">
        <v>4516</v>
      </c>
      <c r="G695" s="835" t="s">
        <v>4710</v>
      </c>
      <c r="H695" s="835" t="s">
        <v>5601</v>
      </c>
      <c r="I695" s="849">
        <v>1.2899999618530273</v>
      </c>
      <c r="J695" s="849">
        <v>1300</v>
      </c>
      <c r="K695" s="850">
        <v>1677</v>
      </c>
    </row>
    <row r="696" spans="1:11" ht="14.45" customHeight="1" x14ac:dyDescent="0.2">
      <c r="A696" s="831" t="s">
        <v>583</v>
      </c>
      <c r="B696" s="832" t="s">
        <v>584</v>
      </c>
      <c r="C696" s="835" t="s">
        <v>627</v>
      </c>
      <c r="D696" s="863" t="s">
        <v>628</v>
      </c>
      <c r="E696" s="835" t="s">
        <v>4515</v>
      </c>
      <c r="F696" s="863" t="s">
        <v>4516</v>
      </c>
      <c r="G696" s="835" t="s">
        <v>4710</v>
      </c>
      <c r="H696" s="835" t="s">
        <v>4711</v>
      </c>
      <c r="I696" s="849">
        <v>1.2899999618530273</v>
      </c>
      <c r="J696" s="849">
        <v>2500</v>
      </c>
      <c r="K696" s="850">
        <v>3225</v>
      </c>
    </row>
    <row r="697" spans="1:11" ht="14.45" customHeight="1" x14ac:dyDescent="0.2">
      <c r="A697" s="831" t="s">
        <v>583</v>
      </c>
      <c r="B697" s="832" t="s">
        <v>584</v>
      </c>
      <c r="C697" s="835" t="s">
        <v>627</v>
      </c>
      <c r="D697" s="863" t="s">
        <v>628</v>
      </c>
      <c r="E697" s="835" t="s">
        <v>4515</v>
      </c>
      <c r="F697" s="863" t="s">
        <v>4516</v>
      </c>
      <c r="G697" s="835" t="s">
        <v>5602</v>
      </c>
      <c r="H697" s="835" t="s">
        <v>5603</v>
      </c>
      <c r="I697" s="849">
        <v>0.43999999761581421</v>
      </c>
      <c r="J697" s="849">
        <v>1000</v>
      </c>
      <c r="K697" s="850">
        <v>440</v>
      </c>
    </row>
    <row r="698" spans="1:11" ht="14.45" customHeight="1" x14ac:dyDescent="0.2">
      <c r="A698" s="831" t="s">
        <v>583</v>
      </c>
      <c r="B698" s="832" t="s">
        <v>584</v>
      </c>
      <c r="C698" s="835" t="s">
        <v>627</v>
      </c>
      <c r="D698" s="863" t="s">
        <v>628</v>
      </c>
      <c r="E698" s="835" t="s">
        <v>4515</v>
      </c>
      <c r="F698" s="863" t="s">
        <v>4516</v>
      </c>
      <c r="G698" s="835" t="s">
        <v>5602</v>
      </c>
      <c r="H698" s="835" t="s">
        <v>5604</v>
      </c>
      <c r="I698" s="849">
        <v>0.43999999761581421</v>
      </c>
      <c r="J698" s="849">
        <v>2000</v>
      </c>
      <c r="K698" s="850">
        <v>880</v>
      </c>
    </row>
    <row r="699" spans="1:11" ht="14.45" customHeight="1" x14ac:dyDescent="0.2">
      <c r="A699" s="831" t="s">
        <v>583</v>
      </c>
      <c r="B699" s="832" t="s">
        <v>584</v>
      </c>
      <c r="C699" s="835" t="s">
        <v>627</v>
      </c>
      <c r="D699" s="863" t="s">
        <v>628</v>
      </c>
      <c r="E699" s="835" t="s">
        <v>4515</v>
      </c>
      <c r="F699" s="863" t="s">
        <v>4516</v>
      </c>
      <c r="G699" s="835" t="s">
        <v>4712</v>
      </c>
      <c r="H699" s="835" t="s">
        <v>4714</v>
      </c>
      <c r="I699" s="849">
        <v>157.32000732421875</v>
      </c>
      <c r="J699" s="849">
        <v>2</v>
      </c>
      <c r="K699" s="850">
        <v>314.6400146484375</v>
      </c>
    </row>
    <row r="700" spans="1:11" ht="14.45" customHeight="1" x14ac:dyDescent="0.2">
      <c r="A700" s="831" t="s">
        <v>583</v>
      </c>
      <c r="B700" s="832" t="s">
        <v>584</v>
      </c>
      <c r="C700" s="835" t="s">
        <v>627</v>
      </c>
      <c r="D700" s="863" t="s">
        <v>628</v>
      </c>
      <c r="E700" s="835" t="s">
        <v>4515</v>
      </c>
      <c r="F700" s="863" t="s">
        <v>4516</v>
      </c>
      <c r="G700" s="835" t="s">
        <v>4765</v>
      </c>
      <c r="H700" s="835" t="s">
        <v>5605</v>
      </c>
      <c r="I700" s="849">
        <v>727.260009765625</v>
      </c>
      <c r="J700" s="849">
        <v>6</v>
      </c>
      <c r="K700" s="850">
        <v>4363.56005859375</v>
      </c>
    </row>
    <row r="701" spans="1:11" ht="14.45" customHeight="1" x14ac:dyDescent="0.2">
      <c r="A701" s="831" t="s">
        <v>583</v>
      </c>
      <c r="B701" s="832" t="s">
        <v>584</v>
      </c>
      <c r="C701" s="835" t="s">
        <v>627</v>
      </c>
      <c r="D701" s="863" t="s">
        <v>628</v>
      </c>
      <c r="E701" s="835" t="s">
        <v>4515</v>
      </c>
      <c r="F701" s="863" t="s">
        <v>4516</v>
      </c>
      <c r="G701" s="835" t="s">
        <v>5606</v>
      </c>
      <c r="H701" s="835" t="s">
        <v>5607</v>
      </c>
      <c r="I701" s="849">
        <v>86.379997253417969</v>
      </c>
      <c r="J701" s="849">
        <v>20</v>
      </c>
      <c r="K701" s="850">
        <v>1727.5400390625</v>
      </c>
    </row>
    <row r="702" spans="1:11" ht="14.45" customHeight="1" x14ac:dyDescent="0.2">
      <c r="A702" s="831" t="s">
        <v>583</v>
      </c>
      <c r="B702" s="832" t="s">
        <v>584</v>
      </c>
      <c r="C702" s="835" t="s">
        <v>627</v>
      </c>
      <c r="D702" s="863" t="s">
        <v>628</v>
      </c>
      <c r="E702" s="835" t="s">
        <v>4515</v>
      </c>
      <c r="F702" s="863" t="s">
        <v>4516</v>
      </c>
      <c r="G702" s="835" t="s">
        <v>4773</v>
      </c>
      <c r="H702" s="835" t="s">
        <v>5608</v>
      </c>
      <c r="I702" s="849">
        <v>2.5399999618530273</v>
      </c>
      <c r="J702" s="849">
        <v>140</v>
      </c>
      <c r="K702" s="850">
        <v>355.60000610351563</v>
      </c>
    </row>
    <row r="703" spans="1:11" ht="14.45" customHeight="1" x14ac:dyDescent="0.2">
      <c r="A703" s="831" t="s">
        <v>583</v>
      </c>
      <c r="B703" s="832" t="s">
        <v>584</v>
      </c>
      <c r="C703" s="835" t="s">
        <v>627</v>
      </c>
      <c r="D703" s="863" t="s">
        <v>628</v>
      </c>
      <c r="E703" s="835" t="s">
        <v>4515</v>
      </c>
      <c r="F703" s="863" t="s">
        <v>4516</v>
      </c>
      <c r="G703" s="835" t="s">
        <v>4721</v>
      </c>
      <c r="H703" s="835" t="s">
        <v>4722</v>
      </c>
      <c r="I703" s="849">
        <v>790.8800048828125</v>
      </c>
      <c r="J703" s="849">
        <v>1</v>
      </c>
      <c r="K703" s="850">
        <v>790.8800048828125</v>
      </c>
    </row>
    <row r="704" spans="1:11" ht="14.45" customHeight="1" x14ac:dyDescent="0.2">
      <c r="A704" s="831" t="s">
        <v>583</v>
      </c>
      <c r="B704" s="832" t="s">
        <v>584</v>
      </c>
      <c r="C704" s="835" t="s">
        <v>627</v>
      </c>
      <c r="D704" s="863" t="s">
        <v>628</v>
      </c>
      <c r="E704" s="835" t="s">
        <v>4515</v>
      </c>
      <c r="F704" s="863" t="s">
        <v>4516</v>
      </c>
      <c r="G704" s="835" t="s">
        <v>4776</v>
      </c>
      <c r="H704" s="835" t="s">
        <v>5609</v>
      </c>
      <c r="I704" s="849">
        <v>642.09002685546875</v>
      </c>
      <c r="J704" s="849">
        <v>1</v>
      </c>
      <c r="K704" s="850">
        <v>642.09002685546875</v>
      </c>
    </row>
    <row r="705" spans="1:11" ht="14.45" customHeight="1" x14ac:dyDescent="0.2">
      <c r="A705" s="831" t="s">
        <v>583</v>
      </c>
      <c r="B705" s="832" t="s">
        <v>584</v>
      </c>
      <c r="C705" s="835" t="s">
        <v>627</v>
      </c>
      <c r="D705" s="863" t="s">
        <v>628</v>
      </c>
      <c r="E705" s="835" t="s">
        <v>4515</v>
      </c>
      <c r="F705" s="863" t="s">
        <v>4516</v>
      </c>
      <c r="G705" s="835" t="s">
        <v>4723</v>
      </c>
      <c r="H705" s="835" t="s">
        <v>4724</v>
      </c>
      <c r="I705" s="849">
        <v>48.476666768391929</v>
      </c>
      <c r="J705" s="849">
        <v>40</v>
      </c>
      <c r="K705" s="850">
        <v>1939.0599975585938</v>
      </c>
    </row>
    <row r="706" spans="1:11" ht="14.45" customHeight="1" x14ac:dyDescent="0.2">
      <c r="A706" s="831" t="s">
        <v>583</v>
      </c>
      <c r="B706" s="832" t="s">
        <v>584</v>
      </c>
      <c r="C706" s="835" t="s">
        <v>627</v>
      </c>
      <c r="D706" s="863" t="s">
        <v>628</v>
      </c>
      <c r="E706" s="835" t="s">
        <v>4515</v>
      </c>
      <c r="F706" s="863" t="s">
        <v>4516</v>
      </c>
      <c r="G706" s="835" t="s">
        <v>5610</v>
      </c>
      <c r="H706" s="835" t="s">
        <v>5611</v>
      </c>
      <c r="I706" s="849">
        <v>107.90000152587891</v>
      </c>
      <c r="J706" s="849">
        <v>5</v>
      </c>
      <c r="K706" s="850">
        <v>539.489990234375</v>
      </c>
    </row>
    <row r="707" spans="1:11" ht="14.45" customHeight="1" x14ac:dyDescent="0.2">
      <c r="A707" s="831" t="s">
        <v>583</v>
      </c>
      <c r="B707" s="832" t="s">
        <v>584</v>
      </c>
      <c r="C707" s="835" t="s">
        <v>627</v>
      </c>
      <c r="D707" s="863" t="s">
        <v>628</v>
      </c>
      <c r="E707" s="835" t="s">
        <v>4515</v>
      </c>
      <c r="F707" s="863" t="s">
        <v>4516</v>
      </c>
      <c r="G707" s="835" t="s">
        <v>4784</v>
      </c>
      <c r="H707" s="835" t="s">
        <v>5612</v>
      </c>
      <c r="I707" s="849">
        <v>69.699996948242188</v>
      </c>
      <c r="J707" s="849">
        <v>10</v>
      </c>
      <c r="K707" s="850">
        <v>696.96002197265625</v>
      </c>
    </row>
    <row r="708" spans="1:11" ht="14.45" customHeight="1" x14ac:dyDescent="0.2">
      <c r="A708" s="831" t="s">
        <v>583</v>
      </c>
      <c r="B708" s="832" t="s">
        <v>584</v>
      </c>
      <c r="C708" s="835" t="s">
        <v>627</v>
      </c>
      <c r="D708" s="863" t="s">
        <v>628</v>
      </c>
      <c r="E708" s="835" t="s">
        <v>4515</v>
      </c>
      <c r="F708" s="863" t="s">
        <v>4516</v>
      </c>
      <c r="G708" s="835" t="s">
        <v>4727</v>
      </c>
      <c r="H708" s="835" t="s">
        <v>4728</v>
      </c>
      <c r="I708" s="849">
        <v>235.1300048828125</v>
      </c>
      <c r="J708" s="849">
        <v>10</v>
      </c>
      <c r="K708" s="850">
        <v>2351.2900390625</v>
      </c>
    </row>
    <row r="709" spans="1:11" ht="14.45" customHeight="1" x14ac:dyDescent="0.2">
      <c r="A709" s="831" t="s">
        <v>583</v>
      </c>
      <c r="B709" s="832" t="s">
        <v>584</v>
      </c>
      <c r="C709" s="835" t="s">
        <v>627</v>
      </c>
      <c r="D709" s="863" t="s">
        <v>628</v>
      </c>
      <c r="E709" s="835" t="s">
        <v>4515</v>
      </c>
      <c r="F709" s="863" t="s">
        <v>4516</v>
      </c>
      <c r="G709" s="835" t="s">
        <v>4729</v>
      </c>
      <c r="H709" s="835" t="s">
        <v>4730</v>
      </c>
      <c r="I709" s="849">
        <v>22.149999618530273</v>
      </c>
      <c r="J709" s="849">
        <v>85</v>
      </c>
      <c r="K709" s="850">
        <v>1882.75</v>
      </c>
    </row>
    <row r="710" spans="1:11" ht="14.45" customHeight="1" x14ac:dyDescent="0.2">
      <c r="A710" s="831" t="s">
        <v>583</v>
      </c>
      <c r="B710" s="832" t="s">
        <v>584</v>
      </c>
      <c r="C710" s="835" t="s">
        <v>627</v>
      </c>
      <c r="D710" s="863" t="s">
        <v>628</v>
      </c>
      <c r="E710" s="835" t="s">
        <v>4515</v>
      </c>
      <c r="F710" s="863" t="s">
        <v>4516</v>
      </c>
      <c r="G710" s="835" t="s">
        <v>4731</v>
      </c>
      <c r="H710" s="835" t="s">
        <v>4732</v>
      </c>
      <c r="I710" s="849">
        <v>30.178000259399415</v>
      </c>
      <c r="J710" s="849">
        <v>105</v>
      </c>
      <c r="K710" s="850">
        <v>3168.6499633789063</v>
      </c>
    </row>
    <row r="711" spans="1:11" ht="14.45" customHeight="1" x14ac:dyDescent="0.2">
      <c r="A711" s="831" t="s">
        <v>583</v>
      </c>
      <c r="B711" s="832" t="s">
        <v>584</v>
      </c>
      <c r="C711" s="835" t="s">
        <v>627</v>
      </c>
      <c r="D711" s="863" t="s">
        <v>628</v>
      </c>
      <c r="E711" s="835" t="s">
        <v>4515</v>
      </c>
      <c r="F711" s="863" t="s">
        <v>4516</v>
      </c>
      <c r="G711" s="835" t="s">
        <v>4737</v>
      </c>
      <c r="H711" s="835" t="s">
        <v>4738</v>
      </c>
      <c r="I711" s="849">
        <v>5.2725000381469727</v>
      </c>
      <c r="J711" s="849">
        <v>130</v>
      </c>
      <c r="K711" s="850">
        <v>685.30001068115234</v>
      </c>
    </row>
    <row r="712" spans="1:11" ht="14.45" customHeight="1" x14ac:dyDescent="0.2">
      <c r="A712" s="831" t="s">
        <v>583</v>
      </c>
      <c r="B712" s="832" t="s">
        <v>584</v>
      </c>
      <c r="C712" s="835" t="s">
        <v>627</v>
      </c>
      <c r="D712" s="863" t="s">
        <v>628</v>
      </c>
      <c r="E712" s="835" t="s">
        <v>4515</v>
      </c>
      <c r="F712" s="863" t="s">
        <v>4516</v>
      </c>
      <c r="G712" s="835" t="s">
        <v>4795</v>
      </c>
      <c r="H712" s="835" t="s">
        <v>5613</v>
      </c>
      <c r="I712" s="849">
        <v>112.81999969482422</v>
      </c>
      <c r="J712" s="849">
        <v>5</v>
      </c>
      <c r="K712" s="850">
        <v>564.08001708984375</v>
      </c>
    </row>
    <row r="713" spans="1:11" ht="14.45" customHeight="1" x14ac:dyDescent="0.2">
      <c r="A713" s="831" t="s">
        <v>583</v>
      </c>
      <c r="B713" s="832" t="s">
        <v>584</v>
      </c>
      <c r="C713" s="835" t="s">
        <v>627</v>
      </c>
      <c r="D713" s="863" t="s">
        <v>628</v>
      </c>
      <c r="E713" s="835" t="s">
        <v>4515</v>
      </c>
      <c r="F713" s="863" t="s">
        <v>4516</v>
      </c>
      <c r="G713" s="835" t="s">
        <v>5614</v>
      </c>
      <c r="H713" s="835" t="s">
        <v>5615</v>
      </c>
      <c r="I713" s="849">
        <v>112.30000305175781</v>
      </c>
      <c r="J713" s="849">
        <v>5</v>
      </c>
      <c r="K713" s="850">
        <v>561.489990234375</v>
      </c>
    </row>
    <row r="714" spans="1:11" ht="14.45" customHeight="1" x14ac:dyDescent="0.2">
      <c r="A714" s="831" t="s">
        <v>583</v>
      </c>
      <c r="B714" s="832" t="s">
        <v>584</v>
      </c>
      <c r="C714" s="835" t="s">
        <v>627</v>
      </c>
      <c r="D714" s="863" t="s">
        <v>628</v>
      </c>
      <c r="E714" s="835" t="s">
        <v>4515</v>
      </c>
      <c r="F714" s="863" t="s">
        <v>4516</v>
      </c>
      <c r="G714" s="835" t="s">
        <v>5616</v>
      </c>
      <c r="H714" s="835" t="s">
        <v>5617</v>
      </c>
      <c r="I714" s="849">
        <v>293.25</v>
      </c>
      <c r="J714" s="849">
        <v>5</v>
      </c>
      <c r="K714" s="850">
        <v>1466.25</v>
      </c>
    </row>
    <row r="715" spans="1:11" ht="14.45" customHeight="1" x14ac:dyDescent="0.2">
      <c r="A715" s="831" t="s">
        <v>583</v>
      </c>
      <c r="B715" s="832" t="s">
        <v>584</v>
      </c>
      <c r="C715" s="835" t="s">
        <v>627</v>
      </c>
      <c r="D715" s="863" t="s">
        <v>628</v>
      </c>
      <c r="E715" s="835" t="s">
        <v>4515</v>
      </c>
      <c r="F715" s="863" t="s">
        <v>4516</v>
      </c>
      <c r="G715" s="835" t="s">
        <v>5618</v>
      </c>
      <c r="H715" s="835" t="s">
        <v>5619</v>
      </c>
      <c r="I715" s="849">
        <v>129.25999450683594</v>
      </c>
      <c r="J715" s="849">
        <v>5</v>
      </c>
      <c r="K715" s="850">
        <v>646.29998779296875</v>
      </c>
    </row>
    <row r="716" spans="1:11" ht="14.45" customHeight="1" x14ac:dyDescent="0.2">
      <c r="A716" s="831" t="s">
        <v>583</v>
      </c>
      <c r="B716" s="832" t="s">
        <v>584</v>
      </c>
      <c r="C716" s="835" t="s">
        <v>627</v>
      </c>
      <c r="D716" s="863" t="s">
        <v>628</v>
      </c>
      <c r="E716" s="835" t="s">
        <v>4515</v>
      </c>
      <c r="F716" s="863" t="s">
        <v>4516</v>
      </c>
      <c r="G716" s="835" t="s">
        <v>5620</v>
      </c>
      <c r="H716" s="835" t="s">
        <v>5621</v>
      </c>
      <c r="I716" s="849">
        <v>55.369998931884766</v>
      </c>
      <c r="J716" s="849">
        <v>10</v>
      </c>
      <c r="K716" s="850">
        <v>553.72998046875</v>
      </c>
    </row>
    <row r="717" spans="1:11" ht="14.45" customHeight="1" x14ac:dyDescent="0.2">
      <c r="A717" s="831" t="s">
        <v>583</v>
      </c>
      <c r="B717" s="832" t="s">
        <v>584</v>
      </c>
      <c r="C717" s="835" t="s">
        <v>627</v>
      </c>
      <c r="D717" s="863" t="s">
        <v>628</v>
      </c>
      <c r="E717" s="835" t="s">
        <v>4515</v>
      </c>
      <c r="F717" s="863" t="s">
        <v>4516</v>
      </c>
      <c r="G717" s="835" t="s">
        <v>4743</v>
      </c>
      <c r="H717" s="835" t="s">
        <v>4744</v>
      </c>
      <c r="I717" s="849">
        <v>283.01998901367188</v>
      </c>
      <c r="J717" s="849">
        <v>5</v>
      </c>
      <c r="K717" s="850">
        <v>1415.0999755859375</v>
      </c>
    </row>
    <row r="718" spans="1:11" ht="14.45" customHeight="1" x14ac:dyDescent="0.2">
      <c r="A718" s="831" t="s">
        <v>583</v>
      </c>
      <c r="B718" s="832" t="s">
        <v>584</v>
      </c>
      <c r="C718" s="835" t="s">
        <v>627</v>
      </c>
      <c r="D718" s="863" t="s">
        <v>628</v>
      </c>
      <c r="E718" s="835" t="s">
        <v>4515</v>
      </c>
      <c r="F718" s="863" t="s">
        <v>4516</v>
      </c>
      <c r="G718" s="835" t="s">
        <v>4745</v>
      </c>
      <c r="H718" s="835" t="s">
        <v>4746</v>
      </c>
      <c r="I718" s="849">
        <v>233.80000305175781</v>
      </c>
      <c r="J718" s="849">
        <v>5</v>
      </c>
      <c r="K718" s="850">
        <v>1168.97998046875</v>
      </c>
    </row>
    <row r="719" spans="1:11" ht="14.45" customHeight="1" x14ac:dyDescent="0.2">
      <c r="A719" s="831" t="s">
        <v>583</v>
      </c>
      <c r="B719" s="832" t="s">
        <v>584</v>
      </c>
      <c r="C719" s="835" t="s">
        <v>627</v>
      </c>
      <c r="D719" s="863" t="s">
        <v>628</v>
      </c>
      <c r="E719" s="835" t="s">
        <v>4515</v>
      </c>
      <c r="F719" s="863" t="s">
        <v>4516</v>
      </c>
      <c r="G719" s="835" t="s">
        <v>4751</v>
      </c>
      <c r="H719" s="835" t="s">
        <v>4752</v>
      </c>
      <c r="I719" s="849">
        <v>139.1724967956543</v>
      </c>
      <c r="J719" s="849">
        <v>11</v>
      </c>
      <c r="K719" s="850">
        <v>1530.8900146484375</v>
      </c>
    </row>
    <row r="720" spans="1:11" ht="14.45" customHeight="1" x14ac:dyDescent="0.2">
      <c r="A720" s="831" t="s">
        <v>583</v>
      </c>
      <c r="B720" s="832" t="s">
        <v>584</v>
      </c>
      <c r="C720" s="835" t="s">
        <v>627</v>
      </c>
      <c r="D720" s="863" t="s">
        <v>628</v>
      </c>
      <c r="E720" s="835" t="s">
        <v>4515</v>
      </c>
      <c r="F720" s="863" t="s">
        <v>4516</v>
      </c>
      <c r="G720" s="835" t="s">
        <v>4753</v>
      </c>
      <c r="H720" s="835" t="s">
        <v>4754</v>
      </c>
      <c r="I720" s="849">
        <v>38.400001525878906</v>
      </c>
      <c r="J720" s="849">
        <v>10</v>
      </c>
      <c r="K720" s="850">
        <v>384.010009765625</v>
      </c>
    </row>
    <row r="721" spans="1:11" ht="14.45" customHeight="1" x14ac:dyDescent="0.2">
      <c r="A721" s="831" t="s">
        <v>583</v>
      </c>
      <c r="B721" s="832" t="s">
        <v>584</v>
      </c>
      <c r="C721" s="835" t="s">
        <v>627</v>
      </c>
      <c r="D721" s="863" t="s">
        <v>628</v>
      </c>
      <c r="E721" s="835" t="s">
        <v>4515</v>
      </c>
      <c r="F721" s="863" t="s">
        <v>4516</v>
      </c>
      <c r="G721" s="835" t="s">
        <v>5622</v>
      </c>
      <c r="H721" s="835" t="s">
        <v>5623</v>
      </c>
      <c r="I721" s="849">
        <v>76.889999389648438</v>
      </c>
      <c r="J721" s="849">
        <v>20</v>
      </c>
      <c r="K721" s="850">
        <v>1537.75</v>
      </c>
    </row>
    <row r="722" spans="1:11" ht="14.45" customHeight="1" x14ac:dyDescent="0.2">
      <c r="A722" s="831" t="s">
        <v>583</v>
      </c>
      <c r="B722" s="832" t="s">
        <v>584</v>
      </c>
      <c r="C722" s="835" t="s">
        <v>627</v>
      </c>
      <c r="D722" s="863" t="s">
        <v>628</v>
      </c>
      <c r="E722" s="835" t="s">
        <v>4515</v>
      </c>
      <c r="F722" s="863" t="s">
        <v>4516</v>
      </c>
      <c r="G722" s="835" t="s">
        <v>5624</v>
      </c>
      <c r="H722" s="835" t="s">
        <v>5625</v>
      </c>
      <c r="I722" s="849">
        <v>213.53999328613281</v>
      </c>
      <c r="J722" s="849">
        <v>20</v>
      </c>
      <c r="K722" s="850">
        <v>4270.7998046875</v>
      </c>
    </row>
    <row r="723" spans="1:11" ht="14.45" customHeight="1" x14ac:dyDescent="0.2">
      <c r="A723" s="831" t="s">
        <v>583</v>
      </c>
      <c r="B723" s="832" t="s">
        <v>584</v>
      </c>
      <c r="C723" s="835" t="s">
        <v>627</v>
      </c>
      <c r="D723" s="863" t="s">
        <v>628</v>
      </c>
      <c r="E723" s="835" t="s">
        <v>4515</v>
      </c>
      <c r="F723" s="863" t="s">
        <v>4516</v>
      </c>
      <c r="G723" s="835" t="s">
        <v>4811</v>
      </c>
      <c r="H723" s="835" t="s">
        <v>5626</v>
      </c>
      <c r="I723" s="849">
        <v>5.8400001525878906</v>
      </c>
      <c r="J723" s="849">
        <v>100</v>
      </c>
      <c r="K723" s="850">
        <v>584</v>
      </c>
    </row>
    <row r="724" spans="1:11" ht="14.45" customHeight="1" x14ac:dyDescent="0.2">
      <c r="A724" s="831" t="s">
        <v>583</v>
      </c>
      <c r="B724" s="832" t="s">
        <v>584</v>
      </c>
      <c r="C724" s="835" t="s">
        <v>627</v>
      </c>
      <c r="D724" s="863" t="s">
        <v>628</v>
      </c>
      <c r="E724" s="835" t="s">
        <v>4515</v>
      </c>
      <c r="F724" s="863" t="s">
        <v>4516</v>
      </c>
      <c r="G724" s="835" t="s">
        <v>4755</v>
      </c>
      <c r="H724" s="835" t="s">
        <v>4756</v>
      </c>
      <c r="I724" s="849">
        <v>14.119999885559082</v>
      </c>
      <c r="J724" s="849">
        <v>100</v>
      </c>
      <c r="K724" s="850">
        <v>1412</v>
      </c>
    </row>
    <row r="725" spans="1:11" ht="14.45" customHeight="1" x14ac:dyDescent="0.2">
      <c r="A725" s="831" t="s">
        <v>583</v>
      </c>
      <c r="B725" s="832" t="s">
        <v>584</v>
      </c>
      <c r="C725" s="835" t="s">
        <v>627</v>
      </c>
      <c r="D725" s="863" t="s">
        <v>628</v>
      </c>
      <c r="E725" s="835" t="s">
        <v>4515</v>
      </c>
      <c r="F725" s="863" t="s">
        <v>4516</v>
      </c>
      <c r="G725" s="835" t="s">
        <v>4759</v>
      </c>
      <c r="H725" s="835" t="s">
        <v>4760</v>
      </c>
      <c r="I725" s="849">
        <v>227.55000305175781</v>
      </c>
      <c r="J725" s="849">
        <v>25</v>
      </c>
      <c r="K725" s="850">
        <v>5688.77978515625</v>
      </c>
    </row>
    <row r="726" spans="1:11" ht="14.45" customHeight="1" x14ac:dyDescent="0.2">
      <c r="A726" s="831" t="s">
        <v>583</v>
      </c>
      <c r="B726" s="832" t="s">
        <v>584</v>
      </c>
      <c r="C726" s="835" t="s">
        <v>627</v>
      </c>
      <c r="D726" s="863" t="s">
        <v>628</v>
      </c>
      <c r="E726" s="835" t="s">
        <v>4515</v>
      </c>
      <c r="F726" s="863" t="s">
        <v>4516</v>
      </c>
      <c r="G726" s="835" t="s">
        <v>5627</v>
      </c>
      <c r="H726" s="835" t="s">
        <v>5628</v>
      </c>
      <c r="I726" s="849">
        <v>428.14999389648438</v>
      </c>
      <c r="J726" s="849">
        <v>2</v>
      </c>
      <c r="K726" s="850">
        <v>856.28997802734375</v>
      </c>
    </row>
    <row r="727" spans="1:11" ht="14.45" customHeight="1" x14ac:dyDescent="0.2">
      <c r="A727" s="831" t="s">
        <v>583</v>
      </c>
      <c r="B727" s="832" t="s">
        <v>584</v>
      </c>
      <c r="C727" s="835" t="s">
        <v>627</v>
      </c>
      <c r="D727" s="863" t="s">
        <v>628</v>
      </c>
      <c r="E727" s="835" t="s">
        <v>4515</v>
      </c>
      <c r="F727" s="863" t="s">
        <v>4516</v>
      </c>
      <c r="G727" s="835" t="s">
        <v>4765</v>
      </c>
      <c r="H727" s="835" t="s">
        <v>4766</v>
      </c>
      <c r="I727" s="849">
        <v>727.260009765625</v>
      </c>
      <c r="J727" s="849">
        <v>3</v>
      </c>
      <c r="K727" s="850">
        <v>2181.780029296875</v>
      </c>
    </row>
    <row r="728" spans="1:11" ht="14.45" customHeight="1" x14ac:dyDescent="0.2">
      <c r="A728" s="831" t="s">
        <v>583</v>
      </c>
      <c r="B728" s="832" t="s">
        <v>584</v>
      </c>
      <c r="C728" s="835" t="s">
        <v>627</v>
      </c>
      <c r="D728" s="863" t="s">
        <v>628</v>
      </c>
      <c r="E728" s="835" t="s">
        <v>4515</v>
      </c>
      <c r="F728" s="863" t="s">
        <v>4516</v>
      </c>
      <c r="G728" s="835" t="s">
        <v>4715</v>
      </c>
      <c r="H728" s="835" t="s">
        <v>4769</v>
      </c>
      <c r="I728" s="849">
        <v>128</v>
      </c>
      <c r="J728" s="849">
        <v>10</v>
      </c>
      <c r="K728" s="850">
        <v>1280</v>
      </c>
    </row>
    <row r="729" spans="1:11" ht="14.45" customHeight="1" x14ac:dyDescent="0.2">
      <c r="A729" s="831" t="s">
        <v>583</v>
      </c>
      <c r="B729" s="832" t="s">
        <v>584</v>
      </c>
      <c r="C729" s="835" t="s">
        <v>627</v>
      </c>
      <c r="D729" s="863" t="s">
        <v>628</v>
      </c>
      <c r="E729" s="835" t="s">
        <v>4515</v>
      </c>
      <c r="F729" s="863" t="s">
        <v>4516</v>
      </c>
      <c r="G729" s="835" t="s">
        <v>5629</v>
      </c>
      <c r="H729" s="835" t="s">
        <v>5630</v>
      </c>
      <c r="I729" s="849">
        <v>47.560001373291016</v>
      </c>
      <c r="J729" s="849">
        <v>10</v>
      </c>
      <c r="K729" s="850">
        <v>475.6400146484375</v>
      </c>
    </row>
    <row r="730" spans="1:11" ht="14.45" customHeight="1" x14ac:dyDescent="0.2">
      <c r="A730" s="831" t="s">
        <v>583</v>
      </c>
      <c r="B730" s="832" t="s">
        <v>584</v>
      </c>
      <c r="C730" s="835" t="s">
        <v>627</v>
      </c>
      <c r="D730" s="863" t="s">
        <v>628</v>
      </c>
      <c r="E730" s="835" t="s">
        <v>4515</v>
      </c>
      <c r="F730" s="863" t="s">
        <v>4516</v>
      </c>
      <c r="G730" s="835" t="s">
        <v>5631</v>
      </c>
      <c r="H730" s="835" t="s">
        <v>5632</v>
      </c>
      <c r="I730" s="849">
        <v>6.440000057220459</v>
      </c>
      <c r="J730" s="849">
        <v>200</v>
      </c>
      <c r="K730" s="850">
        <v>1288</v>
      </c>
    </row>
    <row r="731" spans="1:11" ht="14.45" customHeight="1" x14ac:dyDescent="0.2">
      <c r="A731" s="831" t="s">
        <v>583</v>
      </c>
      <c r="B731" s="832" t="s">
        <v>584</v>
      </c>
      <c r="C731" s="835" t="s">
        <v>627</v>
      </c>
      <c r="D731" s="863" t="s">
        <v>628</v>
      </c>
      <c r="E731" s="835" t="s">
        <v>4515</v>
      </c>
      <c r="F731" s="863" t="s">
        <v>4516</v>
      </c>
      <c r="G731" s="835" t="s">
        <v>4773</v>
      </c>
      <c r="H731" s="835" t="s">
        <v>4774</v>
      </c>
      <c r="I731" s="849">
        <v>2.6000000238418579</v>
      </c>
      <c r="J731" s="849">
        <v>140</v>
      </c>
      <c r="K731" s="850">
        <v>364</v>
      </c>
    </row>
    <row r="732" spans="1:11" ht="14.45" customHeight="1" x14ac:dyDescent="0.2">
      <c r="A732" s="831" t="s">
        <v>583</v>
      </c>
      <c r="B732" s="832" t="s">
        <v>584</v>
      </c>
      <c r="C732" s="835" t="s">
        <v>627</v>
      </c>
      <c r="D732" s="863" t="s">
        <v>628</v>
      </c>
      <c r="E732" s="835" t="s">
        <v>4515</v>
      </c>
      <c r="F732" s="863" t="s">
        <v>4516</v>
      </c>
      <c r="G732" s="835" t="s">
        <v>4721</v>
      </c>
      <c r="H732" s="835" t="s">
        <v>4775</v>
      </c>
      <c r="I732" s="849">
        <v>790.8800048828125</v>
      </c>
      <c r="J732" s="849">
        <v>1</v>
      </c>
      <c r="K732" s="850">
        <v>790.8800048828125</v>
      </c>
    </row>
    <row r="733" spans="1:11" ht="14.45" customHeight="1" x14ac:dyDescent="0.2">
      <c r="A733" s="831" t="s">
        <v>583</v>
      </c>
      <c r="B733" s="832" t="s">
        <v>584</v>
      </c>
      <c r="C733" s="835" t="s">
        <v>627</v>
      </c>
      <c r="D733" s="863" t="s">
        <v>628</v>
      </c>
      <c r="E733" s="835" t="s">
        <v>4515</v>
      </c>
      <c r="F733" s="863" t="s">
        <v>4516</v>
      </c>
      <c r="G733" s="835" t="s">
        <v>4723</v>
      </c>
      <c r="H733" s="835" t="s">
        <v>4780</v>
      </c>
      <c r="I733" s="849">
        <v>48.479999542236328</v>
      </c>
      <c r="J733" s="849">
        <v>10</v>
      </c>
      <c r="K733" s="850">
        <v>484.76998901367188</v>
      </c>
    </row>
    <row r="734" spans="1:11" ht="14.45" customHeight="1" x14ac:dyDescent="0.2">
      <c r="A734" s="831" t="s">
        <v>583</v>
      </c>
      <c r="B734" s="832" t="s">
        <v>584</v>
      </c>
      <c r="C734" s="835" t="s">
        <v>627</v>
      </c>
      <c r="D734" s="863" t="s">
        <v>628</v>
      </c>
      <c r="E734" s="835" t="s">
        <v>4515</v>
      </c>
      <c r="F734" s="863" t="s">
        <v>4516</v>
      </c>
      <c r="G734" s="835" t="s">
        <v>4784</v>
      </c>
      <c r="H734" s="835" t="s">
        <v>4785</v>
      </c>
      <c r="I734" s="849">
        <v>69.699996948242188</v>
      </c>
      <c r="J734" s="849">
        <v>10</v>
      </c>
      <c r="K734" s="850">
        <v>696.96002197265625</v>
      </c>
    </row>
    <row r="735" spans="1:11" ht="14.45" customHeight="1" x14ac:dyDescent="0.2">
      <c r="A735" s="831" t="s">
        <v>583</v>
      </c>
      <c r="B735" s="832" t="s">
        <v>584</v>
      </c>
      <c r="C735" s="835" t="s">
        <v>627</v>
      </c>
      <c r="D735" s="863" t="s">
        <v>628</v>
      </c>
      <c r="E735" s="835" t="s">
        <v>4515</v>
      </c>
      <c r="F735" s="863" t="s">
        <v>4516</v>
      </c>
      <c r="G735" s="835" t="s">
        <v>4727</v>
      </c>
      <c r="H735" s="835" t="s">
        <v>5633</v>
      </c>
      <c r="I735" s="849">
        <v>235.1300048828125</v>
      </c>
      <c r="J735" s="849">
        <v>10</v>
      </c>
      <c r="K735" s="850">
        <v>2351.2900390625</v>
      </c>
    </row>
    <row r="736" spans="1:11" ht="14.45" customHeight="1" x14ac:dyDescent="0.2">
      <c r="A736" s="831" t="s">
        <v>583</v>
      </c>
      <c r="B736" s="832" t="s">
        <v>584</v>
      </c>
      <c r="C736" s="835" t="s">
        <v>627</v>
      </c>
      <c r="D736" s="863" t="s">
        <v>628</v>
      </c>
      <c r="E736" s="835" t="s">
        <v>4515</v>
      </c>
      <c r="F736" s="863" t="s">
        <v>4516</v>
      </c>
      <c r="G736" s="835" t="s">
        <v>4729</v>
      </c>
      <c r="H736" s="835" t="s">
        <v>4788</v>
      </c>
      <c r="I736" s="849">
        <v>22.149999618530273</v>
      </c>
      <c r="J736" s="849">
        <v>45</v>
      </c>
      <c r="K736" s="850">
        <v>996.75</v>
      </c>
    </row>
    <row r="737" spans="1:11" ht="14.45" customHeight="1" x14ac:dyDescent="0.2">
      <c r="A737" s="831" t="s">
        <v>583</v>
      </c>
      <c r="B737" s="832" t="s">
        <v>584</v>
      </c>
      <c r="C737" s="835" t="s">
        <v>627</v>
      </c>
      <c r="D737" s="863" t="s">
        <v>628</v>
      </c>
      <c r="E737" s="835" t="s">
        <v>4515</v>
      </c>
      <c r="F737" s="863" t="s">
        <v>4516</v>
      </c>
      <c r="G737" s="835" t="s">
        <v>4731</v>
      </c>
      <c r="H737" s="835" t="s">
        <v>4789</v>
      </c>
      <c r="I737" s="849">
        <v>30.175000190734863</v>
      </c>
      <c r="J737" s="849">
        <v>95</v>
      </c>
      <c r="K737" s="850">
        <v>2866.6999816894531</v>
      </c>
    </row>
    <row r="738" spans="1:11" ht="14.45" customHeight="1" x14ac:dyDescent="0.2">
      <c r="A738" s="831" t="s">
        <v>583</v>
      </c>
      <c r="B738" s="832" t="s">
        <v>584</v>
      </c>
      <c r="C738" s="835" t="s">
        <v>627</v>
      </c>
      <c r="D738" s="863" t="s">
        <v>628</v>
      </c>
      <c r="E738" s="835" t="s">
        <v>4515</v>
      </c>
      <c r="F738" s="863" t="s">
        <v>4516</v>
      </c>
      <c r="G738" s="835" t="s">
        <v>4733</v>
      </c>
      <c r="H738" s="835" t="s">
        <v>4790</v>
      </c>
      <c r="I738" s="849">
        <v>235.75</v>
      </c>
      <c r="J738" s="849">
        <v>6</v>
      </c>
      <c r="K738" s="850">
        <v>1414.5</v>
      </c>
    </row>
    <row r="739" spans="1:11" ht="14.45" customHeight="1" x14ac:dyDescent="0.2">
      <c r="A739" s="831" t="s">
        <v>583</v>
      </c>
      <c r="B739" s="832" t="s">
        <v>584</v>
      </c>
      <c r="C739" s="835" t="s">
        <v>627</v>
      </c>
      <c r="D739" s="863" t="s">
        <v>628</v>
      </c>
      <c r="E739" s="835" t="s">
        <v>4515</v>
      </c>
      <c r="F739" s="863" t="s">
        <v>4516</v>
      </c>
      <c r="G739" s="835" t="s">
        <v>5634</v>
      </c>
      <c r="H739" s="835" t="s">
        <v>5635</v>
      </c>
      <c r="I739" s="849">
        <v>627.9000244140625</v>
      </c>
      <c r="J739" s="849">
        <v>1</v>
      </c>
      <c r="K739" s="850">
        <v>627.9000244140625</v>
      </c>
    </row>
    <row r="740" spans="1:11" ht="14.45" customHeight="1" x14ac:dyDescent="0.2">
      <c r="A740" s="831" t="s">
        <v>583</v>
      </c>
      <c r="B740" s="832" t="s">
        <v>584</v>
      </c>
      <c r="C740" s="835" t="s">
        <v>627</v>
      </c>
      <c r="D740" s="863" t="s">
        <v>628</v>
      </c>
      <c r="E740" s="835" t="s">
        <v>4515</v>
      </c>
      <c r="F740" s="863" t="s">
        <v>4516</v>
      </c>
      <c r="G740" s="835" t="s">
        <v>4737</v>
      </c>
      <c r="H740" s="835" t="s">
        <v>4791</v>
      </c>
      <c r="I740" s="849">
        <v>5.2800002098083496</v>
      </c>
      <c r="J740" s="849">
        <v>50</v>
      </c>
      <c r="K740" s="850">
        <v>264</v>
      </c>
    </row>
    <row r="741" spans="1:11" ht="14.45" customHeight="1" x14ac:dyDescent="0.2">
      <c r="A741" s="831" t="s">
        <v>583</v>
      </c>
      <c r="B741" s="832" t="s">
        <v>584</v>
      </c>
      <c r="C741" s="835" t="s">
        <v>627</v>
      </c>
      <c r="D741" s="863" t="s">
        <v>628</v>
      </c>
      <c r="E741" s="835" t="s">
        <v>4515</v>
      </c>
      <c r="F741" s="863" t="s">
        <v>4516</v>
      </c>
      <c r="G741" s="835" t="s">
        <v>5636</v>
      </c>
      <c r="H741" s="835" t="s">
        <v>5637</v>
      </c>
      <c r="I741" s="849">
        <v>123.19000244140625</v>
      </c>
      <c r="J741" s="849">
        <v>10</v>
      </c>
      <c r="K741" s="850">
        <v>1231.9000244140625</v>
      </c>
    </row>
    <row r="742" spans="1:11" ht="14.45" customHeight="1" x14ac:dyDescent="0.2">
      <c r="A742" s="831" t="s">
        <v>583</v>
      </c>
      <c r="B742" s="832" t="s">
        <v>584</v>
      </c>
      <c r="C742" s="835" t="s">
        <v>627</v>
      </c>
      <c r="D742" s="863" t="s">
        <v>628</v>
      </c>
      <c r="E742" s="835" t="s">
        <v>4515</v>
      </c>
      <c r="F742" s="863" t="s">
        <v>4516</v>
      </c>
      <c r="G742" s="835" t="s">
        <v>5614</v>
      </c>
      <c r="H742" s="835" t="s">
        <v>5638</v>
      </c>
      <c r="I742" s="849">
        <v>120.61000061035156</v>
      </c>
      <c r="J742" s="849">
        <v>5</v>
      </c>
      <c r="K742" s="850">
        <v>603.05999755859375</v>
      </c>
    </row>
    <row r="743" spans="1:11" ht="14.45" customHeight="1" x14ac:dyDescent="0.2">
      <c r="A743" s="831" t="s">
        <v>583</v>
      </c>
      <c r="B743" s="832" t="s">
        <v>584</v>
      </c>
      <c r="C743" s="835" t="s">
        <v>627</v>
      </c>
      <c r="D743" s="863" t="s">
        <v>628</v>
      </c>
      <c r="E743" s="835" t="s">
        <v>4515</v>
      </c>
      <c r="F743" s="863" t="s">
        <v>4516</v>
      </c>
      <c r="G743" s="835" t="s">
        <v>5639</v>
      </c>
      <c r="H743" s="835" t="s">
        <v>5640</v>
      </c>
      <c r="I743" s="849">
        <v>214.74000549316406</v>
      </c>
      <c r="J743" s="849">
        <v>18</v>
      </c>
      <c r="K743" s="850">
        <v>3865.3798828125</v>
      </c>
    </row>
    <row r="744" spans="1:11" ht="14.45" customHeight="1" x14ac:dyDescent="0.2">
      <c r="A744" s="831" t="s">
        <v>583</v>
      </c>
      <c r="B744" s="832" t="s">
        <v>584</v>
      </c>
      <c r="C744" s="835" t="s">
        <v>627</v>
      </c>
      <c r="D744" s="863" t="s">
        <v>628</v>
      </c>
      <c r="E744" s="835" t="s">
        <v>4515</v>
      </c>
      <c r="F744" s="863" t="s">
        <v>4516</v>
      </c>
      <c r="G744" s="835" t="s">
        <v>5618</v>
      </c>
      <c r="H744" s="835" t="s">
        <v>5641</v>
      </c>
      <c r="I744" s="849">
        <v>86.25</v>
      </c>
      <c r="J744" s="849">
        <v>15</v>
      </c>
      <c r="K744" s="850">
        <v>1293.75</v>
      </c>
    </row>
    <row r="745" spans="1:11" ht="14.45" customHeight="1" x14ac:dyDescent="0.2">
      <c r="A745" s="831" t="s">
        <v>583</v>
      </c>
      <c r="B745" s="832" t="s">
        <v>584</v>
      </c>
      <c r="C745" s="835" t="s">
        <v>627</v>
      </c>
      <c r="D745" s="863" t="s">
        <v>628</v>
      </c>
      <c r="E745" s="835" t="s">
        <v>4515</v>
      </c>
      <c r="F745" s="863" t="s">
        <v>4516</v>
      </c>
      <c r="G745" s="835" t="s">
        <v>5624</v>
      </c>
      <c r="H745" s="835" t="s">
        <v>5642</v>
      </c>
      <c r="I745" s="849">
        <v>207.07000732421875</v>
      </c>
      <c r="J745" s="849">
        <v>20</v>
      </c>
      <c r="K745" s="850">
        <v>4141.4000244140625</v>
      </c>
    </row>
    <row r="746" spans="1:11" ht="14.45" customHeight="1" x14ac:dyDescent="0.2">
      <c r="A746" s="831" t="s">
        <v>583</v>
      </c>
      <c r="B746" s="832" t="s">
        <v>584</v>
      </c>
      <c r="C746" s="835" t="s">
        <v>627</v>
      </c>
      <c r="D746" s="863" t="s">
        <v>628</v>
      </c>
      <c r="E746" s="835" t="s">
        <v>4515</v>
      </c>
      <c r="F746" s="863" t="s">
        <v>4516</v>
      </c>
      <c r="G746" s="835" t="s">
        <v>4743</v>
      </c>
      <c r="H746" s="835" t="s">
        <v>4797</v>
      </c>
      <c r="I746" s="849">
        <v>283.01333618164063</v>
      </c>
      <c r="J746" s="849">
        <v>15</v>
      </c>
      <c r="K746" s="850">
        <v>4245.1800537109375</v>
      </c>
    </row>
    <row r="747" spans="1:11" ht="14.45" customHeight="1" x14ac:dyDescent="0.2">
      <c r="A747" s="831" t="s">
        <v>583</v>
      </c>
      <c r="B747" s="832" t="s">
        <v>584</v>
      </c>
      <c r="C747" s="835" t="s">
        <v>627</v>
      </c>
      <c r="D747" s="863" t="s">
        <v>628</v>
      </c>
      <c r="E747" s="835" t="s">
        <v>4515</v>
      </c>
      <c r="F747" s="863" t="s">
        <v>4516</v>
      </c>
      <c r="G747" s="835" t="s">
        <v>4745</v>
      </c>
      <c r="H747" s="835" t="s">
        <v>4798</v>
      </c>
      <c r="I747" s="849">
        <v>233.80000305175781</v>
      </c>
      <c r="J747" s="849">
        <v>5</v>
      </c>
      <c r="K747" s="850">
        <v>1169</v>
      </c>
    </row>
    <row r="748" spans="1:11" ht="14.45" customHeight="1" x14ac:dyDescent="0.2">
      <c r="A748" s="831" t="s">
        <v>583</v>
      </c>
      <c r="B748" s="832" t="s">
        <v>584</v>
      </c>
      <c r="C748" s="835" t="s">
        <v>627</v>
      </c>
      <c r="D748" s="863" t="s">
        <v>628</v>
      </c>
      <c r="E748" s="835" t="s">
        <v>4515</v>
      </c>
      <c r="F748" s="863" t="s">
        <v>4516</v>
      </c>
      <c r="G748" s="835" t="s">
        <v>4751</v>
      </c>
      <c r="H748" s="835" t="s">
        <v>4800</v>
      </c>
      <c r="I748" s="849">
        <v>139.16999816894531</v>
      </c>
      <c r="J748" s="849">
        <v>17</v>
      </c>
      <c r="K748" s="850">
        <v>2365.8900299072266</v>
      </c>
    </row>
    <row r="749" spans="1:11" ht="14.45" customHeight="1" x14ac:dyDescent="0.2">
      <c r="A749" s="831" t="s">
        <v>583</v>
      </c>
      <c r="B749" s="832" t="s">
        <v>584</v>
      </c>
      <c r="C749" s="835" t="s">
        <v>627</v>
      </c>
      <c r="D749" s="863" t="s">
        <v>628</v>
      </c>
      <c r="E749" s="835" t="s">
        <v>4515</v>
      </c>
      <c r="F749" s="863" t="s">
        <v>4516</v>
      </c>
      <c r="G749" s="835" t="s">
        <v>4805</v>
      </c>
      <c r="H749" s="835" t="s">
        <v>4806</v>
      </c>
      <c r="I749" s="849">
        <v>58.529998779296875</v>
      </c>
      <c r="J749" s="849">
        <v>20</v>
      </c>
      <c r="K749" s="850">
        <v>1170.6500244140625</v>
      </c>
    </row>
    <row r="750" spans="1:11" ht="14.45" customHeight="1" x14ac:dyDescent="0.2">
      <c r="A750" s="831" t="s">
        <v>583</v>
      </c>
      <c r="B750" s="832" t="s">
        <v>584</v>
      </c>
      <c r="C750" s="835" t="s">
        <v>627</v>
      </c>
      <c r="D750" s="863" t="s">
        <v>628</v>
      </c>
      <c r="E750" s="835" t="s">
        <v>4515</v>
      </c>
      <c r="F750" s="863" t="s">
        <v>4516</v>
      </c>
      <c r="G750" s="835" t="s">
        <v>5643</v>
      </c>
      <c r="H750" s="835" t="s">
        <v>5644</v>
      </c>
      <c r="I750" s="849">
        <v>26.020000457763672</v>
      </c>
      <c r="J750" s="849">
        <v>10</v>
      </c>
      <c r="K750" s="850">
        <v>260.20001220703125</v>
      </c>
    </row>
    <row r="751" spans="1:11" ht="14.45" customHeight="1" x14ac:dyDescent="0.2">
      <c r="A751" s="831" t="s">
        <v>583</v>
      </c>
      <c r="B751" s="832" t="s">
        <v>584</v>
      </c>
      <c r="C751" s="835" t="s">
        <v>627</v>
      </c>
      <c r="D751" s="863" t="s">
        <v>628</v>
      </c>
      <c r="E751" s="835" t="s">
        <v>4515</v>
      </c>
      <c r="F751" s="863" t="s">
        <v>4516</v>
      </c>
      <c r="G751" s="835" t="s">
        <v>4755</v>
      </c>
      <c r="H751" s="835" t="s">
        <v>4813</v>
      </c>
      <c r="I751" s="849">
        <v>14.126666704813639</v>
      </c>
      <c r="J751" s="849">
        <v>120</v>
      </c>
      <c r="K751" s="850">
        <v>1695.1000061035156</v>
      </c>
    </row>
    <row r="752" spans="1:11" ht="14.45" customHeight="1" x14ac:dyDescent="0.2">
      <c r="A752" s="831" t="s">
        <v>583</v>
      </c>
      <c r="B752" s="832" t="s">
        <v>584</v>
      </c>
      <c r="C752" s="835" t="s">
        <v>627</v>
      </c>
      <c r="D752" s="863" t="s">
        <v>628</v>
      </c>
      <c r="E752" s="835" t="s">
        <v>4515</v>
      </c>
      <c r="F752" s="863" t="s">
        <v>4516</v>
      </c>
      <c r="G752" s="835" t="s">
        <v>5645</v>
      </c>
      <c r="H752" s="835" t="s">
        <v>5646</v>
      </c>
      <c r="I752" s="849">
        <v>13.75</v>
      </c>
      <c r="J752" s="849">
        <v>50</v>
      </c>
      <c r="K752" s="850">
        <v>687.5</v>
      </c>
    </row>
    <row r="753" spans="1:11" ht="14.45" customHeight="1" x14ac:dyDescent="0.2">
      <c r="A753" s="831" t="s">
        <v>583</v>
      </c>
      <c r="B753" s="832" t="s">
        <v>584</v>
      </c>
      <c r="C753" s="835" t="s">
        <v>627</v>
      </c>
      <c r="D753" s="863" t="s">
        <v>628</v>
      </c>
      <c r="E753" s="835" t="s">
        <v>4515</v>
      </c>
      <c r="F753" s="863" t="s">
        <v>4516</v>
      </c>
      <c r="G753" s="835" t="s">
        <v>4763</v>
      </c>
      <c r="H753" s="835" t="s">
        <v>4817</v>
      </c>
      <c r="I753" s="849">
        <v>259.89999389648438</v>
      </c>
      <c r="J753" s="849">
        <v>1</v>
      </c>
      <c r="K753" s="850">
        <v>259.89999389648438</v>
      </c>
    </row>
    <row r="754" spans="1:11" ht="14.45" customHeight="1" x14ac:dyDescent="0.2">
      <c r="A754" s="831" t="s">
        <v>583</v>
      </c>
      <c r="B754" s="832" t="s">
        <v>584</v>
      </c>
      <c r="C754" s="835" t="s">
        <v>627</v>
      </c>
      <c r="D754" s="863" t="s">
        <v>628</v>
      </c>
      <c r="E754" s="835" t="s">
        <v>4515</v>
      </c>
      <c r="F754" s="863" t="s">
        <v>4516</v>
      </c>
      <c r="G754" s="835" t="s">
        <v>4517</v>
      </c>
      <c r="H754" s="835" t="s">
        <v>4820</v>
      </c>
      <c r="I754" s="849">
        <v>1.3799999952316284</v>
      </c>
      <c r="J754" s="849">
        <v>250</v>
      </c>
      <c r="K754" s="850">
        <v>345</v>
      </c>
    </row>
    <row r="755" spans="1:11" ht="14.45" customHeight="1" x14ac:dyDescent="0.2">
      <c r="A755" s="831" t="s">
        <v>583</v>
      </c>
      <c r="B755" s="832" t="s">
        <v>584</v>
      </c>
      <c r="C755" s="835" t="s">
        <v>627</v>
      </c>
      <c r="D755" s="863" t="s">
        <v>628</v>
      </c>
      <c r="E755" s="835" t="s">
        <v>4515</v>
      </c>
      <c r="F755" s="863" t="s">
        <v>4516</v>
      </c>
      <c r="G755" s="835" t="s">
        <v>4521</v>
      </c>
      <c r="H755" s="835" t="s">
        <v>4823</v>
      </c>
      <c r="I755" s="849">
        <v>0.8566666841506958</v>
      </c>
      <c r="J755" s="849">
        <v>800</v>
      </c>
      <c r="K755" s="850">
        <v>685</v>
      </c>
    </row>
    <row r="756" spans="1:11" ht="14.45" customHeight="1" x14ac:dyDescent="0.2">
      <c r="A756" s="831" t="s">
        <v>583</v>
      </c>
      <c r="B756" s="832" t="s">
        <v>584</v>
      </c>
      <c r="C756" s="835" t="s">
        <v>627</v>
      </c>
      <c r="D756" s="863" t="s">
        <v>628</v>
      </c>
      <c r="E756" s="835" t="s">
        <v>4515</v>
      </c>
      <c r="F756" s="863" t="s">
        <v>4516</v>
      </c>
      <c r="G756" s="835" t="s">
        <v>4523</v>
      </c>
      <c r="H756" s="835" t="s">
        <v>4824</v>
      </c>
      <c r="I756" s="849">
        <v>1.5159999847412109</v>
      </c>
      <c r="J756" s="849">
        <v>550</v>
      </c>
      <c r="K756" s="850">
        <v>833</v>
      </c>
    </row>
    <row r="757" spans="1:11" ht="14.45" customHeight="1" x14ac:dyDescent="0.2">
      <c r="A757" s="831" t="s">
        <v>583</v>
      </c>
      <c r="B757" s="832" t="s">
        <v>584</v>
      </c>
      <c r="C757" s="835" t="s">
        <v>627</v>
      </c>
      <c r="D757" s="863" t="s">
        <v>628</v>
      </c>
      <c r="E757" s="835" t="s">
        <v>4515</v>
      </c>
      <c r="F757" s="863" t="s">
        <v>4516</v>
      </c>
      <c r="G757" s="835" t="s">
        <v>4825</v>
      </c>
      <c r="H757" s="835" t="s">
        <v>4826</v>
      </c>
      <c r="I757" s="849">
        <v>2.0619999408721923</v>
      </c>
      <c r="J757" s="849">
        <v>400</v>
      </c>
      <c r="K757" s="850">
        <v>824.5</v>
      </c>
    </row>
    <row r="758" spans="1:11" ht="14.45" customHeight="1" x14ac:dyDescent="0.2">
      <c r="A758" s="831" t="s">
        <v>583</v>
      </c>
      <c r="B758" s="832" t="s">
        <v>584</v>
      </c>
      <c r="C758" s="835" t="s">
        <v>627</v>
      </c>
      <c r="D758" s="863" t="s">
        <v>628</v>
      </c>
      <c r="E758" s="835" t="s">
        <v>4515</v>
      </c>
      <c r="F758" s="863" t="s">
        <v>4516</v>
      </c>
      <c r="G758" s="835" t="s">
        <v>4827</v>
      </c>
      <c r="H758" s="835" t="s">
        <v>4828</v>
      </c>
      <c r="I758" s="849">
        <v>9.2975001335144043</v>
      </c>
      <c r="J758" s="849">
        <v>200</v>
      </c>
      <c r="K758" s="850">
        <v>1859.5</v>
      </c>
    </row>
    <row r="759" spans="1:11" ht="14.45" customHeight="1" x14ac:dyDescent="0.2">
      <c r="A759" s="831" t="s">
        <v>583</v>
      </c>
      <c r="B759" s="832" t="s">
        <v>584</v>
      </c>
      <c r="C759" s="835" t="s">
        <v>627</v>
      </c>
      <c r="D759" s="863" t="s">
        <v>628</v>
      </c>
      <c r="E759" s="835" t="s">
        <v>4515</v>
      </c>
      <c r="F759" s="863" t="s">
        <v>4516</v>
      </c>
      <c r="G759" s="835" t="s">
        <v>4829</v>
      </c>
      <c r="H759" s="835" t="s">
        <v>4830</v>
      </c>
      <c r="I759" s="849">
        <v>8.119999885559082</v>
      </c>
      <c r="J759" s="849">
        <v>24</v>
      </c>
      <c r="K759" s="850">
        <v>194.8800048828125</v>
      </c>
    </row>
    <row r="760" spans="1:11" ht="14.45" customHeight="1" x14ac:dyDescent="0.2">
      <c r="A760" s="831" t="s">
        <v>583</v>
      </c>
      <c r="B760" s="832" t="s">
        <v>584</v>
      </c>
      <c r="C760" s="835" t="s">
        <v>627</v>
      </c>
      <c r="D760" s="863" t="s">
        <v>628</v>
      </c>
      <c r="E760" s="835" t="s">
        <v>4515</v>
      </c>
      <c r="F760" s="863" t="s">
        <v>4516</v>
      </c>
      <c r="G760" s="835" t="s">
        <v>5647</v>
      </c>
      <c r="H760" s="835" t="s">
        <v>5648</v>
      </c>
      <c r="I760" s="849">
        <v>46</v>
      </c>
      <c r="J760" s="849">
        <v>6</v>
      </c>
      <c r="K760" s="850">
        <v>276</v>
      </c>
    </row>
    <row r="761" spans="1:11" ht="14.45" customHeight="1" x14ac:dyDescent="0.2">
      <c r="A761" s="831" t="s">
        <v>583</v>
      </c>
      <c r="B761" s="832" t="s">
        <v>584</v>
      </c>
      <c r="C761" s="835" t="s">
        <v>627</v>
      </c>
      <c r="D761" s="863" t="s">
        <v>628</v>
      </c>
      <c r="E761" s="835" t="s">
        <v>4515</v>
      </c>
      <c r="F761" s="863" t="s">
        <v>4516</v>
      </c>
      <c r="G761" s="835" t="s">
        <v>4525</v>
      </c>
      <c r="H761" s="835" t="s">
        <v>5649</v>
      </c>
      <c r="I761" s="849">
        <v>26.170000076293945</v>
      </c>
      <c r="J761" s="849">
        <v>5</v>
      </c>
      <c r="K761" s="850">
        <v>130.85000228881836</v>
      </c>
    </row>
    <row r="762" spans="1:11" ht="14.45" customHeight="1" x14ac:dyDescent="0.2">
      <c r="A762" s="831" t="s">
        <v>583</v>
      </c>
      <c r="B762" s="832" t="s">
        <v>584</v>
      </c>
      <c r="C762" s="835" t="s">
        <v>627</v>
      </c>
      <c r="D762" s="863" t="s">
        <v>628</v>
      </c>
      <c r="E762" s="835" t="s">
        <v>4515</v>
      </c>
      <c r="F762" s="863" t="s">
        <v>4516</v>
      </c>
      <c r="G762" s="835" t="s">
        <v>5650</v>
      </c>
      <c r="H762" s="835" t="s">
        <v>5651</v>
      </c>
      <c r="I762" s="849">
        <v>7.630000114440918</v>
      </c>
      <c r="J762" s="849">
        <v>72</v>
      </c>
      <c r="K762" s="850">
        <v>549.3599853515625</v>
      </c>
    </row>
    <row r="763" spans="1:11" ht="14.45" customHeight="1" x14ac:dyDescent="0.2">
      <c r="A763" s="831" t="s">
        <v>583</v>
      </c>
      <c r="B763" s="832" t="s">
        <v>584</v>
      </c>
      <c r="C763" s="835" t="s">
        <v>627</v>
      </c>
      <c r="D763" s="863" t="s">
        <v>628</v>
      </c>
      <c r="E763" s="835" t="s">
        <v>4515</v>
      </c>
      <c r="F763" s="863" t="s">
        <v>4516</v>
      </c>
      <c r="G763" s="835" t="s">
        <v>4835</v>
      </c>
      <c r="H763" s="835" t="s">
        <v>4836</v>
      </c>
      <c r="I763" s="849">
        <v>13.079999923706055</v>
      </c>
      <c r="J763" s="849">
        <v>72</v>
      </c>
      <c r="K763" s="850">
        <v>941.76004028320313</v>
      </c>
    </row>
    <row r="764" spans="1:11" ht="14.45" customHeight="1" x14ac:dyDescent="0.2">
      <c r="A764" s="831" t="s">
        <v>583</v>
      </c>
      <c r="B764" s="832" t="s">
        <v>584</v>
      </c>
      <c r="C764" s="835" t="s">
        <v>627</v>
      </c>
      <c r="D764" s="863" t="s">
        <v>628</v>
      </c>
      <c r="E764" s="835" t="s">
        <v>4515</v>
      </c>
      <c r="F764" s="863" t="s">
        <v>4516</v>
      </c>
      <c r="G764" s="835" t="s">
        <v>4837</v>
      </c>
      <c r="H764" s="835" t="s">
        <v>4838</v>
      </c>
      <c r="I764" s="849">
        <v>9.4899997711181641</v>
      </c>
      <c r="J764" s="849">
        <v>24</v>
      </c>
      <c r="K764" s="850">
        <v>227.63999938964844</v>
      </c>
    </row>
    <row r="765" spans="1:11" ht="14.45" customHeight="1" x14ac:dyDescent="0.2">
      <c r="A765" s="831" t="s">
        <v>583</v>
      </c>
      <c r="B765" s="832" t="s">
        <v>584</v>
      </c>
      <c r="C765" s="835" t="s">
        <v>627</v>
      </c>
      <c r="D765" s="863" t="s">
        <v>628</v>
      </c>
      <c r="E765" s="835" t="s">
        <v>4515</v>
      </c>
      <c r="F765" s="863" t="s">
        <v>4516</v>
      </c>
      <c r="G765" s="835" t="s">
        <v>4517</v>
      </c>
      <c r="H765" s="835" t="s">
        <v>4518</v>
      </c>
      <c r="I765" s="849">
        <v>1.3799999952316284</v>
      </c>
      <c r="J765" s="849">
        <v>200</v>
      </c>
      <c r="K765" s="850">
        <v>276</v>
      </c>
    </row>
    <row r="766" spans="1:11" ht="14.45" customHeight="1" x14ac:dyDescent="0.2">
      <c r="A766" s="831" t="s">
        <v>583</v>
      </c>
      <c r="B766" s="832" t="s">
        <v>584</v>
      </c>
      <c r="C766" s="835" t="s">
        <v>627</v>
      </c>
      <c r="D766" s="863" t="s">
        <v>628</v>
      </c>
      <c r="E766" s="835" t="s">
        <v>4515</v>
      </c>
      <c r="F766" s="863" t="s">
        <v>4516</v>
      </c>
      <c r="G766" s="835" t="s">
        <v>5652</v>
      </c>
      <c r="H766" s="835" t="s">
        <v>5653</v>
      </c>
      <c r="I766" s="849">
        <v>11.939999580383301</v>
      </c>
      <c r="J766" s="849">
        <v>25</v>
      </c>
      <c r="K766" s="850">
        <v>298.39999389648438</v>
      </c>
    </row>
    <row r="767" spans="1:11" ht="14.45" customHeight="1" x14ac:dyDescent="0.2">
      <c r="A767" s="831" t="s">
        <v>583</v>
      </c>
      <c r="B767" s="832" t="s">
        <v>584</v>
      </c>
      <c r="C767" s="835" t="s">
        <v>627</v>
      </c>
      <c r="D767" s="863" t="s">
        <v>628</v>
      </c>
      <c r="E767" s="835" t="s">
        <v>4515</v>
      </c>
      <c r="F767" s="863" t="s">
        <v>4516</v>
      </c>
      <c r="G767" s="835" t="s">
        <v>4521</v>
      </c>
      <c r="H767" s="835" t="s">
        <v>4522</v>
      </c>
      <c r="I767" s="849">
        <v>0.85333335399627686</v>
      </c>
      <c r="J767" s="849">
        <v>300</v>
      </c>
      <c r="K767" s="850">
        <v>256</v>
      </c>
    </row>
    <row r="768" spans="1:11" ht="14.45" customHeight="1" x14ac:dyDescent="0.2">
      <c r="A768" s="831" t="s">
        <v>583</v>
      </c>
      <c r="B768" s="832" t="s">
        <v>584</v>
      </c>
      <c r="C768" s="835" t="s">
        <v>627</v>
      </c>
      <c r="D768" s="863" t="s">
        <v>628</v>
      </c>
      <c r="E768" s="835" t="s">
        <v>4515</v>
      </c>
      <c r="F768" s="863" t="s">
        <v>4516</v>
      </c>
      <c r="G768" s="835" t="s">
        <v>4523</v>
      </c>
      <c r="H768" s="835" t="s">
        <v>4524</v>
      </c>
      <c r="I768" s="849">
        <v>1.5174999833106995</v>
      </c>
      <c r="J768" s="849">
        <v>200</v>
      </c>
      <c r="K768" s="850">
        <v>303.5</v>
      </c>
    </row>
    <row r="769" spans="1:11" ht="14.45" customHeight="1" x14ac:dyDescent="0.2">
      <c r="A769" s="831" t="s">
        <v>583</v>
      </c>
      <c r="B769" s="832" t="s">
        <v>584</v>
      </c>
      <c r="C769" s="835" t="s">
        <v>627</v>
      </c>
      <c r="D769" s="863" t="s">
        <v>628</v>
      </c>
      <c r="E769" s="835" t="s">
        <v>4515</v>
      </c>
      <c r="F769" s="863" t="s">
        <v>4516</v>
      </c>
      <c r="G769" s="835" t="s">
        <v>4825</v>
      </c>
      <c r="H769" s="835" t="s">
        <v>4844</v>
      </c>
      <c r="I769" s="849">
        <v>2.0649999380111694</v>
      </c>
      <c r="J769" s="849">
        <v>350</v>
      </c>
      <c r="K769" s="850">
        <v>723</v>
      </c>
    </row>
    <row r="770" spans="1:11" ht="14.45" customHeight="1" x14ac:dyDescent="0.2">
      <c r="A770" s="831" t="s">
        <v>583</v>
      </c>
      <c r="B770" s="832" t="s">
        <v>584</v>
      </c>
      <c r="C770" s="835" t="s">
        <v>627</v>
      </c>
      <c r="D770" s="863" t="s">
        <v>628</v>
      </c>
      <c r="E770" s="835" t="s">
        <v>4515</v>
      </c>
      <c r="F770" s="863" t="s">
        <v>4516</v>
      </c>
      <c r="G770" s="835" t="s">
        <v>4827</v>
      </c>
      <c r="H770" s="835" t="s">
        <v>4847</v>
      </c>
      <c r="I770" s="849">
        <v>9.296666781107584</v>
      </c>
      <c r="J770" s="849">
        <v>350</v>
      </c>
      <c r="K770" s="850">
        <v>3253.8699951171875</v>
      </c>
    </row>
    <row r="771" spans="1:11" ht="14.45" customHeight="1" x14ac:dyDescent="0.2">
      <c r="A771" s="831" t="s">
        <v>583</v>
      </c>
      <c r="B771" s="832" t="s">
        <v>584</v>
      </c>
      <c r="C771" s="835" t="s">
        <v>627</v>
      </c>
      <c r="D771" s="863" t="s">
        <v>628</v>
      </c>
      <c r="E771" s="835" t="s">
        <v>4515</v>
      </c>
      <c r="F771" s="863" t="s">
        <v>4516</v>
      </c>
      <c r="G771" s="835" t="s">
        <v>4829</v>
      </c>
      <c r="H771" s="835" t="s">
        <v>4848</v>
      </c>
      <c r="I771" s="849">
        <v>8.119999885559082</v>
      </c>
      <c r="J771" s="849">
        <v>40</v>
      </c>
      <c r="K771" s="850">
        <v>324.80000305175781</v>
      </c>
    </row>
    <row r="772" spans="1:11" ht="14.45" customHeight="1" x14ac:dyDescent="0.2">
      <c r="A772" s="831" t="s">
        <v>583</v>
      </c>
      <c r="B772" s="832" t="s">
        <v>584</v>
      </c>
      <c r="C772" s="835" t="s">
        <v>627</v>
      </c>
      <c r="D772" s="863" t="s">
        <v>628</v>
      </c>
      <c r="E772" s="835" t="s">
        <v>4515</v>
      </c>
      <c r="F772" s="863" t="s">
        <v>4516</v>
      </c>
      <c r="G772" s="835" t="s">
        <v>5647</v>
      </c>
      <c r="H772" s="835" t="s">
        <v>5654</v>
      </c>
      <c r="I772" s="849">
        <v>46</v>
      </c>
      <c r="J772" s="849">
        <v>9</v>
      </c>
      <c r="K772" s="850">
        <v>414</v>
      </c>
    </row>
    <row r="773" spans="1:11" ht="14.45" customHeight="1" x14ac:dyDescent="0.2">
      <c r="A773" s="831" t="s">
        <v>583</v>
      </c>
      <c r="B773" s="832" t="s">
        <v>584</v>
      </c>
      <c r="C773" s="835" t="s">
        <v>627</v>
      </c>
      <c r="D773" s="863" t="s">
        <v>628</v>
      </c>
      <c r="E773" s="835" t="s">
        <v>4515</v>
      </c>
      <c r="F773" s="863" t="s">
        <v>4516</v>
      </c>
      <c r="G773" s="835" t="s">
        <v>4525</v>
      </c>
      <c r="H773" s="835" t="s">
        <v>4526</v>
      </c>
      <c r="I773" s="849">
        <v>26.170000076293945</v>
      </c>
      <c r="J773" s="849">
        <v>3</v>
      </c>
      <c r="K773" s="850">
        <v>78.510002136230469</v>
      </c>
    </row>
    <row r="774" spans="1:11" ht="14.45" customHeight="1" x14ac:dyDescent="0.2">
      <c r="A774" s="831" t="s">
        <v>583</v>
      </c>
      <c r="B774" s="832" t="s">
        <v>584</v>
      </c>
      <c r="C774" s="835" t="s">
        <v>627</v>
      </c>
      <c r="D774" s="863" t="s">
        <v>628</v>
      </c>
      <c r="E774" s="835" t="s">
        <v>4515</v>
      </c>
      <c r="F774" s="863" t="s">
        <v>4516</v>
      </c>
      <c r="G774" s="835" t="s">
        <v>5655</v>
      </c>
      <c r="H774" s="835" t="s">
        <v>5656</v>
      </c>
      <c r="I774" s="849">
        <v>15.029999732971191</v>
      </c>
      <c r="J774" s="849">
        <v>20</v>
      </c>
      <c r="K774" s="850">
        <v>300.60000610351563</v>
      </c>
    </row>
    <row r="775" spans="1:11" ht="14.45" customHeight="1" x14ac:dyDescent="0.2">
      <c r="A775" s="831" t="s">
        <v>583</v>
      </c>
      <c r="B775" s="832" t="s">
        <v>584</v>
      </c>
      <c r="C775" s="835" t="s">
        <v>627</v>
      </c>
      <c r="D775" s="863" t="s">
        <v>628</v>
      </c>
      <c r="E775" s="835" t="s">
        <v>4515</v>
      </c>
      <c r="F775" s="863" t="s">
        <v>4516</v>
      </c>
      <c r="G775" s="835" t="s">
        <v>5657</v>
      </c>
      <c r="H775" s="835" t="s">
        <v>5658</v>
      </c>
      <c r="I775" s="849">
        <v>23.920000076293945</v>
      </c>
      <c r="J775" s="849">
        <v>20</v>
      </c>
      <c r="K775" s="850">
        <v>478.39999389648438</v>
      </c>
    </row>
    <row r="776" spans="1:11" ht="14.45" customHeight="1" x14ac:dyDescent="0.2">
      <c r="A776" s="831" t="s">
        <v>583</v>
      </c>
      <c r="B776" s="832" t="s">
        <v>584</v>
      </c>
      <c r="C776" s="835" t="s">
        <v>627</v>
      </c>
      <c r="D776" s="863" t="s">
        <v>628</v>
      </c>
      <c r="E776" s="835" t="s">
        <v>4515</v>
      </c>
      <c r="F776" s="863" t="s">
        <v>4516</v>
      </c>
      <c r="G776" s="835" t="s">
        <v>5650</v>
      </c>
      <c r="H776" s="835" t="s">
        <v>5659</v>
      </c>
      <c r="I776" s="849">
        <v>7.630000114440918</v>
      </c>
      <c r="J776" s="849">
        <v>16</v>
      </c>
      <c r="K776" s="850">
        <v>122.08000183105469</v>
      </c>
    </row>
    <row r="777" spans="1:11" ht="14.45" customHeight="1" x14ac:dyDescent="0.2">
      <c r="A777" s="831" t="s">
        <v>583</v>
      </c>
      <c r="B777" s="832" t="s">
        <v>584</v>
      </c>
      <c r="C777" s="835" t="s">
        <v>627</v>
      </c>
      <c r="D777" s="863" t="s">
        <v>628</v>
      </c>
      <c r="E777" s="835" t="s">
        <v>4515</v>
      </c>
      <c r="F777" s="863" t="s">
        <v>4516</v>
      </c>
      <c r="G777" s="835" t="s">
        <v>4835</v>
      </c>
      <c r="H777" s="835" t="s">
        <v>4853</v>
      </c>
      <c r="I777" s="849">
        <v>13.085000038146973</v>
      </c>
      <c r="J777" s="849">
        <v>28</v>
      </c>
      <c r="K777" s="850">
        <v>366.36000061035156</v>
      </c>
    </row>
    <row r="778" spans="1:11" ht="14.45" customHeight="1" x14ac:dyDescent="0.2">
      <c r="A778" s="831" t="s">
        <v>583</v>
      </c>
      <c r="B778" s="832" t="s">
        <v>584</v>
      </c>
      <c r="C778" s="835" t="s">
        <v>627</v>
      </c>
      <c r="D778" s="863" t="s">
        <v>628</v>
      </c>
      <c r="E778" s="835" t="s">
        <v>4515</v>
      </c>
      <c r="F778" s="863" t="s">
        <v>4516</v>
      </c>
      <c r="G778" s="835" t="s">
        <v>4837</v>
      </c>
      <c r="H778" s="835" t="s">
        <v>4854</v>
      </c>
      <c r="I778" s="849">
        <v>9.4899997711181641</v>
      </c>
      <c r="J778" s="849">
        <v>24</v>
      </c>
      <c r="K778" s="850">
        <v>227.63999938964844</v>
      </c>
    </row>
    <row r="779" spans="1:11" ht="14.45" customHeight="1" x14ac:dyDescent="0.2">
      <c r="A779" s="831" t="s">
        <v>583</v>
      </c>
      <c r="B779" s="832" t="s">
        <v>584</v>
      </c>
      <c r="C779" s="835" t="s">
        <v>627</v>
      </c>
      <c r="D779" s="863" t="s">
        <v>628</v>
      </c>
      <c r="E779" s="835" t="s">
        <v>4515</v>
      </c>
      <c r="F779" s="863" t="s">
        <v>4516</v>
      </c>
      <c r="G779" s="835" t="s">
        <v>4839</v>
      </c>
      <c r="H779" s="835" t="s">
        <v>4855</v>
      </c>
      <c r="I779" s="849">
        <v>18.924999237060547</v>
      </c>
      <c r="J779" s="849">
        <v>36</v>
      </c>
      <c r="K779" s="850">
        <v>680.72999572753906</v>
      </c>
    </row>
    <row r="780" spans="1:11" ht="14.45" customHeight="1" x14ac:dyDescent="0.2">
      <c r="A780" s="831" t="s">
        <v>583</v>
      </c>
      <c r="B780" s="832" t="s">
        <v>584</v>
      </c>
      <c r="C780" s="835" t="s">
        <v>627</v>
      </c>
      <c r="D780" s="863" t="s">
        <v>628</v>
      </c>
      <c r="E780" s="835" t="s">
        <v>4515</v>
      </c>
      <c r="F780" s="863" t="s">
        <v>4516</v>
      </c>
      <c r="G780" s="835" t="s">
        <v>4863</v>
      </c>
      <c r="H780" s="835" t="s">
        <v>4864</v>
      </c>
      <c r="I780" s="849">
        <v>8.6239999771118168</v>
      </c>
      <c r="J780" s="849">
        <v>90</v>
      </c>
      <c r="K780" s="850">
        <v>776</v>
      </c>
    </row>
    <row r="781" spans="1:11" ht="14.45" customHeight="1" x14ac:dyDescent="0.2">
      <c r="A781" s="831" t="s">
        <v>583</v>
      </c>
      <c r="B781" s="832" t="s">
        <v>584</v>
      </c>
      <c r="C781" s="835" t="s">
        <v>627</v>
      </c>
      <c r="D781" s="863" t="s">
        <v>628</v>
      </c>
      <c r="E781" s="835" t="s">
        <v>4515</v>
      </c>
      <c r="F781" s="863" t="s">
        <v>4516</v>
      </c>
      <c r="G781" s="835" t="s">
        <v>4863</v>
      </c>
      <c r="H781" s="835" t="s">
        <v>4871</v>
      </c>
      <c r="I781" s="849">
        <v>8.619999885559082</v>
      </c>
      <c r="J781" s="849">
        <v>30</v>
      </c>
      <c r="K781" s="850">
        <v>258.59999084472656</v>
      </c>
    </row>
    <row r="782" spans="1:11" ht="14.45" customHeight="1" x14ac:dyDescent="0.2">
      <c r="A782" s="831" t="s">
        <v>583</v>
      </c>
      <c r="B782" s="832" t="s">
        <v>584</v>
      </c>
      <c r="C782" s="835" t="s">
        <v>627</v>
      </c>
      <c r="D782" s="863" t="s">
        <v>628</v>
      </c>
      <c r="E782" s="835" t="s">
        <v>4515</v>
      </c>
      <c r="F782" s="863" t="s">
        <v>4516</v>
      </c>
      <c r="G782" s="835" t="s">
        <v>5660</v>
      </c>
      <c r="H782" s="835" t="s">
        <v>5661</v>
      </c>
      <c r="I782" s="849">
        <v>3.2619999885559081</v>
      </c>
      <c r="J782" s="849">
        <v>160</v>
      </c>
      <c r="K782" s="850">
        <v>521.99998474121094</v>
      </c>
    </row>
    <row r="783" spans="1:11" ht="14.45" customHeight="1" x14ac:dyDescent="0.2">
      <c r="A783" s="831" t="s">
        <v>583</v>
      </c>
      <c r="B783" s="832" t="s">
        <v>584</v>
      </c>
      <c r="C783" s="835" t="s">
        <v>627</v>
      </c>
      <c r="D783" s="863" t="s">
        <v>628</v>
      </c>
      <c r="E783" s="835" t="s">
        <v>4515</v>
      </c>
      <c r="F783" s="863" t="s">
        <v>4516</v>
      </c>
      <c r="G783" s="835" t="s">
        <v>5662</v>
      </c>
      <c r="H783" s="835" t="s">
        <v>5663</v>
      </c>
      <c r="I783" s="849">
        <v>3.9633333683013916</v>
      </c>
      <c r="J783" s="849">
        <v>120</v>
      </c>
      <c r="K783" s="850">
        <v>475.59999084472656</v>
      </c>
    </row>
    <row r="784" spans="1:11" ht="14.45" customHeight="1" x14ac:dyDescent="0.2">
      <c r="A784" s="831" t="s">
        <v>583</v>
      </c>
      <c r="B784" s="832" t="s">
        <v>584</v>
      </c>
      <c r="C784" s="835" t="s">
        <v>627</v>
      </c>
      <c r="D784" s="863" t="s">
        <v>628</v>
      </c>
      <c r="E784" s="835" t="s">
        <v>4515</v>
      </c>
      <c r="F784" s="863" t="s">
        <v>4516</v>
      </c>
      <c r="G784" s="835" t="s">
        <v>4875</v>
      </c>
      <c r="H784" s="835" t="s">
        <v>4876</v>
      </c>
      <c r="I784" s="849">
        <v>2.190000057220459</v>
      </c>
      <c r="J784" s="849">
        <v>50</v>
      </c>
      <c r="K784" s="850">
        <v>109.5</v>
      </c>
    </row>
    <row r="785" spans="1:11" ht="14.45" customHeight="1" x14ac:dyDescent="0.2">
      <c r="A785" s="831" t="s">
        <v>583</v>
      </c>
      <c r="B785" s="832" t="s">
        <v>584</v>
      </c>
      <c r="C785" s="835" t="s">
        <v>627</v>
      </c>
      <c r="D785" s="863" t="s">
        <v>628</v>
      </c>
      <c r="E785" s="835" t="s">
        <v>4515</v>
      </c>
      <c r="F785" s="863" t="s">
        <v>4516</v>
      </c>
      <c r="G785" s="835" t="s">
        <v>4877</v>
      </c>
      <c r="H785" s="835" t="s">
        <v>4878</v>
      </c>
      <c r="I785" s="849">
        <v>3.559999942779541</v>
      </c>
      <c r="J785" s="849">
        <v>50</v>
      </c>
      <c r="K785" s="850">
        <v>178</v>
      </c>
    </row>
    <row r="786" spans="1:11" ht="14.45" customHeight="1" x14ac:dyDescent="0.2">
      <c r="A786" s="831" t="s">
        <v>583</v>
      </c>
      <c r="B786" s="832" t="s">
        <v>584</v>
      </c>
      <c r="C786" s="835" t="s">
        <v>627</v>
      </c>
      <c r="D786" s="863" t="s">
        <v>628</v>
      </c>
      <c r="E786" s="835" t="s">
        <v>4515</v>
      </c>
      <c r="F786" s="863" t="s">
        <v>4516</v>
      </c>
      <c r="G786" s="835" t="s">
        <v>4875</v>
      </c>
      <c r="H786" s="835" t="s">
        <v>4881</v>
      </c>
      <c r="I786" s="849">
        <v>2.190000057220459</v>
      </c>
      <c r="J786" s="849">
        <v>10</v>
      </c>
      <c r="K786" s="850">
        <v>21.899999618530273</v>
      </c>
    </row>
    <row r="787" spans="1:11" ht="14.45" customHeight="1" x14ac:dyDescent="0.2">
      <c r="A787" s="831" t="s">
        <v>583</v>
      </c>
      <c r="B787" s="832" t="s">
        <v>584</v>
      </c>
      <c r="C787" s="835" t="s">
        <v>627</v>
      </c>
      <c r="D787" s="863" t="s">
        <v>628</v>
      </c>
      <c r="E787" s="835" t="s">
        <v>4515</v>
      </c>
      <c r="F787" s="863" t="s">
        <v>4516</v>
      </c>
      <c r="G787" s="835" t="s">
        <v>5664</v>
      </c>
      <c r="H787" s="835" t="s">
        <v>5665</v>
      </c>
      <c r="I787" s="849">
        <v>72.220001220703125</v>
      </c>
      <c r="J787" s="849">
        <v>1</v>
      </c>
      <c r="K787" s="850">
        <v>72.220001220703125</v>
      </c>
    </row>
    <row r="788" spans="1:11" ht="14.45" customHeight="1" x14ac:dyDescent="0.2">
      <c r="A788" s="831" t="s">
        <v>583</v>
      </c>
      <c r="B788" s="832" t="s">
        <v>584</v>
      </c>
      <c r="C788" s="835" t="s">
        <v>627</v>
      </c>
      <c r="D788" s="863" t="s">
        <v>628</v>
      </c>
      <c r="E788" s="835" t="s">
        <v>4515</v>
      </c>
      <c r="F788" s="863" t="s">
        <v>4516</v>
      </c>
      <c r="G788" s="835" t="s">
        <v>4886</v>
      </c>
      <c r="H788" s="835" t="s">
        <v>4887</v>
      </c>
      <c r="I788" s="849">
        <v>105.44999694824219</v>
      </c>
      <c r="J788" s="849">
        <v>1</v>
      </c>
      <c r="K788" s="850">
        <v>105.44999694824219</v>
      </c>
    </row>
    <row r="789" spans="1:11" ht="14.45" customHeight="1" x14ac:dyDescent="0.2">
      <c r="A789" s="831" t="s">
        <v>583</v>
      </c>
      <c r="B789" s="832" t="s">
        <v>584</v>
      </c>
      <c r="C789" s="835" t="s">
        <v>627</v>
      </c>
      <c r="D789" s="863" t="s">
        <v>628</v>
      </c>
      <c r="E789" s="835" t="s">
        <v>4515</v>
      </c>
      <c r="F789" s="863" t="s">
        <v>4516</v>
      </c>
      <c r="G789" s="835" t="s">
        <v>5666</v>
      </c>
      <c r="H789" s="835" t="s">
        <v>5667</v>
      </c>
      <c r="I789" s="849">
        <v>314.79998779296875</v>
      </c>
      <c r="J789" s="849">
        <v>1</v>
      </c>
      <c r="K789" s="850">
        <v>314.79998779296875</v>
      </c>
    </row>
    <row r="790" spans="1:11" ht="14.45" customHeight="1" x14ac:dyDescent="0.2">
      <c r="A790" s="831" t="s">
        <v>583</v>
      </c>
      <c r="B790" s="832" t="s">
        <v>584</v>
      </c>
      <c r="C790" s="835" t="s">
        <v>627</v>
      </c>
      <c r="D790" s="863" t="s">
        <v>628</v>
      </c>
      <c r="E790" s="835" t="s">
        <v>4515</v>
      </c>
      <c r="F790" s="863" t="s">
        <v>4516</v>
      </c>
      <c r="G790" s="835" t="s">
        <v>5668</v>
      </c>
      <c r="H790" s="835" t="s">
        <v>5669</v>
      </c>
      <c r="I790" s="849">
        <v>314.80999755859375</v>
      </c>
      <c r="J790" s="849">
        <v>1</v>
      </c>
      <c r="K790" s="850">
        <v>314.80999755859375</v>
      </c>
    </row>
    <row r="791" spans="1:11" ht="14.45" customHeight="1" x14ac:dyDescent="0.2">
      <c r="A791" s="831" t="s">
        <v>583</v>
      </c>
      <c r="B791" s="832" t="s">
        <v>584</v>
      </c>
      <c r="C791" s="835" t="s">
        <v>627</v>
      </c>
      <c r="D791" s="863" t="s">
        <v>628</v>
      </c>
      <c r="E791" s="835" t="s">
        <v>4515</v>
      </c>
      <c r="F791" s="863" t="s">
        <v>4516</v>
      </c>
      <c r="G791" s="835" t="s">
        <v>5668</v>
      </c>
      <c r="H791" s="835" t="s">
        <v>5670</v>
      </c>
      <c r="I791" s="849">
        <v>314.73001098632813</v>
      </c>
      <c r="J791" s="849">
        <v>1</v>
      </c>
      <c r="K791" s="850">
        <v>314.73001098632813</v>
      </c>
    </row>
    <row r="792" spans="1:11" ht="14.45" customHeight="1" x14ac:dyDescent="0.2">
      <c r="A792" s="831" t="s">
        <v>583</v>
      </c>
      <c r="B792" s="832" t="s">
        <v>584</v>
      </c>
      <c r="C792" s="835" t="s">
        <v>627</v>
      </c>
      <c r="D792" s="863" t="s">
        <v>628</v>
      </c>
      <c r="E792" s="835" t="s">
        <v>4515</v>
      </c>
      <c r="F792" s="863" t="s">
        <v>4516</v>
      </c>
      <c r="G792" s="835" t="s">
        <v>4896</v>
      </c>
      <c r="H792" s="835" t="s">
        <v>4897</v>
      </c>
      <c r="I792" s="849">
        <v>12.020000457763672</v>
      </c>
      <c r="J792" s="849">
        <v>75</v>
      </c>
      <c r="K792" s="850">
        <v>901.780029296875</v>
      </c>
    </row>
    <row r="793" spans="1:11" ht="14.45" customHeight="1" x14ac:dyDescent="0.2">
      <c r="A793" s="831" t="s">
        <v>583</v>
      </c>
      <c r="B793" s="832" t="s">
        <v>584</v>
      </c>
      <c r="C793" s="835" t="s">
        <v>627</v>
      </c>
      <c r="D793" s="863" t="s">
        <v>628</v>
      </c>
      <c r="E793" s="835" t="s">
        <v>4515</v>
      </c>
      <c r="F793" s="863" t="s">
        <v>4516</v>
      </c>
      <c r="G793" s="835" t="s">
        <v>4894</v>
      </c>
      <c r="H793" s="835" t="s">
        <v>4898</v>
      </c>
      <c r="I793" s="849">
        <v>42.630001068115234</v>
      </c>
      <c r="J793" s="849">
        <v>27</v>
      </c>
      <c r="K793" s="850">
        <v>1151</v>
      </c>
    </row>
    <row r="794" spans="1:11" ht="14.45" customHeight="1" x14ac:dyDescent="0.2">
      <c r="A794" s="831" t="s">
        <v>583</v>
      </c>
      <c r="B794" s="832" t="s">
        <v>584</v>
      </c>
      <c r="C794" s="835" t="s">
        <v>627</v>
      </c>
      <c r="D794" s="863" t="s">
        <v>628</v>
      </c>
      <c r="E794" s="835" t="s">
        <v>4515</v>
      </c>
      <c r="F794" s="863" t="s">
        <v>4516</v>
      </c>
      <c r="G794" s="835" t="s">
        <v>4896</v>
      </c>
      <c r="H794" s="835" t="s">
        <v>4899</v>
      </c>
      <c r="I794" s="849">
        <v>12.020000457763672</v>
      </c>
      <c r="J794" s="849">
        <v>75</v>
      </c>
      <c r="K794" s="850">
        <v>901.780029296875</v>
      </c>
    </row>
    <row r="795" spans="1:11" ht="14.45" customHeight="1" x14ac:dyDescent="0.2">
      <c r="A795" s="831" t="s">
        <v>583</v>
      </c>
      <c r="B795" s="832" t="s">
        <v>584</v>
      </c>
      <c r="C795" s="835" t="s">
        <v>627</v>
      </c>
      <c r="D795" s="863" t="s">
        <v>628</v>
      </c>
      <c r="E795" s="835" t="s">
        <v>4515</v>
      </c>
      <c r="F795" s="863" t="s">
        <v>4516</v>
      </c>
      <c r="G795" s="835" t="s">
        <v>4894</v>
      </c>
      <c r="H795" s="835" t="s">
        <v>4902</v>
      </c>
      <c r="I795" s="849">
        <v>42.630001068115234</v>
      </c>
      <c r="J795" s="849">
        <v>27</v>
      </c>
      <c r="K795" s="850">
        <v>1150.989990234375</v>
      </c>
    </row>
    <row r="796" spans="1:11" ht="14.45" customHeight="1" x14ac:dyDescent="0.2">
      <c r="A796" s="831" t="s">
        <v>583</v>
      </c>
      <c r="B796" s="832" t="s">
        <v>584</v>
      </c>
      <c r="C796" s="835" t="s">
        <v>627</v>
      </c>
      <c r="D796" s="863" t="s">
        <v>628</v>
      </c>
      <c r="E796" s="835" t="s">
        <v>4515</v>
      </c>
      <c r="F796" s="863" t="s">
        <v>4516</v>
      </c>
      <c r="G796" s="835" t="s">
        <v>4896</v>
      </c>
      <c r="H796" s="835" t="s">
        <v>4903</v>
      </c>
      <c r="I796" s="849">
        <v>12.023333549499512</v>
      </c>
      <c r="J796" s="849">
        <v>150</v>
      </c>
      <c r="K796" s="850">
        <v>1803.5600280761719</v>
      </c>
    </row>
    <row r="797" spans="1:11" ht="14.45" customHeight="1" x14ac:dyDescent="0.2">
      <c r="A797" s="831" t="s">
        <v>583</v>
      </c>
      <c r="B797" s="832" t="s">
        <v>584</v>
      </c>
      <c r="C797" s="835" t="s">
        <v>627</v>
      </c>
      <c r="D797" s="863" t="s">
        <v>628</v>
      </c>
      <c r="E797" s="835" t="s">
        <v>4515</v>
      </c>
      <c r="F797" s="863" t="s">
        <v>4516</v>
      </c>
      <c r="G797" s="835" t="s">
        <v>4900</v>
      </c>
      <c r="H797" s="835" t="s">
        <v>4904</v>
      </c>
      <c r="I797" s="849">
        <v>66.239997863769531</v>
      </c>
      <c r="J797" s="849">
        <v>30</v>
      </c>
      <c r="K797" s="850">
        <v>1987.199951171875</v>
      </c>
    </row>
    <row r="798" spans="1:11" ht="14.45" customHeight="1" x14ac:dyDescent="0.2">
      <c r="A798" s="831" t="s">
        <v>583</v>
      </c>
      <c r="B798" s="832" t="s">
        <v>584</v>
      </c>
      <c r="C798" s="835" t="s">
        <v>627</v>
      </c>
      <c r="D798" s="863" t="s">
        <v>628</v>
      </c>
      <c r="E798" s="835" t="s">
        <v>4515</v>
      </c>
      <c r="F798" s="863" t="s">
        <v>4516</v>
      </c>
      <c r="G798" s="835" t="s">
        <v>4530</v>
      </c>
      <c r="H798" s="835" t="s">
        <v>4531</v>
      </c>
      <c r="I798" s="849">
        <v>0.67000001668930054</v>
      </c>
      <c r="J798" s="849">
        <v>6500</v>
      </c>
      <c r="K798" s="850">
        <v>4355</v>
      </c>
    </row>
    <row r="799" spans="1:11" ht="14.45" customHeight="1" x14ac:dyDescent="0.2">
      <c r="A799" s="831" t="s">
        <v>583</v>
      </c>
      <c r="B799" s="832" t="s">
        <v>584</v>
      </c>
      <c r="C799" s="835" t="s">
        <v>627</v>
      </c>
      <c r="D799" s="863" t="s">
        <v>628</v>
      </c>
      <c r="E799" s="835" t="s">
        <v>4515</v>
      </c>
      <c r="F799" s="863" t="s">
        <v>4516</v>
      </c>
      <c r="G799" s="835" t="s">
        <v>4530</v>
      </c>
      <c r="H799" s="835" t="s">
        <v>4532</v>
      </c>
      <c r="I799" s="849">
        <v>0.67000001668930054</v>
      </c>
      <c r="J799" s="849">
        <v>4000</v>
      </c>
      <c r="K799" s="850">
        <v>2680</v>
      </c>
    </row>
    <row r="800" spans="1:11" ht="14.45" customHeight="1" x14ac:dyDescent="0.2">
      <c r="A800" s="831" t="s">
        <v>583</v>
      </c>
      <c r="B800" s="832" t="s">
        <v>584</v>
      </c>
      <c r="C800" s="835" t="s">
        <v>627</v>
      </c>
      <c r="D800" s="863" t="s">
        <v>628</v>
      </c>
      <c r="E800" s="835" t="s">
        <v>4515</v>
      </c>
      <c r="F800" s="863" t="s">
        <v>4516</v>
      </c>
      <c r="G800" s="835" t="s">
        <v>4910</v>
      </c>
      <c r="H800" s="835" t="s">
        <v>4911</v>
      </c>
      <c r="I800" s="849">
        <v>3.9416667222976685</v>
      </c>
      <c r="J800" s="849">
        <v>1750</v>
      </c>
      <c r="K800" s="850">
        <v>6900</v>
      </c>
    </row>
    <row r="801" spans="1:11" ht="14.45" customHeight="1" x14ac:dyDescent="0.2">
      <c r="A801" s="831" t="s">
        <v>583</v>
      </c>
      <c r="B801" s="832" t="s">
        <v>584</v>
      </c>
      <c r="C801" s="835" t="s">
        <v>627</v>
      </c>
      <c r="D801" s="863" t="s">
        <v>628</v>
      </c>
      <c r="E801" s="835" t="s">
        <v>4515</v>
      </c>
      <c r="F801" s="863" t="s">
        <v>4516</v>
      </c>
      <c r="G801" s="835" t="s">
        <v>4910</v>
      </c>
      <c r="H801" s="835" t="s">
        <v>4912</v>
      </c>
      <c r="I801" s="849">
        <v>3.9460000514984133</v>
      </c>
      <c r="J801" s="849">
        <v>1500</v>
      </c>
      <c r="K801" s="850">
        <v>5921.9000244140625</v>
      </c>
    </row>
    <row r="802" spans="1:11" ht="14.45" customHeight="1" x14ac:dyDescent="0.2">
      <c r="A802" s="831" t="s">
        <v>583</v>
      </c>
      <c r="B802" s="832" t="s">
        <v>584</v>
      </c>
      <c r="C802" s="835" t="s">
        <v>627</v>
      </c>
      <c r="D802" s="863" t="s">
        <v>628</v>
      </c>
      <c r="E802" s="835" t="s">
        <v>4515</v>
      </c>
      <c r="F802" s="863" t="s">
        <v>4516</v>
      </c>
      <c r="G802" s="835" t="s">
        <v>4913</v>
      </c>
      <c r="H802" s="835" t="s">
        <v>4914</v>
      </c>
      <c r="I802" s="849">
        <v>1.2100000381469727</v>
      </c>
      <c r="J802" s="849">
        <v>1000</v>
      </c>
      <c r="K802" s="850">
        <v>1210</v>
      </c>
    </row>
    <row r="803" spans="1:11" ht="14.45" customHeight="1" x14ac:dyDescent="0.2">
      <c r="A803" s="831" t="s">
        <v>583</v>
      </c>
      <c r="B803" s="832" t="s">
        <v>584</v>
      </c>
      <c r="C803" s="835" t="s">
        <v>627</v>
      </c>
      <c r="D803" s="863" t="s">
        <v>628</v>
      </c>
      <c r="E803" s="835" t="s">
        <v>4515</v>
      </c>
      <c r="F803" s="863" t="s">
        <v>4516</v>
      </c>
      <c r="G803" s="835" t="s">
        <v>5671</v>
      </c>
      <c r="H803" s="835" t="s">
        <v>5672</v>
      </c>
      <c r="I803" s="849">
        <v>30.5</v>
      </c>
      <c r="J803" s="849">
        <v>2</v>
      </c>
      <c r="K803" s="850">
        <v>61</v>
      </c>
    </row>
    <row r="804" spans="1:11" ht="14.45" customHeight="1" x14ac:dyDescent="0.2">
      <c r="A804" s="831" t="s">
        <v>583</v>
      </c>
      <c r="B804" s="832" t="s">
        <v>584</v>
      </c>
      <c r="C804" s="835" t="s">
        <v>627</v>
      </c>
      <c r="D804" s="863" t="s">
        <v>628</v>
      </c>
      <c r="E804" s="835" t="s">
        <v>4515</v>
      </c>
      <c r="F804" s="863" t="s">
        <v>4516</v>
      </c>
      <c r="G804" s="835" t="s">
        <v>4917</v>
      </c>
      <c r="H804" s="835" t="s">
        <v>4918</v>
      </c>
      <c r="I804" s="849">
        <v>29.883332570393879</v>
      </c>
      <c r="J804" s="849">
        <v>334</v>
      </c>
      <c r="K804" s="850">
        <v>9981.02001953125</v>
      </c>
    </row>
    <row r="805" spans="1:11" ht="14.45" customHeight="1" x14ac:dyDescent="0.2">
      <c r="A805" s="831" t="s">
        <v>583</v>
      </c>
      <c r="B805" s="832" t="s">
        <v>584</v>
      </c>
      <c r="C805" s="835" t="s">
        <v>627</v>
      </c>
      <c r="D805" s="863" t="s">
        <v>628</v>
      </c>
      <c r="E805" s="835" t="s">
        <v>4515</v>
      </c>
      <c r="F805" s="863" t="s">
        <v>4516</v>
      </c>
      <c r="G805" s="835" t="s">
        <v>4917</v>
      </c>
      <c r="H805" s="835" t="s">
        <v>4919</v>
      </c>
      <c r="I805" s="849">
        <v>29.281666119893391</v>
      </c>
      <c r="J805" s="849">
        <v>224</v>
      </c>
      <c r="K805" s="850">
        <v>6601.02001953125</v>
      </c>
    </row>
    <row r="806" spans="1:11" ht="14.45" customHeight="1" x14ac:dyDescent="0.2">
      <c r="A806" s="831" t="s">
        <v>583</v>
      </c>
      <c r="B806" s="832" t="s">
        <v>584</v>
      </c>
      <c r="C806" s="835" t="s">
        <v>627</v>
      </c>
      <c r="D806" s="863" t="s">
        <v>628</v>
      </c>
      <c r="E806" s="835" t="s">
        <v>4533</v>
      </c>
      <c r="F806" s="863" t="s">
        <v>4534</v>
      </c>
      <c r="G806" s="835" t="s">
        <v>4920</v>
      </c>
      <c r="H806" s="835" t="s">
        <v>4921</v>
      </c>
      <c r="I806" s="849">
        <v>47.349998474121094</v>
      </c>
      <c r="J806" s="849">
        <v>60</v>
      </c>
      <c r="K806" s="850">
        <v>2840.8401184082031</v>
      </c>
    </row>
    <row r="807" spans="1:11" ht="14.45" customHeight="1" x14ac:dyDescent="0.2">
      <c r="A807" s="831" t="s">
        <v>583</v>
      </c>
      <c r="B807" s="832" t="s">
        <v>584</v>
      </c>
      <c r="C807" s="835" t="s">
        <v>627</v>
      </c>
      <c r="D807" s="863" t="s">
        <v>628</v>
      </c>
      <c r="E807" s="835" t="s">
        <v>4533</v>
      </c>
      <c r="F807" s="863" t="s">
        <v>4534</v>
      </c>
      <c r="G807" s="835" t="s">
        <v>4928</v>
      </c>
      <c r="H807" s="835" t="s">
        <v>5673</v>
      </c>
      <c r="I807" s="849">
        <v>2.0499999523162842</v>
      </c>
      <c r="J807" s="849">
        <v>300</v>
      </c>
      <c r="K807" s="850">
        <v>615</v>
      </c>
    </row>
    <row r="808" spans="1:11" ht="14.45" customHeight="1" x14ac:dyDescent="0.2">
      <c r="A808" s="831" t="s">
        <v>583</v>
      </c>
      <c r="B808" s="832" t="s">
        <v>584</v>
      </c>
      <c r="C808" s="835" t="s">
        <v>627</v>
      </c>
      <c r="D808" s="863" t="s">
        <v>628</v>
      </c>
      <c r="E808" s="835" t="s">
        <v>4533</v>
      </c>
      <c r="F808" s="863" t="s">
        <v>4534</v>
      </c>
      <c r="G808" s="835" t="s">
        <v>4922</v>
      </c>
      <c r="H808" s="835" t="s">
        <v>5674</v>
      </c>
      <c r="I808" s="849">
        <v>592.9000244140625</v>
      </c>
      <c r="J808" s="849">
        <v>19</v>
      </c>
      <c r="K808" s="850">
        <v>11265.099609375</v>
      </c>
    </row>
    <row r="809" spans="1:11" ht="14.45" customHeight="1" x14ac:dyDescent="0.2">
      <c r="A809" s="831" t="s">
        <v>583</v>
      </c>
      <c r="B809" s="832" t="s">
        <v>584</v>
      </c>
      <c r="C809" s="835" t="s">
        <v>627</v>
      </c>
      <c r="D809" s="863" t="s">
        <v>628</v>
      </c>
      <c r="E809" s="835" t="s">
        <v>4533</v>
      </c>
      <c r="F809" s="863" t="s">
        <v>4534</v>
      </c>
      <c r="G809" s="835" t="s">
        <v>4928</v>
      </c>
      <c r="H809" s="835" t="s">
        <v>4929</v>
      </c>
      <c r="I809" s="849">
        <v>2.0499999523162842</v>
      </c>
      <c r="J809" s="849">
        <v>200</v>
      </c>
      <c r="K809" s="850">
        <v>410</v>
      </c>
    </row>
    <row r="810" spans="1:11" ht="14.45" customHeight="1" x14ac:dyDescent="0.2">
      <c r="A810" s="831" t="s">
        <v>583</v>
      </c>
      <c r="B810" s="832" t="s">
        <v>584</v>
      </c>
      <c r="C810" s="835" t="s">
        <v>627</v>
      </c>
      <c r="D810" s="863" t="s">
        <v>628</v>
      </c>
      <c r="E810" s="835" t="s">
        <v>4533</v>
      </c>
      <c r="F810" s="863" t="s">
        <v>4534</v>
      </c>
      <c r="G810" s="835" t="s">
        <v>5675</v>
      </c>
      <c r="H810" s="835" t="s">
        <v>5676</v>
      </c>
      <c r="I810" s="849">
        <v>650.33001708984375</v>
      </c>
      <c r="J810" s="849">
        <v>16</v>
      </c>
      <c r="K810" s="850">
        <v>10405.23046875</v>
      </c>
    </row>
    <row r="811" spans="1:11" ht="14.45" customHeight="1" x14ac:dyDescent="0.2">
      <c r="A811" s="831" t="s">
        <v>583</v>
      </c>
      <c r="B811" s="832" t="s">
        <v>584</v>
      </c>
      <c r="C811" s="835" t="s">
        <v>627</v>
      </c>
      <c r="D811" s="863" t="s">
        <v>628</v>
      </c>
      <c r="E811" s="835" t="s">
        <v>4533</v>
      </c>
      <c r="F811" s="863" t="s">
        <v>4534</v>
      </c>
      <c r="G811" s="835" t="s">
        <v>4932</v>
      </c>
      <c r="H811" s="835" t="s">
        <v>4933</v>
      </c>
      <c r="I811" s="849">
        <v>143.43833541870117</v>
      </c>
      <c r="J811" s="849">
        <v>80</v>
      </c>
      <c r="K811" s="850">
        <v>11632.770263671875</v>
      </c>
    </row>
    <row r="812" spans="1:11" ht="14.45" customHeight="1" x14ac:dyDescent="0.2">
      <c r="A812" s="831" t="s">
        <v>583</v>
      </c>
      <c r="B812" s="832" t="s">
        <v>584</v>
      </c>
      <c r="C812" s="835" t="s">
        <v>627</v>
      </c>
      <c r="D812" s="863" t="s">
        <v>628</v>
      </c>
      <c r="E812" s="835" t="s">
        <v>4533</v>
      </c>
      <c r="F812" s="863" t="s">
        <v>4534</v>
      </c>
      <c r="G812" s="835" t="s">
        <v>4937</v>
      </c>
      <c r="H812" s="835" t="s">
        <v>5677</v>
      </c>
      <c r="I812" s="849">
        <v>47.189998626708984</v>
      </c>
      <c r="J812" s="849">
        <v>20</v>
      </c>
      <c r="K812" s="850">
        <v>943.79998779296875</v>
      </c>
    </row>
    <row r="813" spans="1:11" ht="14.45" customHeight="1" x14ac:dyDescent="0.2">
      <c r="A813" s="831" t="s">
        <v>583</v>
      </c>
      <c r="B813" s="832" t="s">
        <v>584</v>
      </c>
      <c r="C813" s="835" t="s">
        <v>627</v>
      </c>
      <c r="D813" s="863" t="s">
        <v>628</v>
      </c>
      <c r="E813" s="835" t="s">
        <v>4533</v>
      </c>
      <c r="F813" s="863" t="s">
        <v>4534</v>
      </c>
      <c r="G813" s="835" t="s">
        <v>4932</v>
      </c>
      <c r="H813" s="835" t="s">
        <v>4934</v>
      </c>
      <c r="I813" s="849">
        <v>175</v>
      </c>
      <c r="J813" s="849">
        <v>20</v>
      </c>
      <c r="K813" s="850">
        <v>3500.050048828125</v>
      </c>
    </row>
    <row r="814" spans="1:11" ht="14.45" customHeight="1" x14ac:dyDescent="0.2">
      <c r="A814" s="831" t="s">
        <v>583</v>
      </c>
      <c r="B814" s="832" t="s">
        <v>584</v>
      </c>
      <c r="C814" s="835" t="s">
        <v>627</v>
      </c>
      <c r="D814" s="863" t="s">
        <v>628</v>
      </c>
      <c r="E814" s="835" t="s">
        <v>4533</v>
      </c>
      <c r="F814" s="863" t="s">
        <v>4534</v>
      </c>
      <c r="G814" s="835" t="s">
        <v>5678</v>
      </c>
      <c r="H814" s="835" t="s">
        <v>5679</v>
      </c>
      <c r="I814" s="849">
        <v>13.810000419616699</v>
      </c>
      <c r="J814" s="849">
        <v>70</v>
      </c>
      <c r="K814" s="850">
        <v>966.6199951171875</v>
      </c>
    </row>
    <row r="815" spans="1:11" ht="14.45" customHeight="1" x14ac:dyDescent="0.2">
      <c r="A815" s="831" t="s">
        <v>583</v>
      </c>
      <c r="B815" s="832" t="s">
        <v>584</v>
      </c>
      <c r="C815" s="835" t="s">
        <v>627</v>
      </c>
      <c r="D815" s="863" t="s">
        <v>628</v>
      </c>
      <c r="E815" s="835" t="s">
        <v>4533</v>
      </c>
      <c r="F815" s="863" t="s">
        <v>4534</v>
      </c>
      <c r="G815" s="835" t="s">
        <v>4943</v>
      </c>
      <c r="H815" s="835" t="s">
        <v>5680</v>
      </c>
      <c r="I815" s="849">
        <v>6.2899999618530273</v>
      </c>
      <c r="J815" s="849">
        <v>100</v>
      </c>
      <c r="K815" s="850">
        <v>629</v>
      </c>
    </row>
    <row r="816" spans="1:11" ht="14.45" customHeight="1" x14ac:dyDescent="0.2">
      <c r="A816" s="831" t="s">
        <v>583</v>
      </c>
      <c r="B816" s="832" t="s">
        <v>584</v>
      </c>
      <c r="C816" s="835" t="s">
        <v>627</v>
      </c>
      <c r="D816" s="863" t="s">
        <v>628</v>
      </c>
      <c r="E816" s="835" t="s">
        <v>4533</v>
      </c>
      <c r="F816" s="863" t="s">
        <v>4534</v>
      </c>
      <c r="G816" s="835" t="s">
        <v>4945</v>
      </c>
      <c r="H816" s="835" t="s">
        <v>4946</v>
      </c>
      <c r="I816" s="849">
        <v>2.3583332300186157</v>
      </c>
      <c r="J816" s="849">
        <v>1000</v>
      </c>
      <c r="K816" s="850">
        <v>2359.25</v>
      </c>
    </row>
    <row r="817" spans="1:11" ht="14.45" customHeight="1" x14ac:dyDescent="0.2">
      <c r="A817" s="831" t="s">
        <v>583</v>
      </c>
      <c r="B817" s="832" t="s">
        <v>584</v>
      </c>
      <c r="C817" s="835" t="s">
        <v>627</v>
      </c>
      <c r="D817" s="863" t="s">
        <v>628</v>
      </c>
      <c r="E817" s="835" t="s">
        <v>4533</v>
      </c>
      <c r="F817" s="863" t="s">
        <v>4534</v>
      </c>
      <c r="G817" s="835" t="s">
        <v>4947</v>
      </c>
      <c r="H817" s="835" t="s">
        <v>4948</v>
      </c>
      <c r="I817" s="849">
        <v>2.3599998950958252</v>
      </c>
      <c r="J817" s="849">
        <v>2000</v>
      </c>
      <c r="K817" s="850">
        <v>4720</v>
      </c>
    </row>
    <row r="818" spans="1:11" ht="14.45" customHeight="1" x14ac:dyDescent="0.2">
      <c r="A818" s="831" t="s">
        <v>583</v>
      </c>
      <c r="B818" s="832" t="s">
        <v>584</v>
      </c>
      <c r="C818" s="835" t="s">
        <v>627</v>
      </c>
      <c r="D818" s="863" t="s">
        <v>628</v>
      </c>
      <c r="E818" s="835" t="s">
        <v>4533</v>
      </c>
      <c r="F818" s="863" t="s">
        <v>4534</v>
      </c>
      <c r="G818" s="835" t="s">
        <v>4949</v>
      </c>
      <c r="H818" s="835" t="s">
        <v>4950</v>
      </c>
      <c r="I818" s="849">
        <v>2.3579998970031739</v>
      </c>
      <c r="J818" s="849">
        <v>1450</v>
      </c>
      <c r="K818" s="850">
        <v>3421.5000610351563</v>
      </c>
    </row>
    <row r="819" spans="1:11" ht="14.45" customHeight="1" x14ac:dyDescent="0.2">
      <c r="A819" s="831" t="s">
        <v>583</v>
      </c>
      <c r="B819" s="832" t="s">
        <v>584</v>
      </c>
      <c r="C819" s="835" t="s">
        <v>627</v>
      </c>
      <c r="D819" s="863" t="s">
        <v>628</v>
      </c>
      <c r="E819" s="835" t="s">
        <v>4533</v>
      </c>
      <c r="F819" s="863" t="s">
        <v>4534</v>
      </c>
      <c r="G819" s="835" t="s">
        <v>4947</v>
      </c>
      <c r="H819" s="835" t="s">
        <v>4951</v>
      </c>
      <c r="I819" s="849">
        <v>2.3566665649414063</v>
      </c>
      <c r="J819" s="849">
        <v>1240</v>
      </c>
      <c r="K819" s="850">
        <v>2923.4500274658203</v>
      </c>
    </row>
    <row r="820" spans="1:11" ht="14.45" customHeight="1" x14ac:dyDescent="0.2">
      <c r="A820" s="831" t="s">
        <v>583</v>
      </c>
      <c r="B820" s="832" t="s">
        <v>584</v>
      </c>
      <c r="C820" s="835" t="s">
        <v>627</v>
      </c>
      <c r="D820" s="863" t="s">
        <v>628</v>
      </c>
      <c r="E820" s="835" t="s">
        <v>4533</v>
      </c>
      <c r="F820" s="863" t="s">
        <v>4534</v>
      </c>
      <c r="G820" s="835" t="s">
        <v>4949</v>
      </c>
      <c r="H820" s="835" t="s">
        <v>4952</v>
      </c>
      <c r="I820" s="849">
        <v>2.3599998950958252</v>
      </c>
      <c r="J820" s="849">
        <v>1035</v>
      </c>
      <c r="K820" s="850">
        <v>2441.8500061035156</v>
      </c>
    </row>
    <row r="821" spans="1:11" ht="14.45" customHeight="1" x14ac:dyDescent="0.2">
      <c r="A821" s="831" t="s">
        <v>583</v>
      </c>
      <c r="B821" s="832" t="s">
        <v>584</v>
      </c>
      <c r="C821" s="835" t="s">
        <v>627</v>
      </c>
      <c r="D821" s="863" t="s">
        <v>628</v>
      </c>
      <c r="E821" s="835" t="s">
        <v>4533</v>
      </c>
      <c r="F821" s="863" t="s">
        <v>4534</v>
      </c>
      <c r="G821" s="835" t="s">
        <v>4957</v>
      </c>
      <c r="H821" s="835" t="s">
        <v>4958</v>
      </c>
      <c r="I821" s="849">
        <v>4295.5</v>
      </c>
      <c r="J821" s="849">
        <v>6</v>
      </c>
      <c r="K821" s="850">
        <v>25773</v>
      </c>
    </row>
    <row r="822" spans="1:11" ht="14.45" customHeight="1" x14ac:dyDescent="0.2">
      <c r="A822" s="831" t="s">
        <v>583</v>
      </c>
      <c r="B822" s="832" t="s">
        <v>584</v>
      </c>
      <c r="C822" s="835" t="s">
        <v>627</v>
      </c>
      <c r="D822" s="863" t="s">
        <v>628</v>
      </c>
      <c r="E822" s="835" t="s">
        <v>4533</v>
      </c>
      <c r="F822" s="863" t="s">
        <v>4534</v>
      </c>
      <c r="G822" s="835" t="s">
        <v>4959</v>
      </c>
      <c r="H822" s="835" t="s">
        <v>4960</v>
      </c>
      <c r="I822" s="849">
        <v>9.9999997764825821E-3</v>
      </c>
      <c r="J822" s="849">
        <v>700</v>
      </c>
      <c r="K822" s="850">
        <v>7</v>
      </c>
    </row>
    <row r="823" spans="1:11" ht="14.45" customHeight="1" x14ac:dyDescent="0.2">
      <c r="A823" s="831" t="s">
        <v>583</v>
      </c>
      <c r="B823" s="832" t="s">
        <v>584</v>
      </c>
      <c r="C823" s="835" t="s">
        <v>627</v>
      </c>
      <c r="D823" s="863" t="s">
        <v>628</v>
      </c>
      <c r="E823" s="835" t="s">
        <v>4533</v>
      </c>
      <c r="F823" s="863" t="s">
        <v>4534</v>
      </c>
      <c r="G823" s="835" t="s">
        <v>5681</v>
      </c>
      <c r="H823" s="835" t="s">
        <v>5682</v>
      </c>
      <c r="I823" s="849">
        <v>6.0500001907348633</v>
      </c>
      <c r="J823" s="849">
        <v>20</v>
      </c>
      <c r="K823" s="850">
        <v>121</v>
      </c>
    </row>
    <row r="824" spans="1:11" ht="14.45" customHeight="1" x14ac:dyDescent="0.2">
      <c r="A824" s="831" t="s">
        <v>583</v>
      </c>
      <c r="B824" s="832" t="s">
        <v>584</v>
      </c>
      <c r="C824" s="835" t="s">
        <v>627</v>
      </c>
      <c r="D824" s="863" t="s">
        <v>628</v>
      </c>
      <c r="E824" s="835" t="s">
        <v>4533</v>
      </c>
      <c r="F824" s="863" t="s">
        <v>4534</v>
      </c>
      <c r="G824" s="835" t="s">
        <v>5683</v>
      </c>
      <c r="H824" s="835" t="s">
        <v>5684</v>
      </c>
      <c r="I824" s="849">
        <v>1815</v>
      </c>
      <c r="J824" s="849">
        <v>5</v>
      </c>
      <c r="K824" s="850">
        <v>9075</v>
      </c>
    </row>
    <row r="825" spans="1:11" ht="14.45" customHeight="1" x14ac:dyDescent="0.2">
      <c r="A825" s="831" t="s">
        <v>583</v>
      </c>
      <c r="B825" s="832" t="s">
        <v>584</v>
      </c>
      <c r="C825" s="835" t="s">
        <v>627</v>
      </c>
      <c r="D825" s="863" t="s">
        <v>628</v>
      </c>
      <c r="E825" s="835" t="s">
        <v>4533</v>
      </c>
      <c r="F825" s="863" t="s">
        <v>4534</v>
      </c>
      <c r="G825" s="835" t="s">
        <v>4959</v>
      </c>
      <c r="H825" s="835" t="s">
        <v>4961</v>
      </c>
      <c r="I825" s="849">
        <v>9.9999997764825821E-3</v>
      </c>
      <c r="J825" s="849">
        <v>200</v>
      </c>
      <c r="K825" s="850">
        <v>2</v>
      </c>
    </row>
    <row r="826" spans="1:11" ht="14.45" customHeight="1" x14ac:dyDescent="0.2">
      <c r="A826" s="831" t="s">
        <v>583</v>
      </c>
      <c r="B826" s="832" t="s">
        <v>584</v>
      </c>
      <c r="C826" s="835" t="s">
        <v>627</v>
      </c>
      <c r="D826" s="863" t="s">
        <v>628</v>
      </c>
      <c r="E826" s="835" t="s">
        <v>4533</v>
      </c>
      <c r="F826" s="863" t="s">
        <v>4534</v>
      </c>
      <c r="G826" s="835" t="s">
        <v>4962</v>
      </c>
      <c r="H826" s="835" t="s">
        <v>4963</v>
      </c>
      <c r="I826" s="849">
        <v>601.3699951171875</v>
      </c>
      <c r="J826" s="849">
        <v>2</v>
      </c>
      <c r="K826" s="850">
        <v>1202.739990234375</v>
      </c>
    </row>
    <row r="827" spans="1:11" ht="14.45" customHeight="1" x14ac:dyDescent="0.2">
      <c r="A827" s="831" t="s">
        <v>583</v>
      </c>
      <c r="B827" s="832" t="s">
        <v>584</v>
      </c>
      <c r="C827" s="835" t="s">
        <v>627</v>
      </c>
      <c r="D827" s="863" t="s">
        <v>628</v>
      </c>
      <c r="E827" s="835" t="s">
        <v>4533</v>
      </c>
      <c r="F827" s="863" t="s">
        <v>4534</v>
      </c>
      <c r="G827" s="835" t="s">
        <v>5685</v>
      </c>
      <c r="H827" s="835" t="s">
        <v>5686</v>
      </c>
      <c r="I827" s="849">
        <v>1.6799999475479126</v>
      </c>
      <c r="J827" s="849">
        <v>150</v>
      </c>
      <c r="K827" s="850">
        <v>252</v>
      </c>
    </row>
    <row r="828" spans="1:11" ht="14.45" customHeight="1" x14ac:dyDescent="0.2">
      <c r="A828" s="831" t="s">
        <v>583</v>
      </c>
      <c r="B828" s="832" t="s">
        <v>584</v>
      </c>
      <c r="C828" s="835" t="s">
        <v>627</v>
      </c>
      <c r="D828" s="863" t="s">
        <v>628</v>
      </c>
      <c r="E828" s="835" t="s">
        <v>4533</v>
      </c>
      <c r="F828" s="863" t="s">
        <v>4534</v>
      </c>
      <c r="G828" s="835" t="s">
        <v>4964</v>
      </c>
      <c r="H828" s="835" t="s">
        <v>4965</v>
      </c>
      <c r="I828" s="849">
        <v>1.6950000524520874</v>
      </c>
      <c r="J828" s="849">
        <v>800</v>
      </c>
      <c r="K828" s="850">
        <v>1355</v>
      </c>
    </row>
    <row r="829" spans="1:11" ht="14.45" customHeight="1" x14ac:dyDescent="0.2">
      <c r="A829" s="831" t="s">
        <v>583</v>
      </c>
      <c r="B829" s="832" t="s">
        <v>584</v>
      </c>
      <c r="C829" s="835" t="s">
        <v>627</v>
      </c>
      <c r="D829" s="863" t="s">
        <v>628</v>
      </c>
      <c r="E829" s="835" t="s">
        <v>4533</v>
      </c>
      <c r="F829" s="863" t="s">
        <v>4534</v>
      </c>
      <c r="G829" s="835" t="s">
        <v>4964</v>
      </c>
      <c r="H829" s="835" t="s">
        <v>4966</v>
      </c>
      <c r="I829" s="849">
        <v>1.690000057220459</v>
      </c>
      <c r="J829" s="849">
        <v>450</v>
      </c>
      <c r="K829" s="850">
        <v>760.5</v>
      </c>
    </row>
    <row r="830" spans="1:11" ht="14.45" customHeight="1" x14ac:dyDescent="0.2">
      <c r="A830" s="831" t="s">
        <v>583</v>
      </c>
      <c r="B830" s="832" t="s">
        <v>584</v>
      </c>
      <c r="C830" s="835" t="s">
        <v>627</v>
      </c>
      <c r="D830" s="863" t="s">
        <v>628</v>
      </c>
      <c r="E830" s="835" t="s">
        <v>4533</v>
      </c>
      <c r="F830" s="863" t="s">
        <v>4534</v>
      </c>
      <c r="G830" s="835" t="s">
        <v>4964</v>
      </c>
      <c r="H830" s="835" t="s">
        <v>4967</v>
      </c>
      <c r="I830" s="849">
        <v>1.6940000534057618</v>
      </c>
      <c r="J830" s="849">
        <v>3000</v>
      </c>
      <c r="K830" s="850">
        <v>5080</v>
      </c>
    </row>
    <row r="831" spans="1:11" ht="14.45" customHeight="1" x14ac:dyDescent="0.2">
      <c r="A831" s="831" t="s">
        <v>583</v>
      </c>
      <c r="B831" s="832" t="s">
        <v>584</v>
      </c>
      <c r="C831" s="835" t="s">
        <v>627</v>
      </c>
      <c r="D831" s="863" t="s">
        <v>628</v>
      </c>
      <c r="E831" s="835" t="s">
        <v>4533</v>
      </c>
      <c r="F831" s="863" t="s">
        <v>4534</v>
      </c>
      <c r="G831" s="835" t="s">
        <v>4539</v>
      </c>
      <c r="H831" s="835" t="s">
        <v>5687</v>
      </c>
      <c r="I831" s="849">
        <v>33.880001068115234</v>
      </c>
      <c r="J831" s="849">
        <v>2</v>
      </c>
      <c r="K831" s="850">
        <v>67.760002136230469</v>
      </c>
    </row>
    <row r="832" spans="1:11" ht="14.45" customHeight="1" x14ac:dyDescent="0.2">
      <c r="A832" s="831" t="s">
        <v>583</v>
      </c>
      <c r="B832" s="832" t="s">
        <v>584</v>
      </c>
      <c r="C832" s="835" t="s">
        <v>627</v>
      </c>
      <c r="D832" s="863" t="s">
        <v>628</v>
      </c>
      <c r="E832" s="835" t="s">
        <v>4533</v>
      </c>
      <c r="F832" s="863" t="s">
        <v>4534</v>
      </c>
      <c r="G832" s="835" t="s">
        <v>5688</v>
      </c>
      <c r="H832" s="835" t="s">
        <v>5689</v>
      </c>
      <c r="I832" s="849">
        <v>11.5</v>
      </c>
      <c r="J832" s="849">
        <v>50</v>
      </c>
      <c r="K832" s="850">
        <v>575</v>
      </c>
    </row>
    <row r="833" spans="1:11" ht="14.45" customHeight="1" x14ac:dyDescent="0.2">
      <c r="A833" s="831" t="s">
        <v>583</v>
      </c>
      <c r="B833" s="832" t="s">
        <v>584</v>
      </c>
      <c r="C833" s="835" t="s">
        <v>627</v>
      </c>
      <c r="D833" s="863" t="s">
        <v>628</v>
      </c>
      <c r="E833" s="835" t="s">
        <v>4533</v>
      </c>
      <c r="F833" s="863" t="s">
        <v>4534</v>
      </c>
      <c r="G833" s="835" t="s">
        <v>5688</v>
      </c>
      <c r="H833" s="835" t="s">
        <v>5690</v>
      </c>
      <c r="I833" s="849">
        <v>11.497999954223634</v>
      </c>
      <c r="J833" s="849">
        <v>650</v>
      </c>
      <c r="K833" s="850">
        <v>7474.8000030517578</v>
      </c>
    </row>
    <row r="834" spans="1:11" ht="14.45" customHeight="1" x14ac:dyDescent="0.2">
      <c r="A834" s="831" t="s">
        <v>583</v>
      </c>
      <c r="B834" s="832" t="s">
        <v>584</v>
      </c>
      <c r="C834" s="835" t="s">
        <v>627</v>
      </c>
      <c r="D834" s="863" t="s">
        <v>628</v>
      </c>
      <c r="E834" s="835" t="s">
        <v>4533</v>
      </c>
      <c r="F834" s="863" t="s">
        <v>4534</v>
      </c>
      <c r="G834" s="835" t="s">
        <v>5691</v>
      </c>
      <c r="H834" s="835" t="s">
        <v>5692</v>
      </c>
      <c r="I834" s="849">
        <v>21.219999313354492</v>
      </c>
      <c r="J834" s="849">
        <v>125</v>
      </c>
      <c r="K834" s="850">
        <v>2653.030029296875</v>
      </c>
    </row>
    <row r="835" spans="1:11" ht="14.45" customHeight="1" x14ac:dyDescent="0.2">
      <c r="A835" s="831" t="s">
        <v>583</v>
      </c>
      <c r="B835" s="832" t="s">
        <v>584</v>
      </c>
      <c r="C835" s="835" t="s">
        <v>627</v>
      </c>
      <c r="D835" s="863" t="s">
        <v>628</v>
      </c>
      <c r="E835" s="835" t="s">
        <v>4533</v>
      </c>
      <c r="F835" s="863" t="s">
        <v>4534</v>
      </c>
      <c r="G835" s="835" t="s">
        <v>4968</v>
      </c>
      <c r="H835" s="835" t="s">
        <v>4970</v>
      </c>
      <c r="I835" s="849">
        <v>45.497500419616699</v>
      </c>
      <c r="J835" s="849">
        <v>100</v>
      </c>
      <c r="K835" s="850">
        <v>4549.43994140625</v>
      </c>
    </row>
    <row r="836" spans="1:11" ht="14.45" customHeight="1" x14ac:dyDescent="0.2">
      <c r="A836" s="831" t="s">
        <v>583</v>
      </c>
      <c r="B836" s="832" t="s">
        <v>584</v>
      </c>
      <c r="C836" s="835" t="s">
        <v>627</v>
      </c>
      <c r="D836" s="863" t="s">
        <v>628</v>
      </c>
      <c r="E836" s="835" t="s">
        <v>4533</v>
      </c>
      <c r="F836" s="863" t="s">
        <v>4534</v>
      </c>
      <c r="G836" s="835" t="s">
        <v>4971</v>
      </c>
      <c r="H836" s="835" t="s">
        <v>4972</v>
      </c>
      <c r="I836" s="849">
        <v>11.142000198364258</v>
      </c>
      <c r="J836" s="849">
        <v>250</v>
      </c>
      <c r="K836" s="850">
        <v>2785.5</v>
      </c>
    </row>
    <row r="837" spans="1:11" ht="14.45" customHeight="1" x14ac:dyDescent="0.2">
      <c r="A837" s="831" t="s">
        <v>583</v>
      </c>
      <c r="B837" s="832" t="s">
        <v>584</v>
      </c>
      <c r="C837" s="835" t="s">
        <v>627</v>
      </c>
      <c r="D837" s="863" t="s">
        <v>628</v>
      </c>
      <c r="E837" s="835" t="s">
        <v>4533</v>
      </c>
      <c r="F837" s="863" t="s">
        <v>4534</v>
      </c>
      <c r="G837" s="835" t="s">
        <v>4971</v>
      </c>
      <c r="H837" s="835" t="s">
        <v>4973</v>
      </c>
      <c r="I837" s="849">
        <v>11.142500162124634</v>
      </c>
      <c r="J837" s="849">
        <v>500</v>
      </c>
      <c r="K837" s="850">
        <v>5572</v>
      </c>
    </row>
    <row r="838" spans="1:11" ht="14.45" customHeight="1" x14ac:dyDescent="0.2">
      <c r="A838" s="831" t="s">
        <v>583</v>
      </c>
      <c r="B838" s="832" t="s">
        <v>584</v>
      </c>
      <c r="C838" s="835" t="s">
        <v>627</v>
      </c>
      <c r="D838" s="863" t="s">
        <v>628</v>
      </c>
      <c r="E838" s="835" t="s">
        <v>4533</v>
      </c>
      <c r="F838" s="863" t="s">
        <v>4534</v>
      </c>
      <c r="G838" s="835" t="s">
        <v>4977</v>
      </c>
      <c r="H838" s="835" t="s">
        <v>4978</v>
      </c>
      <c r="I838" s="849">
        <v>40.860000610351563</v>
      </c>
      <c r="J838" s="849">
        <v>20</v>
      </c>
      <c r="K838" s="850">
        <v>817.20001220703125</v>
      </c>
    </row>
    <row r="839" spans="1:11" ht="14.45" customHeight="1" x14ac:dyDescent="0.2">
      <c r="A839" s="831" t="s">
        <v>583</v>
      </c>
      <c r="B839" s="832" t="s">
        <v>584</v>
      </c>
      <c r="C839" s="835" t="s">
        <v>627</v>
      </c>
      <c r="D839" s="863" t="s">
        <v>628</v>
      </c>
      <c r="E839" s="835" t="s">
        <v>4533</v>
      </c>
      <c r="F839" s="863" t="s">
        <v>4534</v>
      </c>
      <c r="G839" s="835" t="s">
        <v>4977</v>
      </c>
      <c r="H839" s="835" t="s">
        <v>4979</v>
      </c>
      <c r="I839" s="849">
        <v>40.860000610351563</v>
      </c>
      <c r="J839" s="849">
        <v>20</v>
      </c>
      <c r="K839" s="850">
        <v>817.20001220703125</v>
      </c>
    </row>
    <row r="840" spans="1:11" ht="14.45" customHeight="1" x14ac:dyDescent="0.2">
      <c r="A840" s="831" t="s">
        <v>583</v>
      </c>
      <c r="B840" s="832" t="s">
        <v>584</v>
      </c>
      <c r="C840" s="835" t="s">
        <v>627</v>
      </c>
      <c r="D840" s="863" t="s">
        <v>628</v>
      </c>
      <c r="E840" s="835" t="s">
        <v>4533</v>
      </c>
      <c r="F840" s="863" t="s">
        <v>4534</v>
      </c>
      <c r="G840" s="835" t="s">
        <v>5693</v>
      </c>
      <c r="H840" s="835" t="s">
        <v>5694</v>
      </c>
      <c r="I840" s="849">
        <v>54.450000762939453</v>
      </c>
      <c r="J840" s="849">
        <v>2</v>
      </c>
      <c r="K840" s="850">
        <v>108.90000152587891</v>
      </c>
    </row>
    <row r="841" spans="1:11" ht="14.45" customHeight="1" x14ac:dyDescent="0.2">
      <c r="A841" s="831" t="s">
        <v>583</v>
      </c>
      <c r="B841" s="832" t="s">
        <v>584</v>
      </c>
      <c r="C841" s="835" t="s">
        <v>627</v>
      </c>
      <c r="D841" s="863" t="s">
        <v>628</v>
      </c>
      <c r="E841" s="835" t="s">
        <v>4533</v>
      </c>
      <c r="F841" s="863" t="s">
        <v>4534</v>
      </c>
      <c r="G841" s="835" t="s">
        <v>4982</v>
      </c>
      <c r="H841" s="835" t="s">
        <v>4983</v>
      </c>
      <c r="I841" s="849">
        <v>15.581428527832031</v>
      </c>
      <c r="J841" s="849">
        <v>170</v>
      </c>
      <c r="K841" s="850">
        <v>2648.7799835205078</v>
      </c>
    </row>
    <row r="842" spans="1:11" ht="14.45" customHeight="1" x14ac:dyDescent="0.2">
      <c r="A842" s="831" t="s">
        <v>583</v>
      </c>
      <c r="B842" s="832" t="s">
        <v>584</v>
      </c>
      <c r="C842" s="835" t="s">
        <v>627</v>
      </c>
      <c r="D842" s="863" t="s">
        <v>628</v>
      </c>
      <c r="E842" s="835" t="s">
        <v>4533</v>
      </c>
      <c r="F842" s="863" t="s">
        <v>4534</v>
      </c>
      <c r="G842" s="835" t="s">
        <v>4984</v>
      </c>
      <c r="H842" s="835" t="s">
        <v>4985</v>
      </c>
      <c r="I842" s="849">
        <v>5.2600002288818359</v>
      </c>
      <c r="J842" s="849">
        <v>600</v>
      </c>
      <c r="K842" s="850">
        <v>3156</v>
      </c>
    </row>
    <row r="843" spans="1:11" ht="14.45" customHeight="1" x14ac:dyDescent="0.2">
      <c r="A843" s="831" t="s">
        <v>583</v>
      </c>
      <c r="B843" s="832" t="s">
        <v>584</v>
      </c>
      <c r="C843" s="835" t="s">
        <v>627</v>
      </c>
      <c r="D843" s="863" t="s">
        <v>628</v>
      </c>
      <c r="E843" s="835" t="s">
        <v>4533</v>
      </c>
      <c r="F843" s="863" t="s">
        <v>4534</v>
      </c>
      <c r="G843" s="835" t="s">
        <v>4541</v>
      </c>
      <c r="H843" s="835" t="s">
        <v>4542</v>
      </c>
      <c r="I843" s="849">
        <v>3.4850000143051147</v>
      </c>
      <c r="J843" s="849">
        <v>600</v>
      </c>
      <c r="K843" s="850">
        <v>2090</v>
      </c>
    </row>
    <row r="844" spans="1:11" ht="14.45" customHeight="1" x14ac:dyDescent="0.2">
      <c r="A844" s="831" t="s">
        <v>583</v>
      </c>
      <c r="B844" s="832" t="s">
        <v>584</v>
      </c>
      <c r="C844" s="835" t="s">
        <v>627</v>
      </c>
      <c r="D844" s="863" t="s">
        <v>628</v>
      </c>
      <c r="E844" s="835" t="s">
        <v>4533</v>
      </c>
      <c r="F844" s="863" t="s">
        <v>4534</v>
      </c>
      <c r="G844" s="835" t="s">
        <v>4986</v>
      </c>
      <c r="H844" s="835" t="s">
        <v>4987</v>
      </c>
      <c r="I844" s="849">
        <v>61.060001373291016</v>
      </c>
      <c r="J844" s="849">
        <v>100</v>
      </c>
      <c r="K844" s="850">
        <v>6105.66015625</v>
      </c>
    </row>
    <row r="845" spans="1:11" ht="14.45" customHeight="1" x14ac:dyDescent="0.2">
      <c r="A845" s="831" t="s">
        <v>583</v>
      </c>
      <c r="B845" s="832" t="s">
        <v>584</v>
      </c>
      <c r="C845" s="835" t="s">
        <v>627</v>
      </c>
      <c r="D845" s="863" t="s">
        <v>628</v>
      </c>
      <c r="E845" s="835" t="s">
        <v>4533</v>
      </c>
      <c r="F845" s="863" t="s">
        <v>4534</v>
      </c>
      <c r="G845" s="835" t="s">
        <v>4982</v>
      </c>
      <c r="H845" s="835" t="s">
        <v>5695</v>
      </c>
      <c r="I845" s="849">
        <v>15.585000038146973</v>
      </c>
      <c r="J845" s="849">
        <v>50</v>
      </c>
      <c r="K845" s="850">
        <v>779.17999267578125</v>
      </c>
    </row>
    <row r="846" spans="1:11" ht="14.45" customHeight="1" x14ac:dyDescent="0.2">
      <c r="A846" s="831" t="s">
        <v>583</v>
      </c>
      <c r="B846" s="832" t="s">
        <v>584</v>
      </c>
      <c r="C846" s="835" t="s">
        <v>627</v>
      </c>
      <c r="D846" s="863" t="s">
        <v>628</v>
      </c>
      <c r="E846" s="835" t="s">
        <v>4533</v>
      </c>
      <c r="F846" s="863" t="s">
        <v>4534</v>
      </c>
      <c r="G846" s="835" t="s">
        <v>4984</v>
      </c>
      <c r="H846" s="835" t="s">
        <v>4988</v>
      </c>
      <c r="I846" s="849">
        <v>5.4449999332427979</v>
      </c>
      <c r="J846" s="849">
        <v>400</v>
      </c>
      <c r="K846" s="850">
        <v>2179</v>
      </c>
    </row>
    <row r="847" spans="1:11" ht="14.45" customHeight="1" x14ac:dyDescent="0.2">
      <c r="A847" s="831" t="s">
        <v>583</v>
      </c>
      <c r="B847" s="832" t="s">
        <v>584</v>
      </c>
      <c r="C847" s="835" t="s">
        <v>627</v>
      </c>
      <c r="D847" s="863" t="s">
        <v>628</v>
      </c>
      <c r="E847" s="835" t="s">
        <v>4533</v>
      </c>
      <c r="F847" s="863" t="s">
        <v>4534</v>
      </c>
      <c r="G847" s="835" t="s">
        <v>4541</v>
      </c>
      <c r="H847" s="835" t="s">
        <v>4543</v>
      </c>
      <c r="I847" s="849">
        <v>3.3900001049041748</v>
      </c>
      <c r="J847" s="849">
        <v>800</v>
      </c>
      <c r="K847" s="850">
        <v>2712</v>
      </c>
    </row>
    <row r="848" spans="1:11" ht="14.45" customHeight="1" x14ac:dyDescent="0.2">
      <c r="A848" s="831" t="s">
        <v>583</v>
      </c>
      <c r="B848" s="832" t="s">
        <v>584</v>
      </c>
      <c r="C848" s="835" t="s">
        <v>627</v>
      </c>
      <c r="D848" s="863" t="s">
        <v>628</v>
      </c>
      <c r="E848" s="835" t="s">
        <v>4533</v>
      </c>
      <c r="F848" s="863" t="s">
        <v>4534</v>
      </c>
      <c r="G848" s="835" t="s">
        <v>4986</v>
      </c>
      <c r="H848" s="835" t="s">
        <v>4989</v>
      </c>
      <c r="I848" s="849">
        <v>61.060001373291016</v>
      </c>
      <c r="J848" s="849">
        <v>100</v>
      </c>
      <c r="K848" s="850">
        <v>6105.66015625</v>
      </c>
    </row>
    <row r="849" spans="1:11" ht="14.45" customHeight="1" x14ac:dyDescent="0.2">
      <c r="A849" s="831" t="s">
        <v>583</v>
      </c>
      <c r="B849" s="832" t="s">
        <v>584</v>
      </c>
      <c r="C849" s="835" t="s">
        <v>627</v>
      </c>
      <c r="D849" s="863" t="s">
        <v>628</v>
      </c>
      <c r="E849" s="835" t="s">
        <v>4533</v>
      </c>
      <c r="F849" s="863" t="s">
        <v>4534</v>
      </c>
      <c r="G849" s="835" t="s">
        <v>4992</v>
      </c>
      <c r="H849" s="835" t="s">
        <v>4993</v>
      </c>
      <c r="I849" s="849">
        <v>185.13999938964844</v>
      </c>
      <c r="J849" s="849">
        <v>5</v>
      </c>
      <c r="K849" s="850">
        <v>925.70001220703125</v>
      </c>
    </row>
    <row r="850" spans="1:11" ht="14.45" customHeight="1" x14ac:dyDescent="0.2">
      <c r="A850" s="831" t="s">
        <v>583</v>
      </c>
      <c r="B850" s="832" t="s">
        <v>584</v>
      </c>
      <c r="C850" s="835" t="s">
        <v>627</v>
      </c>
      <c r="D850" s="863" t="s">
        <v>628</v>
      </c>
      <c r="E850" s="835" t="s">
        <v>4533</v>
      </c>
      <c r="F850" s="863" t="s">
        <v>4534</v>
      </c>
      <c r="G850" s="835" t="s">
        <v>4996</v>
      </c>
      <c r="H850" s="835" t="s">
        <v>4997</v>
      </c>
      <c r="I850" s="849">
        <v>17.899999618530273</v>
      </c>
      <c r="J850" s="849">
        <v>10</v>
      </c>
      <c r="K850" s="850">
        <v>179</v>
      </c>
    </row>
    <row r="851" spans="1:11" ht="14.45" customHeight="1" x14ac:dyDescent="0.2">
      <c r="A851" s="831" t="s">
        <v>583</v>
      </c>
      <c r="B851" s="832" t="s">
        <v>584</v>
      </c>
      <c r="C851" s="835" t="s">
        <v>627</v>
      </c>
      <c r="D851" s="863" t="s">
        <v>628</v>
      </c>
      <c r="E851" s="835" t="s">
        <v>4533</v>
      </c>
      <c r="F851" s="863" t="s">
        <v>4534</v>
      </c>
      <c r="G851" s="835" t="s">
        <v>5000</v>
      </c>
      <c r="H851" s="835" t="s">
        <v>5001</v>
      </c>
      <c r="I851" s="849">
        <v>171.82000732421875</v>
      </c>
      <c r="J851" s="849">
        <v>10</v>
      </c>
      <c r="K851" s="850">
        <v>1718.199951171875</v>
      </c>
    </row>
    <row r="852" spans="1:11" ht="14.45" customHeight="1" x14ac:dyDescent="0.2">
      <c r="A852" s="831" t="s">
        <v>583</v>
      </c>
      <c r="B852" s="832" t="s">
        <v>584</v>
      </c>
      <c r="C852" s="835" t="s">
        <v>627</v>
      </c>
      <c r="D852" s="863" t="s">
        <v>628</v>
      </c>
      <c r="E852" s="835" t="s">
        <v>4533</v>
      </c>
      <c r="F852" s="863" t="s">
        <v>4534</v>
      </c>
      <c r="G852" s="835" t="s">
        <v>5004</v>
      </c>
      <c r="H852" s="835" t="s">
        <v>5005</v>
      </c>
      <c r="I852" s="849">
        <v>171.82000732421875</v>
      </c>
      <c r="J852" s="849">
        <v>10</v>
      </c>
      <c r="K852" s="850">
        <v>1718.199951171875</v>
      </c>
    </row>
    <row r="853" spans="1:11" ht="14.45" customHeight="1" x14ac:dyDescent="0.2">
      <c r="A853" s="831" t="s">
        <v>583</v>
      </c>
      <c r="B853" s="832" t="s">
        <v>584</v>
      </c>
      <c r="C853" s="835" t="s">
        <v>627</v>
      </c>
      <c r="D853" s="863" t="s">
        <v>628</v>
      </c>
      <c r="E853" s="835" t="s">
        <v>4533</v>
      </c>
      <c r="F853" s="863" t="s">
        <v>4534</v>
      </c>
      <c r="G853" s="835" t="s">
        <v>5008</v>
      </c>
      <c r="H853" s="835" t="s">
        <v>5696</v>
      </c>
      <c r="I853" s="849">
        <v>171.82000732421875</v>
      </c>
      <c r="J853" s="849">
        <v>10</v>
      </c>
      <c r="K853" s="850">
        <v>1718.199951171875</v>
      </c>
    </row>
    <row r="854" spans="1:11" ht="14.45" customHeight="1" x14ac:dyDescent="0.2">
      <c r="A854" s="831" t="s">
        <v>583</v>
      </c>
      <c r="B854" s="832" t="s">
        <v>584</v>
      </c>
      <c r="C854" s="835" t="s">
        <v>627</v>
      </c>
      <c r="D854" s="863" t="s">
        <v>628</v>
      </c>
      <c r="E854" s="835" t="s">
        <v>4533</v>
      </c>
      <c r="F854" s="863" t="s">
        <v>4534</v>
      </c>
      <c r="G854" s="835" t="s">
        <v>5012</v>
      </c>
      <c r="H854" s="835" t="s">
        <v>5697</v>
      </c>
      <c r="I854" s="849">
        <v>21.899999618530273</v>
      </c>
      <c r="J854" s="849">
        <v>150</v>
      </c>
      <c r="K854" s="850">
        <v>3285.150146484375</v>
      </c>
    </row>
    <row r="855" spans="1:11" ht="14.45" customHeight="1" x14ac:dyDescent="0.2">
      <c r="A855" s="831" t="s">
        <v>583</v>
      </c>
      <c r="B855" s="832" t="s">
        <v>584</v>
      </c>
      <c r="C855" s="835" t="s">
        <v>627</v>
      </c>
      <c r="D855" s="863" t="s">
        <v>628</v>
      </c>
      <c r="E855" s="835" t="s">
        <v>4533</v>
      </c>
      <c r="F855" s="863" t="s">
        <v>4534</v>
      </c>
      <c r="G855" s="835" t="s">
        <v>5012</v>
      </c>
      <c r="H855" s="835" t="s">
        <v>5013</v>
      </c>
      <c r="I855" s="849">
        <v>21.899999618530273</v>
      </c>
      <c r="J855" s="849">
        <v>50</v>
      </c>
      <c r="K855" s="850">
        <v>1095.050048828125</v>
      </c>
    </row>
    <row r="856" spans="1:11" ht="14.45" customHeight="1" x14ac:dyDescent="0.2">
      <c r="A856" s="831" t="s">
        <v>583</v>
      </c>
      <c r="B856" s="832" t="s">
        <v>584</v>
      </c>
      <c r="C856" s="835" t="s">
        <v>627</v>
      </c>
      <c r="D856" s="863" t="s">
        <v>628</v>
      </c>
      <c r="E856" s="835" t="s">
        <v>4533</v>
      </c>
      <c r="F856" s="863" t="s">
        <v>4534</v>
      </c>
      <c r="G856" s="835" t="s">
        <v>5014</v>
      </c>
      <c r="H856" s="835" t="s">
        <v>5015</v>
      </c>
      <c r="I856" s="849">
        <v>21.899999618530273</v>
      </c>
      <c r="J856" s="849">
        <v>150</v>
      </c>
      <c r="K856" s="850">
        <v>3285.150146484375</v>
      </c>
    </row>
    <row r="857" spans="1:11" ht="14.45" customHeight="1" x14ac:dyDescent="0.2">
      <c r="A857" s="831" t="s">
        <v>583</v>
      </c>
      <c r="B857" s="832" t="s">
        <v>584</v>
      </c>
      <c r="C857" s="835" t="s">
        <v>627</v>
      </c>
      <c r="D857" s="863" t="s">
        <v>628</v>
      </c>
      <c r="E857" s="835" t="s">
        <v>4533</v>
      </c>
      <c r="F857" s="863" t="s">
        <v>4534</v>
      </c>
      <c r="G857" s="835" t="s">
        <v>5014</v>
      </c>
      <c r="H857" s="835" t="s">
        <v>5698</v>
      </c>
      <c r="I857" s="849">
        <v>21.899999618530273</v>
      </c>
      <c r="J857" s="849">
        <v>150</v>
      </c>
      <c r="K857" s="850">
        <v>3285.150146484375</v>
      </c>
    </row>
    <row r="858" spans="1:11" ht="14.45" customHeight="1" x14ac:dyDescent="0.2">
      <c r="A858" s="831" t="s">
        <v>583</v>
      </c>
      <c r="B858" s="832" t="s">
        <v>584</v>
      </c>
      <c r="C858" s="835" t="s">
        <v>627</v>
      </c>
      <c r="D858" s="863" t="s">
        <v>628</v>
      </c>
      <c r="E858" s="835" t="s">
        <v>4533</v>
      </c>
      <c r="F858" s="863" t="s">
        <v>4534</v>
      </c>
      <c r="G858" s="835" t="s">
        <v>5021</v>
      </c>
      <c r="H858" s="835" t="s">
        <v>5699</v>
      </c>
      <c r="I858" s="849">
        <v>484.02999877929688</v>
      </c>
      <c r="J858" s="849">
        <v>10</v>
      </c>
      <c r="K858" s="850">
        <v>4840.2998046875</v>
      </c>
    </row>
    <row r="859" spans="1:11" ht="14.45" customHeight="1" x14ac:dyDescent="0.2">
      <c r="A859" s="831" t="s">
        <v>583</v>
      </c>
      <c r="B859" s="832" t="s">
        <v>584</v>
      </c>
      <c r="C859" s="835" t="s">
        <v>627</v>
      </c>
      <c r="D859" s="863" t="s">
        <v>628</v>
      </c>
      <c r="E859" s="835" t="s">
        <v>4533</v>
      </c>
      <c r="F859" s="863" t="s">
        <v>4534</v>
      </c>
      <c r="G859" s="835" t="s">
        <v>5700</v>
      </c>
      <c r="H859" s="835" t="s">
        <v>5701</v>
      </c>
      <c r="I859" s="849">
        <v>484.02999877929688</v>
      </c>
      <c r="J859" s="849">
        <v>10</v>
      </c>
      <c r="K859" s="850">
        <v>4840.31982421875</v>
      </c>
    </row>
    <row r="860" spans="1:11" ht="14.45" customHeight="1" x14ac:dyDescent="0.2">
      <c r="A860" s="831" t="s">
        <v>583</v>
      </c>
      <c r="B860" s="832" t="s">
        <v>584</v>
      </c>
      <c r="C860" s="835" t="s">
        <v>627</v>
      </c>
      <c r="D860" s="863" t="s">
        <v>628</v>
      </c>
      <c r="E860" s="835" t="s">
        <v>4533</v>
      </c>
      <c r="F860" s="863" t="s">
        <v>4534</v>
      </c>
      <c r="G860" s="835" t="s">
        <v>5700</v>
      </c>
      <c r="H860" s="835" t="s">
        <v>5702</v>
      </c>
      <c r="I860" s="849">
        <v>484.04000854492188</v>
      </c>
      <c r="J860" s="849">
        <v>2</v>
      </c>
      <c r="K860" s="850">
        <v>968.08001708984375</v>
      </c>
    </row>
    <row r="861" spans="1:11" ht="14.45" customHeight="1" x14ac:dyDescent="0.2">
      <c r="A861" s="831" t="s">
        <v>583</v>
      </c>
      <c r="B861" s="832" t="s">
        <v>584</v>
      </c>
      <c r="C861" s="835" t="s">
        <v>627</v>
      </c>
      <c r="D861" s="863" t="s">
        <v>628</v>
      </c>
      <c r="E861" s="835" t="s">
        <v>4533</v>
      </c>
      <c r="F861" s="863" t="s">
        <v>4534</v>
      </c>
      <c r="G861" s="835" t="s">
        <v>5703</v>
      </c>
      <c r="H861" s="835" t="s">
        <v>5704</v>
      </c>
      <c r="I861" s="849">
        <v>713</v>
      </c>
      <c r="J861" s="849">
        <v>3</v>
      </c>
      <c r="K861" s="850">
        <v>2139</v>
      </c>
    </row>
    <row r="862" spans="1:11" ht="14.45" customHeight="1" x14ac:dyDescent="0.2">
      <c r="A862" s="831" t="s">
        <v>583</v>
      </c>
      <c r="B862" s="832" t="s">
        <v>584</v>
      </c>
      <c r="C862" s="835" t="s">
        <v>627</v>
      </c>
      <c r="D862" s="863" t="s">
        <v>628</v>
      </c>
      <c r="E862" s="835" t="s">
        <v>4533</v>
      </c>
      <c r="F862" s="863" t="s">
        <v>4534</v>
      </c>
      <c r="G862" s="835" t="s">
        <v>5705</v>
      </c>
      <c r="H862" s="835" t="s">
        <v>5706</v>
      </c>
      <c r="I862" s="849">
        <v>527.969970703125</v>
      </c>
      <c r="J862" s="849">
        <v>30</v>
      </c>
      <c r="K862" s="850">
        <v>15839.02001953125</v>
      </c>
    </row>
    <row r="863" spans="1:11" ht="14.45" customHeight="1" x14ac:dyDescent="0.2">
      <c r="A863" s="831" t="s">
        <v>583</v>
      </c>
      <c r="B863" s="832" t="s">
        <v>584</v>
      </c>
      <c r="C863" s="835" t="s">
        <v>627</v>
      </c>
      <c r="D863" s="863" t="s">
        <v>628</v>
      </c>
      <c r="E863" s="835" t="s">
        <v>4533</v>
      </c>
      <c r="F863" s="863" t="s">
        <v>4534</v>
      </c>
      <c r="G863" s="835" t="s">
        <v>5705</v>
      </c>
      <c r="H863" s="835" t="s">
        <v>5707</v>
      </c>
      <c r="I863" s="849">
        <v>527.969970703125</v>
      </c>
      <c r="J863" s="849">
        <v>20</v>
      </c>
      <c r="K863" s="850">
        <v>10559.31982421875</v>
      </c>
    </row>
    <row r="864" spans="1:11" ht="14.45" customHeight="1" x14ac:dyDescent="0.2">
      <c r="A864" s="831" t="s">
        <v>583</v>
      </c>
      <c r="B864" s="832" t="s">
        <v>584</v>
      </c>
      <c r="C864" s="835" t="s">
        <v>627</v>
      </c>
      <c r="D864" s="863" t="s">
        <v>628</v>
      </c>
      <c r="E864" s="835" t="s">
        <v>4533</v>
      </c>
      <c r="F864" s="863" t="s">
        <v>4534</v>
      </c>
      <c r="G864" s="835" t="s">
        <v>5708</v>
      </c>
      <c r="H864" s="835" t="s">
        <v>5709</v>
      </c>
      <c r="I864" s="849">
        <v>527.969970703125</v>
      </c>
      <c r="J864" s="849">
        <v>10</v>
      </c>
      <c r="K864" s="850">
        <v>5279.64990234375</v>
      </c>
    </row>
    <row r="865" spans="1:11" ht="14.45" customHeight="1" x14ac:dyDescent="0.2">
      <c r="A865" s="831" t="s">
        <v>583</v>
      </c>
      <c r="B865" s="832" t="s">
        <v>584</v>
      </c>
      <c r="C865" s="835" t="s">
        <v>627</v>
      </c>
      <c r="D865" s="863" t="s">
        <v>628</v>
      </c>
      <c r="E865" s="835" t="s">
        <v>4533</v>
      </c>
      <c r="F865" s="863" t="s">
        <v>4534</v>
      </c>
      <c r="G865" s="835" t="s">
        <v>5708</v>
      </c>
      <c r="H865" s="835" t="s">
        <v>5710</v>
      </c>
      <c r="I865" s="849">
        <v>527.969970703125</v>
      </c>
      <c r="J865" s="849">
        <v>20</v>
      </c>
      <c r="K865" s="850">
        <v>10559.31982421875</v>
      </c>
    </row>
    <row r="866" spans="1:11" ht="14.45" customHeight="1" x14ac:dyDescent="0.2">
      <c r="A866" s="831" t="s">
        <v>583</v>
      </c>
      <c r="B866" s="832" t="s">
        <v>584</v>
      </c>
      <c r="C866" s="835" t="s">
        <v>627</v>
      </c>
      <c r="D866" s="863" t="s">
        <v>628</v>
      </c>
      <c r="E866" s="835" t="s">
        <v>4533</v>
      </c>
      <c r="F866" s="863" t="s">
        <v>4534</v>
      </c>
      <c r="G866" s="835" t="s">
        <v>5711</v>
      </c>
      <c r="H866" s="835" t="s">
        <v>5712</v>
      </c>
      <c r="I866" s="849">
        <v>527.969970703125</v>
      </c>
      <c r="J866" s="849">
        <v>10</v>
      </c>
      <c r="K866" s="850">
        <v>5279.64990234375</v>
      </c>
    </row>
    <row r="867" spans="1:11" ht="14.45" customHeight="1" x14ac:dyDescent="0.2">
      <c r="A867" s="831" t="s">
        <v>583</v>
      </c>
      <c r="B867" s="832" t="s">
        <v>584</v>
      </c>
      <c r="C867" s="835" t="s">
        <v>627</v>
      </c>
      <c r="D867" s="863" t="s">
        <v>628</v>
      </c>
      <c r="E867" s="835" t="s">
        <v>4533</v>
      </c>
      <c r="F867" s="863" t="s">
        <v>4534</v>
      </c>
      <c r="G867" s="835" t="s">
        <v>5025</v>
      </c>
      <c r="H867" s="835" t="s">
        <v>5713</v>
      </c>
      <c r="I867" s="849">
        <v>646.760009765625</v>
      </c>
      <c r="J867" s="849">
        <v>2</v>
      </c>
      <c r="K867" s="850">
        <v>1293.52001953125</v>
      </c>
    </row>
    <row r="868" spans="1:11" ht="14.45" customHeight="1" x14ac:dyDescent="0.2">
      <c r="A868" s="831" t="s">
        <v>583</v>
      </c>
      <c r="B868" s="832" t="s">
        <v>584</v>
      </c>
      <c r="C868" s="835" t="s">
        <v>627</v>
      </c>
      <c r="D868" s="863" t="s">
        <v>628</v>
      </c>
      <c r="E868" s="835" t="s">
        <v>4533</v>
      </c>
      <c r="F868" s="863" t="s">
        <v>4534</v>
      </c>
      <c r="G868" s="835" t="s">
        <v>5711</v>
      </c>
      <c r="H868" s="835" t="s">
        <v>5714</v>
      </c>
      <c r="I868" s="849">
        <v>527.969970703125</v>
      </c>
      <c r="J868" s="849">
        <v>10</v>
      </c>
      <c r="K868" s="850">
        <v>5279.66015625</v>
      </c>
    </row>
    <row r="869" spans="1:11" ht="14.45" customHeight="1" x14ac:dyDescent="0.2">
      <c r="A869" s="831" t="s">
        <v>583</v>
      </c>
      <c r="B869" s="832" t="s">
        <v>584</v>
      </c>
      <c r="C869" s="835" t="s">
        <v>627</v>
      </c>
      <c r="D869" s="863" t="s">
        <v>628</v>
      </c>
      <c r="E869" s="835" t="s">
        <v>4533</v>
      </c>
      <c r="F869" s="863" t="s">
        <v>4534</v>
      </c>
      <c r="G869" s="835" t="s">
        <v>5715</v>
      </c>
      <c r="H869" s="835" t="s">
        <v>5716</v>
      </c>
      <c r="I869" s="849">
        <v>713</v>
      </c>
      <c r="J869" s="849">
        <v>8</v>
      </c>
      <c r="K869" s="850">
        <v>5704</v>
      </c>
    </row>
    <row r="870" spans="1:11" ht="14.45" customHeight="1" x14ac:dyDescent="0.2">
      <c r="A870" s="831" t="s">
        <v>583</v>
      </c>
      <c r="B870" s="832" t="s">
        <v>584</v>
      </c>
      <c r="C870" s="835" t="s">
        <v>627</v>
      </c>
      <c r="D870" s="863" t="s">
        <v>628</v>
      </c>
      <c r="E870" s="835" t="s">
        <v>4533</v>
      </c>
      <c r="F870" s="863" t="s">
        <v>4534</v>
      </c>
      <c r="G870" s="835" t="s">
        <v>5034</v>
      </c>
      <c r="H870" s="835" t="s">
        <v>5717</v>
      </c>
      <c r="I870" s="849">
        <v>17.979999542236328</v>
      </c>
      <c r="J870" s="849">
        <v>70</v>
      </c>
      <c r="K870" s="850">
        <v>1258.6000061035156</v>
      </c>
    </row>
    <row r="871" spans="1:11" ht="14.45" customHeight="1" x14ac:dyDescent="0.2">
      <c r="A871" s="831" t="s">
        <v>583</v>
      </c>
      <c r="B871" s="832" t="s">
        <v>584</v>
      </c>
      <c r="C871" s="835" t="s">
        <v>627</v>
      </c>
      <c r="D871" s="863" t="s">
        <v>628</v>
      </c>
      <c r="E871" s="835" t="s">
        <v>4533</v>
      </c>
      <c r="F871" s="863" t="s">
        <v>4534</v>
      </c>
      <c r="G871" s="835" t="s">
        <v>5034</v>
      </c>
      <c r="H871" s="835" t="s">
        <v>5035</v>
      </c>
      <c r="I871" s="849">
        <v>17.979999542236328</v>
      </c>
      <c r="J871" s="849">
        <v>50</v>
      </c>
      <c r="K871" s="850">
        <v>899</v>
      </c>
    </row>
    <row r="872" spans="1:11" ht="14.45" customHeight="1" x14ac:dyDescent="0.2">
      <c r="A872" s="831" t="s">
        <v>583</v>
      </c>
      <c r="B872" s="832" t="s">
        <v>584</v>
      </c>
      <c r="C872" s="835" t="s">
        <v>627</v>
      </c>
      <c r="D872" s="863" t="s">
        <v>628</v>
      </c>
      <c r="E872" s="835" t="s">
        <v>4533</v>
      </c>
      <c r="F872" s="863" t="s">
        <v>4534</v>
      </c>
      <c r="G872" s="835" t="s">
        <v>5036</v>
      </c>
      <c r="H872" s="835" t="s">
        <v>5037</v>
      </c>
      <c r="I872" s="849">
        <v>12.100000381469727</v>
      </c>
      <c r="J872" s="849">
        <v>50</v>
      </c>
      <c r="K872" s="850">
        <v>605</v>
      </c>
    </row>
    <row r="873" spans="1:11" ht="14.45" customHeight="1" x14ac:dyDescent="0.2">
      <c r="A873" s="831" t="s">
        <v>583</v>
      </c>
      <c r="B873" s="832" t="s">
        <v>584</v>
      </c>
      <c r="C873" s="835" t="s">
        <v>627</v>
      </c>
      <c r="D873" s="863" t="s">
        <v>628</v>
      </c>
      <c r="E873" s="835" t="s">
        <v>4533</v>
      </c>
      <c r="F873" s="863" t="s">
        <v>4534</v>
      </c>
      <c r="G873" s="835" t="s">
        <v>5718</v>
      </c>
      <c r="H873" s="835" t="s">
        <v>5719</v>
      </c>
      <c r="I873" s="849">
        <v>22.989999771118164</v>
      </c>
      <c r="J873" s="849">
        <v>40</v>
      </c>
      <c r="K873" s="850">
        <v>919.5999755859375</v>
      </c>
    </row>
    <row r="874" spans="1:11" ht="14.45" customHeight="1" x14ac:dyDescent="0.2">
      <c r="A874" s="831" t="s">
        <v>583</v>
      </c>
      <c r="B874" s="832" t="s">
        <v>584</v>
      </c>
      <c r="C874" s="835" t="s">
        <v>627</v>
      </c>
      <c r="D874" s="863" t="s">
        <v>628</v>
      </c>
      <c r="E874" s="835" t="s">
        <v>4533</v>
      </c>
      <c r="F874" s="863" t="s">
        <v>4534</v>
      </c>
      <c r="G874" s="835" t="s">
        <v>5720</v>
      </c>
      <c r="H874" s="835" t="s">
        <v>5721</v>
      </c>
      <c r="I874" s="849">
        <v>22.989999771118164</v>
      </c>
      <c r="J874" s="849">
        <v>50</v>
      </c>
      <c r="K874" s="850">
        <v>1149.4999694824219</v>
      </c>
    </row>
    <row r="875" spans="1:11" ht="14.45" customHeight="1" x14ac:dyDescent="0.2">
      <c r="A875" s="831" t="s">
        <v>583</v>
      </c>
      <c r="B875" s="832" t="s">
        <v>584</v>
      </c>
      <c r="C875" s="835" t="s">
        <v>627</v>
      </c>
      <c r="D875" s="863" t="s">
        <v>628</v>
      </c>
      <c r="E875" s="835" t="s">
        <v>4533</v>
      </c>
      <c r="F875" s="863" t="s">
        <v>4534</v>
      </c>
      <c r="G875" s="835" t="s">
        <v>5040</v>
      </c>
      <c r="H875" s="835" t="s">
        <v>5041</v>
      </c>
      <c r="I875" s="849">
        <v>22.989999771118164</v>
      </c>
      <c r="J875" s="849">
        <v>40</v>
      </c>
      <c r="K875" s="850">
        <v>919.5999755859375</v>
      </c>
    </row>
    <row r="876" spans="1:11" ht="14.45" customHeight="1" x14ac:dyDescent="0.2">
      <c r="A876" s="831" t="s">
        <v>583</v>
      </c>
      <c r="B876" s="832" t="s">
        <v>584</v>
      </c>
      <c r="C876" s="835" t="s">
        <v>627</v>
      </c>
      <c r="D876" s="863" t="s">
        <v>628</v>
      </c>
      <c r="E876" s="835" t="s">
        <v>4533</v>
      </c>
      <c r="F876" s="863" t="s">
        <v>4534</v>
      </c>
      <c r="G876" s="835" t="s">
        <v>5722</v>
      </c>
      <c r="H876" s="835" t="s">
        <v>5723</v>
      </c>
      <c r="I876" s="849">
        <v>22.989999771118164</v>
      </c>
      <c r="J876" s="849">
        <v>50</v>
      </c>
      <c r="K876" s="850">
        <v>1149.4999694824219</v>
      </c>
    </row>
    <row r="877" spans="1:11" ht="14.45" customHeight="1" x14ac:dyDescent="0.2">
      <c r="A877" s="831" t="s">
        <v>583</v>
      </c>
      <c r="B877" s="832" t="s">
        <v>584</v>
      </c>
      <c r="C877" s="835" t="s">
        <v>627</v>
      </c>
      <c r="D877" s="863" t="s">
        <v>628</v>
      </c>
      <c r="E877" s="835" t="s">
        <v>4533</v>
      </c>
      <c r="F877" s="863" t="s">
        <v>4534</v>
      </c>
      <c r="G877" s="835" t="s">
        <v>5724</v>
      </c>
      <c r="H877" s="835" t="s">
        <v>5725</v>
      </c>
      <c r="I877" s="849">
        <v>7.7399997711181641</v>
      </c>
      <c r="J877" s="849">
        <v>100</v>
      </c>
      <c r="K877" s="850">
        <v>774.4000244140625</v>
      </c>
    </row>
    <row r="878" spans="1:11" ht="14.45" customHeight="1" x14ac:dyDescent="0.2">
      <c r="A878" s="831" t="s">
        <v>583</v>
      </c>
      <c r="B878" s="832" t="s">
        <v>584</v>
      </c>
      <c r="C878" s="835" t="s">
        <v>627</v>
      </c>
      <c r="D878" s="863" t="s">
        <v>628</v>
      </c>
      <c r="E878" s="835" t="s">
        <v>4533</v>
      </c>
      <c r="F878" s="863" t="s">
        <v>4534</v>
      </c>
      <c r="G878" s="835" t="s">
        <v>5726</v>
      </c>
      <c r="H878" s="835" t="s">
        <v>5727</v>
      </c>
      <c r="I878" s="849">
        <v>13.199999809265137</v>
      </c>
      <c r="J878" s="849">
        <v>20</v>
      </c>
      <c r="K878" s="850">
        <v>264</v>
      </c>
    </row>
    <row r="879" spans="1:11" ht="14.45" customHeight="1" x14ac:dyDescent="0.2">
      <c r="A879" s="831" t="s">
        <v>583</v>
      </c>
      <c r="B879" s="832" t="s">
        <v>584</v>
      </c>
      <c r="C879" s="835" t="s">
        <v>627</v>
      </c>
      <c r="D879" s="863" t="s">
        <v>628</v>
      </c>
      <c r="E879" s="835" t="s">
        <v>4533</v>
      </c>
      <c r="F879" s="863" t="s">
        <v>4534</v>
      </c>
      <c r="G879" s="835" t="s">
        <v>5728</v>
      </c>
      <c r="H879" s="835" t="s">
        <v>5729</v>
      </c>
      <c r="I879" s="849">
        <v>13.199999809265137</v>
      </c>
      <c r="J879" s="849">
        <v>20</v>
      </c>
      <c r="K879" s="850">
        <v>264</v>
      </c>
    </row>
    <row r="880" spans="1:11" ht="14.45" customHeight="1" x14ac:dyDescent="0.2">
      <c r="A880" s="831" t="s">
        <v>583</v>
      </c>
      <c r="B880" s="832" t="s">
        <v>584</v>
      </c>
      <c r="C880" s="835" t="s">
        <v>627</v>
      </c>
      <c r="D880" s="863" t="s">
        <v>628</v>
      </c>
      <c r="E880" s="835" t="s">
        <v>4533</v>
      </c>
      <c r="F880" s="863" t="s">
        <v>4534</v>
      </c>
      <c r="G880" s="835" t="s">
        <v>5718</v>
      </c>
      <c r="H880" s="835" t="s">
        <v>5730</v>
      </c>
      <c r="I880" s="849">
        <v>22.989999771118164</v>
      </c>
      <c r="J880" s="849">
        <v>10</v>
      </c>
      <c r="K880" s="850">
        <v>229.89999389648438</v>
      </c>
    </row>
    <row r="881" spans="1:11" ht="14.45" customHeight="1" x14ac:dyDescent="0.2">
      <c r="A881" s="831" t="s">
        <v>583</v>
      </c>
      <c r="B881" s="832" t="s">
        <v>584</v>
      </c>
      <c r="C881" s="835" t="s">
        <v>627</v>
      </c>
      <c r="D881" s="863" t="s">
        <v>628</v>
      </c>
      <c r="E881" s="835" t="s">
        <v>4533</v>
      </c>
      <c r="F881" s="863" t="s">
        <v>4534</v>
      </c>
      <c r="G881" s="835" t="s">
        <v>5720</v>
      </c>
      <c r="H881" s="835" t="s">
        <v>5731</v>
      </c>
      <c r="I881" s="849">
        <v>22.989999771118164</v>
      </c>
      <c r="J881" s="849">
        <v>40</v>
      </c>
      <c r="K881" s="850">
        <v>919.5999755859375</v>
      </c>
    </row>
    <row r="882" spans="1:11" ht="14.45" customHeight="1" x14ac:dyDescent="0.2">
      <c r="A882" s="831" t="s">
        <v>583</v>
      </c>
      <c r="B882" s="832" t="s">
        <v>584</v>
      </c>
      <c r="C882" s="835" t="s">
        <v>627</v>
      </c>
      <c r="D882" s="863" t="s">
        <v>628</v>
      </c>
      <c r="E882" s="835" t="s">
        <v>4533</v>
      </c>
      <c r="F882" s="863" t="s">
        <v>4534</v>
      </c>
      <c r="G882" s="835" t="s">
        <v>5040</v>
      </c>
      <c r="H882" s="835" t="s">
        <v>5732</v>
      </c>
      <c r="I882" s="849">
        <v>22.989999771118164</v>
      </c>
      <c r="J882" s="849">
        <v>30</v>
      </c>
      <c r="K882" s="850">
        <v>689.69998168945313</v>
      </c>
    </row>
    <row r="883" spans="1:11" ht="14.45" customHeight="1" x14ac:dyDescent="0.2">
      <c r="A883" s="831" t="s">
        <v>583</v>
      </c>
      <c r="B883" s="832" t="s">
        <v>584</v>
      </c>
      <c r="C883" s="835" t="s">
        <v>627</v>
      </c>
      <c r="D883" s="863" t="s">
        <v>628</v>
      </c>
      <c r="E883" s="835" t="s">
        <v>4533</v>
      </c>
      <c r="F883" s="863" t="s">
        <v>4534</v>
      </c>
      <c r="G883" s="835" t="s">
        <v>5722</v>
      </c>
      <c r="H883" s="835" t="s">
        <v>5733</v>
      </c>
      <c r="I883" s="849">
        <v>22.989999771118164</v>
      </c>
      <c r="J883" s="849">
        <v>20</v>
      </c>
      <c r="K883" s="850">
        <v>459.79998779296875</v>
      </c>
    </row>
    <row r="884" spans="1:11" ht="14.45" customHeight="1" x14ac:dyDescent="0.2">
      <c r="A884" s="831" t="s">
        <v>583</v>
      </c>
      <c r="B884" s="832" t="s">
        <v>584</v>
      </c>
      <c r="C884" s="835" t="s">
        <v>627</v>
      </c>
      <c r="D884" s="863" t="s">
        <v>628</v>
      </c>
      <c r="E884" s="835" t="s">
        <v>4533</v>
      </c>
      <c r="F884" s="863" t="s">
        <v>4534</v>
      </c>
      <c r="G884" s="835" t="s">
        <v>5734</v>
      </c>
      <c r="H884" s="835" t="s">
        <v>5735</v>
      </c>
      <c r="I884" s="849">
        <v>278.29998779296875</v>
      </c>
      <c r="J884" s="849">
        <v>2</v>
      </c>
      <c r="K884" s="850">
        <v>556.5999755859375</v>
      </c>
    </row>
    <row r="885" spans="1:11" ht="14.45" customHeight="1" x14ac:dyDescent="0.2">
      <c r="A885" s="831" t="s">
        <v>583</v>
      </c>
      <c r="B885" s="832" t="s">
        <v>584</v>
      </c>
      <c r="C885" s="835" t="s">
        <v>627</v>
      </c>
      <c r="D885" s="863" t="s">
        <v>628</v>
      </c>
      <c r="E885" s="835" t="s">
        <v>4533</v>
      </c>
      <c r="F885" s="863" t="s">
        <v>4534</v>
      </c>
      <c r="G885" s="835" t="s">
        <v>5736</v>
      </c>
      <c r="H885" s="835" t="s">
        <v>5737</v>
      </c>
      <c r="I885" s="849">
        <v>392.04998779296875</v>
      </c>
      <c r="J885" s="849">
        <v>2</v>
      </c>
      <c r="K885" s="850">
        <v>784.0999755859375</v>
      </c>
    </row>
    <row r="886" spans="1:11" ht="14.45" customHeight="1" x14ac:dyDescent="0.2">
      <c r="A886" s="831" t="s">
        <v>583</v>
      </c>
      <c r="B886" s="832" t="s">
        <v>584</v>
      </c>
      <c r="C886" s="835" t="s">
        <v>627</v>
      </c>
      <c r="D886" s="863" t="s">
        <v>628</v>
      </c>
      <c r="E886" s="835" t="s">
        <v>4533</v>
      </c>
      <c r="F886" s="863" t="s">
        <v>4534</v>
      </c>
      <c r="G886" s="835" t="s">
        <v>5051</v>
      </c>
      <c r="H886" s="835" t="s">
        <v>5052</v>
      </c>
      <c r="I886" s="849">
        <v>4.0300002098083496</v>
      </c>
      <c r="J886" s="849">
        <v>150</v>
      </c>
      <c r="K886" s="850">
        <v>604.5</v>
      </c>
    </row>
    <row r="887" spans="1:11" ht="14.45" customHeight="1" x14ac:dyDescent="0.2">
      <c r="A887" s="831" t="s">
        <v>583</v>
      </c>
      <c r="B887" s="832" t="s">
        <v>584</v>
      </c>
      <c r="C887" s="835" t="s">
        <v>627</v>
      </c>
      <c r="D887" s="863" t="s">
        <v>628</v>
      </c>
      <c r="E887" s="835" t="s">
        <v>4533</v>
      </c>
      <c r="F887" s="863" t="s">
        <v>4534</v>
      </c>
      <c r="G887" s="835" t="s">
        <v>5053</v>
      </c>
      <c r="H887" s="835" t="s">
        <v>5054</v>
      </c>
      <c r="I887" s="849">
        <v>103.16000061035156</v>
      </c>
      <c r="J887" s="849">
        <v>36</v>
      </c>
      <c r="K887" s="850">
        <v>3713.6500244140625</v>
      </c>
    </row>
    <row r="888" spans="1:11" ht="14.45" customHeight="1" x14ac:dyDescent="0.2">
      <c r="A888" s="831" t="s">
        <v>583</v>
      </c>
      <c r="B888" s="832" t="s">
        <v>584</v>
      </c>
      <c r="C888" s="835" t="s">
        <v>627</v>
      </c>
      <c r="D888" s="863" t="s">
        <v>628</v>
      </c>
      <c r="E888" s="835" t="s">
        <v>4533</v>
      </c>
      <c r="F888" s="863" t="s">
        <v>4534</v>
      </c>
      <c r="G888" s="835" t="s">
        <v>5051</v>
      </c>
      <c r="H888" s="835" t="s">
        <v>5738</v>
      </c>
      <c r="I888" s="849">
        <v>4.0300002098083496</v>
      </c>
      <c r="J888" s="849">
        <v>250</v>
      </c>
      <c r="K888" s="850">
        <v>1007.5</v>
      </c>
    </row>
    <row r="889" spans="1:11" ht="14.45" customHeight="1" x14ac:dyDescent="0.2">
      <c r="A889" s="831" t="s">
        <v>583</v>
      </c>
      <c r="B889" s="832" t="s">
        <v>584</v>
      </c>
      <c r="C889" s="835" t="s">
        <v>627</v>
      </c>
      <c r="D889" s="863" t="s">
        <v>628</v>
      </c>
      <c r="E889" s="835" t="s">
        <v>4533</v>
      </c>
      <c r="F889" s="863" t="s">
        <v>4534</v>
      </c>
      <c r="G889" s="835" t="s">
        <v>5053</v>
      </c>
      <c r="H889" s="835" t="s">
        <v>5055</v>
      </c>
      <c r="I889" s="849">
        <v>103.13999938964844</v>
      </c>
      <c r="J889" s="849">
        <v>10</v>
      </c>
      <c r="K889" s="850">
        <v>1031.4000244140625</v>
      </c>
    </row>
    <row r="890" spans="1:11" ht="14.45" customHeight="1" x14ac:dyDescent="0.2">
      <c r="A890" s="831" t="s">
        <v>583</v>
      </c>
      <c r="B890" s="832" t="s">
        <v>584</v>
      </c>
      <c r="C890" s="835" t="s">
        <v>627</v>
      </c>
      <c r="D890" s="863" t="s">
        <v>628</v>
      </c>
      <c r="E890" s="835" t="s">
        <v>4533</v>
      </c>
      <c r="F890" s="863" t="s">
        <v>4534</v>
      </c>
      <c r="G890" s="835" t="s">
        <v>5056</v>
      </c>
      <c r="H890" s="835" t="s">
        <v>5057</v>
      </c>
      <c r="I890" s="849">
        <v>12.100000381469727</v>
      </c>
      <c r="J890" s="849">
        <v>600</v>
      </c>
      <c r="K890" s="850">
        <v>7260</v>
      </c>
    </row>
    <row r="891" spans="1:11" ht="14.45" customHeight="1" x14ac:dyDescent="0.2">
      <c r="A891" s="831" t="s">
        <v>583</v>
      </c>
      <c r="B891" s="832" t="s">
        <v>584</v>
      </c>
      <c r="C891" s="835" t="s">
        <v>627</v>
      </c>
      <c r="D891" s="863" t="s">
        <v>628</v>
      </c>
      <c r="E891" s="835" t="s">
        <v>4533</v>
      </c>
      <c r="F891" s="863" t="s">
        <v>4534</v>
      </c>
      <c r="G891" s="835" t="s">
        <v>5058</v>
      </c>
      <c r="H891" s="835" t="s">
        <v>5059</v>
      </c>
      <c r="I891" s="849">
        <v>8.4700002670288086</v>
      </c>
      <c r="J891" s="849">
        <v>270</v>
      </c>
      <c r="K891" s="850">
        <v>2286.9000244140625</v>
      </c>
    </row>
    <row r="892" spans="1:11" ht="14.45" customHeight="1" x14ac:dyDescent="0.2">
      <c r="A892" s="831" t="s">
        <v>583</v>
      </c>
      <c r="B892" s="832" t="s">
        <v>584</v>
      </c>
      <c r="C892" s="835" t="s">
        <v>627</v>
      </c>
      <c r="D892" s="863" t="s">
        <v>628</v>
      </c>
      <c r="E892" s="835" t="s">
        <v>4533</v>
      </c>
      <c r="F892" s="863" t="s">
        <v>4534</v>
      </c>
      <c r="G892" s="835" t="s">
        <v>5060</v>
      </c>
      <c r="H892" s="835" t="s">
        <v>5061</v>
      </c>
      <c r="I892" s="849">
        <v>7.8650000095367432</v>
      </c>
      <c r="J892" s="849">
        <v>1900</v>
      </c>
      <c r="K892" s="850">
        <v>14941</v>
      </c>
    </row>
    <row r="893" spans="1:11" ht="14.45" customHeight="1" x14ac:dyDescent="0.2">
      <c r="A893" s="831" t="s">
        <v>583</v>
      </c>
      <c r="B893" s="832" t="s">
        <v>584</v>
      </c>
      <c r="C893" s="835" t="s">
        <v>627</v>
      </c>
      <c r="D893" s="863" t="s">
        <v>628</v>
      </c>
      <c r="E893" s="835" t="s">
        <v>4533</v>
      </c>
      <c r="F893" s="863" t="s">
        <v>4534</v>
      </c>
      <c r="G893" s="835" t="s">
        <v>5056</v>
      </c>
      <c r="H893" s="835" t="s">
        <v>5062</v>
      </c>
      <c r="I893" s="849">
        <v>12.100000381469727</v>
      </c>
      <c r="J893" s="849">
        <v>300</v>
      </c>
      <c r="K893" s="850">
        <v>3630</v>
      </c>
    </row>
    <row r="894" spans="1:11" ht="14.45" customHeight="1" x14ac:dyDescent="0.2">
      <c r="A894" s="831" t="s">
        <v>583</v>
      </c>
      <c r="B894" s="832" t="s">
        <v>584</v>
      </c>
      <c r="C894" s="835" t="s">
        <v>627</v>
      </c>
      <c r="D894" s="863" t="s">
        <v>628</v>
      </c>
      <c r="E894" s="835" t="s">
        <v>4533</v>
      </c>
      <c r="F894" s="863" t="s">
        <v>4534</v>
      </c>
      <c r="G894" s="835" t="s">
        <v>5058</v>
      </c>
      <c r="H894" s="835" t="s">
        <v>5063</v>
      </c>
      <c r="I894" s="849">
        <v>8.4700002670288086</v>
      </c>
      <c r="J894" s="849">
        <v>690</v>
      </c>
      <c r="K894" s="850">
        <v>5844.2999572753906</v>
      </c>
    </row>
    <row r="895" spans="1:11" ht="14.45" customHeight="1" x14ac:dyDescent="0.2">
      <c r="A895" s="831" t="s">
        <v>583</v>
      </c>
      <c r="B895" s="832" t="s">
        <v>584</v>
      </c>
      <c r="C895" s="835" t="s">
        <v>627</v>
      </c>
      <c r="D895" s="863" t="s">
        <v>628</v>
      </c>
      <c r="E895" s="835" t="s">
        <v>4533</v>
      </c>
      <c r="F895" s="863" t="s">
        <v>4534</v>
      </c>
      <c r="G895" s="835" t="s">
        <v>5060</v>
      </c>
      <c r="H895" s="835" t="s">
        <v>5064</v>
      </c>
      <c r="I895" s="849">
        <v>8.6549997329711914</v>
      </c>
      <c r="J895" s="849">
        <v>900</v>
      </c>
      <c r="K895" s="850">
        <v>8025</v>
      </c>
    </row>
    <row r="896" spans="1:11" ht="14.45" customHeight="1" x14ac:dyDescent="0.2">
      <c r="A896" s="831" t="s">
        <v>583</v>
      </c>
      <c r="B896" s="832" t="s">
        <v>584</v>
      </c>
      <c r="C896" s="835" t="s">
        <v>627</v>
      </c>
      <c r="D896" s="863" t="s">
        <v>628</v>
      </c>
      <c r="E896" s="835" t="s">
        <v>4533</v>
      </c>
      <c r="F896" s="863" t="s">
        <v>4534</v>
      </c>
      <c r="G896" s="835" t="s">
        <v>5065</v>
      </c>
      <c r="H896" s="835" t="s">
        <v>5066</v>
      </c>
      <c r="I896" s="849">
        <v>10.076666514078775</v>
      </c>
      <c r="J896" s="849">
        <v>150</v>
      </c>
      <c r="K896" s="850">
        <v>1511.6700134277344</v>
      </c>
    </row>
    <row r="897" spans="1:11" ht="14.45" customHeight="1" x14ac:dyDescent="0.2">
      <c r="A897" s="831" t="s">
        <v>583</v>
      </c>
      <c r="B897" s="832" t="s">
        <v>584</v>
      </c>
      <c r="C897" s="835" t="s">
        <v>627</v>
      </c>
      <c r="D897" s="863" t="s">
        <v>628</v>
      </c>
      <c r="E897" s="835" t="s">
        <v>4533</v>
      </c>
      <c r="F897" s="863" t="s">
        <v>4534</v>
      </c>
      <c r="G897" s="835" t="s">
        <v>5739</v>
      </c>
      <c r="H897" s="835" t="s">
        <v>5740</v>
      </c>
      <c r="I897" s="849">
        <v>10.076666514078775</v>
      </c>
      <c r="J897" s="849">
        <v>180</v>
      </c>
      <c r="K897" s="850">
        <v>1813.2900085449219</v>
      </c>
    </row>
    <row r="898" spans="1:11" ht="14.45" customHeight="1" x14ac:dyDescent="0.2">
      <c r="A898" s="831" t="s">
        <v>583</v>
      </c>
      <c r="B898" s="832" t="s">
        <v>584</v>
      </c>
      <c r="C898" s="835" t="s">
        <v>627</v>
      </c>
      <c r="D898" s="863" t="s">
        <v>628</v>
      </c>
      <c r="E898" s="835" t="s">
        <v>4533</v>
      </c>
      <c r="F898" s="863" t="s">
        <v>4534</v>
      </c>
      <c r="G898" s="835" t="s">
        <v>5739</v>
      </c>
      <c r="H898" s="835" t="s">
        <v>5741</v>
      </c>
      <c r="I898" s="849">
        <v>10.076666514078775</v>
      </c>
      <c r="J898" s="849">
        <v>210</v>
      </c>
      <c r="K898" s="850">
        <v>2116.2799987792969</v>
      </c>
    </row>
    <row r="899" spans="1:11" ht="14.45" customHeight="1" x14ac:dyDescent="0.2">
      <c r="A899" s="831" t="s">
        <v>583</v>
      </c>
      <c r="B899" s="832" t="s">
        <v>584</v>
      </c>
      <c r="C899" s="835" t="s">
        <v>627</v>
      </c>
      <c r="D899" s="863" t="s">
        <v>628</v>
      </c>
      <c r="E899" s="835" t="s">
        <v>4533</v>
      </c>
      <c r="F899" s="863" t="s">
        <v>4534</v>
      </c>
      <c r="G899" s="835" t="s">
        <v>5742</v>
      </c>
      <c r="H899" s="835" t="s">
        <v>5743</v>
      </c>
      <c r="I899" s="849">
        <v>10.079999923706055</v>
      </c>
      <c r="J899" s="849">
        <v>30</v>
      </c>
      <c r="K899" s="850">
        <v>302.260009765625</v>
      </c>
    </row>
    <row r="900" spans="1:11" ht="14.45" customHeight="1" x14ac:dyDescent="0.2">
      <c r="A900" s="831" t="s">
        <v>583</v>
      </c>
      <c r="B900" s="832" t="s">
        <v>584</v>
      </c>
      <c r="C900" s="835" t="s">
        <v>627</v>
      </c>
      <c r="D900" s="863" t="s">
        <v>628</v>
      </c>
      <c r="E900" s="835" t="s">
        <v>4533</v>
      </c>
      <c r="F900" s="863" t="s">
        <v>4534</v>
      </c>
      <c r="G900" s="835" t="s">
        <v>5742</v>
      </c>
      <c r="H900" s="835" t="s">
        <v>5744</v>
      </c>
      <c r="I900" s="849">
        <v>10.079999923706055</v>
      </c>
      <c r="J900" s="849">
        <v>90</v>
      </c>
      <c r="K900" s="850">
        <v>906.77001953125</v>
      </c>
    </row>
    <row r="901" spans="1:11" ht="14.45" customHeight="1" x14ac:dyDescent="0.2">
      <c r="A901" s="831" t="s">
        <v>583</v>
      </c>
      <c r="B901" s="832" t="s">
        <v>584</v>
      </c>
      <c r="C901" s="835" t="s">
        <v>627</v>
      </c>
      <c r="D901" s="863" t="s">
        <v>628</v>
      </c>
      <c r="E901" s="835" t="s">
        <v>4533</v>
      </c>
      <c r="F901" s="863" t="s">
        <v>4534</v>
      </c>
      <c r="G901" s="835" t="s">
        <v>5745</v>
      </c>
      <c r="H901" s="835" t="s">
        <v>5746</v>
      </c>
      <c r="I901" s="849">
        <v>10.079999923706055</v>
      </c>
      <c r="J901" s="849">
        <v>60</v>
      </c>
      <c r="K901" s="850">
        <v>604.52001953125</v>
      </c>
    </row>
    <row r="902" spans="1:11" ht="14.45" customHeight="1" x14ac:dyDescent="0.2">
      <c r="A902" s="831" t="s">
        <v>583</v>
      </c>
      <c r="B902" s="832" t="s">
        <v>584</v>
      </c>
      <c r="C902" s="835" t="s">
        <v>627</v>
      </c>
      <c r="D902" s="863" t="s">
        <v>628</v>
      </c>
      <c r="E902" s="835" t="s">
        <v>4533</v>
      </c>
      <c r="F902" s="863" t="s">
        <v>4534</v>
      </c>
      <c r="G902" s="835" t="s">
        <v>5068</v>
      </c>
      <c r="H902" s="835" t="s">
        <v>5069</v>
      </c>
      <c r="I902" s="849">
        <v>3.1500000953674316</v>
      </c>
      <c r="J902" s="849">
        <v>100</v>
      </c>
      <c r="K902" s="850">
        <v>315</v>
      </c>
    </row>
    <row r="903" spans="1:11" ht="14.45" customHeight="1" x14ac:dyDescent="0.2">
      <c r="A903" s="831" t="s">
        <v>583</v>
      </c>
      <c r="B903" s="832" t="s">
        <v>584</v>
      </c>
      <c r="C903" s="835" t="s">
        <v>627</v>
      </c>
      <c r="D903" s="863" t="s">
        <v>628</v>
      </c>
      <c r="E903" s="835" t="s">
        <v>4533</v>
      </c>
      <c r="F903" s="863" t="s">
        <v>4534</v>
      </c>
      <c r="G903" s="835" t="s">
        <v>5747</v>
      </c>
      <c r="H903" s="835" t="s">
        <v>5748</v>
      </c>
      <c r="I903" s="849">
        <v>756.25</v>
      </c>
      <c r="J903" s="849">
        <v>40</v>
      </c>
      <c r="K903" s="850">
        <v>30250</v>
      </c>
    </row>
    <row r="904" spans="1:11" ht="14.45" customHeight="1" x14ac:dyDescent="0.2">
      <c r="A904" s="831" t="s">
        <v>583</v>
      </c>
      <c r="B904" s="832" t="s">
        <v>584</v>
      </c>
      <c r="C904" s="835" t="s">
        <v>627</v>
      </c>
      <c r="D904" s="863" t="s">
        <v>628</v>
      </c>
      <c r="E904" s="835" t="s">
        <v>4533</v>
      </c>
      <c r="F904" s="863" t="s">
        <v>4534</v>
      </c>
      <c r="G904" s="835" t="s">
        <v>5070</v>
      </c>
      <c r="H904" s="835" t="s">
        <v>5071</v>
      </c>
      <c r="I904" s="849">
        <v>80.575000762939453</v>
      </c>
      <c r="J904" s="849">
        <v>280</v>
      </c>
      <c r="K904" s="850">
        <v>22561.199951171875</v>
      </c>
    </row>
    <row r="905" spans="1:11" ht="14.45" customHeight="1" x14ac:dyDescent="0.2">
      <c r="A905" s="831" t="s">
        <v>583</v>
      </c>
      <c r="B905" s="832" t="s">
        <v>584</v>
      </c>
      <c r="C905" s="835" t="s">
        <v>627</v>
      </c>
      <c r="D905" s="863" t="s">
        <v>628</v>
      </c>
      <c r="E905" s="835" t="s">
        <v>4533</v>
      </c>
      <c r="F905" s="863" t="s">
        <v>4534</v>
      </c>
      <c r="G905" s="835" t="s">
        <v>5070</v>
      </c>
      <c r="H905" s="835" t="s">
        <v>5074</v>
      </c>
      <c r="I905" s="849">
        <v>80.573333740234375</v>
      </c>
      <c r="J905" s="849">
        <v>280</v>
      </c>
      <c r="K905" s="850">
        <v>22560.400146484375</v>
      </c>
    </row>
    <row r="906" spans="1:11" ht="14.45" customHeight="1" x14ac:dyDescent="0.2">
      <c r="A906" s="831" t="s">
        <v>583</v>
      </c>
      <c r="B906" s="832" t="s">
        <v>584</v>
      </c>
      <c r="C906" s="835" t="s">
        <v>627</v>
      </c>
      <c r="D906" s="863" t="s">
        <v>628</v>
      </c>
      <c r="E906" s="835" t="s">
        <v>4533</v>
      </c>
      <c r="F906" s="863" t="s">
        <v>4534</v>
      </c>
      <c r="G906" s="835" t="s">
        <v>5072</v>
      </c>
      <c r="H906" s="835" t="s">
        <v>5075</v>
      </c>
      <c r="I906" s="849">
        <v>39.930000305175781</v>
      </c>
      <c r="J906" s="849">
        <v>40</v>
      </c>
      <c r="K906" s="850">
        <v>1597.199951171875</v>
      </c>
    </row>
    <row r="907" spans="1:11" ht="14.45" customHeight="1" x14ac:dyDescent="0.2">
      <c r="A907" s="831" t="s">
        <v>583</v>
      </c>
      <c r="B907" s="832" t="s">
        <v>584</v>
      </c>
      <c r="C907" s="835" t="s">
        <v>627</v>
      </c>
      <c r="D907" s="863" t="s">
        <v>628</v>
      </c>
      <c r="E907" s="835" t="s">
        <v>4533</v>
      </c>
      <c r="F907" s="863" t="s">
        <v>4534</v>
      </c>
      <c r="G907" s="835" t="s">
        <v>5080</v>
      </c>
      <c r="H907" s="835" t="s">
        <v>5081</v>
      </c>
      <c r="I907" s="849">
        <v>133.10000610351563</v>
      </c>
      <c r="J907" s="849">
        <v>10</v>
      </c>
      <c r="K907" s="850">
        <v>1331</v>
      </c>
    </row>
    <row r="908" spans="1:11" ht="14.45" customHeight="1" x14ac:dyDescent="0.2">
      <c r="A908" s="831" t="s">
        <v>583</v>
      </c>
      <c r="B908" s="832" t="s">
        <v>584</v>
      </c>
      <c r="C908" s="835" t="s">
        <v>627</v>
      </c>
      <c r="D908" s="863" t="s">
        <v>628</v>
      </c>
      <c r="E908" s="835" t="s">
        <v>4533</v>
      </c>
      <c r="F908" s="863" t="s">
        <v>4534</v>
      </c>
      <c r="G908" s="835" t="s">
        <v>5086</v>
      </c>
      <c r="H908" s="835" t="s">
        <v>5749</v>
      </c>
      <c r="I908" s="849">
        <v>0.25</v>
      </c>
      <c r="J908" s="849">
        <v>200</v>
      </c>
      <c r="K908" s="850">
        <v>50</v>
      </c>
    </row>
    <row r="909" spans="1:11" ht="14.45" customHeight="1" x14ac:dyDescent="0.2">
      <c r="A909" s="831" t="s">
        <v>583</v>
      </c>
      <c r="B909" s="832" t="s">
        <v>584</v>
      </c>
      <c r="C909" s="835" t="s">
        <v>627</v>
      </c>
      <c r="D909" s="863" t="s">
        <v>628</v>
      </c>
      <c r="E909" s="835" t="s">
        <v>4533</v>
      </c>
      <c r="F909" s="863" t="s">
        <v>4534</v>
      </c>
      <c r="G909" s="835" t="s">
        <v>5750</v>
      </c>
      <c r="H909" s="835" t="s">
        <v>5751</v>
      </c>
      <c r="I909" s="849">
        <v>105.02999877929688</v>
      </c>
      <c r="J909" s="849">
        <v>10</v>
      </c>
      <c r="K909" s="850">
        <v>1050.280029296875</v>
      </c>
    </row>
    <row r="910" spans="1:11" ht="14.45" customHeight="1" x14ac:dyDescent="0.2">
      <c r="A910" s="831" t="s">
        <v>583</v>
      </c>
      <c r="B910" s="832" t="s">
        <v>584</v>
      </c>
      <c r="C910" s="835" t="s">
        <v>627</v>
      </c>
      <c r="D910" s="863" t="s">
        <v>628</v>
      </c>
      <c r="E910" s="835" t="s">
        <v>4533</v>
      </c>
      <c r="F910" s="863" t="s">
        <v>4534</v>
      </c>
      <c r="G910" s="835" t="s">
        <v>5752</v>
      </c>
      <c r="H910" s="835" t="s">
        <v>5753</v>
      </c>
      <c r="I910" s="849">
        <v>105.02999877929688</v>
      </c>
      <c r="J910" s="849">
        <v>10</v>
      </c>
      <c r="K910" s="850">
        <v>1050.280029296875</v>
      </c>
    </row>
    <row r="911" spans="1:11" ht="14.45" customHeight="1" x14ac:dyDescent="0.2">
      <c r="A911" s="831" t="s">
        <v>583</v>
      </c>
      <c r="B911" s="832" t="s">
        <v>584</v>
      </c>
      <c r="C911" s="835" t="s">
        <v>627</v>
      </c>
      <c r="D911" s="863" t="s">
        <v>628</v>
      </c>
      <c r="E911" s="835" t="s">
        <v>4533</v>
      </c>
      <c r="F911" s="863" t="s">
        <v>4534</v>
      </c>
      <c r="G911" s="835" t="s">
        <v>5092</v>
      </c>
      <c r="H911" s="835" t="s">
        <v>5095</v>
      </c>
      <c r="I911" s="849">
        <v>517.8800048828125</v>
      </c>
      <c r="J911" s="849">
        <v>5</v>
      </c>
      <c r="K911" s="850">
        <v>2589.39990234375</v>
      </c>
    </row>
    <row r="912" spans="1:11" ht="14.45" customHeight="1" x14ac:dyDescent="0.2">
      <c r="A912" s="831" t="s">
        <v>583</v>
      </c>
      <c r="B912" s="832" t="s">
        <v>584</v>
      </c>
      <c r="C912" s="835" t="s">
        <v>627</v>
      </c>
      <c r="D912" s="863" t="s">
        <v>628</v>
      </c>
      <c r="E912" s="835" t="s">
        <v>4533</v>
      </c>
      <c r="F912" s="863" t="s">
        <v>4534</v>
      </c>
      <c r="G912" s="835" t="s">
        <v>4548</v>
      </c>
      <c r="H912" s="835" t="s">
        <v>4549</v>
      </c>
      <c r="I912" s="849">
        <v>11.729999542236328</v>
      </c>
      <c r="J912" s="849">
        <v>50</v>
      </c>
      <c r="K912" s="850">
        <v>586.5</v>
      </c>
    </row>
    <row r="913" spans="1:11" ht="14.45" customHeight="1" x14ac:dyDescent="0.2">
      <c r="A913" s="831" t="s">
        <v>583</v>
      </c>
      <c r="B913" s="832" t="s">
        <v>584</v>
      </c>
      <c r="C913" s="835" t="s">
        <v>627</v>
      </c>
      <c r="D913" s="863" t="s">
        <v>628</v>
      </c>
      <c r="E913" s="835" t="s">
        <v>4533</v>
      </c>
      <c r="F913" s="863" t="s">
        <v>4534</v>
      </c>
      <c r="G913" s="835" t="s">
        <v>4550</v>
      </c>
      <c r="H913" s="835" t="s">
        <v>4551</v>
      </c>
      <c r="I913" s="849">
        <v>13.310000419616699</v>
      </c>
      <c r="J913" s="849">
        <v>70</v>
      </c>
      <c r="K913" s="850">
        <v>931.70001220703125</v>
      </c>
    </row>
    <row r="914" spans="1:11" ht="14.45" customHeight="1" x14ac:dyDescent="0.2">
      <c r="A914" s="831" t="s">
        <v>583</v>
      </c>
      <c r="B914" s="832" t="s">
        <v>584</v>
      </c>
      <c r="C914" s="835" t="s">
        <v>627</v>
      </c>
      <c r="D914" s="863" t="s">
        <v>628</v>
      </c>
      <c r="E914" s="835" t="s">
        <v>4533</v>
      </c>
      <c r="F914" s="863" t="s">
        <v>4534</v>
      </c>
      <c r="G914" s="835" t="s">
        <v>4548</v>
      </c>
      <c r="H914" s="835" t="s">
        <v>4552</v>
      </c>
      <c r="I914" s="849">
        <v>11.739999771118164</v>
      </c>
      <c r="J914" s="849">
        <v>50</v>
      </c>
      <c r="K914" s="850">
        <v>587</v>
      </c>
    </row>
    <row r="915" spans="1:11" ht="14.45" customHeight="1" x14ac:dyDescent="0.2">
      <c r="A915" s="831" t="s">
        <v>583</v>
      </c>
      <c r="B915" s="832" t="s">
        <v>584</v>
      </c>
      <c r="C915" s="835" t="s">
        <v>627</v>
      </c>
      <c r="D915" s="863" t="s">
        <v>628</v>
      </c>
      <c r="E915" s="835" t="s">
        <v>4533</v>
      </c>
      <c r="F915" s="863" t="s">
        <v>4534</v>
      </c>
      <c r="G915" s="835" t="s">
        <v>4550</v>
      </c>
      <c r="H915" s="835" t="s">
        <v>4553</v>
      </c>
      <c r="I915" s="849">
        <v>13.310000419616699</v>
      </c>
      <c r="J915" s="849">
        <v>180</v>
      </c>
      <c r="K915" s="850">
        <v>2395.8000183105469</v>
      </c>
    </row>
    <row r="916" spans="1:11" ht="14.45" customHeight="1" x14ac:dyDescent="0.2">
      <c r="A916" s="831" t="s">
        <v>583</v>
      </c>
      <c r="B916" s="832" t="s">
        <v>584</v>
      </c>
      <c r="C916" s="835" t="s">
        <v>627</v>
      </c>
      <c r="D916" s="863" t="s">
        <v>628</v>
      </c>
      <c r="E916" s="835" t="s">
        <v>4533</v>
      </c>
      <c r="F916" s="863" t="s">
        <v>4534</v>
      </c>
      <c r="G916" s="835" t="s">
        <v>5106</v>
      </c>
      <c r="H916" s="835" t="s">
        <v>5108</v>
      </c>
      <c r="I916" s="849">
        <v>25.530000686645508</v>
      </c>
      <c r="J916" s="849">
        <v>30</v>
      </c>
      <c r="K916" s="850">
        <v>765.90000915527344</v>
      </c>
    </row>
    <row r="917" spans="1:11" ht="14.45" customHeight="1" x14ac:dyDescent="0.2">
      <c r="A917" s="831" t="s">
        <v>583</v>
      </c>
      <c r="B917" s="832" t="s">
        <v>584</v>
      </c>
      <c r="C917" s="835" t="s">
        <v>627</v>
      </c>
      <c r="D917" s="863" t="s">
        <v>628</v>
      </c>
      <c r="E917" s="835" t="s">
        <v>4533</v>
      </c>
      <c r="F917" s="863" t="s">
        <v>4534</v>
      </c>
      <c r="G917" s="835" t="s">
        <v>5754</v>
      </c>
      <c r="H917" s="835" t="s">
        <v>5755</v>
      </c>
      <c r="I917" s="849">
        <v>184.58999633789063</v>
      </c>
      <c r="J917" s="849">
        <v>5</v>
      </c>
      <c r="K917" s="850">
        <v>922.95001220703125</v>
      </c>
    </row>
    <row r="918" spans="1:11" ht="14.45" customHeight="1" x14ac:dyDescent="0.2">
      <c r="A918" s="831" t="s">
        <v>583</v>
      </c>
      <c r="B918" s="832" t="s">
        <v>584</v>
      </c>
      <c r="C918" s="835" t="s">
        <v>627</v>
      </c>
      <c r="D918" s="863" t="s">
        <v>628</v>
      </c>
      <c r="E918" s="835" t="s">
        <v>4533</v>
      </c>
      <c r="F918" s="863" t="s">
        <v>4534</v>
      </c>
      <c r="G918" s="835" t="s">
        <v>5756</v>
      </c>
      <c r="H918" s="835" t="s">
        <v>5757</v>
      </c>
      <c r="I918" s="849">
        <v>459.79998779296875</v>
      </c>
      <c r="J918" s="849">
        <v>2</v>
      </c>
      <c r="K918" s="850">
        <v>919.5999755859375</v>
      </c>
    </row>
    <row r="919" spans="1:11" ht="14.45" customHeight="1" x14ac:dyDescent="0.2">
      <c r="A919" s="831" t="s">
        <v>583</v>
      </c>
      <c r="B919" s="832" t="s">
        <v>584</v>
      </c>
      <c r="C919" s="835" t="s">
        <v>627</v>
      </c>
      <c r="D919" s="863" t="s">
        <v>628</v>
      </c>
      <c r="E919" s="835" t="s">
        <v>4533</v>
      </c>
      <c r="F919" s="863" t="s">
        <v>4534</v>
      </c>
      <c r="G919" s="835" t="s">
        <v>5109</v>
      </c>
      <c r="H919" s="835" t="s">
        <v>5110</v>
      </c>
      <c r="I919" s="849">
        <v>4.8000001907348633</v>
      </c>
      <c r="J919" s="849">
        <v>100</v>
      </c>
      <c r="K919" s="850">
        <v>480</v>
      </c>
    </row>
    <row r="920" spans="1:11" ht="14.45" customHeight="1" x14ac:dyDescent="0.2">
      <c r="A920" s="831" t="s">
        <v>583</v>
      </c>
      <c r="B920" s="832" t="s">
        <v>584</v>
      </c>
      <c r="C920" s="835" t="s">
        <v>627</v>
      </c>
      <c r="D920" s="863" t="s">
        <v>628</v>
      </c>
      <c r="E920" s="835" t="s">
        <v>4533</v>
      </c>
      <c r="F920" s="863" t="s">
        <v>4534</v>
      </c>
      <c r="G920" s="835" t="s">
        <v>5109</v>
      </c>
      <c r="H920" s="835" t="s">
        <v>5111</v>
      </c>
      <c r="I920" s="849">
        <v>4.8000001907348633</v>
      </c>
      <c r="J920" s="849">
        <v>200</v>
      </c>
      <c r="K920" s="850">
        <v>959.85000610351563</v>
      </c>
    </row>
    <row r="921" spans="1:11" ht="14.45" customHeight="1" x14ac:dyDescent="0.2">
      <c r="A921" s="831" t="s">
        <v>583</v>
      </c>
      <c r="B921" s="832" t="s">
        <v>584</v>
      </c>
      <c r="C921" s="835" t="s">
        <v>627</v>
      </c>
      <c r="D921" s="863" t="s">
        <v>628</v>
      </c>
      <c r="E921" s="835" t="s">
        <v>4533</v>
      </c>
      <c r="F921" s="863" t="s">
        <v>4534</v>
      </c>
      <c r="G921" s="835" t="s">
        <v>5114</v>
      </c>
      <c r="H921" s="835" t="s">
        <v>5115</v>
      </c>
      <c r="I921" s="849">
        <v>179.69000244140625</v>
      </c>
      <c r="J921" s="849">
        <v>2</v>
      </c>
      <c r="K921" s="850">
        <v>359.3699951171875</v>
      </c>
    </row>
    <row r="922" spans="1:11" ht="14.45" customHeight="1" x14ac:dyDescent="0.2">
      <c r="A922" s="831" t="s">
        <v>583</v>
      </c>
      <c r="B922" s="832" t="s">
        <v>584</v>
      </c>
      <c r="C922" s="835" t="s">
        <v>627</v>
      </c>
      <c r="D922" s="863" t="s">
        <v>628</v>
      </c>
      <c r="E922" s="835" t="s">
        <v>4533</v>
      </c>
      <c r="F922" s="863" t="s">
        <v>4534</v>
      </c>
      <c r="G922" s="835" t="s">
        <v>5116</v>
      </c>
      <c r="H922" s="835" t="s">
        <v>5117</v>
      </c>
      <c r="I922" s="849">
        <v>21.125714438302175</v>
      </c>
      <c r="J922" s="849">
        <v>215</v>
      </c>
      <c r="K922" s="850">
        <v>4513.75</v>
      </c>
    </row>
    <row r="923" spans="1:11" ht="14.45" customHeight="1" x14ac:dyDescent="0.2">
      <c r="A923" s="831" t="s">
        <v>583</v>
      </c>
      <c r="B923" s="832" t="s">
        <v>584</v>
      </c>
      <c r="C923" s="835" t="s">
        <v>627</v>
      </c>
      <c r="D923" s="863" t="s">
        <v>628</v>
      </c>
      <c r="E923" s="835" t="s">
        <v>4533</v>
      </c>
      <c r="F923" s="863" t="s">
        <v>4534</v>
      </c>
      <c r="G923" s="835" t="s">
        <v>5120</v>
      </c>
      <c r="H923" s="835" t="s">
        <v>5121</v>
      </c>
      <c r="I923" s="849">
        <v>82.160003662109375</v>
      </c>
      <c r="J923" s="849">
        <v>12</v>
      </c>
      <c r="K923" s="850">
        <v>985.8900146484375</v>
      </c>
    </row>
    <row r="924" spans="1:11" ht="14.45" customHeight="1" x14ac:dyDescent="0.2">
      <c r="A924" s="831" t="s">
        <v>583</v>
      </c>
      <c r="B924" s="832" t="s">
        <v>584</v>
      </c>
      <c r="C924" s="835" t="s">
        <v>627</v>
      </c>
      <c r="D924" s="863" t="s">
        <v>628</v>
      </c>
      <c r="E924" s="835" t="s">
        <v>4533</v>
      </c>
      <c r="F924" s="863" t="s">
        <v>4534</v>
      </c>
      <c r="G924" s="835" t="s">
        <v>5112</v>
      </c>
      <c r="H924" s="835" t="s">
        <v>5122</v>
      </c>
      <c r="I924" s="849">
        <v>96.319999694824219</v>
      </c>
      <c r="J924" s="849">
        <v>12</v>
      </c>
      <c r="K924" s="850">
        <v>1155.7900390625</v>
      </c>
    </row>
    <row r="925" spans="1:11" ht="14.45" customHeight="1" x14ac:dyDescent="0.2">
      <c r="A925" s="831" t="s">
        <v>583</v>
      </c>
      <c r="B925" s="832" t="s">
        <v>584</v>
      </c>
      <c r="C925" s="835" t="s">
        <v>627</v>
      </c>
      <c r="D925" s="863" t="s">
        <v>628</v>
      </c>
      <c r="E925" s="835" t="s">
        <v>4533</v>
      </c>
      <c r="F925" s="863" t="s">
        <v>4534</v>
      </c>
      <c r="G925" s="835" t="s">
        <v>5114</v>
      </c>
      <c r="H925" s="835" t="s">
        <v>5123</v>
      </c>
      <c r="I925" s="849">
        <v>179.69000244140625</v>
      </c>
      <c r="J925" s="849">
        <v>6</v>
      </c>
      <c r="K925" s="850">
        <v>1078.1199951171875</v>
      </c>
    </row>
    <row r="926" spans="1:11" ht="14.45" customHeight="1" x14ac:dyDescent="0.2">
      <c r="A926" s="831" t="s">
        <v>583</v>
      </c>
      <c r="B926" s="832" t="s">
        <v>584</v>
      </c>
      <c r="C926" s="835" t="s">
        <v>627</v>
      </c>
      <c r="D926" s="863" t="s">
        <v>628</v>
      </c>
      <c r="E926" s="835" t="s">
        <v>4533</v>
      </c>
      <c r="F926" s="863" t="s">
        <v>4534</v>
      </c>
      <c r="G926" s="835" t="s">
        <v>5116</v>
      </c>
      <c r="H926" s="835" t="s">
        <v>5124</v>
      </c>
      <c r="I926" s="849">
        <v>20.521666526794434</v>
      </c>
      <c r="J926" s="849">
        <v>180</v>
      </c>
      <c r="K926" s="850">
        <v>3716.81005859375</v>
      </c>
    </row>
    <row r="927" spans="1:11" ht="14.45" customHeight="1" x14ac:dyDescent="0.2">
      <c r="A927" s="831" t="s">
        <v>583</v>
      </c>
      <c r="B927" s="832" t="s">
        <v>584</v>
      </c>
      <c r="C927" s="835" t="s">
        <v>627</v>
      </c>
      <c r="D927" s="863" t="s">
        <v>628</v>
      </c>
      <c r="E927" s="835" t="s">
        <v>4533</v>
      </c>
      <c r="F927" s="863" t="s">
        <v>4534</v>
      </c>
      <c r="G927" s="835" t="s">
        <v>5758</v>
      </c>
      <c r="H927" s="835" t="s">
        <v>5759</v>
      </c>
      <c r="I927" s="849">
        <v>148.23500061035156</v>
      </c>
      <c r="J927" s="849">
        <v>6</v>
      </c>
      <c r="K927" s="850">
        <v>889.39002990722656</v>
      </c>
    </row>
    <row r="928" spans="1:11" ht="14.45" customHeight="1" x14ac:dyDescent="0.2">
      <c r="A928" s="831" t="s">
        <v>583</v>
      </c>
      <c r="B928" s="832" t="s">
        <v>584</v>
      </c>
      <c r="C928" s="835" t="s">
        <v>627</v>
      </c>
      <c r="D928" s="863" t="s">
        <v>628</v>
      </c>
      <c r="E928" s="835" t="s">
        <v>4533</v>
      </c>
      <c r="F928" s="863" t="s">
        <v>4534</v>
      </c>
      <c r="G928" s="835" t="s">
        <v>5760</v>
      </c>
      <c r="H928" s="835" t="s">
        <v>5761</v>
      </c>
      <c r="I928" s="849">
        <v>77.449996948242188</v>
      </c>
      <c r="J928" s="849">
        <v>5</v>
      </c>
      <c r="K928" s="850">
        <v>387.25</v>
      </c>
    </row>
    <row r="929" spans="1:11" ht="14.45" customHeight="1" x14ac:dyDescent="0.2">
      <c r="A929" s="831" t="s">
        <v>583</v>
      </c>
      <c r="B929" s="832" t="s">
        <v>584</v>
      </c>
      <c r="C929" s="835" t="s">
        <v>627</v>
      </c>
      <c r="D929" s="863" t="s">
        <v>628</v>
      </c>
      <c r="E929" s="835" t="s">
        <v>4533</v>
      </c>
      <c r="F929" s="863" t="s">
        <v>4534</v>
      </c>
      <c r="G929" s="835" t="s">
        <v>5125</v>
      </c>
      <c r="H929" s="835" t="s">
        <v>5762</v>
      </c>
      <c r="I929" s="849">
        <v>1.5</v>
      </c>
      <c r="J929" s="849">
        <v>900</v>
      </c>
      <c r="K929" s="850">
        <v>1350</v>
      </c>
    </row>
    <row r="930" spans="1:11" ht="14.45" customHeight="1" x14ac:dyDescent="0.2">
      <c r="A930" s="831" t="s">
        <v>583</v>
      </c>
      <c r="B930" s="832" t="s">
        <v>584</v>
      </c>
      <c r="C930" s="835" t="s">
        <v>627</v>
      </c>
      <c r="D930" s="863" t="s">
        <v>628</v>
      </c>
      <c r="E930" s="835" t="s">
        <v>4533</v>
      </c>
      <c r="F930" s="863" t="s">
        <v>4534</v>
      </c>
      <c r="G930" s="835" t="s">
        <v>5125</v>
      </c>
      <c r="H930" s="835" t="s">
        <v>5126</v>
      </c>
      <c r="I930" s="849">
        <v>1.5</v>
      </c>
      <c r="J930" s="849">
        <v>200</v>
      </c>
      <c r="K930" s="850">
        <v>300</v>
      </c>
    </row>
    <row r="931" spans="1:11" ht="14.45" customHeight="1" x14ac:dyDescent="0.2">
      <c r="A931" s="831" t="s">
        <v>583</v>
      </c>
      <c r="B931" s="832" t="s">
        <v>584</v>
      </c>
      <c r="C931" s="835" t="s">
        <v>627</v>
      </c>
      <c r="D931" s="863" t="s">
        <v>628</v>
      </c>
      <c r="E931" s="835" t="s">
        <v>4533</v>
      </c>
      <c r="F931" s="863" t="s">
        <v>4534</v>
      </c>
      <c r="G931" s="835" t="s">
        <v>5763</v>
      </c>
      <c r="H931" s="835" t="s">
        <v>5764</v>
      </c>
      <c r="I931" s="849">
        <v>2298.85009765625</v>
      </c>
      <c r="J931" s="849">
        <v>1</v>
      </c>
      <c r="K931" s="850">
        <v>2298.85009765625</v>
      </c>
    </row>
    <row r="932" spans="1:11" ht="14.45" customHeight="1" x14ac:dyDescent="0.2">
      <c r="A932" s="831" t="s">
        <v>583</v>
      </c>
      <c r="B932" s="832" t="s">
        <v>584</v>
      </c>
      <c r="C932" s="835" t="s">
        <v>627</v>
      </c>
      <c r="D932" s="863" t="s">
        <v>628</v>
      </c>
      <c r="E932" s="835" t="s">
        <v>4533</v>
      </c>
      <c r="F932" s="863" t="s">
        <v>4534</v>
      </c>
      <c r="G932" s="835" t="s">
        <v>5765</v>
      </c>
      <c r="H932" s="835" t="s">
        <v>5766</v>
      </c>
      <c r="I932" s="849">
        <v>1801.68994140625</v>
      </c>
      <c r="J932" s="849">
        <v>14</v>
      </c>
      <c r="K932" s="850">
        <v>25223.66015625</v>
      </c>
    </row>
    <row r="933" spans="1:11" ht="14.45" customHeight="1" x14ac:dyDescent="0.2">
      <c r="A933" s="831" t="s">
        <v>583</v>
      </c>
      <c r="B933" s="832" t="s">
        <v>584</v>
      </c>
      <c r="C933" s="835" t="s">
        <v>627</v>
      </c>
      <c r="D933" s="863" t="s">
        <v>628</v>
      </c>
      <c r="E933" s="835" t="s">
        <v>4533</v>
      </c>
      <c r="F933" s="863" t="s">
        <v>4534</v>
      </c>
      <c r="G933" s="835" t="s">
        <v>5767</v>
      </c>
      <c r="H933" s="835" t="s">
        <v>5768</v>
      </c>
      <c r="I933" s="849">
        <v>1800.47998046875</v>
      </c>
      <c r="J933" s="849">
        <v>14</v>
      </c>
      <c r="K933" s="850">
        <v>25206.720703125</v>
      </c>
    </row>
    <row r="934" spans="1:11" ht="14.45" customHeight="1" x14ac:dyDescent="0.2">
      <c r="A934" s="831" t="s">
        <v>583</v>
      </c>
      <c r="B934" s="832" t="s">
        <v>584</v>
      </c>
      <c r="C934" s="835" t="s">
        <v>627</v>
      </c>
      <c r="D934" s="863" t="s">
        <v>628</v>
      </c>
      <c r="E934" s="835" t="s">
        <v>4533</v>
      </c>
      <c r="F934" s="863" t="s">
        <v>4534</v>
      </c>
      <c r="G934" s="835" t="s">
        <v>5769</v>
      </c>
      <c r="H934" s="835" t="s">
        <v>5770</v>
      </c>
      <c r="I934" s="849">
        <v>1756.9200439453125</v>
      </c>
      <c r="J934" s="849">
        <v>6</v>
      </c>
      <c r="K934" s="850">
        <v>10541.51953125</v>
      </c>
    </row>
    <row r="935" spans="1:11" ht="14.45" customHeight="1" x14ac:dyDescent="0.2">
      <c r="A935" s="831" t="s">
        <v>583</v>
      </c>
      <c r="B935" s="832" t="s">
        <v>584</v>
      </c>
      <c r="C935" s="835" t="s">
        <v>627</v>
      </c>
      <c r="D935" s="863" t="s">
        <v>628</v>
      </c>
      <c r="E935" s="835" t="s">
        <v>4533</v>
      </c>
      <c r="F935" s="863" t="s">
        <v>4534</v>
      </c>
      <c r="G935" s="835" t="s">
        <v>5771</v>
      </c>
      <c r="H935" s="835" t="s">
        <v>5772</v>
      </c>
      <c r="I935" s="849">
        <v>1070.8499755859375</v>
      </c>
      <c r="J935" s="849">
        <v>6</v>
      </c>
      <c r="K935" s="850">
        <v>6425.10009765625</v>
      </c>
    </row>
    <row r="936" spans="1:11" ht="14.45" customHeight="1" x14ac:dyDescent="0.2">
      <c r="A936" s="831" t="s">
        <v>583</v>
      </c>
      <c r="B936" s="832" t="s">
        <v>584</v>
      </c>
      <c r="C936" s="835" t="s">
        <v>627</v>
      </c>
      <c r="D936" s="863" t="s">
        <v>628</v>
      </c>
      <c r="E936" s="835" t="s">
        <v>4533</v>
      </c>
      <c r="F936" s="863" t="s">
        <v>4534</v>
      </c>
      <c r="G936" s="835" t="s">
        <v>5773</v>
      </c>
      <c r="H936" s="835" t="s">
        <v>5774</v>
      </c>
      <c r="I936" s="849">
        <v>611.04998779296875</v>
      </c>
      <c r="J936" s="849">
        <v>6</v>
      </c>
      <c r="K936" s="850">
        <v>3666.300048828125</v>
      </c>
    </row>
    <row r="937" spans="1:11" ht="14.45" customHeight="1" x14ac:dyDescent="0.2">
      <c r="A937" s="831" t="s">
        <v>583</v>
      </c>
      <c r="B937" s="832" t="s">
        <v>584</v>
      </c>
      <c r="C937" s="835" t="s">
        <v>627</v>
      </c>
      <c r="D937" s="863" t="s">
        <v>628</v>
      </c>
      <c r="E937" s="835" t="s">
        <v>4533</v>
      </c>
      <c r="F937" s="863" t="s">
        <v>4534</v>
      </c>
      <c r="G937" s="835" t="s">
        <v>5775</v>
      </c>
      <c r="H937" s="835" t="s">
        <v>5776</v>
      </c>
      <c r="I937" s="849">
        <v>254.10000610351563</v>
      </c>
      <c r="J937" s="849">
        <v>6</v>
      </c>
      <c r="K937" s="850">
        <v>1524.5999755859375</v>
      </c>
    </row>
    <row r="938" spans="1:11" ht="14.45" customHeight="1" x14ac:dyDescent="0.2">
      <c r="A938" s="831" t="s">
        <v>583</v>
      </c>
      <c r="B938" s="832" t="s">
        <v>584</v>
      </c>
      <c r="C938" s="835" t="s">
        <v>627</v>
      </c>
      <c r="D938" s="863" t="s">
        <v>628</v>
      </c>
      <c r="E938" s="835" t="s">
        <v>4533</v>
      </c>
      <c r="F938" s="863" t="s">
        <v>4534</v>
      </c>
      <c r="G938" s="835" t="s">
        <v>5777</v>
      </c>
      <c r="H938" s="835" t="s">
        <v>5778</v>
      </c>
      <c r="I938" s="849">
        <v>256.51998901367188</v>
      </c>
      <c r="J938" s="849">
        <v>8</v>
      </c>
      <c r="K938" s="850">
        <v>2052.159912109375</v>
      </c>
    </row>
    <row r="939" spans="1:11" ht="14.45" customHeight="1" x14ac:dyDescent="0.2">
      <c r="A939" s="831" t="s">
        <v>583</v>
      </c>
      <c r="B939" s="832" t="s">
        <v>584</v>
      </c>
      <c r="C939" s="835" t="s">
        <v>627</v>
      </c>
      <c r="D939" s="863" t="s">
        <v>628</v>
      </c>
      <c r="E939" s="835" t="s">
        <v>4533</v>
      </c>
      <c r="F939" s="863" t="s">
        <v>4534</v>
      </c>
      <c r="G939" s="835" t="s">
        <v>5167</v>
      </c>
      <c r="H939" s="835" t="s">
        <v>5168</v>
      </c>
      <c r="I939" s="849">
        <v>9.1999998092651367</v>
      </c>
      <c r="J939" s="849">
        <v>700</v>
      </c>
      <c r="K939" s="850">
        <v>6440</v>
      </c>
    </row>
    <row r="940" spans="1:11" ht="14.45" customHeight="1" x14ac:dyDescent="0.2">
      <c r="A940" s="831" t="s">
        <v>583</v>
      </c>
      <c r="B940" s="832" t="s">
        <v>584</v>
      </c>
      <c r="C940" s="835" t="s">
        <v>627</v>
      </c>
      <c r="D940" s="863" t="s">
        <v>628</v>
      </c>
      <c r="E940" s="835" t="s">
        <v>4533</v>
      </c>
      <c r="F940" s="863" t="s">
        <v>4534</v>
      </c>
      <c r="G940" s="835" t="s">
        <v>5167</v>
      </c>
      <c r="H940" s="835" t="s">
        <v>5169</v>
      </c>
      <c r="I940" s="849">
        <v>9.1999998092651367</v>
      </c>
      <c r="J940" s="849">
        <v>300</v>
      </c>
      <c r="K940" s="850">
        <v>2760</v>
      </c>
    </row>
    <row r="941" spans="1:11" ht="14.45" customHeight="1" x14ac:dyDescent="0.2">
      <c r="A941" s="831" t="s">
        <v>583</v>
      </c>
      <c r="B941" s="832" t="s">
        <v>584</v>
      </c>
      <c r="C941" s="835" t="s">
        <v>627</v>
      </c>
      <c r="D941" s="863" t="s">
        <v>628</v>
      </c>
      <c r="E941" s="835" t="s">
        <v>4533</v>
      </c>
      <c r="F941" s="863" t="s">
        <v>4534</v>
      </c>
      <c r="G941" s="835" t="s">
        <v>5170</v>
      </c>
      <c r="H941" s="835" t="s">
        <v>5171</v>
      </c>
      <c r="I941" s="849">
        <v>58.369998931884766</v>
      </c>
      <c r="J941" s="849">
        <v>115</v>
      </c>
      <c r="K941" s="850">
        <v>6712.5499877929688</v>
      </c>
    </row>
    <row r="942" spans="1:11" ht="14.45" customHeight="1" x14ac:dyDescent="0.2">
      <c r="A942" s="831" t="s">
        <v>583</v>
      </c>
      <c r="B942" s="832" t="s">
        <v>584</v>
      </c>
      <c r="C942" s="835" t="s">
        <v>627</v>
      </c>
      <c r="D942" s="863" t="s">
        <v>628</v>
      </c>
      <c r="E942" s="835" t="s">
        <v>4533</v>
      </c>
      <c r="F942" s="863" t="s">
        <v>4534</v>
      </c>
      <c r="G942" s="835" t="s">
        <v>5172</v>
      </c>
      <c r="H942" s="835" t="s">
        <v>5174</v>
      </c>
      <c r="I942" s="849">
        <v>108.30000305175781</v>
      </c>
      <c r="J942" s="849">
        <v>60</v>
      </c>
      <c r="K942" s="850">
        <v>6497.7001953125</v>
      </c>
    </row>
    <row r="943" spans="1:11" ht="14.45" customHeight="1" x14ac:dyDescent="0.2">
      <c r="A943" s="831" t="s">
        <v>583</v>
      </c>
      <c r="B943" s="832" t="s">
        <v>584</v>
      </c>
      <c r="C943" s="835" t="s">
        <v>627</v>
      </c>
      <c r="D943" s="863" t="s">
        <v>628</v>
      </c>
      <c r="E943" s="835" t="s">
        <v>4533</v>
      </c>
      <c r="F943" s="863" t="s">
        <v>4534</v>
      </c>
      <c r="G943" s="835" t="s">
        <v>5175</v>
      </c>
      <c r="H943" s="835" t="s">
        <v>5176</v>
      </c>
      <c r="I943" s="849">
        <v>7.0100002288818359</v>
      </c>
      <c r="J943" s="849">
        <v>20</v>
      </c>
      <c r="K943" s="850">
        <v>140.19999694824219</v>
      </c>
    </row>
    <row r="944" spans="1:11" ht="14.45" customHeight="1" x14ac:dyDescent="0.2">
      <c r="A944" s="831" t="s">
        <v>583</v>
      </c>
      <c r="B944" s="832" t="s">
        <v>584</v>
      </c>
      <c r="C944" s="835" t="s">
        <v>627</v>
      </c>
      <c r="D944" s="863" t="s">
        <v>628</v>
      </c>
      <c r="E944" s="835" t="s">
        <v>4533</v>
      </c>
      <c r="F944" s="863" t="s">
        <v>4534</v>
      </c>
      <c r="G944" s="835" t="s">
        <v>5183</v>
      </c>
      <c r="H944" s="835" t="s">
        <v>5184</v>
      </c>
      <c r="I944" s="849">
        <v>172.5</v>
      </c>
      <c r="J944" s="849">
        <v>2</v>
      </c>
      <c r="K944" s="850">
        <v>345</v>
      </c>
    </row>
    <row r="945" spans="1:11" ht="14.45" customHeight="1" x14ac:dyDescent="0.2">
      <c r="A945" s="831" t="s">
        <v>583</v>
      </c>
      <c r="B945" s="832" t="s">
        <v>584</v>
      </c>
      <c r="C945" s="835" t="s">
        <v>627</v>
      </c>
      <c r="D945" s="863" t="s">
        <v>628</v>
      </c>
      <c r="E945" s="835" t="s">
        <v>4533</v>
      </c>
      <c r="F945" s="863" t="s">
        <v>4534</v>
      </c>
      <c r="G945" s="835" t="s">
        <v>5183</v>
      </c>
      <c r="H945" s="835" t="s">
        <v>5779</v>
      </c>
      <c r="I945" s="849">
        <v>172.5</v>
      </c>
      <c r="J945" s="849">
        <v>1</v>
      </c>
      <c r="K945" s="850">
        <v>172.5</v>
      </c>
    </row>
    <row r="946" spans="1:11" ht="14.45" customHeight="1" x14ac:dyDescent="0.2">
      <c r="A946" s="831" t="s">
        <v>583</v>
      </c>
      <c r="B946" s="832" t="s">
        <v>584</v>
      </c>
      <c r="C946" s="835" t="s">
        <v>627</v>
      </c>
      <c r="D946" s="863" t="s">
        <v>628</v>
      </c>
      <c r="E946" s="835" t="s">
        <v>4533</v>
      </c>
      <c r="F946" s="863" t="s">
        <v>4534</v>
      </c>
      <c r="G946" s="835" t="s">
        <v>5780</v>
      </c>
      <c r="H946" s="835" t="s">
        <v>5781</v>
      </c>
      <c r="I946" s="849">
        <v>7.5</v>
      </c>
      <c r="J946" s="849">
        <v>250</v>
      </c>
      <c r="K946" s="850">
        <v>1875</v>
      </c>
    </row>
    <row r="947" spans="1:11" ht="14.45" customHeight="1" x14ac:dyDescent="0.2">
      <c r="A947" s="831" t="s">
        <v>583</v>
      </c>
      <c r="B947" s="832" t="s">
        <v>584</v>
      </c>
      <c r="C947" s="835" t="s">
        <v>627</v>
      </c>
      <c r="D947" s="863" t="s">
        <v>628</v>
      </c>
      <c r="E947" s="835" t="s">
        <v>4533</v>
      </c>
      <c r="F947" s="863" t="s">
        <v>4534</v>
      </c>
      <c r="G947" s="835" t="s">
        <v>5780</v>
      </c>
      <c r="H947" s="835" t="s">
        <v>5782</v>
      </c>
      <c r="I947" s="849">
        <v>7.5</v>
      </c>
      <c r="J947" s="849">
        <v>450</v>
      </c>
      <c r="K947" s="850">
        <v>3375</v>
      </c>
    </row>
    <row r="948" spans="1:11" ht="14.45" customHeight="1" x14ac:dyDescent="0.2">
      <c r="A948" s="831" t="s">
        <v>583</v>
      </c>
      <c r="B948" s="832" t="s">
        <v>584</v>
      </c>
      <c r="C948" s="835" t="s">
        <v>627</v>
      </c>
      <c r="D948" s="863" t="s">
        <v>628</v>
      </c>
      <c r="E948" s="835" t="s">
        <v>4533</v>
      </c>
      <c r="F948" s="863" t="s">
        <v>4534</v>
      </c>
      <c r="G948" s="835" t="s">
        <v>5196</v>
      </c>
      <c r="H948" s="835" t="s">
        <v>5783</v>
      </c>
      <c r="I948" s="849">
        <v>6.1700000762939453</v>
      </c>
      <c r="J948" s="849">
        <v>500</v>
      </c>
      <c r="K948" s="850">
        <v>3085</v>
      </c>
    </row>
    <row r="949" spans="1:11" ht="14.45" customHeight="1" x14ac:dyDescent="0.2">
      <c r="A949" s="831" t="s">
        <v>583</v>
      </c>
      <c r="B949" s="832" t="s">
        <v>584</v>
      </c>
      <c r="C949" s="835" t="s">
        <v>627</v>
      </c>
      <c r="D949" s="863" t="s">
        <v>628</v>
      </c>
      <c r="E949" s="835" t="s">
        <v>4533</v>
      </c>
      <c r="F949" s="863" t="s">
        <v>4534</v>
      </c>
      <c r="G949" s="835" t="s">
        <v>5189</v>
      </c>
      <c r="H949" s="835" t="s">
        <v>5195</v>
      </c>
      <c r="I949" s="849">
        <v>299.77999877929688</v>
      </c>
      <c r="J949" s="849">
        <v>30</v>
      </c>
      <c r="K949" s="850">
        <v>9069</v>
      </c>
    </row>
    <row r="950" spans="1:11" ht="14.45" customHeight="1" x14ac:dyDescent="0.2">
      <c r="A950" s="831" t="s">
        <v>583</v>
      </c>
      <c r="B950" s="832" t="s">
        <v>584</v>
      </c>
      <c r="C950" s="835" t="s">
        <v>627</v>
      </c>
      <c r="D950" s="863" t="s">
        <v>628</v>
      </c>
      <c r="E950" s="835" t="s">
        <v>4533</v>
      </c>
      <c r="F950" s="863" t="s">
        <v>4534</v>
      </c>
      <c r="G950" s="835" t="s">
        <v>5780</v>
      </c>
      <c r="H950" s="835" t="s">
        <v>5784</v>
      </c>
      <c r="I950" s="849">
        <v>7.5066668192545576</v>
      </c>
      <c r="J950" s="849">
        <v>400</v>
      </c>
      <c r="K950" s="850">
        <v>3002</v>
      </c>
    </row>
    <row r="951" spans="1:11" ht="14.45" customHeight="1" x14ac:dyDescent="0.2">
      <c r="A951" s="831" t="s">
        <v>583</v>
      </c>
      <c r="B951" s="832" t="s">
        <v>584</v>
      </c>
      <c r="C951" s="835" t="s">
        <v>627</v>
      </c>
      <c r="D951" s="863" t="s">
        <v>628</v>
      </c>
      <c r="E951" s="835" t="s">
        <v>4533</v>
      </c>
      <c r="F951" s="863" t="s">
        <v>4534</v>
      </c>
      <c r="G951" s="835" t="s">
        <v>5196</v>
      </c>
      <c r="H951" s="835" t="s">
        <v>5197</v>
      </c>
      <c r="I951" s="849">
        <v>6.1749999523162842</v>
      </c>
      <c r="J951" s="849">
        <v>450</v>
      </c>
      <c r="K951" s="850">
        <v>2778.5</v>
      </c>
    </row>
    <row r="952" spans="1:11" ht="14.45" customHeight="1" x14ac:dyDescent="0.2">
      <c r="A952" s="831" t="s">
        <v>583</v>
      </c>
      <c r="B952" s="832" t="s">
        <v>584</v>
      </c>
      <c r="C952" s="835" t="s">
        <v>627</v>
      </c>
      <c r="D952" s="863" t="s">
        <v>628</v>
      </c>
      <c r="E952" s="835" t="s">
        <v>4533</v>
      </c>
      <c r="F952" s="863" t="s">
        <v>4534</v>
      </c>
      <c r="G952" s="835" t="s">
        <v>5785</v>
      </c>
      <c r="H952" s="835" t="s">
        <v>5786</v>
      </c>
      <c r="I952" s="849">
        <v>86.990002223423545</v>
      </c>
      <c r="J952" s="849">
        <v>575</v>
      </c>
      <c r="K952" s="850">
        <v>50020.0185546875</v>
      </c>
    </row>
    <row r="953" spans="1:11" ht="14.45" customHeight="1" x14ac:dyDescent="0.2">
      <c r="A953" s="831" t="s">
        <v>583</v>
      </c>
      <c r="B953" s="832" t="s">
        <v>584</v>
      </c>
      <c r="C953" s="835" t="s">
        <v>627</v>
      </c>
      <c r="D953" s="863" t="s">
        <v>628</v>
      </c>
      <c r="E953" s="835" t="s">
        <v>4533</v>
      </c>
      <c r="F953" s="863" t="s">
        <v>4534</v>
      </c>
      <c r="G953" s="835" t="s">
        <v>5785</v>
      </c>
      <c r="H953" s="835" t="s">
        <v>5787</v>
      </c>
      <c r="I953" s="849">
        <v>114.95999781290691</v>
      </c>
      <c r="J953" s="849">
        <v>310</v>
      </c>
      <c r="K953" s="850">
        <v>35430.400146484375</v>
      </c>
    </row>
    <row r="954" spans="1:11" ht="14.45" customHeight="1" x14ac:dyDescent="0.2">
      <c r="A954" s="831" t="s">
        <v>583</v>
      </c>
      <c r="B954" s="832" t="s">
        <v>584</v>
      </c>
      <c r="C954" s="835" t="s">
        <v>627</v>
      </c>
      <c r="D954" s="863" t="s">
        <v>628</v>
      </c>
      <c r="E954" s="835" t="s">
        <v>4533</v>
      </c>
      <c r="F954" s="863" t="s">
        <v>4534</v>
      </c>
      <c r="G954" s="835" t="s">
        <v>5233</v>
      </c>
      <c r="H954" s="835" t="s">
        <v>5788</v>
      </c>
      <c r="I954" s="849">
        <v>32.790000915527344</v>
      </c>
      <c r="J954" s="849">
        <v>30</v>
      </c>
      <c r="K954" s="850">
        <v>983.70001220703125</v>
      </c>
    </row>
    <row r="955" spans="1:11" ht="14.45" customHeight="1" x14ac:dyDescent="0.2">
      <c r="A955" s="831" t="s">
        <v>583</v>
      </c>
      <c r="B955" s="832" t="s">
        <v>584</v>
      </c>
      <c r="C955" s="835" t="s">
        <v>627</v>
      </c>
      <c r="D955" s="863" t="s">
        <v>628</v>
      </c>
      <c r="E955" s="835" t="s">
        <v>4533</v>
      </c>
      <c r="F955" s="863" t="s">
        <v>4534</v>
      </c>
      <c r="G955" s="835" t="s">
        <v>5233</v>
      </c>
      <c r="H955" s="835" t="s">
        <v>5234</v>
      </c>
      <c r="I955" s="849">
        <v>32.799999237060547</v>
      </c>
      <c r="J955" s="849">
        <v>49</v>
      </c>
      <c r="K955" s="850">
        <v>1607.199951171875</v>
      </c>
    </row>
    <row r="956" spans="1:11" ht="14.45" customHeight="1" x14ac:dyDescent="0.2">
      <c r="A956" s="831" t="s">
        <v>583</v>
      </c>
      <c r="B956" s="832" t="s">
        <v>584</v>
      </c>
      <c r="C956" s="835" t="s">
        <v>627</v>
      </c>
      <c r="D956" s="863" t="s">
        <v>628</v>
      </c>
      <c r="E956" s="835" t="s">
        <v>4533</v>
      </c>
      <c r="F956" s="863" t="s">
        <v>4534</v>
      </c>
      <c r="G956" s="835" t="s">
        <v>5233</v>
      </c>
      <c r="H956" s="835" t="s">
        <v>5235</v>
      </c>
      <c r="I956" s="849">
        <v>34.5</v>
      </c>
      <c r="J956" s="849">
        <v>70</v>
      </c>
      <c r="K956" s="850">
        <v>2415</v>
      </c>
    </row>
    <row r="957" spans="1:11" ht="14.45" customHeight="1" x14ac:dyDescent="0.2">
      <c r="A957" s="831" t="s">
        <v>583</v>
      </c>
      <c r="B957" s="832" t="s">
        <v>584</v>
      </c>
      <c r="C957" s="835" t="s">
        <v>627</v>
      </c>
      <c r="D957" s="863" t="s">
        <v>628</v>
      </c>
      <c r="E957" s="835" t="s">
        <v>4533</v>
      </c>
      <c r="F957" s="863" t="s">
        <v>4534</v>
      </c>
      <c r="G957" s="835" t="s">
        <v>5789</v>
      </c>
      <c r="H957" s="835" t="s">
        <v>5790</v>
      </c>
      <c r="I957" s="849">
        <v>17.059999465942383</v>
      </c>
      <c r="J957" s="849">
        <v>20</v>
      </c>
      <c r="K957" s="850">
        <v>341.29000854492188</v>
      </c>
    </row>
    <row r="958" spans="1:11" ht="14.45" customHeight="1" x14ac:dyDescent="0.2">
      <c r="A958" s="831" t="s">
        <v>583</v>
      </c>
      <c r="B958" s="832" t="s">
        <v>584</v>
      </c>
      <c r="C958" s="835" t="s">
        <v>627</v>
      </c>
      <c r="D958" s="863" t="s">
        <v>628</v>
      </c>
      <c r="E958" s="835" t="s">
        <v>4533</v>
      </c>
      <c r="F958" s="863" t="s">
        <v>4534</v>
      </c>
      <c r="G958" s="835" t="s">
        <v>5791</v>
      </c>
      <c r="H958" s="835" t="s">
        <v>5792</v>
      </c>
      <c r="I958" s="849">
        <v>14.159999847412109</v>
      </c>
      <c r="J958" s="849">
        <v>40</v>
      </c>
      <c r="K958" s="850">
        <v>566.34002685546875</v>
      </c>
    </row>
    <row r="959" spans="1:11" ht="14.45" customHeight="1" x14ac:dyDescent="0.2">
      <c r="A959" s="831" t="s">
        <v>583</v>
      </c>
      <c r="B959" s="832" t="s">
        <v>584</v>
      </c>
      <c r="C959" s="835" t="s">
        <v>627</v>
      </c>
      <c r="D959" s="863" t="s">
        <v>628</v>
      </c>
      <c r="E959" s="835" t="s">
        <v>4533</v>
      </c>
      <c r="F959" s="863" t="s">
        <v>4534</v>
      </c>
      <c r="G959" s="835" t="s">
        <v>5789</v>
      </c>
      <c r="H959" s="835" t="s">
        <v>5793</v>
      </c>
      <c r="I959" s="849">
        <v>17.059999465942383</v>
      </c>
      <c r="J959" s="849">
        <v>10</v>
      </c>
      <c r="K959" s="850">
        <v>170.61000061035156</v>
      </c>
    </row>
    <row r="960" spans="1:11" ht="14.45" customHeight="1" x14ac:dyDescent="0.2">
      <c r="A960" s="831" t="s">
        <v>583</v>
      </c>
      <c r="B960" s="832" t="s">
        <v>584</v>
      </c>
      <c r="C960" s="835" t="s">
        <v>627</v>
      </c>
      <c r="D960" s="863" t="s">
        <v>628</v>
      </c>
      <c r="E960" s="835" t="s">
        <v>4533</v>
      </c>
      <c r="F960" s="863" t="s">
        <v>4534</v>
      </c>
      <c r="G960" s="835" t="s">
        <v>5247</v>
      </c>
      <c r="H960" s="835" t="s">
        <v>5248</v>
      </c>
      <c r="I960" s="849">
        <v>13.336666742960611</v>
      </c>
      <c r="J960" s="849">
        <v>150</v>
      </c>
      <c r="K960" s="850">
        <v>2000.5</v>
      </c>
    </row>
    <row r="961" spans="1:11" ht="14.45" customHeight="1" x14ac:dyDescent="0.2">
      <c r="A961" s="831" t="s">
        <v>583</v>
      </c>
      <c r="B961" s="832" t="s">
        <v>584</v>
      </c>
      <c r="C961" s="835" t="s">
        <v>627</v>
      </c>
      <c r="D961" s="863" t="s">
        <v>628</v>
      </c>
      <c r="E961" s="835" t="s">
        <v>4533</v>
      </c>
      <c r="F961" s="863" t="s">
        <v>4534</v>
      </c>
      <c r="G961" s="835" t="s">
        <v>5249</v>
      </c>
      <c r="H961" s="835" t="s">
        <v>5250</v>
      </c>
      <c r="I961" s="849">
        <v>12.882499933242798</v>
      </c>
      <c r="J961" s="849">
        <v>150</v>
      </c>
      <c r="K961" s="850">
        <v>1945.5000047683716</v>
      </c>
    </row>
    <row r="962" spans="1:11" ht="14.45" customHeight="1" x14ac:dyDescent="0.2">
      <c r="A962" s="831" t="s">
        <v>583</v>
      </c>
      <c r="B962" s="832" t="s">
        <v>584</v>
      </c>
      <c r="C962" s="835" t="s">
        <v>627</v>
      </c>
      <c r="D962" s="863" t="s">
        <v>628</v>
      </c>
      <c r="E962" s="835" t="s">
        <v>4533</v>
      </c>
      <c r="F962" s="863" t="s">
        <v>4534</v>
      </c>
      <c r="G962" s="835" t="s">
        <v>5794</v>
      </c>
      <c r="H962" s="835" t="s">
        <v>5795</v>
      </c>
      <c r="I962" s="849">
        <v>13.310000419616699</v>
      </c>
      <c r="J962" s="849">
        <v>30</v>
      </c>
      <c r="K962" s="850">
        <v>399.29998779296875</v>
      </c>
    </row>
    <row r="963" spans="1:11" ht="14.45" customHeight="1" x14ac:dyDescent="0.2">
      <c r="A963" s="831" t="s">
        <v>583</v>
      </c>
      <c r="B963" s="832" t="s">
        <v>584</v>
      </c>
      <c r="C963" s="835" t="s">
        <v>627</v>
      </c>
      <c r="D963" s="863" t="s">
        <v>628</v>
      </c>
      <c r="E963" s="835" t="s">
        <v>4533</v>
      </c>
      <c r="F963" s="863" t="s">
        <v>4534</v>
      </c>
      <c r="G963" s="835" t="s">
        <v>5249</v>
      </c>
      <c r="H963" s="835" t="s">
        <v>5796</v>
      </c>
      <c r="I963" s="849">
        <v>6.6599998474121094</v>
      </c>
      <c r="J963" s="849">
        <v>50</v>
      </c>
      <c r="K963" s="850">
        <v>333</v>
      </c>
    </row>
    <row r="964" spans="1:11" ht="14.45" customHeight="1" x14ac:dyDescent="0.2">
      <c r="A964" s="831" t="s">
        <v>583</v>
      </c>
      <c r="B964" s="832" t="s">
        <v>584</v>
      </c>
      <c r="C964" s="835" t="s">
        <v>627</v>
      </c>
      <c r="D964" s="863" t="s">
        <v>628</v>
      </c>
      <c r="E964" s="835" t="s">
        <v>4533</v>
      </c>
      <c r="F964" s="863" t="s">
        <v>4534</v>
      </c>
      <c r="G964" s="835" t="s">
        <v>5256</v>
      </c>
      <c r="H964" s="835" t="s">
        <v>5257</v>
      </c>
      <c r="I964" s="849">
        <v>123.18000030517578</v>
      </c>
      <c r="J964" s="849">
        <v>50</v>
      </c>
      <c r="K964" s="850">
        <v>6159</v>
      </c>
    </row>
    <row r="965" spans="1:11" ht="14.45" customHeight="1" x14ac:dyDescent="0.2">
      <c r="A965" s="831" t="s">
        <v>583</v>
      </c>
      <c r="B965" s="832" t="s">
        <v>584</v>
      </c>
      <c r="C965" s="835" t="s">
        <v>627</v>
      </c>
      <c r="D965" s="863" t="s">
        <v>628</v>
      </c>
      <c r="E965" s="835" t="s">
        <v>4533</v>
      </c>
      <c r="F965" s="863" t="s">
        <v>4534</v>
      </c>
      <c r="G965" s="835" t="s">
        <v>5256</v>
      </c>
      <c r="H965" s="835" t="s">
        <v>5258</v>
      </c>
      <c r="I965" s="849">
        <v>123.18000030517578</v>
      </c>
      <c r="J965" s="849">
        <v>200</v>
      </c>
      <c r="K965" s="850">
        <v>24635.599609375</v>
      </c>
    </row>
    <row r="966" spans="1:11" ht="14.45" customHeight="1" x14ac:dyDescent="0.2">
      <c r="A966" s="831" t="s">
        <v>583</v>
      </c>
      <c r="B966" s="832" t="s">
        <v>584</v>
      </c>
      <c r="C966" s="835" t="s">
        <v>627</v>
      </c>
      <c r="D966" s="863" t="s">
        <v>628</v>
      </c>
      <c r="E966" s="835" t="s">
        <v>4533</v>
      </c>
      <c r="F966" s="863" t="s">
        <v>4534</v>
      </c>
      <c r="G966" s="835" t="s">
        <v>5259</v>
      </c>
      <c r="H966" s="835" t="s">
        <v>5260</v>
      </c>
      <c r="I966" s="849">
        <v>16.456666310628254</v>
      </c>
      <c r="J966" s="849">
        <v>120</v>
      </c>
      <c r="K966" s="850">
        <v>1975</v>
      </c>
    </row>
    <row r="967" spans="1:11" ht="14.45" customHeight="1" x14ac:dyDescent="0.2">
      <c r="A967" s="831" t="s">
        <v>583</v>
      </c>
      <c r="B967" s="832" t="s">
        <v>584</v>
      </c>
      <c r="C967" s="835" t="s">
        <v>627</v>
      </c>
      <c r="D967" s="863" t="s">
        <v>628</v>
      </c>
      <c r="E967" s="835" t="s">
        <v>4533</v>
      </c>
      <c r="F967" s="863" t="s">
        <v>4534</v>
      </c>
      <c r="G967" s="835" t="s">
        <v>5259</v>
      </c>
      <c r="H967" s="835" t="s">
        <v>5261</v>
      </c>
      <c r="I967" s="849">
        <v>16.454999923706055</v>
      </c>
      <c r="J967" s="849">
        <v>130</v>
      </c>
      <c r="K967" s="850">
        <v>2139.199951171875</v>
      </c>
    </row>
    <row r="968" spans="1:11" ht="14.45" customHeight="1" x14ac:dyDescent="0.2">
      <c r="A968" s="831" t="s">
        <v>583</v>
      </c>
      <c r="B968" s="832" t="s">
        <v>584</v>
      </c>
      <c r="C968" s="835" t="s">
        <v>627</v>
      </c>
      <c r="D968" s="863" t="s">
        <v>628</v>
      </c>
      <c r="E968" s="835" t="s">
        <v>4533</v>
      </c>
      <c r="F968" s="863" t="s">
        <v>4534</v>
      </c>
      <c r="G968" s="835" t="s">
        <v>5280</v>
      </c>
      <c r="H968" s="835" t="s">
        <v>5282</v>
      </c>
      <c r="I968" s="849">
        <v>6.0500001907348633</v>
      </c>
      <c r="J968" s="849">
        <v>50</v>
      </c>
      <c r="K968" s="850">
        <v>302.5</v>
      </c>
    </row>
    <row r="969" spans="1:11" ht="14.45" customHeight="1" x14ac:dyDescent="0.2">
      <c r="A969" s="831" t="s">
        <v>583</v>
      </c>
      <c r="B969" s="832" t="s">
        <v>584</v>
      </c>
      <c r="C969" s="835" t="s">
        <v>627</v>
      </c>
      <c r="D969" s="863" t="s">
        <v>628</v>
      </c>
      <c r="E969" s="835" t="s">
        <v>4533</v>
      </c>
      <c r="F969" s="863" t="s">
        <v>4534</v>
      </c>
      <c r="G969" s="835" t="s">
        <v>5797</v>
      </c>
      <c r="H969" s="835" t="s">
        <v>5798</v>
      </c>
      <c r="I969" s="849">
        <v>23.350000381469727</v>
      </c>
      <c r="J969" s="849">
        <v>40</v>
      </c>
      <c r="K969" s="850">
        <v>934.1199951171875</v>
      </c>
    </row>
    <row r="970" spans="1:11" ht="14.45" customHeight="1" x14ac:dyDescent="0.2">
      <c r="A970" s="831" t="s">
        <v>583</v>
      </c>
      <c r="B970" s="832" t="s">
        <v>584</v>
      </c>
      <c r="C970" s="835" t="s">
        <v>627</v>
      </c>
      <c r="D970" s="863" t="s">
        <v>628</v>
      </c>
      <c r="E970" s="835" t="s">
        <v>4533</v>
      </c>
      <c r="F970" s="863" t="s">
        <v>4534</v>
      </c>
      <c r="G970" s="835" t="s">
        <v>5283</v>
      </c>
      <c r="H970" s="835" t="s">
        <v>5284</v>
      </c>
      <c r="I970" s="849">
        <v>23.147999572753907</v>
      </c>
      <c r="J970" s="849">
        <v>300</v>
      </c>
      <c r="K970" s="850">
        <v>6944.3299560546875</v>
      </c>
    </row>
    <row r="971" spans="1:11" ht="14.45" customHeight="1" x14ac:dyDescent="0.2">
      <c r="A971" s="831" t="s">
        <v>583</v>
      </c>
      <c r="B971" s="832" t="s">
        <v>584</v>
      </c>
      <c r="C971" s="835" t="s">
        <v>627</v>
      </c>
      <c r="D971" s="863" t="s">
        <v>628</v>
      </c>
      <c r="E971" s="835" t="s">
        <v>4533</v>
      </c>
      <c r="F971" s="863" t="s">
        <v>4534</v>
      </c>
      <c r="G971" s="835" t="s">
        <v>5283</v>
      </c>
      <c r="H971" s="835" t="s">
        <v>5285</v>
      </c>
      <c r="I971" s="849">
        <v>23.985000610351563</v>
      </c>
      <c r="J971" s="849">
        <v>150</v>
      </c>
      <c r="K971" s="850">
        <v>3620.030029296875</v>
      </c>
    </row>
    <row r="972" spans="1:11" ht="14.45" customHeight="1" x14ac:dyDescent="0.2">
      <c r="A972" s="831" t="s">
        <v>583</v>
      </c>
      <c r="B972" s="832" t="s">
        <v>584</v>
      </c>
      <c r="C972" s="835" t="s">
        <v>627</v>
      </c>
      <c r="D972" s="863" t="s">
        <v>628</v>
      </c>
      <c r="E972" s="835" t="s">
        <v>4533</v>
      </c>
      <c r="F972" s="863" t="s">
        <v>4534</v>
      </c>
      <c r="G972" s="835" t="s">
        <v>5286</v>
      </c>
      <c r="H972" s="835" t="s">
        <v>5287</v>
      </c>
      <c r="I972" s="849">
        <v>197.57000732421875</v>
      </c>
      <c r="J972" s="849">
        <v>5</v>
      </c>
      <c r="K972" s="850">
        <v>987.85003662109375</v>
      </c>
    </row>
    <row r="973" spans="1:11" ht="14.45" customHeight="1" x14ac:dyDescent="0.2">
      <c r="A973" s="831" t="s">
        <v>583</v>
      </c>
      <c r="B973" s="832" t="s">
        <v>584</v>
      </c>
      <c r="C973" s="835" t="s">
        <v>627</v>
      </c>
      <c r="D973" s="863" t="s">
        <v>628</v>
      </c>
      <c r="E973" s="835" t="s">
        <v>4533</v>
      </c>
      <c r="F973" s="863" t="s">
        <v>4534</v>
      </c>
      <c r="G973" s="835" t="s">
        <v>4554</v>
      </c>
      <c r="H973" s="835" t="s">
        <v>4555</v>
      </c>
      <c r="I973" s="849">
        <v>0.81999999284744263</v>
      </c>
      <c r="J973" s="849">
        <v>1400</v>
      </c>
      <c r="K973" s="850">
        <v>1148</v>
      </c>
    </row>
    <row r="974" spans="1:11" ht="14.45" customHeight="1" x14ac:dyDescent="0.2">
      <c r="A974" s="831" t="s">
        <v>583</v>
      </c>
      <c r="B974" s="832" t="s">
        <v>584</v>
      </c>
      <c r="C974" s="835" t="s">
        <v>627</v>
      </c>
      <c r="D974" s="863" t="s">
        <v>628</v>
      </c>
      <c r="E974" s="835" t="s">
        <v>4533</v>
      </c>
      <c r="F974" s="863" t="s">
        <v>4534</v>
      </c>
      <c r="G974" s="835" t="s">
        <v>4556</v>
      </c>
      <c r="H974" s="835" t="s">
        <v>4557</v>
      </c>
      <c r="I974" s="849">
        <v>1.0900000333786011</v>
      </c>
      <c r="J974" s="849">
        <v>1200</v>
      </c>
      <c r="K974" s="850">
        <v>1308</v>
      </c>
    </row>
    <row r="975" spans="1:11" ht="14.45" customHeight="1" x14ac:dyDescent="0.2">
      <c r="A975" s="831" t="s">
        <v>583</v>
      </c>
      <c r="B975" s="832" t="s">
        <v>584</v>
      </c>
      <c r="C975" s="835" t="s">
        <v>627</v>
      </c>
      <c r="D975" s="863" t="s">
        <v>628</v>
      </c>
      <c r="E975" s="835" t="s">
        <v>4533</v>
      </c>
      <c r="F975" s="863" t="s">
        <v>4534</v>
      </c>
      <c r="G975" s="835" t="s">
        <v>4556</v>
      </c>
      <c r="H975" s="835" t="s">
        <v>5289</v>
      </c>
      <c r="I975" s="849">
        <v>1.0900000333786011</v>
      </c>
      <c r="J975" s="849">
        <v>800</v>
      </c>
      <c r="K975" s="850">
        <v>872</v>
      </c>
    </row>
    <row r="976" spans="1:11" ht="14.45" customHeight="1" x14ac:dyDescent="0.2">
      <c r="A976" s="831" t="s">
        <v>583</v>
      </c>
      <c r="B976" s="832" t="s">
        <v>584</v>
      </c>
      <c r="C976" s="835" t="s">
        <v>627</v>
      </c>
      <c r="D976" s="863" t="s">
        <v>628</v>
      </c>
      <c r="E976" s="835" t="s">
        <v>4533</v>
      </c>
      <c r="F976" s="863" t="s">
        <v>4534</v>
      </c>
      <c r="G976" s="835" t="s">
        <v>4558</v>
      </c>
      <c r="H976" s="835" t="s">
        <v>5290</v>
      </c>
      <c r="I976" s="849">
        <v>0.47999998927116394</v>
      </c>
      <c r="J976" s="849">
        <v>300</v>
      </c>
      <c r="K976" s="850">
        <v>144</v>
      </c>
    </row>
    <row r="977" spans="1:11" ht="14.45" customHeight="1" x14ac:dyDescent="0.2">
      <c r="A977" s="831" t="s">
        <v>583</v>
      </c>
      <c r="B977" s="832" t="s">
        <v>584</v>
      </c>
      <c r="C977" s="835" t="s">
        <v>627</v>
      </c>
      <c r="D977" s="863" t="s">
        <v>628</v>
      </c>
      <c r="E977" s="835" t="s">
        <v>4533</v>
      </c>
      <c r="F977" s="863" t="s">
        <v>4534</v>
      </c>
      <c r="G977" s="835" t="s">
        <v>4558</v>
      </c>
      <c r="H977" s="835" t="s">
        <v>4559</v>
      </c>
      <c r="I977" s="849">
        <v>0.47999998927116394</v>
      </c>
      <c r="J977" s="849">
        <v>300</v>
      </c>
      <c r="K977" s="850">
        <v>144</v>
      </c>
    </row>
    <row r="978" spans="1:11" ht="14.45" customHeight="1" x14ac:dyDescent="0.2">
      <c r="A978" s="831" t="s">
        <v>583</v>
      </c>
      <c r="B978" s="832" t="s">
        <v>584</v>
      </c>
      <c r="C978" s="835" t="s">
        <v>627</v>
      </c>
      <c r="D978" s="863" t="s">
        <v>628</v>
      </c>
      <c r="E978" s="835" t="s">
        <v>4533</v>
      </c>
      <c r="F978" s="863" t="s">
        <v>4534</v>
      </c>
      <c r="G978" s="835" t="s">
        <v>4558</v>
      </c>
      <c r="H978" s="835" t="s">
        <v>5799</v>
      </c>
      <c r="I978" s="849">
        <v>0.4699999988079071</v>
      </c>
      <c r="J978" s="849">
        <v>300</v>
      </c>
      <c r="K978" s="850">
        <v>141</v>
      </c>
    </row>
    <row r="979" spans="1:11" ht="14.45" customHeight="1" x14ac:dyDescent="0.2">
      <c r="A979" s="831" t="s">
        <v>583</v>
      </c>
      <c r="B979" s="832" t="s">
        <v>584</v>
      </c>
      <c r="C979" s="835" t="s">
        <v>627</v>
      </c>
      <c r="D979" s="863" t="s">
        <v>628</v>
      </c>
      <c r="E979" s="835" t="s">
        <v>4533</v>
      </c>
      <c r="F979" s="863" t="s">
        <v>4534</v>
      </c>
      <c r="G979" s="835" t="s">
        <v>4558</v>
      </c>
      <c r="H979" s="835" t="s">
        <v>5800</v>
      </c>
      <c r="I979" s="849">
        <v>0.4699999988079071</v>
      </c>
      <c r="J979" s="849">
        <v>200</v>
      </c>
      <c r="K979" s="850">
        <v>94</v>
      </c>
    </row>
    <row r="980" spans="1:11" ht="14.45" customHeight="1" x14ac:dyDescent="0.2">
      <c r="A980" s="831" t="s">
        <v>583</v>
      </c>
      <c r="B980" s="832" t="s">
        <v>584</v>
      </c>
      <c r="C980" s="835" t="s">
        <v>627</v>
      </c>
      <c r="D980" s="863" t="s">
        <v>628</v>
      </c>
      <c r="E980" s="835" t="s">
        <v>4533</v>
      </c>
      <c r="F980" s="863" t="s">
        <v>4534</v>
      </c>
      <c r="G980" s="835" t="s">
        <v>4560</v>
      </c>
      <c r="H980" s="835" t="s">
        <v>4561</v>
      </c>
      <c r="I980" s="849">
        <v>0.75666666030883789</v>
      </c>
      <c r="J980" s="849">
        <v>400</v>
      </c>
      <c r="K980" s="850">
        <v>453.60000610351563</v>
      </c>
    </row>
    <row r="981" spans="1:11" ht="14.45" customHeight="1" x14ac:dyDescent="0.2">
      <c r="A981" s="831" t="s">
        <v>583</v>
      </c>
      <c r="B981" s="832" t="s">
        <v>584</v>
      </c>
      <c r="C981" s="835" t="s">
        <v>627</v>
      </c>
      <c r="D981" s="863" t="s">
        <v>628</v>
      </c>
      <c r="E981" s="835" t="s">
        <v>4533</v>
      </c>
      <c r="F981" s="863" t="s">
        <v>4534</v>
      </c>
      <c r="G981" s="835" t="s">
        <v>4562</v>
      </c>
      <c r="H981" s="835" t="s">
        <v>4563</v>
      </c>
      <c r="I981" s="849">
        <v>1.6699999570846558</v>
      </c>
      <c r="J981" s="849">
        <v>800</v>
      </c>
      <c r="K981" s="850">
        <v>1336</v>
      </c>
    </row>
    <row r="982" spans="1:11" ht="14.45" customHeight="1" x14ac:dyDescent="0.2">
      <c r="A982" s="831" t="s">
        <v>583</v>
      </c>
      <c r="B982" s="832" t="s">
        <v>584</v>
      </c>
      <c r="C982" s="835" t="s">
        <v>627</v>
      </c>
      <c r="D982" s="863" t="s">
        <v>628</v>
      </c>
      <c r="E982" s="835" t="s">
        <v>4533</v>
      </c>
      <c r="F982" s="863" t="s">
        <v>4534</v>
      </c>
      <c r="G982" s="835" t="s">
        <v>4562</v>
      </c>
      <c r="H982" s="835" t="s">
        <v>5291</v>
      </c>
      <c r="I982" s="849">
        <v>1.6699999570846558</v>
      </c>
      <c r="J982" s="849">
        <v>600</v>
      </c>
      <c r="K982" s="850">
        <v>1002</v>
      </c>
    </row>
    <row r="983" spans="1:11" ht="14.45" customHeight="1" x14ac:dyDescent="0.2">
      <c r="A983" s="831" t="s">
        <v>583</v>
      </c>
      <c r="B983" s="832" t="s">
        <v>584</v>
      </c>
      <c r="C983" s="835" t="s">
        <v>627</v>
      </c>
      <c r="D983" s="863" t="s">
        <v>628</v>
      </c>
      <c r="E983" s="835" t="s">
        <v>4533</v>
      </c>
      <c r="F983" s="863" t="s">
        <v>4534</v>
      </c>
      <c r="G983" s="835" t="s">
        <v>5292</v>
      </c>
      <c r="H983" s="835" t="s">
        <v>5293</v>
      </c>
      <c r="I983" s="849">
        <v>0.57999998331069946</v>
      </c>
      <c r="J983" s="849">
        <v>800</v>
      </c>
      <c r="K983" s="850">
        <v>464</v>
      </c>
    </row>
    <row r="984" spans="1:11" ht="14.45" customHeight="1" x14ac:dyDescent="0.2">
      <c r="A984" s="831" t="s">
        <v>583</v>
      </c>
      <c r="B984" s="832" t="s">
        <v>584</v>
      </c>
      <c r="C984" s="835" t="s">
        <v>627</v>
      </c>
      <c r="D984" s="863" t="s">
        <v>628</v>
      </c>
      <c r="E984" s="835" t="s">
        <v>4533</v>
      </c>
      <c r="F984" s="863" t="s">
        <v>4534</v>
      </c>
      <c r="G984" s="835" t="s">
        <v>4564</v>
      </c>
      <c r="H984" s="835" t="s">
        <v>4565</v>
      </c>
      <c r="I984" s="849">
        <v>0.67000001668930054</v>
      </c>
      <c r="J984" s="849">
        <v>1500</v>
      </c>
      <c r="K984" s="850">
        <v>1005</v>
      </c>
    </row>
    <row r="985" spans="1:11" ht="14.45" customHeight="1" x14ac:dyDescent="0.2">
      <c r="A985" s="831" t="s">
        <v>583</v>
      </c>
      <c r="B985" s="832" t="s">
        <v>584</v>
      </c>
      <c r="C985" s="835" t="s">
        <v>627</v>
      </c>
      <c r="D985" s="863" t="s">
        <v>628</v>
      </c>
      <c r="E985" s="835" t="s">
        <v>4533</v>
      </c>
      <c r="F985" s="863" t="s">
        <v>4534</v>
      </c>
      <c r="G985" s="835" t="s">
        <v>4564</v>
      </c>
      <c r="H985" s="835" t="s">
        <v>5294</v>
      </c>
      <c r="I985" s="849">
        <v>0.67000001668930054</v>
      </c>
      <c r="J985" s="849">
        <v>1300</v>
      </c>
      <c r="K985" s="850">
        <v>871</v>
      </c>
    </row>
    <row r="986" spans="1:11" ht="14.45" customHeight="1" x14ac:dyDescent="0.2">
      <c r="A986" s="831" t="s">
        <v>583</v>
      </c>
      <c r="B986" s="832" t="s">
        <v>584</v>
      </c>
      <c r="C986" s="835" t="s">
        <v>627</v>
      </c>
      <c r="D986" s="863" t="s">
        <v>628</v>
      </c>
      <c r="E986" s="835" t="s">
        <v>4533</v>
      </c>
      <c r="F986" s="863" t="s">
        <v>4534</v>
      </c>
      <c r="G986" s="835" t="s">
        <v>5295</v>
      </c>
      <c r="H986" s="835" t="s">
        <v>5296</v>
      </c>
      <c r="I986" s="849">
        <v>1.5</v>
      </c>
      <c r="J986" s="849">
        <v>900</v>
      </c>
      <c r="K986" s="850">
        <v>1350</v>
      </c>
    </row>
    <row r="987" spans="1:11" ht="14.45" customHeight="1" x14ac:dyDescent="0.2">
      <c r="A987" s="831" t="s">
        <v>583</v>
      </c>
      <c r="B987" s="832" t="s">
        <v>584</v>
      </c>
      <c r="C987" s="835" t="s">
        <v>627</v>
      </c>
      <c r="D987" s="863" t="s">
        <v>628</v>
      </c>
      <c r="E987" s="835" t="s">
        <v>4533</v>
      </c>
      <c r="F987" s="863" t="s">
        <v>4534</v>
      </c>
      <c r="G987" s="835" t="s">
        <v>5297</v>
      </c>
      <c r="H987" s="835" t="s">
        <v>5298</v>
      </c>
      <c r="I987" s="849">
        <v>6.3125</v>
      </c>
      <c r="J987" s="849">
        <v>1200</v>
      </c>
      <c r="K987" s="850">
        <v>7574.9300537109375</v>
      </c>
    </row>
    <row r="988" spans="1:11" ht="14.45" customHeight="1" x14ac:dyDescent="0.2">
      <c r="A988" s="831" t="s">
        <v>583</v>
      </c>
      <c r="B988" s="832" t="s">
        <v>584</v>
      </c>
      <c r="C988" s="835" t="s">
        <v>627</v>
      </c>
      <c r="D988" s="863" t="s">
        <v>628</v>
      </c>
      <c r="E988" s="835" t="s">
        <v>4533</v>
      </c>
      <c r="F988" s="863" t="s">
        <v>4534</v>
      </c>
      <c r="G988" s="835" t="s">
        <v>5299</v>
      </c>
      <c r="H988" s="835" t="s">
        <v>5300</v>
      </c>
      <c r="I988" s="849">
        <v>9.1449999809265137</v>
      </c>
      <c r="J988" s="849">
        <v>1400</v>
      </c>
      <c r="K988" s="850">
        <v>12800.630004882813</v>
      </c>
    </row>
    <row r="989" spans="1:11" ht="14.45" customHeight="1" x14ac:dyDescent="0.2">
      <c r="A989" s="831" t="s">
        <v>583</v>
      </c>
      <c r="B989" s="832" t="s">
        <v>584</v>
      </c>
      <c r="C989" s="835" t="s">
        <v>627</v>
      </c>
      <c r="D989" s="863" t="s">
        <v>628</v>
      </c>
      <c r="E989" s="835" t="s">
        <v>4533</v>
      </c>
      <c r="F989" s="863" t="s">
        <v>4534</v>
      </c>
      <c r="G989" s="835" t="s">
        <v>5801</v>
      </c>
      <c r="H989" s="835" t="s">
        <v>5802</v>
      </c>
      <c r="I989" s="849">
        <v>5.2016665140787763</v>
      </c>
      <c r="J989" s="849">
        <v>1860</v>
      </c>
      <c r="K989" s="850">
        <v>9675.4000244140625</v>
      </c>
    </row>
    <row r="990" spans="1:11" ht="14.45" customHeight="1" x14ac:dyDescent="0.2">
      <c r="A990" s="831" t="s">
        <v>583</v>
      </c>
      <c r="B990" s="832" t="s">
        <v>584</v>
      </c>
      <c r="C990" s="835" t="s">
        <v>627</v>
      </c>
      <c r="D990" s="863" t="s">
        <v>628</v>
      </c>
      <c r="E990" s="835" t="s">
        <v>4533</v>
      </c>
      <c r="F990" s="863" t="s">
        <v>4534</v>
      </c>
      <c r="G990" s="835" t="s">
        <v>5303</v>
      </c>
      <c r="H990" s="835" t="s">
        <v>5304</v>
      </c>
      <c r="I990" s="849">
        <v>15.729999542236328</v>
      </c>
      <c r="J990" s="849">
        <v>60</v>
      </c>
      <c r="K990" s="850">
        <v>943.79998779296875</v>
      </c>
    </row>
    <row r="991" spans="1:11" ht="14.45" customHeight="1" x14ac:dyDescent="0.2">
      <c r="A991" s="831" t="s">
        <v>583</v>
      </c>
      <c r="B991" s="832" t="s">
        <v>584</v>
      </c>
      <c r="C991" s="835" t="s">
        <v>627</v>
      </c>
      <c r="D991" s="863" t="s">
        <v>628</v>
      </c>
      <c r="E991" s="835" t="s">
        <v>4533</v>
      </c>
      <c r="F991" s="863" t="s">
        <v>4534</v>
      </c>
      <c r="G991" s="835" t="s">
        <v>5305</v>
      </c>
      <c r="H991" s="835" t="s">
        <v>5306</v>
      </c>
      <c r="I991" s="849">
        <v>8.8299999237060547</v>
      </c>
      <c r="J991" s="849">
        <v>600</v>
      </c>
      <c r="K991" s="850">
        <v>5298</v>
      </c>
    </row>
    <row r="992" spans="1:11" ht="14.45" customHeight="1" x14ac:dyDescent="0.2">
      <c r="A992" s="831" t="s">
        <v>583</v>
      </c>
      <c r="B992" s="832" t="s">
        <v>584</v>
      </c>
      <c r="C992" s="835" t="s">
        <v>627</v>
      </c>
      <c r="D992" s="863" t="s">
        <v>628</v>
      </c>
      <c r="E992" s="835" t="s">
        <v>4533</v>
      </c>
      <c r="F992" s="863" t="s">
        <v>4534</v>
      </c>
      <c r="G992" s="835" t="s">
        <v>5803</v>
      </c>
      <c r="H992" s="835" t="s">
        <v>5804</v>
      </c>
      <c r="I992" s="849">
        <v>30.129999160766602</v>
      </c>
      <c r="J992" s="849">
        <v>50</v>
      </c>
      <c r="K992" s="850">
        <v>1506.449951171875</v>
      </c>
    </row>
    <row r="993" spans="1:11" ht="14.45" customHeight="1" x14ac:dyDescent="0.2">
      <c r="A993" s="831" t="s">
        <v>583</v>
      </c>
      <c r="B993" s="832" t="s">
        <v>584</v>
      </c>
      <c r="C993" s="835" t="s">
        <v>627</v>
      </c>
      <c r="D993" s="863" t="s">
        <v>628</v>
      </c>
      <c r="E993" s="835" t="s">
        <v>4533</v>
      </c>
      <c r="F993" s="863" t="s">
        <v>4534</v>
      </c>
      <c r="G993" s="835" t="s">
        <v>5805</v>
      </c>
      <c r="H993" s="835" t="s">
        <v>5806</v>
      </c>
      <c r="I993" s="849">
        <v>2.1800000667572021</v>
      </c>
      <c r="J993" s="849">
        <v>800</v>
      </c>
      <c r="K993" s="850">
        <v>1742.4400329589844</v>
      </c>
    </row>
    <row r="994" spans="1:11" ht="14.45" customHeight="1" x14ac:dyDescent="0.2">
      <c r="A994" s="831" t="s">
        <v>583</v>
      </c>
      <c r="B994" s="832" t="s">
        <v>584</v>
      </c>
      <c r="C994" s="835" t="s">
        <v>627</v>
      </c>
      <c r="D994" s="863" t="s">
        <v>628</v>
      </c>
      <c r="E994" s="835" t="s">
        <v>4533</v>
      </c>
      <c r="F994" s="863" t="s">
        <v>4534</v>
      </c>
      <c r="G994" s="835" t="s">
        <v>5805</v>
      </c>
      <c r="H994" s="835" t="s">
        <v>5807</v>
      </c>
      <c r="I994" s="849">
        <v>2.1800000667572021</v>
      </c>
      <c r="J994" s="849">
        <v>300</v>
      </c>
      <c r="K994" s="850">
        <v>654</v>
      </c>
    </row>
    <row r="995" spans="1:11" ht="14.45" customHeight="1" x14ac:dyDescent="0.2">
      <c r="A995" s="831" t="s">
        <v>583</v>
      </c>
      <c r="B995" s="832" t="s">
        <v>584</v>
      </c>
      <c r="C995" s="835" t="s">
        <v>627</v>
      </c>
      <c r="D995" s="863" t="s">
        <v>628</v>
      </c>
      <c r="E995" s="835" t="s">
        <v>4533</v>
      </c>
      <c r="F995" s="863" t="s">
        <v>4534</v>
      </c>
      <c r="G995" s="835" t="s">
        <v>5309</v>
      </c>
      <c r="H995" s="835" t="s">
        <v>5310</v>
      </c>
      <c r="I995" s="849">
        <v>6.2300000190734863</v>
      </c>
      <c r="J995" s="849">
        <v>1325</v>
      </c>
      <c r="K995" s="850">
        <v>8254.75</v>
      </c>
    </row>
    <row r="996" spans="1:11" ht="14.45" customHeight="1" x14ac:dyDescent="0.2">
      <c r="A996" s="831" t="s">
        <v>583</v>
      </c>
      <c r="B996" s="832" t="s">
        <v>584</v>
      </c>
      <c r="C996" s="835" t="s">
        <v>627</v>
      </c>
      <c r="D996" s="863" t="s">
        <v>628</v>
      </c>
      <c r="E996" s="835" t="s">
        <v>4533</v>
      </c>
      <c r="F996" s="863" t="s">
        <v>4534</v>
      </c>
      <c r="G996" s="835" t="s">
        <v>5808</v>
      </c>
      <c r="H996" s="835" t="s">
        <v>5809</v>
      </c>
      <c r="I996" s="849">
        <v>165.41000366210938</v>
      </c>
      <c r="J996" s="849">
        <v>2</v>
      </c>
      <c r="K996" s="850">
        <v>330.80999755859375</v>
      </c>
    </row>
    <row r="997" spans="1:11" ht="14.45" customHeight="1" x14ac:dyDescent="0.2">
      <c r="A997" s="831" t="s">
        <v>583</v>
      </c>
      <c r="B997" s="832" t="s">
        <v>584</v>
      </c>
      <c r="C997" s="835" t="s">
        <v>627</v>
      </c>
      <c r="D997" s="863" t="s">
        <v>628</v>
      </c>
      <c r="E997" s="835" t="s">
        <v>4533</v>
      </c>
      <c r="F997" s="863" t="s">
        <v>4534</v>
      </c>
      <c r="G997" s="835" t="s">
        <v>4556</v>
      </c>
      <c r="H997" s="835" t="s">
        <v>4566</v>
      </c>
      <c r="I997" s="849">
        <v>1.0900000333786011</v>
      </c>
      <c r="J997" s="849">
        <v>2000</v>
      </c>
      <c r="K997" s="850">
        <v>2180</v>
      </c>
    </row>
    <row r="998" spans="1:11" ht="14.45" customHeight="1" x14ac:dyDescent="0.2">
      <c r="A998" s="831" t="s">
        <v>583</v>
      </c>
      <c r="B998" s="832" t="s">
        <v>584</v>
      </c>
      <c r="C998" s="835" t="s">
        <v>627</v>
      </c>
      <c r="D998" s="863" t="s">
        <v>628</v>
      </c>
      <c r="E998" s="835" t="s">
        <v>4533</v>
      </c>
      <c r="F998" s="863" t="s">
        <v>4534</v>
      </c>
      <c r="G998" s="835" t="s">
        <v>4558</v>
      </c>
      <c r="H998" s="835" t="s">
        <v>4567</v>
      </c>
      <c r="I998" s="849">
        <v>0.47749999165534973</v>
      </c>
      <c r="J998" s="849">
        <v>1400</v>
      </c>
      <c r="K998" s="850">
        <v>667</v>
      </c>
    </row>
    <row r="999" spans="1:11" ht="14.45" customHeight="1" x14ac:dyDescent="0.2">
      <c r="A999" s="831" t="s">
        <v>583</v>
      </c>
      <c r="B999" s="832" t="s">
        <v>584</v>
      </c>
      <c r="C999" s="835" t="s">
        <v>627</v>
      </c>
      <c r="D999" s="863" t="s">
        <v>628</v>
      </c>
      <c r="E999" s="835" t="s">
        <v>4533</v>
      </c>
      <c r="F999" s="863" t="s">
        <v>4534</v>
      </c>
      <c r="G999" s="835" t="s">
        <v>4562</v>
      </c>
      <c r="H999" s="835" t="s">
        <v>4568</v>
      </c>
      <c r="I999" s="849">
        <v>1.6714285271508353</v>
      </c>
      <c r="J999" s="849">
        <v>2300</v>
      </c>
      <c r="K999" s="850">
        <v>3842</v>
      </c>
    </row>
    <row r="1000" spans="1:11" ht="14.45" customHeight="1" x14ac:dyDescent="0.2">
      <c r="A1000" s="831" t="s">
        <v>583</v>
      </c>
      <c r="B1000" s="832" t="s">
        <v>584</v>
      </c>
      <c r="C1000" s="835" t="s">
        <v>627</v>
      </c>
      <c r="D1000" s="863" t="s">
        <v>628</v>
      </c>
      <c r="E1000" s="835" t="s">
        <v>4533</v>
      </c>
      <c r="F1000" s="863" t="s">
        <v>4534</v>
      </c>
      <c r="G1000" s="835" t="s">
        <v>4564</v>
      </c>
      <c r="H1000" s="835" t="s">
        <v>4569</v>
      </c>
      <c r="I1000" s="849">
        <v>0.67166668176651001</v>
      </c>
      <c r="J1000" s="849">
        <v>3700</v>
      </c>
      <c r="K1000" s="850">
        <v>2484</v>
      </c>
    </row>
    <row r="1001" spans="1:11" ht="14.45" customHeight="1" x14ac:dyDescent="0.2">
      <c r="A1001" s="831" t="s">
        <v>583</v>
      </c>
      <c r="B1001" s="832" t="s">
        <v>584</v>
      </c>
      <c r="C1001" s="835" t="s">
        <v>627</v>
      </c>
      <c r="D1001" s="863" t="s">
        <v>628</v>
      </c>
      <c r="E1001" s="835" t="s">
        <v>4533</v>
      </c>
      <c r="F1001" s="863" t="s">
        <v>4534</v>
      </c>
      <c r="G1001" s="835" t="s">
        <v>5295</v>
      </c>
      <c r="H1001" s="835" t="s">
        <v>5311</v>
      </c>
      <c r="I1001" s="849">
        <v>1.5</v>
      </c>
      <c r="J1001" s="849">
        <v>600</v>
      </c>
      <c r="K1001" s="850">
        <v>900</v>
      </c>
    </row>
    <row r="1002" spans="1:11" ht="14.45" customHeight="1" x14ac:dyDescent="0.2">
      <c r="A1002" s="831" t="s">
        <v>583</v>
      </c>
      <c r="B1002" s="832" t="s">
        <v>584</v>
      </c>
      <c r="C1002" s="835" t="s">
        <v>627</v>
      </c>
      <c r="D1002" s="863" t="s">
        <v>628</v>
      </c>
      <c r="E1002" s="835" t="s">
        <v>4533</v>
      </c>
      <c r="F1002" s="863" t="s">
        <v>4534</v>
      </c>
      <c r="G1002" s="835" t="s">
        <v>5297</v>
      </c>
      <c r="H1002" s="835" t="s">
        <v>5312</v>
      </c>
      <c r="I1002" s="849">
        <v>6.309999942779541</v>
      </c>
      <c r="J1002" s="849">
        <v>100</v>
      </c>
      <c r="K1002" s="850">
        <v>631.16998291015625</v>
      </c>
    </row>
    <row r="1003" spans="1:11" ht="14.45" customHeight="1" x14ac:dyDescent="0.2">
      <c r="A1003" s="831" t="s">
        <v>583</v>
      </c>
      <c r="B1003" s="832" t="s">
        <v>584</v>
      </c>
      <c r="C1003" s="835" t="s">
        <v>627</v>
      </c>
      <c r="D1003" s="863" t="s">
        <v>628</v>
      </c>
      <c r="E1003" s="835" t="s">
        <v>4533</v>
      </c>
      <c r="F1003" s="863" t="s">
        <v>4534</v>
      </c>
      <c r="G1003" s="835" t="s">
        <v>5299</v>
      </c>
      <c r="H1003" s="835" t="s">
        <v>5313</v>
      </c>
      <c r="I1003" s="849">
        <v>9.1499998569488525</v>
      </c>
      <c r="J1003" s="849">
        <v>400</v>
      </c>
      <c r="K1003" s="850">
        <v>3659.530029296875</v>
      </c>
    </row>
    <row r="1004" spans="1:11" ht="14.45" customHeight="1" x14ac:dyDescent="0.2">
      <c r="A1004" s="831" t="s">
        <v>583</v>
      </c>
      <c r="B1004" s="832" t="s">
        <v>584</v>
      </c>
      <c r="C1004" s="835" t="s">
        <v>627</v>
      </c>
      <c r="D1004" s="863" t="s">
        <v>628</v>
      </c>
      <c r="E1004" s="835" t="s">
        <v>4533</v>
      </c>
      <c r="F1004" s="863" t="s">
        <v>4534</v>
      </c>
      <c r="G1004" s="835" t="s">
        <v>5801</v>
      </c>
      <c r="H1004" s="835" t="s">
        <v>5810</v>
      </c>
      <c r="I1004" s="849">
        <v>5.2066666285196943</v>
      </c>
      <c r="J1004" s="849">
        <v>475</v>
      </c>
      <c r="K1004" s="850">
        <v>2471.3500061035156</v>
      </c>
    </row>
    <row r="1005" spans="1:11" ht="14.45" customHeight="1" x14ac:dyDescent="0.2">
      <c r="A1005" s="831" t="s">
        <v>583</v>
      </c>
      <c r="B1005" s="832" t="s">
        <v>584</v>
      </c>
      <c r="C1005" s="835" t="s">
        <v>627</v>
      </c>
      <c r="D1005" s="863" t="s">
        <v>628</v>
      </c>
      <c r="E1005" s="835" t="s">
        <v>4533</v>
      </c>
      <c r="F1005" s="863" t="s">
        <v>4534</v>
      </c>
      <c r="G1005" s="835" t="s">
        <v>5301</v>
      </c>
      <c r="H1005" s="835" t="s">
        <v>5314</v>
      </c>
      <c r="I1005" s="849">
        <v>7.416666666666667</v>
      </c>
      <c r="J1005" s="849">
        <v>250</v>
      </c>
      <c r="K1005" s="850">
        <v>1854.6000061035156</v>
      </c>
    </row>
    <row r="1006" spans="1:11" ht="14.45" customHeight="1" x14ac:dyDescent="0.2">
      <c r="A1006" s="831" t="s">
        <v>583</v>
      </c>
      <c r="B1006" s="832" t="s">
        <v>584</v>
      </c>
      <c r="C1006" s="835" t="s">
        <v>627</v>
      </c>
      <c r="D1006" s="863" t="s">
        <v>628</v>
      </c>
      <c r="E1006" s="835" t="s">
        <v>4533</v>
      </c>
      <c r="F1006" s="863" t="s">
        <v>4534</v>
      </c>
      <c r="G1006" s="835" t="s">
        <v>5305</v>
      </c>
      <c r="H1006" s="835" t="s">
        <v>5315</v>
      </c>
      <c r="I1006" s="849">
        <v>8.8260000228881843</v>
      </c>
      <c r="J1006" s="849">
        <v>500</v>
      </c>
      <c r="K1006" s="850">
        <v>4413</v>
      </c>
    </row>
    <row r="1007" spans="1:11" ht="14.45" customHeight="1" x14ac:dyDescent="0.2">
      <c r="A1007" s="831" t="s">
        <v>583</v>
      </c>
      <c r="B1007" s="832" t="s">
        <v>584</v>
      </c>
      <c r="C1007" s="835" t="s">
        <v>627</v>
      </c>
      <c r="D1007" s="863" t="s">
        <v>628</v>
      </c>
      <c r="E1007" s="835" t="s">
        <v>4533</v>
      </c>
      <c r="F1007" s="863" t="s">
        <v>4534</v>
      </c>
      <c r="G1007" s="835" t="s">
        <v>5307</v>
      </c>
      <c r="H1007" s="835" t="s">
        <v>5316</v>
      </c>
      <c r="I1007" s="849">
        <v>1.5499999523162842</v>
      </c>
      <c r="J1007" s="849">
        <v>400</v>
      </c>
      <c r="K1007" s="850">
        <v>620</v>
      </c>
    </row>
    <row r="1008" spans="1:11" ht="14.45" customHeight="1" x14ac:dyDescent="0.2">
      <c r="A1008" s="831" t="s">
        <v>583</v>
      </c>
      <c r="B1008" s="832" t="s">
        <v>584</v>
      </c>
      <c r="C1008" s="835" t="s">
        <v>627</v>
      </c>
      <c r="D1008" s="863" t="s">
        <v>628</v>
      </c>
      <c r="E1008" s="835" t="s">
        <v>4533</v>
      </c>
      <c r="F1008" s="863" t="s">
        <v>4534</v>
      </c>
      <c r="G1008" s="835" t="s">
        <v>5309</v>
      </c>
      <c r="H1008" s="835" t="s">
        <v>5317</v>
      </c>
      <c r="I1008" s="849">
        <v>6.2300000190734863</v>
      </c>
      <c r="J1008" s="849">
        <v>800</v>
      </c>
      <c r="K1008" s="850">
        <v>4984</v>
      </c>
    </row>
    <row r="1009" spans="1:11" ht="14.45" customHeight="1" x14ac:dyDescent="0.2">
      <c r="A1009" s="831" t="s">
        <v>583</v>
      </c>
      <c r="B1009" s="832" t="s">
        <v>584</v>
      </c>
      <c r="C1009" s="835" t="s">
        <v>627</v>
      </c>
      <c r="D1009" s="863" t="s">
        <v>628</v>
      </c>
      <c r="E1009" s="835" t="s">
        <v>4533</v>
      </c>
      <c r="F1009" s="863" t="s">
        <v>4534</v>
      </c>
      <c r="G1009" s="835" t="s">
        <v>5811</v>
      </c>
      <c r="H1009" s="835" t="s">
        <v>5812</v>
      </c>
      <c r="I1009" s="849">
        <v>414</v>
      </c>
      <c r="J1009" s="849">
        <v>10</v>
      </c>
      <c r="K1009" s="850">
        <v>4140</v>
      </c>
    </row>
    <row r="1010" spans="1:11" ht="14.45" customHeight="1" x14ac:dyDescent="0.2">
      <c r="A1010" s="831" t="s">
        <v>583</v>
      </c>
      <c r="B1010" s="832" t="s">
        <v>584</v>
      </c>
      <c r="C1010" s="835" t="s">
        <v>627</v>
      </c>
      <c r="D1010" s="863" t="s">
        <v>628</v>
      </c>
      <c r="E1010" s="835" t="s">
        <v>4533</v>
      </c>
      <c r="F1010" s="863" t="s">
        <v>4534</v>
      </c>
      <c r="G1010" s="835" t="s">
        <v>5338</v>
      </c>
      <c r="H1010" s="835" t="s">
        <v>5813</v>
      </c>
      <c r="I1010" s="849">
        <v>193.60000610351563</v>
      </c>
      <c r="J1010" s="849">
        <v>20</v>
      </c>
      <c r="K1010" s="850">
        <v>3872</v>
      </c>
    </row>
    <row r="1011" spans="1:11" ht="14.45" customHeight="1" x14ac:dyDescent="0.2">
      <c r="A1011" s="831" t="s">
        <v>583</v>
      </c>
      <c r="B1011" s="832" t="s">
        <v>584</v>
      </c>
      <c r="C1011" s="835" t="s">
        <v>627</v>
      </c>
      <c r="D1011" s="863" t="s">
        <v>628</v>
      </c>
      <c r="E1011" s="835" t="s">
        <v>4533</v>
      </c>
      <c r="F1011" s="863" t="s">
        <v>4534</v>
      </c>
      <c r="G1011" s="835" t="s">
        <v>5338</v>
      </c>
      <c r="H1011" s="835" t="s">
        <v>5814</v>
      </c>
      <c r="I1011" s="849">
        <v>193.60000610351563</v>
      </c>
      <c r="J1011" s="849">
        <v>50</v>
      </c>
      <c r="K1011" s="850">
        <v>9680</v>
      </c>
    </row>
    <row r="1012" spans="1:11" ht="14.45" customHeight="1" x14ac:dyDescent="0.2">
      <c r="A1012" s="831" t="s">
        <v>583</v>
      </c>
      <c r="B1012" s="832" t="s">
        <v>584</v>
      </c>
      <c r="C1012" s="835" t="s">
        <v>627</v>
      </c>
      <c r="D1012" s="863" t="s">
        <v>628</v>
      </c>
      <c r="E1012" s="835" t="s">
        <v>4533</v>
      </c>
      <c r="F1012" s="863" t="s">
        <v>4534</v>
      </c>
      <c r="G1012" s="835" t="s">
        <v>5331</v>
      </c>
      <c r="H1012" s="835" t="s">
        <v>5332</v>
      </c>
      <c r="I1012" s="849">
        <v>991</v>
      </c>
      <c r="J1012" s="849">
        <v>4</v>
      </c>
      <c r="K1012" s="850">
        <v>3964</v>
      </c>
    </row>
    <row r="1013" spans="1:11" ht="14.45" customHeight="1" x14ac:dyDescent="0.2">
      <c r="A1013" s="831" t="s">
        <v>583</v>
      </c>
      <c r="B1013" s="832" t="s">
        <v>584</v>
      </c>
      <c r="C1013" s="835" t="s">
        <v>627</v>
      </c>
      <c r="D1013" s="863" t="s">
        <v>628</v>
      </c>
      <c r="E1013" s="835" t="s">
        <v>4533</v>
      </c>
      <c r="F1013" s="863" t="s">
        <v>4534</v>
      </c>
      <c r="G1013" s="835" t="s">
        <v>5324</v>
      </c>
      <c r="H1013" s="835" t="s">
        <v>5334</v>
      </c>
      <c r="I1013" s="849">
        <v>229.89999389648438</v>
      </c>
      <c r="J1013" s="849">
        <v>60</v>
      </c>
      <c r="K1013" s="850">
        <v>13794</v>
      </c>
    </row>
    <row r="1014" spans="1:11" ht="14.45" customHeight="1" x14ac:dyDescent="0.2">
      <c r="A1014" s="831" t="s">
        <v>583</v>
      </c>
      <c r="B1014" s="832" t="s">
        <v>584</v>
      </c>
      <c r="C1014" s="835" t="s">
        <v>627</v>
      </c>
      <c r="D1014" s="863" t="s">
        <v>628</v>
      </c>
      <c r="E1014" s="835" t="s">
        <v>4533</v>
      </c>
      <c r="F1014" s="863" t="s">
        <v>4534</v>
      </c>
      <c r="G1014" s="835" t="s">
        <v>5336</v>
      </c>
      <c r="H1014" s="835" t="s">
        <v>5337</v>
      </c>
      <c r="I1014" s="849">
        <v>193.60000610351563</v>
      </c>
      <c r="J1014" s="849">
        <v>25</v>
      </c>
      <c r="K1014" s="850">
        <v>4840</v>
      </c>
    </row>
    <row r="1015" spans="1:11" ht="14.45" customHeight="1" x14ac:dyDescent="0.2">
      <c r="A1015" s="831" t="s">
        <v>583</v>
      </c>
      <c r="B1015" s="832" t="s">
        <v>584</v>
      </c>
      <c r="C1015" s="835" t="s">
        <v>627</v>
      </c>
      <c r="D1015" s="863" t="s">
        <v>628</v>
      </c>
      <c r="E1015" s="835" t="s">
        <v>4533</v>
      </c>
      <c r="F1015" s="863" t="s">
        <v>4534</v>
      </c>
      <c r="G1015" s="835" t="s">
        <v>5338</v>
      </c>
      <c r="H1015" s="835" t="s">
        <v>5339</v>
      </c>
      <c r="I1015" s="849">
        <v>193.60000610351563</v>
      </c>
      <c r="J1015" s="849">
        <v>225</v>
      </c>
      <c r="K1015" s="850">
        <v>43560</v>
      </c>
    </row>
    <row r="1016" spans="1:11" ht="14.45" customHeight="1" x14ac:dyDescent="0.2">
      <c r="A1016" s="831" t="s">
        <v>583</v>
      </c>
      <c r="B1016" s="832" t="s">
        <v>584</v>
      </c>
      <c r="C1016" s="835" t="s">
        <v>627</v>
      </c>
      <c r="D1016" s="863" t="s">
        <v>628</v>
      </c>
      <c r="E1016" s="835" t="s">
        <v>4533</v>
      </c>
      <c r="F1016" s="863" t="s">
        <v>4534</v>
      </c>
      <c r="G1016" s="835" t="s">
        <v>5815</v>
      </c>
      <c r="H1016" s="835" t="s">
        <v>5816</v>
      </c>
      <c r="I1016" s="849">
        <v>35.090000152587891</v>
      </c>
      <c r="J1016" s="849">
        <v>5</v>
      </c>
      <c r="K1016" s="850">
        <v>175.44999694824219</v>
      </c>
    </row>
    <row r="1017" spans="1:11" ht="14.45" customHeight="1" x14ac:dyDescent="0.2">
      <c r="A1017" s="831" t="s">
        <v>583</v>
      </c>
      <c r="B1017" s="832" t="s">
        <v>584</v>
      </c>
      <c r="C1017" s="835" t="s">
        <v>627</v>
      </c>
      <c r="D1017" s="863" t="s">
        <v>628</v>
      </c>
      <c r="E1017" s="835" t="s">
        <v>4533</v>
      </c>
      <c r="F1017" s="863" t="s">
        <v>4534</v>
      </c>
      <c r="G1017" s="835" t="s">
        <v>5817</v>
      </c>
      <c r="H1017" s="835" t="s">
        <v>5818</v>
      </c>
      <c r="I1017" s="849">
        <v>42.349998474121094</v>
      </c>
      <c r="J1017" s="849">
        <v>2</v>
      </c>
      <c r="K1017" s="850">
        <v>84.699996948242188</v>
      </c>
    </row>
    <row r="1018" spans="1:11" ht="14.45" customHeight="1" x14ac:dyDescent="0.2">
      <c r="A1018" s="831" t="s">
        <v>583</v>
      </c>
      <c r="B1018" s="832" t="s">
        <v>584</v>
      </c>
      <c r="C1018" s="835" t="s">
        <v>627</v>
      </c>
      <c r="D1018" s="863" t="s">
        <v>628</v>
      </c>
      <c r="E1018" s="835" t="s">
        <v>4533</v>
      </c>
      <c r="F1018" s="863" t="s">
        <v>4534</v>
      </c>
      <c r="G1018" s="835" t="s">
        <v>5819</v>
      </c>
      <c r="H1018" s="835" t="s">
        <v>5820</v>
      </c>
      <c r="I1018" s="849">
        <v>2.8499999046325684</v>
      </c>
      <c r="J1018" s="849">
        <v>100</v>
      </c>
      <c r="K1018" s="850">
        <v>285.20001220703125</v>
      </c>
    </row>
    <row r="1019" spans="1:11" ht="14.45" customHeight="1" x14ac:dyDescent="0.2">
      <c r="A1019" s="831" t="s">
        <v>583</v>
      </c>
      <c r="B1019" s="832" t="s">
        <v>584</v>
      </c>
      <c r="C1019" s="835" t="s">
        <v>627</v>
      </c>
      <c r="D1019" s="863" t="s">
        <v>628</v>
      </c>
      <c r="E1019" s="835" t="s">
        <v>4533</v>
      </c>
      <c r="F1019" s="863" t="s">
        <v>4534</v>
      </c>
      <c r="G1019" s="835" t="s">
        <v>5354</v>
      </c>
      <c r="H1019" s="835" t="s">
        <v>5355</v>
      </c>
      <c r="I1019" s="849">
        <v>1.2100000381469727</v>
      </c>
      <c r="J1019" s="849">
        <v>825</v>
      </c>
      <c r="K1019" s="850">
        <v>998.25</v>
      </c>
    </row>
    <row r="1020" spans="1:11" ht="14.45" customHeight="1" x14ac:dyDescent="0.2">
      <c r="A1020" s="831" t="s">
        <v>583</v>
      </c>
      <c r="B1020" s="832" t="s">
        <v>584</v>
      </c>
      <c r="C1020" s="835" t="s">
        <v>627</v>
      </c>
      <c r="D1020" s="863" t="s">
        <v>628</v>
      </c>
      <c r="E1020" s="835" t="s">
        <v>4533</v>
      </c>
      <c r="F1020" s="863" t="s">
        <v>4534</v>
      </c>
      <c r="G1020" s="835" t="s">
        <v>5819</v>
      </c>
      <c r="H1020" s="835" t="s">
        <v>5821</v>
      </c>
      <c r="I1020" s="849">
        <v>2.8499999046325684</v>
      </c>
      <c r="J1020" s="849">
        <v>100</v>
      </c>
      <c r="K1020" s="850">
        <v>285</v>
      </c>
    </row>
    <row r="1021" spans="1:11" ht="14.45" customHeight="1" x14ac:dyDescent="0.2">
      <c r="A1021" s="831" t="s">
        <v>583</v>
      </c>
      <c r="B1021" s="832" t="s">
        <v>584</v>
      </c>
      <c r="C1021" s="835" t="s">
        <v>627</v>
      </c>
      <c r="D1021" s="863" t="s">
        <v>628</v>
      </c>
      <c r="E1021" s="835" t="s">
        <v>4533</v>
      </c>
      <c r="F1021" s="863" t="s">
        <v>4534</v>
      </c>
      <c r="G1021" s="835" t="s">
        <v>5356</v>
      </c>
      <c r="H1021" s="835" t="s">
        <v>5357</v>
      </c>
      <c r="I1021" s="849">
        <v>1.0299999713897705</v>
      </c>
      <c r="J1021" s="849">
        <v>375</v>
      </c>
      <c r="K1021" s="850">
        <v>386.25</v>
      </c>
    </row>
    <row r="1022" spans="1:11" ht="14.45" customHeight="1" x14ac:dyDescent="0.2">
      <c r="A1022" s="831" t="s">
        <v>583</v>
      </c>
      <c r="B1022" s="832" t="s">
        <v>584</v>
      </c>
      <c r="C1022" s="835" t="s">
        <v>627</v>
      </c>
      <c r="D1022" s="863" t="s">
        <v>628</v>
      </c>
      <c r="E1022" s="835" t="s">
        <v>4533</v>
      </c>
      <c r="F1022" s="863" t="s">
        <v>4534</v>
      </c>
      <c r="G1022" s="835" t="s">
        <v>5359</v>
      </c>
      <c r="H1022" s="835" t="s">
        <v>5360</v>
      </c>
      <c r="I1022" s="849">
        <v>5.8071428707667758</v>
      </c>
      <c r="J1022" s="849">
        <v>1750</v>
      </c>
      <c r="K1022" s="850">
        <v>10162.5</v>
      </c>
    </row>
    <row r="1023" spans="1:11" ht="14.45" customHeight="1" x14ac:dyDescent="0.2">
      <c r="A1023" s="831" t="s">
        <v>583</v>
      </c>
      <c r="B1023" s="832" t="s">
        <v>584</v>
      </c>
      <c r="C1023" s="835" t="s">
        <v>627</v>
      </c>
      <c r="D1023" s="863" t="s">
        <v>628</v>
      </c>
      <c r="E1023" s="835" t="s">
        <v>4533</v>
      </c>
      <c r="F1023" s="863" t="s">
        <v>4534</v>
      </c>
      <c r="G1023" s="835" t="s">
        <v>5361</v>
      </c>
      <c r="H1023" s="835" t="s">
        <v>5362</v>
      </c>
      <c r="I1023" s="849">
        <v>3.1320001125335692</v>
      </c>
      <c r="J1023" s="849">
        <v>1350</v>
      </c>
      <c r="K1023" s="850">
        <v>4226</v>
      </c>
    </row>
    <row r="1024" spans="1:11" ht="14.45" customHeight="1" x14ac:dyDescent="0.2">
      <c r="A1024" s="831" t="s">
        <v>583</v>
      </c>
      <c r="B1024" s="832" t="s">
        <v>584</v>
      </c>
      <c r="C1024" s="835" t="s">
        <v>627</v>
      </c>
      <c r="D1024" s="863" t="s">
        <v>628</v>
      </c>
      <c r="E1024" s="835" t="s">
        <v>4533</v>
      </c>
      <c r="F1024" s="863" t="s">
        <v>4534</v>
      </c>
      <c r="G1024" s="835" t="s">
        <v>5363</v>
      </c>
      <c r="H1024" s="835" t="s">
        <v>5364</v>
      </c>
      <c r="I1024" s="849">
        <v>5.8600001335144043</v>
      </c>
      <c r="J1024" s="849">
        <v>750</v>
      </c>
      <c r="K1024" s="850">
        <v>4395</v>
      </c>
    </row>
    <row r="1025" spans="1:11" ht="14.45" customHeight="1" x14ac:dyDescent="0.2">
      <c r="A1025" s="831" t="s">
        <v>583</v>
      </c>
      <c r="B1025" s="832" t="s">
        <v>584</v>
      </c>
      <c r="C1025" s="835" t="s">
        <v>627</v>
      </c>
      <c r="D1025" s="863" t="s">
        <v>628</v>
      </c>
      <c r="E1025" s="835" t="s">
        <v>4533</v>
      </c>
      <c r="F1025" s="863" t="s">
        <v>4534</v>
      </c>
      <c r="G1025" s="835" t="s">
        <v>5361</v>
      </c>
      <c r="H1025" s="835" t="s">
        <v>5366</v>
      </c>
      <c r="I1025" s="849">
        <v>3.1375001072883606</v>
      </c>
      <c r="J1025" s="849">
        <v>600</v>
      </c>
      <c r="K1025" s="850">
        <v>1882</v>
      </c>
    </row>
    <row r="1026" spans="1:11" ht="14.45" customHeight="1" x14ac:dyDescent="0.2">
      <c r="A1026" s="831" t="s">
        <v>583</v>
      </c>
      <c r="B1026" s="832" t="s">
        <v>584</v>
      </c>
      <c r="C1026" s="835" t="s">
        <v>627</v>
      </c>
      <c r="D1026" s="863" t="s">
        <v>628</v>
      </c>
      <c r="E1026" s="835" t="s">
        <v>4533</v>
      </c>
      <c r="F1026" s="863" t="s">
        <v>4534</v>
      </c>
      <c r="G1026" s="835" t="s">
        <v>5369</v>
      </c>
      <c r="H1026" s="835" t="s">
        <v>5370</v>
      </c>
      <c r="I1026" s="849">
        <v>0.4699999988079071</v>
      </c>
      <c r="J1026" s="849">
        <v>3500</v>
      </c>
      <c r="K1026" s="850">
        <v>1645</v>
      </c>
    </row>
    <row r="1027" spans="1:11" ht="14.45" customHeight="1" x14ac:dyDescent="0.2">
      <c r="A1027" s="831" t="s">
        <v>583</v>
      </c>
      <c r="B1027" s="832" t="s">
        <v>584</v>
      </c>
      <c r="C1027" s="835" t="s">
        <v>627</v>
      </c>
      <c r="D1027" s="863" t="s">
        <v>628</v>
      </c>
      <c r="E1027" s="835" t="s">
        <v>4533</v>
      </c>
      <c r="F1027" s="863" t="s">
        <v>4534</v>
      </c>
      <c r="G1027" s="835" t="s">
        <v>4570</v>
      </c>
      <c r="H1027" s="835" t="s">
        <v>5822</v>
      </c>
      <c r="I1027" s="849">
        <v>0.4699999988079071</v>
      </c>
      <c r="J1027" s="849">
        <v>500</v>
      </c>
      <c r="K1027" s="850">
        <v>235</v>
      </c>
    </row>
    <row r="1028" spans="1:11" ht="14.45" customHeight="1" x14ac:dyDescent="0.2">
      <c r="A1028" s="831" t="s">
        <v>583</v>
      </c>
      <c r="B1028" s="832" t="s">
        <v>584</v>
      </c>
      <c r="C1028" s="835" t="s">
        <v>627</v>
      </c>
      <c r="D1028" s="863" t="s">
        <v>628</v>
      </c>
      <c r="E1028" s="835" t="s">
        <v>4533</v>
      </c>
      <c r="F1028" s="863" t="s">
        <v>4534</v>
      </c>
      <c r="G1028" s="835" t="s">
        <v>5369</v>
      </c>
      <c r="H1028" s="835" t="s">
        <v>5371</v>
      </c>
      <c r="I1028" s="849">
        <v>0.47333332896232605</v>
      </c>
      <c r="J1028" s="849">
        <v>1200</v>
      </c>
      <c r="K1028" s="850">
        <v>566</v>
      </c>
    </row>
    <row r="1029" spans="1:11" ht="14.45" customHeight="1" x14ac:dyDescent="0.2">
      <c r="A1029" s="831" t="s">
        <v>583</v>
      </c>
      <c r="B1029" s="832" t="s">
        <v>584</v>
      </c>
      <c r="C1029" s="835" t="s">
        <v>627</v>
      </c>
      <c r="D1029" s="863" t="s">
        <v>628</v>
      </c>
      <c r="E1029" s="835" t="s">
        <v>4533</v>
      </c>
      <c r="F1029" s="863" t="s">
        <v>4534</v>
      </c>
      <c r="G1029" s="835" t="s">
        <v>5823</v>
      </c>
      <c r="H1029" s="835" t="s">
        <v>5824</v>
      </c>
      <c r="I1029" s="849">
        <v>0.55000001192092896</v>
      </c>
      <c r="J1029" s="849">
        <v>300</v>
      </c>
      <c r="K1029" s="850">
        <v>165</v>
      </c>
    </row>
    <row r="1030" spans="1:11" ht="14.45" customHeight="1" x14ac:dyDescent="0.2">
      <c r="A1030" s="831" t="s">
        <v>583</v>
      </c>
      <c r="B1030" s="832" t="s">
        <v>584</v>
      </c>
      <c r="C1030" s="835" t="s">
        <v>627</v>
      </c>
      <c r="D1030" s="863" t="s">
        <v>628</v>
      </c>
      <c r="E1030" s="835" t="s">
        <v>4533</v>
      </c>
      <c r="F1030" s="863" t="s">
        <v>4534</v>
      </c>
      <c r="G1030" s="835" t="s">
        <v>5825</v>
      </c>
      <c r="H1030" s="835" t="s">
        <v>5826</v>
      </c>
      <c r="I1030" s="849">
        <v>2.1099998950958252</v>
      </c>
      <c r="J1030" s="849">
        <v>100</v>
      </c>
      <c r="K1030" s="850">
        <v>210.53999328613281</v>
      </c>
    </row>
    <row r="1031" spans="1:11" ht="14.45" customHeight="1" x14ac:dyDescent="0.2">
      <c r="A1031" s="831" t="s">
        <v>583</v>
      </c>
      <c r="B1031" s="832" t="s">
        <v>584</v>
      </c>
      <c r="C1031" s="835" t="s">
        <v>627</v>
      </c>
      <c r="D1031" s="863" t="s">
        <v>628</v>
      </c>
      <c r="E1031" s="835" t="s">
        <v>4533</v>
      </c>
      <c r="F1031" s="863" t="s">
        <v>4534</v>
      </c>
      <c r="G1031" s="835" t="s">
        <v>4572</v>
      </c>
      <c r="H1031" s="835" t="s">
        <v>5378</v>
      </c>
      <c r="I1031" s="849">
        <v>1.9820000171661376</v>
      </c>
      <c r="J1031" s="849">
        <v>250</v>
      </c>
      <c r="K1031" s="850">
        <v>495.5</v>
      </c>
    </row>
    <row r="1032" spans="1:11" ht="14.45" customHeight="1" x14ac:dyDescent="0.2">
      <c r="A1032" s="831" t="s">
        <v>583</v>
      </c>
      <c r="B1032" s="832" t="s">
        <v>584</v>
      </c>
      <c r="C1032" s="835" t="s">
        <v>627</v>
      </c>
      <c r="D1032" s="863" t="s">
        <v>628</v>
      </c>
      <c r="E1032" s="835" t="s">
        <v>4533</v>
      </c>
      <c r="F1032" s="863" t="s">
        <v>4534</v>
      </c>
      <c r="G1032" s="835" t="s">
        <v>4572</v>
      </c>
      <c r="H1032" s="835" t="s">
        <v>4573</v>
      </c>
      <c r="I1032" s="849">
        <v>1.9820000171661376</v>
      </c>
      <c r="J1032" s="849">
        <v>300</v>
      </c>
      <c r="K1032" s="850">
        <v>594.5</v>
      </c>
    </row>
    <row r="1033" spans="1:11" ht="14.45" customHeight="1" x14ac:dyDescent="0.2">
      <c r="A1033" s="831" t="s">
        <v>583</v>
      </c>
      <c r="B1033" s="832" t="s">
        <v>584</v>
      </c>
      <c r="C1033" s="835" t="s">
        <v>627</v>
      </c>
      <c r="D1033" s="863" t="s">
        <v>628</v>
      </c>
      <c r="E1033" s="835" t="s">
        <v>4533</v>
      </c>
      <c r="F1033" s="863" t="s">
        <v>4534</v>
      </c>
      <c r="G1033" s="835" t="s">
        <v>5379</v>
      </c>
      <c r="H1033" s="835" t="s">
        <v>5381</v>
      </c>
      <c r="I1033" s="849">
        <v>2.0499999523162842</v>
      </c>
      <c r="J1033" s="849">
        <v>50</v>
      </c>
      <c r="K1033" s="850">
        <v>102.5</v>
      </c>
    </row>
    <row r="1034" spans="1:11" ht="14.45" customHeight="1" x14ac:dyDescent="0.2">
      <c r="A1034" s="831" t="s">
        <v>583</v>
      </c>
      <c r="B1034" s="832" t="s">
        <v>584</v>
      </c>
      <c r="C1034" s="835" t="s">
        <v>627</v>
      </c>
      <c r="D1034" s="863" t="s">
        <v>628</v>
      </c>
      <c r="E1034" s="835" t="s">
        <v>4533</v>
      </c>
      <c r="F1034" s="863" t="s">
        <v>4534</v>
      </c>
      <c r="G1034" s="835" t="s">
        <v>5827</v>
      </c>
      <c r="H1034" s="835" t="s">
        <v>5828</v>
      </c>
      <c r="I1034" s="849">
        <v>2.0299999713897705</v>
      </c>
      <c r="J1034" s="849">
        <v>50</v>
      </c>
      <c r="K1034" s="850">
        <v>101.5</v>
      </c>
    </row>
    <row r="1035" spans="1:11" ht="14.45" customHeight="1" x14ac:dyDescent="0.2">
      <c r="A1035" s="831" t="s">
        <v>583</v>
      </c>
      <c r="B1035" s="832" t="s">
        <v>584</v>
      </c>
      <c r="C1035" s="835" t="s">
        <v>627</v>
      </c>
      <c r="D1035" s="863" t="s">
        <v>628</v>
      </c>
      <c r="E1035" s="835" t="s">
        <v>4533</v>
      </c>
      <c r="F1035" s="863" t="s">
        <v>4534</v>
      </c>
      <c r="G1035" s="835" t="s">
        <v>5384</v>
      </c>
      <c r="H1035" s="835" t="s">
        <v>5385</v>
      </c>
      <c r="I1035" s="849">
        <v>3.0724999308586121</v>
      </c>
      <c r="J1035" s="849">
        <v>250</v>
      </c>
      <c r="K1035" s="850">
        <v>768</v>
      </c>
    </row>
    <row r="1036" spans="1:11" ht="14.45" customHeight="1" x14ac:dyDescent="0.2">
      <c r="A1036" s="831" t="s">
        <v>583</v>
      </c>
      <c r="B1036" s="832" t="s">
        <v>584</v>
      </c>
      <c r="C1036" s="835" t="s">
        <v>627</v>
      </c>
      <c r="D1036" s="863" t="s">
        <v>628</v>
      </c>
      <c r="E1036" s="835" t="s">
        <v>4533</v>
      </c>
      <c r="F1036" s="863" t="s">
        <v>4534</v>
      </c>
      <c r="G1036" s="835" t="s">
        <v>5829</v>
      </c>
      <c r="H1036" s="835" t="s">
        <v>5830</v>
      </c>
      <c r="I1036" s="849">
        <v>3.0974999070167542</v>
      </c>
      <c r="J1036" s="849">
        <v>250</v>
      </c>
      <c r="K1036" s="850">
        <v>774.5</v>
      </c>
    </row>
    <row r="1037" spans="1:11" ht="14.45" customHeight="1" x14ac:dyDescent="0.2">
      <c r="A1037" s="831" t="s">
        <v>583</v>
      </c>
      <c r="B1037" s="832" t="s">
        <v>584</v>
      </c>
      <c r="C1037" s="835" t="s">
        <v>627</v>
      </c>
      <c r="D1037" s="863" t="s">
        <v>628</v>
      </c>
      <c r="E1037" s="835" t="s">
        <v>4533</v>
      </c>
      <c r="F1037" s="863" t="s">
        <v>4534</v>
      </c>
      <c r="G1037" s="835" t="s">
        <v>5831</v>
      </c>
      <c r="H1037" s="835" t="s">
        <v>5832</v>
      </c>
      <c r="I1037" s="849">
        <v>1.9233332872390747</v>
      </c>
      <c r="J1037" s="849">
        <v>150</v>
      </c>
      <c r="K1037" s="850">
        <v>288.5</v>
      </c>
    </row>
    <row r="1038" spans="1:11" ht="14.45" customHeight="1" x14ac:dyDescent="0.2">
      <c r="A1038" s="831" t="s">
        <v>583</v>
      </c>
      <c r="B1038" s="832" t="s">
        <v>584</v>
      </c>
      <c r="C1038" s="835" t="s">
        <v>627</v>
      </c>
      <c r="D1038" s="863" t="s">
        <v>628</v>
      </c>
      <c r="E1038" s="835" t="s">
        <v>4533</v>
      </c>
      <c r="F1038" s="863" t="s">
        <v>4534</v>
      </c>
      <c r="G1038" s="835" t="s">
        <v>5833</v>
      </c>
      <c r="H1038" s="835" t="s">
        <v>5834</v>
      </c>
      <c r="I1038" s="849">
        <v>2.7000000476837158</v>
      </c>
      <c r="J1038" s="849">
        <v>100</v>
      </c>
      <c r="K1038" s="850">
        <v>270</v>
      </c>
    </row>
    <row r="1039" spans="1:11" ht="14.45" customHeight="1" x14ac:dyDescent="0.2">
      <c r="A1039" s="831" t="s">
        <v>583</v>
      </c>
      <c r="B1039" s="832" t="s">
        <v>584</v>
      </c>
      <c r="C1039" s="835" t="s">
        <v>627</v>
      </c>
      <c r="D1039" s="863" t="s">
        <v>628</v>
      </c>
      <c r="E1039" s="835" t="s">
        <v>4533</v>
      </c>
      <c r="F1039" s="863" t="s">
        <v>4534</v>
      </c>
      <c r="G1039" s="835" t="s">
        <v>5382</v>
      </c>
      <c r="H1039" s="835" t="s">
        <v>5386</v>
      </c>
      <c r="I1039" s="849">
        <v>1.9249999523162842</v>
      </c>
      <c r="J1039" s="849">
        <v>100</v>
      </c>
      <c r="K1039" s="850">
        <v>192.5</v>
      </c>
    </row>
    <row r="1040" spans="1:11" ht="14.45" customHeight="1" x14ac:dyDescent="0.2">
      <c r="A1040" s="831" t="s">
        <v>583</v>
      </c>
      <c r="B1040" s="832" t="s">
        <v>584</v>
      </c>
      <c r="C1040" s="835" t="s">
        <v>627</v>
      </c>
      <c r="D1040" s="863" t="s">
        <v>628</v>
      </c>
      <c r="E1040" s="835" t="s">
        <v>4533</v>
      </c>
      <c r="F1040" s="863" t="s">
        <v>4534</v>
      </c>
      <c r="G1040" s="835" t="s">
        <v>5384</v>
      </c>
      <c r="H1040" s="835" t="s">
        <v>5387</v>
      </c>
      <c r="I1040" s="849">
        <v>3.0699999332427979</v>
      </c>
      <c r="J1040" s="849">
        <v>100</v>
      </c>
      <c r="K1040" s="850">
        <v>307</v>
      </c>
    </row>
    <row r="1041" spans="1:11" ht="14.45" customHeight="1" x14ac:dyDescent="0.2">
      <c r="A1041" s="831" t="s">
        <v>583</v>
      </c>
      <c r="B1041" s="832" t="s">
        <v>584</v>
      </c>
      <c r="C1041" s="835" t="s">
        <v>627</v>
      </c>
      <c r="D1041" s="863" t="s">
        <v>628</v>
      </c>
      <c r="E1041" s="835" t="s">
        <v>4533</v>
      </c>
      <c r="F1041" s="863" t="s">
        <v>4534</v>
      </c>
      <c r="G1041" s="835" t="s">
        <v>5829</v>
      </c>
      <c r="H1041" s="835" t="s">
        <v>5835</v>
      </c>
      <c r="I1041" s="849">
        <v>3.0999999046325684</v>
      </c>
      <c r="J1041" s="849">
        <v>100</v>
      </c>
      <c r="K1041" s="850">
        <v>310</v>
      </c>
    </row>
    <row r="1042" spans="1:11" ht="14.45" customHeight="1" x14ac:dyDescent="0.2">
      <c r="A1042" s="831" t="s">
        <v>583</v>
      </c>
      <c r="B1042" s="832" t="s">
        <v>584</v>
      </c>
      <c r="C1042" s="835" t="s">
        <v>627</v>
      </c>
      <c r="D1042" s="863" t="s">
        <v>628</v>
      </c>
      <c r="E1042" s="835" t="s">
        <v>4533</v>
      </c>
      <c r="F1042" s="863" t="s">
        <v>4534</v>
      </c>
      <c r="G1042" s="835" t="s">
        <v>5831</v>
      </c>
      <c r="H1042" s="835" t="s">
        <v>5836</v>
      </c>
      <c r="I1042" s="849">
        <v>1.9199999570846558</v>
      </c>
      <c r="J1042" s="849">
        <v>50</v>
      </c>
      <c r="K1042" s="850">
        <v>96</v>
      </c>
    </row>
    <row r="1043" spans="1:11" ht="14.45" customHeight="1" x14ac:dyDescent="0.2">
      <c r="A1043" s="831" t="s">
        <v>583</v>
      </c>
      <c r="B1043" s="832" t="s">
        <v>584</v>
      </c>
      <c r="C1043" s="835" t="s">
        <v>627</v>
      </c>
      <c r="D1043" s="863" t="s">
        <v>628</v>
      </c>
      <c r="E1043" s="835" t="s">
        <v>4533</v>
      </c>
      <c r="F1043" s="863" t="s">
        <v>4534</v>
      </c>
      <c r="G1043" s="835" t="s">
        <v>5390</v>
      </c>
      <c r="H1043" s="835" t="s">
        <v>5391</v>
      </c>
      <c r="I1043" s="849">
        <v>2.1660000801086428</v>
      </c>
      <c r="J1043" s="849">
        <v>350</v>
      </c>
      <c r="K1043" s="850">
        <v>757.5</v>
      </c>
    </row>
    <row r="1044" spans="1:11" ht="14.45" customHeight="1" x14ac:dyDescent="0.2">
      <c r="A1044" s="831" t="s">
        <v>583</v>
      </c>
      <c r="B1044" s="832" t="s">
        <v>584</v>
      </c>
      <c r="C1044" s="835" t="s">
        <v>627</v>
      </c>
      <c r="D1044" s="863" t="s">
        <v>628</v>
      </c>
      <c r="E1044" s="835" t="s">
        <v>4533</v>
      </c>
      <c r="F1044" s="863" t="s">
        <v>4534</v>
      </c>
      <c r="G1044" s="835" t="s">
        <v>5390</v>
      </c>
      <c r="H1044" s="835" t="s">
        <v>5392</v>
      </c>
      <c r="I1044" s="849">
        <v>2.1700000762939453</v>
      </c>
      <c r="J1044" s="849">
        <v>250</v>
      </c>
      <c r="K1044" s="850">
        <v>542.5</v>
      </c>
    </row>
    <row r="1045" spans="1:11" ht="14.45" customHeight="1" x14ac:dyDescent="0.2">
      <c r="A1045" s="831" t="s">
        <v>583</v>
      </c>
      <c r="B1045" s="832" t="s">
        <v>584</v>
      </c>
      <c r="C1045" s="835" t="s">
        <v>627</v>
      </c>
      <c r="D1045" s="863" t="s">
        <v>628</v>
      </c>
      <c r="E1045" s="835" t="s">
        <v>4533</v>
      </c>
      <c r="F1045" s="863" t="s">
        <v>4534</v>
      </c>
      <c r="G1045" s="835" t="s">
        <v>5837</v>
      </c>
      <c r="H1045" s="835" t="s">
        <v>5838</v>
      </c>
      <c r="I1045" s="849">
        <v>1.9900000095367432</v>
      </c>
      <c r="J1045" s="849">
        <v>89</v>
      </c>
      <c r="K1045" s="850">
        <v>177.25</v>
      </c>
    </row>
    <row r="1046" spans="1:11" ht="14.45" customHeight="1" x14ac:dyDescent="0.2">
      <c r="A1046" s="831" t="s">
        <v>583</v>
      </c>
      <c r="B1046" s="832" t="s">
        <v>584</v>
      </c>
      <c r="C1046" s="835" t="s">
        <v>627</v>
      </c>
      <c r="D1046" s="863" t="s">
        <v>628</v>
      </c>
      <c r="E1046" s="835" t="s">
        <v>4533</v>
      </c>
      <c r="F1046" s="863" t="s">
        <v>4534</v>
      </c>
      <c r="G1046" s="835" t="s">
        <v>5393</v>
      </c>
      <c r="H1046" s="835" t="s">
        <v>5394</v>
      </c>
      <c r="I1046" s="849">
        <v>21.235999679565431</v>
      </c>
      <c r="J1046" s="849">
        <v>300</v>
      </c>
      <c r="K1046" s="850">
        <v>6370.5</v>
      </c>
    </row>
    <row r="1047" spans="1:11" ht="14.45" customHeight="1" x14ac:dyDescent="0.2">
      <c r="A1047" s="831" t="s">
        <v>583</v>
      </c>
      <c r="B1047" s="832" t="s">
        <v>584</v>
      </c>
      <c r="C1047" s="835" t="s">
        <v>627</v>
      </c>
      <c r="D1047" s="863" t="s">
        <v>628</v>
      </c>
      <c r="E1047" s="835" t="s">
        <v>4533</v>
      </c>
      <c r="F1047" s="863" t="s">
        <v>4534</v>
      </c>
      <c r="G1047" s="835" t="s">
        <v>5395</v>
      </c>
      <c r="H1047" s="835" t="s">
        <v>5396</v>
      </c>
      <c r="I1047" s="849">
        <v>2.5133333206176758</v>
      </c>
      <c r="J1047" s="849">
        <v>200</v>
      </c>
      <c r="K1047" s="850">
        <v>502.89999389648438</v>
      </c>
    </row>
    <row r="1048" spans="1:11" ht="14.45" customHeight="1" x14ac:dyDescent="0.2">
      <c r="A1048" s="831" t="s">
        <v>583</v>
      </c>
      <c r="B1048" s="832" t="s">
        <v>584</v>
      </c>
      <c r="C1048" s="835" t="s">
        <v>627</v>
      </c>
      <c r="D1048" s="863" t="s">
        <v>628</v>
      </c>
      <c r="E1048" s="835" t="s">
        <v>4533</v>
      </c>
      <c r="F1048" s="863" t="s">
        <v>4534</v>
      </c>
      <c r="G1048" s="835" t="s">
        <v>5393</v>
      </c>
      <c r="H1048" s="835" t="s">
        <v>5397</v>
      </c>
      <c r="I1048" s="849">
        <v>21.232499599456787</v>
      </c>
      <c r="J1048" s="849">
        <v>151</v>
      </c>
      <c r="K1048" s="850">
        <v>3206.2299995422363</v>
      </c>
    </row>
    <row r="1049" spans="1:11" ht="14.45" customHeight="1" x14ac:dyDescent="0.2">
      <c r="A1049" s="831" t="s">
        <v>583</v>
      </c>
      <c r="B1049" s="832" t="s">
        <v>584</v>
      </c>
      <c r="C1049" s="835" t="s">
        <v>627</v>
      </c>
      <c r="D1049" s="863" t="s">
        <v>628</v>
      </c>
      <c r="E1049" s="835" t="s">
        <v>4533</v>
      </c>
      <c r="F1049" s="863" t="s">
        <v>4534</v>
      </c>
      <c r="G1049" s="835" t="s">
        <v>5395</v>
      </c>
      <c r="H1049" s="835" t="s">
        <v>5400</v>
      </c>
      <c r="I1049" s="849">
        <v>2.5166666507720947</v>
      </c>
      <c r="J1049" s="849">
        <v>200</v>
      </c>
      <c r="K1049" s="850">
        <v>503</v>
      </c>
    </row>
    <row r="1050" spans="1:11" ht="14.45" customHeight="1" x14ac:dyDescent="0.2">
      <c r="A1050" s="831" t="s">
        <v>583</v>
      </c>
      <c r="B1050" s="832" t="s">
        <v>584</v>
      </c>
      <c r="C1050" s="835" t="s">
        <v>627</v>
      </c>
      <c r="D1050" s="863" t="s">
        <v>628</v>
      </c>
      <c r="E1050" s="835" t="s">
        <v>4533</v>
      </c>
      <c r="F1050" s="863" t="s">
        <v>4534</v>
      </c>
      <c r="G1050" s="835" t="s">
        <v>5403</v>
      </c>
      <c r="H1050" s="835" t="s">
        <v>5404</v>
      </c>
      <c r="I1050" s="849">
        <v>21.239999771118164</v>
      </c>
      <c r="J1050" s="849">
        <v>50</v>
      </c>
      <c r="K1050" s="850">
        <v>1062</v>
      </c>
    </row>
    <row r="1051" spans="1:11" ht="14.45" customHeight="1" x14ac:dyDescent="0.2">
      <c r="A1051" s="831" t="s">
        <v>583</v>
      </c>
      <c r="B1051" s="832" t="s">
        <v>584</v>
      </c>
      <c r="C1051" s="835" t="s">
        <v>627</v>
      </c>
      <c r="D1051" s="863" t="s">
        <v>628</v>
      </c>
      <c r="E1051" s="835" t="s">
        <v>4533</v>
      </c>
      <c r="F1051" s="863" t="s">
        <v>4534</v>
      </c>
      <c r="G1051" s="835" t="s">
        <v>5839</v>
      </c>
      <c r="H1051" s="835" t="s">
        <v>5840</v>
      </c>
      <c r="I1051" s="849">
        <v>21.239999771118164</v>
      </c>
      <c r="J1051" s="849">
        <v>150</v>
      </c>
      <c r="K1051" s="850">
        <v>3186</v>
      </c>
    </row>
    <row r="1052" spans="1:11" ht="14.45" customHeight="1" x14ac:dyDescent="0.2">
      <c r="A1052" s="831" t="s">
        <v>583</v>
      </c>
      <c r="B1052" s="832" t="s">
        <v>584</v>
      </c>
      <c r="C1052" s="835" t="s">
        <v>627</v>
      </c>
      <c r="D1052" s="863" t="s">
        <v>628</v>
      </c>
      <c r="E1052" s="835" t="s">
        <v>4533</v>
      </c>
      <c r="F1052" s="863" t="s">
        <v>4534</v>
      </c>
      <c r="G1052" s="835" t="s">
        <v>5403</v>
      </c>
      <c r="H1052" s="835" t="s">
        <v>5405</v>
      </c>
      <c r="I1052" s="849">
        <v>21.234999656677246</v>
      </c>
      <c r="J1052" s="849">
        <v>150</v>
      </c>
      <c r="K1052" s="850">
        <v>3185</v>
      </c>
    </row>
    <row r="1053" spans="1:11" ht="14.45" customHeight="1" x14ac:dyDescent="0.2">
      <c r="A1053" s="831" t="s">
        <v>583</v>
      </c>
      <c r="B1053" s="832" t="s">
        <v>584</v>
      </c>
      <c r="C1053" s="835" t="s">
        <v>627</v>
      </c>
      <c r="D1053" s="863" t="s">
        <v>628</v>
      </c>
      <c r="E1053" s="835" t="s">
        <v>4533</v>
      </c>
      <c r="F1053" s="863" t="s">
        <v>4534</v>
      </c>
      <c r="G1053" s="835" t="s">
        <v>5837</v>
      </c>
      <c r="H1053" s="835" t="s">
        <v>5841</v>
      </c>
      <c r="I1053" s="849">
        <v>1.9950000047683716</v>
      </c>
      <c r="J1053" s="849">
        <v>130</v>
      </c>
      <c r="K1053" s="850">
        <v>259</v>
      </c>
    </row>
    <row r="1054" spans="1:11" ht="14.45" customHeight="1" x14ac:dyDescent="0.2">
      <c r="A1054" s="831" t="s">
        <v>583</v>
      </c>
      <c r="B1054" s="832" t="s">
        <v>584</v>
      </c>
      <c r="C1054" s="835" t="s">
        <v>627</v>
      </c>
      <c r="D1054" s="863" t="s">
        <v>628</v>
      </c>
      <c r="E1054" s="835" t="s">
        <v>4533</v>
      </c>
      <c r="F1054" s="863" t="s">
        <v>4534</v>
      </c>
      <c r="G1054" s="835" t="s">
        <v>5406</v>
      </c>
      <c r="H1054" s="835" t="s">
        <v>5842</v>
      </c>
      <c r="I1054" s="849">
        <v>2.5299999713897705</v>
      </c>
      <c r="J1054" s="849">
        <v>50</v>
      </c>
      <c r="K1054" s="850">
        <v>126.5</v>
      </c>
    </row>
    <row r="1055" spans="1:11" ht="14.45" customHeight="1" x14ac:dyDescent="0.2">
      <c r="A1055" s="831" t="s">
        <v>583</v>
      </c>
      <c r="B1055" s="832" t="s">
        <v>584</v>
      </c>
      <c r="C1055" s="835" t="s">
        <v>627</v>
      </c>
      <c r="D1055" s="863" t="s">
        <v>628</v>
      </c>
      <c r="E1055" s="835" t="s">
        <v>4533</v>
      </c>
      <c r="F1055" s="863" t="s">
        <v>4534</v>
      </c>
      <c r="G1055" s="835" t="s">
        <v>5843</v>
      </c>
      <c r="H1055" s="835" t="s">
        <v>5844</v>
      </c>
      <c r="I1055" s="849">
        <v>1834.1199951171875</v>
      </c>
      <c r="J1055" s="849">
        <v>1</v>
      </c>
      <c r="K1055" s="850">
        <v>1834.1199951171875</v>
      </c>
    </row>
    <row r="1056" spans="1:11" ht="14.45" customHeight="1" x14ac:dyDescent="0.2">
      <c r="A1056" s="831" t="s">
        <v>583</v>
      </c>
      <c r="B1056" s="832" t="s">
        <v>584</v>
      </c>
      <c r="C1056" s="835" t="s">
        <v>627</v>
      </c>
      <c r="D1056" s="863" t="s">
        <v>628</v>
      </c>
      <c r="E1056" s="835" t="s">
        <v>4574</v>
      </c>
      <c r="F1056" s="863" t="s">
        <v>4575</v>
      </c>
      <c r="G1056" s="835" t="s">
        <v>5417</v>
      </c>
      <c r="H1056" s="835" t="s">
        <v>5418</v>
      </c>
      <c r="I1056" s="849">
        <v>150</v>
      </c>
      <c r="J1056" s="849">
        <v>10</v>
      </c>
      <c r="K1056" s="850">
        <v>1500.0400390625</v>
      </c>
    </row>
    <row r="1057" spans="1:11" ht="14.45" customHeight="1" x14ac:dyDescent="0.2">
      <c r="A1057" s="831" t="s">
        <v>583</v>
      </c>
      <c r="B1057" s="832" t="s">
        <v>584</v>
      </c>
      <c r="C1057" s="835" t="s">
        <v>627</v>
      </c>
      <c r="D1057" s="863" t="s">
        <v>628</v>
      </c>
      <c r="E1057" s="835" t="s">
        <v>4574</v>
      </c>
      <c r="F1057" s="863" t="s">
        <v>4575</v>
      </c>
      <c r="G1057" s="835" t="s">
        <v>4576</v>
      </c>
      <c r="H1057" s="835" t="s">
        <v>4577</v>
      </c>
      <c r="I1057" s="849">
        <v>10.162499904632568</v>
      </c>
      <c r="J1057" s="849">
        <v>600</v>
      </c>
      <c r="K1057" s="850">
        <v>6098</v>
      </c>
    </row>
    <row r="1058" spans="1:11" ht="14.45" customHeight="1" x14ac:dyDescent="0.2">
      <c r="A1058" s="831" t="s">
        <v>583</v>
      </c>
      <c r="B1058" s="832" t="s">
        <v>584</v>
      </c>
      <c r="C1058" s="835" t="s">
        <v>627</v>
      </c>
      <c r="D1058" s="863" t="s">
        <v>628</v>
      </c>
      <c r="E1058" s="835" t="s">
        <v>4574</v>
      </c>
      <c r="F1058" s="863" t="s">
        <v>4575</v>
      </c>
      <c r="G1058" s="835" t="s">
        <v>4576</v>
      </c>
      <c r="H1058" s="835" t="s">
        <v>4578</v>
      </c>
      <c r="I1058" s="849">
        <v>10.163333257039389</v>
      </c>
      <c r="J1058" s="849">
        <v>900</v>
      </c>
      <c r="K1058" s="850">
        <v>9146</v>
      </c>
    </row>
    <row r="1059" spans="1:11" ht="14.45" customHeight="1" x14ac:dyDescent="0.2">
      <c r="A1059" s="831" t="s">
        <v>583</v>
      </c>
      <c r="B1059" s="832" t="s">
        <v>584</v>
      </c>
      <c r="C1059" s="835" t="s">
        <v>627</v>
      </c>
      <c r="D1059" s="863" t="s">
        <v>628</v>
      </c>
      <c r="E1059" s="835" t="s">
        <v>4574</v>
      </c>
      <c r="F1059" s="863" t="s">
        <v>4575</v>
      </c>
      <c r="G1059" s="835" t="s">
        <v>5431</v>
      </c>
      <c r="H1059" s="835" t="s">
        <v>5845</v>
      </c>
      <c r="I1059" s="849">
        <v>62.650001525878906</v>
      </c>
      <c r="J1059" s="849">
        <v>66</v>
      </c>
      <c r="K1059" s="850">
        <v>4135.14990234375</v>
      </c>
    </row>
    <row r="1060" spans="1:11" ht="14.45" customHeight="1" x14ac:dyDescent="0.2">
      <c r="A1060" s="831" t="s">
        <v>583</v>
      </c>
      <c r="B1060" s="832" t="s">
        <v>584</v>
      </c>
      <c r="C1060" s="835" t="s">
        <v>627</v>
      </c>
      <c r="D1060" s="863" t="s">
        <v>628</v>
      </c>
      <c r="E1060" s="835" t="s">
        <v>4574</v>
      </c>
      <c r="F1060" s="863" t="s">
        <v>4575</v>
      </c>
      <c r="G1060" s="835" t="s">
        <v>5846</v>
      </c>
      <c r="H1060" s="835" t="s">
        <v>5847</v>
      </c>
      <c r="I1060" s="849">
        <v>56.740001678466797</v>
      </c>
      <c r="J1060" s="849">
        <v>40</v>
      </c>
      <c r="K1060" s="850">
        <v>2269.47998046875</v>
      </c>
    </row>
    <row r="1061" spans="1:11" ht="14.45" customHeight="1" x14ac:dyDescent="0.2">
      <c r="A1061" s="831" t="s">
        <v>583</v>
      </c>
      <c r="B1061" s="832" t="s">
        <v>584</v>
      </c>
      <c r="C1061" s="835" t="s">
        <v>627</v>
      </c>
      <c r="D1061" s="863" t="s">
        <v>628</v>
      </c>
      <c r="E1061" s="835" t="s">
        <v>4574</v>
      </c>
      <c r="F1061" s="863" t="s">
        <v>4575</v>
      </c>
      <c r="G1061" s="835" t="s">
        <v>5846</v>
      </c>
      <c r="H1061" s="835" t="s">
        <v>5848</v>
      </c>
      <c r="I1061" s="849">
        <v>56.745000839233398</v>
      </c>
      <c r="J1061" s="849">
        <v>100</v>
      </c>
      <c r="K1061" s="850">
        <v>5674.300048828125</v>
      </c>
    </row>
    <row r="1062" spans="1:11" ht="14.45" customHeight="1" x14ac:dyDescent="0.2">
      <c r="A1062" s="831" t="s">
        <v>583</v>
      </c>
      <c r="B1062" s="832" t="s">
        <v>584</v>
      </c>
      <c r="C1062" s="835" t="s">
        <v>627</v>
      </c>
      <c r="D1062" s="863" t="s">
        <v>628</v>
      </c>
      <c r="E1062" s="835" t="s">
        <v>4574</v>
      </c>
      <c r="F1062" s="863" t="s">
        <v>4575</v>
      </c>
      <c r="G1062" s="835" t="s">
        <v>5431</v>
      </c>
      <c r="H1062" s="835" t="s">
        <v>5433</v>
      </c>
      <c r="I1062" s="849">
        <v>62.650001525878906</v>
      </c>
      <c r="J1062" s="849">
        <v>66</v>
      </c>
      <c r="K1062" s="850">
        <v>4135.14990234375</v>
      </c>
    </row>
    <row r="1063" spans="1:11" ht="14.45" customHeight="1" x14ac:dyDescent="0.2">
      <c r="A1063" s="831" t="s">
        <v>583</v>
      </c>
      <c r="B1063" s="832" t="s">
        <v>584</v>
      </c>
      <c r="C1063" s="835" t="s">
        <v>627</v>
      </c>
      <c r="D1063" s="863" t="s">
        <v>628</v>
      </c>
      <c r="E1063" s="835" t="s">
        <v>4574</v>
      </c>
      <c r="F1063" s="863" t="s">
        <v>4575</v>
      </c>
      <c r="G1063" s="835" t="s">
        <v>5434</v>
      </c>
      <c r="H1063" s="835" t="s">
        <v>5435</v>
      </c>
      <c r="I1063" s="849">
        <v>16.819999694824219</v>
      </c>
      <c r="J1063" s="849">
        <v>50</v>
      </c>
      <c r="K1063" s="850">
        <v>841</v>
      </c>
    </row>
    <row r="1064" spans="1:11" ht="14.45" customHeight="1" x14ac:dyDescent="0.2">
      <c r="A1064" s="831" t="s">
        <v>583</v>
      </c>
      <c r="B1064" s="832" t="s">
        <v>584</v>
      </c>
      <c r="C1064" s="835" t="s">
        <v>627</v>
      </c>
      <c r="D1064" s="863" t="s">
        <v>628</v>
      </c>
      <c r="E1064" s="835" t="s">
        <v>4574</v>
      </c>
      <c r="F1064" s="863" t="s">
        <v>4575</v>
      </c>
      <c r="G1064" s="835" t="s">
        <v>5434</v>
      </c>
      <c r="H1064" s="835" t="s">
        <v>5438</v>
      </c>
      <c r="I1064" s="849">
        <v>16.819999694824219</v>
      </c>
      <c r="J1064" s="849">
        <v>50</v>
      </c>
      <c r="K1064" s="850">
        <v>841</v>
      </c>
    </row>
    <row r="1065" spans="1:11" ht="14.45" customHeight="1" x14ac:dyDescent="0.2">
      <c r="A1065" s="831" t="s">
        <v>583</v>
      </c>
      <c r="B1065" s="832" t="s">
        <v>584</v>
      </c>
      <c r="C1065" s="835" t="s">
        <v>627</v>
      </c>
      <c r="D1065" s="863" t="s">
        <v>628</v>
      </c>
      <c r="E1065" s="835" t="s">
        <v>4574</v>
      </c>
      <c r="F1065" s="863" t="s">
        <v>4575</v>
      </c>
      <c r="G1065" s="835" t="s">
        <v>5439</v>
      </c>
      <c r="H1065" s="835" t="s">
        <v>5849</v>
      </c>
      <c r="I1065" s="849">
        <v>65.449996948242188</v>
      </c>
      <c r="J1065" s="849">
        <v>80</v>
      </c>
      <c r="K1065" s="850">
        <v>5235.91015625</v>
      </c>
    </row>
    <row r="1066" spans="1:11" ht="14.45" customHeight="1" x14ac:dyDescent="0.2">
      <c r="A1066" s="831" t="s">
        <v>583</v>
      </c>
      <c r="B1066" s="832" t="s">
        <v>584</v>
      </c>
      <c r="C1066" s="835" t="s">
        <v>627</v>
      </c>
      <c r="D1066" s="863" t="s">
        <v>628</v>
      </c>
      <c r="E1066" s="835" t="s">
        <v>4574</v>
      </c>
      <c r="F1066" s="863" t="s">
        <v>4575</v>
      </c>
      <c r="G1066" s="835" t="s">
        <v>5439</v>
      </c>
      <c r="H1066" s="835" t="s">
        <v>5440</v>
      </c>
      <c r="I1066" s="849">
        <v>65.449996948242188</v>
      </c>
      <c r="J1066" s="849">
        <v>200</v>
      </c>
      <c r="K1066" s="850">
        <v>13089.7900390625</v>
      </c>
    </row>
    <row r="1067" spans="1:11" ht="14.45" customHeight="1" x14ac:dyDescent="0.2">
      <c r="A1067" s="831" t="s">
        <v>583</v>
      </c>
      <c r="B1067" s="832" t="s">
        <v>584</v>
      </c>
      <c r="C1067" s="835" t="s">
        <v>627</v>
      </c>
      <c r="D1067" s="863" t="s">
        <v>628</v>
      </c>
      <c r="E1067" s="835" t="s">
        <v>5441</v>
      </c>
      <c r="F1067" s="863" t="s">
        <v>5442</v>
      </c>
      <c r="G1067" s="835" t="s">
        <v>5443</v>
      </c>
      <c r="H1067" s="835" t="s">
        <v>5445</v>
      </c>
      <c r="I1067" s="849">
        <v>24.729999542236328</v>
      </c>
      <c r="J1067" s="849">
        <v>72</v>
      </c>
      <c r="K1067" s="850">
        <v>1780.199951171875</v>
      </c>
    </row>
    <row r="1068" spans="1:11" ht="14.45" customHeight="1" x14ac:dyDescent="0.2">
      <c r="A1068" s="831" t="s">
        <v>583</v>
      </c>
      <c r="B1068" s="832" t="s">
        <v>584</v>
      </c>
      <c r="C1068" s="835" t="s">
        <v>627</v>
      </c>
      <c r="D1068" s="863" t="s">
        <v>628</v>
      </c>
      <c r="E1068" s="835" t="s">
        <v>4579</v>
      </c>
      <c r="F1068" s="863" t="s">
        <v>4580</v>
      </c>
      <c r="G1068" s="835" t="s">
        <v>5450</v>
      </c>
      <c r="H1068" s="835" t="s">
        <v>5451</v>
      </c>
      <c r="I1068" s="849">
        <v>0.47999998927116394</v>
      </c>
      <c r="J1068" s="849">
        <v>2000</v>
      </c>
      <c r="K1068" s="850">
        <v>960</v>
      </c>
    </row>
    <row r="1069" spans="1:11" ht="14.45" customHeight="1" x14ac:dyDescent="0.2">
      <c r="A1069" s="831" t="s">
        <v>583</v>
      </c>
      <c r="B1069" s="832" t="s">
        <v>584</v>
      </c>
      <c r="C1069" s="835" t="s">
        <v>627</v>
      </c>
      <c r="D1069" s="863" t="s">
        <v>628</v>
      </c>
      <c r="E1069" s="835" t="s">
        <v>4579</v>
      </c>
      <c r="F1069" s="863" t="s">
        <v>4580</v>
      </c>
      <c r="G1069" s="835" t="s">
        <v>4585</v>
      </c>
      <c r="H1069" s="835" t="s">
        <v>4586</v>
      </c>
      <c r="I1069" s="849">
        <v>0.30000001192092896</v>
      </c>
      <c r="J1069" s="849">
        <v>1200</v>
      </c>
      <c r="K1069" s="850">
        <v>360</v>
      </c>
    </row>
    <row r="1070" spans="1:11" ht="14.45" customHeight="1" x14ac:dyDescent="0.2">
      <c r="A1070" s="831" t="s">
        <v>583</v>
      </c>
      <c r="B1070" s="832" t="s">
        <v>584</v>
      </c>
      <c r="C1070" s="835" t="s">
        <v>627</v>
      </c>
      <c r="D1070" s="863" t="s">
        <v>628</v>
      </c>
      <c r="E1070" s="835" t="s">
        <v>4579</v>
      </c>
      <c r="F1070" s="863" t="s">
        <v>4580</v>
      </c>
      <c r="G1070" s="835" t="s">
        <v>5454</v>
      </c>
      <c r="H1070" s="835" t="s">
        <v>5850</v>
      </c>
      <c r="I1070" s="849">
        <v>0.30000001192092896</v>
      </c>
      <c r="J1070" s="849">
        <v>700</v>
      </c>
      <c r="K1070" s="850">
        <v>210</v>
      </c>
    </row>
    <row r="1071" spans="1:11" ht="14.45" customHeight="1" x14ac:dyDescent="0.2">
      <c r="A1071" s="831" t="s">
        <v>583</v>
      </c>
      <c r="B1071" s="832" t="s">
        <v>584</v>
      </c>
      <c r="C1071" s="835" t="s">
        <v>627</v>
      </c>
      <c r="D1071" s="863" t="s">
        <v>628</v>
      </c>
      <c r="E1071" s="835" t="s">
        <v>4579</v>
      </c>
      <c r="F1071" s="863" t="s">
        <v>4580</v>
      </c>
      <c r="G1071" s="835" t="s">
        <v>4587</v>
      </c>
      <c r="H1071" s="835" t="s">
        <v>4588</v>
      </c>
      <c r="I1071" s="849">
        <v>0.54714287178856991</v>
      </c>
      <c r="J1071" s="849">
        <v>6000</v>
      </c>
      <c r="K1071" s="850">
        <v>3292</v>
      </c>
    </row>
    <row r="1072" spans="1:11" ht="14.45" customHeight="1" x14ac:dyDescent="0.2">
      <c r="A1072" s="831" t="s">
        <v>583</v>
      </c>
      <c r="B1072" s="832" t="s">
        <v>584</v>
      </c>
      <c r="C1072" s="835" t="s">
        <v>627</v>
      </c>
      <c r="D1072" s="863" t="s">
        <v>628</v>
      </c>
      <c r="E1072" s="835" t="s">
        <v>4579</v>
      </c>
      <c r="F1072" s="863" t="s">
        <v>4580</v>
      </c>
      <c r="G1072" s="835" t="s">
        <v>5450</v>
      </c>
      <c r="H1072" s="835" t="s">
        <v>5851</v>
      </c>
      <c r="I1072" s="849">
        <v>0.47999998927116394</v>
      </c>
      <c r="J1072" s="849">
        <v>1500</v>
      </c>
      <c r="K1072" s="850">
        <v>720</v>
      </c>
    </row>
    <row r="1073" spans="1:11" ht="14.45" customHeight="1" x14ac:dyDescent="0.2">
      <c r="A1073" s="831" t="s">
        <v>583</v>
      </c>
      <c r="B1073" s="832" t="s">
        <v>584</v>
      </c>
      <c r="C1073" s="835" t="s">
        <v>627</v>
      </c>
      <c r="D1073" s="863" t="s">
        <v>628</v>
      </c>
      <c r="E1073" s="835" t="s">
        <v>4579</v>
      </c>
      <c r="F1073" s="863" t="s">
        <v>4580</v>
      </c>
      <c r="G1073" s="835" t="s">
        <v>4585</v>
      </c>
      <c r="H1073" s="835" t="s">
        <v>4591</v>
      </c>
      <c r="I1073" s="849">
        <v>0.30000001192092896</v>
      </c>
      <c r="J1073" s="849">
        <v>1100</v>
      </c>
      <c r="K1073" s="850">
        <v>330</v>
      </c>
    </row>
    <row r="1074" spans="1:11" ht="14.45" customHeight="1" x14ac:dyDescent="0.2">
      <c r="A1074" s="831" t="s">
        <v>583</v>
      </c>
      <c r="B1074" s="832" t="s">
        <v>584</v>
      </c>
      <c r="C1074" s="835" t="s">
        <v>627</v>
      </c>
      <c r="D1074" s="863" t="s">
        <v>628</v>
      </c>
      <c r="E1074" s="835" t="s">
        <v>4579</v>
      </c>
      <c r="F1074" s="863" t="s">
        <v>4580</v>
      </c>
      <c r="G1074" s="835" t="s">
        <v>5454</v>
      </c>
      <c r="H1074" s="835" t="s">
        <v>5455</v>
      </c>
      <c r="I1074" s="849">
        <v>0.30000001192092896</v>
      </c>
      <c r="J1074" s="849">
        <v>800</v>
      </c>
      <c r="K1074" s="850">
        <v>240</v>
      </c>
    </row>
    <row r="1075" spans="1:11" ht="14.45" customHeight="1" x14ac:dyDescent="0.2">
      <c r="A1075" s="831" t="s">
        <v>583</v>
      </c>
      <c r="B1075" s="832" t="s">
        <v>584</v>
      </c>
      <c r="C1075" s="835" t="s">
        <v>627</v>
      </c>
      <c r="D1075" s="863" t="s">
        <v>628</v>
      </c>
      <c r="E1075" s="835" t="s">
        <v>4579</v>
      </c>
      <c r="F1075" s="863" t="s">
        <v>4580</v>
      </c>
      <c r="G1075" s="835" t="s">
        <v>4587</v>
      </c>
      <c r="H1075" s="835" t="s">
        <v>4594</v>
      </c>
      <c r="I1075" s="849">
        <v>0.54166668653488159</v>
      </c>
      <c r="J1075" s="849">
        <v>2800</v>
      </c>
      <c r="K1075" s="850">
        <v>1513</v>
      </c>
    </row>
    <row r="1076" spans="1:11" ht="14.45" customHeight="1" x14ac:dyDescent="0.2">
      <c r="A1076" s="831" t="s">
        <v>583</v>
      </c>
      <c r="B1076" s="832" t="s">
        <v>584</v>
      </c>
      <c r="C1076" s="835" t="s">
        <v>627</v>
      </c>
      <c r="D1076" s="863" t="s">
        <v>628</v>
      </c>
      <c r="E1076" s="835" t="s">
        <v>4579</v>
      </c>
      <c r="F1076" s="863" t="s">
        <v>4580</v>
      </c>
      <c r="G1076" s="835" t="s">
        <v>5458</v>
      </c>
      <c r="H1076" s="835" t="s">
        <v>5459</v>
      </c>
      <c r="I1076" s="849">
        <v>1.7999999523162842</v>
      </c>
      <c r="J1076" s="849">
        <v>200</v>
      </c>
      <c r="K1076" s="850">
        <v>360</v>
      </c>
    </row>
    <row r="1077" spans="1:11" ht="14.45" customHeight="1" x14ac:dyDescent="0.2">
      <c r="A1077" s="831" t="s">
        <v>583</v>
      </c>
      <c r="B1077" s="832" t="s">
        <v>584</v>
      </c>
      <c r="C1077" s="835" t="s">
        <v>627</v>
      </c>
      <c r="D1077" s="863" t="s">
        <v>628</v>
      </c>
      <c r="E1077" s="835" t="s">
        <v>4579</v>
      </c>
      <c r="F1077" s="863" t="s">
        <v>4580</v>
      </c>
      <c r="G1077" s="835" t="s">
        <v>5461</v>
      </c>
      <c r="H1077" s="835" t="s">
        <v>5852</v>
      </c>
      <c r="I1077" s="849">
        <v>1.7999999523162842</v>
      </c>
      <c r="J1077" s="849">
        <v>200</v>
      </c>
      <c r="K1077" s="850">
        <v>360</v>
      </c>
    </row>
    <row r="1078" spans="1:11" ht="14.45" customHeight="1" x14ac:dyDescent="0.2">
      <c r="A1078" s="831" t="s">
        <v>583</v>
      </c>
      <c r="B1078" s="832" t="s">
        <v>584</v>
      </c>
      <c r="C1078" s="835" t="s">
        <v>627</v>
      </c>
      <c r="D1078" s="863" t="s">
        <v>628</v>
      </c>
      <c r="E1078" s="835" t="s">
        <v>4579</v>
      </c>
      <c r="F1078" s="863" t="s">
        <v>4580</v>
      </c>
      <c r="G1078" s="835" t="s">
        <v>5458</v>
      </c>
      <c r="H1078" s="835" t="s">
        <v>5460</v>
      </c>
      <c r="I1078" s="849">
        <v>1.7999999523162842</v>
      </c>
      <c r="J1078" s="849">
        <v>200</v>
      </c>
      <c r="K1078" s="850">
        <v>360</v>
      </c>
    </row>
    <row r="1079" spans="1:11" ht="14.45" customHeight="1" x14ac:dyDescent="0.2">
      <c r="A1079" s="831" t="s">
        <v>583</v>
      </c>
      <c r="B1079" s="832" t="s">
        <v>584</v>
      </c>
      <c r="C1079" s="835" t="s">
        <v>627</v>
      </c>
      <c r="D1079" s="863" t="s">
        <v>628</v>
      </c>
      <c r="E1079" s="835" t="s">
        <v>4579</v>
      </c>
      <c r="F1079" s="863" t="s">
        <v>4580</v>
      </c>
      <c r="G1079" s="835" t="s">
        <v>5461</v>
      </c>
      <c r="H1079" s="835" t="s">
        <v>5462</v>
      </c>
      <c r="I1079" s="849">
        <v>1.804999977350235</v>
      </c>
      <c r="J1079" s="849">
        <v>474</v>
      </c>
      <c r="K1079" s="850">
        <v>854.67999267578125</v>
      </c>
    </row>
    <row r="1080" spans="1:11" ht="14.45" customHeight="1" x14ac:dyDescent="0.2">
      <c r="A1080" s="831" t="s">
        <v>583</v>
      </c>
      <c r="B1080" s="832" t="s">
        <v>584</v>
      </c>
      <c r="C1080" s="835" t="s">
        <v>627</v>
      </c>
      <c r="D1080" s="863" t="s">
        <v>628</v>
      </c>
      <c r="E1080" s="835" t="s">
        <v>4606</v>
      </c>
      <c r="F1080" s="863" t="s">
        <v>4607</v>
      </c>
      <c r="G1080" s="835" t="s">
        <v>5463</v>
      </c>
      <c r="H1080" s="835" t="s">
        <v>5464</v>
      </c>
      <c r="I1080" s="849">
        <v>15.729999542236328</v>
      </c>
      <c r="J1080" s="849">
        <v>100</v>
      </c>
      <c r="K1080" s="850">
        <v>1573</v>
      </c>
    </row>
    <row r="1081" spans="1:11" ht="14.45" customHeight="1" x14ac:dyDescent="0.2">
      <c r="A1081" s="831" t="s">
        <v>583</v>
      </c>
      <c r="B1081" s="832" t="s">
        <v>584</v>
      </c>
      <c r="C1081" s="835" t="s">
        <v>627</v>
      </c>
      <c r="D1081" s="863" t="s">
        <v>628</v>
      </c>
      <c r="E1081" s="835" t="s">
        <v>4606</v>
      </c>
      <c r="F1081" s="863" t="s">
        <v>4607</v>
      </c>
      <c r="G1081" s="835" t="s">
        <v>5465</v>
      </c>
      <c r="H1081" s="835" t="s">
        <v>5466</v>
      </c>
      <c r="I1081" s="849">
        <v>15.729999542236328</v>
      </c>
      <c r="J1081" s="849">
        <v>50</v>
      </c>
      <c r="K1081" s="850">
        <v>786.5</v>
      </c>
    </row>
    <row r="1082" spans="1:11" ht="14.45" customHeight="1" x14ac:dyDescent="0.2">
      <c r="A1082" s="831" t="s">
        <v>583</v>
      </c>
      <c r="B1082" s="832" t="s">
        <v>584</v>
      </c>
      <c r="C1082" s="835" t="s">
        <v>627</v>
      </c>
      <c r="D1082" s="863" t="s">
        <v>628</v>
      </c>
      <c r="E1082" s="835" t="s">
        <v>4606</v>
      </c>
      <c r="F1082" s="863" t="s">
        <v>4607</v>
      </c>
      <c r="G1082" s="835" t="s">
        <v>5463</v>
      </c>
      <c r="H1082" s="835" t="s">
        <v>5469</v>
      </c>
      <c r="I1082" s="849">
        <v>15.729999542236328</v>
      </c>
      <c r="J1082" s="849">
        <v>50</v>
      </c>
      <c r="K1082" s="850">
        <v>786.5</v>
      </c>
    </row>
    <row r="1083" spans="1:11" ht="14.45" customHeight="1" x14ac:dyDescent="0.2">
      <c r="A1083" s="831" t="s">
        <v>583</v>
      </c>
      <c r="B1083" s="832" t="s">
        <v>584</v>
      </c>
      <c r="C1083" s="835" t="s">
        <v>627</v>
      </c>
      <c r="D1083" s="863" t="s">
        <v>628</v>
      </c>
      <c r="E1083" s="835" t="s">
        <v>4606</v>
      </c>
      <c r="F1083" s="863" t="s">
        <v>4607</v>
      </c>
      <c r="G1083" s="835" t="s">
        <v>5465</v>
      </c>
      <c r="H1083" s="835" t="s">
        <v>5470</v>
      </c>
      <c r="I1083" s="849">
        <v>15.729999542236328</v>
      </c>
      <c r="J1083" s="849">
        <v>100</v>
      </c>
      <c r="K1083" s="850">
        <v>1573.0000152587891</v>
      </c>
    </row>
    <row r="1084" spans="1:11" ht="14.45" customHeight="1" x14ac:dyDescent="0.2">
      <c r="A1084" s="831" t="s">
        <v>583</v>
      </c>
      <c r="B1084" s="832" t="s">
        <v>584</v>
      </c>
      <c r="C1084" s="835" t="s">
        <v>627</v>
      </c>
      <c r="D1084" s="863" t="s">
        <v>628</v>
      </c>
      <c r="E1084" s="835" t="s">
        <v>4606</v>
      </c>
      <c r="F1084" s="863" t="s">
        <v>4607</v>
      </c>
      <c r="G1084" s="835" t="s">
        <v>5471</v>
      </c>
      <c r="H1084" s="835" t="s">
        <v>5472</v>
      </c>
      <c r="I1084" s="849">
        <v>15.729999542236328</v>
      </c>
      <c r="J1084" s="849">
        <v>100</v>
      </c>
      <c r="K1084" s="850">
        <v>1573</v>
      </c>
    </row>
    <row r="1085" spans="1:11" ht="14.45" customHeight="1" x14ac:dyDescent="0.2">
      <c r="A1085" s="831" t="s">
        <v>583</v>
      </c>
      <c r="B1085" s="832" t="s">
        <v>584</v>
      </c>
      <c r="C1085" s="835" t="s">
        <v>627</v>
      </c>
      <c r="D1085" s="863" t="s">
        <v>628</v>
      </c>
      <c r="E1085" s="835" t="s">
        <v>4606</v>
      </c>
      <c r="F1085" s="863" t="s">
        <v>4607</v>
      </c>
      <c r="G1085" s="835" t="s">
        <v>5473</v>
      </c>
      <c r="H1085" s="835" t="s">
        <v>5474</v>
      </c>
      <c r="I1085" s="849">
        <v>15.470000267028809</v>
      </c>
      <c r="J1085" s="849">
        <v>50</v>
      </c>
      <c r="K1085" s="850">
        <v>773.5</v>
      </c>
    </row>
    <row r="1086" spans="1:11" ht="14.45" customHeight="1" x14ac:dyDescent="0.2">
      <c r="A1086" s="831" t="s">
        <v>583</v>
      </c>
      <c r="B1086" s="832" t="s">
        <v>584</v>
      </c>
      <c r="C1086" s="835" t="s">
        <v>627</v>
      </c>
      <c r="D1086" s="863" t="s">
        <v>628</v>
      </c>
      <c r="E1086" s="835" t="s">
        <v>4606</v>
      </c>
      <c r="F1086" s="863" t="s">
        <v>4607</v>
      </c>
      <c r="G1086" s="835" t="s">
        <v>5467</v>
      </c>
      <c r="H1086" s="835" t="s">
        <v>5475</v>
      </c>
      <c r="I1086" s="849">
        <v>15.729999542236328</v>
      </c>
      <c r="J1086" s="849">
        <v>100</v>
      </c>
      <c r="K1086" s="850">
        <v>1573</v>
      </c>
    </row>
    <row r="1087" spans="1:11" ht="14.45" customHeight="1" x14ac:dyDescent="0.2">
      <c r="A1087" s="831" t="s">
        <v>583</v>
      </c>
      <c r="B1087" s="832" t="s">
        <v>584</v>
      </c>
      <c r="C1087" s="835" t="s">
        <v>627</v>
      </c>
      <c r="D1087" s="863" t="s">
        <v>628</v>
      </c>
      <c r="E1087" s="835" t="s">
        <v>4606</v>
      </c>
      <c r="F1087" s="863" t="s">
        <v>4607</v>
      </c>
      <c r="G1087" s="835" t="s">
        <v>4612</v>
      </c>
      <c r="H1087" s="835" t="s">
        <v>4613</v>
      </c>
      <c r="I1087" s="849">
        <v>8.4700002670288086</v>
      </c>
      <c r="J1087" s="849">
        <v>40</v>
      </c>
      <c r="K1087" s="850">
        <v>338.79998779296875</v>
      </c>
    </row>
    <row r="1088" spans="1:11" ht="14.45" customHeight="1" x14ac:dyDescent="0.2">
      <c r="A1088" s="831" t="s">
        <v>583</v>
      </c>
      <c r="B1088" s="832" t="s">
        <v>584</v>
      </c>
      <c r="C1088" s="835" t="s">
        <v>627</v>
      </c>
      <c r="D1088" s="863" t="s">
        <v>628</v>
      </c>
      <c r="E1088" s="835" t="s">
        <v>4606</v>
      </c>
      <c r="F1088" s="863" t="s">
        <v>4607</v>
      </c>
      <c r="G1088" s="835" t="s">
        <v>4616</v>
      </c>
      <c r="H1088" s="835" t="s">
        <v>4617</v>
      </c>
      <c r="I1088" s="849">
        <v>0.62999999523162842</v>
      </c>
      <c r="J1088" s="849">
        <v>29000</v>
      </c>
      <c r="K1088" s="850">
        <v>18270</v>
      </c>
    </row>
    <row r="1089" spans="1:11" ht="14.45" customHeight="1" x14ac:dyDescent="0.2">
      <c r="A1089" s="831" t="s">
        <v>583</v>
      </c>
      <c r="B1089" s="832" t="s">
        <v>584</v>
      </c>
      <c r="C1089" s="835" t="s">
        <v>627</v>
      </c>
      <c r="D1089" s="863" t="s">
        <v>628</v>
      </c>
      <c r="E1089" s="835" t="s">
        <v>4606</v>
      </c>
      <c r="F1089" s="863" t="s">
        <v>4607</v>
      </c>
      <c r="G1089" s="835" t="s">
        <v>4618</v>
      </c>
      <c r="H1089" s="835" t="s">
        <v>4619</v>
      </c>
      <c r="I1089" s="849">
        <v>0.62999999523162842</v>
      </c>
      <c r="J1089" s="849">
        <v>29800</v>
      </c>
      <c r="K1089" s="850">
        <v>18774</v>
      </c>
    </row>
    <row r="1090" spans="1:11" ht="14.45" customHeight="1" x14ac:dyDescent="0.2">
      <c r="A1090" s="831" t="s">
        <v>583</v>
      </c>
      <c r="B1090" s="832" t="s">
        <v>584</v>
      </c>
      <c r="C1090" s="835" t="s">
        <v>627</v>
      </c>
      <c r="D1090" s="863" t="s">
        <v>628</v>
      </c>
      <c r="E1090" s="835" t="s">
        <v>4606</v>
      </c>
      <c r="F1090" s="863" t="s">
        <v>4607</v>
      </c>
      <c r="G1090" s="835" t="s">
        <v>5476</v>
      </c>
      <c r="H1090" s="835" t="s">
        <v>5477</v>
      </c>
      <c r="I1090" s="849">
        <v>0.62999999523162842</v>
      </c>
      <c r="J1090" s="849">
        <v>29800</v>
      </c>
      <c r="K1090" s="850">
        <v>18774</v>
      </c>
    </row>
    <row r="1091" spans="1:11" ht="14.45" customHeight="1" x14ac:dyDescent="0.2">
      <c r="A1091" s="831" t="s">
        <v>583</v>
      </c>
      <c r="B1091" s="832" t="s">
        <v>584</v>
      </c>
      <c r="C1091" s="835" t="s">
        <v>627</v>
      </c>
      <c r="D1091" s="863" t="s">
        <v>628</v>
      </c>
      <c r="E1091" s="835" t="s">
        <v>4606</v>
      </c>
      <c r="F1091" s="863" t="s">
        <v>4607</v>
      </c>
      <c r="G1091" s="835" t="s">
        <v>4616</v>
      </c>
      <c r="H1091" s="835" t="s">
        <v>4620</v>
      </c>
      <c r="I1091" s="849">
        <v>0.62857142516544884</v>
      </c>
      <c r="J1091" s="849">
        <v>16000</v>
      </c>
      <c r="K1091" s="850">
        <v>10060</v>
      </c>
    </row>
    <row r="1092" spans="1:11" ht="14.45" customHeight="1" x14ac:dyDescent="0.2">
      <c r="A1092" s="831" t="s">
        <v>583</v>
      </c>
      <c r="B1092" s="832" t="s">
        <v>584</v>
      </c>
      <c r="C1092" s="835" t="s">
        <v>627</v>
      </c>
      <c r="D1092" s="863" t="s">
        <v>628</v>
      </c>
      <c r="E1092" s="835" t="s">
        <v>4606</v>
      </c>
      <c r="F1092" s="863" t="s">
        <v>4607</v>
      </c>
      <c r="G1092" s="835" t="s">
        <v>4618</v>
      </c>
      <c r="H1092" s="835" t="s">
        <v>4621</v>
      </c>
      <c r="I1092" s="849">
        <v>0.62999999523162842</v>
      </c>
      <c r="J1092" s="849">
        <v>21000</v>
      </c>
      <c r="K1092" s="850">
        <v>13230</v>
      </c>
    </row>
    <row r="1093" spans="1:11" ht="14.45" customHeight="1" x14ac:dyDescent="0.2">
      <c r="A1093" s="831" t="s">
        <v>583</v>
      </c>
      <c r="B1093" s="832" t="s">
        <v>584</v>
      </c>
      <c r="C1093" s="835" t="s">
        <v>627</v>
      </c>
      <c r="D1093" s="863" t="s">
        <v>628</v>
      </c>
      <c r="E1093" s="835" t="s">
        <v>4606</v>
      </c>
      <c r="F1093" s="863" t="s">
        <v>4607</v>
      </c>
      <c r="G1093" s="835" t="s">
        <v>5476</v>
      </c>
      <c r="H1093" s="835" t="s">
        <v>5478</v>
      </c>
      <c r="I1093" s="849">
        <v>0.62857142516544884</v>
      </c>
      <c r="J1093" s="849">
        <v>21000</v>
      </c>
      <c r="K1093" s="850">
        <v>13200</v>
      </c>
    </row>
    <row r="1094" spans="1:11" ht="14.45" customHeight="1" x14ac:dyDescent="0.2">
      <c r="A1094" s="831" t="s">
        <v>583</v>
      </c>
      <c r="B1094" s="832" t="s">
        <v>584</v>
      </c>
      <c r="C1094" s="835" t="s">
        <v>627</v>
      </c>
      <c r="D1094" s="863" t="s">
        <v>628</v>
      </c>
      <c r="E1094" s="835" t="s">
        <v>5485</v>
      </c>
      <c r="F1094" s="863" t="s">
        <v>5486</v>
      </c>
      <c r="G1094" s="835" t="s">
        <v>5491</v>
      </c>
      <c r="H1094" s="835" t="s">
        <v>5492</v>
      </c>
      <c r="I1094" s="849">
        <v>346.5</v>
      </c>
      <c r="J1094" s="849">
        <v>10</v>
      </c>
      <c r="K1094" s="850">
        <v>3464.949951171875</v>
      </c>
    </row>
    <row r="1095" spans="1:11" ht="14.45" customHeight="1" x14ac:dyDescent="0.2">
      <c r="A1095" s="831" t="s">
        <v>583</v>
      </c>
      <c r="B1095" s="832" t="s">
        <v>584</v>
      </c>
      <c r="C1095" s="835" t="s">
        <v>627</v>
      </c>
      <c r="D1095" s="863" t="s">
        <v>628</v>
      </c>
      <c r="E1095" s="835" t="s">
        <v>5485</v>
      </c>
      <c r="F1095" s="863" t="s">
        <v>5486</v>
      </c>
      <c r="G1095" s="835" t="s">
        <v>5489</v>
      </c>
      <c r="H1095" s="835" t="s">
        <v>5495</v>
      </c>
      <c r="I1095" s="849">
        <v>319.91000366210938</v>
      </c>
      <c r="J1095" s="849">
        <v>20</v>
      </c>
      <c r="K1095" s="850">
        <v>6398.240234375</v>
      </c>
    </row>
    <row r="1096" spans="1:11" ht="14.45" customHeight="1" x14ac:dyDescent="0.2">
      <c r="A1096" s="831" t="s">
        <v>583</v>
      </c>
      <c r="B1096" s="832" t="s">
        <v>584</v>
      </c>
      <c r="C1096" s="835" t="s">
        <v>627</v>
      </c>
      <c r="D1096" s="863" t="s">
        <v>628</v>
      </c>
      <c r="E1096" s="835" t="s">
        <v>5485</v>
      </c>
      <c r="F1096" s="863" t="s">
        <v>5486</v>
      </c>
      <c r="G1096" s="835" t="s">
        <v>5498</v>
      </c>
      <c r="H1096" s="835" t="s">
        <v>5499</v>
      </c>
      <c r="I1096" s="849">
        <v>928.20001220703125</v>
      </c>
      <c r="J1096" s="849">
        <v>10</v>
      </c>
      <c r="K1096" s="850">
        <v>9282.0302734375</v>
      </c>
    </row>
    <row r="1097" spans="1:11" ht="14.45" customHeight="1" x14ac:dyDescent="0.2">
      <c r="A1097" s="831" t="s">
        <v>583</v>
      </c>
      <c r="B1097" s="832" t="s">
        <v>584</v>
      </c>
      <c r="C1097" s="835" t="s">
        <v>627</v>
      </c>
      <c r="D1097" s="863" t="s">
        <v>628</v>
      </c>
      <c r="E1097" s="835" t="s">
        <v>5524</v>
      </c>
      <c r="F1097" s="863" t="s">
        <v>5525</v>
      </c>
      <c r="G1097" s="835" t="s">
        <v>5526</v>
      </c>
      <c r="H1097" s="835" t="s">
        <v>5527</v>
      </c>
      <c r="I1097" s="849">
        <v>18.334999561309814</v>
      </c>
      <c r="J1097" s="849">
        <v>60</v>
      </c>
      <c r="K1097" s="850">
        <v>1100.1000366210938</v>
      </c>
    </row>
    <row r="1098" spans="1:11" ht="14.45" customHeight="1" x14ac:dyDescent="0.2">
      <c r="A1098" s="831" t="s">
        <v>583</v>
      </c>
      <c r="B1098" s="832" t="s">
        <v>584</v>
      </c>
      <c r="C1098" s="835" t="s">
        <v>627</v>
      </c>
      <c r="D1098" s="863" t="s">
        <v>628</v>
      </c>
      <c r="E1098" s="835" t="s">
        <v>5524</v>
      </c>
      <c r="F1098" s="863" t="s">
        <v>5525</v>
      </c>
      <c r="G1098" s="835" t="s">
        <v>5533</v>
      </c>
      <c r="H1098" s="835" t="s">
        <v>5534</v>
      </c>
      <c r="I1098" s="849">
        <v>15.390000343322754</v>
      </c>
      <c r="J1098" s="849">
        <v>50</v>
      </c>
      <c r="K1098" s="850">
        <v>769.5</v>
      </c>
    </row>
    <row r="1099" spans="1:11" ht="14.45" customHeight="1" x14ac:dyDescent="0.2">
      <c r="A1099" s="831" t="s">
        <v>583</v>
      </c>
      <c r="B1099" s="832" t="s">
        <v>584</v>
      </c>
      <c r="C1099" s="835" t="s">
        <v>627</v>
      </c>
      <c r="D1099" s="863" t="s">
        <v>628</v>
      </c>
      <c r="E1099" s="835" t="s">
        <v>5524</v>
      </c>
      <c r="F1099" s="863" t="s">
        <v>5525</v>
      </c>
      <c r="G1099" s="835" t="s">
        <v>5533</v>
      </c>
      <c r="H1099" s="835" t="s">
        <v>5535</v>
      </c>
      <c r="I1099" s="849">
        <v>16.024999618530273</v>
      </c>
      <c r="J1099" s="849">
        <v>150</v>
      </c>
      <c r="K1099" s="850">
        <v>2410</v>
      </c>
    </row>
    <row r="1100" spans="1:11" ht="14.45" customHeight="1" x14ac:dyDescent="0.2">
      <c r="A1100" s="831" t="s">
        <v>583</v>
      </c>
      <c r="B1100" s="832" t="s">
        <v>584</v>
      </c>
      <c r="C1100" s="835" t="s">
        <v>627</v>
      </c>
      <c r="D1100" s="863" t="s">
        <v>628</v>
      </c>
      <c r="E1100" s="835" t="s">
        <v>5524</v>
      </c>
      <c r="F1100" s="863" t="s">
        <v>5525</v>
      </c>
      <c r="G1100" s="835" t="s">
        <v>5536</v>
      </c>
      <c r="H1100" s="835" t="s">
        <v>5853</v>
      </c>
      <c r="I1100" s="849">
        <v>34.099998474121094</v>
      </c>
      <c r="J1100" s="849">
        <v>70</v>
      </c>
      <c r="K1100" s="850">
        <v>2386.8400268554688</v>
      </c>
    </row>
    <row r="1101" spans="1:11" ht="14.45" customHeight="1" x14ac:dyDescent="0.2">
      <c r="A1101" s="831" t="s">
        <v>583</v>
      </c>
      <c r="B1101" s="832" t="s">
        <v>584</v>
      </c>
      <c r="C1101" s="835" t="s">
        <v>627</v>
      </c>
      <c r="D1101" s="863" t="s">
        <v>628</v>
      </c>
      <c r="E1101" s="835" t="s">
        <v>5524</v>
      </c>
      <c r="F1101" s="863" t="s">
        <v>5525</v>
      </c>
      <c r="G1101" s="835" t="s">
        <v>5854</v>
      </c>
      <c r="H1101" s="835" t="s">
        <v>5855</v>
      </c>
      <c r="I1101" s="849">
        <v>19.969999313354492</v>
      </c>
      <c r="J1101" s="849">
        <v>100</v>
      </c>
      <c r="K1101" s="850">
        <v>1997</v>
      </c>
    </row>
    <row r="1102" spans="1:11" ht="14.45" customHeight="1" x14ac:dyDescent="0.2">
      <c r="A1102" s="831" t="s">
        <v>583</v>
      </c>
      <c r="B1102" s="832" t="s">
        <v>584</v>
      </c>
      <c r="C1102" s="835" t="s">
        <v>627</v>
      </c>
      <c r="D1102" s="863" t="s">
        <v>628</v>
      </c>
      <c r="E1102" s="835" t="s">
        <v>5524</v>
      </c>
      <c r="F1102" s="863" t="s">
        <v>5525</v>
      </c>
      <c r="G1102" s="835" t="s">
        <v>5856</v>
      </c>
      <c r="H1102" s="835" t="s">
        <v>5857</v>
      </c>
      <c r="I1102" s="849">
        <v>20.899999618530273</v>
      </c>
      <c r="J1102" s="849">
        <v>80</v>
      </c>
      <c r="K1102" s="850">
        <v>1671.739990234375</v>
      </c>
    </row>
    <row r="1103" spans="1:11" ht="14.45" customHeight="1" x14ac:dyDescent="0.2">
      <c r="A1103" s="831" t="s">
        <v>583</v>
      </c>
      <c r="B1103" s="832" t="s">
        <v>584</v>
      </c>
      <c r="C1103" s="835" t="s">
        <v>627</v>
      </c>
      <c r="D1103" s="863" t="s">
        <v>628</v>
      </c>
      <c r="E1103" s="835" t="s">
        <v>5524</v>
      </c>
      <c r="F1103" s="863" t="s">
        <v>5525</v>
      </c>
      <c r="G1103" s="835" t="s">
        <v>5854</v>
      </c>
      <c r="H1103" s="835" t="s">
        <v>5858</v>
      </c>
      <c r="I1103" s="849">
        <v>19.959999084472656</v>
      </c>
      <c r="J1103" s="849">
        <v>30</v>
      </c>
      <c r="K1103" s="850">
        <v>598.79998779296875</v>
      </c>
    </row>
    <row r="1104" spans="1:11" ht="14.45" customHeight="1" x14ac:dyDescent="0.2">
      <c r="A1104" s="831" t="s">
        <v>583</v>
      </c>
      <c r="B1104" s="832" t="s">
        <v>584</v>
      </c>
      <c r="C1104" s="835" t="s">
        <v>627</v>
      </c>
      <c r="D1104" s="863" t="s">
        <v>628</v>
      </c>
      <c r="E1104" s="835" t="s">
        <v>5524</v>
      </c>
      <c r="F1104" s="863" t="s">
        <v>5525</v>
      </c>
      <c r="G1104" s="835" t="s">
        <v>5859</v>
      </c>
      <c r="H1104" s="835" t="s">
        <v>5860</v>
      </c>
      <c r="I1104" s="849">
        <v>3146</v>
      </c>
      <c r="J1104" s="849">
        <v>1</v>
      </c>
      <c r="K1104" s="850">
        <v>3146</v>
      </c>
    </row>
    <row r="1105" spans="1:11" ht="14.45" customHeight="1" x14ac:dyDescent="0.2">
      <c r="A1105" s="831" t="s">
        <v>583</v>
      </c>
      <c r="B1105" s="832" t="s">
        <v>584</v>
      </c>
      <c r="C1105" s="835" t="s">
        <v>627</v>
      </c>
      <c r="D1105" s="863" t="s">
        <v>628</v>
      </c>
      <c r="E1105" s="835" t="s">
        <v>5524</v>
      </c>
      <c r="F1105" s="863" t="s">
        <v>5525</v>
      </c>
      <c r="G1105" s="835" t="s">
        <v>5861</v>
      </c>
      <c r="H1105" s="835" t="s">
        <v>5862</v>
      </c>
      <c r="I1105" s="849">
        <v>3146</v>
      </c>
      <c r="J1105" s="849">
        <v>1</v>
      </c>
      <c r="K1105" s="850">
        <v>3146</v>
      </c>
    </row>
    <row r="1106" spans="1:11" ht="14.45" customHeight="1" x14ac:dyDescent="0.2">
      <c r="A1106" s="831" t="s">
        <v>583</v>
      </c>
      <c r="B1106" s="832" t="s">
        <v>584</v>
      </c>
      <c r="C1106" s="835" t="s">
        <v>627</v>
      </c>
      <c r="D1106" s="863" t="s">
        <v>628</v>
      </c>
      <c r="E1106" s="835" t="s">
        <v>5524</v>
      </c>
      <c r="F1106" s="863" t="s">
        <v>5525</v>
      </c>
      <c r="G1106" s="835" t="s">
        <v>5863</v>
      </c>
      <c r="H1106" s="835" t="s">
        <v>5864</v>
      </c>
      <c r="I1106" s="849">
        <v>60.540000915527344</v>
      </c>
      <c r="J1106" s="849">
        <v>50</v>
      </c>
      <c r="K1106" s="850">
        <v>3026.820068359375</v>
      </c>
    </row>
    <row r="1107" spans="1:11" ht="14.45" customHeight="1" x14ac:dyDescent="0.2">
      <c r="A1107" s="831" t="s">
        <v>583</v>
      </c>
      <c r="B1107" s="832" t="s">
        <v>584</v>
      </c>
      <c r="C1107" s="835" t="s">
        <v>627</v>
      </c>
      <c r="D1107" s="863" t="s">
        <v>628</v>
      </c>
      <c r="E1107" s="835" t="s">
        <v>5524</v>
      </c>
      <c r="F1107" s="863" t="s">
        <v>5525</v>
      </c>
      <c r="G1107" s="835" t="s">
        <v>5545</v>
      </c>
      <c r="H1107" s="835" t="s">
        <v>5546</v>
      </c>
      <c r="I1107" s="849">
        <v>66.400001525878906</v>
      </c>
      <c r="J1107" s="849">
        <v>250</v>
      </c>
      <c r="K1107" s="850">
        <v>16601.199951171875</v>
      </c>
    </row>
    <row r="1108" spans="1:11" ht="14.45" customHeight="1" x14ac:dyDescent="0.2">
      <c r="A1108" s="831" t="s">
        <v>583</v>
      </c>
      <c r="B1108" s="832" t="s">
        <v>584</v>
      </c>
      <c r="C1108" s="835" t="s">
        <v>627</v>
      </c>
      <c r="D1108" s="863" t="s">
        <v>628</v>
      </c>
      <c r="E1108" s="835" t="s">
        <v>5524</v>
      </c>
      <c r="F1108" s="863" t="s">
        <v>5525</v>
      </c>
      <c r="G1108" s="835" t="s">
        <v>5547</v>
      </c>
      <c r="H1108" s="835" t="s">
        <v>5548</v>
      </c>
      <c r="I1108" s="849">
        <v>19.12799949645996</v>
      </c>
      <c r="J1108" s="849">
        <v>360</v>
      </c>
      <c r="K1108" s="850">
        <v>7236.7799377441406</v>
      </c>
    </row>
    <row r="1109" spans="1:11" ht="14.45" customHeight="1" x14ac:dyDescent="0.2">
      <c r="A1109" s="831" t="s">
        <v>583</v>
      </c>
      <c r="B1109" s="832" t="s">
        <v>584</v>
      </c>
      <c r="C1109" s="835" t="s">
        <v>627</v>
      </c>
      <c r="D1109" s="863" t="s">
        <v>628</v>
      </c>
      <c r="E1109" s="835" t="s">
        <v>5524</v>
      </c>
      <c r="F1109" s="863" t="s">
        <v>5525</v>
      </c>
      <c r="G1109" s="835" t="s">
        <v>5547</v>
      </c>
      <c r="H1109" s="835" t="s">
        <v>5549</v>
      </c>
      <c r="I1109" s="849">
        <v>21.721666018168133</v>
      </c>
      <c r="J1109" s="849">
        <v>450</v>
      </c>
      <c r="K1109" s="850">
        <v>9775.7000732421875</v>
      </c>
    </row>
    <row r="1110" spans="1:11" ht="14.45" customHeight="1" x14ac:dyDescent="0.2">
      <c r="A1110" s="831" t="s">
        <v>583</v>
      </c>
      <c r="B1110" s="832" t="s">
        <v>584</v>
      </c>
      <c r="C1110" s="835" t="s">
        <v>627</v>
      </c>
      <c r="D1110" s="863" t="s">
        <v>628</v>
      </c>
      <c r="E1110" s="835" t="s">
        <v>5524</v>
      </c>
      <c r="F1110" s="863" t="s">
        <v>5525</v>
      </c>
      <c r="G1110" s="835" t="s">
        <v>5550</v>
      </c>
      <c r="H1110" s="835" t="s">
        <v>5551</v>
      </c>
      <c r="I1110" s="849">
        <v>50.599998474121094</v>
      </c>
      <c r="J1110" s="849">
        <v>10</v>
      </c>
      <c r="K1110" s="850">
        <v>506.01998901367188</v>
      </c>
    </row>
    <row r="1111" spans="1:11" ht="14.45" customHeight="1" x14ac:dyDescent="0.2">
      <c r="A1111" s="831" t="s">
        <v>583</v>
      </c>
      <c r="B1111" s="832" t="s">
        <v>584</v>
      </c>
      <c r="C1111" s="835" t="s">
        <v>627</v>
      </c>
      <c r="D1111" s="863" t="s">
        <v>628</v>
      </c>
      <c r="E1111" s="835" t="s">
        <v>5524</v>
      </c>
      <c r="F1111" s="863" t="s">
        <v>5525</v>
      </c>
      <c r="G1111" s="835" t="s">
        <v>5865</v>
      </c>
      <c r="H1111" s="835" t="s">
        <v>5866</v>
      </c>
      <c r="I1111" s="849">
        <v>580.41500854492188</v>
      </c>
      <c r="J1111" s="849">
        <v>50</v>
      </c>
      <c r="K1111" s="850">
        <v>29141.17919921875</v>
      </c>
    </row>
    <row r="1112" spans="1:11" ht="14.45" customHeight="1" x14ac:dyDescent="0.2">
      <c r="A1112" s="831" t="s">
        <v>583</v>
      </c>
      <c r="B1112" s="832" t="s">
        <v>584</v>
      </c>
      <c r="C1112" s="835" t="s">
        <v>627</v>
      </c>
      <c r="D1112" s="863" t="s">
        <v>628</v>
      </c>
      <c r="E1112" s="835" t="s">
        <v>5524</v>
      </c>
      <c r="F1112" s="863" t="s">
        <v>5525</v>
      </c>
      <c r="G1112" s="835" t="s">
        <v>5550</v>
      </c>
      <c r="H1112" s="835" t="s">
        <v>5557</v>
      </c>
      <c r="I1112" s="849">
        <v>50.599998474121094</v>
      </c>
      <c r="J1112" s="849">
        <v>40</v>
      </c>
      <c r="K1112" s="850">
        <v>2024.0799560546875</v>
      </c>
    </row>
    <row r="1113" spans="1:11" ht="14.45" customHeight="1" x14ac:dyDescent="0.2">
      <c r="A1113" s="831" t="s">
        <v>583</v>
      </c>
      <c r="B1113" s="832" t="s">
        <v>584</v>
      </c>
      <c r="C1113" s="835" t="s">
        <v>627</v>
      </c>
      <c r="D1113" s="863" t="s">
        <v>628</v>
      </c>
      <c r="E1113" s="835" t="s">
        <v>5524</v>
      </c>
      <c r="F1113" s="863" t="s">
        <v>5525</v>
      </c>
      <c r="G1113" s="835" t="s">
        <v>5558</v>
      </c>
      <c r="H1113" s="835" t="s">
        <v>5559</v>
      </c>
      <c r="I1113" s="849">
        <v>273.45999145507813</v>
      </c>
      <c r="J1113" s="849">
        <v>10</v>
      </c>
      <c r="K1113" s="850">
        <v>2734.60009765625</v>
      </c>
    </row>
    <row r="1114" spans="1:11" ht="14.45" customHeight="1" x14ac:dyDescent="0.2">
      <c r="A1114" s="831" t="s">
        <v>583</v>
      </c>
      <c r="B1114" s="832" t="s">
        <v>584</v>
      </c>
      <c r="C1114" s="835" t="s">
        <v>627</v>
      </c>
      <c r="D1114" s="863" t="s">
        <v>628</v>
      </c>
      <c r="E1114" s="835" t="s">
        <v>5524</v>
      </c>
      <c r="F1114" s="863" t="s">
        <v>5525</v>
      </c>
      <c r="G1114" s="835" t="s">
        <v>5560</v>
      </c>
      <c r="H1114" s="835" t="s">
        <v>5561</v>
      </c>
      <c r="I1114" s="849">
        <v>511.82998657226563</v>
      </c>
      <c r="J1114" s="849">
        <v>10</v>
      </c>
      <c r="K1114" s="850">
        <v>5118.2998046875</v>
      </c>
    </row>
    <row r="1115" spans="1:11" ht="14.45" customHeight="1" x14ac:dyDescent="0.2">
      <c r="A1115" s="831" t="s">
        <v>583</v>
      </c>
      <c r="B1115" s="832" t="s">
        <v>584</v>
      </c>
      <c r="C1115" s="835" t="s">
        <v>627</v>
      </c>
      <c r="D1115" s="863" t="s">
        <v>628</v>
      </c>
      <c r="E1115" s="835" t="s">
        <v>5524</v>
      </c>
      <c r="F1115" s="863" t="s">
        <v>5525</v>
      </c>
      <c r="G1115" s="835" t="s">
        <v>5558</v>
      </c>
      <c r="H1115" s="835" t="s">
        <v>5562</v>
      </c>
      <c r="I1115" s="849">
        <v>273.45999145507813</v>
      </c>
      <c r="J1115" s="849">
        <v>30</v>
      </c>
      <c r="K1115" s="850">
        <v>8203.80029296875</v>
      </c>
    </row>
    <row r="1116" spans="1:11" ht="14.45" customHeight="1" x14ac:dyDescent="0.2">
      <c r="A1116" s="831" t="s">
        <v>583</v>
      </c>
      <c r="B1116" s="832" t="s">
        <v>584</v>
      </c>
      <c r="C1116" s="835" t="s">
        <v>627</v>
      </c>
      <c r="D1116" s="863" t="s">
        <v>628</v>
      </c>
      <c r="E1116" s="835" t="s">
        <v>5524</v>
      </c>
      <c r="F1116" s="863" t="s">
        <v>5525</v>
      </c>
      <c r="G1116" s="835" t="s">
        <v>5560</v>
      </c>
      <c r="H1116" s="835" t="s">
        <v>5563</v>
      </c>
      <c r="I1116" s="849">
        <v>511.82998657226563</v>
      </c>
      <c r="J1116" s="849">
        <v>10</v>
      </c>
      <c r="K1116" s="850">
        <v>5118.2998046875</v>
      </c>
    </row>
    <row r="1117" spans="1:11" ht="14.45" customHeight="1" x14ac:dyDescent="0.2">
      <c r="A1117" s="831" t="s">
        <v>583</v>
      </c>
      <c r="B1117" s="832" t="s">
        <v>584</v>
      </c>
      <c r="C1117" s="835" t="s">
        <v>627</v>
      </c>
      <c r="D1117" s="863" t="s">
        <v>628</v>
      </c>
      <c r="E1117" s="835" t="s">
        <v>5524</v>
      </c>
      <c r="F1117" s="863" t="s">
        <v>5525</v>
      </c>
      <c r="G1117" s="835" t="s">
        <v>5867</v>
      </c>
      <c r="H1117" s="835" t="s">
        <v>5868</v>
      </c>
      <c r="I1117" s="849">
        <v>1009.5149841308594</v>
      </c>
      <c r="J1117" s="849">
        <v>15</v>
      </c>
      <c r="K1117" s="850">
        <v>15149.4296875</v>
      </c>
    </row>
    <row r="1118" spans="1:11" ht="14.45" customHeight="1" x14ac:dyDescent="0.2">
      <c r="A1118" s="831" t="s">
        <v>583</v>
      </c>
      <c r="B1118" s="832" t="s">
        <v>584</v>
      </c>
      <c r="C1118" s="835" t="s">
        <v>627</v>
      </c>
      <c r="D1118" s="863" t="s">
        <v>628</v>
      </c>
      <c r="E1118" s="835" t="s">
        <v>5524</v>
      </c>
      <c r="F1118" s="863" t="s">
        <v>5525</v>
      </c>
      <c r="G1118" s="835" t="s">
        <v>5867</v>
      </c>
      <c r="H1118" s="835" t="s">
        <v>5869</v>
      </c>
      <c r="I1118" s="849">
        <v>997.03997802734375</v>
      </c>
      <c r="J1118" s="849">
        <v>47</v>
      </c>
      <c r="K1118" s="850">
        <v>46860.88134765625</v>
      </c>
    </row>
    <row r="1119" spans="1:11" ht="14.45" customHeight="1" x14ac:dyDescent="0.2">
      <c r="A1119" s="831" t="s">
        <v>583</v>
      </c>
      <c r="B1119" s="832" t="s">
        <v>584</v>
      </c>
      <c r="C1119" s="835" t="s">
        <v>606</v>
      </c>
      <c r="D1119" s="863" t="s">
        <v>607</v>
      </c>
      <c r="E1119" s="835" t="s">
        <v>4622</v>
      </c>
      <c r="F1119" s="863" t="s">
        <v>4623</v>
      </c>
      <c r="G1119" s="835" t="s">
        <v>4640</v>
      </c>
      <c r="H1119" s="835" t="s">
        <v>4641</v>
      </c>
      <c r="I1119" s="849">
        <v>141.58000183105469</v>
      </c>
      <c r="J1119" s="849">
        <v>4</v>
      </c>
      <c r="K1119" s="850">
        <v>566.32000732421875</v>
      </c>
    </row>
    <row r="1120" spans="1:11" ht="14.45" customHeight="1" x14ac:dyDescent="0.2">
      <c r="A1120" s="831" t="s">
        <v>583</v>
      </c>
      <c r="B1120" s="832" t="s">
        <v>584</v>
      </c>
      <c r="C1120" s="835" t="s">
        <v>606</v>
      </c>
      <c r="D1120" s="863" t="s">
        <v>607</v>
      </c>
      <c r="E1120" s="835" t="s">
        <v>4622</v>
      </c>
      <c r="F1120" s="863" t="s">
        <v>4623</v>
      </c>
      <c r="G1120" s="835" t="s">
        <v>4640</v>
      </c>
      <c r="H1120" s="835" t="s">
        <v>4642</v>
      </c>
      <c r="I1120" s="849">
        <v>164.55999755859375</v>
      </c>
      <c r="J1120" s="849">
        <v>5</v>
      </c>
      <c r="K1120" s="850">
        <v>822.79998779296875</v>
      </c>
    </row>
    <row r="1121" spans="1:11" ht="14.45" customHeight="1" x14ac:dyDescent="0.2">
      <c r="A1121" s="831" t="s">
        <v>583</v>
      </c>
      <c r="B1121" s="832" t="s">
        <v>584</v>
      </c>
      <c r="C1121" s="835" t="s">
        <v>606</v>
      </c>
      <c r="D1121" s="863" t="s">
        <v>607</v>
      </c>
      <c r="E1121" s="835" t="s">
        <v>4515</v>
      </c>
      <c r="F1121" s="863" t="s">
        <v>4516</v>
      </c>
      <c r="G1121" s="835" t="s">
        <v>4707</v>
      </c>
      <c r="H1121" s="835" t="s">
        <v>4708</v>
      </c>
      <c r="I1121" s="849">
        <v>0.98000001907348633</v>
      </c>
      <c r="J1121" s="849">
        <v>100</v>
      </c>
      <c r="K1121" s="850">
        <v>98</v>
      </c>
    </row>
    <row r="1122" spans="1:11" ht="14.45" customHeight="1" x14ac:dyDescent="0.2">
      <c r="A1122" s="831" t="s">
        <v>583</v>
      </c>
      <c r="B1122" s="832" t="s">
        <v>584</v>
      </c>
      <c r="C1122" s="835" t="s">
        <v>606</v>
      </c>
      <c r="D1122" s="863" t="s">
        <v>607</v>
      </c>
      <c r="E1122" s="835" t="s">
        <v>4515</v>
      </c>
      <c r="F1122" s="863" t="s">
        <v>4516</v>
      </c>
      <c r="G1122" s="835" t="s">
        <v>4707</v>
      </c>
      <c r="H1122" s="835" t="s">
        <v>4709</v>
      </c>
      <c r="I1122" s="849">
        <v>0.97000002861022949</v>
      </c>
      <c r="J1122" s="849">
        <v>500</v>
      </c>
      <c r="K1122" s="850">
        <v>485</v>
      </c>
    </row>
    <row r="1123" spans="1:11" ht="14.45" customHeight="1" x14ac:dyDescent="0.2">
      <c r="A1123" s="831" t="s">
        <v>583</v>
      </c>
      <c r="B1123" s="832" t="s">
        <v>584</v>
      </c>
      <c r="C1123" s="835" t="s">
        <v>606</v>
      </c>
      <c r="D1123" s="863" t="s">
        <v>607</v>
      </c>
      <c r="E1123" s="835" t="s">
        <v>4515</v>
      </c>
      <c r="F1123" s="863" t="s">
        <v>4516</v>
      </c>
      <c r="G1123" s="835" t="s">
        <v>5870</v>
      </c>
      <c r="H1123" s="835" t="s">
        <v>5871</v>
      </c>
      <c r="I1123" s="849">
        <v>0.5899999737739563</v>
      </c>
      <c r="J1123" s="849">
        <v>1000</v>
      </c>
      <c r="K1123" s="850">
        <v>590</v>
      </c>
    </row>
    <row r="1124" spans="1:11" ht="14.45" customHeight="1" x14ac:dyDescent="0.2">
      <c r="A1124" s="831" t="s">
        <v>583</v>
      </c>
      <c r="B1124" s="832" t="s">
        <v>584</v>
      </c>
      <c r="C1124" s="835" t="s">
        <v>606</v>
      </c>
      <c r="D1124" s="863" t="s">
        <v>607</v>
      </c>
      <c r="E1124" s="835" t="s">
        <v>4515</v>
      </c>
      <c r="F1124" s="863" t="s">
        <v>4516</v>
      </c>
      <c r="G1124" s="835" t="s">
        <v>4767</v>
      </c>
      <c r="H1124" s="835" t="s">
        <v>5872</v>
      </c>
      <c r="I1124" s="849">
        <v>6.3250000476837158</v>
      </c>
      <c r="J1124" s="849">
        <v>150</v>
      </c>
      <c r="K1124" s="850">
        <v>949</v>
      </c>
    </row>
    <row r="1125" spans="1:11" ht="14.45" customHeight="1" x14ac:dyDescent="0.2">
      <c r="A1125" s="831" t="s">
        <v>583</v>
      </c>
      <c r="B1125" s="832" t="s">
        <v>584</v>
      </c>
      <c r="C1125" s="835" t="s">
        <v>606</v>
      </c>
      <c r="D1125" s="863" t="s">
        <v>607</v>
      </c>
      <c r="E1125" s="835" t="s">
        <v>4515</v>
      </c>
      <c r="F1125" s="863" t="s">
        <v>4516</v>
      </c>
      <c r="G1125" s="835" t="s">
        <v>4767</v>
      </c>
      <c r="H1125" s="835" t="s">
        <v>4768</v>
      </c>
      <c r="I1125" s="849">
        <v>6.320000171661377</v>
      </c>
      <c r="J1125" s="849">
        <v>100</v>
      </c>
      <c r="K1125" s="850">
        <v>632</v>
      </c>
    </row>
    <row r="1126" spans="1:11" ht="14.45" customHeight="1" x14ac:dyDescent="0.2">
      <c r="A1126" s="831" t="s">
        <v>583</v>
      </c>
      <c r="B1126" s="832" t="s">
        <v>584</v>
      </c>
      <c r="C1126" s="835" t="s">
        <v>606</v>
      </c>
      <c r="D1126" s="863" t="s">
        <v>607</v>
      </c>
      <c r="E1126" s="835" t="s">
        <v>4515</v>
      </c>
      <c r="F1126" s="863" t="s">
        <v>4516</v>
      </c>
      <c r="G1126" s="835" t="s">
        <v>4755</v>
      </c>
      <c r="H1126" s="835" t="s">
        <v>4813</v>
      </c>
      <c r="I1126" s="849">
        <v>14.119999885559082</v>
      </c>
      <c r="J1126" s="849">
        <v>50</v>
      </c>
      <c r="K1126" s="850">
        <v>706</v>
      </c>
    </row>
    <row r="1127" spans="1:11" ht="14.45" customHeight="1" x14ac:dyDescent="0.2">
      <c r="A1127" s="831" t="s">
        <v>583</v>
      </c>
      <c r="B1127" s="832" t="s">
        <v>584</v>
      </c>
      <c r="C1127" s="835" t="s">
        <v>606</v>
      </c>
      <c r="D1127" s="863" t="s">
        <v>607</v>
      </c>
      <c r="E1127" s="835" t="s">
        <v>4515</v>
      </c>
      <c r="F1127" s="863" t="s">
        <v>4516</v>
      </c>
      <c r="G1127" s="835" t="s">
        <v>4517</v>
      </c>
      <c r="H1127" s="835" t="s">
        <v>4820</v>
      </c>
      <c r="I1127" s="849">
        <v>1.3799999952316284</v>
      </c>
      <c r="J1127" s="849">
        <v>2800</v>
      </c>
      <c r="K1127" s="850">
        <v>3864</v>
      </c>
    </row>
    <row r="1128" spans="1:11" ht="14.45" customHeight="1" x14ac:dyDescent="0.2">
      <c r="A1128" s="831" t="s">
        <v>583</v>
      </c>
      <c r="B1128" s="832" t="s">
        <v>584</v>
      </c>
      <c r="C1128" s="835" t="s">
        <v>606</v>
      </c>
      <c r="D1128" s="863" t="s">
        <v>607</v>
      </c>
      <c r="E1128" s="835" t="s">
        <v>4515</v>
      </c>
      <c r="F1128" s="863" t="s">
        <v>4516</v>
      </c>
      <c r="G1128" s="835" t="s">
        <v>4521</v>
      </c>
      <c r="H1128" s="835" t="s">
        <v>4823</v>
      </c>
      <c r="I1128" s="849">
        <v>0.85333335399627686</v>
      </c>
      <c r="J1128" s="849">
        <v>900</v>
      </c>
      <c r="K1128" s="850">
        <v>768</v>
      </c>
    </row>
    <row r="1129" spans="1:11" ht="14.45" customHeight="1" x14ac:dyDescent="0.2">
      <c r="A1129" s="831" t="s">
        <v>583</v>
      </c>
      <c r="B1129" s="832" t="s">
        <v>584</v>
      </c>
      <c r="C1129" s="835" t="s">
        <v>606</v>
      </c>
      <c r="D1129" s="863" t="s">
        <v>607</v>
      </c>
      <c r="E1129" s="835" t="s">
        <v>4515</v>
      </c>
      <c r="F1129" s="863" t="s">
        <v>4516</v>
      </c>
      <c r="G1129" s="835" t="s">
        <v>4523</v>
      </c>
      <c r="H1129" s="835" t="s">
        <v>4824</v>
      </c>
      <c r="I1129" s="849">
        <v>1.5166666507720947</v>
      </c>
      <c r="J1129" s="849">
        <v>550</v>
      </c>
      <c r="K1129" s="850">
        <v>834.5</v>
      </c>
    </row>
    <row r="1130" spans="1:11" ht="14.45" customHeight="1" x14ac:dyDescent="0.2">
      <c r="A1130" s="831" t="s">
        <v>583</v>
      </c>
      <c r="B1130" s="832" t="s">
        <v>584</v>
      </c>
      <c r="C1130" s="835" t="s">
        <v>606</v>
      </c>
      <c r="D1130" s="863" t="s">
        <v>607</v>
      </c>
      <c r="E1130" s="835" t="s">
        <v>4515</v>
      </c>
      <c r="F1130" s="863" t="s">
        <v>4516</v>
      </c>
      <c r="G1130" s="835" t="s">
        <v>5873</v>
      </c>
      <c r="H1130" s="835" t="s">
        <v>5874</v>
      </c>
      <c r="I1130" s="849">
        <v>25.129999160766602</v>
      </c>
      <c r="J1130" s="849">
        <v>36</v>
      </c>
      <c r="K1130" s="850">
        <v>904.530029296875</v>
      </c>
    </row>
    <row r="1131" spans="1:11" ht="14.45" customHeight="1" x14ac:dyDescent="0.2">
      <c r="A1131" s="831" t="s">
        <v>583</v>
      </c>
      <c r="B1131" s="832" t="s">
        <v>584</v>
      </c>
      <c r="C1131" s="835" t="s">
        <v>606</v>
      </c>
      <c r="D1131" s="863" t="s">
        <v>607</v>
      </c>
      <c r="E1131" s="835" t="s">
        <v>4515</v>
      </c>
      <c r="F1131" s="863" t="s">
        <v>4516</v>
      </c>
      <c r="G1131" s="835" t="s">
        <v>5875</v>
      </c>
      <c r="H1131" s="835" t="s">
        <v>5876</v>
      </c>
      <c r="I1131" s="849">
        <v>7.1100001335144043</v>
      </c>
      <c r="J1131" s="849">
        <v>34</v>
      </c>
      <c r="K1131" s="850">
        <v>241.73999786376953</v>
      </c>
    </row>
    <row r="1132" spans="1:11" ht="14.45" customHeight="1" x14ac:dyDescent="0.2">
      <c r="A1132" s="831" t="s">
        <v>583</v>
      </c>
      <c r="B1132" s="832" t="s">
        <v>584</v>
      </c>
      <c r="C1132" s="835" t="s">
        <v>606</v>
      </c>
      <c r="D1132" s="863" t="s">
        <v>607</v>
      </c>
      <c r="E1132" s="835" t="s">
        <v>4515</v>
      </c>
      <c r="F1132" s="863" t="s">
        <v>4516</v>
      </c>
      <c r="G1132" s="835" t="s">
        <v>4829</v>
      </c>
      <c r="H1132" s="835" t="s">
        <v>4830</v>
      </c>
      <c r="I1132" s="849">
        <v>8.119999885559082</v>
      </c>
      <c r="J1132" s="849">
        <v>103</v>
      </c>
      <c r="K1132" s="850">
        <v>836.35997581481934</v>
      </c>
    </row>
    <row r="1133" spans="1:11" ht="14.45" customHeight="1" x14ac:dyDescent="0.2">
      <c r="A1133" s="831" t="s">
        <v>583</v>
      </c>
      <c r="B1133" s="832" t="s">
        <v>584</v>
      </c>
      <c r="C1133" s="835" t="s">
        <v>606</v>
      </c>
      <c r="D1133" s="863" t="s">
        <v>607</v>
      </c>
      <c r="E1133" s="835" t="s">
        <v>4515</v>
      </c>
      <c r="F1133" s="863" t="s">
        <v>4516</v>
      </c>
      <c r="G1133" s="835" t="s">
        <v>4525</v>
      </c>
      <c r="H1133" s="835" t="s">
        <v>5649</v>
      </c>
      <c r="I1133" s="849">
        <v>26.165454517711293</v>
      </c>
      <c r="J1133" s="849">
        <v>25</v>
      </c>
      <c r="K1133" s="850">
        <v>654.16000747680664</v>
      </c>
    </row>
    <row r="1134" spans="1:11" ht="14.45" customHeight="1" x14ac:dyDescent="0.2">
      <c r="A1134" s="831" t="s">
        <v>583</v>
      </c>
      <c r="B1134" s="832" t="s">
        <v>584</v>
      </c>
      <c r="C1134" s="835" t="s">
        <v>606</v>
      </c>
      <c r="D1134" s="863" t="s">
        <v>607</v>
      </c>
      <c r="E1134" s="835" t="s">
        <v>4515</v>
      </c>
      <c r="F1134" s="863" t="s">
        <v>4516</v>
      </c>
      <c r="G1134" s="835" t="s">
        <v>5655</v>
      </c>
      <c r="H1134" s="835" t="s">
        <v>5877</v>
      </c>
      <c r="I1134" s="849">
        <v>15.025833368301392</v>
      </c>
      <c r="J1134" s="849">
        <v>103</v>
      </c>
      <c r="K1134" s="850">
        <v>1547.4399967193604</v>
      </c>
    </row>
    <row r="1135" spans="1:11" ht="14.45" customHeight="1" x14ac:dyDescent="0.2">
      <c r="A1135" s="831" t="s">
        <v>583</v>
      </c>
      <c r="B1135" s="832" t="s">
        <v>584</v>
      </c>
      <c r="C1135" s="835" t="s">
        <v>606</v>
      </c>
      <c r="D1135" s="863" t="s">
        <v>607</v>
      </c>
      <c r="E1135" s="835" t="s">
        <v>4515</v>
      </c>
      <c r="F1135" s="863" t="s">
        <v>4516</v>
      </c>
      <c r="G1135" s="835" t="s">
        <v>5657</v>
      </c>
      <c r="H1135" s="835" t="s">
        <v>5878</v>
      </c>
      <c r="I1135" s="849">
        <v>23.916923082791843</v>
      </c>
      <c r="J1135" s="849">
        <v>98</v>
      </c>
      <c r="K1135" s="850">
        <v>2343.8099937438965</v>
      </c>
    </row>
    <row r="1136" spans="1:11" ht="14.45" customHeight="1" x14ac:dyDescent="0.2">
      <c r="A1136" s="831" t="s">
        <v>583</v>
      </c>
      <c r="B1136" s="832" t="s">
        <v>584</v>
      </c>
      <c r="C1136" s="835" t="s">
        <v>606</v>
      </c>
      <c r="D1136" s="863" t="s">
        <v>607</v>
      </c>
      <c r="E1136" s="835" t="s">
        <v>4515</v>
      </c>
      <c r="F1136" s="863" t="s">
        <v>4516</v>
      </c>
      <c r="G1136" s="835" t="s">
        <v>4833</v>
      </c>
      <c r="H1136" s="835" t="s">
        <v>4834</v>
      </c>
      <c r="I1136" s="849">
        <v>0.37999999523162842</v>
      </c>
      <c r="J1136" s="849">
        <v>5</v>
      </c>
      <c r="K1136" s="850">
        <v>1.8999999761581421</v>
      </c>
    </row>
    <row r="1137" spans="1:11" ht="14.45" customHeight="1" x14ac:dyDescent="0.2">
      <c r="A1137" s="831" t="s">
        <v>583</v>
      </c>
      <c r="B1137" s="832" t="s">
        <v>584</v>
      </c>
      <c r="C1137" s="835" t="s">
        <v>606</v>
      </c>
      <c r="D1137" s="863" t="s">
        <v>607</v>
      </c>
      <c r="E1137" s="835" t="s">
        <v>4515</v>
      </c>
      <c r="F1137" s="863" t="s">
        <v>4516</v>
      </c>
      <c r="G1137" s="835" t="s">
        <v>5879</v>
      </c>
      <c r="H1137" s="835" t="s">
        <v>5880</v>
      </c>
      <c r="I1137" s="849">
        <v>5.625</v>
      </c>
      <c r="J1137" s="849">
        <v>48</v>
      </c>
      <c r="K1137" s="850">
        <v>269.93000793457031</v>
      </c>
    </row>
    <row r="1138" spans="1:11" ht="14.45" customHeight="1" x14ac:dyDescent="0.2">
      <c r="A1138" s="831" t="s">
        <v>583</v>
      </c>
      <c r="B1138" s="832" t="s">
        <v>584</v>
      </c>
      <c r="C1138" s="835" t="s">
        <v>606</v>
      </c>
      <c r="D1138" s="863" t="s">
        <v>607</v>
      </c>
      <c r="E1138" s="835" t="s">
        <v>4515</v>
      </c>
      <c r="F1138" s="863" t="s">
        <v>4516</v>
      </c>
      <c r="G1138" s="835" t="s">
        <v>5881</v>
      </c>
      <c r="H1138" s="835" t="s">
        <v>5882</v>
      </c>
      <c r="I1138" s="849">
        <v>4.5999999046325684</v>
      </c>
      <c r="J1138" s="849">
        <v>20</v>
      </c>
      <c r="K1138" s="850">
        <v>92</v>
      </c>
    </row>
    <row r="1139" spans="1:11" ht="14.45" customHeight="1" x14ac:dyDescent="0.2">
      <c r="A1139" s="831" t="s">
        <v>583</v>
      </c>
      <c r="B1139" s="832" t="s">
        <v>584</v>
      </c>
      <c r="C1139" s="835" t="s">
        <v>606</v>
      </c>
      <c r="D1139" s="863" t="s">
        <v>607</v>
      </c>
      <c r="E1139" s="835" t="s">
        <v>4515</v>
      </c>
      <c r="F1139" s="863" t="s">
        <v>4516</v>
      </c>
      <c r="G1139" s="835" t="s">
        <v>5650</v>
      </c>
      <c r="H1139" s="835" t="s">
        <v>5651</v>
      </c>
      <c r="I1139" s="849">
        <v>7.630000114440918</v>
      </c>
      <c r="J1139" s="849">
        <v>10</v>
      </c>
      <c r="K1139" s="850">
        <v>76.300003051757813</v>
      </c>
    </row>
    <row r="1140" spans="1:11" ht="14.45" customHeight="1" x14ac:dyDescent="0.2">
      <c r="A1140" s="831" t="s">
        <v>583</v>
      </c>
      <c r="B1140" s="832" t="s">
        <v>584</v>
      </c>
      <c r="C1140" s="835" t="s">
        <v>606</v>
      </c>
      <c r="D1140" s="863" t="s">
        <v>607</v>
      </c>
      <c r="E1140" s="835" t="s">
        <v>4515</v>
      </c>
      <c r="F1140" s="863" t="s">
        <v>4516</v>
      </c>
      <c r="G1140" s="835" t="s">
        <v>4839</v>
      </c>
      <c r="H1140" s="835" t="s">
        <v>4840</v>
      </c>
      <c r="I1140" s="849">
        <v>18.964999198913574</v>
      </c>
      <c r="J1140" s="849">
        <v>24</v>
      </c>
      <c r="K1140" s="850">
        <v>455.15998840332031</v>
      </c>
    </row>
    <row r="1141" spans="1:11" ht="14.45" customHeight="1" x14ac:dyDescent="0.2">
      <c r="A1141" s="831" t="s">
        <v>583</v>
      </c>
      <c r="B1141" s="832" t="s">
        <v>584</v>
      </c>
      <c r="C1141" s="835" t="s">
        <v>606</v>
      </c>
      <c r="D1141" s="863" t="s">
        <v>607</v>
      </c>
      <c r="E1141" s="835" t="s">
        <v>4515</v>
      </c>
      <c r="F1141" s="863" t="s">
        <v>4516</v>
      </c>
      <c r="G1141" s="835" t="s">
        <v>4841</v>
      </c>
      <c r="H1141" s="835" t="s">
        <v>4842</v>
      </c>
      <c r="I1141" s="849">
        <v>25.554999351501465</v>
      </c>
      <c r="J1141" s="849">
        <v>48</v>
      </c>
      <c r="K1141" s="850">
        <v>1226.7000122070313</v>
      </c>
    </row>
    <row r="1142" spans="1:11" ht="14.45" customHeight="1" x14ac:dyDescent="0.2">
      <c r="A1142" s="831" t="s">
        <v>583</v>
      </c>
      <c r="B1142" s="832" t="s">
        <v>584</v>
      </c>
      <c r="C1142" s="835" t="s">
        <v>606</v>
      </c>
      <c r="D1142" s="863" t="s">
        <v>607</v>
      </c>
      <c r="E1142" s="835" t="s">
        <v>4515</v>
      </c>
      <c r="F1142" s="863" t="s">
        <v>4516</v>
      </c>
      <c r="G1142" s="835" t="s">
        <v>4517</v>
      </c>
      <c r="H1142" s="835" t="s">
        <v>4518</v>
      </c>
      <c r="I1142" s="849">
        <v>1.3799999952316284</v>
      </c>
      <c r="J1142" s="849">
        <v>3800</v>
      </c>
      <c r="K1142" s="850">
        <v>5244</v>
      </c>
    </row>
    <row r="1143" spans="1:11" ht="14.45" customHeight="1" x14ac:dyDescent="0.2">
      <c r="A1143" s="831" t="s">
        <v>583</v>
      </c>
      <c r="B1143" s="832" t="s">
        <v>584</v>
      </c>
      <c r="C1143" s="835" t="s">
        <v>606</v>
      </c>
      <c r="D1143" s="863" t="s">
        <v>607</v>
      </c>
      <c r="E1143" s="835" t="s">
        <v>4515</v>
      </c>
      <c r="F1143" s="863" t="s">
        <v>4516</v>
      </c>
      <c r="G1143" s="835" t="s">
        <v>4521</v>
      </c>
      <c r="H1143" s="835" t="s">
        <v>4522</v>
      </c>
      <c r="I1143" s="849">
        <v>0.85500001907348633</v>
      </c>
      <c r="J1143" s="849">
        <v>1000</v>
      </c>
      <c r="K1143" s="850">
        <v>855</v>
      </c>
    </row>
    <row r="1144" spans="1:11" ht="14.45" customHeight="1" x14ac:dyDescent="0.2">
      <c r="A1144" s="831" t="s">
        <v>583</v>
      </c>
      <c r="B1144" s="832" t="s">
        <v>584</v>
      </c>
      <c r="C1144" s="835" t="s">
        <v>606</v>
      </c>
      <c r="D1144" s="863" t="s">
        <v>607</v>
      </c>
      <c r="E1144" s="835" t="s">
        <v>4515</v>
      </c>
      <c r="F1144" s="863" t="s">
        <v>4516</v>
      </c>
      <c r="G1144" s="835" t="s">
        <v>4523</v>
      </c>
      <c r="H1144" s="835" t="s">
        <v>4524</v>
      </c>
      <c r="I1144" s="849">
        <v>1.5172727108001709</v>
      </c>
      <c r="J1144" s="849">
        <v>700</v>
      </c>
      <c r="K1144" s="850">
        <v>1062</v>
      </c>
    </row>
    <row r="1145" spans="1:11" ht="14.45" customHeight="1" x14ac:dyDescent="0.2">
      <c r="A1145" s="831" t="s">
        <v>583</v>
      </c>
      <c r="B1145" s="832" t="s">
        <v>584</v>
      </c>
      <c r="C1145" s="835" t="s">
        <v>606</v>
      </c>
      <c r="D1145" s="863" t="s">
        <v>607</v>
      </c>
      <c r="E1145" s="835" t="s">
        <v>4515</v>
      </c>
      <c r="F1145" s="863" t="s">
        <v>4516</v>
      </c>
      <c r="G1145" s="835" t="s">
        <v>5873</v>
      </c>
      <c r="H1145" s="835" t="s">
        <v>5883</v>
      </c>
      <c r="I1145" s="849">
        <v>25.129999160766602</v>
      </c>
      <c r="J1145" s="849">
        <v>12</v>
      </c>
      <c r="K1145" s="850">
        <v>301.510009765625</v>
      </c>
    </row>
    <row r="1146" spans="1:11" ht="14.45" customHeight="1" x14ac:dyDescent="0.2">
      <c r="A1146" s="831" t="s">
        <v>583</v>
      </c>
      <c r="B1146" s="832" t="s">
        <v>584</v>
      </c>
      <c r="C1146" s="835" t="s">
        <v>606</v>
      </c>
      <c r="D1146" s="863" t="s">
        <v>607</v>
      </c>
      <c r="E1146" s="835" t="s">
        <v>4515</v>
      </c>
      <c r="F1146" s="863" t="s">
        <v>4516</v>
      </c>
      <c r="G1146" s="835" t="s">
        <v>5875</v>
      </c>
      <c r="H1146" s="835" t="s">
        <v>5884</v>
      </c>
      <c r="I1146" s="849">
        <v>5.8299999237060547</v>
      </c>
      <c r="J1146" s="849">
        <v>24</v>
      </c>
      <c r="K1146" s="850">
        <v>139.91999816894531</v>
      </c>
    </row>
    <row r="1147" spans="1:11" ht="14.45" customHeight="1" x14ac:dyDescent="0.2">
      <c r="A1147" s="831" t="s">
        <v>583</v>
      </c>
      <c r="B1147" s="832" t="s">
        <v>584</v>
      </c>
      <c r="C1147" s="835" t="s">
        <v>606</v>
      </c>
      <c r="D1147" s="863" t="s">
        <v>607</v>
      </c>
      <c r="E1147" s="835" t="s">
        <v>4515</v>
      </c>
      <c r="F1147" s="863" t="s">
        <v>4516</v>
      </c>
      <c r="G1147" s="835" t="s">
        <v>4829</v>
      </c>
      <c r="H1147" s="835" t="s">
        <v>4848</v>
      </c>
      <c r="I1147" s="849">
        <v>8.1223076306856594</v>
      </c>
      <c r="J1147" s="849">
        <v>69</v>
      </c>
      <c r="K1147" s="850">
        <v>560.52999877929688</v>
      </c>
    </row>
    <row r="1148" spans="1:11" ht="14.45" customHeight="1" x14ac:dyDescent="0.2">
      <c r="A1148" s="831" t="s">
        <v>583</v>
      </c>
      <c r="B1148" s="832" t="s">
        <v>584</v>
      </c>
      <c r="C1148" s="835" t="s">
        <v>606</v>
      </c>
      <c r="D1148" s="863" t="s">
        <v>607</v>
      </c>
      <c r="E1148" s="835" t="s">
        <v>4515</v>
      </c>
      <c r="F1148" s="863" t="s">
        <v>4516</v>
      </c>
      <c r="G1148" s="835" t="s">
        <v>4525</v>
      </c>
      <c r="H1148" s="835" t="s">
        <v>4526</v>
      </c>
      <c r="I1148" s="849">
        <v>26.170000076293945</v>
      </c>
      <c r="J1148" s="849">
        <v>22</v>
      </c>
      <c r="K1148" s="850">
        <v>575.7400074005127</v>
      </c>
    </row>
    <row r="1149" spans="1:11" ht="14.45" customHeight="1" x14ac:dyDescent="0.2">
      <c r="A1149" s="831" t="s">
        <v>583</v>
      </c>
      <c r="B1149" s="832" t="s">
        <v>584</v>
      </c>
      <c r="C1149" s="835" t="s">
        <v>606</v>
      </c>
      <c r="D1149" s="863" t="s">
        <v>607</v>
      </c>
      <c r="E1149" s="835" t="s">
        <v>4515</v>
      </c>
      <c r="F1149" s="863" t="s">
        <v>4516</v>
      </c>
      <c r="G1149" s="835" t="s">
        <v>5655</v>
      </c>
      <c r="H1149" s="835" t="s">
        <v>5656</v>
      </c>
      <c r="I1149" s="849">
        <v>15.025675722070643</v>
      </c>
      <c r="J1149" s="849">
        <v>262</v>
      </c>
      <c r="K1149" s="850">
        <v>3936.7800312042236</v>
      </c>
    </row>
    <row r="1150" spans="1:11" ht="14.45" customHeight="1" x14ac:dyDescent="0.2">
      <c r="A1150" s="831" t="s">
        <v>583</v>
      </c>
      <c r="B1150" s="832" t="s">
        <v>584</v>
      </c>
      <c r="C1150" s="835" t="s">
        <v>606</v>
      </c>
      <c r="D1150" s="863" t="s">
        <v>607</v>
      </c>
      <c r="E1150" s="835" t="s">
        <v>4515</v>
      </c>
      <c r="F1150" s="863" t="s">
        <v>4516</v>
      </c>
      <c r="G1150" s="835" t="s">
        <v>5657</v>
      </c>
      <c r="H1150" s="835" t="s">
        <v>5658</v>
      </c>
      <c r="I1150" s="849">
        <v>23.919090964577414</v>
      </c>
      <c r="J1150" s="849">
        <v>112</v>
      </c>
      <c r="K1150" s="850">
        <v>2679.0100021362305</v>
      </c>
    </row>
    <row r="1151" spans="1:11" ht="14.45" customHeight="1" x14ac:dyDescent="0.2">
      <c r="A1151" s="831" t="s">
        <v>583</v>
      </c>
      <c r="B1151" s="832" t="s">
        <v>584</v>
      </c>
      <c r="C1151" s="835" t="s">
        <v>606</v>
      </c>
      <c r="D1151" s="863" t="s">
        <v>607</v>
      </c>
      <c r="E1151" s="835" t="s">
        <v>4515</v>
      </c>
      <c r="F1151" s="863" t="s">
        <v>4516</v>
      </c>
      <c r="G1151" s="835" t="s">
        <v>4837</v>
      </c>
      <c r="H1151" s="835" t="s">
        <v>4854</v>
      </c>
      <c r="I1151" s="849">
        <v>9.4899997711181641</v>
      </c>
      <c r="J1151" s="849">
        <v>48</v>
      </c>
      <c r="K1151" s="850">
        <v>455.39999389648438</v>
      </c>
    </row>
    <row r="1152" spans="1:11" ht="14.45" customHeight="1" x14ac:dyDescent="0.2">
      <c r="A1152" s="831" t="s">
        <v>583</v>
      </c>
      <c r="B1152" s="832" t="s">
        <v>584</v>
      </c>
      <c r="C1152" s="835" t="s">
        <v>606</v>
      </c>
      <c r="D1152" s="863" t="s">
        <v>607</v>
      </c>
      <c r="E1152" s="835" t="s">
        <v>4515</v>
      </c>
      <c r="F1152" s="863" t="s">
        <v>4516</v>
      </c>
      <c r="G1152" s="835" t="s">
        <v>4839</v>
      </c>
      <c r="H1152" s="835" t="s">
        <v>4855</v>
      </c>
      <c r="I1152" s="849">
        <v>18.959999084472656</v>
      </c>
      <c r="J1152" s="849">
        <v>12</v>
      </c>
      <c r="K1152" s="850">
        <v>227.52000427246094</v>
      </c>
    </row>
    <row r="1153" spans="1:11" ht="14.45" customHeight="1" x14ac:dyDescent="0.2">
      <c r="A1153" s="831" t="s">
        <v>583</v>
      </c>
      <c r="B1153" s="832" t="s">
        <v>584</v>
      </c>
      <c r="C1153" s="835" t="s">
        <v>606</v>
      </c>
      <c r="D1153" s="863" t="s">
        <v>607</v>
      </c>
      <c r="E1153" s="835" t="s">
        <v>4515</v>
      </c>
      <c r="F1153" s="863" t="s">
        <v>4516</v>
      </c>
      <c r="G1153" s="835" t="s">
        <v>4841</v>
      </c>
      <c r="H1153" s="835" t="s">
        <v>4856</v>
      </c>
      <c r="I1153" s="849">
        <v>25.559999465942383</v>
      </c>
      <c r="J1153" s="849">
        <v>24</v>
      </c>
      <c r="K1153" s="850">
        <v>613.44000244140625</v>
      </c>
    </row>
    <row r="1154" spans="1:11" ht="14.45" customHeight="1" x14ac:dyDescent="0.2">
      <c r="A1154" s="831" t="s">
        <v>583</v>
      </c>
      <c r="B1154" s="832" t="s">
        <v>584</v>
      </c>
      <c r="C1154" s="835" t="s">
        <v>606</v>
      </c>
      <c r="D1154" s="863" t="s">
        <v>607</v>
      </c>
      <c r="E1154" s="835" t="s">
        <v>4515</v>
      </c>
      <c r="F1154" s="863" t="s">
        <v>4516</v>
      </c>
      <c r="G1154" s="835" t="s">
        <v>5885</v>
      </c>
      <c r="H1154" s="835" t="s">
        <v>5886</v>
      </c>
      <c r="I1154" s="849">
        <v>7.0799999237060547</v>
      </c>
      <c r="J1154" s="849">
        <v>1</v>
      </c>
      <c r="K1154" s="850">
        <v>7.0799999237060547</v>
      </c>
    </row>
    <row r="1155" spans="1:11" ht="14.45" customHeight="1" x14ac:dyDescent="0.2">
      <c r="A1155" s="831" t="s">
        <v>583</v>
      </c>
      <c r="B1155" s="832" t="s">
        <v>584</v>
      </c>
      <c r="C1155" s="835" t="s">
        <v>606</v>
      </c>
      <c r="D1155" s="863" t="s">
        <v>607</v>
      </c>
      <c r="E1155" s="835" t="s">
        <v>4515</v>
      </c>
      <c r="F1155" s="863" t="s">
        <v>4516</v>
      </c>
      <c r="G1155" s="835" t="s">
        <v>4884</v>
      </c>
      <c r="H1155" s="835" t="s">
        <v>4885</v>
      </c>
      <c r="I1155" s="849">
        <v>8.3400001525878906</v>
      </c>
      <c r="J1155" s="849">
        <v>1</v>
      </c>
      <c r="K1155" s="850">
        <v>8.3400001525878906</v>
      </c>
    </row>
    <row r="1156" spans="1:11" ht="14.45" customHeight="1" x14ac:dyDescent="0.2">
      <c r="A1156" s="831" t="s">
        <v>583</v>
      </c>
      <c r="B1156" s="832" t="s">
        <v>584</v>
      </c>
      <c r="C1156" s="835" t="s">
        <v>606</v>
      </c>
      <c r="D1156" s="863" t="s">
        <v>607</v>
      </c>
      <c r="E1156" s="835" t="s">
        <v>4515</v>
      </c>
      <c r="F1156" s="863" t="s">
        <v>4516</v>
      </c>
      <c r="G1156" s="835" t="s">
        <v>4527</v>
      </c>
      <c r="H1156" s="835" t="s">
        <v>4528</v>
      </c>
      <c r="I1156" s="849">
        <v>41.538462125338043</v>
      </c>
      <c r="J1156" s="849">
        <v>616</v>
      </c>
      <c r="K1156" s="850">
        <v>25586.650024414063</v>
      </c>
    </row>
    <row r="1157" spans="1:11" ht="14.45" customHeight="1" x14ac:dyDescent="0.2">
      <c r="A1157" s="831" t="s">
        <v>583</v>
      </c>
      <c r="B1157" s="832" t="s">
        <v>584</v>
      </c>
      <c r="C1157" s="835" t="s">
        <v>606</v>
      </c>
      <c r="D1157" s="863" t="s">
        <v>607</v>
      </c>
      <c r="E1157" s="835" t="s">
        <v>4515</v>
      </c>
      <c r="F1157" s="863" t="s">
        <v>4516</v>
      </c>
      <c r="G1157" s="835" t="s">
        <v>4527</v>
      </c>
      <c r="H1157" s="835" t="s">
        <v>4529</v>
      </c>
      <c r="I1157" s="849">
        <v>41.5390007019043</v>
      </c>
      <c r="J1157" s="849">
        <v>756</v>
      </c>
      <c r="K1157" s="850">
        <v>31402.200439453125</v>
      </c>
    </row>
    <row r="1158" spans="1:11" ht="14.45" customHeight="1" x14ac:dyDescent="0.2">
      <c r="A1158" s="831" t="s">
        <v>583</v>
      </c>
      <c r="B1158" s="832" t="s">
        <v>584</v>
      </c>
      <c r="C1158" s="835" t="s">
        <v>606</v>
      </c>
      <c r="D1158" s="863" t="s">
        <v>607</v>
      </c>
      <c r="E1158" s="835" t="s">
        <v>4515</v>
      </c>
      <c r="F1158" s="863" t="s">
        <v>4516</v>
      </c>
      <c r="G1158" s="835" t="s">
        <v>4896</v>
      </c>
      <c r="H1158" s="835" t="s">
        <v>4903</v>
      </c>
      <c r="I1158" s="849">
        <v>12.020000457763672</v>
      </c>
      <c r="J1158" s="849">
        <v>50</v>
      </c>
      <c r="K1158" s="850">
        <v>601</v>
      </c>
    </row>
    <row r="1159" spans="1:11" ht="14.45" customHeight="1" x14ac:dyDescent="0.2">
      <c r="A1159" s="831" t="s">
        <v>583</v>
      </c>
      <c r="B1159" s="832" t="s">
        <v>584</v>
      </c>
      <c r="C1159" s="835" t="s">
        <v>606</v>
      </c>
      <c r="D1159" s="863" t="s">
        <v>607</v>
      </c>
      <c r="E1159" s="835" t="s">
        <v>4515</v>
      </c>
      <c r="F1159" s="863" t="s">
        <v>4516</v>
      </c>
      <c r="G1159" s="835" t="s">
        <v>4900</v>
      </c>
      <c r="H1159" s="835" t="s">
        <v>4904</v>
      </c>
      <c r="I1159" s="849">
        <v>66.239997863769531</v>
      </c>
      <c r="J1159" s="849">
        <v>30</v>
      </c>
      <c r="K1159" s="850">
        <v>1987.199951171875</v>
      </c>
    </row>
    <row r="1160" spans="1:11" ht="14.45" customHeight="1" x14ac:dyDescent="0.2">
      <c r="A1160" s="831" t="s">
        <v>583</v>
      </c>
      <c r="B1160" s="832" t="s">
        <v>584</v>
      </c>
      <c r="C1160" s="835" t="s">
        <v>606</v>
      </c>
      <c r="D1160" s="863" t="s">
        <v>607</v>
      </c>
      <c r="E1160" s="835" t="s">
        <v>4515</v>
      </c>
      <c r="F1160" s="863" t="s">
        <v>4516</v>
      </c>
      <c r="G1160" s="835" t="s">
        <v>4530</v>
      </c>
      <c r="H1160" s="835" t="s">
        <v>4531</v>
      </c>
      <c r="I1160" s="849">
        <v>0.66478263036064478</v>
      </c>
      <c r="J1160" s="849">
        <v>3650</v>
      </c>
      <c r="K1160" s="850">
        <v>2429</v>
      </c>
    </row>
    <row r="1161" spans="1:11" ht="14.45" customHeight="1" x14ac:dyDescent="0.2">
      <c r="A1161" s="831" t="s">
        <v>583</v>
      </c>
      <c r="B1161" s="832" t="s">
        <v>584</v>
      </c>
      <c r="C1161" s="835" t="s">
        <v>606</v>
      </c>
      <c r="D1161" s="863" t="s">
        <v>607</v>
      </c>
      <c r="E1161" s="835" t="s">
        <v>4515</v>
      </c>
      <c r="F1161" s="863" t="s">
        <v>4516</v>
      </c>
      <c r="G1161" s="835" t="s">
        <v>4530</v>
      </c>
      <c r="H1161" s="835" t="s">
        <v>4532</v>
      </c>
      <c r="I1161" s="849">
        <v>0.66608697694280872</v>
      </c>
      <c r="J1161" s="849">
        <v>5600</v>
      </c>
      <c r="K1161" s="850">
        <v>3730.5</v>
      </c>
    </row>
    <row r="1162" spans="1:11" ht="14.45" customHeight="1" x14ac:dyDescent="0.2">
      <c r="A1162" s="831" t="s">
        <v>583</v>
      </c>
      <c r="B1162" s="832" t="s">
        <v>584</v>
      </c>
      <c r="C1162" s="835" t="s">
        <v>606</v>
      </c>
      <c r="D1162" s="863" t="s">
        <v>607</v>
      </c>
      <c r="E1162" s="835" t="s">
        <v>4533</v>
      </c>
      <c r="F1162" s="863" t="s">
        <v>4534</v>
      </c>
      <c r="G1162" s="835" t="s">
        <v>5887</v>
      </c>
      <c r="H1162" s="835" t="s">
        <v>5888</v>
      </c>
      <c r="I1162" s="849">
        <v>355.5</v>
      </c>
      <c r="J1162" s="849">
        <v>10</v>
      </c>
      <c r="K1162" s="850">
        <v>3554.97998046875</v>
      </c>
    </row>
    <row r="1163" spans="1:11" ht="14.45" customHeight="1" x14ac:dyDescent="0.2">
      <c r="A1163" s="831" t="s">
        <v>583</v>
      </c>
      <c r="B1163" s="832" t="s">
        <v>584</v>
      </c>
      <c r="C1163" s="835" t="s">
        <v>606</v>
      </c>
      <c r="D1163" s="863" t="s">
        <v>607</v>
      </c>
      <c r="E1163" s="835" t="s">
        <v>4533</v>
      </c>
      <c r="F1163" s="863" t="s">
        <v>4534</v>
      </c>
      <c r="G1163" s="835" t="s">
        <v>5675</v>
      </c>
      <c r="H1163" s="835" t="s">
        <v>5889</v>
      </c>
      <c r="I1163" s="849">
        <v>650.33001708984375</v>
      </c>
      <c r="J1163" s="849">
        <v>1</v>
      </c>
      <c r="K1163" s="850">
        <v>650.33001708984375</v>
      </c>
    </row>
    <row r="1164" spans="1:11" ht="14.45" customHeight="1" x14ac:dyDescent="0.2">
      <c r="A1164" s="831" t="s">
        <v>583</v>
      </c>
      <c r="B1164" s="832" t="s">
        <v>584</v>
      </c>
      <c r="C1164" s="835" t="s">
        <v>606</v>
      </c>
      <c r="D1164" s="863" t="s">
        <v>607</v>
      </c>
      <c r="E1164" s="835" t="s">
        <v>4533</v>
      </c>
      <c r="F1164" s="863" t="s">
        <v>4534</v>
      </c>
      <c r="G1164" s="835" t="s">
        <v>5675</v>
      </c>
      <c r="H1164" s="835" t="s">
        <v>5676</v>
      </c>
      <c r="I1164" s="849">
        <v>650.33001708984375</v>
      </c>
      <c r="J1164" s="849">
        <v>1</v>
      </c>
      <c r="K1164" s="850">
        <v>650.33001708984375</v>
      </c>
    </row>
    <row r="1165" spans="1:11" ht="14.45" customHeight="1" x14ac:dyDescent="0.2">
      <c r="A1165" s="831" t="s">
        <v>583</v>
      </c>
      <c r="B1165" s="832" t="s">
        <v>584</v>
      </c>
      <c r="C1165" s="835" t="s">
        <v>606</v>
      </c>
      <c r="D1165" s="863" t="s">
        <v>607</v>
      </c>
      <c r="E1165" s="835" t="s">
        <v>4533</v>
      </c>
      <c r="F1165" s="863" t="s">
        <v>4534</v>
      </c>
      <c r="G1165" s="835" t="s">
        <v>5678</v>
      </c>
      <c r="H1165" s="835" t="s">
        <v>5679</v>
      </c>
      <c r="I1165" s="849">
        <v>13.810000419616699</v>
      </c>
      <c r="J1165" s="849">
        <v>20</v>
      </c>
      <c r="K1165" s="850">
        <v>276.1199951171875</v>
      </c>
    </row>
    <row r="1166" spans="1:11" ht="14.45" customHeight="1" x14ac:dyDescent="0.2">
      <c r="A1166" s="831" t="s">
        <v>583</v>
      </c>
      <c r="B1166" s="832" t="s">
        <v>584</v>
      </c>
      <c r="C1166" s="835" t="s">
        <v>606</v>
      </c>
      <c r="D1166" s="863" t="s">
        <v>607</v>
      </c>
      <c r="E1166" s="835" t="s">
        <v>4533</v>
      </c>
      <c r="F1166" s="863" t="s">
        <v>4534</v>
      </c>
      <c r="G1166" s="835" t="s">
        <v>4945</v>
      </c>
      <c r="H1166" s="835" t="s">
        <v>4946</v>
      </c>
      <c r="I1166" s="849">
        <v>2.3599998950958252</v>
      </c>
      <c r="J1166" s="849">
        <v>50</v>
      </c>
      <c r="K1166" s="850">
        <v>118</v>
      </c>
    </row>
    <row r="1167" spans="1:11" ht="14.45" customHeight="1" x14ac:dyDescent="0.2">
      <c r="A1167" s="831" t="s">
        <v>583</v>
      </c>
      <c r="B1167" s="832" t="s">
        <v>584</v>
      </c>
      <c r="C1167" s="835" t="s">
        <v>606</v>
      </c>
      <c r="D1167" s="863" t="s">
        <v>607</v>
      </c>
      <c r="E1167" s="835" t="s">
        <v>4533</v>
      </c>
      <c r="F1167" s="863" t="s">
        <v>4534</v>
      </c>
      <c r="G1167" s="835" t="s">
        <v>4947</v>
      </c>
      <c r="H1167" s="835" t="s">
        <v>4948</v>
      </c>
      <c r="I1167" s="849">
        <v>2.3533332347869873</v>
      </c>
      <c r="J1167" s="849">
        <v>644</v>
      </c>
      <c r="K1167" s="850">
        <v>1515.9000244140625</v>
      </c>
    </row>
    <row r="1168" spans="1:11" ht="14.45" customHeight="1" x14ac:dyDescent="0.2">
      <c r="A1168" s="831" t="s">
        <v>583</v>
      </c>
      <c r="B1168" s="832" t="s">
        <v>584</v>
      </c>
      <c r="C1168" s="835" t="s">
        <v>606</v>
      </c>
      <c r="D1168" s="863" t="s">
        <v>607</v>
      </c>
      <c r="E1168" s="835" t="s">
        <v>4533</v>
      </c>
      <c r="F1168" s="863" t="s">
        <v>4534</v>
      </c>
      <c r="G1168" s="835" t="s">
        <v>4949</v>
      </c>
      <c r="H1168" s="835" t="s">
        <v>4950</v>
      </c>
      <c r="I1168" s="849">
        <v>2.3587498962879181</v>
      </c>
      <c r="J1168" s="849">
        <v>400</v>
      </c>
      <c r="K1168" s="850">
        <v>943.5</v>
      </c>
    </row>
    <row r="1169" spans="1:11" ht="14.45" customHeight="1" x14ac:dyDescent="0.2">
      <c r="A1169" s="831" t="s">
        <v>583</v>
      </c>
      <c r="B1169" s="832" t="s">
        <v>584</v>
      </c>
      <c r="C1169" s="835" t="s">
        <v>606</v>
      </c>
      <c r="D1169" s="863" t="s">
        <v>607</v>
      </c>
      <c r="E1169" s="835" t="s">
        <v>4533</v>
      </c>
      <c r="F1169" s="863" t="s">
        <v>4534</v>
      </c>
      <c r="G1169" s="835" t="s">
        <v>5890</v>
      </c>
      <c r="H1169" s="835" t="s">
        <v>5891</v>
      </c>
      <c r="I1169" s="849">
        <v>2.3599998950958252</v>
      </c>
      <c r="J1169" s="849">
        <v>150</v>
      </c>
      <c r="K1169" s="850">
        <v>354</v>
      </c>
    </row>
    <row r="1170" spans="1:11" ht="14.45" customHeight="1" x14ac:dyDescent="0.2">
      <c r="A1170" s="831" t="s">
        <v>583</v>
      </c>
      <c r="B1170" s="832" t="s">
        <v>584</v>
      </c>
      <c r="C1170" s="835" t="s">
        <v>606</v>
      </c>
      <c r="D1170" s="863" t="s">
        <v>607</v>
      </c>
      <c r="E1170" s="835" t="s">
        <v>4533</v>
      </c>
      <c r="F1170" s="863" t="s">
        <v>4534</v>
      </c>
      <c r="G1170" s="835" t="s">
        <v>5892</v>
      </c>
      <c r="H1170" s="835" t="s">
        <v>5893</v>
      </c>
      <c r="I1170" s="849">
        <v>2.3599998950958252</v>
      </c>
      <c r="J1170" s="849">
        <v>48</v>
      </c>
      <c r="K1170" s="850">
        <v>113.5</v>
      </c>
    </row>
    <row r="1171" spans="1:11" ht="14.45" customHeight="1" x14ac:dyDescent="0.2">
      <c r="A1171" s="831" t="s">
        <v>583</v>
      </c>
      <c r="B1171" s="832" t="s">
        <v>584</v>
      </c>
      <c r="C1171" s="835" t="s">
        <v>606</v>
      </c>
      <c r="D1171" s="863" t="s">
        <v>607</v>
      </c>
      <c r="E1171" s="835" t="s">
        <v>4533</v>
      </c>
      <c r="F1171" s="863" t="s">
        <v>4534</v>
      </c>
      <c r="G1171" s="835" t="s">
        <v>4947</v>
      </c>
      <c r="H1171" s="835" t="s">
        <v>4951</v>
      </c>
      <c r="I1171" s="849">
        <v>2.357142754963466</v>
      </c>
      <c r="J1171" s="849">
        <v>350</v>
      </c>
      <c r="K1171" s="850">
        <v>825</v>
      </c>
    </row>
    <row r="1172" spans="1:11" ht="14.45" customHeight="1" x14ac:dyDescent="0.2">
      <c r="A1172" s="831" t="s">
        <v>583</v>
      </c>
      <c r="B1172" s="832" t="s">
        <v>584</v>
      </c>
      <c r="C1172" s="835" t="s">
        <v>606</v>
      </c>
      <c r="D1172" s="863" t="s">
        <v>607</v>
      </c>
      <c r="E1172" s="835" t="s">
        <v>4533</v>
      </c>
      <c r="F1172" s="863" t="s">
        <v>4534</v>
      </c>
      <c r="G1172" s="835" t="s">
        <v>4949</v>
      </c>
      <c r="H1172" s="835" t="s">
        <v>4952</v>
      </c>
      <c r="I1172" s="849">
        <v>2.3599998950958252</v>
      </c>
      <c r="J1172" s="849">
        <v>346</v>
      </c>
      <c r="K1172" s="850">
        <v>816.62999725341797</v>
      </c>
    </row>
    <row r="1173" spans="1:11" ht="14.45" customHeight="1" x14ac:dyDescent="0.2">
      <c r="A1173" s="831" t="s">
        <v>583</v>
      </c>
      <c r="B1173" s="832" t="s">
        <v>584</v>
      </c>
      <c r="C1173" s="835" t="s">
        <v>606</v>
      </c>
      <c r="D1173" s="863" t="s">
        <v>607</v>
      </c>
      <c r="E1173" s="835" t="s">
        <v>4533</v>
      </c>
      <c r="F1173" s="863" t="s">
        <v>4534</v>
      </c>
      <c r="G1173" s="835" t="s">
        <v>5890</v>
      </c>
      <c r="H1173" s="835" t="s">
        <v>5894</v>
      </c>
      <c r="I1173" s="849">
        <v>2.3587498962879181</v>
      </c>
      <c r="J1173" s="849">
        <v>400</v>
      </c>
      <c r="K1173" s="850">
        <v>943.5</v>
      </c>
    </row>
    <row r="1174" spans="1:11" ht="14.45" customHeight="1" x14ac:dyDescent="0.2">
      <c r="A1174" s="831" t="s">
        <v>583</v>
      </c>
      <c r="B1174" s="832" t="s">
        <v>584</v>
      </c>
      <c r="C1174" s="835" t="s">
        <v>606</v>
      </c>
      <c r="D1174" s="863" t="s">
        <v>607</v>
      </c>
      <c r="E1174" s="835" t="s">
        <v>4533</v>
      </c>
      <c r="F1174" s="863" t="s">
        <v>4534</v>
      </c>
      <c r="G1174" s="835" t="s">
        <v>5685</v>
      </c>
      <c r="H1174" s="835" t="s">
        <v>5895</v>
      </c>
      <c r="I1174" s="849">
        <v>1.6950000524520874</v>
      </c>
      <c r="J1174" s="849">
        <v>400</v>
      </c>
      <c r="K1174" s="850">
        <v>677.10000610351563</v>
      </c>
    </row>
    <row r="1175" spans="1:11" ht="14.45" customHeight="1" x14ac:dyDescent="0.2">
      <c r="A1175" s="831" t="s">
        <v>583</v>
      </c>
      <c r="B1175" s="832" t="s">
        <v>584</v>
      </c>
      <c r="C1175" s="835" t="s">
        <v>606</v>
      </c>
      <c r="D1175" s="863" t="s">
        <v>607</v>
      </c>
      <c r="E1175" s="835" t="s">
        <v>4533</v>
      </c>
      <c r="F1175" s="863" t="s">
        <v>4534</v>
      </c>
      <c r="G1175" s="835" t="s">
        <v>5685</v>
      </c>
      <c r="H1175" s="835" t="s">
        <v>5686</v>
      </c>
      <c r="I1175" s="849">
        <v>1.6733332872390747</v>
      </c>
      <c r="J1175" s="849">
        <v>350</v>
      </c>
      <c r="K1175" s="850">
        <v>586.5</v>
      </c>
    </row>
    <row r="1176" spans="1:11" ht="14.45" customHeight="1" x14ac:dyDescent="0.2">
      <c r="A1176" s="831" t="s">
        <v>583</v>
      </c>
      <c r="B1176" s="832" t="s">
        <v>584</v>
      </c>
      <c r="C1176" s="835" t="s">
        <v>606</v>
      </c>
      <c r="D1176" s="863" t="s">
        <v>607</v>
      </c>
      <c r="E1176" s="835" t="s">
        <v>4533</v>
      </c>
      <c r="F1176" s="863" t="s">
        <v>4534</v>
      </c>
      <c r="G1176" s="835" t="s">
        <v>5685</v>
      </c>
      <c r="H1176" s="835" t="s">
        <v>5896</v>
      </c>
      <c r="I1176" s="849">
        <v>1.7000000476837158</v>
      </c>
      <c r="J1176" s="849">
        <v>150</v>
      </c>
      <c r="K1176" s="850">
        <v>255</v>
      </c>
    </row>
    <row r="1177" spans="1:11" ht="14.45" customHeight="1" x14ac:dyDescent="0.2">
      <c r="A1177" s="831" t="s">
        <v>583</v>
      </c>
      <c r="B1177" s="832" t="s">
        <v>584</v>
      </c>
      <c r="C1177" s="835" t="s">
        <v>606</v>
      </c>
      <c r="D1177" s="863" t="s">
        <v>607</v>
      </c>
      <c r="E1177" s="835" t="s">
        <v>4533</v>
      </c>
      <c r="F1177" s="863" t="s">
        <v>4534</v>
      </c>
      <c r="G1177" s="835" t="s">
        <v>5897</v>
      </c>
      <c r="H1177" s="835" t="s">
        <v>5898</v>
      </c>
      <c r="I1177" s="849">
        <v>2.7866666316986084</v>
      </c>
      <c r="J1177" s="849">
        <v>300</v>
      </c>
      <c r="K1177" s="850">
        <v>836.09999084472656</v>
      </c>
    </row>
    <row r="1178" spans="1:11" ht="14.45" customHeight="1" x14ac:dyDescent="0.2">
      <c r="A1178" s="831" t="s">
        <v>583</v>
      </c>
      <c r="B1178" s="832" t="s">
        <v>584</v>
      </c>
      <c r="C1178" s="835" t="s">
        <v>606</v>
      </c>
      <c r="D1178" s="863" t="s">
        <v>607</v>
      </c>
      <c r="E1178" s="835" t="s">
        <v>4533</v>
      </c>
      <c r="F1178" s="863" t="s">
        <v>4534</v>
      </c>
      <c r="G1178" s="835" t="s">
        <v>4964</v>
      </c>
      <c r="H1178" s="835" t="s">
        <v>4965</v>
      </c>
      <c r="I1178" s="849">
        <v>1.695555607477824</v>
      </c>
      <c r="J1178" s="849">
        <v>6700</v>
      </c>
      <c r="K1178" s="850">
        <v>11357</v>
      </c>
    </row>
    <row r="1179" spans="1:11" ht="14.45" customHeight="1" x14ac:dyDescent="0.2">
      <c r="A1179" s="831" t="s">
        <v>583</v>
      </c>
      <c r="B1179" s="832" t="s">
        <v>584</v>
      </c>
      <c r="C1179" s="835" t="s">
        <v>606</v>
      </c>
      <c r="D1179" s="863" t="s">
        <v>607</v>
      </c>
      <c r="E1179" s="835" t="s">
        <v>4533</v>
      </c>
      <c r="F1179" s="863" t="s">
        <v>4534</v>
      </c>
      <c r="G1179" s="835" t="s">
        <v>4964</v>
      </c>
      <c r="H1179" s="835" t="s">
        <v>4966</v>
      </c>
      <c r="I1179" s="849">
        <v>1.6900000348687172</v>
      </c>
      <c r="J1179" s="849">
        <v>5150</v>
      </c>
      <c r="K1179" s="850">
        <v>8697.5</v>
      </c>
    </row>
    <row r="1180" spans="1:11" ht="14.45" customHeight="1" x14ac:dyDescent="0.2">
      <c r="A1180" s="831" t="s">
        <v>583</v>
      </c>
      <c r="B1180" s="832" t="s">
        <v>584</v>
      </c>
      <c r="C1180" s="835" t="s">
        <v>606</v>
      </c>
      <c r="D1180" s="863" t="s">
        <v>607</v>
      </c>
      <c r="E1180" s="835" t="s">
        <v>4533</v>
      </c>
      <c r="F1180" s="863" t="s">
        <v>4534</v>
      </c>
      <c r="G1180" s="835" t="s">
        <v>4964</v>
      </c>
      <c r="H1180" s="835" t="s">
        <v>4967</v>
      </c>
      <c r="I1180" s="849">
        <v>1.6947619574410575</v>
      </c>
      <c r="J1180" s="849">
        <v>13850</v>
      </c>
      <c r="K1180" s="850">
        <v>23471</v>
      </c>
    </row>
    <row r="1181" spans="1:11" ht="14.45" customHeight="1" x14ac:dyDescent="0.2">
      <c r="A1181" s="831" t="s">
        <v>583</v>
      </c>
      <c r="B1181" s="832" t="s">
        <v>584</v>
      </c>
      <c r="C1181" s="835" t="s">
        <v>606</v>
      </c>
      <c r="D1181" s="863" t="s">
        <v>607</v>
      </c>
      <c r="E1181" s="835" t="s">
        <v>4533</v>
      </c>
      <c r="F1181" s="863" t="s">
        <v>4534</v>
      </c>
      <c r="G1181" s="835" t="s">
        <v>4539</v>
      </c>
      <c r="H1181" s="835" t="s">
        <v>4540</v>
      </c>
      <c r="I1181" s="849">
        <v>33.880001068115234</v>
      </c>
      <c r="J1181" s="849">
        <v>9</v>
      </c>
      <c r="K1181" s="850">
        <v>304.92000961303711</v>
      </c>
    </row>
    <row r="1182" spans="1:11" ht="14.45" customHeight="1" x14ac:dyDescent="0.2">
      <c r="A1182" s="831" t="s">
        <v>583</v>
      </c>
      <c r="B1182" s="832" t="s">
        <v>584</v>
      </c>
      <c r="C1182" s="835" t="s">
        <v>606</v>
      </c>
      <c r="D1182" s="863" t="s">
        <v>607</v>
      </c>
      <c r="E1182" s="835" t="s">
        <v>4533</v>
      </c>
      <c r="F1182" s="863" t="s">
        <v>4534</v>
      </c>
      <c r="G1182" s="835" t="s">
        <v>4539</v>
      </c>
      <c r="H1182" s="835" t="s">
        <v>5687</v>
      </c>
      <c r="I1182" s="849">
        <v>33.881250858306885</v>
      </c>
      <c r="J1182" s="849">
        <v>13</v>
      </c>
      <c r="K1182" s="850">
        <v>440.47000503540039</v>
      </c>
    </row>
    <row r="1183" spans="1:11" ht="14.45" customHeight="1" x14ac:dyDescent="0.2">
      <c r="A1183" s="831" t="s">
        <v>583</v>
      </c>
      <c r="B1183" s="832" t="s">
        <v>584</v>
      </c>
      <c r="C1183" s="835" t="s">
        <v>606</v>
      </c>
      <c r="D1183" s="863" t="s">
        <v>607</v>
      </c>
      <c r="E1183" s="835" t="s">
        <v>4533</v>
      </c>
      <c r="F1183" s="863" t="s">
        <v>4534</v>
      </c>
      <c r="G1183" s="835" t="s">
        <v>5688</v>
      </c>
      <c r="H1183" s="835" t="s">
        <v>5689</v>
      </c>
      <c r="I1183" s="849">
        <v>11.494516003516413</v>
      </c>
      <c r="J1183" s="849">
        <v>3660</v>
      </c>
      <c r="K1183" s="850">
        <v>42071.089893341064</v>
      </c>
    </row>
    <row r="1184" spans="1:11" ht="14.45" customHeight="1" x14ac:dyDescent="0.2">
      <c r="A1184" s="831" t="s">
        <v>583</v>
      </c>
      <c r="B1184" s="832" t="s">
        <v>584</v>
      </c>
      <c r="C1184" s="835" t="s">
        <v>606</v>
      </c>
      <c r="D1184" s="863" t="s">
        <v>607</v>
      </c>
      <c r="E1184" s="835" t="s">
        <v>4533</v>
      </c>
      <c r="F1184" s="863" t="s">
        <v>4534</v>
      </c>
      <c r="G1184" s="835" t="s">
        <v>5688</v>
      </c>
      <c r="H1184" s="835" t="s">
        <v>5690</v>
      </c>
      <c r="I1184" s="849">
        <v>11.491162654965423</v>
      </c>
      <c r="J1184" s="849">
        <v>5124</v>
      </c>
      <c r="K1184" s="850">
        <v>58893.580013275146</v>
      </c>
    </row>
    <row r="1185" spans="1:11" ht="14.45" customHeight="1" x14ac:dyDescent="0.2">
      <c r="A1185" s="831" t="s">
        <v>583</v>
      </c>
      <c r="B1185" s="832" t="s">
        <v>584</v>
      </c>
      <c r="C1185" s="835" t="s">
        <v>606</v>
      </c>
      <c r="D1185" s="863" t="s">
        <v>607</v>
      </c>
      <c r="E1185" s="835" t="s">
        <v>4533</v>
      </c>
      <c r="F1185" s="863" t="s">
        <v>4534</v>
      </c>
      <c r="G1185" s="835" t="s">
        <v>5899</v>
      </c>
      <c r="H1185" s="835" t="s">
        <v>5900</v>
      </c>
      <c r="I1185" s="849">
        <v>11.264999866485596</v>
      </c>
      <c r="J1185" s="849">
        <v>100</v>
      </c>
      <c r="K1185" s="850">
        <v>1126.5</v>
      </c>
    </row>
    <row r="1186" spans="1:11" ht="14.45" customHeight="1" x14ac:dyDescent="0.2">
      <c r="A1186" s="831" t="s">
        <v>583</v>
      </c>
      <c r="B1186" s="832" t="s">
        <v>584</v>
      </c>
      <c r="C1186" s="835" t="s">
        <v>606</v>
      </c>
      <c r="D1186" s="863" t="s">
        <v>607</v>
      </c>
      <c r="E1186" s="835" t="s">
        <v>4533</v>
      </c>
      <c r="F1186" s="863" t="s">
        <v>4534</v>
      </c>
      <c r="G1186" s="835" t="s">
        <v>5901</v>
      </c>
      <c r="H1186" s="835" t="s">
        <v>5902</v>
      </c>
      <c r="I1186" s="849">
        <v>38.5</v>
      </c>
      <c r="J1186" s="849">
        <v>150</v>
      </c>
      <c r="K1186" s="850">
        <v>5775.3299560546875</v>
      </c>
    </row>
    <row r="1187" spans="1:11" ht="14.45" customHeight="1" x14ac:dyDescent="0.2">
      <c r="A1187" s="831" t="s">
        <v>583</v>
      </c>
      <c r="B1187" s="832" t="s">
        <v>584</v>
      </c>
      <c r="C1187" s="835" t="s">
        <v>606</v>
      </c>
      <c r="D1187" s="863" t="s">
        <v>607</v>
      </c>
      <c r="E1187" s="835" t="s">
        <v>4533</v>
      </c>
      <c r="F1187" s="863" t="s">
        <v>4534</v>
      </c>
      <c r="G1187" s="835" t="s">
        <v>5901</v>
      </c>
      <c r="H1187" s="835" t="s">
        <v>5903</v>
      </c>
      <c r="I1187" s="849">
        <v>38.5</v>
      </c>
      <c r="J1187" s="849">
        <v>50</v>
      </c>
      <c r="K1187" s="850">
        <v>1925.1099853515625</v>
      </c>
    </row>
    <row r="1188" spans="1:11" ht="14.45" customHeight="1" x14ac:dyDescent="0.2">
      <c r="A1188" s="831" t="s">
        <v>583</v>
      </c>
      <c r="B1188" s="832" t="s">
        <v>584</v>
      </c>
      <c r="C1188" s="835" t="s">
        <v>606</v>
      </c>
      <c r="D1188" s="863" t="s">
        <v>607</v>
      </c>
      <c r="E1188" s="835" t="s">
        <v>4533</v>
      </c>
      <c r="F1188" s="863" t="s">
        <v>4534</v>
      </c>
      <c r="G1188" s="835" t="s">
        <v>4971</v>
      </c>
      <c r="H1188" s="835" t="s">
        <v>4973</v>
      </c>
      <c r="I1188" s="849">
        <v>11.144999980926514</v>
      </c>
      <c r="J1188" s="849">
        <v>130</v>
      </c>
      <c r="K1188" s="850">
        <v>1449.2000045776367</v>
      </c>
    </row>
    <row r="1189" spans="1:11" ht="14.45" customHeight="1" x14ac:dyDescent="0.2">
      <c r="A1189" s="831" t="s">
        <v>583</v>
      </c>
      <c r="B1189" s="832" t="s">
        <v>584</v>
      </c>
      <c r="C1189" s="835" t="s">
        <v>606</v>
      </c>
      <c r="D1189" s="863" t="s">
        <v>607</v>
      </c>
      <c r="E1189" s="835" t="s">
        <v>4533</v>
      </c>
      <c r="F1189" s="863" t="s">
        <v>4534</v>
      </c>
      <c r="G1189" s="835" t="s">
        <v>5904</v>
      </c>
      <c r="H1189" s="835" t="s">
        <v>5905</v>
      </c>
      <c r="I1189" s="849">
        <v>41</v>
      </c>
      <c r="J1189" s="849">
        <v>20</v>
      </c>
      <c r="K1189" s="850">
        <v>819.9000244140625</v>
      </c>
    </row>
    <row r="1190" spans="1:11" ht="14.45" customHeight="1" x14ac:dyDescent="0.2">
      <c r="A1190" s="831" t="s">
        <v>583</v>
      </c>
      <c r="B1190" s="832" t="s">
        <v>584</v>
      </c>
      <c r="C1190" s="835" t="s">
        <v>606</v>
      </c>
      <c r="D1190" s="863" t="s">
        <v>607</v>
      </c>
      <c r="E1190" s="835" t="s">
        <v>4533</v>
      </c>
      <c r="F1190" s="863" t="s">
        <v>4534</v>
      </c>
      <c r="G1190" s="835" t="s">
        <v>5904</v>
      </c>
      <c r="H1190" s="835" t="s">
        <v>5906</v>
      </c>
      <c r="I1190" s="849">
        <v>41</v>
      </c>
      <c r="J1190" s="849">
        <v>20</v>
      </c>
      <c r="K1190" s="850">
        <v>819.9000244140625</v>
      </c>
    </row>
    <row r="1191" spans="1:11" ht="14.45" customHeight="1" x14ac:dyDescent="0.2">
      <c r="A1191" s="831" t="s">
        <v>583</v>
      </c>
      <c r="B1191" s="832" t="s">
        <v>584</v>
      </c>
      <c r="C1191" s="835" t="s">
        <v>606</v>
      </c>
      <c r="D1191" s="863" t="s">
        <v>607</v>
      </c>
      <c r="E1191" s="835" t="s">
        <v>4533</v>
      </c>
      <c r="F1191" s="863" t="s">
        <v>4534</v>
      </c>
      <c r="G1191" s="835" t="s">
        <v>5907</v>
      </c>
      <c r="H1191" s="835" t="s">
        <v>5908</v>
      </c>
      <c r="I1191" s="849">
        <v>82.889999389648438</v>
      </c>
      <c r="J1191" s="849">
        <v>35</v>
      </c>
      <c r="K1191" s="850">
        <v>2901.0299072265625</v>
      </c>
    </row>
    <row r="1192" spans="1:11" ht="14.45" customHeight="1" x14ac:dyDescent="0.2">
      <c r="A1192" s="831" t="s">
        <v>583</v>
      </c>
      <c r="B1192" s="832" t="s">
        <v>584</v>
      </c>
      <c r="C1192" s="835" t="s">
        <v>606</v>
      </c>
      <c r="D1192" s="863" t="s">
        <v>607</v>
      </c>
      <c r="E1192" s="835" t="s">
        <v>4533</v>
      </c>
      <c r="F1192" s="863" t="s">
        <v>4534</v>
      </c>
      <c r="G1192" s="835" t="s">
        <v>5909</v>
      </c>
      <c r="H1192" s="835" t="s">
        <v>5910</v>
      </c>
      <c r="I1192" s="849">
        <v>93.470001220703125</v>
      </c>
      <c r="J1192" s="849">
        <v>25</v>
      </c>
      <c r="K1192" s="850">
        <v>2336.8701171875</v>
      </c>
    </row>
    <row r="1193" spans="1:11" ht="14.45" customHeight="1" x14ac:dyDescent="0.2">
      <c r="A1193" s="831" t="s">
        <v>583</v>
      </c>
      <c r="B1193" s="832" t="s">
        <v>584</v>
      </c>
      <c r="C1193" s="835" t="s">
        <v>606</v>
      </c>
      <c r="D1193" s="863" t="s">
        <v>607</v>
      </c>
      <c r="E1193" s="835" t="s">
        <v>4533</v>
      </c>
      <c r="F1193" s="863" t="s">
        <v>4534</v>
      </c>
      <c r="G1193" s="835" t="s">
        <v>5693</v>
      </c>
      <c r="H1193" s="835" t="s">
        <v>5911</v>
      </c>
      <c r="I1193" s="849">
        <v>59.029998779296875</v>
      </c>
      <c r="J1193" s="849">
        <v>3</v>
      </c>
      <c r="K1193" s="850">
        <v>177.08999633789063</v>
      </c>
    </row>
    <row r="1194" spans="1:11" ht="14.45" customHeight="1" x14ac:dyDescent="0.2">
      <c r="A1194" s="831" t="s">
        <v>583</v>
      </c>
      <c r="B1194" s="832" t="s">
        <v>584</v>
      </c>
      <c r="C1194" s="835" t="s">
        <v>606</v>
      </c>
      <c r="D1194" s="863" t="s">
        <v>607</v>
      </c>
      <c r="E1194" s="835" t="s">
        <v>4533</v>
      </c>
      <c r="F1194" s="863" t="s">
        <v>4534</v>
      </c>
      <c r="G1194" s="835" t="s">
        <v>5693</v>
      </c>
      <c r="H1194" s="835" t="s">
        <v>5694</v>
      </c>
      <c r="I1194" s="849">
        <v>54.459999084472656</v>
      </c>
      <c r="J1194" s="849">
        <v>2</v>
      </c>
      <c r="K1194" s="850">
        <v>108.91999816894531</v>
      </c>
    </row>
    <row r="1195" spans="1:11" ht="14.45" customHeight="1" x14ac:dyDescent="0.2">
      <c r="A1195" s="831" t="s">
        <v>583</v>
      </c>
      <c r="B1195" s="832" t="s">
        <v>584</v>
      </c>
      <c r="C1195" s="835" t="s">
        <v>606</v>
      </c>
      <c r="D1195" s="863" t="s">
        <v>607</v>
      </c>
      <c r="E1195" s="835" t="s">
        <v>4533</v>
      </c>
      <c r="F1195" s="863" t="s">
        <v>4534</v>
      </c>
      <c r="G1195" s="835" t="s">
        <v>4984</v>
      </c>
      <c r="H1195" s="835" t="s">
        <v>4985</v>
      </c>
      <c r="I1195" s="849">
        <v>5.2640001455942791</v>
      </c>
      <c r="J1195" s="849">
        <v>3350</v>
      </c>
      <c r="K1195" s="850">
        <v>17632.800003051758</v>
      </c>
    </row>
    <row r="1196" spans="1:11" ht="14.45" customHeight="1" x14ac:dyDescent="0.2">
      <c r="A1196" s="831" t="s">
        <v>583</v>
      </c>
      <c r="B1196" s="832" t="s">
        <v>584</v>
      </c>
      <c r="C1196" s="835" t="s">
        <v>606</v>
      </c>
      <c r="D1196" s="863" t="s">
        <v>607</v>
      </c>
      <c r="E1196" s="835" t="s">
        <v>4533</v>
      </c>
      <c r="F1196" s="863" t="s">
        <v>4534</v>
      </c>
      <c r="G1196" s="835" t="s">
        <v>4541</v>
      </c>
      <c r="H1196" s="835" t="s">
        <v>4542</v>
      </c>
      <c r="I1196" s="849">
        <v>3.4840740892622204</v>
      </c>
      <c r="J1196" s="849">
        <v>4070</v>
      </c>
      <c r="K1196" s="850">
        <v>14181.600006103516</v>
      </c>
    </row>
    <row r="1197" spans="1:11" ht="14.45" customHeight="1" x14ac:dyDescent="0.2">
      <c r="A1197" s="831" t="s">
        <v>583</v>
      </c>
      <c r="B1197" s="832" t="s">
        <v>584</v>
      </c>
      <c r="C1197" s="835" t="s">
        <v>606</v>
      </c>
      <c r="D1197" s="863" t="s">
        <v>607</v>
      </c>
      <c r="E1197" s="835" t="s">
        <v>4533</v>
      </c>
      <c r="F1197" s="863" t="s">
        <v>4534</v>
      </c>
      <c r="G1197" s="835" t="s">
        <v>5912</v>
      </c>
      <c r="H1197" s="835" t="s">
        <v>5913</v>
      </c>
      <c r="I1197" s="849">
        <v>26.020000457763672</v>
      </c>
      <c r="J1197" s="849">
        <v>50</v>
      </c>
      <c r="K1197" s="850">
        <v>1300.760009765625</v>
      </c>
    </row>
    <row r="1198" spans="1:11" ht="14.45" customHeight="1" x14ac:dyDescent="0.2">
      <c r="A1198" s="831" t="s">
        <v>583</v>
      </c>
      <c r="B1198" s="832" t="s">
        <v>584</v>
      </c>
      <c r="C1198" s="835" t="s">
        <v>606</v>
      </c>
      <c r="D1198" s="863" t="s">
        <v>607</v>
      </c>
      <c r="E1198" s="835" t="s">
        <v>4533</v>
      </c>
      <c r="F1198" s="863" t="s">
        <v>4534</v>
      </c>
      <c r="G1198" s="835" t="s">
        <v>4984</v>
      </c>
      <c r="H1198" s="835" t="s">
        <v>4988</v>
      </c>
      <c r="I1198" s="849">
        <v>5.4218749701976776</v>
      </c>
      <c r="J1198" s="849">
        <v>3960</v>
      </c>
      <c r="K1198" s="850">
        <v>21523.199996948242</v>
      </c>
    </row>
    <row r="1199" spans="1:11" ht="14.45" customHeight="1" x14ac:dyDescent="0.2">
      <c r="A1199" s="831" t="s">
        <v>583</v>
      </c>
      <c r="B1199" s="832" t="s">
        <v>584</v>
      </c>
      <c r="C1199" s="835" t="s">
        <v>606</v>
      </c>
      <c r="D1199" s="863" t="s">
        <v>607</v>
      </c>
      <c r="E1199" s="835" t="s">
        <v>4533</v>
      </c>
      <c r="F1199" s="863" t="s">
        <v>4534</v>
      </c>
      <c r="G1199" s="835" t="s">
        <v>4541</v>
      </c>
      <c r="H1199" s="835" t="s">
        <v>4543</v>
      </c>
      <c r="I1199" s="849">
        <v>3.4140000740687051</v>
      </c>
      <c r="J1199" s="849">
        <v>4840</v>
      </c>
      <c r="K1199" s="850">
        <v>16581.600044250488</v>
      </c>
    </row>
    <row r="1200" spans="1:11" ht="14.45" customHeight="1" x14ac:dyDescent="0.2">
      <c r="A1200" s="831" t="s">
        <v>583</v>
      </c>
      <c r="B1200" s="832" t="s">
        <v>584</v>
      </c>
      <c r="C1200" s="835" t="s">
        <v>606</v>
      </c>
      <c r="D1200" s="863" t="s">
        <v>607</v>
      </c>
      <c r="E1200" s="835" t="s">
        <v>4533</v>
      </c>
      <c r="F1200" s="863" t="s">
        <v>4534</v>
      </c>
      <c r="G1200" s="835" t="s">
        <v>5912</v>
      </c>
      <c r="H1200" s="835" t="s">
        <v>5914</v>
      </c>
      <c r="I1200" s="849">
        <v>26.020000457763672</v>
      </c>
      <c r="J1200" s="849">
        <v>25</v>
      </c>
      <c r="K1200" s="850">
        <v>650.3800048828125</v>
      </c>
    </row>
    <row r="1201" spans="1:11" ht="14.45" customHeight="1" x14ac:dyDescent="0.2">
      <c r="A1201" s="831" t="s">
        <v>583</v>
      </c>
      <c r="B1201" s="832" t="s">
        <v>584</v>
      </c>
      <c r="C1201" s="835" t="s">
        <v>606</v>
      </c>
      <c r="D1201" s="863" t="s">
        <v>607</v>
      </c>
      <c r="E1201" s="835" t="s">
        <v>4533</v>
      </c>
      <c r="F1201" s="863" t="s">
        <v>4534</v>
      </c>
      <c r="G1201" s="835" t="s">
        <v>4992</v>
      </c>
      <c r="H1201" s="835" t="s">
        <v>4993</v>
      </c>
      <c r="I1201" s="849">
        <v>185.1300048828125</v>
      </c>
      <c r="J1201" s="849">
        <v>15</v>
      </c>
      <c r="K1201" s="850">
        <v>2777</v>
      </c>
    </row>
    <row r="1202" spans="1:11" ht="14.45" customHeight="1" x14ac:dyDescent="0.2">
      <c r="A1202" s="831" t="s">
        <v>583</v>
      </c>
      <c r="B1202" s="832" t="s">
        <v>584</v>
      </c>
      <c r="C1202" s="835" t="s">
        <v>606</v>
      </c>
      <c r="D1202" s="863" t="s">
        <v>607</v>
      </c>
      <c r="E1202" s="835" t="s">
        <v>4533</v>
      </c>
      <c r="F1202" s="863" t="s">
        <v>4534</v>
      </c>
      <c r="G1202" s="835" t="s">
        <v>5915</v>
      </c>
      <c r="H1202" s="835" t="s">
        <v>5916</v>
      </c>
      <c r="I1202" s="849">
        <v>1500.4000244140625</v>
      </c>
      <c r="J1202" s="849">
        <v>4</v>
      </c>
      <c r="K1202" s="850">
        <v>6001.60009765625</v>
      </c>
    </row>
    <row r="1203" spans="1:11" ht="14.45" customHeight="1" x14ac:dyDescent="0.2">
      <c r="A1203" s="831" t="s">
        <v>583</v>
      </c>
      <c r="B1203" s="832" t="s">
        <v>584</v>
      </c>
      <c r="C1203" s="835" t="s">
        <v>606</v>
      </c>
      <c r="D1203" s="863" t="s">
        <v>607</v>
      </c>
      <c r="E1203" s="835" t="s">
        <v>4533</v>
      </c>
      <c r="F1203" s="863" t="s">
        <v>4534</v>
      </c>
      <c r="G1203" s="835" t="s">
        <v>5917</v>
      </c>
      <c r="H1203" s="835" t="s">
        <v>5918</v>
      </c>
      <c r="I1203" s="849">
        <v>1500.4000244140625</v>
      </c>
      <c r="J1203" s="849">
        <v>2</v>
      </c>
      <c r="K1203" s="850">
        <v>3000.800048828125</v>
      </c>
    </row>
    <row r="1204" spans="1:11" ht="14.45" customHeight="1" x14ac:dyDescent="0.2">
      <c r="A1204" s="831" t="s">
        <v>583</v>
      </c>
      <c r="B1204" s="832" t="s">
        <v>584</v>
      </c>
      <c r="C1204" s="835" t="s">
        <v>606</v>
      </c>
      <c r="D1204" s="863" t="s">
        <v>607</v>
      </c>
      <c r="E1204" s="835" t="s">
        <v>4533</v>
      </c>
      <c r="F1204" s="863" t="s">
        <v>4534</v>
      </c>
      <c r="G1204" s="835" t="s">
        <v>5919</v>
      </c>
      <c r="H1204" s="835" t="s">
        <v>5920</v>
      </c>
      <c r="I1204" s="849">
        <v>1500.4000244140625</v>
      </c>
      <c r="J1204" s="849">
        <v>4</v>
      </c>
      <c r="K1204" s="850">
        <v>6001.60009765625</v>
      </c>
    </row>
    <row r="1205" spans="1:11" ht="14.45" customHeight="1" x14ac:dyDescent="0.2">
      <c r="A1205" s="831" t="s">
        <v>583</v>
      </c>
      <c r="B1205" s="832" t="s">
        <v>584</v>
      </c>
      <c r="C1205" s="835" t="s">
        <v>606</v>
      </c>
      <c r="D1205" s="863" t="s">
        <v>607</v>
      </c>
      <c r="E1205" s="835" t="s">
        <v>4533</v>
      </c>
      <c r="F1205" s="863" t="s">
        <v>4534</v>
      </c>
      <c r="G1205" s="835" t="s">
        <v>5921</v>
      </c>
      <c r="H1205" s="835" t="s">
        <v>5922</v>
      </c>
      <c r="I1205" s="849">
        <v>1500.4000244140625</v>
      </c>
      <c r="J1205" s="849">
        <v>2</v>
      </c>
      <c r="K1205" s="850">
        <v>3000.800048828125</v>
      </c>
    </row>
    <row r="1206" spans="1:11" ht="14.45" customHeight="1" x14ac:dyDescent="0.2">
      <c r="A1206" s="831" t="s">
        <v>583</v>
      </c>
      <c r="B1206" s="832" t="s">
        <v>584</v>
      </c>
      <c r="C1206" s="835" t="s">
        <v>606</v>
      </c>
      <c r="D1206" s="863" t="s">
        <v>607</v>
      </c>
      <c r="E1206" s="835" t="s">
        <v>4533</v>
      </c>
      <c r="F1206" s="863" t="s">
        <v>4534</v>
      </c>
      <c r="G1206" s="835" t="s">
        <v>5923</v>
      </c>
      <c r="H1206" s="835" t="s">
        <v>5924</v>
      </c>
      <c r="I1206" s="849">
        <v>1500.4000244140625</v>
      </c>
      <c r="J1206" s="849">
        <v>5</v>
      </c>
      <c r="K1206" s="850">
        <v>7502</v>
      </c>
    </row>
    <row r="1207" spans="1:11" ht="14.45" customHeight="1" x14ac:dyDescent="0.2">
      <c r="A1207" s="831" t="s">
        <v>583</v>
      </c>
      <c r="B1207" s="832" t="s">
        <v>584</v>
      </c>
      <c r="C1207" s="835" t="s">
        <v>606</v>
      </c>
      <c r="D1207" s="863" t="s">
        <v>607</v>
      </c>
      <c r="E1207" s="835" t="s">
        <v>4533</v>
      </c>
      <c r="F1207" s="863" t="s">
        <v>4534</v>
      </c>
      <c r="G1207" s="835" t="s">
        <v>5925</v>
      </c>
      <c r="H1207" s="835" t="s">
        <v>5926</v>
      </c>
      <c r="I1207" s="849">
        <v>17.909999847412109</v>
      </c>
      <c r="J1207" s="849">
        <v>10</v>
      </c>
      <c r="K1207" s="850">
        <v>179.08000183105469</v>
      </c>
    </row>
    <row r="1208" spans="1:11" ht="14.45" customHeight="1" x14ac:dyDescent="0.2">
      <c r="A1208" s="831" t="s">
        <v>583</v>
      </c>
      <c r="B1208" s="832" t="s">
        <v>584</v>
      </c>
      <c r="C1208" s="835" t="s">
        <v>606</v>
      </c>
      <c r="D1208" s="863" t="s">
        <v>607</v>
      </c>
      <c r="E1208" s="835" t="s">
        <v>4533</v>
      </c>
      <c r="F1208" s="863" t="s">
        <v>4534</v>
      </c>
      <c r="G1208" s="835" t="s">
        <v>5927</v>
      </c>
      <c r="H1208" s="835" t="s">
        <v>5928</v>
      </c>
      <c r="I1208" s="849">
        <v>77.44000244140625</v>
      </c>
      <c r="J1208" s="849">
        <v>10</v>
      </c>
      <c r="K1208" s="850">
        <v>774.4000244140625</v>
      </c>
    </row>
    <row r="1209" spans="1:11" ht="14.45" customHeight="1" x14ac:dyDescent="0.2">
      <c r="A1209" s="831" t="s">
        <v>583</v>
      </c>
      <c r="B1209" s="832" t="s">
        <v>584</v>
      </c>
      <c r="C1209" s="835" t="s">
        <v>606</v>
      </c>
      <c r="D1209" s="863" t="s">
        <v>607</v>
      </c>
      <c r="E1209" s="835" t="s">
        <v>4533</v>
      </c>
      <c r="F1209" s="863" t="s">
        <v>4534</v>
      </c>
      <c r="G1209" s="835" t="s">
        <v>5929</v>
      </c>
      <c r="H1209" s="835" t="s">
        <v>5930</v>
      </c>
      <c r="I1209" s="849">
        <v>17.909999847412109</v>
      </c>
      <c r="J1209" s="849">
        <v>10</v>
      </c>
      <c r="K1209" s="850">
        <v>179.08000183105469</v>
      </c>
    </row>
    <row r="1210" spans="1:11" ht="14.45" customHeight="1" x14ac:dyDescent="0.2">
      <c r="A1210" s="831" t="s">
        <v>583</v>
      </c>
      <c r="B1210" s="832" t="s">
        <v>584</v>
      </c>
      <c r="C1210" s="835" t="s">
        <v>606</v>
      </c>
      <c r="D1210" s="863" t="s">
        <v>607</v>
      </c>
      <c r="E1210" s="835" t="s">
        <v>4533</v>
      </c>
      <c r="F1210" s="863" t="s">
        <v>4534</v>
      </c>
      <c r="G1210" s="835" t="s">
        <v>5931</v>
      </c>
      <c r="H1210" s="835" t="s">
        <v>5932</v>
      </c>
      <c r="I1210" s="849">
        <v>47.189998626708984</v>
      </c>
      <c r="J1210" s="849">
        <v>10</v>
      </c>
      <c r="K1210" s="850">
        <v>471.89999389648438</v>
      </c>
    </row>
    <row r="1211" spans="1:11" ht="14.45" customHeight="1" x14ac:dyDescent="0.2">
      <c r="A1211" s="831" t="s">
        <v>583</v>
      </c>
      <c r="B1211" s="832" t="s">
        <v>584</v>
      </c>
      <c r="C1211" s="835" t="s">
        <v>606</v>
      </c>
      <c r="D1211" s="863" t="s">
        <v>607</v>
      </c>
      <c r="E1211" s="835" t="s">
        <v>4533</v>
      </c>
      <c r="F1211" s="863" t="s">
        <v>4534</v>
      </c>
      <c r="G1211" s="835" t="s">
        <v>5933</v>
      </c>
      <c r="H1211" s="835" t="s">
        <v>5934</v>
      </c>
      <c r="I1211" s="849">
        <v>53.290000915527344</v>
      </c>
      <c r="J1211" s="849">
        <v>10</v>
      </c>
      <c r="K1211" s="850">
        <v>532.8800048828125</v>
      </c>
    </row>
    <row r="1212" spans="1:11" ht="14.45" customHeight="1" x14ac:dyDescent="0.2">
      <c r="A1212" s="831" t="s">
        <v>583</v>
      </c>
      <c r="B1212" s="832" t="s">
        <v>584</v>
      </c>
      <c r="C1212" s="835" t="s">
        <v>606</v>
      </c>
      <c r="D1212" s="863" t="s">
        <v>607</v>
      </c>
      <c r="E1212" s="835" t="s">
        <v>4533</v>
      </c>
      <c r="F1212" s="863" t="s">
        <v>4534</v>
      </c>
      <c r="G1212" s="835" t="s">
        <v>5933</v>
      </c>
      <c r="H1212" s="835" t="s">
        <v>5935</v>
      </c>
      <c r="I1212" s="849">
        <v>53.290000915527344</v>
      </c>
      <c r="J1212" s="849">
        <v>10</v>
      </c>
      <c r="K1212" s="850">
        <v>532.8800048828125</v>
      </c>
    </row>
    <row r="1213" spans="1:11" ht="14.45" customHeight="1" x14ac:dyDescent="0.2">
      <c r="A1213" s="831" t="s">
        <v>583</v>
      </c>
      <c r="B1213" s="832" t="s">
        <v>584</v>
      </c>
      <c r="C1213" s="835" t="s">
        <v>606</v>
      </c>
      <c r="D1213" s="863" t="s">
        <v>607</v>
      </c>
      <c r="E1213" s="835" t="s">
        <v>4533</v>
      </c>
      <c r="F1213" s="863" t="s">
        <v>4534</v>
      </c>
      <c r="G1213" s="835" t="s">
        <v>5936</v>
      </c>
      <c r="H1213" s="835" t="s">
        <v>5937</v>
      </c>
      <c r="I1213" s="849">
        <v>17.909999847412109</v>
      </c>
      <c r="J1213" s="849">
        <v>20</v>
      </c>
      <c r="K1213" s="850">
        <v>358.20001220703125</v>
      </c>
    </row>
    <row r="1214" spans="1:11" ht="14.45" customHeight="1" x14ac:dyDescent="0.2">
      <c r="A1214" s="831" t="s">
        <v>583</v>
      </c>
      <c r="B1214" s="832" t="s">
        <v>584</v>
      </c>
      <c r="C1214" s="835" t="s">
        <v>606</v>
      </c>
      <c r="D1214" s="863" t="s">
        <v>607</v>
      </c>
      <c r="E1214" s="835" t="s">
        <v>4533</v>
      </c>
      <c r="F1214" s="863" t="s">
        <v>4534</v>
      </c>
      <c r="G1214" s="835" t="s">
        <v>5936</v>
      </c>
      <c r="H1214" s="835" t="s">
        <v>5938</v>
      </c>
      <c r="I1214" s="849">
        <v>17.903333028157551</v>
      </c>
      <c r="J1214" s="849">
        <v>30</v>
      </c>
      <c r="K1214" s="850">
        <v>537.10000610351563</v>
      </c>
    </row>
    <row r="1215" spans="1:11" ht="14.45" customHeight="1" x14ac:dyDescent="0.2">
      <c r="A1215" s="831" t="s">
        <v>583</v>
      </c>
      <c r="B1215" s="832" t="s">
        <v>584</v>
      </c>
      <c r="C1215" s="835" t="s">
        <v>606</v>
      </c>
      <c r="D1215" s="863" t="s">
        <v>607</v>
      </c>
      <c r="E1215" s="835" t="s">
        <v>4533</v>
      </c>
      <c r="F1215" s="863" t="s">
        <v>4534</v>
      </c>
      <c r="G1215" s="835" t="s">
        <v>5939</v>
      </c>
      <c r="H1215" s="835" t="s">
        <v>5940</v>
      </c>
      <c r="I1215" s="849">
        <v>17.904999732971191</v>
      </c>
      <c r="J1215" s="849">
        <v>40</v>
      </c>
      <c r="K1215" s="850">
        <v>716.22001647949219</v>
      </c>
    </row>
    <row r="1216" spans="1:11" ht="14.45" customHeight="1" x14ac:dyDescent="0.2">
      <c r="A1216" s="831" t="s">
        <v>583</v>
      </c>
      <c r="B1216" s="832" t="s">
        <v>584</v>
      </c>
      <c r="C1216" s="835" t="s">
        <v>606</v>
      </c>
      <c r="D1216" s="863" t="s">
        <v>607</v>
      </c>
      <c r="E1216" s="835" t="s">
        <v>4533</v>
      </c>
      <c r="F1216" s="863" t="s">
        <v>4534</v>
      </c>
      <c r="G1216" s="835" t="s">
        <v>5941</v>
      </c>
      <c r="H1216" s="835" t="s">
        <v>5942</v>
      </c>
      <c r="I1216" s="849">
        <v>17.909999847412109</v>
      </c>
      <c r="J1216" s="849">
        <v>70</v>
      </c>
      <c r="K1216" s="850">
        <v>1253.7000122070313</v>
      </c>
    </row>
    <row r="1217" spans="1:11" ht="14.45" customHeight="1" x14ac:dyDescent="0.2">
      <c r="A1217" s="831" t="s">
        <v>583</v>
      </c>
      <c r="B1217" s="832" t="s">
        <v>584</v>
      </c>
      <c r="C1217" s="835" t="s">
        <v>606</v>
      </c>
      <c r="D1217" s="863" t="s">
        <v>607</v>
      </c>
      <c r="E1217" s="835" t="s">
        <v>4533</v>
      </c>
      <c r="F1217" s="863" t="s">
        <v>4534</v>
      </c>
      <c r="G1217" s="835" t="s">
        <v>5941</v>
      </c>
      <c r="H1217" s="835" t="s">
        <v>5943</v>
      </c>
      <c r="I1217" s="849">
        <v>17.906666437784832</v>
      </c>
      <c r="J1217" s="849">
        <v>100</v>
      </c>
      <c r="K1217" s="850">
        <v>1790.7000122070313</v>
      </c>
    </row>
    <row r="1218" spans="1:11" ht="14.45" customHeight="1" x14ac:dyDescent="0.2">
      <c r="A1218" s="831" t="s">
        <v>583</v>
      </c>
      <c r="B1218" s="832" t="s">
        <v>584</v>
      </c>
      <c r="C1218" s="835" t="s">
        <v>606</v>
      </c>
      <c r="D1218" s="863" t="s">
        <v>607</v>
      </c>
      <c r="E1218" s="835" t="s">
        <v>4533</v>
      </c>
      <c r="F1218" s="863" t="s">
        <v>4534</v>
      </c>
      <c r="G1218" s="835" t="s">
        <v>4994</v>
      </c>
      <c r="H1218" s="835" t="s">
        <v>5944</v>
      </c>
      <c r="I1218" s="849">
        <v>17.907999801635743</v>
      </c>
      <c r="J1218" s="849">
        <v>60</v>
      </c>
      <c r="K1218" s="850">
        <v>1074.5000305175781</v>
      </c>
    </row>
    <row r="1219" spans="1:11" ht="14.45" customHeight="1" x14ac:dyDescent="0.2">
      <c r="A1219" s="831" t="s">
        <v>583</v>
      </c>
      <c r="B1219" s="832" t="s">
        <v>584</v>
      </c>
      <c r="C1219" s="835" t="s">
        <v>606</v>
      </c>
      <c r="D1219" s="863" t="s">
        <v>607</v>
      </c>
      <c r="E1219" s="835" t="s">
        <v>4533</v>
      </c>
      <c r="F1219" s="863" t="s">
        <v>4534</v>
      </c>
      <c r="G1219" s="835" t="s">
        <v>4994</v>
      </c>
      <c r="H1219" s="835" t="s">
        <v>4995</v>
      </c>
      <c r="I1219" s="849">
        <v>17.906363400545988</v>
      </c>
      <c r="J1219" s="849">
        <v>137</v>
      </c>
      <c r="K1219" s="850">
        <v>2453.320011138916</v>
      </c>
    </row>
    <row r="1220" spans="1:11" ht="14.45" customHeight="1" x14ac:dyDescent="0.2">
      <c r="A1220" s="831" t="s">
        <v>583</v>
      </c>
      <c r="B1220" s="832" t="s">
        <v>584</v>
      </c>
      <c r="C1220" s="835" t="s">
        <v>606</v>
      </c>
      <c r="D1220" s="863" t="s">
        <v>607</v>
      </c>
      <c r="E1220" s="835" t="s">
        <v>4533</v>
      </c>
      <c r="F1220" s="863" t="s">
        <v>4534</v>
      </c>
      <c r="G1220" s="835" t="s">
        <v>4996</v>
      </c>
      <c r="H1220" s="835" t="s">
        <v>5945</v>
      </c>
      <c r="I1220" s="849">
        <v>17.908147953174733</v>
      </c>
      <c r="J1220" s="849">
        <v>940</v>
      </c>
      <c r="K1220" s="850">
        <v>16834.100082397461</v>
      </c>
    </row>
    <row r="1221" spans="1:11" ht="14.45" customHeight="1" x14ac:dyDescent="0.2">
      <c r="A1221" s="831" t="s">
        <v>583</v>
      </c>
      <c r="B1221" s="832" t="s">
        <v>584</v>
      </c>
      <c r="C1221" s="835" t="s">
        <v>606</v>
      </c>
      <c r="D1221" s="863" t="s">
        <v>607</v>
      </c>
      <c r="E1221" s="835" t="s">
        <v>4533</v>
      </c>
      <c r="F1221" s="863" t="s">
        <v>4534</v>
      </c>
      <c r="G1221" s="835" t="s">
        <v>4996</v>
      </c>
      <c r="H1221" s="835" t="s">
        <v>4997</v>
      </c>
      <c r="I1221" s="849">
        <v>19.132222228580051</v>
      </c>
      <c r="J1221" s="849">
        <v>1135</v>
      </c>
      <c r="K1221" s="850">
        <v>21256.550140380859</v>
      </c>
    </row>
    <row r="1222" spans="1:11" ht="14.45" customHeight="1" x14ac:dyDescent="0.2">
      <c r="A1222" s="831" t="s">
        <v>583</v>
      </c>
      <c r="B1222" s="832" t="s">
        <v>584</v>
      </c>
      <c r="C1222" s="835" t="s">
        <v>606</v>
      </c>
      <c r="D1222" s="863" t="s">
        <v>607</v>
      </c>
      <c r="E1222" s="835" t="s">
        <v>4533</v>
      </c>
      <c r="F1222" s="863" t="s">
        <v>4534</v>
      </c>
      <c r="G1222" s="835" t="s">
        <v>4998</v>
      </c>
      <c r="H1222" s="835" t="s">
        <v>4999</v>
      </c>
      <c r="I1222" s="849">
        <v>17.907368208232679</v>
      </c>
      <c r="J1222" s="849">
        <v>410</v>
      </c>
      <c r="K1222" s="850">
        <v>7342.0000915527344</v>
      </c>
    </row>
    <row r="1223" spans="1:11" ht="14.45" customHeight="1" x14ac:dyDescent="0.2">
      <c r="A1223" s="831" t="s">
        <v>583</v>
      </c>
      <c r="B1223" s="832" t="s">
        <v>584</v>
      </c>
      <c r="C1223" s="835" t="s">
        <v>606</v>
      </c>
      <c r="D1223" s="863" t="s">
        <v>607</v>
      </c>
      <c r="E1223" s="835" t="s">
        <v>4533</v>
      </c>
      <c r="F1223" s="863" t="s">
        <v>4534</v>
      </c>
      <c r="G1223" s="835" t="s">
        <v>4998</v>
      </c>
      <c r="H1223" s="835" t="s">
        <v>5946</v>
      </c>
      <c r="I1223" s="849">
        <v>17.90842086390445</v>
      </c>
      <c r="J1223" s="849">
        <v>440</v>
      </c>
      <c r="K1223" s="850">
        <v>7879.60009765625</v>
      </c>
    </row>
    <row r="1224" spans="1:11" ht="14.45" customHeight="1" x14ac:dyDescent="0.2">
      <c r="A1224" s="831" t="s">
        <v>583</v>
      </c>
      <c r="B1224" s="832" t="s">
        <v>584</v>
      </c>
      <c r="C1224" s="835" t="s">
        <v>606</v>
      </c>
      <c r="D1224" s="863" t="s">
        <v>607</v>
      </c>
      <c r="E1224" s="835" t="s">
        <v>4533</v>
      </c>
      <c r="F1224" s="863" t="s">
        <v>4534</v>
      </c>
      <c r="G1224" s="835" t="s">
        <v>5002</v>
      </c>
      <c r="H1224" s="835" t="s">
        <v>5003</v>
      </c>
      <c r="I1224" s="849">
        <v>17.906249761581421</v>
      </c>
      <c r="J1224" s="849">
        <v>659</v>
      </c>
      <c r="K1224" s="850">
        <v>11800.030059814453</v>
      </c>
    </row>
    <row r="1225" spans="1:11" ht="14.45" customHeight="1" x14ac:dyDescent="0.2">
      <c r="A1225" s="831" t="s">
        <v>583</v>
      </c>
      <c r="B1225" s="832" t="s">
        <v>584</v>
      </c>
      <c r="C1225" s="835" t="s">
        <v>606</v>
      </c>
      <c r="D1225" s="863" t="s">
        <v>607</v>
      </c>
      <c r="E1225" s="835" t="s">
        <v>4533</v>
      </c>
      <c r="F1225" s="863" t="s">
        <v>4534</v>
      </c>
      <c r="G1225" s="835" t="s">
        <v>5002</v>
      </c>
      <c r="H1225" s="835" t="s">
        <v>5947</v>
      </c>
      <c r="I1225" s="849">
        <v>17.907856941223145</v>
      </c>
      <c r="J1225" s="849">
        <v>648</v>
      </c>
      <c r="K1225" s="850">
        <v>11604.380187988281</v>
      </c>
    </row>
    <row r="1226" spans="1:11" ht="14.45" customHeight="1" x14ac:dyDescent="0.2">
      <c r="A1226" s="831" t="s">
        <v>583</v>
      </c>
      <c r="B1226" s="832" t="s">
        <v>584</v>
      </c>
      <c r="C1226" s="835" t="s">
        <v>606</v>
      </c>
      <c r="D1226" s="863" t="s">
        <v>607</v>
      </c>
      <c r="E1226" s="835" t="s">
        <v>4533</v>
      </c>
      <c r="F1226" s="863" t="s">
        <v>4534</v>
      </c>
      <c r="G1226" s="835" t="s">
        <v>5006</v>
      </c>
      <c r="H1226" s="835" t="s">
        <v>5007</v>
      </c>
      <c r="I1226" s="849">
        <v>17.908124804496765</v>
      </c>
      <c r="J1226" s="849">
        <v>240</v>
      </c>
      <c r="K1226" s="850">
        <v>4297.9000549316406</v>
      </c>
    </row>
    <row r="1227" spans="1:11" ht="14.45" customHeight="1" x14ac:dyDescent="0.2">
      <c r="A1227" s="831" t="s">
        <v>583</v>
      </c>
      <c r="B1227" s="832" t="s">
        <v>584</v>
      </c>
      <c r="C1227" s="835" t="s">
        <v>606</v>
      </c>
      <c r="D1227" s="863" t="s">
        <v>607</v>
      </c>
      <c r="E1227" s="835" t="s">
        <v>4533</v>
      </c>
      <c r="F1227" s="863" t="s">
        <v>4534</v>
      </c>
      <c r="G1227" s="835" t="s">
        <v>5006</v>
      </c>
      <c r="H1227" s="835" t="s">
        <v>5948</v>
      </c>
      <c r="I1227" s="849">
        <v>17.90749979019165</v>
      </c>
      <c r="J1227" s="849">
        <v>273</v>
      </c>
      <c r="K1227" s="850">
        <v>4888.8800354003906</v>
      </c>
    </row>
    <row r="1228" spans="1:11" ht="14.45" customHeight="1" x14ac:dyDescent="0.2">
      <c r="A1228" s="831" t="s">
        <v>583</v>
      </c>
      <c r="B1228" s="832" t="s">
        <v>584</v>
      </c>
      <c r="C1228" s="835" t="s">
        <v>606</v>
      </c>
      <c r="D1228" s="863" t="s">
        <v>607</v>
      </c>
      <c r="E1228" s="835" t="s">
        <v>4533</v>
      </c>
      <c r="F1228" s="863" t="s">
        <v>4534</v>
      </c>
      <c r="G1228" s="835" t="s">
        <v>5010</v>
      </c>
      <c r="H1228" s="835" t="s">
        <v>5949</v>
      </c>
      <c r="I1228" s="849">
        <v>17.909999847412109</v>
      </c>
      <c r="J1228" s="849">
        <v>100</v>
      </c>
      <c r="K1228" s="850">
        <v>1790.8000183105469</v>
      </c>
    </row>
    <row r="1229" spans="1:11" ht="14.45" customHeight="1" x14ac:dyDescent="0.2">
      <c r="A1229" s="831" t="s">
        <v>583</v>
      </c>
      <c r="B1229" s="832" t="s">
        <v>584</v>
      </c>
      <c r="C1229" s="835" t="s">
        <v>606</v>
      </c>
      <c r="D1229" s="863" t="s">
        <v>607</v>
      </c>
      <c r="E1229" s="835" t="s">
        <v>4533</v>
      </c>
      <c r="F1229" s="863" t="s">
        <v>4534</v>
      </c>
      <c r="G1229" s="835" t="s">
        <v>5010</v>
      </c>
      <c r="H1229" s="835" t="s">
        <v>5011</v>
      </c>
      <c r="I1229" s="849">
        <v>17.909999847412109</v>
      </c>
      <c r="J1229" s="849">
        <v>100</v>
      </c>
      <c r="K1229" s="850">
        <v>1790.800048828125</v>
      </c>
    </row>
    <row r="1230" spans="1:11" ht="14.45" customHeight="1" x14ac:dyDescent="0.2">
      <c r="A1230" s="831" t="s">
        <v>583</v>
      </c>
      <c r="B1230" s="832" t="s">
        <v>584</v>
      </c>
      <c r="C1230" s="835" t="s">
        <v>606</v>
      </c>
      <c r="D1230" s="863" t="s">
        <v>607</v>
      </c>
      <c r="E1230" s="835" t="s">
        <v>4533</v>
      </c>
      <c r="F1230" s="863" t="s">
        <v>4534</v>
      </c>
      <c r="G1230" s="835" t="s">
        <v>5950</v>
      </c>
      <c r="H1230" s="835" t="s">
        <v>5951</v>
      </c>
      <c r="I1230" s="849">
        <v>2057</v>
      </c>
      <c r="J1230" s="849">
        <v>1</v>
      </c>
      <c r="K1230" s="850">
        <v>2057</v>
      </c>
    </row>
    <row r="1231" spans="1:11" ht="14.45" customHeight="1" x14ac:dyDescent="0.2">
      <c r="A1231" s="831" t="s">
        <v>583</v>
      </c>
      <c r="B1231" s="832" t="s">
        <v>584</v>
      </c>
      <c r="C1231" s="835" t="s">
        <v>606</v>
      </c>
      <c r="D1231" s="863" t="s">
        <v>607</v>
      </c>
      <c r="E1231" s="835" t="s">
        <v>4533</v>
      </c>
      <c r="F1231" s="863" t="s">
        <v>4534</v>
      </c>
      <c r="G1231" s="835" t="s">
        <v>5952</v>
      </c>
      <c r="H1231" s="835" t="s">
        <v>5953</v>
      </c>
      <c r="I1231" s="849">
        <v>2057</v>
      </c>
      <c r="J1231" s="849">
        <v>1</v>
      </c>
      <c r="K1231" s="850">
        <v>2057</v>
      </c>
    </row>
    <row r="1232" spans="1:11" ht="14.45" customHeight="1" x14ac:dyDescent="0.2">
      <c r="A1232" s="831" t="s">
        <v>583</v>
      </c>
      <c r="B1232" s="832" t="s">
        <v>584</v>
      </c>
      <c r="C1232" s="835" t="s">
        <v>606</v>
      </c>
      <c r="D1232" s="863" t="s">
        <v>607</v>
      </c>
      <c r="E1232" s="835" t="s">
        <v>4533</v>
      </c>
      <c r="F1232" s="863" t="s">
        <v>4534</v>
      </c>
      <c r="G1232" s="835" t="s">
        <v>5954</v>
      </c>
      <c r="H1232" s="835" t="s">
        <v>5955</v>
      </c>
      <c r="I1232" s="849">
        <v>30.25</v>
      </c>
      <c r="J1232" s="849">
        <v>50</v>
      </c>
      <c r="K1232" s="850">
        <v>1512.5</v>
      </c>
    </row>
    <row r="1233" spans="1:11" ht="14.45" customHeight="1" x14ac:dyDescent="0.2">
      <c r="A1233" s="831" t="s">
        <v>583</v>
      </c>
      <c r="B1233" s="832" t="s">
        <v>584</v>
      </c>
      <c r="C1233" s="835" t="s">
        <v>606</v>
      </c>
      <c r="D1233" s="863" t="s">
        <v>607</v>
      </c>
      <c r="E1233" s="835" t="s">
        <v>4533</v>
      </c>
      <c r="F1233" s="863" t="s">
        <v>4534</v>
      </c>
      <c r="G1233" s="835" t="s">
        <v>5956</v>
      </c>
      <c r="H1233" s="835" t="s">
        <v>5957</v>
      </c>
      <c r="I1233" s="849">
        <v>17.979999542236328</v>
      </c>
      <c r="J1233" s="849">
        <v>50</v>
      </c>
      <c r="K1233" s="850">
        <v>899.030029296875</v>
      </c>
    </row>
    <row r="1234" spans="1:11" ht="14.45" customHeight="1" x14ac:dyDescent="0.2">
      <c r="A1234" s="831" t="s">
        <v>583</v>
      </c>
      <c r="B1234" s="832" t="s">
        <v>584</v>
      </c>
      <c r="C1234" s="835" t="s">
        <v>606</v>
      </c>
      <c r="D1234" s="863" t="s">
        <v>607</v>
      </c>
      <c r="E1234" s="835" t="s">
        <v>4533</v>
      </c>
      <c r="F1234" s="863" t="s">
        <v>4534</v>
      </c>
      <c r="G1234" s="835" t="s">
        <v>5958</v>
      </c>
      <c r="H1234" s="835" t="s">
        <v>5959</v>
      </c>
      <c r="I1234" s="849">
        <v>17.979999542236328</v>
      </c>
      <c r="J1234" s="849">
        <v>100</v>
      </c>
      <c r="K1234" s="850">
        <v>1798.06005859375</v>
      </c>
    </row>
    <row r="1235" spans="1:11" ht="14.45" customHeight="1" x14ac:dyDescent="0.2">
      <c r="A1235" s="831" t="s">
        <v>583</v>
      </c>
      <c r="B1235" s="832" t="s">
        <v>584</v>
      </c>
      <c r="C1235" s="835" t="s">
        <v>606</v>
      </c>
      <c r="D1235" s="863" t="s">
        <v>607</v>
      </c>
      <c r="E1235" s="835" t="s">
        <v>4533</v>
      </c>
      <c r="F1235" s="863" t="s">
        <v>4534</v>
      </c>
      <c r="G1235" s="835" t="s">
        <v>5958</v>
      </c>
      <c r="H1235" s="835" t="s">
        <v>5960</v>
      </c>
      <c r="I1235" s="849">
        <v>17.979999542236328</v>
      </c>
      <c r="J1235" s="849">
        <v>200</v>
      </c>
      <c r="K1235" s="850">
        <v>3596.090087890625</v>
      </c>
    </row>
    <row r="1236" spans="1:11" ht="14.45" customHeight="1" x14ac:dyDescent="0.2">
      <c r="A1236" s="831" t="s">
        <v>583</v>
      </c>
      <c r="B1236" s="832" t="s">
        <v>584</v>
      </c>
      <c r="C1236" s="835" t="s">
        <v>606</v>
      </c>
      <c r="D1236" s="863" t="s">
        <v>607</v>
      </c>
      <c r="E1236" s="835" t="s">
        <v>4533</v>
      </c>
      <c r="F1236" s="863" t="s">
        <v>4534</v>
      </c>
      <c r="G1236" s="835" t="s">
        <v>5034</v>
      </c>
      <c r="H1236" s="835" t="s">
        <v>5717</v>
      </c>
      <c r="I1236" s="849">
        <v>17.979999542236328</v>
      </c>
      <c r="J1236" s="849">
        <v>650</v>
      </c>
      <c r="K1236" s="850">
        <v>11687</v>
      </c>
    </row>
    <row r="1237" spans="1:11" ht="14.45" customHeight="1" x14ac:dyDescent="0.2">
      <c r="A1237" s="831" t="s">
        <v>583</v>
      </c>
      <c r="B1237" s="832" t="s">
        <v>584</v>
      </c>
      <c r="C1237" s="835" t="s">
        <v>606</v>
      </c>
      <c r="D1237" s="863" t="s">
        <v>607</v>
      </c>
      <c r="E1237" s="835" t="s">
        <v>4533</v>
      </c>
      <c r="F1237" s="863" t="s">
        <v>4534</v>
      </c>
      <c r="G1237" s="835" t="s">
        <v>5034</v>
      </c>
      <c r="H1237" s="835" t="s">
        <v>5035</v>
      </c>
      <c r="I1237" s="849">
        <v>17.981110678778755</v>
      </c>
      <c r="J1237" s="849">
        <v>450</v>
      </c>
      <c r="K1237" s="850">
        <v>8091.5</v>
      </c>
    </row>
    <row r="1238" spans="1:11" ht="14.45" customHeight="1" x14ac:dyDescent="0.2">
      <c r="A1238" s="831" t="s">
        <v>583</v>
      </c>
      <c r="B1238" s="832" t="s">
        <v>584</v>
      </c>
      <c r="C1238" s="835" t="s">
        <v>606</v>
      </c>
      <c r="D1238" s="863" t="s">
        <v>607</v>
      </c>
      <c r="E1238" s="835" t="s">
        <v>4533</v>
      </c>
      <c r="F1238" s="863" t="s">
        <v>4534</v>
      </c>
      <c r="G1238" s="835" t="s">
        <v>4544</v>
      </c>
      <c r="H1238" s="835" t="s">
        <v>5961</v>
      </c>
      <c r="I1238" s="849">
        <v>17.980832894643147</v>
      </c>
      <c r="J1238" s="849">
        <v>1650</v>
      </c>
      <c r="K1238" s="850">
        <v>29668.5</v>
      </c>
    </row>
    <row r="1239" spans="1:11" ht="14.45" customHeight="1" x14ac:dyDescent="0.2">
      <c r="A1239" s="831" t="s">
        <v>583</v>
      </c>
      <c r="B1239" s="832" t="s">
        <v>584</v>
      </c>
      <c r="C1239" s="835" t="s">
        <v>606</v>
      </c>
      <c r="D1239" s="863" t="s">
        <v>607</v>
      </c>
      <c r="E1239" s="835" t="s">
        <v>4533</v>
      </c>
      <c r="F1239" s="863" t="s">
        <v>4534</v>
      </c>
      <c r="G1239" s="835" t="s">
        <v>4544</v>
      </c>
      <c r="H1239" s="835" t="s">
        <v>4545</v>
      </c>
      <c r="I1239" s="849">
        <v>17.980384166424091</v>
      </c>
      <c r="J1239" s="849">
        <v>2150</v>
      </c>
      <c r="K1239" s="850">
        <v>38658</v>
      </c>
    </row>
    <row r="1240" spans="1:11" ht="14.45" customHeight="1" x14ac:dyDescent="0.2">
      <c r="A1240" s="831" t="s">
        <v>583</v>
      </c>
      <c r="B1240" s="832" t="s">
        <v>584</v>
      </c>
      <c r="C1240" s="835" t="s">
        <v>606</v>
      </c>
      <c r="D1240" s="863" t="s">
        <v>607</v>
      </c>
      <c r="E1240" s="835" t="s">
        <v>4533</v>
      </c>
      <c r="F1240" s="863" t="s">
        <v>4534</v>
      </c>
      <c r="G1240" s="835" t="s">
        <v>4546</v>
      </c>
      <c r="H1240" s="835" t="s">
        <v>4547</v>
      </c>
      <c r="I1240" s="849">
        <v>17.98181776566939</v>
      </c>
      <c r="J1240" s="849">
        <v>650</v>
      </c>
      <c r="K1240" s="850">
        <v>11688</v>
      </c>
    </row>
    <row r="1241" spans="1:11" ht="14.45" customHeight="1" x14ac:dyDescent="0.2">
      <c r="A1241" s="831" t="s">
        <v>583</v>
      </c>
      <c r="B1241" s="832" t="s">
        <v>584</v>
      </c>
      <c r="C1241" s="835" t="s">
        <v>606</v>
      </c>
      <c r="D1241" s="863" t="s">
        <v>607</v>
      </c>
      <c r="E1241" s="835" t="s">
        <v>4533</v>
      </c>
      <c r="F1241" s="863" t="s">
        <v>4534</v>
      </c>
      <c r="G1241" s="835" t="s">
        <v>4546</v>
      </c>
      <c r="H1241" s="835" t="s">
        <v>5962</v>
      </c>
      <c r="I1241" s="849">
        <v>17.979999542236328</v>
      </c>
      <c r="J1241" s="849">
        <v>750</v>
      </c>
      <c r="K1241" s="850">
        <v>13485</v>
      </c>
    </row>
    <row r="1242" spans="1:11" ht="14.45" customHeight="1" x14ac:dyDescent="0.2">
      <c r="A1242" s="831" t="s">
        <v>583</v>
      </c>
      <c r="B1242" s="832" t="s">
        <v>584</v>
      </c>
      <c r="C1242" s="835" t="s">
        <v>606</v>
      </c>
      <c r="D1242" s="863" t="s">
        <v>607</v>
      </c>
      <c r="E1242" s="835" t="s">
        <v>4533</v>
      </c>
      <c r="F1242" s="863" t="s">
        <v>4534</v>
      </c>
      <c r="G1242" s="835" t="s">
        <v>5051</v>
      </c>
      <c r="H1242" s="835" t="s">
        <v>5052</v>
      </c>
      <c r="I1242" s="849">
        <v>4.0283335182401867</v>
      </c>
      <c r="J1242" s="849">
        <v>4609</v>
      </c>
      <c r="K1242" s="850">
        <v>18566.669998168945</v>
      </c>
    </row>
    <row r="1243" spans="1:11" ht="14.45" customHeight="1" x14ac:dyDescent="0.2">
      <c r="A1243" s="831" t="s">
        <v>583</v>
      </c>
      <c r="B1243" s="832" t="s">
        <v>584</v>
      </c>
      <c r="C1243" s="835" t="s">
        <v>606</v>
      </c>
      <c r="D1243" s="863" t="s">
        <v>607</v>
      </c>
      <c r="E1243" s="835" t="s">
        <v>4533</v>
      </c>
      <c r="F1243" s="863" t="s">
        <v>4534</v>
      </c>
      <c r="G1243" s="835" t="s">
        <v>5051</v>
      </c>
      <c r="H1243" s="835" t="s">
        <v>5738</v>
      </c>
      <c r="I1243" s="849">
        <v>4.0289745453076486</v>
      </c>
      <c r="J1243" s="849">
        <v>6410</v>
      </c>
      <c r="K1243" s="850">
        <v>25827.849975585938</v>
      </c>
    </row>
    <row r="1244" spans="1:11" ht="14.45" customHeight="1" x14ac:dyDescent="0.2">
      <c r="A1244" s="831" t="s">
        <v>583</v>
      </c>
      <c r="B1244" s="832" t="s">
        <v>584</v>
      </c>
      <c r="C1244" s="835" t="s">
        <v>606</v>
      </c>
      <c r="D1244" s="863" t="s">
        <v>607</v>
      </c>
      <c r="E1244" s="835" t="s">
        <v>4533</v>
      </c>
      <c r="F1244" s="863" t="s">
        <v>4534</v>
      </c>
      <c r="G1244" s="835" t="s">
        <v>5058</v>
      </c>
      <c r="H1244" s="835" t="s">
        <v>5059</v>
      </c>
      <c r="I1244" s="849">
        <v>8.4700002670288086</v>
      </c>
      <c r="J1244" s="849">
        <v>60</v>
      </c>
      <c r="K1244" s="850">
        <v>508.20001220703125</v>
      </c>
    </row>
    <row r="1245" spans="1:11" ht="14.45" customHeight="1" x14ac:dyDescent="0.2">
      <c r="A1245" s="831" t="s">
        <v>583</v>
      </c>
      <c r="B1245" s="832" t="s">
        <v>584</v>
      </c>
      <c r="C1245" s="835" t="s">
        <v>606</v>
      </c>
      <c r="D1245" s="863" t="s">
        <v>607</v>
      </c>
      <c r="E1245" s="835" t="s">
        <v>4533</v>
      </c>
      <c r="F1245" s="863" t="s">
        <v>4534</v>
      </c>
      <c r="G1245" s="835" t="s">
        <v>5058</v>
      </c>
      <c r="H1245" s="835" t="s">
        <v>5063</v>
      </c>
      <c r="I1245" s="849">
        <v>8.4700002670288086</v>
      </c>
      <c r="J1245" s="849">
        <v>120</v>
      </c>
      <c r="K1245" s="850">
        <v>1016.4000244140625</v>
      </c>
    </row>
    <row r="1246" spans="1:11" ht="14.45" customHeight="1" x14ac:dyDescent="0.2">
      <c r="A1246" s="831" t="s">
        <v>583</v>
      </c>
      <c r="B1246" s="832" t="s">
        <v>584</v>
      </c>
      <c r="C1246" s="835" t="s">
        <v>606</v>
      </c>
      <c r="D1246" s="863" t="s">
        <v>607</v>
      </c>
      <c r="E1246" s="835" t="s">
        <v>4533</v>
      </c>
      <c r="F1246" s="863" t="s">
        <v>4534</v>
      </c>
      <c r="G1246" s="835" t="s">
        <v>5963</v>
      </c>
      <c r="H1246" s="835" t="s">
        <v>5964</v>
      </c>
      <c r="I1246" s="849">
        <v>81.733999633789068</v>
      </c>
      <c r="J1246" s="849">
        <v>120</v>
      </c>
      <c r="K1246" s="850">
        <v>9808.1001586914063</v>
      </c>
    </row>
    <row r="1247" spans="1:11" ht="14.45" customHeight="1" x14ac:dyDescent="0.2">
      <c r="A1247" s="831" t="s">
        <v>583</v>
      </c>
      <c r="B1247" s="832" t="s">
        <v>584</v>
      </c>
      <c r="C1247" s="835" t="s">
        <v>606</v>
      </c>
      <c r="D1247" s="863" t="s">
        <v>607</v>
      </c>
      <c r="E1247" s="835" t="s">
        <v>4533</v>
      </c>
      <c r="F1247" s="863" t="s">
        <v>4534</v>
      </c>
      <c r="G1247" s="835" t="s">
        <v>5963</v>
      </c>
      <c r="H1247" s="835" t="s">
        <v>5965</v>
      </c>
      <c r="I1247" s="849">
        <v>81.736250877380371</v>
      </c>
      <c r="J1247" s="849">
        <v>195</v>
      </c>
      <c r="K1247" s="850">
        <v>15938.440063476563</v>
      </c>
    </row>
    <row r="1248" spans="1:11" ht="14.45" customHeight="1" x14ac:dyDescent="0.2">
      <c r="A1248" s="831" t="s">
        <v>583</v>
      </c>
      <c r="B1248" s="832" t="s">
        <v>584</v>
      </c>
      <c r="C1248" s="835" t="s">
        <v>606</v>
      </c>
      <c r="D1248" s="863" t="s">
        <v>607</v>
      </c>
      <c r="E1248" s="835" t="s">
        <v>4533</v>
      </c>
      <c r="F1248" s="863" t="s">
        <v>4534</v>
      </c>
      <c r="G1248" s="835" t="s">
        <v>5966</v>
      </c>
      <c r="H1248" s="835" t="s">
        <v>5967</v>
      </c>
      <c r="I1248" s="849">
        <v>72</v>
      </c>
      <c r="J1248" s="849">
        <v>80</v>
      </c>
      <c r="K1248" s="850">
        <v>5759.60009765625</v>
      </c>
    </row>
    <row r="1249" spans="1:11" ht="14.45" customHeight="1" x14ac:dyDescent="0.2">
      <c r="A1249" s="831" t="s">
        <v>583</v>
      </c>
      <c r="B1249" s="832" t="s">
        <v>584</v>
      </c>
      <c r="C1249" s="835" t="s">
        <v>606</v>
      </c>
      <c r="D1249" s="863" t="s">
        <v>607</v>
      </c>
      <c r="E1249" s="835" t="s">
        <v>4533</v>
      </c>
      <c r="F1249" s="863" t="s">
        <v>4534</v>
      </c>
      <c r="G1249" s="835" t="s">
        <v>5968</v>
      </c>
      <c r="H1249" s="835" t="s">
        <v>5969</v>
      </c>
      <c r="I1249" s="849">
        <v>72</v>
      </c>
      <c r="J1249" s="849">
        <v>100</v>
      </c>
      <c r="K1249" s="850">
        <v>7199.5001220703125</v>
      </c>
    </row>
    <row r="1250" spans="1:11" ht="14.45" customHeight="1" x14ac:dyDescent="0.2">
      <c r="A1250" s="831" t="s">
        <v>583</v>
      </c>
      <c r="B1250" s="832" t="s">
        <v>584</v>
      </c>
      <c r="C1250" s="835" t="s">
        <v>606</v>
      </c>
      <c r="D1250" s="863" t="s">
        <v>607</v>
      </c>
      <c r="E1250" s="835" t="s">
        <v>4533</v>
      </c>
      <c r="F1250" s="863" t="s">
        <v>4534</v>
      </c>
      <c r="G1250" s="835" t="s">
        <v>5970</v>
      </c>
      <c r="H1250" s="835" t="s">
        <v>5971</v>
      </c>
      <c r="I1250" s="849">
        <v>105.02999877929688</v>
      </c>
      <c r="J1250" s="849">
        <v>20</v>
      </c>
      <c r="K1250" s="850">
        <v>2100.56005859375</v>
      </c>
    </row>
    <row r="1251" spans="1:11" ht="14.45" customHeight="1" x14ac:dyDescent="0.2">
      <c r="A1251" s="831" t="s">
        <v>583</v>
      </c>
      <c r="B1251" s="832" t="s">
        <v>584</v>
      </c>
      <c r="C1251" s="835" t="s">
        <v>606</v>
      </c>
      <c r="D1251" s="863" t="s">
        <v>607</v>
      </c>
      <c r="E1251" s="835" t="s">
        <v>4533</v>
      </c>
      <c r="F1251" s="863" t="s">
        <v>4534</v>
      </c>
      <c r="G1251" s="835" t="s">
        <v>5750</v>
      </c>
      <c r="H1251" s="835" t="s">
        <v>5972</v>
      </c>
      <c r="I1251" s="849">
        <v>105.02799835205079</v>
      </c>
      <c r="J1251" s="849">
        <v>70</v>
      </c>
      <c r="K1251" s="850">
        <v>7351.920166015625</v>
      </c>
    </row>
    <row r="1252" spans="1:11" ht="14.45" customHeight="1" x14ac:dyDescent="0.2">
      <c r="A1252" s="831" t="s">
        <v>583</v>
      </c>
      <c r="B1252" s="832" t="s">
        <v>584</v>
      </c>
      <c r="C1252" s="835" t="s">
        <v>606</v>
      </c>
      <c r="D1252" s="863" t="s">
        <v>607</v>
      </c>
      <c r="E1252" s="835" t="s">
        <v>4533</v>
      </c>
      <c r="F1252" s="863" t="s">
        <v>4534</v>
      </c>
      <c r="G1252" s="835" t="s">
        <v>5752</v>
      </c>
      <c r="H1252" s="835" t="s">
        <v>5973</v>
      </c>
      <c r="I1252" s="849">
        <v>105.02999877929688</v>
      </c>
      <c r="J1252" s="849">
        <v>80</v>
      </c>
      <c r="K1252" s="850">
        <v>8402.240234375</v>
      </c>
    </row>
    <row r="1253" spans="1:11" ht="14.45" customHeight="1" x14ac:dyDescent="0.2">
      <c r="A1253" s="831" t="s">
        <v>583</v>
      </c>
      <c r="B1253" s="832" t="s">
        <v>584</v>
      </c>
      <c r="C1253" s="835" t="s">
        <v>606</v>
      </c>
      <c r="D1253" s="863" t="s">
        <v>607</v>
      </c>
      <c r="E1253" s="835" t="s">
        <v>4533</v>
      </c>
      <c r="F1253" s="863" t="s">
        <v>4534</v>
      </c>
      <c r="G1253" s="835" t="s">
        <v>5966</v>
      </c>
      <c r="H1253" s="835" t="s">
        <v>5974</v>
      </c>
      <c r="I1253" s="849">
        <v>72</v>
      </c>
      <c r="J1253" s="849">
        <v>200</v>
      </c>
      <c r="K1253" s="850">
        <v>14399.000244140625</v>
      </c>
    </row>
    <row r="1254" spans="1:11" ht="14.45" customHeight="1" x14ac:dyDescent="0.2">
      <c r="A1254" s="831" t="s">
        <v>583</v>
      </c>
      <c r="B1254" s="832" t="s">
        <v>584</v>
      </c>
      <c r="C1254" s="835" t="s">
        <v>606</v>
      </c>
      <c r="D1254" s="863" t="s">
        <v>607</v>
      </c>
      <c r="E1254" s="835" t="s">
        <v>4533</v>
      </c>
      <c r="F1254" s="863" t="s">
        <v>4534</v>
      </c>
      <c r="G1254" s="835" t="s">
        <v>5968</v>
      </c>
      <c r="H1254" s="835" t="s">
        <v>5975</v>
      </c>
      <c r="I1254" s="849">
        <v>72</v>
      </c>
      <c r="J1254" s="849">
        <v>200</v>
      </c>
      <c r="K1254" s="850">
        <v>14399.000244140625</v>
      </c>
    </row>
    <row r="1255" spans="1:11" ht="14.45" customHeight="1" x14ac:dyDescent="0.2">
      <c r="A1255" s="831" t="s">
        <v>583</v>
      </c>
      <c r="B1255" s="832" t="s">
        <v>584</v>
      </c>
      <c r="C1255" s="835" t="s">
        <v>606</v>
      </c>
      <c r="D1255" s="863" t="s">
        <v>607</v>
      </c>
      <c r="E1255" s="835" t="s">
        <v>4533</v>
      </c>
      <c r="F1255" s="863" t="s">
        <v>4534</v>
      </c>
      <c r="G1255" s="835" t="s">
        <v>5976</v>
      </c>
      <c r="H1255" s="835" t="s">
        <v>5977</v>
      </c>
      <c r="I1255" s="849">
        <v>105.02999877929688</v>
      </c>
      <c r="J1255" s="849">
        <v>10</v>
      </c>
      <c r="K1255" s="850">
        <v>1050.280029296875</v>
      </c>
    </row>
    <row r="1256" spans="1:11" ht="14.45" customHeight="1" x14ac:dyDescent="0.2">
      <c r="A1256" s="831" t="s">
        <v>583</v>
      </c>
      <c r="B1256" s="832" t="s">
        <v>584</v>
      </c>
      <c r="C1256" s="835" t="s">
        <v>606</v>
      </c>
      <c r="D1256" s="863" t="s">
        <v>607</v>
      </c>
      <c r="E1256" s="835" t="s">
        <v>4533</v>
      </c>
      <c r="F1256" s="863" t="s">
        <v>4534</v>
      </c>
      <c r="G1256" s="835" t="s">
        <v>5970</v>
      </c>
      <c r="H1256" s="835" t="s">
        <v>5978</v>
      </c>
      <c r="I1256" s="849">
        <v>105.02999877929688</v>
      </c>
      <c r="J1256" s="849">
        <v>20</v>
      </c>
      <c r="K1256" s="850">
        <v>2100.590087890625</v>
      </c>
    </row>
    <row r="1257" spans="1:11" ht="14.45" customHeight="1" x14ac:dyDescent="0.2">
      <c r="A1257" s="831" t="s">
        <v>583</v>
      </c>
      <c r="B1257" s="832" t="s">
        <v>584</v>
      </c>
      <c r="C1257" s="835" t="s">
        <v>606</v>
      </c>
      <c r="D1257" s="863" t="s">
        <v>607</v>
      </c>
      <c r="E1257" s="835" t="s">
        <v>4533</v>
      </c>
      <c r="F1257" s="863" t="s">
        <v>4534</v>
      </c>
      <c r="G1257" s="835" t="s">
        <v>5750</v>
      </c>
      <c r="H1257" s="835" t="s">
        <v>5751</v>
      </c>
      <c r="I1257" s="849">
        <v>105.02999877929688</v>
      </c>
      <c r="J1257" s="849">
        <v>30</v>
      </c>
      <c r="K1257" s="850">
        <v>3150.840087890625</v>
      </c>
    </row>
    <row r="1258" spans="1:11" ht="14.45" customHeight="1" x14ac:dyDescent="0.2">
      <c r="A1258" s="831" t="s">
        <v>583</v>
      </c>
      <c r="B1258" s="832" t="s">
        <v>584</v>
      </c>
      <c r="C1258" s="835" t="s">
        <v>606</v>
      </c>
      <c r="D1258" s="863" t="s">
        <v>607</v>
      </c>
      <c r="E1258" s="835" t="s">
        <v>4533</v>
      </c>
      <c r="F1258" s="863" t="s">
        <v>4534</v>
      </c>
      <c r="G1258" s="835" t="s">
        <v>5752</v>
      </c>
      <c r="H1258" s="835" t="s">
        <v>5753</v>
      </c>
      <c r="I1258" s="849">
        <v>105.02999877929688</v>
      </c>
      <c r="J1258" s="849">
        <v>70</v>
      </c>
      <c r="K1258" s="850">
        <v>7351.960205078125</v>
      </c>
    </row>
    <row r="1259" spans="1:11" ht="14.45" customHeight="1" x14ac:dyDescent="0.2">
      <c r="A1259" s="831" t="s">
        <v>583</v>
      </c>
      <c r="B1259" s="832" t="s">
        <v>584</v>
      </c>
      <c r="C1259" s="835" t="s">
        <v>606</v>
      </c>
      <c r="D1259" s="863" t="s">
        <v>607</v>
      </c>
      <c r="E1259" s="835" t="s">
        <v>4533</v>
      </c>
      <c r="F1259" s="863" t="s">
        <v>4534</v>
      </c>
      <c r="G1259" s="835" t="s">
        <v>5979</v>
      </c>
      <c r="H1259" s="835" t="s">
        <v>5980</v>
      </c>
      <c r="I1259" s="849">
        <v>105.02999877929688</v>
      </c>
      <c r="J1259" s="849">
        <v>10</v>
      </c>
      <c r="K1259" s="850">
        <v>1050.280029296875</v>
      </c>
    </row>
    <row r="1260" spans="1:11" ht="14.45" customHeight="1" x14ac:dyDescent="0.2">
      <c r="A1260" s="831" t="s">
        <v>583</v>
      </c>
      <c r="B1260" s="832" t="s">
        <v>584</v>
      </c>
      <c r="C1260" s="835" t="s">
        <v>606</v>
      </c>
      <c r="D1260" s="863" t="s">
        <v>607</v>
      </c>
      <c r="E1260" s="835" t="s">
        <v>4533</v>
      </c>
      <c r="F1260" s="863" t="s">
        <v>4534</v>
      </c>
      <c r="G1260" s="835" t="s">
        <v>5981</v>
      </c>
      <c r="H1260" s="835" t="s">
        <v>5982</v>
      </c>
      <c r="I1260" s="849">
        <v>1712.800048828125</v>
      </c>
      <c r="J1260" s="849">
        <v>1</v>
      </c>
      <c r="K1260" s="850">
        <v>1712.800048828125</v>
      </c>
    </row>
    <row r="1261" spans="1:11" ht="14.45" customHeight="1" x14ac:dyDescent="0.2">
      <c r="A1261" s="831" t="s">
        <v>583</v>
      </c>
      <c r="B1261" s="832" t="s">
        <v>584</v>
      </c>
      <c r="C1261" s="835" t="s">
        <v>606</v>
      </c>
      <c r="D1261" s="863" t="s">
        <v>607</v>
      </c>
      <c r="E1261" s="835" t="s">
        <v>4533</v>
      </c>
      <c r="F1261" s="863" t="s">
        <v>4534</v>
      </c>
      <c r="G1261" s="835" t="s">
        <v>5090</v>
      </c>
      <c r="H1261" s="835" t="s">
        <v>5091</v>
      </c>
      <c r="I1261" s="849">
        <v>517.8800048828125</v>
      </c>
      <c r="J1261" s="849">
        <v>2</v>
      </c>
      <c r="K1261" s="850">
        <v>1035.760009765625</v>
      </c>
    </row>
    <row r="1262" spans="1:11" ht="14.45" customHeight="1" x14ac:dyDescent="0.2">
      <c r="A1262" s="831" t="s">
        <v>583</v>
      </c>
      <c r="B1262" s="832" t="s">
        <v>584</v>
      </c>
      <c r="C1262" s="835" t="s">
        <v>606</v>
      </c>
      <c r="D1262" s="863" t="s">
        <v>607</v>
      </c>
      <c r="E1262" s="835" t="s">
        <v>4533</v>
      </c>
      <c r="F1262" s="863" t="s">
        <v>4534</v>
      </c>
      <c r="G1262" s="835" t="s">
        <v>5092</v>
      </c>
      <c r="H1262" s="835" t="s">
        <v>5093</v>
      </c>
      <c r="I1262" s="849">
        <v>517.8800048828125</v>
      </c>
      <c r="J1262" s="849">
        <v>3</v>
      </c>
      <c r="K1262" s="850">
        <v>1553.6400146484375</v>
      </c>
    </row>
    <row r="1263" spans="1:11" ht="14.45" customHeight="1" x14ac:dyDescent="0.2">
      <c r="A1263" s="831" t="s">
        <v>583</v>
      </c>
      <c r="B1263" s="832" t="s">
        <v>584</v>
      </c>
      <c r="C1263" s="835" t="s">
        <v>606</v>
      </c>
      <c r="D1263" s="863" t="s">
        <v>607</v>
      </c>
      <c r="E1263" s="835" t="s">
        <v>4533</v>
      </c>
      <c r="F1263" s="863" t="s">
        <v>4534</v>
      </c>
      <c r="G1263" s="835" t="s">
        <v>5090</v>
      </c>
      <c r="H1263" s="835" t="s">
        <v>5094</v>
      </c>
      <c r="I1263" s="849">
        <v>517.875</v>
      </c>
      <c r="J1263" s="849">
        <v>4</v>
      </c>
      <c r="K1263" s="850">
        <v>2071.489990234375</v>
      </c>
    </row>
    <row r="1264" spans="1:11" ht="14.45" customHeight="1" x14ac:dyDescent="0.2">
      <c r="A1264" s="831" t="s">
        <v>583</v>
      </c>
      <c r="B1264" s="832" t="s">
        <v>584</v>
      </c>
      <c r="C1264" s="835" t="s">
        <v>606</v>
      </c>
      <c r="D1264" s="863" t="s">
        <v>607</v>
      </c>
      <c r="E1264" s="835" t="s">
        <v>4533</v>
      </c>
      <c r="F1264" s="863" t="s">
        <v>4534</v>
      </c>
      <c r="G1264" s="835" t="s">
        <v>5092</v>
      </c>
      <c r="H1264" s="835" t="s">
        <v>5095</v>
      </c>
      <c r="I1264" s="849">
        <v>517.8800048828125</v>
      </c>
      <c r="J1264" s="849">
        <v>2</v>
      </c>
      <c r="K1264" s="850">
        <v>1035.760009765625</v>
      </c>
    </row>
    <row r="1265" spans="1:11" ht="14.45" customHeight="1" x14ac:dyDescent="0.2">
      <c r="A1265" s="831" t="s">
        <v>583</v>
      </c>
      <c r="B1265" s="832" t="s">
        <v>584</v>
      </c>
      <c r="C1265" s="835" t="s">
        <v>606</v>
      </c>
      <c r="D1265" s="863" t="s">
        <v>607</v>
      </c>
      <c r="E1265" s="835" t="s">
        <v>4533</v>
      </c>
      <c r="F1265" s="863" t="s">
        <v>4534</v>
      </c>
      <c r="G1265" s="835" t="s">
        <v>5983</v>
      </c>
      <c r="H1265" s="835" t="s">
        <v>5984</v>
      </c>
      <c r="I1265" s="849">
        <v>55.034999847412109</v>
      </c>
      <c r="J1265" s="849">
        <v>15</v>
      </c>
      <c r="K1265" s="850">
        <v>826.20001220703125</v>
      </c>
    </row>
    <row r="1266" spans="1:11" ht="14.45" customHeight="1" x14ac:dyDescent="0.2">
      <c r="A1266" s="831" t="s">
        <v>583</v>
      </c>
      <c r="B1266" s="832" t="s">
        <v>584</v>
      </c>
      <c r="C1266" s="835" t="s">
        <v>606</v>
      </c>
      <c r="D1266" s="863" t="s">
        <v>607</v>
      </c>
      <c r="E1266" s="835" t="s">
        <v>4533</v>
      </c>
      <c r="F1266" s="863" t="s">
        <v>4534</v>
      </c>
      <c r="G1266" s="835" t="s">
        <v>5985</v>
      </c>
      <c r="H1266" s="835" t="s">
        <v>5986</v>
      </c>
      <c r="I1266" s="849">
        <v>955.41000366210938</v>
      </c>
      <c r="J1266" s="849">
        <v>3</v>
      </c>
      <c r="K1266" s="850">
        <v>2866.2200317382813</v>
      </c>
    </row>
    <row r="1267" spans="1:11" ht="14.45" customHeight="1" x14ac:dyDescent="0.2">
      <c r="A1267" s="831" t="s">
        <v>583</v>
      </c>
      <c r="B1267" s="832" t="s">
        <v>584</v>
      </c>
      <c r="C1267" s="835" t="s">
        <v>606</v>
      </c>
      <c r="D1267" s="863" t="s">
        <v>607</v>
      </c>
      <c r="E1267" s="835" t="s">
        <v>4533</v>
      </c>
      <c r="F1267" s="863" t="s">
        <v>4534</v>
      </c>
      <c r="G1267" s="835" t="s">
        <v>4548</v>
      </c>
      <c r="H1267" s="835" t="s">
        <v>4549</v>
      </c>
      <c r="I1267" s="849">
        <v>11.735332997639974</v>
      </c>
      <c r="J1267" s="849">
        <v>255</v>
      </c>
      <c r="K1267" s="850">
        <v>2992.4500274658203</v>
      </c>
    </row>
    <row r="1268" spans="1:11" ht="14.45" customHeight="1" x14ac:dyDescent="0.2">
      <c r="A1268" s="831" t="s">
        <v>583</v>
      </c>
      <c r="B1268" s="832" t="s">
        <v>584</v>
      </c>
      <c r="C1268" s="835" t="s">
        <v>606</v>
      </c>
      <c r="D1268" s="863" t="s">
        <v>607</v>
      </c>
      <c r="E1268" s="835" t="s">
        <v>4533</v>
      </c>
      <c r="F1268" s="863" t="s">
        <v>4534</v>
      </c>
      <c r="G1268" s="835" t="s">
        <v>4550</v>
      </c>
      <c r="H1268" s="835" t="s">
        <v>4551</v>
      </c>
      <c r="I1268" s="849">
        <v>13.310000419616699</v>
      </c>
      <c r="J1268" s="849">
        <v>275</v>
      </c>
      <c r="K1268" s="850">
        <v>3660.2500915527344</v>
      </c>
    </row>
    <row r="1269" spans="1:11" ht="14.45" customHeight="1" x14ac:dyDescent="0.2">
      <c r="A1269" s="831" t="s">
        <v>583</v>
      </c>
      <c r="B1269" s="832" t="s">
        <v>584</v>
      </c>
      <c r="C1269" s="835" t="s">
        <v>606</v>
      </c>
      <c r="D1269" s="863" t="s">
        <v>607</v>
      </c>
      <c r="E1269" s="835" t="s">
        <v>4533</v>
      </c>
      <c r="F1269" s="863" t="s">
        <v>4534</v>
      </c>
      <c r="G1269" s="835" t="s">
        <v>4548</v>
      </c>
      <c r="H1269" s="835" t="s">
        <v>4552</v>
      </c>
      <c r="I1269" s="849">
        <v>11.732856750488281</v>
      </c>
      <c r="J1269" s="849">
        <v>206</v>
      </c>
      <c r="K1269" s="850">
        <v>2416.8300132751465</v>
      </c>
    </row>
    <row r="1270" spans="1:11" ht="14.45" customHeight="1" x14ac:dyDescent="0.2">
      <c r="A1270" s="831" t="s">
        <v>583</v>
      </c>
      <c r="B1270" s="832" t="s">
        <v>584</v>
      </c>
      <c r="C1270" s="835" t="s">
        <v>606</v>
      </c>
      <c r="D1270" s="863" t="s">
        <v>607</v>
      </c>
      <c r="E1270" s="835" t="s">
        <v>4533</v>
      </c>
      <c r="F1270" s="863" t="s">
        <v>4534</v>
      </c>
      <c r="G1270" s="835" t="s">
        <v>4550</v>
      </c>
      <c r="H1270" s="835" t="s">
        <v>4553</v>
      </c>
      <c r="I1270" s="849">
        <v>13.310400390625</v>
      </c>
      <c r="J1270" s="849">
        <v>370</v>
      </c>
      <c r="K1270" s="850">
        <v>4924.9000883102417</v>
      </c>
    </row>
    <row r="1271" spans="1:11" ht="14.45" customHeight="1" x14ac:dyDescent="0.2">
      <c r="A1271" s="831" t="s">
        <v>583</v>
      </c>
      <c r="B1271" s="832" t="s">
        <v>584</v>
      </c>
      <c r="C1271" s="835" t="s">
        <v>606</v>
      </c>
      <c r="D1271" s="863" t="s">
        <v>607</v>
      </c>
      <c r="E1271" s="835" t="s">
        <v>4533</v>
      </c>
      <c r="F1271" s="863" t="s">
        <v>4534</v>
      </c>
      <c r="G1271" s="835" t="s">
        <v>5987</v>
      </c>
      <c r="H1271" s="835" t="s">
        <v>5988</v>
      </c>
      <c r="I1271" s="849">
        <v>90.870002746582031</v>
      </c>
      <c r="J1271" s="849">
        <v>12</v>
      </c>
      <c r="K1271" s="850">
        <v>1090.449951171875</v>
      </c>
    </row>
    <row r="1272" spans="1:11" ht="14.45" customHeight="1" x14ac:dyDescent="0.2">
      <c r="A1272" s="831" t="s">
        <v>583</v>
      </c>
      <c r="B1272" s="832" t="s">
        <v>584</v>
      </c>
      <c r="C1272" s="835" t="s">
        <v>606</v>
      </c>
      <c r="D1272" s="863" t="s">
        <v>607</v>
      </c>
      <c r="E1272" s="835" t="s">
        <v>4533</v>
      </c>
      <c r="F1272" s="863" t="s">
        <v>4534</v>
      </c>
      <c r="G1272" s="835" t="s">
        <v>5989</v>
      </c>
      <c r="H1272" s="835" t="s">
        <v>5990</v>
      </c>
      <c r="I1272" s="849">
        <v>197.96000671386719</v>
      </c>
      <c r="J1272" s="849">
        <v>30</v>
      </c>
      <c r="K1272" s="850">
        <v>5938.68017578125</v>
      </c>
    </row>
    <row r="1273" spans="1:11" ht="14.45" customHeight="1" x14ac:dyDescent="0.2">
      <c r="A1273" s="831" t="s">
        <v>583</v>
      </c>
      <c r="B1273" s="832" t="s">
        <v>584</v>
      </c>
      <c r="C1273" s="835" t="s">
        <v>606</v>
      </c>
      <c r="D1273" s="863" t="s">
        <v>607</v>
      </c>
      <c r="E1273" s="835" t="s">
        <v>4533</v>
      </c>
      <c r="F1273" s="863" t="s">
        <v>4534</v>
      </c>
      <c r="G1273" s="835" t="s">
        <v>5991</v>
      </c>
      <c r="H1273" s="835" t="s">
        <v>5992</v>
      </c>
      <c r="I1273" s="849">
        <v>197.96000671386719</v>
      </c>
      <c r="J1273" s="849">
        <v>30</v>
      </c>
      <c r="K1273" s="850">
        <v>5938.68017578125</v>
      </c>
    </row>
    <row r="1274" spans="1:11" ht="14.45" customHeight="1" x14ac:dyDescent="0.2">
      <c r="A1274" s="831" t="s">
        <v>583</v>
      </c>
      <c r="B1274" s="832" t="s">
        <v>584</v>
      </c>
      <c r="C1274" s="835" t="s">
        <v>606</v>
      </c>
      <c r="D1274" s="863" t="s">
        <v>607</v>
      </c>
      <c r="E1274" s="835" t="s">
        <v>4533</v>
      </c>
      <c r="F1274" s="863" t="s">
        <v>4534</v>
      </c>
      <c r="G1274" s="835" t="s">
        <v>5993</v>
      </c>
      <c r="H1274" s="835" t="s">
        <v>5994</v>
      </c>
      <c r="I1274" s="849">
        <v>197.96000671386719</v>
      </c>
      <c r="J1274" s="849">
        <v>10</v>
      </c>
      <c r="K1274" s="850">
        <v>1979.56005859375</v>
      </c>
    </row>
    <row r="1275" spans="1:11" ht="14.45" customHeight="1" x14ac:dyDescent="0.2">
      <c r="A1275" s="831" t="s">
        <v>583</v>
      </c>
      <c r="B1275" s="832" t="s">
        <v>584</v>
      </c>
      <c r="C1275" s="835" t="s">
        <v>606</v>
      </c>
      <c r="D1275" s="863" t="s">
        <v>607</v>
      </c>
      <c r="E1275" s="835" t="s">
        <v>4533</v>
      </c>
      <c r="F1275" s="863" t="s">
        <v>4534</v>
      </c>
      <c r="G1275" s="835" t="s">
        <v>5995</v>
      </c>
      <c r="H1275" s="835" t="s">
        <v>5996</v>
      </c>
      <c r="I1275" s="849">
        <v>197.96000671386719</v>
      </c>
      <c r="J1275" s="849">
        <v>90</v>
      </c>
      <c r="K1275" s="850">
        <v>17816.04052734375</v>
      </c>
    </row>
    <row r="1276" spans="1:11" ht="14.45" customHeight="1" x14ac:dyDescent="0.2">
      <c r="A1276" s="831" t="s">
        <v>583</v>
      </c>
      <c r="B1276" s="832" t="s">
        <v>584</v>
      </c>
      <c r="C1276" s="835" t="s">
        <v>606</v>
      </c>
      <c r="D1276" s="863" t="s">
        <v>607</v>
      </c>
      <c r="E1276" s="835" t="s">
        <v>4533</v>
      </c>
      <c r="F1276" s="863" t="s">
        <v>4534</v>
      </c>
      <c r="G1276" s="835" t="s">
        <v>5989</v>
      </c>
      <c r="H1276" s="835" t="s">
        <v>5997</v>
      </c>
      <c r="I1276" s="849">
        <v>197.96000671386719</v>
      </c>
      <c r="J1276" s="849">
        <v>30</v>
      </c>
      <c r="K1276" s="850">
        <v>5938.68017578125</v>
      </c>
    </row>
    <row r="1277" spans="1:11" ht="14.45" customHeight="1" x14ac:dyDescent="0.2">
      <c r="A1277" s="831" t="s">
        <v>583</v>
      </c>
      <c r="B1277" s="832" t="s">
        <v>584</v>
      </c>
      <c r="C1277" s="835" t="s">
        <v>606</v>
      </c>
      <c r="D1277" s="863" t="s">
        <v>607</v>
      </c>
      <c r="E1277" s="835" t="s">
        <v>4533</v>
      </c>
      <c r="F1277" s="863" t="s">
        <v>4534</v>
      </c>
      <c r="G1277" s="835" t="s">
        <v>5991</v>
      </c>
      <c r="H1277" s="835" t="s">
        <v>5998</v>
      </c>
      <c r="I1277" s="849">
        <v>197.96000671386719</v>
      </c>
      <c r="J1277" s="849">
        <v>20</v>
      </c>
      <c r="K1277" s="850">
        <v>3959.1201171875</v>
      </c>
    </row>
    <row r="1278" spans="1:11" ht="14.45" customHeight="1" x14ac:dyDescent="0.2">
      <c r="A1278" s="831" t="s">
        <v>583</v>
      </c>
      <c r="B1278" s="832" t="s">
        <v>584</v>
      </c>
      <c r="C1278" s="835" t="s">
        <v>606</v>
      </c>
      <c r="D1278" s="863" t="s">
        <v>607</v>
      </c>
      <c r="E1278" s="835" t="s">
        <v>4533</v>
      </c>
      <c r="F1278" s="863" t="s">
        <v>4534</v>
      </c>
      <c r="G1278" s="835" t="s">
        <v>5993</v>
      </c>
      <c r="H1278" s="835" t="s">
        <v>5999</v>
      </c>
      <c r="I1278" s="849">
        <v>197.96000671386719</v>
      </c>
      <c r="J1278" s="849">
        <v>20</v>
      </c>
      <c r="K1278" s="850">
        <v>3959.1201171875</v>
      </c>
    </row>
    <row r="1279" spans="1:11" ht="14.45" customHeight="1" x14ac:dyDescent="0.2">
      <c r="A1279" s="831" t="s">
        <v>583</v>
      </c>
      <c r="B1279" s="832" t="s">
        <v>584</v>
      </c>
      <c r="C1279" s="835" t="s">
        <v>606</v>
      </c>
      <c r="D1279" s="863" t="s">
        <v>607</v>
      </c>
      <c r="E1279" s="835" t="s">
        <v>4533</v>
      </c>
      <c r="F1279" s="863" t="s">
        <v>4534</v>
      </c>
      <c r="G1279" s="835" t="s">
        <v>6000</v>
      </c>
      <c r="H1279" s="835" t="s">
        <v>6001</v>
      </c>
      <c r="I1279" s="849">
        <v>197.96000671386719</v>
      </c>
      <c r="J1279" s="849">
        <v>10</v>
      </c>
      <c r="K1279" s="850">
        <v>1979.56005859375</v>
      </c>
    </row>
    <row r="1280" spans="1:11" ht="14.45" customHeight="1" x14ac:dyDescent="0.2">
      <c r="A1280" s="831" t="s">
        <v>583</v>
      </c>
      <c r="B1280" s="832" t="s">
        <v>584</v>
      </c>
      <c r="C1280" s="835" t="s">
        <v>606</v>
      </c>
      <c r="D1280" s="863" t="s">
        <v>607</v>
      </c>
      <c r="E1280" s="835" t="s">
        <v>4533</v>
      </c>
      <c r="F1280" s="863" t="s">
        <v>4534</v>
      </c>
      <c r="G1280" s="835" t="s">
        <v>6002</v>
      </c>
      <c r="H1280" s="835" t="s">
        <v>6003</v>
      </c>
      <c r="I1280" s="849">
        <v>1539.1066487630208</v>
      </c>
      <c r="J1280" s="849">
        <v>5</v>
      </c>
      <c r="K1280" s="850">
        <v>7695.5399169921875</v>
      </c>
    </row>
    <row r="1281" spans="1:11" ht="14.45" customHeight="1" x14ac:dyDescent="0.2">
      <c r="A1281" s="831" t="s">
        <v>583</v>
      </c>
      <c r="B1281" s="832" t="s">
        <v>584</v>
      </c>
      <c r="C1281" s="835" t="s">
        <v>606</v>
      </c>
      <c r="D1281" s="863" t="s">
        <v>607</v>
      </c>
      <c r="E1281" s="835" t="s">
        <v>4533</v>
      </c>
      <c r="F1281" s="863" t="s">
        <v>4534</v>
      </c>
      <c r="G1281" s="835" t="s">
        <v>6004</v>
      </c>
      <c r="H1281" s="835" t="s">
        <v>6005</v>
      </c>
      <c r="I1281" s="849">
        <v>1539.0999755859375</v>
      </c>
      <c r="J1281" s="849">
        <v>1</v>
      </c>
      <c r="K1281" s="850">
        <v>1539.0999755859375</v>
      </c>
    </row>
    <row r="1282" spans="1:11" ht="14.45" customHeight="1" x14ac:dyDescent="0.2">
      <c r="A1282" s="831" t="s">
        <v>583</v>
      </c>
      <c r="B1282" s="832" t="s">
        <v>584</v>
      </c>
      <c r="C1282" s="835" t="s">
        <v>606</v>
      </c>
      <c r="D1282" s="863" t="s">
        <v>607</v>
      </c>
      <c r="E1282" s="835" t="s">
        <v>4533</v>
      </c>
      <c r="F1282" s="863" t="s">
        <v>4534</v>
      </c>
      <c r="G1282" s="835" t="s">
        <v>5224</v>
      </c>
      <c r="H1282" s="835" t="s">
        <v>5225</v>
      </c>
      <c r="I1282" s="849">
        <v>403.04000854492188</v>
      </c>
      <c r="J1282" s="849">
        <v>120</v>
      </c>
      <c r="K1282" s="850">
        <v>48364.68896484375</v>
      </c>
    </row>
    <row r="1283" spans="1:11" ht="14.45" customHeight="1" x14ac:dyDescent="0.2">
      <c r="A1283" s="831" t="s">
        <v>583</v>
      </c>
      <c r="B1283" s="832" t="s">
        <v>584</v>
      </c>
      <c r="C1283" s="835" t="s">
        <v>606</v>
      </c>
      <c r="D1283" s="863" t="s">
        <v>607</v>
      </c>
      <c r="E1283" s="835" t="s">
        <v>4533</v>
      </c>
      <c r="F1283" s="863" t="s">
        <v>4534</v>
      </c>
      <c r="G1283" s="835" t="s">
        <v>5224</v>
      </c>
      <c r="H1283" s="835" t="s">
        <v>6006</v>
      </c>
      <c r="I1283" s="849">
        <v>403.04000854492188</v>
      </c>
      <c r="J1283" s="849">
        <v>170</v>
      </c>
      <c r="K1283" s="850">
        <v>68516.609619140625</v>
      </c>
    </row>
    <row r="1284" spans="1:11" ht="14.45" customHeight="1" x14ac:dyDescent="0.2">
      <c r="A1284" s="831" t="s">
        <v>583</v>
      </c>
      <c r="B1284" s="832" t="s">
        <v>584</v>
      </c>
      <c r="C1284" s="835" t="s">
        <v>606</v>
      </c>
      <c r="D1284" s="863" t="s">
        <v>607</v>
      </c>
      <c r="E1284" s="835" t="s">
        <v>4533</v>
      </c>
      <c r="F1284" s="863" t="s">
        <v>4534</v>
      </c>
      <c r="G1284" s="835" t="s">
        <v>6007</v>
      </c>
      <c r="H1284" s="835" t="s">
        <v>6008</v>
      </c>
      <c r="I1284" s="849">
        <v>739.05999755859375</v>
      </c>
      <c r="J1284" s="849">
        <v>10</v>
      </c>
      <c r="K1284" s="850">
        <v>7390.56005859375</v>
      </c>
    </row>
    <row r="1285" spans="1:11" ht="14.45" customHeight="1" x14ac:dyDescent="0.2">
      <c r="A1285" s="831" t="s">
        <v>583</v>
      </c>
      <c r="B1285" s="832" t="s">
        <v>584</v>
      </c>
      <c r="C1285" s="835" t="s">
        <v>606</v>
      </c>
      <c r="D1285" s="863" t="s">
        <v>607</v>
      </c>
      <c r="E1285" s="835" t="s">
        <v>4533</v>
      </c>
      <c r="F1285" s="863" t="s">
        <v>4534</v>
      </c>
      <c r="G1285" s="835" t="s">
        <v>5233</v>
      </c>
      <c r="H1285" s="835" t="s">
        <v>5788</v>
      </c>
      <c r="I1285" s="849">
        <v>32.795000076293945</v>
      </c>
      <c r="J1285" s="849">
        <v>99</v>
      </c>
      <c r="K1285" s="850">
        <v>3246.699951171875</v>
      </c>
    </row>
    <row r="1286" spans="1:11" ht="14.45" customHeight="1" x14ac:dyDescent="0.2">
      <c r="A1286" s="831" t="s">
        <v>583</v>
      </c>
      <c r="B1286" s="832" t="s">
        <v>584</v>
      </c>
      <c r="C1286" s="835" t="s">
        <v>606</v>
      </c>
      <c r="D1286" s="863" t="s">
        <v>607</v>
      </c>
      <c r="E1286" s="835" t="s">
        <v>4533</v>
      </c>
      <c r="F1286" s="863" t="s">
        <v>4534</v>
      </c>
      <c r="G1286" s="835" t="s">
        <v>6009</v>
      </c>
      <c r="H1286" s="835" t="s">
        <v>6010</v>
      </c>
      <c r="I1286" s="849">
        <v>439.95999145507813</v>
      </c>
      <c r="J1286" s="849">
        <v>220</v>
      </c>
      <c r="K1286" s="850">
        <v>96790.31982421875</v>
      </c>
    </row>
    <row r="1287" spans="1:11" ht="14.45" customHeight="1" x14ac:dyDescent="0.2">
      <c r="A1287" s="831" t="s">
        <v>583</v>
      </c>
      <c r="B1287" s="832" t="s">
        <v>584</v>
      </c>
      <c r="C1287" s="835" t="s">
        <v>606</v>
      </c>
      <c r="D1287" s="863" t="s">
        <v>607</v>
      </c>
      <c r="E1287" s="835" t="s">
        <v>4533</v>
      </c>
      <c r="F1287" s="863" t="s">
        <v>4534</v>
      </c>
      <c r="G1287" s="835" t="s">
        <v>6011</v>
      </c>
      <c r="H1287" s="835" t="s">
        <v>6012</v>
      </c>
      <c r="I1287" s="849">
        <v>439.95999145507813</v>
      </c>
      <c r="J1287" s="849">
        <v>40</v>
      </c>
      <c r="K1287" s="850">
        <v>17598.240234375</v>
      </c>
    </row>
    <row r="1288" spans="1:11" ht="14.45" customHeight="1" x14ac:dyDescent="0.2">
      <c r="A1288" s="831" t="s">
        <v>583</v>
      </c>
      <c r="B1288" s="832" t="s">
        <v>584</v>
      </c>
      <c r="C1288" s="835" t="s">
        <v>606</v>
      </c>
      <c r="D1288" s="863" t="s">
        <v>607</v>
      </c>
      <c r="E1288" s="835" t="s">
        <v>4533</v>
      </c>
      <c r="F1288" s="863" t="s">
        <v>4534</v>
      </c>
      <c r="G1288" s="835" t="s">
        <v>6009</v>
      </c>
      <c r="H1288" s="835" t="s">
        <v>6013</v>
      </c>
      <c r="I1288" s="849">
        <v>439.95999145507813</v>
      </c>
      <c r="J1288" s="849">
        <v>80</v>
      </c>
      <c r="K1288" s="850">
        <v>35196.47998046875</v>
      </c>
    </row>
    <row r="1289" spans="1:11" ht="14.45" customHeight="1" x14ac:dyDescent="0.2">
      <c r="A1289" s="831" t="s">
        <v>583</v>
      </c>
      <c r="B1289" s="832" t="s">
        <v>584</v>
      </c>
      <c r="C1289" s="835" t="s">
        <v>606</v>
      </c>
      <c r="D1289" s="863" t="s">
        <v>607</v>
      </c>
      <c r="E1289" s="835" t="s">
        <v>4533</v>
      </c>
      <c r="F1289" s="863" t="s">
        <v>4534</v>
      </c>
      <c r="G1289" s="835" t="s">
        <v>6011</v>
      </c>
      <c r="H1289" s="835" t="s">
        <v>6014</v>
      </c>
      <c r="I1289" s="849">
        <v>439.95999145507813</v>
      </c>
      <c r="J1289" s="849">
        <v>80</v>
      </c>
      <c r="K1289" s="850">
        <v>35196.48046875</v>
      </c>
    </row>
    <row r="1290" spans="1:11" ht="14.45" customHeight="1" x14ac:dyDescent="0.2">
      <c r="A1290" s="831" t="s">
        <v>583</v>
      </c>
      <c r="B1290" s="832" t="s">
        <v>584</v>
      </c>
      <c r="C1290" s="835" t="s">
        <v>606</v>
      </c>
      <c r="D1290" s="863" t="s">
        <v>607</v>
      </c>
      <c r="E1290" s="835" t="s">
        <v>4533</v>
      </c>
      <c r="F1290" s="863" t="s">
        <v>4534</v>
      </c>
      <c r="G1290" s="835" t="s">
        <v>5233</v>
      </c>
      <c r="H1290" s="835" t="s">
        <v>5234</v>
      </c>
      <c r="I1290" s="849">
        <v>32.790000915527344</v>
      </c>
      <c r="J1290" s="849">
        <v>70</v>
      </c>
      <c r="K1290" s="850">
        <v>2295.2999877929688</v>
      </c>
    </row>
    <row r="1291" spans="1:11" ht="14.45" customHeight="1" x14ac:dyDescent="0.2">
      <c r="A1291" s="831" t="s">
        <v>583</v>
      </c>
      <c r="B1291" s="832" t="s">
        <v>584</v>
      </c>
      <c r="C1291" s="835" t="s">
        <v>606</v>
      </c>
      <c r="D1291" s="863" t="s">
        <v>607</v>
      </c>
      <c r="E1291" s="835" t="s">
        <v>4533</v>
      </c>
      <c r="F1291" s="863" t="s">
        <v>4534</v>
      </c>
      <c r="G1291" s="835" t="s">
        <v>5233</v>
      </c>
      <c r="H1291" s="835" t="s">
        <v>5235</v>
      </c>
      <c r="I1291" s="849">
        <v>34.502499580383301</v>
      </c>
      <c r="J1291" s="849">
        <v>238</v>
      </c>
      <c r="K1291" s="850">
        <v>8211.1000061035156</v>
      </c>
    </row>
    <row r="1292" spans="1:11" ht="14.45" customHeight="1" x14ac:dyDescent="0.2">
      <c r="A1292" s="831" t="s">
        <v>583</v>
      </c>
      <c r="B1292" s="832" t="s">
        <v>584</v>
      </c>
      <c r="C1292" s="835" t="s">
        <v>606</v>
      </c>
      <c r="D1292" s="863" t="s">
        <v>607</v>
      </c>
      <c r="E1292" s="835" t="s">
        <v>4533</v>
      </c>
      <c r="F1292" s="863" t="s">
        <v>4534</v>
      </c>
      <c r="G1292" s="835" t="s">
        <v>6015</v>
      </c>
      <c r="H1292" s="835" t="s">
        <v>6016</v>
      </c>
      <c r="I1292" s="849">
        <v>21.780000686645508</v>
      </c>
      <c r="J1292" s="849">
        <v>150</v>
      </c>
      <c r="K1292" s="850">
        <v>3267</v>
      </c>
    </row>
    <row r="1293" spans="1:11" ht="14.45" customHeight="1" x14ac:dyDescent="0.2">
      <c r="A1293" s="831" t="s">
        <v>583</v>
      </c>
      <c r="B1293" s="832" t="s">
        <v>584</v>
      </c>
      <c r="C1293" s="835" t="s">
        <v>606</v>
      </c>
      <c r="D1293" s="863" t="s">
        <v>607</v>
      </c>
      <c r="E1293" s="835" t="s">
        <v>4533</v>
      </c>
      <c r="F1293" s="863" t="s">
        <v>4534</v>
      </c>
      <c r="G1293" s="835" t="s">
        <v>6015</v>
      </c>
      <c r="H1293" s="835" t="s">
        <v>6017</v>
      </c>
      <c r="I1293" s="849">
        <v>21.780000686645508</v>
      </c>
      <c r="J1293" s="849">
        <v>50</v>
      </c>
      <c r="K1293" s="850">
        <v>1089</v>
      </c>
    </row>
    <row r="1294" spans="1:11" ht="14.45" customHeight="1" x14ac:dyDescent="0.2">
      <c r="A1294" s="831" t="s">
        <v>583</v>
      </c>
      <c r="B1294" s="832" t="s">
        <v>584</v>
      </c>
      <c r="C1294" s="835" t="s">
        <v>606</v>
      </c>
      <c r="D1294" s="863" t="s">
        <v>607</v>
      </c>
      <c r="E1294" s="835" t="s">
        <v>4533</v>
      </c>
      <c r="F1294" s="863" t="s">
        <v>4534</v>
      </c>
      <c r="G1294" s="835" t="s">
        <v>5797</v>
      </c>
      <c r="H1294" s="835" t="s">
        <v>5798</v>
      </c>
      <c r="I1294" s="849">
        <v>23.350000381469727</v>
      </c>
      <c r="J1294" s="849">
        <v>80</v>
      </c>
      <c r="K1294" s="850">
        <v>1868.239990234375</v>
      </c>
    </row>
    <row r="1295" spans="1:11" ht="14.45" customHeight="1" x14ac:dyDescent="0.2">
      <c r="A1295" s="831" t="s">
        <v>583</v>
      </c>
      <c r="B1295" s="832" t="s">
        <v>584</v>
      </c>
      <c r="C1295" s="835" t="s">
        <v>606</v>
      </c>
      <c r="D1295" s="863" t="s">
        <v>607</v>
      </c>
      <c r="E1295" s="835" t="s">
        <v>4533</v>
      </c>
      <c r="F1295" s="863" t="s">
        <v>4534</v>
      </c>
      <c r="G1295" s="835" t="s">
        <v>5797</v>
      </c>
      <c r="H1295" s="835" t="s">
        <v>6018</v>
      </c>
      <c r="I1295" s="849">
        <v>23.350000381469727</v>
      </c>
      <c r="J1295" s="849">
        <v>100</v>
      </c>
      <c r="K1295" s="850">
        <v>2335.2999877929688</v>
      </c>
    </row>
    <row r="1296" spans="1:11" ht="14.45" customHeight="1" x14ac:dyDescent="0.2">
      <c r="A1296" s="831" t="s">
        <v>583</v>
      </c>
      <c r="B1296" s="832" t="s">
        <v>584</v>
      </c>
      <c r="C1296" s="835" t="s">
        <v>606</v>
      </c>
      <c r="D1296" s="863" t="s">
        <v>607</v>
      </c>
      <c r="E1296" s="835" t="s">
        <v>4533</v>
      </c>
      <c r="F1296" s="863" t="s">
        <v>4534</v>
      </c>
      <c r="G1296" s="835" t="s">
        <v>5283</v>
      </c>
      <c r="H1296" s="835" t="s">
        <v>5284</v>
      </c>
      <c r="I1296" s="849">
        <v>23.462104897750052</v>
      </c>
      <c r="J1296" s="849">
        <v>1300</v>
      </c>
      <c r="K1296" s="850">
        <v>30422.3798828125</v>
      </c>
    </row>
    <row r="1297" spans="1:11" ht="14.45" customHeight="1" x14ac:dyDescent="0.2">
      <c r="A1297" s="831" t="s">
        <v>583</v>
      </c>
      <c r="B1297" s="832" t="s">
        <v>584</v>
      </c>
      <c r="C1297" s="835" t="s">
        <v>606</v>
      </c>
      <c r="D1297" s="863" t="s">
        <v>607</v>
      </c>
      <c r="E1297" s="835" t="s">
        <v>4533</v>
      </c>
      <c r="F1297" s="863" t="s">
        <v>4534</v>
      </c>
      <c r="G1297" s="835" t="s">
        <v>5283</v>
      </c>
      <c r="H1297" s="835" t="s">
        <v>5285</v>
      </c>
      <c r="I1297" s="849">
        <v>23.634285790579661</v>
      </c>
      <c r="J1297" s="849">
        <v>900</v>
      </c>
      <c r="K1297" s="850">
        <v>21229.599975585938</v>
      </c>
    </row>
    <row r="1298" spans="1:11" ht="14.45" customHeight="1" x14ac:dyDescent="0.2">
      <c r="A1298" s="831" t="s">
        <v>583</v>
      </c>
      <c r="B1298" s="832" t="s">
        <v>584</v>
      </c>
      <c r="C1298" s="835" t="s">
        <v>606</v>
      </c>
      <c r="D1298" s="863" t="s">
        <v>607</v>
      </c>
      <c r="E1298" s="835" t="s">
        <v>4533</v>
      </c>
      <c r="F1298" s="863" t="s">
        <v>4534</v>
      </c>
      <c r="G1298" s="835" t="s">
        <v>4554</v>
      </c>
      <c r="H1298" s="835" t="s">
        <v>4555</v>
      </c>
      <c r="I1298" s="849">
        <v>0.82153845291871286</v>
      </c>
      <c r="J1298" s="849">
        <v>4300</v>
      </c>
      <c r="K1298" s="850">
        <v>3530</v>
      </c>
    </row>
    <row r="1299" spans="1:11" ht="14.45" customHeight="1" x14ac:dyDescent="0.2">
      <c r="A1299" s="831" t="s">
        <v>583</v>
      </c>
      <c r="B1299" s="832" t="s">
        <v>584</v>
      </c>
      <c r="C1299" s="835" t="s">
        <v>606</v>
      </c>
      <c r="D1299" s="863" t="s">
        <v>607</v>
      </c>
      <c r="E1299" s="835" t="s">
        <v>4533</v>
      </c>
      <c r="F1299" s="863" t="s">
        <v>4534</v>
      </c>
      <c r="G1299" s="835" t="s">
        <v>4556</v>
      </c>
      <c r="H1299" s="835" t="s">
        <v>4557</v>
      </c>
      <c r="I1299" s="849">
        <v>1.0900000333786011</v>
      </c>
      <c r="J1299" s="849">
        <v>1400</v>
      </c>
      <c r="K1299" s="850">
        <v>1526</v>
      </c>
    </row>
    <row r="1300" spans="1:11" ht="14.45" customHeight="1" x14ac:dyDescent="0.2">
      <c r="A1300" s="831" t="s">
        <v>583</v>
      </c>
      <c r="B1300" s="832" t="s">
        <v>584</v>
      </c>
      <c r="C1300" s="835" t="s">
        <v>606</v>
      </c>
      <c r="D1300" s="863" t="s">
        <v>607</v>
      </c>
      <c r="E1300" s="835" t="s">
        <v>4533</v>
      </c>
      <c r="F1300" s="863" t="s">
        <v>4534</v>
      </c>
      <c r="G1300" s="835" t="s">
        <v>4556</v>
      </c>
      <c r="H1300" s="835" t="s">
        <v>5289</v>
      </c>
      <c r="I1300" s="849">
        <v>1.087777813275655</v>
      </c>
      <c r="J1300" s="849">
        <v>1900</v>
      </c>
      <c r="K1300" s="850">
        <v>2067</v>
      </c>
    </row>
    <row r="1301" spans="1:11" ht="14.45" customHeight="1" x14ac:dyDescent="0.2">
      <c r="A1301" s="831" t="s">
        <v>583</v>
      </c>
      <c r="B1301" s="832" t="s">
        <v>584</v>
      </c>
      <c r="C1301" s="835" t="s">
        <v>606</v>
      </c>
      <c r="D1301" s="863" t="s">
        <v>607</v>
      </c>
      <c r="E1301" s="835" t="s">
        <v>4533</v>
      </c>
      <c r="F1301" s="863" t="s">
        <v>4534</v>
      </c>
      <c r="G1301" s="835" t="s">
        <v>6019</v>
      </c>
      <c r="H1301" s="835" t="s">
        <v>6020</v>
      </c>
      <c r="I1301" s="849">
        <v>0.43200000524520876</v>
      </c>
      <c r="J1301" s="849">
        <v>1300</v>
      </c>
      <c r="K1301" s="850">
        <v>563</v>
      </c>
    </row>
    <row r="1302" spans="1:11" ht="14.45" customHeight="1" x14ac:dyDescent="0.2">
      <c r="A1302" s="831" t="s">
        <v>583</v>
      </c>
      <c r="B1302" s="832" t="s">
        <v>584</v>
      </c>
      <c r="C1302" s="835" t="s">
        <v>606</v>
      </c>
      <c r="D1302" s="863" t="s">
        <v>607</v>
      </c>
      <c r="E1302" s="835" t="s">
        <v>4533</v>
      </c>
      <c r="F1302" s="863" t="s">
        <v>4534</v>
      </c>
      <c r="G1302" s="835" t="s">
        <v>4558</v>
      </c>
      <c r="H1302" s="835" t="s">
        <v>5290</v>
      </c>
      <c r="I1302" s="849">
        <v>0.47799999117851255</v>
      </c>
      <c r="J1302" s="849">
        <v>900</v>
      </c>
      <c r="K1302" s="850">
        <v>430</v>
      </c>
    </row>
    <row r="1303" spans="1:11" ht="14.45" customHeight="1" x14ac:dyDescent="0.2">
      <c r="A1303" s="831" t="s">
        <v>583</v>
      </c>
      <c r="B1303" s="832" t="s">
        <v>584</v>
      </c>
      <c r="C1303" s="835" t="s">
        <v>606</v>
      </c>
      <c r="D1303" s="863" t="s">
        <v>607</v>
      </c>
      <c r="E1303" s="835" t="s">
        <v>4533</v>
      </c>
      <c r="F1303" s="863" t="s">
        <v>4534</v>
      </c>
      <c r="G1303" s="835" t="s">
        <v>4558</v>
      </c>
      <c r="H1303" s="835" t="s">
        <v>4559</v>
      </c>
      <c r="I1303" s="849">
        <v>0.47571427907262531</v>
      </c>
      <c r="J1303" s="849">
        <v>1000</v>
      </c>
      <c r="K1303" s="850">
        <v>475</v>
      </c>
    </row>
    <row r="1304" spans="1:11" ht="14.45" customHeight="1" x14ac:dyDescent="0.2">
      <c r="A1304" s="831" t="s">
        <v>583</v>
      </c>
      <c r="B1304" s="832" t="s">
        <v>584</v>
      </c>
      <c r="C1304" s="835" t="s">
        <v>606</v>
      </c>
      <c r="D1304" s="863" t="s">
        <v>607</v>
      </c>
      <c r="E1304" s="835" t="s">
        <v>4533</v>
      </c>
      <c r="F1304" s="863" t="s">
        <v>4534</v>
      </c>
      <c r="G1304" s="835" t="s">
        <v>4558</v>
      </c>
      <c r="H1304" s="835" t="s">
        <v>5799</v>
      </c>
      <c r="I1304" s="849">
        <v>0.47499999403953552</v>
      </c>
      <c r="J1304" s="849">
        <v>200</v>
      </c>
      <c r="K1304" s="850">
        <v>95</v>
      </c>
    </row>
    <row r="1305" spans="1:11" ht="14.45" customHeight="1" x14ac:dyDescent="0.2">
      <c r="A1305" s="831" t="s">
        <v>583</v>
      </c>
      <c r="B1305" s="832" t="s">
        <v>584</v>
      </c>
      <c r="C1305" s="835" t="s">
        <v>606</v>
      </c>
      <c r="D1305" s="863" t="s">
        <v>607</v>
      </c>
      <c r="E1305" s="835" t="s">
        <v>4533</v>
      </c>
      <c r="F1305" s="863" t="s">
        <v>4534</v>
      </c>
      <c r="G1305" s="835" t="s">
        <v>4558</v>
      </c>
      <c r="H1305" s="835" t="s">
        <v>5800</v>
      </c>
      <c r="I1305" s="849">
        <v>0.4699999988079071</v>
      </c>
      <c r="J1305" s="849">
        <v>200</v>
      </c>
      <c r="K1305" s="850">
        <v>94</v>
      </c>
    </row>
    <row r="1306" spans="1:11" ht="14.45" customHeight="1" x14ac:dyDescent="0.2">
      <c r="A1306" s="831" t="s">
        <v>583</v>
      </c>
      <c r="B1306" s="832" t="s">
        <v>584</v>
      </c>
      <c r="C1306" s="835" t="s">
        <v>606</v>
      </c>
      <c r="D1306" s="863" t="s">
        <v>607</v>
      </c>
      <c r="E1306" s="835" t="s">
        <v>4533</v>
      </c>
      <c r="F1306" s="863" t="s">
        <v>4534</v>
      </c>
      <c r="G1306" s="835" t="s">
        <v>4560</v>
      </c>
      <c r="H1306" s="835" t="s">
        <v>4561</v>
      </c>
      <c r="I1306" s="849">
        <v>1.1294444402058919</v>
      </c>
      <c r="J1306" s="849">
        <v>5360</v>
      </c>
      <c r="K1306" s="850">
        <v>6053.6000442504883</v>
      </c>
    </row>
    <row r="1307" spans="1:11" ht="14.45" customHeight="1" x14ac:dyDescent="0.2">
      <c r="A1307" s="831" t="s">
        <v>583</v>
      </c>
      <c r="B1307" s="832" t="s">
        <v>584</v>
      </c>
      <c r="C1307" s="835" t="s">
        <v>606</v>
      </c>
      <c r="D1307" s="863" t="s">
        <v>607</v>
      </c>
      <c r="E1307" s="835" t="s">
        <v>4533</v>
      </c>
      <c r="F1307" s="863" t="s">
        <v>4534</v>
      </c>
      <c r="G1307" s="835" t="s">
        <v>4562</v>
      </c>
      <c r="H1307" s="835" t="s">
        <v>4563</v>
      </c>
      <c r="I1307" s="849">
        <v>1.6712499558925629</v>
      </c>
      <c r="J1307" s="849">
        <v>2300</v>
      </c>
      <c r="K1307" s="850">
        <v>3842</v>
      </c>
    </row>
    <row r="1308" spans="1:11" ht="14.45" customHeight="1" x14ac:dyDescent="0.2">
      <c r="A1308" s="831" t="s">
        <v>583</v>
      </c>
      <c r="B1308" s="832" t="s">
        <v>584</v>
      </c>
      <c r="C1308" s="835" t="s">
        <v>606</v>
      </c>
      <c r="D1308" s="863" t="s">
        <v>607</v>
      </c>
      <c r="E1308" s="835" t="s">
        <v>4533</v>
      </c>
      <c r="F1308" s="863" t="s">
        <v>4534</v>
      </c>
      <c r="G1308" s="835" t="s">
        <v>4562</v>
      </c>
      <c r="H1308" s="835" t="s">
        <v>5291</v>
      </c>
      <c r="I1308" s="849">
        <v>1.6749999523162842</v>
      </c>
      <c r="J1308" s="849">
        <v>1500</v>
      </c>
      <c r="K1308" s="850">
        <v>2514</v>
      </c>
    </row>
    <row r="1309" spans="1:11" ht="14.45" customHeight="1" x14ac:dyDescent="0.2">
      <c r="A1309" s="831" t="s">
        <v>583</v>
      </c>
      <c r="B1309" s="832" t="s">
        <v>584</v>
      </c>
      <c r="C1309" s="835" t="s">
        <v>606</v>
      </c>
      <c r="D1309" s="863" t="s">
        <v>607</v>
      </c>
      <c r="E1309" s="835" t="s">
        <v>4533</v>
      </c>
      <c r="F1309" s="863" t="s">
        <v>4534</v>
      </c>
      <c r="G1309" s="835" t="s">
        <v>5292</v>
      </c>
      <c r="H1309" s="835" t="s">
        <v>5293</v>
      </c>
      <c r="I1309" s="849">
        <v>0.5733333180348078</v>
      </c>
      <c r="J1309" s="849">
        <v>3045</v>
      </c>
      <c r="K1309" s="850">
        <v>1764.1800003051758</v>
      </c>
    </row>
    <row r="1310" spans="1:11" ht="14.45" customHeight="1" x14ac:dyDescent="0.2">
      <c r="A1310" s="831" t="s">
        <v>583</v>
      </c>
      <c r="B1310" s="832" t="s">
        <v>584</v>
      </c>
      <c r="C1310" s="835" t="s">
        <v>606</v>
      </c>
      <c r="D1310" s="863" t="s">
        <v>607</v>
      </c>
      <c r="E1310" s="835" t="s">
        <v>4533</v>
      </c>
      <c r="F1310" s="863" t="s">
        <v>4534</v>
      </c>
      <c r="G1310" s="835" t="s">
        <v>4564</v>
      </c>
      <c r="H1310" s="835" t="s">
        <v>4565</v>
      </c>
      <c r="I1310" s="849">
        <v>0.67000001668930054</v>
      </c>
      <c r="J1310" s="849">
        <v>1500</v>
      </c>
      <c r="K1310" s="850">
        <v>1005</v>
      </c>
    </row>
    <row r="1311" spans="1:11" ht="14.45" customHeight="1" x14ac:dyDescent="0.2">
      <c r="A1311" s="831" t="s">
        <v>583</v>
      </c>
      <c r="B1311" s="832" t="s">
        <v>584</v>
      </c>
      <c r="C1311" s="835" t="s">
        <v>606</v>
      </c>
      <c r="D1311" s="863" t="s">
        <v>607</v>
      </c>
      <c r="E1311" s="835" t="s">
        <v>4533</v>
      </c>
      <c r="F1311" s="863" t="s">
        <v>4534</v>
      </c>
      <c r="G1311" s="835" t="s">
        <v>4564</v>
      </c>
      <c r="H1311" s="835" t="s">
        <v>5294</v>
      </c>
      <c r="I1311" s="849">
        <v>0.67000001668930054</v>
      </c>
      <c r="J1311" s="849">
        <v>1540</v>
      </c>
      <c r="K1311" s="850">
        <v>1031.8000030517578</v>
      </c>
    </row>
    <row r="1312" spans="1:11" ht="14.45" customHeight="1" x14ac:dyDescent="0.2">
      <c r="A1312" s="831" t="s">
        <v>583</v>
      </c>
      <c r="B1312" s="832" t="s">
        <v>584</v>
      </c>
      <c r="C1312" s="835" t="s">
        <v>606</v>
      </c>
      <c r="D1312" s="863" t="s">
        <v>607</v>
      </c>
      <c r="E1312" s="835" t="s">
        <v>4533</v>
      </c>
      <c r="F1312" s="863" t="s">
        <v>4534</v>
      </c>
      <c r="G1312" s="835" t="s">
        <v>5297</v>
      </c>
      <c r="H1312" s="835" t="s">
        <v>5298</v>
      </c>
      <c r="I1312" s="849">
        <v>6.309999942779541</v>
      </c>
      <c r="J1312" s="849">
        <v>200</v>
      </c>
      <c r="K1312" s="850">
        <v>1262.3399658203125</v>
      </c>
    </row>
    <row r="1313" spans="1:11" ht="14.45" customHeight="1" x14ac:dyDescent="0.2">
      <c r="A1313" s="831" t="s">
        <v>583</v>
      </c>
      <c r="B1313" s="832" t="s">
        <v>584</v>
      </c>
      <c r="C1313" s="835" t="s">
        <v>606</v>
      </c>
      <c r="D1313" s="863" t="s">
        <v>607</v>
      </c>
      <c r="E1313" s="835" t="s">
        <v>4533</v>
      </c>
      <c r="F1313" s="863" t="s">
        <v>4534</v>
      </c>
      <c r="G1313" s="835" t="s">
        <v>5299</v>
      </c>
      <c r="H1313" s="835" t="s">
        <v>5300</v>
      </c>
      <c r="I1313" s="849">
        <v>9.1499996185302734</v>
      </c>
      <c r="J1313" s="849">
        <v>300</v>
      </c>
      <c r="K1313" s="850">
        <v>2743.9400634765625</v>
      </c>
    </row>
    <row r="1314" spans="1:11" ht="14.45" customHeight="1" x14ac:dyDescent="0.2">
      <c r="A1314" s="831" t="s">
        <v>583</v>
      </c>
      <c r="B1314" s="832" t="s">
        <v>584</v>
      </c>
      <c r="C1314" s="835" t="s">
        <v>606</v>
      </c>
      <c r="D1314" s="863" t="s">
        <v>607</v>
      </c>
      <c r="E1314" s="835" t="s">
        <v>4533</v>
      </c>
      <c r="F1314" s="863" t="s">
        <v>4534</v>
      </c>
      <c r="G1314" s="835" t="s">
        <v>5801</v>
      </c>
      <c r="H1314" s="835" t="s">
        <v>5802</v>
      </c>
      <c r="I1314" s="849">
        <v>5.190000057220459</v>
      </c>
      <c r="J1314" s="849">
        <v>30</v>
      </c>
      <c r="K1314" s="850">
        <v>155.69999694824219</v>
      </c>
    </row>
    <row r="1315" spans="1:11" ht="14.45" customHeight="1" x14ac:dyDescent="0.2">
      <c r="A1315" s="831" t="s">
        <v>583</v>
      </c>
      <c r="B1315" s="832" t="s">
        <v>584</v>
      </c>
      <c r="C1315" s="835" t="s">
        <v>606</v>
      </c>
      <c r="D1315" s="863" t="s">
        <v>607</v>
      </c>
      <c r="E1315" s="835" t="s">
        <v>4533</v>
      </c>
      <c r="F1315" s="863" t="s">
        <v>4534</v>
      </c>
      <c r="G1315" s="835" t="s">
        <v>6021</v>
      </c>
      <c r="H1315" s="835" t="s">
        <v>6022</v>
      </c>
      <c r="I1315" s="849">
        <v>74.260002136230469</v>
      </c>
      <c r="J1315" s="849">
        <v>25</v>
      </c>
      <c r="K1315" s="850">
        <v>1856.4300537109375</v>
      </c>
    </row>
    <row r="1316" spans="1:11" ht="14.45" customHeight="1" x14ac:dyDescent="0.2">
      <c r="A1316" s="831" t="s">
        <v>583</v>
      </c>
      <c r="B1316" s="832" t="s">
        <v>584</v>
      </c>
      <c r="C1316" s="835" t="s">
        <v>606</v>
      </c>
      <c r="D1316" s="863" t="s">
        <v>607</v>
      </c>
      <c r="E1316" s="835" t="s">
        <v>4533</v>
      </c>
      <c r="F1316" s="863" t="s">
        <v>4534</v>
      </c>
      <c r="G1316" s="835" t="s">
        <v>4556</v>
      </c>
      <c r="H1316" s="835" t="s">
        <v>4566</v>
      </c>
      <c r="I1316" s="849">
        <v>1.0889189533285193</v>
      </c>
      <c r="J1316" s="849">
        <v>9500</v>
      </c>
      <c r="K1316" s="850">
        <v>10342</v>
      </c>
    </row>
    <row r="1317" spans="1:11" ht="14.45" customHeight="1" x14ac:dyDescent="0.2">
      <c r="A1317" s="831" t="s">
        <v>583</v>
      </c>
      <c r="B1317" s="832" t="s">
        <v>584</v>
      </c>
      <c r="C1317" s="835" t="s">
        <v>606</v>
      </c>
      <c r="D1317" s="863" t="s">
        <v>607</v>
      </c>
      <c r="E1317" s="835" t="s">
        <v>4533</v>
      </c>
      <c r="F1317" s="863" t="s">
        <v>4534</v>
      </c>
      <c r="G1317" s="835" t="s">
        <v>4558</v>
      </c>
      <c r="H1317" s="835" t="s">
        <v>4567</v>
      </c>
      <c r="I1317" s="849">
        <v>0.47681817412376404</v>
      </c>
      <c r="J1317" s="849">
        <v>4600</v>
      </c>
      <c r="K1317" s="850">
        <v>2193</v>
      </c>
    </row>
    <row r="1318" spans="1:11" ht="14.45" customHeight="1" x14ac:dyDescent="0.2">
      <c r="A1318" s="831" t="s">
        <v>583</v>
      </c>
      <c r="B1318" s="832" t="s">
        <v>584</v>
      </c>
      <c r="C1318" s="835" t="s">
        <v>606</v>
      </c>
      <c r="D1318" s="863" t="s">
        <v>607</v>
      </c>
      <c r="E1318" s="835" t="s">
        <v>4533</v>
      </c>
      <c r="F1318" s="863" t="s">
        <v>4534</v>
      </c>
      <c r="G1318" s="835" t="s">
        <v>4562</v>
      </c>
      <c r="H1318" s="835" t="s">
        <v>4568</v>
      </c>
      <c r="I1318" s="849">
        <v>1.6725640572034395</v>
      </c>
      <c r="J1318" s="849">
        <v>11600</v>
      </c>
      <c r="K1318" s="850">
        <v>19405</v>
      </c>
    </row>
    <row r="1319" spans="1:11" ht="14.45" customHeight="1" x14ac:dyDescent="0.2">
      <c r="A1319" s="831" t="s">
        <v>583</v>
      </c>
      <c r="B1319" s="832" t="s">
        <v>584</v>
      </c>
      <c r="C1319" s="835" t="s">
        <v>606</v>
      </c>
      <c r="D1319" s="863" t="s">
        <v>607</v>
      </c>
      <c r="E1319" s="835" t="s">
        <v>4533</v>
      </c>
      <c r="F1319" s="863" t="s">
        <v>4534</v>
      </c>
      <c r="G1319" s="835" t="s">
        <v>4564</v>
      </c>
      <c r="H1319" s="835" t="s">
        <v>4569</v>
      </c>
      <c r="I1319" s="849">
        <v>0.67000001668930054</v>
      </c>
      <c r="J1319" s="849">
        <v>7200</v>
      </c>
      <c r="K1319" s="850">
        <v>4824.4400024414063</v>
      </c>
    </row>
    <row r="1320" spans="1:11" ht="14.45" customHeight="1" x14ac:dyDescent="0.2">
      <c r="A1320" s="831" t="s">
        <v>583</v>
      </c>
      <c r="B1320" s="832" t="s">
        <v>584</v>
      </c>
      <c r="C1320" s="835" t="s">
        <v>606</v>
      </c>
      <c r="D1320" s="863" t="s">
        <v>607</v>
      </c>
      <c r="E1320" s="835" t="s">
        <v>4533</v>
      </c>
      <c r="F1320" s="863" t="s">
        <v>4534</v>
      </c>
      <c r="G1320" s="835" t="s">
        <v>5801</v>
      </c>
      <c r="H1320" s="835" t="s">
        <v>5810</v>
      </c>
      <c r="I1320" s="849">
        <v>5.2049999237060547</v>
      </c>
      <c r="J1320" s="849">
        <v>20</v>
      </c>
      <c r="K1320" s="850">
        <v>104.09999847412109</v>
      </c>
    </row>
    <row r="1321" spans="1:11" ht="14.45" customHeight="1" x14ac:dyDescent="0.2">
      <c r="A1321" s="831" t="s">
        <v>583</v>
      </c>
      <c r="B1321" s="832" t="s">
        <v>584</v>
      </c>
      <c r="C1321" s="835" t="s">
        <v>606</v>
      </c>
      <c r="D1321" s="863" t="s">
        <v>607</v>
      </c>
      <c r="E1321" s="835" t="s">
        <v>4533</v>
      </c>
      <c r="F1321" s="863" t="s">
        <v>4534</v>
      </c>
      <c r="G1321" s="835" t="s">
        <v>6023</v>
      </c>
      <c r="H1321" s="835" t="s">
        <v>6024</v>
      </c>
      <c r="I1321" s="849">
        <v>10.890000343322754</v>
      </c>
      <c r="J1321" s="849">
        <v>10</v>
      </c>
      <c r="K1321" s="850">
        <v>108.90000152587891</v>
      </c>
    </row>
    <row r="1322" spans="1:11" ht="14.45" customHeight="1" x14ac:dyDescent="0.2">
      <c r="A1322" s="831" t="s">
        <v>583</v>
      </c>
      <c r="B1322" s="832" t="s">
        <v>584</v>
      </c>
      <c r="C1322" s="835" t="s">
        <v>606</v>
      </c>
      <c r="D1322" s="863" t="s">
        <v>607</v>
      </c>
      <c r="E1322" s="835" t="s">
        <v>4533</v>
      </c>
      <c r="F1322" s="863" t="s">
        <v>4534</v>
      </c>
      <c r="G1322" s="835" t="s">
        <v>6023</v>
      </c>
      <c r="H1322" s="835" t="s">
        <v>6025</v>
      </c>
      <c r="I1322" s="849">
        <v>10.890000343322754</v>
      </c>
      <c r="J1322" s="849">
        <v>3</v>
      </c>
      <c r="K1322" s="850">
        <v>32.669998168945313</v>
      </c>
    </row>
    <row r="1323" spans="1:11" ht="14.45" customHeight="1" x14ac:dyDescent="0.2">
      <c r="A1323" s="831" t="s">
        <v>583</v>
      </c>
      <c r="B1323" s="832" t="s">
        <v>584</v>
      </c>
      <c r="C1323" s="835" t="s">
        <v>606</v>
      </c>
      <c r="D1323" s="863" t="s">
        <v>607</v>
      </c>
      <c r="E1323" s="835" t="s">
        <v>4533</v>
      </c>
      <c r="F1323" s="863" t="s">
        <v>4534</v>
      </c>
      <c r="G1323" s="835" t="s">
        <v>6026</v>
      </c>
      <c r="H1323" s="835" t="s">
        <v>6027</v>
      </c>
      <c r="I1323" s="849">
        <v>14.819999694824219</v>
      </c>
      <c r="J1323" s="849">
        <v>30</v>
      </c>
      <c r="K1323" s="850">
        <v>444.67001342773438</v>
      </c>
    </row>
    <row r="1324" spans="1:11" ht="14.45" customHeight="1" x14ac:dyDescent="0.2">
      <c r="A1324" s="831" t="s">
        <v>583</v>
      </c>
      <c r="B1324" s="832" t="s">
        <v>584</v>
      </c>
      <c r="C1324" s="835" t="s">
        <v>606</v>
      </c>
      <c r="D1324" s="863" t="s">
        <v>607</v>
      </c>
      <c r="E1324" s="835" t="s">
        <v>4533</v>
      </c>
      <c r="F1324" s="863" t="s">
        <v>4534</v>
      </c>
      <c r="G1324" s="835" t="s">
        <v>6028</v>
      </c>
      <c r="H1324" s="835" t="s">
        <v>6029</v>
      </c>
      <c r="I1324" s="849">
        <v>14.819999694824219</v>
      </c>
      <c r="J1324" s="849">
        <v>50</v>
      </c>
      <c r="K1324" s="850">
        <v>741.1099853515625</v>
      </c>
    </row>
    <row r="1325" spans="1:11" ht="14.45" customHeight="1" x14ac:dyDescent="0.2">
      <c r="A1325" s="831" t="s">
        <v>583</v>
      </c>
      <c r="B1325" s="832" t="s">
        <v>584</v>
      </c>
      <c r="C1325" s="835" t="s">
        <v>606</v>
      </c>
      <c r="D1325" s="863" t="s">
        <v>607</v>
      </c>
      <c r="E1325" s="835" t="s">
        <v>4533</v>
      </c>
      <c r="F1325" s="863" t="s">
        <v>4534</v>
      </c>
      <c r="G1325" s="835" t="s">
        <v>6030</v>
      </c>
      <c r="H1325" s="835" t="s">
        <v>6031</v>
      </c>
      <c r="I1325" s="849">
        <v>30.25</v>
      </c>
      <c r="J1325" s="849">
        <v>10</v>
      </c>
      <c r="K1325" s="850">
        <v>302.5</v>
      </c>
    </row>
    <row r="1326" spans="1:11" ht="14.45" customHeight="1" x14ac:dyDescent="0.2">
      <c r="A1326" s="831" t="s">
        <v>583</v>
      </c>
      <c r="B1326" s="832" t="s">
        <v>584</v>
      </c>
      <c r="C1326" s="835" t="s">
        <v>606</v>
      </c>
      <c r="D1326" s="863" t="s">
        <v>607</v>
      </c>
      <c r="E1326" s="835" t="s">
        <v>4533</v>
      </c>
      <c r="F1326" s="863" t="s">
        <v>4534</v>
      </c>
      <c r="G1326" s="835" t="s">
        <v>6032</v>
      </c>
      <c r="H1326" s="835" t="s">
        <v>6033</v>
      </c>
      <c r="I1326" s="849">
        <v>30.25</v>
      </c>
      <c r="J1326" s="849">
        <v>10</v>
      </c>
      <c r="K1326" s="850">
        <v>302.5</v>
      </c>
    </row>
    <row r="1327" spans="1:11" ht="14.45" customHeight="1" x14ac:dyDescent="0.2">
      <c r="A1327" s="831" t="s">
        <v>583</v>
      </c>
      <c r="B1327" s="832" t="s">
        <v>584</v>
      </c>
      <c r="C1327" s="835" t="s">
        <v>606</v>
      </c>
      <c r="D1327" s="863" t="s">
        <v>607</v>
      </c>
      <c r="E1327" s="835" t="s">
        <v>4533</v>
      </c>
      <c r="F1327" s="863" t="s">
        <v>4534</v>
      </c>
      <c r="G1327" s="835" t="s">
        <v>6034</v>
      </c>
      <c r="H1327" s="835" t="s">
        <v>6035</v>
      </c>
      <c r="I1327" s="849">
        <v>30.25</v>
      </c>
      <c r="J1327" s="849">
        <v>20</v>
      </c>
      <c r="K1327" s="850">
        <v>605</v>
      </c>
    </row>
    <row r="1328" spans="1:11" ht="14.45" customHeight="1" x14ac:dyDescent="0.2">
      <c r="A1328" s="831" t="s">
        <v>583</v>
      </c>
      <c r="B1328" s="832" t="s">
        <v>584</v>
      </c>
      <c r="C1328" s="835" t="s">
        <v>606</v>
      </c>
      <c r="D1328" s="863" t="s">
        <v>607</v>
      </c>
      <c r="E1328" s="835" t="s">
        <v>4533</v>
      </c>
      <c r="F1328" s="863" t="s">
        <v>4534</v>
      </c>
      <c r="G1328" s="835" t="s">
        <v>6036</v>
      </c>
      <c r="H1328" s="835" t="s">
        <v>6037</v>
      </c>
      <c r="I1328" s="849">
        <v>173.63999938964844</v>
      </c>
      <c r="J1328" s="849">
        <v>10</v>
      </c>
      <c r="K1328" s="850">
        <v>1736.3499755859375</v>
      </c>
    </row>
    <row r="1329" spans="1:11" ht="14.45" customHeight="1" x14ac:dyDescent="0.2">
      <c r="A1329" s="831" t="s">
        <v>583</v>
      </c>
      <c r="B1329" s="832" t="s">
        <v>584</v>
      </c>
      <c r="C1329" s="835" t="s">
        <v>606</v>
      </c>
      <c r="D1329" s="863" t="s">
        <v>607</v>
      </c>
      <c r="E1329" s="835" t="s">
        <v>4533</v>
      </c>
      <c r="F1329" s="863" t="s">
        <v>4534</v>
      </c>
      <c r="G1329" s="835" t="s">
        <v>6038</v>
      </c>
      <c r="H1329" s="835" t="s">
        <v>6039</v>
      </c>
      <c r="I1329" s="849">
        <v>30.25</v>
      </c>
      <c r="J1329" s="849">
        <v>30</v>
      </c>
      <c r="K1329" s="850">
        <v>907.5</v>
      </c>
    </row>
    <row r="1330" spans="1:11" ht="14.45" customHeight="1" x14ac:dyDescent="0.2">
      <c r="A1330" s="831" t="s">
        <v>583</v>
      </c>
      <c r="B1330" s="832" t="s">
        <v>584</v>
      </c>
      <c r="C1330" s="835" t="s">
        <v>606</v>
      </c>
      <c r="D1330" s="863" t="s">
        <v>607</v>
      </c>
      <c r="E1330" s="835" t="s">
        <v>4533</v>
      </c>
      <c r="F1330" s="863" t="s">
        <v>4534</v>
      </c>
      <c r="G1330" s="835" t="s">
        <v>6040</v>
      </c>
      <c r="H1330" s="835" t="s">
        <v>6041</v>
      </c>
      <c r="I1330" s="849">
        <v>49.970001220703125</v>
      </c>
      <c r="J1330" s="849">
        <v>10</v>
      </c>
      <c r="K1330" s="850">
        <v>499.73001098632813</v>
      </c>
    </row>
    <row r="1331" spans="1:11" ht="14.45" customHeight="1" x14ac:dyDescent="0.2">
      <c r="A1331" s="831" t="s">
        <v>583</v>
      </c>
      <c r="B1331" s="832" t="s">
        <v>584</v>
      </c>
      <c r="C1331" s="835" t="s">
        <v>606</v>
      </c>
      <c r="D1331" s="863" t="s">
        <v>607</v>
      </c>
      <c r="E1331" s="835" t="s">
        <v>4533</v>
      </c>
      <c r="F1331" s="863" t="s">
        <v>4534</v>
      </c>
      <c r="G1331" s="835" t="s">
        <v>6042</v>
      </c>
      <c r="H1331" s="835" t="s">
        <v>6043</v>
      </c>
      <c r="I1331" s="849">
        <v>49.970001220703125</v>
      </c>
      <c r="J1331" s="849">
        <v>10</v>
      </c>
      <c r="K1331" s="850">
        <v>499.73001098632813</v>
      </c>
    </row>
    <row r="1332" spans="1:11" ht="14.45" customHeight="1" x14ac:dyDescent="0.2">
      <c r="A1332" s="831" t="s">
        <v>583</v>
      </c>
      <c r="B1332" s="832" t="s">
        <v>584</v>
      </c>
      <c r="C1332" s="835" t="s">
        <v>606</v>
      </c>
      <c r="D1332" s="863" t="s">
        <v>607</v>
      </c>
      <c r="E1332" s="835" t="s">
        <v>4533</v>
      </c>
      <c r="F1332" s="863" t="s">
        <v>4534</v>
      </c>
      <c r="G1332" s="835" t="s">
        <v>6044</v>
      </c>
      <c r="H1332" s="835" t="s">
        <v>6045</v>
      </c>
      <c r="I1332" s="849">
        <v>49.970001220703125</v>
      </c>
      <c r="J1332" s="849">
        <v>10</v>
      </c>
      <c r="K1332" s="850">
        <v>499.73001098632813</v>
      </c>
    </row>
    <row r="1333" spans="1:11" ht="14.45" customHeight="1" x14ac:dyDescent="0.2">
      <c r="A1333" s="831" t="s">
        <v>583</v>
      </c>
      <c r="B1333" s="832" t="s">
        <v>584</v>
      </c>
      <c r="C1333" s="835" t="s">
        <v>606</v>
      </c>
      <c r="D1333" s="863" t="s">
        <v>607</v>
      </c>
      <c r="E1333" s="835" t="s">
        <v>4533</v>
      </c>
      <c r="F1333" s="863" t="s">
        <v>4534</v>
      </c>
      <c r="G1333" s="835" t="s">
        <v>6030</v>
      </c>
      <c r="H1333" s="835" t="s">
        <v>6046</v>
      </c>
      <c r="I1333" s="849">
        <v>30.25</v>
      </c>
      <c r="J1333" s="849">
        <v>20</v>
      </c>
      <c r="K1333" s="850">
        <v>605</v>
      </c>
    </row>
    <row r="1334" spans="1:11" ht="14.45" customHeight="1" x14ac:dyDescent="0.2">
      <c r="A1334" s="831" t="s">
        <v>583</v>
      </c>
      <c r="B1334" s="832" t="s">
        <v>584</v>
      </c>
      <c r="C1334" s="835" t="s">
        <v>606</v>
      </c>
      <c r="D1334" s="863" t="s">
        <v>607</v>
      </c>
      <c r="E1334" s="835" t="s">
        <v>4533</v>
      </c>
      <c r="F1334" s="863" t="s">
        <v>4534</v>
      </c>
      <c r="G1334" s="835" t="s">
        <v>6047</v>
      </c>
      <c r="H1334" s="835" t="s">
        <v>6048</v>
      </c>
      <c r="I1334" s="849">
        <v>49.970001220703125</v>
      </c>
      <c r="J1334" s="849">
        <v>10</v>
      </c>
      <c r="K1334" s="850">
        <v>499.739990234375</v>
      </c>
    </row>
    <row r="1335" spans="1:11" ht="14.45" customHeight="1" x14ac:dyDescent="0.2">
      <c r="A1335" s="831" t="s">
        <v>583</v>
      </c>
      <c r="B1335" s="832" t="s">
        <v>584</v>
      </c>
      <c r="C1335" s="835" t="s">
        <v>606</v>
      </c>
      <c r="D1335" s="863" t="s">
        <v>607</v>
      </c>
      <c r="E1335" s="835" t="s">
        <v>4533</v>
      </c>
      <c r="F1335" s="863" t="s">
        <v>4534</v>
      </c>
      <c r="G1335" s="835" t="s">
        <v>6032</v>
      </c>
      <c r="H1335" s="835" t="s">
        <v>6049</v>
      </c>
      <c r="I1335" s="849">
        <v>30.25</v>
      </c>
      <c r="J1335" s="849">
        <v>20</v>
      </c>
      <c r="K1335" s="850">
        <v>605</v>
      </c>
    </row>
    <row r="1336" spans="1:11" ht="14.45" customHeight="1" x14ac:dyDescent="0.2">
      <c r="A1336" s="831" t="s">
        <v>583</v>
      </c>
      <c r="B1336" s="832" t="s">
        <v>584</v>
      </c>
      <c r="C1336" s="835" t="s">
        <v>606</v>
      </c>
      <c r="D1336" s="863" t="s">
        <v>607</v>
      </c>
      <c r="E1336" s="835" t="s">
        <v>4533</v>
      </c>
      <c r="F1336" s="863" t="s">
        <v>4534</v>
      </c>
      <c r="G1336" s="835" t="s">
        <v>6034</v>
      </c>
      <c r="H1336" s="835" t="s">
        <v>6050</v>
      </c>
      <c r="I1336" s="849">
        <v>30.25</v>
      </c>
      <c r="J1336" s="849">
        <v>20</v>
      </c>
      <c r="K1336" s="850">
        <v>605</v>
      </c>
    </row>
    <row r="1337" spans="1:11" ht="14.45" customHeight="1" x14ac:dyDescent="0.2">
      <c r="A1337" s="831" t="s">
        <v>583</v>
      </c>
      <c r="B1337" s="832" t="s">
        <v>584</v>
      </c>
      <c r="C1337" s="835" t="s">
        <v>606</v>
      </c>
      <c r="D1337" s="863" t="s">
        <v>607</v>
      </c>
      <c r="E1337" s="835" t="s">
        <v>4533</v>
      </c>
      <c r="F1337" s="863" t="s">
        <v>4534</v>
      </c>
      <c r="G1337" s="835" t="s">
        <v>6051</v>
      </c>
      <c r="H1337" s="835" t="s">
        <v>6052</v>
      </c>
      <c r="I1337" s="849">
        <v>49.970001220703125</v>
      </c>
      <c r="J1337" s="849">
        <v>10</v>
      </c>
      <c r="K1337" s="850">
        <v>499.70001220703125</v>
      </c>
    </row>
    <row r="1338" spans="1:11" ht="14.45" customHeight="1" x14ac:dyDescent="0.2">
      <c r="A1338" s="831" t="s">
        <v>583</v>
      </c>
      <c r="B1338" s="832" t="s">
        <v>584</v>
      </c>
      <c r="C1338" s="835" t="s">
        <v>606</v>
      </c>
      <c r="D1338" s="863" t="s">
        <v>607</v>
      </c>
      <c r="E1338" s="835" t="s">
        <v>4533</v>
      </c>
      <c r="F1338" s="863" t="s">
        <v>4534</v>
      </c>
      <c r="G1338" s="835" t="s">
        <v>6053</v>
      </c>
      <c r="H1338" s="835" t="s">
        <v>6054</v>
      </c>
      <c r="I1338" s="849">
        <v>30.25</v>
      </c>
      <c r="J1338" s="849">
        <v>30</v>
      </c>
      <c r="K1338" s="850">
        <v>907.5</v>
      </c>
    </row>
    <row r="1339" spans="1:11" ht="14.45" customHeight="1" x14ac:dyDescent="0.2">
      <c r="A1339" s="831" t="s">
        <v>583</v>
      </c>
      <c r="B1339" s="832" t="s">
        <v>584</v>
      </c>
      <c r="C1339" s="835" t="s">
        <v>606</v>
      </c>
      <c r="D1339" s="863" t="s">
        <v>607</v>
      </c>
      <c r="E1339" s="835" t="s">
        <v>4533</v>
      </c>
      <c r="F1339" s="863" t="s">
        <v>4534</v>
      </c>
      <c r="G1339" s="835" t="s">
        <v>6055</v>
      </c>
      <c r="H1339" s="835" t="s">
        <v>6056</v>
      </c>
      <c r="I1339" s="849">
        <v>49.979999542236328</v>
      </c>
      <c r="J1339" s="849">
        <v>10</v>
      </c>
      <c r="K1339" s="850">
        <v>499.75</v>
      </c>
    </row>
    <row r="1340" spans="1:11" ht="14.45" customHeight="1" x14ac:dyDescent="0.2">
      <c r="A1340" s="831" t="s">
        <v>583</v>
      </c>
      <c r="B1340" s="832" t="s">
        <v>584</v>
      </c>
      <c r="C1340" s="835" t="s">
        <v>606</v>
      </c>
      <c r="D1340" s="863" t="s">
        <v>607</v>
      </c>
      <c r="E1340" s="835" t="s">
        <v>4533</v>
      </c>
      <c r="F1340" s="863" t="s">
        <v>4534</v>
      </c>
      <c r="G1340" s="835" t="s">
        <v>6057</v>
      </c>
      <c r="H1340" s="835" t="s">
        <v>6058</v>
      </c>
      <c r="I1340" s="849">
        <v>30.25</v>
      </c>
      <c r="J1340" s="849">
        <v>20</v>
      </c>
      <c r="K1340" s="850">
        <v>605</v>
      </c>
    </row>
    <row r="1341" spans="1:11" ht="14.45" customHeight="1" x14ac:dyDescent="0.2">
      <c r="A1341" s="831" t="s">
        <v>583</v>
      </c>
      <c r="B1341" s="832" t="s">
        <v>584</v>
      </c>
      <c r="C1341" s="835" t="s">
        <v>606</v>
      </c>
      <c r="D1341" s="863" t="s">
        <v>607</v>
      </c>
      <c r="E1341" s="835" t="s">
        <v>4533</v>
      </c>
      <c r="F1341" s="863" t="s">
        <v>4534</v>
      </c>
      <c r="G1341" s="835" t="s">
        <v>6059</v>
      </c>
      <c r="H1341" s="835" t="s">
        <v>6060</v>
      </c>
      <c r="I1341" s="849">
        <v>49.970001220703125</v>
      </c>
      <c r="J1341" s="849">
        <v>10</v>
      </c>
      <c r="K1341" s="850">
        <v>499.73001098632813</v>
      </c>
    </row>
    <row r="1342" spans="1:11" ht="14.45" customHeight="1" x14ac:dyDescent="0.2">
      <c r="A1342" s="831" t="s">
        <v>583</v>
      </c>
      <c r="B1342" s="832" t="s">
        <v>584</v>
      </c>
      <c r="C1342" s="835" t="s">
        <v>606</v>
      </c>
      <c r="D1342" s="863" t="s">
        <v>607</v>
      </c>
      <c r="E1342" s="835" t="s">
        <v>4533</v>
      </c>
      <c r="F1342" s="863" t="s">
        <v>4534</v>
      </c>
      <c r="G1342" s="835" t="s">
        <v>6061</v>
      </c>
      <c r="H1342" s="835" t="s">
        <v>6062</v>
      </c>
      <c r="I1342" s="849">
        <v>49.975000381469727</v>
      </c>
      <c r="J1342" s="849">
        <v>20</v>
      </c>
      <c r="K1342" s="850">
        <v>999.48001098632813</v>
      </c>
    </row>
    <row r="1343" spans="1:11" ht="14.45" customHeight="1" x14ac:dyDescent="0.2">
      <c r="A1343" s="831" t="s">
        <v>583</v>
      </c>
      <c r="B1343" s="832" t="s">
        <v>584</v>
      </c>
      <c r="C1343" s="835" t="s">
        <v>606</v>
      </c>
      <c r="D1343" s="863" t="s">
        <v>607</v>
      </c>
      <c r="E1343" s="835" t="s">
        <v>4533</v>
      </c>
      <c r="F1343" s="863" t="s">
        <v>4534</v>
      </c>
      <c r="G1343" s="835" t="s">
        <v>6063</v>
      </c>
      <c r="H1343" s="835" t="s">
        <v>6064</v>
      </c>
      <c r="I1343" s="849">
        <v>49.970001220703125</v>
      </c>
      <c r="J1343" s="849">
        <v>10</v>
      </c>
      <c r="K1343" s="850">
        <v>499.73001098632813</v>
      </c>
    </row>
    <row r="1344" spans="1:11" ht="14.45" customHeight="1" x14ac:dyDescent="0.2">
      <c r="A1344" s="831" t="s">
        <v>583</v>
      </c>
      <c r="B1344" s="832" t="s">
        <v>584</v>
      </c>
      <c r="C1344" s="835" t="s">
        <v>606</v>
      </c>
      <c r="D1344" s="863" t="s">
        <v>607</v>
      </c>
      <c r="E1344" s="835" t="s">
        <v>4533</v>
      </c>
      <c r="F1344" s="863" t="s">
        <v>4534</v>
      </c>
      <c r="G1344" s="835" t="s">
        <v>6065</v>
      </c>
      <c r="H1344" s="835" t="s">
        <v>6066</v>
      </c>
      <c r="I1344" s="849">
        <v>12.100000381469727</v>
      </c>
      <c r="J1344" s="849">
        <v>30</v>
      </c>
      <c r="K1344" s="850">
        <v>363</v>
      </c>
    </row>
    <row r="1345" spans="1:11" ht="14.45" customHeight="1" x14ac:dyDescent="0.2">
      <c r="A1345" s="831" t="s">
        <v>583</v>
      </c>
      <c r="B1345" s="832" t="s">
        <v>584</v>
      </c>
      <c r="C1345" s="835" t="s">
        <v>606</v>
      </c>
      <c r="D1345" s="863" t="s">
        <v>607</v>
      </c>
      <c r="E1345" s="835" t="s">
        <v>4533</v>
      </c>
      <c r="F1345" s="863" t="s">
        <v>4534</v>
      </c>
      <c r="G1345" s="835" t="s">
        <v>6026</v>
      </c>
      <c r="H1345" s="835" t="s">
        <v>6067</v>
      </c>
      <c r="I1345" s="849">
        <v>13.310000419616699</v>
      </c>
      <c r="J1345" s="849">
        <v>30</v>
      </c>
      <c r="K1345" s="850">
        <v>399.29998779296875</v>
      </c>
    </row>
    <row r="1346" spans="1:11" ht="14.45" customHeight="1" x14ac:dyDescent="0.2">
      <c r="A1346" s="831" t="s">
        <v>583</v>
      </c>
      <c r="B1346" s="832" t="s">
        <v>584</v>
      </c>
      <c r="C1346" s="835" t="s">
        <v>606</v>
      </c>
      <c r="D1346" s="863" t="s">
        <v>607</v>
      </c>
      <c r="E1346" s="835" t="s">
        <v>4533</v>
      </c>
      <c r="F1346" s="863" t="s">
        <v>4534</v>
      </c>
      <c r="G1346" s="835" t="s">
        <v>6068</v>
      </c>
      <c r="H1346" s="835" t="s">
        <v>6069</v>
      </c>
      <c r="I1346" s="849">
        <v>12.100000381469727</v>
      </c>
      <c r="J1346" s="849">
        <v>20</v>
      </c>
      <c r="K1346" s="850">
        <v>242</v>
      </c>
    </row>
    <row r="1347" spans="1:11" ht="14.45" customHeight="1" x14ac:dyDescent="0.2">
      <c r="A1347" s="831" t="s">
        <v>583</v>
      </c>
      <c r="B1347" s="832" t="s">
        <v>584</v>
      </c>
      <c r="C1347" s="835" t="s">
        <v>606</v>
      </c>
      <c r="D1347" s="863" t="s">
        <v>607</v>
      </c>
      <c r="E1347" s="835" t="s">
        <v>4533</v>
      </c>
      <c r="F1347" s="863" t="s">
        <v>4534</v>
      </c>
      <c r="G1347" s="835" t="s">
        <v>6070</v>
      </c>
      <c r="H1347" s="835" t="s">
        <v>6071</v>
      </c>
      <c r="I1347" s="849">
        <v>9.4399995803833008</v>
      </c>
      <c r="J1347" s="849">
        <v>50</v>
      </c>
      <c r="K1347" s="850">
        <v>471.89999389648438</v>
      </c>
    </row>
    <row r="1348" spans="1:11" ht="14.45" customHeight="1" x14ac:dyDescent="0.2">
      <c r="A1348" s="831" t="s">
        <v>583</v>
      </c>
      <c r="B1348" s="832" t="s">
        <v>584</v>
      </c>
      <c r="C1348" s="835" t="s">
        <v>606</v>
      </c>
      <c r="D1348" s="863" t="s">
        <v>607</v>
      </c>
      <c r="E1348" s="835" t="s">
        <v>4533</v>
      </c>
      <c r="F1348" s="863" t="s">
        <v>4534</v>
      </c>
      <c r="G1348" s="835" t="s">
        <v>6072</v>
      </c>
      <c r="H1348" s="835" t="s">
        <v>6073</v>
      </c>
      <c r="I1348" s="849">
        <v>13.310000419616699</v>
      </c>
      <c r="J1348" s="849">
        <v>50</v>
      </c>
      <c r="K1348" s="850">
        <v>665.5</v>
      </c>
    </row>
    <row r="1349" spans="1:11" ht="14.45" customHeight="1" x14ac:dyDescent="0.2">
      <c r="A1349" s="831" t="s">
        <v>583</v>
      </c>
      <c r="B1349" s="832" t="s">
        <v>584</v>
      </c>
      <c r="C1349" s="835" t="s">
        <v>606</v>
      </c>
      <c r="D1349" s="863" t="s">
        <v>607</v>
      </c>
      <c r="E1349" s="835" t="s">
        <v>4533</v>
      </c>
      <c r="F1349" s="863" t="s">
        <v>4534</v>
      </c>
      <c r="G1349" s="835" t="s">
        <v>6074</v>
      </c>
      <c r="H1349" s="835" t="s">
        <v>6075</v>
      </c>
      <c r="I1349" s="849">
        <v>13.310000419616699</v>
      </c>
      <c r="J1349" s="849">
        <v>50</v>
      </c>
      <c r="K1349" s="850">
        <v>665.5</v>
      </c>
    </row>
    <row r="1350" spans="1:11" ht="14.45" customHeight="1" x14ac:dyDescent="0.2">
      <c r="A1350" s="831" t="s">
        <v>583</v>
      </c>
      <c r="B1350" s="832" t="s">
        <v>584</v>
      </c>
      <c r="C1350" s="835" t="s">
        <v>606</v>
      </c>
      <c r="D1350" s="863" t="s">
        <v>607</v>
      </c>
      <c r="E1350" s="835" t="s">
        <v>4533</v>
      </c>
      <c r="F1350" s="863" t="s">
        <v>4534</v>
      </c>
      <c r="G1350" s="835" t="s">
        <v>6076</v>
      </c>
      <c r="H1350" s="835" t="s">
        <v>6077</v>
      </c>
      <c r="I1350" s="849">
        <v>514.25</v>
      </c>
      <c r="J1350" s="849">
        <v>1</v>
      </c>
      <c r="K1350" s="850">
        <v>514.25</v>
      </c>
    </row>
    <row r="1351" spans="1:11" ht="14.45" customHeight="1" x14ac:dyDescent="0.2">
      <c r="A1351" s="831" t="s">
        <v>583</v>
      </c>
      <c r="B1351" s="832" t="s">
        <v>584</v>
      </c>
      <c r="C1351" s="835" t="s">
        <v>606</v>
      </c>
      <c r="D1351" s="863" t="s">
        <v>607</v>
      </c>
      <c r="E1351" s="835" t="s">
        <v>4533</v>
      </c>
      <c r="F1351" s="863" t="s">
        <v>4534</v>
      </c>
      <c r="G1351" s="835" t="s">
        <v>4570</v>
      </c>
      <c r="H1351" s="835" t="s">
        <v>4571</v>
      </c>
      <c r="I1351" s="849">
        <v>0.473571423973356</v>
      </c>
      <c r="J1351" s="849">
        <v>6200</v>
      </c>
      <c r="K1351" s="850">
        <v>2941</v>
      </c>
    </row>
    <row r="1352" spans="1:11" ht="14.45" customHeight="1" x14ac:dyDescent="0.2">
      <c r="A1352" s="831" t="s">
        <v>583</v>
      </c>
      <c r="B1352" s="832" t="s">
        <v>584</v>
      </c>
      <c r="C1352" s="835" t="s">
        <v>606</v>
      </c>
      <c r="D1352" s="863" t="s">
        <v>607</v>
      </c>
      <c r="E1352" s="835" t="s">
        <v>4533</v>
      </c>
      <c r="F1352" s="863" t="s">
        <v>4534</v>
      </c>
      <c r="G1352" s="835" t="s">
        <v>4570</v>
      </c>
      <c r="H1352" s="835" t="s">
        <v>5822</v>
      </c>
      <c r="I1352" s="849">
        <v>0.4719444413979848</v>
      </c>
      <c r="J1352" s="849">
        <v>7050</v>
      </c>
      <c r="K1352" s="850">
        <v>3330.5</v>
      </c>
    </row>
    <row r="1353" spans="1:11" ht="14.45" customHeight="1" x14ac:dyDescent="0.2">
      <c r="A1353" s="831" t="s">
        <v>583</v>
      </c>
      <c r="B1353" s="832" t="s">
        <v>584</v>
      </c>
      <c r="C1353" s="835" t="s">
        <v>606</v>
      </c>
      <c r="D1353" s="863" t="s">
        <v>607</v>
      </c>
      <c r="E1353" s="835" t="s">
        <v>4533</v>
      </c>
      <c r="F1353" s="863" t="s">
        <v>4534</v>
      </c>
      <c r="G1353" s="835" t="s">
        <v>6078</v>
      </c>
      <c r="H1353" s="835" t="s">
        <v>6079</v>
      </c>
      <c r="I1353" s="849">
        <v>51.560001373291016</v>
      </c>
      <c r="J1353" s="849">
        <v>50</v>
      </c>
      <c r="K1353" s="850">
        <v>2577.9000244140625</v>
      </c>
    </row>
    <row r="1354" spans="1:11" ht="14.45" customHeight="1" x14ac:dyDescent="0.2">
      <c r="A1354" s="831" t="s">
        <v>583</v>
      </c>
      <c r="B1354" s="832" t="s">
        <v>584</v>
      </c>
      <c r="C1354" s="835" t="s">
        <v>606</v>
      </c>
      <c r="D1354" s="863" t="s">
        <v>607</v>
      </c>
      <c r="E1354" s="835" t="s">
        <v>4533</v>
      </c>
      <c r="F1354" s="863" t="s">
        <v>4534</v>
      </c>
      <c r="G1354" s="835" t="s">
        <v>6080</v>
      </c>
      <c r="H1354" s="835" t="s">
        <v>6081</v>
      </c>
      <c r="I1354" s="849">
        <v>130.67999267578125</v>
      </c>
      <c r="J1354" s="849">
        <v>10</v>
      </c>
      <c r="K1354" s="850">
        <v>1306.800048828125</v>
      </c>
    </row>
    <row r="1355" spans="1:11" ht="14.45" customHeight="1" x14ac:dyDescent="0.2">
      <c r="A1355" s="831" t="s">
        <v>583</v>
      </c>
      <c r="B1355" s="832" t="s">
        <v>584</v>
      </c>
      <c r="C1355" s="835" t="s">
        <v>606</v>
      </c>
      <c r="D1355" s="863" t="s">
        <v>607</v>
      </c>
      <c r="E1355" s="835" t="s">
        <v>4533</v>
      </c>
      <c r="F1355" s="863" t="s">
        <v>4534</v>
      </c>
      <c r="G1355" s="835" t="s">
        <v>6082</v>
      </c>
      <c r="H1355" s="835" t="s">
        <v>6083</v>
      </c>
      <c r="I1355" s="849">
        <v>72.150001525878906</v>
      </c>
      <c r="J1355" s="849">
        <v>75</v>
      </c>
      <c r="K1355" s="850">
        <v>5411.43017578125</v>
      </c>
    </row>
    <row r="1356" spans="1:11" ht="14.45" customHeight="1" x14ac:dyDescent="0.2">
      <c r="A1356" s="831" t="s">
        <v>583</v>
      </c>
      <c r="B1356" s="832" t="s">
        <v>584</v>
      </c>
      <c r="C1356" s="835" t="s">
        <v>606</v>
      </c>
      <c r="D1356" s="863" t="s">
        <v>607</v>
      </c>
      <c r="E1356" s="835" t="s">
        <v>4533</v>
      </c>
      <c r="F1356" s="863" t="s">
        <v>4534</v>
      </c>
      <c r="G1356" s="835" t="s">
        <v>6080</v>
      </c>
      <c r="H1356" s="835" t="s">
        <v>6084</v>
      </c>
      <c r="I1356" s="849">
        <v>130.67999267578125</v>
      </c>
      <c r="J1356" s="849">
        <v>20</v>
      </c>
      <c r="K1356" s="850">
        <v>2613.60009765625</v>
      </c>
    </row>
    <row r="1357" spans="1:11" ht="14.45" customHeight="1" x14ac:dyDescent="0.2">
      <c r="A1357" s="831" t="s">
        <v>583</v>
      </c>
      <c r="B1357" s="832" t="s">
        <v>584</v>
      </c>
      <c r="C1357" s="835" t="s">
        <v>606</v>
      </c>
      <c r="D1357" s="863" t="s">
        <v>607</v>
      </c>
      <c r="E1357" s="835" t="s">
        <v>4533</v>
      </c>
      <c r="F1357" s="863" t="s">
        <v>4534</v>
      </c>
      <c r="G1357" s="835" t="s">
        <v>5374</v>
      </c>
      <c r="H1357" s="835" t="s">
        <v>5375</v>
      </c>
      <c r="I1357" s="849">
        <v>522.44500732421875</v>
      </c>
      <c r="J1357" s="849">
        <v>10</v>
      </c>
      <c r="K1357" s="850">
        <v>5224.429931640625</v>
      </c>
    </row>
    <row r="1358" spans="1:11" ht="14.45" customHeight="1" x14ac:dyDescent="0.2">
      <c r="A1358" s="831" t="s">
        <v>583</v>
      </c>
      <c r="B1358" s="832" t="s">
        <v>584</v>
      </c>
      <c r="C1358" s="835" t="s">
        <v>606</v>
      </c>
      <c r="D1358" s="863" t="s">
        <v>607</v>
      </c>
      <c r="E1358" s="835" t="s">
        <v>4574</v>
      </c>
      <c r="F1358" s="863" t="s">
        <v>4575</v>
      </c>
      <c r="G1358" s="835" t="s">
        <v>4576</v>
      </c>
      <c r="H1358" s="835" t="s">
        <v>4577</v>
      </c>
      <c r="I1358" s="849">
        <v>10.1632431648873</v>
      </c>
      <c r="J1358" s="849">
        <v>5090</v>
      </c>
      <c r="K1358" s="850">
        <v>51728.200042724609</v>
      </c>
    </row>
    <row r="1359" spans="1:11" ht="14.45" customHeight="1" x14ac:dyDescent="0.2">
      <c r="A1359" s="831" t="s">
        <v>583</v>
      </c>
      <c r="B1359" s="832" t="s">
        <v>584</v>
      </c>
      <c r="C1359" s="835" t="s">
        <v>606</v>
      </c>
      <c r="D1359" s="863" t="s">
        <v>607</v>
      </c>
      <c r="E1359" s="835" t="s">
        <v>4574</v>
      </c>
      <c r="F1359" s="863" t="s">
        <v>4575</v>
      </c>
      <c r="G1359" s="835" t="s">
        <v>4576</v>
      </c>
      <c r="H1359" s="835" t="s">
        <v>4578</v>
      </c>
      <c r="I1359" s="849">
        <v>10.164285659790039</v>
      </c>
      <c r="J1359" s="849">
        <v>5870</v>
      </c>
      <c r="K1359" s="850">
        <v>59667.5</v>
      </c>
    </row>
    <row r="1360" spans="1:11" ht="14.45" customHeight="1" x14ac:dyDescent="0.2">
      <c r="A1360" s="831" t="s">
        <v>583</v>
      </c>
      <c r="B1360" s="832" t="s">
        <v>584</v>
      </c>
      <c r="C1360" s="835" t="s">
        <v>606</v>
      </c>
      <c r="D1360" s="863" t="s">
        <v>607</v>
      </c>
      <c r="E1360" s="835" t="s">
        <v>4574</v>
      </c>
      <c r="F1360" s="863" t="s">
        <v>4575</v>
      </c>
      <c r="G1360" s="835" t="s">
        <v>5434</v>
      </c>
      <c r="H1360" s="835" t="s">
        <v>5435</v>
      </c>
      <c r="I1360" s="849">
        <v>16.814999580383301</v>
      </c>
      <c r="J1360" s="849">
        <v>60</v>
      </c>
      <c r="K1360" s="850">
        <v>1009</v>
      </c>
    </row>
    <row r="1361" spans="1:11" ht="14.45" customHeight="1" x14ac:dyDescent="0.2">
      <c r="A1361" s="831" t="s">
        <v>583</v>
      </c>
      <c r="B1361" s="832" t="s">
        <v>584</v>
      </c>
      <c r="C1361" s="835" t="s">
        <v>606</v>
      </c>
      <c r="D1361" s="863" t="s">
        <v>607</v>
      </c>
      <c r="E1361" s="835" t="s">
        <v>4574</v>
      </c>
      <c r="F1361" s="863" t="s">
        <v>4575</v>
      </c>
      <c r="G1361" s="835" t="s">
        <v>5436</v>
      </c>
      <c r="H1361" s="835" t="s">
        <v>5437</v>
      </c>
      <c r="I1361" s="849">
        <v>16.700000762939453</v>
      </c>
      <c r="J1361" s="849">
        <v>210</v>
      </c>
      <c r="K1361" s="850">
        <v>3507</v>
      </c>
    </row>
    <row r="1362" spans="1:11" ht="14.45" customHeight="1" x14ac:dyDescent="0.2">
      <c r="A1362" s="831" t="s">
        <v>583</v>
      </c>
      <c r="B1362" s="832" t="s">
        <v>584</v>
      </c>
      <c r="C1362" s="835" t="s">
        <v>606</v>
      </c>
      <c r="D1362" s="863" t="s">
        <v>607</v>
      </c>
      <c r="E1362" s="835" t="s">
        <v>4574</v>
      </c>
      <c r="F1362" s="863" t="s">
        <v>4575</v>
      </c>
      <c r="G1362" s="835" t="s">
        <v>5434</v>
      </c>
      <c r="H1362" s="835" t="s">
        <v>5438</v>
      </c>
      <c r="I1362" s="849">
        <v>16.8191663424174</v>
      </c>
      <c r="J1362" s="849">
        <v>240</v>
      </c>
      <c r="K1362" s="850">
        <v>4036.5999755859375</v>
      </c>
    </row>
    <row r="1363" spans="1:11" ht="14.45" customHeight="1" x14ac:dyDescent="0.2">
      <c r="A1363" s="831" t="s">
        <v>583</v>
      </c>
      <c r="B1363" s="832" t="s">
        <v>584</v>
      </c>
      <c r="C1363" s="835" t="s">
        <v>606</v>
      </c>
      <c r="D1363" s="863" t="s">
        <v>607</v>
      </c>
      <c r="E1363" s="835" t="s">
        <v>4579</v>
      </c>
      <c r="F1363" s="863" t="s">
        <v>4580</v>
      </c>
      <c r="G1363" s="835" t="s">
        <v>6085</v>
      </c>
      <c r="H1363" s="835" t="s">
        <v>6086</v>
      </c>
      <c r="I1363" s="849">
        <v>180.44000244140625</v>
      </c>
      <c r="J1363" s="849">
        <v>125</v>
      </c>
      <c r="K1363" s="850">
        <v>22554.3994140625</v>
      </c>
    </row>
    <row r="1364" spans="1:11" ht="14.45" customHeight="1" x14ac:dyDescent="0.2">
      <c r="A1364" s="831" t="s">
        <v>583</v>
      </c>
      <c r="B1364" s="832" t="s">
        <v>584</v>
      </c>
      <c r="C1364" s="835" t="s">
        <v>606</v>
      </c>
      <c r="D1364" s="863" t="s">
        <v>607</v>
      </c>
      <c r="E1364" s="835" t="s">
        <v>4579</v>
      </c>
      <c r="F1364" s="863" t="s">
        <v>4580</v>
      </c>
      <c r="G1364" s="835" t="s">
        <v>6087</v>
      </c>
      <c r="H1364" s="835" t="s">
        <v>6088</v>
      </c>
      <c r="I1364" s="849">
        <v>180.44000244140625</v>
      </c>
      <c r="J1364" s="849">
        <v>25</v>
      </c>
      <c r="K1364" s="850">
        <v>4510.8798828125</v>
      </c>
    </row>
    <row r="1365" spans="1:11" ht="14.45" customHeight="1" x14ac:dyDescent="0.2">
      <c r="A1365" s="831" t="s">
        <v>583</v>
      </c>
      <c r="B1365" s="832" t="s">
        <v>584</v>
      </c>
      <c r="C1365" s="835" t="s">
        <v>606</v>
      </c>
      <c r="D1365" s="863" t="s">
        <v>607</v>
      </c>
      <c r="E1365" s="835" t="s">
        <v>4579</v>
      </c>
      <c r="F1365" s="863" t="s">
        <v>4580</v>
      </c>
      <c r="G1365" s="835" t="s">
        <v>6085</v>
      </c>
      <c r="H1365" s="835" t="s">
        <v>6089</v>
      </c>
      <c r="I1365" s="849">
        <v>180.43800048828126</v>
      </c>
      <c r="J1365" s="849">
        <v>150</v>
      </c>
      <c r="K1365" s="850">
        <v>27065.1591796875</v>
      </c>
    </row>
    <row r="1366" spans="1:11" ht="14.45" customHeight="1" x14ac:dyDescent="0.2">
      <c r="A1366" s="831" t="s">
        <v>583</v>
      </c>
      <c r="B1366" s="832" t="s">
        <v>584</v>
      </c>
      <c r="C1366" s="835" t="s">
        <v>606</v>
      </c>
      <c r="D1366" s="863" t="s">
        <v>607</v>
      </c>
      <c r="E1366" s="835" t="s">
        <v>4579</v>
      </c>
      <c r="F1366" s="863" t="s">
        <v>4580</v>
      </c>
      <c r="G1366" s="835" t="s">
        <v>4583</v>
      </c>
      <c r="H1366" s="835" t="s">
        <v>4584</v>
      </c>
      <c r="I1366" s="849">
        <v>180.44000244140625</v>
      </c>
      <c r="J1366" s="849">
        <v>25</v>
      </c>
      <c r="K1366" s="850">
        <v>4510.8798828125</v>
      </c>
    </row>
    <row r="1367" spans="1:11" ht="14.45" customHeight="1" x14ac:dyDescent="0.2">
      <c r="A1367" s="831" t="s">
        <v>583</v>
      </c>
      <c r="B1367" s="832" t="s">
        <v>584</v>
      </c>
      <c r="C1367" s="835" t="s">
        <v>606</v>
      </c>
      <c r="D1367" s="863" t="s">
        <v>607</v>
      </c>
      <c r="E1367" s="835" t="s">
        <v>4579</v>
      </c>
      <c r="F1367" s="863" t="s">
        <v>4580</v>
      </c>
      <c r="G1367" s="835" t="s">
        <v>4585</v>
      </c>
      <c r="H1367" s="835" t="s">
        <v>4586</v>
      </c>
      <c r="I1367" s="849">
        <v>0.30600000619888307</v>
      </c>
      <c r="J1367" s="849">
        <v>700</v>
      </c>
      <c r="K1367" s="850">
        <v>214</v>
      </c>
    </row>
    <row r="1368" spans="1:11" ht="14.45" customHeight="1" x14ac:dyDescent="0.2">
      <c r="A1368" s="831" t="s">
        <v>583</v>
      </c>
      <c r="B1368" s="832" t="s">
        <v>584</v>
      </c>
      <c r="C1368" s="835" t="s">
        <v>606</v>
      </c>
      <c r="D1368" s="863" t="s">
        <v>607</v>
      </c>
      <c r="E1368" s="835" t="s">
        <v>4579</v>
      </c>
      <c r="F1368" s="863" t="s">
        <v>4580</v>
      </c>
      <c r="G1368" s="835" t="s">
        <v>5454</v>
      </c>
      <c r="H1368" s="835" t="s">
        <v>5850</v>
      </c>
      <c r="I1368" s="849">
        <v>0.30600000619888307</v>
      </c>
      <c r="J1368" s="849">
        <v>1700</v>
      </c>
      <c r="K1368" s="850">
        <v>521</v>
      </c>
    </row>
    <row r="1369" spans="1:11" ht="14.45" customHeight="1" x14ac:dyDescent="0.2">
      <c r="A1369" s="831" t="s">
        <v>583</v>
      </c>
      <c r="B1369" s="832" t="s">
        <v>584</v>
      </c>
      <c r="C1369" s="835" t="s">
        <v>606</v>
      </c>
      <c r="D1369" s="863" t="s">
        <v>607</v>
      </c>
      <c r="E1369" s="835" t="s">
        <v>4579</v>
      </c>
      <c r="F1369" s="863" t="s">
        <v>4580</v>
      </c>
      <c r="G1369" s="835" t="s">
        <v>4587</v>
      </c>
      <c r="H1369" s="835" t="s">
        <v>4588</v>
      </c>
      <c r="I1369" s="849">
        <v>0.54424244165420532</v>
      </c>
      <c r="J1369" s="849">
        <v>8800</v>
      </c>
      <c r="K1369" s="850">
        <v>4798</v>
      </c>
    </row>
    <row r="1370" spans="1:11" ht="14.45" customHeight="1" x14ac:dyDescent="0.2">
      <c r="A1370" s="831" t="s">
        <v>583</v>
      </c>
      <c r="B1370" s="832" t="s">
        <v>584</v>
      </c>
      <c r="C1370" s="835" t="s">
        <v>606</v>
      </c>
      <c r="D1370" s="863" t="s">
        <v>607</v>
      </c>
      <c r="E1370" s="835" t="s">
        <v>4579</v>
      </c>
      <c r="F1370" s="863" t="s">
        <v>4580</v>
      </c>
      <c r="G1370" s="835" t="s">
        <v>4585</v>
      </c>
      <c r="H1370" s="835" t="s">
        <v>4591</v>
      </c>
      <c r="I1370" s="849">
        <v>0.30111112197240192</v>
      </c>
      <c r="J1370" s="849">
        <v>1300</v>
      </c>
      <c r="K1370" s="850">
        <v>392</v>
      </c>
    </row>
    <row r="1371" spans="1:11" ht="14.45" customHeight="1" x14ac:dyDescent="0.2">
      <c r="A1371" s="831" t="s">
        <v>583</v>
      </c>
      <c r="B1371" s="832" t="s">
        <v>584</v>
      </c>
      <c r="C1371" s="835" t="s">
        <v>606</v>
      </c>
      <c r="D1371" s="863" t="s">
        <v>607</v>
      </c>
      <c r="E1371" s="835" t="s">
        <v>4579</v>
      </c>
      <c r="F1371" s="863" t="s">
        <v>4580</v>
      </c>
      <c r="G1371" s="835" t="s">
        <v>5454</v>
      </c>
      <c r="H1371" s="835" t="s">
        <v>5455</v>
      </c>
      <c r="I1371" s="849">
        <v>0.30583333969116211</v>
      </c>
      <c r="J1371" s="849">
        <v>2300</v>
      </c>
      <c r="K1371" s="850">
        <v>704</v>
      </c>
    </row>
    <row r="1372" spans="1:11" ht="14.45" customHeight="1" x14ac:dyDescent="0.2">
      <c r="A1372" s="831" t="s">
        <v>583</v>
      </c>
      <c r="B1372" s="832" t="s">
        <v>584</v>
      </c>
      <c r="C1372" s="835" t="s">
        <v>606</v>
      </c>
      <c r="D1372" s="863" t="s">
        <v>607</v>
      </c>
      <c r="E1372" s="835" t="s">
        <v>4579</v>
      </c>
      <c r="F1372" s="863" t="s">
        <v>4580</v>
      </c>
      <c r="G1372" s="835" t="s">
        <v>4587</v>
      </c>
      <c r="H1372" s="835" t="s">
        <v>4594</v>
      </c>
      <c r="I1372" s="849">
        <v>0.54444446166356408</v>
      </c>
      <c r="J1372" s="849">
        <v>9400</v>
      </c>
      <c r="K1372" s="850">
        <v>5116</v>
      </c>
    </row>
    <row r="1373" spans="1:11" ht="14.45" customHeight="1" x14ac:dyDescent="0.2">
      <c r="A1373" s="831" t="s">
        <v>583</v>
      </c>
      <c r="B1373" s="832" t="s">
        <v>584</v>
      </c>
      <c r="C1373" s="835" t="s">
        <v>606</v>
      </c>
      <c r="D1373" s="863" t="s">
        <v>607</v>
      </c>
      <c r="E1373" s="835" t="s">
        <v>4579</v>
      </c>
      <c r="F1373" s="863" t="s">
        <v>4580</v>
      </c>
      <c r="G1373" s="835" t="s">
        <v>6090</v>
      </c>
      <c r="H1373" s="835" t="s">
        <v>6091</v>
      </c>
      <c r="I1373" s="849">
        <v>180.44000244140625</v>
      </c>
      <c r="J1373" s="849">
        <v>75</v>
      </c>
      <c r="K1373" s="850">
        <v>13532.6396484375</v>
      </c>
    </row>
    <row r="1374" spans="1:11" ht="14.45" customHeight="1" x14ac:dyDescent="0.2">
      <c r="A1374" s="831" t="s">
        <v>583</v>
      </c>
      <c r="B1374" s="832" t="s">
        <v>584</v>
      </c>
      <c r="C1374" s="835" t="s">
        <v>606</v>
      </c>
      <c r="D1374" s="863" t="s">
        <v>607</v>
      </c>
      <c r="E1374" s="835" t="s">
        <v>4579</v>
      </c>
      <c r="F1374" s="863" t="s">
        <v>4580</v>
      </c>
      <c r="G1374" s="835" t="s">
        <v>6092</v>
      </c>
      <c r="H1374" s="835" t="s">
        <v>6093</v>
      </c>
      <c r="I1374" s="849">
        <v>140.11000061035156</v>
      </c>
      <c r="J1374" s="849">
        <v>50</v>
      </c>
      <c r="K1374" s="850">
        <v>7005.2998046875</v>
      </c>
    </row>
    <row r="1375" spans="1:11" ht="14.45" customHeight="1" x14ac:dyDescent="0.2">
      <c r="A1375" s="831" t="s">
        <v>583</v>
      </c>
      <c r="B1375" s="832" t="s">
        <v>584</v>
      </c>
      <c r="C1375" s="835" t="s">
        <v>606</v>
      </c>
      <c r="D1375" s="863" t="s">
        <v>607</v>
      </c>
      <c r="E1375" s="835" t="s">
        <v>4579</v>
      </c>
      <c r="F1375" s="863" t="s">
        <v>4580</v>
      </c>
      <c r="G1375" s="835" t="s">
        <v>6094</v>
      </c>
      <c r="H1375" s="835" t="s">
        <v>6095</v>
      </c>
      <c r="I1375" s="849">
        <v>48.819999694824219</v>
      </c>
      <c r="J1375" s="849">
        <v>25</v>
      </c>
      <c r="K1375" s="850">
        <v>1220.5899658203125</v>
      </c>
    </row>
    <row r="1376" spans="1:11" ht="14.45" customHeight="1" x14ac:dyDescent="0.2">
      <c r="A1376" s="831" t="s">
        <v>583</v>
      </c>
      <c r="B1376" s="832" t="s">
        <v>584</v>
      </c>
      <c r="C1376" s="835" t="s">
        <v>606</v>
      </c>
      <c r="D1376" s="863" t="s">
        <v>607</v>
      </c>
      <c r="E1376" s="835" t="s">
        <v>4579</v>
      </c>
      <c r="F1376" s="863" t="s">
        <v>4580</v>
      </c>
      <c r="G1376" s="835" t="s">
        <v>6096</v>
      </c>
      <c r="H1376" s="835" t="s">
        <v>6097</v>
      </c>
      <c r="I1376" s="849">
        <v>48.819999694824219</v>
      </c>
      <c r="J1376" s="849">
        <v>50</v>
      </c>
      <c r="K1376" s="850">
        <v>2441.179931640625</v>
      </c>
    </row>
    <row r="1377" spans="1:11" ht="14.45" customHeight="1" x14ac:dyDescent="0.2">
      <c r="A1377" s="831" t="s">
        <v>583</v>
      </c>
      <c r="B1377" s="832" t="s">
        <v>584</v>
      </c>
      <c r="C1377" s="835" t="s">
        <v>606</v>
      </c>
      <c r="D1377" s="863" t="s">
        <v>607</v>
      </c>
      <c r="E1377" s="835" t="s">
        <v>4579</v>
      </c>
      <c r="F1377" s="863" t="s">
        <v>4580</v>
      </c>
      <c r="G1377" s="835" t="s">
        <v>6098</v>
      </c>
      <c r="H1377" s="835" t="s">
        <v>6099</v>
      </c>
      <c r="I1377" s="849">
        <v>48.822000122070314</v>
      </c>
      <c r="J1377" s="849">
        <v>125</v>
      </c>
      <c r="K1377" s="850">
        <v>6102.949951171875</v>
      </c>
    </row>
    <row r="1378" spans="1:11" ht="14.45" customHeight="1" x14ac:dyDescent="0.2">
      <c r="A1378" s="831" t="s">
        <v>583</v>
      </c>
      <c r="B1378" s="832" t="s">
        <v>584</v>
      </c>
      <c r="C1378" s="835" t="s">
        <v>606</v>
      </c>
      <c r="D1378" s="863" t="s">
        <v>607</v>
      </c>
      <c r="E1378" s="835" t="s">
        <v>4579</v>
      </c>
      <c r="F1378" s="863" t="s">
        <v>4580</v>
      </c>
      <c r="G1378" s="835" t="s">
        <v>6100</v>
      </c>
      <c r="H1378" s="835" t="s">
        <v>6101</v>
      </c>
      <c r="I1378" s="849">
        <v>48.819999694824219</v>
      </c>
      <c r="J1378" s="849">
        <v>75</v>
      </c>
      <c r="K1378" s="850">
        <v>3661.7698974609375</v>
      </c>
    </row>
    <row r="1379" spans="1:11" ht="14.45" customHeight="1" x14ac:dyDescent="0.2">
      <c r="A1379" s="831" t="s">
        <v>583</v>
      </c>
      <c r="B1379" s="832" t="s">
        <v>584</v>
      </c>
      <c r="C1379" s="835" t="s">
        <v>606</v>
      </c>
      <c r="D1379" s="863" t="s">
        <v>607</v>
      </c>
      <c r="E1379" s="835" t="s">
        <v>4579</v>
      </c>
      <c r="F1379" s="863" t="s">
        <v>4580</v>
      </c>
      <c r="G1379" s="835" t="s">
        <v>6102</v>
      </c>
      <c r="H1379" s="835" t="s">
        <v>6103</v>
      </c>
      <c r="I1379" s="849">
        <v>72</v>
      </c>
      <c r="J1379" s="849">
        <v>25</v>
      </c>
      <c r="K1379" s="850">
        <v>1799.8800048828125</v>
      </c>
    </row>
    <row r="1380" spans="1:11" ht="14.45" customHeight="1" x14ac:dyDescent="0.2">
      <c r="A1380" s="831" t="s">
        <v>583</v>
      </c>
      <c r="B1380" s="832" t="s">
        <v>584</v>
      </c>
      <c r="C1380" s="835" t="s">
        <v>606</v>
      </c>
      <c r="D1380" s="863" t="s">
        <v>607</v>
      </c>
      <c r="E1380" s="835" t="s">
        <v>4579</v>
      </c>
      <c r="F1380" s="863" t="s">
        <v>4580</v>
      </c>
      <c r="G1380" s="835" t="s">
        <v>6090</v>
      </c>
      <c r="H1380" s="835" t="s">
        <v>6104</v>
      </c>
      <c r="I1380" s="849">
        <v>180.44000244140625</v>
      </c>
      <c r="J1380" s="849">
        <v>125</v>
      </c>
      <c r="K1380" s="850">
        <v>22554.3994140625</v>
      </c>
    </row>
    <row r="1381" spans="1:11" ht="14.45" customHeight="1" x14ac:dyDescent="0.2">
      <c r="A1381" s="831" t="s">
        <v>583</v>
      </c>
      <c r="B1381" s="832" t="s">
        <v>584</v>
      </c>
      <c r="C1381" s="835" t="s">
        <v>606</v>
      </c>
      <c r="D1381" s="863" t="s">
        <v>607</v>
      </c>
      <c r="E1381" s="835" t="s">
        <v>4579</v>
      </c>
      <c r="F1381" s="863" t="s">
        <v>4580</v>
      </c>
      <c r="G1381" s="835" t="s">
        <v>6092</v>
      </c>
      <c r="H1381" s="835" t="s">
        <v>6105</v>
      </c>
      <c r="I1381" s="849">
        <v>140.11000061035156</v>
      </c>
      <c r="J1381" s="849">
        <v>50</v>
      </c>
      <c r="K1381" s="850">
        <v>7005.289794921875</v>
      </c>
    </row>
    <row r="1382" spans="1:11" ht="14.45" customHeight="1" x14ac:dyDescent="0.2">
      <c r="A1382" s="831" t="s">
        <v>583</v>
      </c>
      <c r="B1382" s="832" t="s">
        <v>584</v>
      </c>
      <c r="C1382" s="835" t="s">
        <v>606</v>
      </c>
      <c r="D1382" s="863" t="s">
        <v>607</v>
      </c>
      <c r="E1382" s="835" t="s">
        <v>4579</v>
      </c>
      <c r="F1382" s="863" t="s">
        <v>4580</v>
      </c>
      <c r="G1382" s="835" t="s">
        <v>6094</v>
      </c>
      <c r="H1382" s="835" t="s">
        <v>6106</v>
      </c>
      <c r="I1382" s="849">
        <v>48.819999694824219</v>
      </c>
      <c r="J1382" s="849">
        <v>25</v>
      </c>
      <c r="K1382" s="850">
        <v>1220.5899658203125</v>
      </c>
    </row>
    <row r="1383" spans="1:11" ht="14.45" customHeight="1" x14ac:dyDescent="0.2">
      <c r="A1383" s="831" t="s">
        <v>583</v>
      </c>
      <c r="B1383" s="832" t="s">
        <v>584</v>
      </c>
      <c r="C1383" s="835" t="s">
        <v>606</v>
      </c>
      <c r="D1383" s="863" t="s">
        <v>607</v>
      </c>
      <c r="E1383" s="835" t="s">
        <v>4579</v>
      </c>
      <c r="F1383" s="863" t="s">
        <v>4580</v>
      </c>
      <c r="G1383" s="835" t="s">
        <v>6096</v>
      </c>
      <c r="H1383" s="835" t="s">
        <v>6107</v>
      </c>
      <c r="I1383" s="849">
        <v>48.819999694824219</v>
      </c>
      <c r="J1383" s="849">
        <v>75</v>
      </c>
      <c r="K1383" s="850">
        <v>3661.7498779296875</v>
      </c>
    </row>
    <row r="1384" spans="1:11" ht="14.45" customHeight="1" x14ac:dyDescent="0.2">
      <c r="A1384" s="831" t="s">
        <v>583</v>
      </c>
      <c r="B1384" s="832" t="s">
        <v>584</v>
      </c>
      <c r="C1384" s="835" t="s">
        <v>606</v>
      </c>
      <c r="D1384" s="863" t="s">
        <v>607</v>
      </c>
      <c r="E1384" s="835" t="s">
        <v>4579</v>
      </c>
      <c r="F1384" s="863" t="s">
        <v>4580</v>
      </c>
      <c r="G1384" s="835" t="s">
        <v>6098</v>
      </c>
      <c r="H1384" s="835" t="s">
        <v>6108</v>
      </c>
      <c r="I1384" s="849">
        <v>48.819999694824219</v>
      </c>
      <c r="J1384" s="849">
        <v>100</v>
      </c>
      <c r="K1384" s="850">
        <v>4882.35986328125</v>
      </c>
    </row>
    <row r="1385" spans="1:11" ht="14.45" customHeight="1" x14ac:dyDescent="0.2">
      <c r="A1385" s="831" t="s">
        <v>583</v>
      </c>
      <c r="B1385" s="832" t="s">
        <v>584</v>
      </c>
      <c r="C1385" s="835" t="s">
        <v>606</v>
      </c>
      <c r="D1385" s="863" t="s">
        <v>607</v>
      </c>
      <c r="E1385" s="835" t="s">
        <v>4579</v>
      </c>
      <c r="F1385" s="863" t="s">
        <v>4580</v>
      </c>
      <c r="G1385" s="835" t="s">
        <v>6100</v>
      </c>
      <c r="H1385" s="835" t="s">
        <v>6109</v>
      </c>
      <c r="I1385" s="849">
        <v>48.819999694824219</v>
      </c>
      <c r="J1385" s="849">
        <v>75</v>
      </c>
      <c r="K1385" s="850">
        <v>3661.7698974609375</v>
      </c>
    </row>
    <row r="1386" spans="1:11" ht="14.45" customHeight="1" x14ac:dyDescent="0.2">
      <c r="A1386" s="831" t="s">
        <v>583</v>
      </c>
      <c r="B1386" s="832" t="s">
        <v>584</v>
      </c>
      <c r="C1386" s="835" t="s">
        <v>606</v>
      </c>
      <c r="D1386" s="863" t="s">
        <v>607</v>
      </c>
      <c r="E1386" s="835" t="s">
        <v>4579</v>
      </c>
      <c r="F1386" s="863" t="s">
        <v>4580</v>
      </c>
      <c r="G1386" s="835" t="s">
        <v>6110</v>
      </c>
      <c r="H1386" s="835" t="s">
        <v>6111</v>
      </c>
      <c r="I1386" s="849">
        <v>1.559999942779541</v>
      </c>
      <c r="J1386" s="849">
        <v>1800</v>
      </c>
      <c r="K1386" s="850">
        <v>2804.6099090576172</v>
      </c>
    </row>
    <row r="1387" spans="1:11" ht="14.45" customHeight="1" x14ac:dyDescent="0.2">
      <c r="A1387" s="831" t="s">
        <v>583</v>
      </c>
      <c r="B1387" s="832" t="s">
        <v>584</v>
      </c>
      <c r="C1387" s="835" t="s">
        <v>606</v>
      </c>
      <c r="D1387" s="863" t="s">
        <v>607</v>
      </c>
      <c r="E1387" s="835" t="s">
        <v>4579</v>
      </c>
      <c r="F1387" s="863" t="s">
        <v>4580</v>
      </c>
      <c r="G1387" s="835" t="s">
        <v>6110</v>
      </c>
      <c r="H1387" s="835" t="s">
        <v>6112</v>
      </c>
      <c r="I1387" s="849">
        <v>1.5583332777023315</v>
      </c>
      <c r="J1387" s="849">
        <v>2200</v>
      </c>
      <c r="K1387" s="850">
        <v>3428.9599609375</v>
      </c>
    </row>
    <row r="1388" spans="1:11" ht="14.45" customHeight="1" x14ac:dyDescent="0.2">
      <c r="A1388" s="831" t="s">
        <v>583</v>
      </c>
      <c r="B1388" s="832" t="s">
        <v>584</v>
      </c>
      <c r="C1388" s="835" t="s">
        <v>606</v>
      </c>
      <c r="D1388" s="863" t="s">
        <v>607</v>
      </c>
      <c r="E1388" s="835" t="s">
        <v>4579</v>
      </c>
      <c r="F1388" s="863" t="s">
        <v>4580</v>
      </c>
      <c r="G1388" s="835" t="s">
        <v>6113</v>
      </c>
      <c r="H1388" s="835" t="s">
        <v>6114</v>
      </c>
      <c r="I1388" s="849">
        <v>180.44000244140625</v>
      </c>
      <c r="J1388" s="849">
        <v>25</v>
      </c>
      <c r="K1388" s="850">
        <v>4510.8798828125</v>
      </c>
    </row>
    <row r="1389" spans="1:11" ht="14.45" customHeight="1" x14ac:dyDescent="0.2">
      <c r="A1389" s="831" t="s">
        <v>583</v>
      </c>
      <c r="B1389" s="832" t="s">
        <v>584</v>
      </c>
      <c r="C1389" s="835" t="s">
        <v>606</v>
      </c>
      <c r="D1389" s="863" t="s">
        <v>607</v>
      </c>
      <c r="E1389" s="835" t="s">
        <v>4579</v>
      </c>
      <c r="F1389" s="863" t="s">
        <v>4580</v>
      </c>
      <c r="G1389" s="835" t="s">
        <v>6113</v>
      </c>
      <c r="H1389" s="835" t="s">
        <v>6115</v>
      </c>
      <c r="I1389" s="849">
        <v>180.44000244140625</v>
      </c>
      <c r="J1389" s="849">
        <v>100</v>
      </c>
      <c r="K1389" s="850">
        <v>18043.51953125</v>
      </c>
    </row>
    <row r="1390" spans="1:11" ht="14.45" customHeight="1" x14ac:dyDescent="0.2">
      <c r="A1390" s="831" t="s">
        <v>583</v>
      </c>
      <c r="B1390" s="832" t="s">
        <v>584</v>
      </c>
      <c r="C1390" s="835" t="s">
        <v>606</v>
      </c>
      <c r="D1390" s="863" t="s">
        <v>607</v>
      </c>
      <c r="E1390" s="835" t="s">
        <v>4579</v>
      </c>
      <c r="F1390" s="863" t="s">
        <v>4580</v>
      </c>
      <c r="G1390" s="835" t="s">
        <v>6116</v>
      </c>
      <c r="H1390" s="835" t="s">
        <v>6117</v>
      </c>
      <c r="I1390" s="849">
        <v>180</v>
      </c>
      <c r="J1390" s="849">
        <v>25</v>
      </c>
      <c r="K1390" s="850">
        <v>4499.990234375</v>
      </c>
    </row>
    <row r="1391" spans="1:11" ht="14.45" customHeight="1" x14ac:dyDescent="0.2">
      <c r="A1391" s="831" t="s">
        <v>583</v>
      </c>
      <c r="B1391" s="832" t="s">
        <v>584</v>
      </c>
      <c r="C1391" s="835" t="s">
        <v>606</v>
      </c>
      <c r="D1391" s="863" t="s">
        <v>607</v>
      </c>
      <c r="E1391" s="835" t="s">
        <v>4579</v>
      </c>
      <c r="F1391" s="863" t="s">
        <v>4580</v>
      </c>
      <c r="G1391" s="835" t="s">
        <v>6116</v>
      </c>
      <c r="H1391" s="835" t="s">
        <v>6118</v>
      </c>
      <c r="I1391" s="849">
        <v>180</v>
      </c>
      <c r="J1391" s="849">
        <v>25</v>
      </c>
      <c r="K1391" s="850">
        <v>4500</v>
      </c>
    </row>
    <row r="1392" spans="1:11" ht="14.45" customHeight="1" x14ac:dyDescent="0.2">
      <c r="A1392" s="831" t="s">
        <v>583</v>
      </c>
      <c r="B1392" s="832" t="s">
        <v>584</v>
      </c>
      <c r="C1392" s="835" t="s">
        <v>606</v>
      </c>
      <c r="D1392" s="863" t="s">
        <v>607</v>
      </c>
      <c r="E1392" s="835" t="s">
        <v>4579</v>
      </c>
      <c r="F1392" s="863" t="s">
        <v>4580</v>
      </c>
      <c r="G1392" s="835" t="s">
        <v>4603</v>
      </c>
      <c r="H1392" s="835" t="s">
        <v>4604</v>
      </c>
      <c r="I1392" s="849">
        <v>180</v>
      </c>
      <c r="J1392" s="849">
        <v>25</v>
      </c>
      <c r="K1392" s="850">
        <v>4499.990234375</v>
      </c>
    </row>
    <row r="1393" spans="1:11" ht="14.45" customHeight="1" x14ac:dyDescent="0.2">
      <c r="A1393" s="831" t="s">
        <v>583</v>
      </c>
      <c r="B1393" s="832" t="s">
        <v>584</v>
      </c>
      <c r="C1393" s="835" t="s">
        <v>606</v>
      </c>
      <c r="D1393" s="863" t="s">
        <v>607</v>
      </c>
      <c r="E1393" s="835" t="s">
        <v>4606</v>
      </c>
      <c r="F1393" s="863" t="s">
        <v>4607</v>
      </c>
      <c r="G1393" s="835" t="s">
        <v>4616</v>
      </c>
      <c r="H1393" s="835" t="s">
        <v>4617</v>
      </c>
      <c r="I1393" s="849">
        <v>0.62956521303757373</v>
      </c>
      <c r="J1393" s="849">
        <v>12200</v>
      </c>
      <c r="K1393" s="850">
        <v>7684</v>
      </c>
    </row>
    <row r="1394" spans="1:11" ht="14.45" customHeight="1" x14ac:dyDescent="0.2">
      <c r="A1394" s="831" t="s">
        <v>583</v>
      </c>
      <c r="B1394" s="832" t="s">
        <v>584</v>
      </c>
      <c r="C1394" s="835" t="s">
        <v>606</v>
      </c>
      <c r="D1394" s="863" t="s">
        <v>607</v>
      </c>
      <c r="E1394" s="835" t="s">
        <v>4606</v>
      </c>
      <c r="F1394" s="863" t="s">
        <v>4607</v>
      </c>
      <c r="G1394" s="835" t="s">
        <v>4618</v>
      </c>
      <c r="H1394" s="835" t="s">
        <v>4619</v>
      </c>
      <c r="I1394" s="849">
        <v>0.62878787517547607</v>
      </c>
      <c r="J1394" s="849">
        <v>20200</v>
      </c>
      <c r="K1394" s="850">
        <v>12701.800003051758</v>
      </c>
    </row>
    <row r="1395" spans="1:11" ht="14.45" customHeight="1" x14ac:dyDescent="0.2">
      <c r="A1395" s="831" t="s">
        <v>583</v>
      </c>
      <c r="B1395" s="832" t="s">
        <v>584</v>
      </c>
      <c r="C1395" s="835" t="s">
        <v>606</v>
      </c>
      <c r="D1395" s="863" t="s">
        <v>607</v>
      </c>
      <c r="E1395" s="835" t="s">
        <v>4606</v>
      </c>
      <c r="F1395" s="863" t="s">
        <v>4607</v>
      </c>
      <c r="G1395" s="835" t="s">
        <v>5476</v>
      </c>
      <c r="H1395" s="835" t="s">
        <v>5477</v>
      </c>
      <c r="I1395" s="849">
        <v>0.62952380520956852</v>
      </c>
      <c r="J1395" s="849">
        <v>8800</v>
      </c>
      <c r="K1395" s="850">
        <v>5540</v>
      </c>
    </row>
    <row r="1396" spans="1:11" ht="14.45" customHeight="1" x14ac:dyDescent="0.2">
      <c r="A1396" s="831" t="s">
        <v>583</v>
      </c>
      <c r="B1396" s="832" t="s">
        <v>584</v>
      </c>
      <c r="C1396" s="835" t="s">
        <v>606</v>
      </c>
      <c r="D1396" s="863" t="s">
        <v>607</v>
      </c>
      <c r="E1396" s="835" t="s">
        <v>4606</v>
      </c>
      <c r="F1396" s="863" t="s">
        <v>4607</v>
      </c>
      <c r="G1396" s="835" t="s">
        <v>4616</v>
      </c>
      <c r="H1396" s="835" t="s">
        <v>4620</v>
      </c>
      <c r="I1396" s="849">
        <v>0.62896551345956742</v>
      </c>
      <c r="J1396" s="849">
        <v>17400</v>
      </c>
      <c r="K1396" s="850">
        <v>10942</v>
      </c>
    </row>
    <row r="1397" spans="1:11" ht="14.45" customHeight="1" x14ac:dyDescent="0.2">
      <c r="A1397" s="831" t="s">
        <v>583</v>
      </c>
      <c r="B1397" s="832" t="s">
        <v>584</v>
      </c>
      <c r="C1397" s="835" t="s">
        <v>606</v>
      </c>
      <c r="D1397" s="863" t="s">
        <v>607</v>
      </c>
      <c r="E1397" s="835" t="s">
        <v>4606</v>
      </c>
      <c r="F1397" s="863" t="s">
        <v>4607</v>
      </c>
      <c r="G1397" s="835" t="s">
        <v>4618</v>
      </c>
      <c r="H1397" s="835" t="s">
        <v>4621</v>
      </c>
      <c r="I1397" s="849">
        <v>0.62903225421905518</v>
      </c>
      <c r="J1397" s="849">
        <v>21000</v>
      </c>
      <c r="K1397" s="850">
        <v>13216</v>
      </c>
    </row>
    <row r="1398" spans="1:11" ht="14.45" customHeight="1" x14ac:dyDescent="0.2">
      <c r="A1398" s="831" t="s">
        <v>583</v>
      </c>
      <c r="B1398" s="832" t="s">
        <v>584</v>
      </c>
      <c r="C1398" s="835" t="s">
        <v>606</v>
      </c>
      <c r="D1398" s="863" t="s">
        <v>607</v>
      </c>
      <c r="E1398" s="835" t="s">
        <v>4606</v>
      </c>
      <c r="F1398" s="863" t="s">
        <v>4607</v>
      </c>
      <c r="G1398" s="835" t="s">
        <v>5476</v>
      </c>
      <c r="H1398" s="835" t="s">
        <v>5478</v>
      </c>
      <c r="I1398" s="849">
        <v>0.62962962521447075</v>
      </c>
      <c r="J1398" s="849">
        <v>11800</v>
      </c>
      <c r="K1398" s="850">
        <v>7432</v>
      </c>
    </row>
    <row r="1399" spans="1:11" ht="14.45" customHeight="1" x14ac:dyDescent="0.2">
      <c r="A1399" s="831" t="s">
        <v>583</v>
      </c>
      <c r="B1399" s="832" t="s">
        <v>584</v>
      </c>
      <c r="C1399" s="835" t="s">
        <v>606</v>
      </c>
      <c r="D1399" s="863" t="s">
        <v>607</v>
      </c>
      <c r="E1399" s="835" t="s">
        <v>4606</v>
      </c>
      <c r="F1399" s="863" t="s">
        <v>4607</v>
      </c>
      <c r="G1399" s="835" t="s">
        <v>6119</v>
      </c>
      <c r="H1399" s="835" t="s">
        <v>6120</v>
      </c>
      <c r="I1399" s="849">
        <v>0.62999999523162842</v>
      </c>
      <c r="J1399" s="849">
        <v>510</v>
      </c>
      <c r="K1399" s="850">
        <v>321.29999542236328</v>
      </c>
    </row>
    <row r="1400" spans="1:11" ht="14.45" customHeight="1" x14ac:dyDescent="0.2">
      <c r="A1400" s="831" t="s">
        <v>583</v>
      </c>
      <c r="B1400" s="832" t="s">
        <v>584</v>
      </c>
      <c r="C1400" s="835" t="s">
        <v>606</v>
      </c>
      <c r="D1400" s="863" t="s">
        <v>607</v>
      </c>
      <c r="E1400" s="835" t="s">
        <v>5485</v>
      </c>
      <c r="F1400" s="863" t="s">
        <v>5486</v>
      </c>
      <c r="G1400" s="835" t="s">
        <v>5489</v>
      </c>
      <c r="H1400" s="835" t="s">
        <v>5490</v>
      </c>
      <c r="I1400" s="849">
        <v>319.91000366210938</v>
      </c>
      <c r="J1400" s="849">
        <v>20</v>
      </c>
      <c r="K1400" s="850">
        <v>6398.2001953125</v>
      </c>
    </row>
    <row r="1401" spans="1:11" ht="14.45" customHeight="1" x14ac:dyDescent="0.2">
      <c r="A1401" s="831" t="s">
        <v>583</v>
      </c>
      <c r="B1401" s="832" t="s">
        <v>584</v>
      </c>
      <c r="C1401" s="835" t="s">
        <v>606</v>
      </c>
      <c r="D1401" s="863" t="s">
        <v>607</v>
      </c>
      <c r="E1401" s="835" t="s">
        <v>5524</v>
      </c>
      <c r="F1401" s="863" t="s">
        <v>5525</v>
      </c>
      <c r="G1401" s="835" t="s">
        <v>5536</v>
      </c>
      <c r="H1401" s="835" t="s">
        <v>5853</v>
      </c>
      <c r="I1401" s="849">
        <v>34.099998474121094</v>
      </c>
      <c r="J1401" s="849">
        <v>2</v>
      </c>
      <c r="K1401" s="850">
        <v>68.199996948242188</v>
      </c>
    </row>
    <row r="1402" spans="1:11" ht="14.45" customHeight="1" x14ac:dyDescent="0.2">
      <c r="A1402" s="831" t="s">
        <v>583</v>
      </c>
      <c r="B1402" s="832" t="s">
        <v>584</v>
      </c>
      <c r="C1402" s="835" t="s">
        <v>606</v>
      </c>
      <c r="D1402" s="863" t="s">
        <v>607</v>
      </c>
      <c r="E1402" s="835" t="s">
        <v>5524</v>
      </c>
      <c r="F1402" s="863" t="s">
        <v>5525</v>
      </c>
      <c r="G1402" s="835" t="s">
        <v>6121</v>
      </c>
      <c r="H1402" s="835" t="s">
        <v>6122</v>
      </c>
      <c r="I1402" s="849">
        <v>36.830001831054688</v>
      </c>
      <c r="J1402" s="849">
        <v>15</v>
      </c>
      <c r="K1402" s="850">
        <v>552.48001098632813</v>
      </c>
    </row>
    <row r="1403" spans="1:11" ht="14.45" customHeight="1" x14ac:dyDescent="0.2">
      <c r="A1403" s="831" t="s">
        <v>583</v>
      </c>
      <c r="B1403" s="832" t="s">
        <v>584</v>
      </c>
      <c r="C1403" s="835" t="s">
        <v>606</v>
      </c>
      <c r="D1403" s="863" t="s">
        <v>607</v>
      </c>
      <c r="E1403" s="835" t="s">
        <v>5524</v>
      </c>
      <c r="F1403" s="863" t="s">
        <v>5525</v>
      </c>
      <c r="G1403" s="835" t="s">
        <v>6123</v>
      </c>
      <c r="H1403" s="835" t="s">
        <v>6124</v>
      </c>
      <c r="I1403" s="849">
        <v>36.833334604899086</v>
      </c>
      <c r="J1403" s="849">
        <v>25</v>
      </c>
      <c r="K1403" s="850">
        <v>920.83001708984375</v>
      </c>
    </row>
    <row r="1404" spans="1:11" ht="14.45" customHeight="1" x14ac:dyDescent="0.2">
      <c r="A1404" s="831" t="s">
        <v>583</v>
      </c>
      <c r="B1404" s="832" t="s">
        <v>584</v>
      </c>
      <c r="C1404" s="835" t="s">
        <v>606</v>
      </c>
      <c r="D1404" s="863" t="s">
        <v>607</v>
      </c>
      <c r="E1404" s="835" t="s">
        <v>5524</v>
      </c>
      <c r="F1404" s="863" t="s">
        <v>5525</v>
      </c>
      <c r="G1404" s="835" t="s">
        <v>6125</v>
      </c>
      <c r="H1404" s="835" t="s">
        <v>6126</v>
      </c>
      <c r="I1404" s="849">
        <v>36.833334604899086</v>
      </c>
      <c r="J1404" s="849">
        <v>25</v>
      </c>
      <c r="K1404" s="850">
        <v>920.83001708984375</v>
      </c>
    </row>
    <row r="1405" spans="1:11" ht="14.45" customHeight="1" x14ac:dyDescent="0.2">
      <c r="A1405" s="831" t="s">
        <v>583</v>
      </c>
      <c r="B1405" s="832" t="s">
        <v>584</v>
      </c>
      <c r="C1405" s="835" t="s">
        <v>606</v>
      </c>
      <c r="D1405" s="863" t="s">
        <v>607</v>
      </c>
      <c r="E1405" s="835" t="s">
        <v>5524</v>
      </c>
      <c r="F1405" s="863" t="s">
        <v>5525</v>
      </c>
      <c r="G1405" s="835" t="s">
        <v>5538</v>
      </c>
      <c r="H1405" s="835" t="s">
        <v>5539</v>
      </c>
      <c r="I1405" s="849">
        <v>36.83120162963867</v>
      </c>
      <c r="J1405" s="849">
        <v>415</v>
      </c>
      <c r="K1405" s="850">
        <v>15285.349945068359</v>
      </c>
    </row>
    <row r="1406" spans="1:11" ht="14.45" customHeight="1" x14ac:dyDescent="0.2">
      <c r="A1406" s="831" t="s">
        <v>583</v>
      </c>
      <c r="B1406" s="832" t="s">
        <v>584</v>
      </c>
      <c r="C1406" s="835" t="s">
        <v>606</v>
      </c>
      <c r="D1406" s="863" t="s">
        <v>607</v>
      </c>
      <c r="E1406" s="835" t="s">
        <v>5524</v>
      </c>
      <c r="F1406" s="863" t="s">
        <v>5525</v>
      </c>
      <c r="G1406" s="835" t="s">
        <v>5540</v>
      </c>
      <c r="H1406" s="835" t="s">
        <v>5541</v>
      </c>
      <c r="I1406" s="849">
        <v>36.832001495361325</v>
      </c>
      <c r="J1406" s="849">
        <v>325</v>
      </c>
      <c r="K1406" s="850">
        <v>11970.430023193359</v>
      </c>
    </row>
    <row r="1407" spans="1:11" ht="14.45" customHeight="1" x14ac:dyDescent="0.2">
      <c r="A1407" s="831" t="s">
        <v>583</v>
      </c>
      <c r="B1407" s="832" t="s">
        <v>584</v>
      </c>
      <c r="C1407" s="835" t="s">
        <v>606</v>
      </c>
      <c r="D1407" s="863" t="s">
        <v>607</v>
      </c>
      <c r="E1407" s="835" t="s">
        <v>5524</v>
      </c>
      <c r="F1407" s="863" t="s">
        <v>5525</v>
      </c>
      <c r="G1407" s="835" t="s">
        <v>5542</v>
      </c>
      <c r="H1407" s="835" t="s">
        <v>5543</v>
      </c>
      <c r="I1407" s="849">
        <v>36.830001831054688</v>
      </c>
      <c r="J1407" s="849">
        <v>5</v>
      </c>
      <c r="K1407" s="850">
        <v>184.16000366210938</v>
      </c>
    </row>
    <row r="1408" spans="1:11" ht="14.45" customHeight="1" x14ac:dyDescent="0.2">
      <c r="A1408" s="831" t="s">
        <v>583</v>
      </c>
      <c r="B1408" s="832" t="s">
        <v>584</v>
      </c>
      <c r="C1408" s="835" t="s">
        <v>606</v>
      </c>
      <c r="D1408" s="863" t="s">
        <v>607</v>
      </c>
      <c r="E1408" s="835" t="s">
        <v>5524</v>
      </c>
      <c r="F1408" s="863" t="s">
        <v>5525</v>
      </c>
      <c r="G1408" s="835" t="s">
        <v>6127</v>
      </c>
      <c r="H1408" s="835" t="s">
        <v>6128</v>
      </c>
      <c r="I1408" s="849">
        <v>36.830001831054688</v>
      </c>
      <c r="J1408" s="849">
        <v>10</v>
      </c>
      <c r="K1408" s="850">
        <v>368.32000732421875</v>
      </c>
    </row>
    <row r="1409" spans="1:11" ht="14.45" customHeight="1" x14ac:dyDescent="0.2">
      <c r="A1409" s="831" t="s">
        <v>583</v>
      </c>
      <c r="B1409" s="832" t="s">
        <v>584</v>
      </c>
      <c r="C1409" s="835" t="s">
        <v>606</v>
      </c>
      <c r="D1409" s="863" t="s">
        <v>607</v>
      </c>
      <c r="E1409" s="835" t="s">
        <v>5524</v>
      </c>
      <c r="F1409" s="863" t="s">
        <v>5525</v>
      </c>
      <c r="G1409" s="835" t="s">
        <v>6121</v>
      </c>
      <c r="H1409" s="835" t="s">
        <v>6129</v>
      </c>
      <c r="I1409" s="849">
        <v>36.830001831054688</v>
      </c>
      <c r="J1409" s="849">
        <v>5</v>
      </c>
      <c r="K1409" s="850">
        <v>184.16000366210938</v>
      </c>
    </row>
    <row r="1410" spans="1:11" ht="14.45" customHeight="1" x14ac:dyDescent="0.2">
      <c r="A1410" s="831" t="s">
        <v>583</v>
      </c>
      <c r="B1410" s="832" t="s">
        <v>584</v>
      </c>
      <c r="C1410" s="835" t="s">
        <v>606</v>
      </c>
      <c r="D1410" s="863" t="s">
        <v>607</v>
      </c>
      <c r="E1410" s="835" t="s">
        <v>5524</v>
      </c>
      <c r="F1410" s="863" t="s">
        <v>5525</v>
      </c>
      <c r="G1410" s="835" t="s">
        <v>6123</v>
      </c>
      <c r="H1410" s="835" t="s">
        <v>6130</v>
      </c>
      <c r="I1410" s="849">
        <v>36.830001831054688</v>
      </c>
      <c r="J1410" s="849">
        <v>5</v>
      </c>
      <c r="K1410" s="850">
        <v>184.16000366210938</v>
      </c>
    </row>
    <row r="1411" spans="1:11" ht="14.45" customHeight="1" x14ac:dyDescent="0.2">
      <c r="A1411" s="831" t="s">
        <v>583</v>
      </c>
      <c r="B1411" s="832" t="s">
        <v>584</v>
      </c>
      <c r="C1411" s="835" t="s">
        <v>606</v>
      </c>
      <c r="D1411" s="863" t="s">
        <v>607</v>
      </c>
      <c r="E1411" s="835" t="s">
        <v>5524</v>
      </c>
      <c r="F1411" s="863" t="s">
        <v>5525</v>
      </c>
      <c r="G1411" s="835" t="s">
        <v>6125</v>
      </c>
      <c r="H1411" s="835" t="s">
        <v>6131</v>
      </c>
      <c r="I1411" s="849">
        <v>36.830001831054688</v>
      </c>
      <c r="J1411" s="849">
        <v>5</v>
      </c>
      <c r="K1411" s="850">
        <v>184.16000366210938</v>
      </c>
    </row>
    <row r="1412" spans="1:11" ht="14.45" customHeight="1" x14ac:dyDescent="0.2">
      <c r="A1412" s="831" t="s">
        <v>583</v>
      </c>
      <c r="B1412" s="832" t="s">
        <v>584</v>
      </c>
      <c r="C1412" s="835" t="s">
        <v>606</v>
      </c>
      <c r="D1412" s="863" t="s">
        <v>607</v>
      </c>
      <c r="E1412" s="835" t="s">
        <v>5524</v>
      </c>
      <c r="F1412" s="863" t="s">
        <v>5525</v>
      </c>
      <c r="G1412" s="835" t="s">
        <v>5538</v>
      </c>
      <c r="H1412" s="835" t="s">
        <v>6132</v>
      </c>
      <c r="I1412" s="849">
        <v>36.830001831054688</v>
      </c>
      <c r="J1412" s="849">
        <v>75</v>
      </c>
      <c r="K1412" s="850">
        <v>2762.4299926757813</v>
      </c>
    </row>
    <row r="1413" spans="1:11" ht="14.45" customHeight="1" x14ac:dyDescent="0.2">
      <c r="A1413" s="831" t="s">
        <v>583</v>
      </c>
      <c r="B1413" s="832" t="s">
        <v>584</v>
      </c>
      <c r="C1413" s="835" t="s">
        <v>606</v>
      </c>
      <c r="D1413" s="863" t="s">
        <v>607</v>
      </c>
      <c r="E1413" s="835" t="s">
        <v>5524</v>
      </c>
      <c r="F1413" s="863" t="s">
        <v>5525</v>
      </c>
      <c r="G1413" s="835" t="s">
        <v>5538</v>
      </c>
      <c r="H1413" s="835" t="s">
        <v>6133</v>
      </c>
      <c r="I1413" s="849">
        <v>35.499412312227136</v>
      </c>
      <c r="J1413" s="849">
        <v>305</v>
      </c>
      <c r="K1413" s="850">
        <v>10859.259796142578</v>
      </c>
    </row>
    <row r="1414" spans="1:11" ht="14.45" customHeight="1" x14ac:dyDescent="0.2">
      <c r="A1414" s="831" t="s">
        <v>583</v>
      </c>
      <c r="B1414" s="832" t="s">
        <v>584</v>
      </c>
      <c r="C1414" s="835" t="s">
        <v>606</v>
      </c>
      <c r="D1414" s="863" t="s">
        <v>607</v>
      </c>
      <c r="E1414" s="835" t="s">
        <v>5524</v>
      </c>
      <c r="F1414" s="863" t="s">
        <v>5525</v>
      </c>
      <c r="G1414" s="835" t="s">
        <v>5540</v>
      </c>
      <c r="H1414" s="835" t="s">
        <v>5544</v>
      </c>
      <c r="I1414" s="849">
        <v>35.52500057220459</v>
      </c>
      <c r="J1414" s="849">
        <v>135</v>
      </c>
      <c r="K1414" s="850">
        <v>4824.2899017333984</v>
      </c>
    </row>
    <row r="1415" spans="1:11" ht="14.45" customHeight="1" x14ac:dyDescent="0.2">
      <c r="A1415" s="831" t="s">
        <v>583</v>
      </c>
      <c r="B1415" s="832" t="s">
        <v>584</v>
      </c>
      <c r="C1415" s="835" t="s">
        <v>606</v>
      </c>
      <c r="D1415" s="863" t="s">
        <v>607</v>
      </c>
      <c r="E1415" s="835" t="s">
        <v>5524</v>
      </c>
      <c r="F1415" s="863" t="s">
        <v>5525</v>
      </c>
      <c r="G1415" s="835" t="s">
        <v>5540</v>
      </c>
      <c r="H1415" s="835" t="s">
        <v>6134</v>
      </c>
      <c r="I1415" s="849">
        <v>35.670833905537926</v>
      </c>
      <c r="J1415" s="849">
        <v>195</v>
      </c>
      <c r="K1415" s="850">
        <v>6964.4898071289063</v>
      </c>
    </row>
    <row r="1416" spans="1:11" ht="14.45" customHeight="1" x14ac:dyDescent="0.2">
      <c r="A1416" s="831" t="s">
        <v>583</v>
      </c>
      <c r="B1416" s="832" t="s">
        <v>584</v>
      </c>
      <c r="C1416" s="835" t="s">
        <v>606</v>
      </c>
      <c r="D1416" s="863" t="s">
        <v>607</v>
      </c>
      <c r="E1416" s="835" t="s">
        <v>5524</v>
      </c>
      <c r="F1416" s="863" t="s">
        <v>5525</v>
      </c>
      <c r="G1416" s="835" t="s">
        <v>5542</v>
      </c>
      <c r="H1416" s="835" t="s">
        <v>6135</v>
      </c>
      <c r="I1416" s="849">
        <v>36.830001831054688</v>
      </c>
      <c r="J1416" s="849">
        <v>30</v>
      </c>
      <c r="K1416" s="850">
        <v>1104.9700317382813</v>
      </c>
    </row>
    <row r="1417" spans="1:11" ht="14.45" customHeight="1" x14ac:dyDescent="0.2">
      <c r="A1417" s="831" t="s">
        <v>583</v>
      </c>
      <c r="B1417" s="832" t="s">
        <v>584</v>
      </c>
      <c r="C1417" s="835" t="s">
        <v>606</v>
      </c>
      <c r="D1417" s="863" t="s">
        <v>607</v>
      </c>
      <c r="E1417" s="835" t="s">
        <v>5524</v>
      </c>
      <c r="F1417" s="863" t="s">
        <v>5525</v>
      </c>
      <c r="G1417" s="835" t="s">
        <v>6136</v>
      </c>
      <c r="H1417" s="835" t="s">
        <v>6137</v>
      </c>
      <c r="I1417" s="849">
        <v>378.19000244140625</v>
      </c>
      <c r="J1417" s="849">
        <v>3</v>
      </c>
      <c r="K1417" s="850">
        <v>1134.5699462890625</v>
      </c>
    </row>
    <row r="1418" spans="1:11" ht="14.45" customHeight="1" x14ac:dyDescent="0.2">
      <c r="A1418" s="831" t="s">
        <v>583</v>
      </c>
      <c r="B1418" s="832" t="s">
        <v>584</v>
      </c>
      <c r="C1418" s="835" t="s">
        <v>606</v>
      </c>
      <c r="D1418" s="863" t="s">
        <v>607</v>
      </c>
      <c r="E1418" s="835" t="s">
        <v>5524</v>
      </c>
      <c r="F1418" s="863" t="s">
        <v>5525</v>
      </c>
      <c r="G1418" s="835" t="s">
        <v>6138</v>
      </c>
      <c r="H1418" s="835" t="s">
        <v>6139</v>
      </c>
      <c r="I1418" s="849">
        <v>379.125</v>
      </c>
      <c r="J1418" s="849">
        <v>20</v>
      </c>
      <c r="K1418" s="850">
        <v>7582.52978515625</v>
      </c>
    </row>
    <row r="1419" spans="1:11" ht="14.45" customHeight="1" x14ac:dyDescent="0.2">
      <c r="A1419" s="831" t="s">
        <v>583</v>
      </c>
      <c r="B1419" s="832" t="s">
        <v>584</v>
      </c>
      <c r="C1419" s="835" t="s">
        <v>606</v>
      </c>
      <c r="D1419" s="863" t="s">
        <v>607</v>
      </c>
      <c r="E1419" s="835" t="s">
        <v>5524</v>
      </c>
      <c r="F1419" s="863" t="s">
        <v>5525</v>
      </c>
      <c r="G1419" s="835" t="s">
        <v>6140</v>
      </c>
      <c r="H1419" s="835" t="s">
        <v>6141</v>
      </c>
      <c r="I1419" s="849">
        <v>379.125</v>
      </c>
      <c r="J1419" s="849">
        <v>15</v>
      </c>
      <c r="K1419" s="850">
        <v>5691.58984375</v>
      </c>
    </row>
    <row r="1420" spans="1:11" ht="14.45" customHeight="1" x14ac:dyDescent="0.2">
      <c r="A1420" s="831" t="s">
        <v>583</v>
      </c>
      <c r="B1420" s="832" t="s">
        <v>584</v>
      </c>
      <c r="C1420" s="835" t="s">
        <v>606</v>
      </c>
      <c r="D1420" s="863" t="s">
        <v>607</v>
      </c>
      <c r="E1420" s="835" t="s">
        <v>5524</v>
      </c>
      <c r="F1420" s="863" t="s">
        <v>5525</v>
      </c>
      <c r="G1420" s="835" t="s">
        <v>6140</v>
      </c>
      <c r="H1420" s="835" t="s">
        <v>6142</v>
      </c>
      <c r="I1420" s="849">
        <v>412.3699951171875</v>
      </c>
      <c r="J1420" s="849">
        <v>7</v>
      </c>
      <c r="K1420" s="850">
        <v>2838.6599731445313</v>
      </c>
    </row>
    <row r="1421" spans="1:11" ht="14.45" customHeight="1" x14ac:dyDescent="0.2">
      <c r="A1421" s="831" t="s">
        <v>583</v>
      </c>
      <c r="B1421" s="832" t="s">
        <v>584</v>
      </c>
      <c r="C1421" s="835" t="s">
        <v>606</v>
      </c>
      <c r="D1421" s="863" t="s">
        <v>607</v>
      </c>
      <c r="E1421" s="835" t="s">
        <v>5524</v>
      </c>
      <c r="F1421" s="863" t="s">
        <v>5525</v>
      </c>
      <c r="G1421" s="835" t="s">
        <v>6143</v>
      </c>
      <c r="H1421" s="835" t="s">
        <v>6144</v>
      </c>
      <c r="I1421" s="849">
        <v>15.607499837875366</v>
      </c>
      <c r="J1421" s="849">
        <v>219</v>
      </c>
      <c r="K1421" s="850">
        <v>3417.9399719238281</v>
      </c>
    </row>
    <row r="1422" spans="1:11" ht="14.45" customHeight="1" x14ac:dyDescent="0.2">
      <c r="A1422" s="831" t="s">
        <v>583</v>
      </c>
      <c r="B1422" s="832" t="s">
        <v>584</v>
      </c>
      <c r="C1422" s="835" t="s">
        <v>606</v>
      </c>
      <c r="D1422" s="863" t="s">
        <v>607</v>
      </c>
      <c r="E1422" s="835" t="s">
        <v>5524</v>
      </c>
      <c r="F1422" s="863" t="s">
        <v>5525</v>
      </c>
      <c r="G1422" s="835" t="s">
        <v>6143</v>
      </c>
      <c r="H1422" s="835" t="s">
        <v>6145</v>
      </c>
      <c r="I1422" s="849">
        <v>15.901111072964138</v>
      </c>
      <c r="J1422" s="849">
        <v>130</v>
      </c>
      <c r="K1422" s="850">
        <v>2072.6000366210938</v>
      </c>
    </row>
    <row r="1423" spans="1:11" ht="14.45" customHeight="1" x14ac:dyDescent="0.2">
      <c r="A1423" s="831" t="s">
        <v>583</v>
      </c>
      <c r="B1423" s="832" t="s">
        <v>584</v>
      </c>
      <c r="C1423" s="835" t="s">
        <v>606</v>
      </c>
      <c r="D1423" s="863" t="s">
        <v>607</v>
      </c>
      <c r="E1423" s="835" t="s">
        <v>5524</v>
      </c>
      <c r="F1423" s="863" t="s">
        <v>5525</v>
      </c>
      <c r="G1423" s="835" t="s">
        <v>6146</v>
      </c>
      <c r="H1423" s="835" t="s">
        <v>6147</v>
      </c>
      <c r="I1423" s="849">
        <v>104.05999755859375</v>
      </c>
      <c r="J1423" s="849">
        <v>10</v>
      </c>
      <c r="K1423" s="850">
        <v>1040.5999755859375</v>
      </c>
    </row>
    <row r="1424" spans="1:11" ht="14.45" customHeight="1" x14ac:dyDescent="0.2">
      <c r="A1424" s="831" t="s">
        <v>583</v>
      </c>
      <c r="B1424" s="832" t="s">
        <v>584</v>
      </c>
      <c r="C1424" s="835" t="s">
        <v>606</v>
      </c>
      <c r="D1424" s="863" t="s">
        <v>607</v>
      </c>
      <c r="E1424" s="835" t="s">
        <v>5524</v>
      </c>
      <c r="F1424" s="863" t="s">
        <v>5525</v>
      </c>
      <c r="G1424" s="835" t="s">
        <v>6148</v>
      </c>
      <c r="H1424" s="835" t="s">
        <v>6149</v>
      </c>
      <c r="I1424" s="849">
        <v>104.05999755859375</v>
      </c>
      <c r="J1424" s="849">
        <v>350</v>
      </c>
      <c r="K1424" s="850">
        <v>36420.999755859375</v>
      </c>
    </row>
    <row r="1425" spans="1:11" ht="14.45" customHeight="1" x14ac:dyDescent="0.2">
      <c r="A1425" s="831" t="s">
        <v>583</v>
      </c>
      <c r="B1425" s="832" t="s">
        <v>584</v>
      </c>
      <c r="C1425" s="835" t="s">
        <v>606</v>
      </c>
      <c r="D1425" s="863" t="s">
        <v>607</v>
      </c>
      <c r="E1425" s="835" t="s">
        <v>5524</v>
      </c>
      <c r="F1425" s="863" t="s">
        <v>5525</v>
      </c>
      <c r="G1425" s="835" t="s">
        <v>6150</v>
      </c>
      <c r="H1425" s="835" t="s">
        <v>6151</v>
      </c>
      <c r="I1425" s="849">
        <v>104.05999755859375</v>
      </c>
      <c r="J1425" s="849">
        <v>280</v>
      </c>
      <c r="K1425" s="850">
        <v>29136.800048828125</v>
      </c>
    </row>
    <row r="1426" spans="1:11" ht="14.45" customHeight="1" x14ac:dyDescent="0.2">
      <c r="A1426" s="831" t="s">
        <v>583</v>
      </c>
      <c r="B1426" s="832" t="s">
        <v>584</v>
      </c>
      <c r="C1426" s="835" t="s">
        <v>606</v>
      </c>
      <c r="D1426" s="863" t="s">
        <v>607</v>
      </c>
      <c r="E1426" s="835" t="s">
        <v>5524</v>
      </c>
      <c r="F1426" s="863" t="s">
        <v>5525</v>
      </c>
      <c r="G1426" s="835" t="s">
        <v>6152</v>
      </c>
      <c r="H1426" s="835" t="s">
        <v>6153</v>
      </c>
      <c r="I1426" s="849">
        <v>104.05999755859375</v>
      </c>
      <c r="J1426" s="849">
        <v>40</v>
      </c>
      <c r="K1426" s="850">
        <v>4162.4000244140625</v>
      </c>
    </row>
    <row r="1427" spans="1:11" ht="14.45" customHeight="1" x14ac:dyDescent="0.2">
      <c r="A1427" s="831" t="s">
        <v>583</v>
      </c>
      <c r="B1427" s="832" t="s">
        <v>584</v>
      </c>
      <c r="C1427" s="835" t="s">
        <v>606</v>
      </c>
      <c r="D1427" s="863" t="s">
        <v>607</v>
      </c>
      <c r="E1427" s="835" t="s">
        <v>5524</v>
      </c>
      <c r="F1427" s="863" t="s">
        <v>5525</v>
      </c>
      <c r="G1427" s="835" t="s">
        <v>6154</v>
      </c>
      <c r="H1427" s="835" t="s">
        <v>6155</v>
      </c>
      <c r="I1427" s="849">
        <v>121</v>
      </c>
      <c r="J1427" s="849">
        <v>10</v>
      </c>
      <c r="K1427" s="850">
        <v>1210</v>
      </c>
    </row>
    <row r="1428" spans="1:11" ht="14.45" customHeight="1" x14ac:dyDescent="0.2">
      <c r="A1428" s="831" t="s">
        <v>583</v>
      </c>
      <c r="B1428" s="832" t="s">
        <v>584</v>
      </c>
      <c r="C1428" s="835" t="s">
        <v>606</v>
      </c>
      <c r="D1428" s="863" t="s">
        <v>607</v>
      </c>
      <c r="E1428" s="835" t="s">
        <v>5524</v>
      </c>
      <c r="F1428" s="863" t="s">
        <v>5525</v>
      </c>
      <c r="G1428" s="835" t="s">
        <v>6146</v>
      </c>
      <c r="H1428" s="835" t="s">
        <v>6156</v>
      </c>
      <c r="I1428" s="849">
        <v>104.05999755859375</v>
      </c>
      <c r="J1428" s="849">
        <v>10</v>
      </c>
      <c r="K1428" s="850">
        <v>1040.5999755859375</v>
      </c>
    </row>
    <row r="1429" spans="1:11" ht="14.45" customHeight="1" x14ac:dyDescent="0.2">
      <c r="A1429" s="831" t="s">
        <v>583</v>
      </c>
      <c r="B1429" s="832" t="s">
        <v>584</v>
      </c>
      <c r="C1429" s="835" t="s">
        <v>606</v>
      </c>
      <c r="D1429" s="863" t="s">
        <v>607</v>
      </c>
      <c r="E1429" s="835" t="s">
        <v>5524</v>
      </c>
      <c r="F1429" s="863" t="s">
        <v>5525</v>
      </c>
      <c r="G1429" s="835" t="s">
        <v>6148</v>
      </c>
      <c r="H1429" s="835" t="s">
        <v>6157</v>
      </c>
      <c r="I1429" s="849">
        <v>104.05999755859375</v>
      </c>
      <c r="J1429" s="849">
        <v>330</v>
      </c>
      <c r="K1429" s="850">
        <v>34339.799560546875</v>
      </c>
    </row>
    <row r="1430" spans="1:11" ht="14.45" customHeight="1" x14ac:dyDescent="0.2">
      <c r="A1430" s="831" t="s">
        <v>583</v>
      </c>
      <c r="B1430" s="832" t="s">
        <v>584</v>
      </c>
      <c r="C1430" s="835" t="s">
        <v>606</v>
      </c>
      <c r="D1430" s="863" t="s">
        <v>607</v>
      </c>
      <c r="E1430" s="835" t="s">
        <v>5524</v>
      </c>
      <c r="F1430" s="863" t="s">
        <v>5525</v>
      </c>
      <c r="G1430" s="835" t="s">
        <v>6150</v>
      </c>
      <c r="H1430" s="835" t="s">
        <v>6158</v>
      </c>
      <c r="I1430" s="849">
        <v>104.05999755859375</v>
      </c>
      <c r="J1430" s="849">
        <v>350</v>
      </c>
      <c r="K1430" s="850">
        <v>36420.999389648438</v>
      </c>
    </row>
    <row r="1431" spans="1:11" ht="14.45" customHeight="1" x14ac:dyDescent="0.2">
      <c r="A1431" s="831" t="s">
        <v>583</v>
      </c>
      <c r="B1431" s="832" t="s">
        <v>584</v>
      </c>
      <c r="C1431" s="835" t="s">
        <v>606</v>
      </c>
      <c r="D1431" s="863" t="s">
        <v>607</v>
      </c>
      <c r="E1431" s="835" t="s">
        <v>5524</v>
      </c>
      <c r="F1431" s="863" t="s">
        <v>5525</v>
      </c>
      <c r="G1431" s="835" t="s">
        <v>6152</v>
      </c>
      <c r="H1431" s="835" t="s">
        <v>6159</v>
      </c>
      <c r="I1431" s="849">
        <v>104.05999755859375</v>
      </c>
      <c r="J1431" s="849">
        <v>10</v>
      </c>
      <c r="K1431" s="850">
        <v>1040.5999755859375</v>
      </c>
    </row>
    <row r="1432" spans="1:11" ht="14.45" customHeight="1" x14ac:dyDescent="0.2">
      <c r="A1432" s="831" t="s">
        <v>583</v>
      </c>
      <c r="B1432" s="832" t="s">
        <v>584</v>
      </c>
      <c r="C1432" s="835" t="s">
        <v>606</v>
      </c>
      <c r="D1432" s="863" t="s">
        <v>607</v>
      </c>
      <c r="E1432" s="835" t="s">
        <v>5524</v>
      </c>
      <c r="F1432" s="863" t="s">
        <v>5525</v>
      </c>
      <c r="G1432" s="835" t="s">
        <v>6160</v>
      </c>
      <c r="H1432" s="835" t="s">
        <v>6161</v>
      </c>
      <c r="I1432" s="849">
        <v>240.94000244140625</v>
      </c>
      <c r="J1432" s="849">
        <v>5</v>
      </c>
      <c r="K1432" s="850">
        <v>1204.6800537109375</v>
      </c>
    </row>
    <row r="1433" spans="1:11" ht="14.45" customHeight="1" x14ac:dyDescent="0.2">
      <c r="A1433" s="831" t="s">
        <v>583</v>
      </c>
      <c r="B1433" s="832" t="s">
        <v>584</v>
      </c>
      <c r="C1433" s="835" t="s">
        <v>606</v>
      </c>
      <c r="D1433" s="863" t="s">
        <v>607</v>
      </c>
      <c r="E1433" s="835" t="s">
        <v>5524</v>
      </c>
      <c r="F1433" s="863" t="s">
        <v>5525</v>
      </c>
      <c r="G1433" s="835" t="s">
        <v>6162</v>
      </c>
      <c r="H1433" s="835" t="s">
        <v>6163</v>
      </c>
      <c r="I1433" s="849">
        <v>240.94000244140625</v>
      </c>
      <c r="J1433" s="849">
        <v>5</v>
      </c>
      <c r="K1433" s="850">
        <v>1204.6800537109375</v>
      </c>
    </row>
    <row r="1434" spans="1:11" ht="14.45" customHeight="1" x14ac:dyDescent="0.2">
      <c r="A1434" s="831" t="s">
        <v>583</v>
      </c>
      <c r="B1434" s="832" t="s">
        <v>584</v>
      </c>
      <c r="C1434" s="835" t="s">
        <v>606</v>
      </c>
      <c r="D1434" s="863" t="s">
        <v>607</v>
      </c>
      <c r="E1434" s="835" t="s">
        <v>5524</v>
      </c>
      <c r="F1434" s="863" t="s">
        <v>5525</v>
      </c>
      <c r="G1434" s="835" t="s">
        <v>6164</v>
      </c>
      <c r="H1434" s="835" t="s">
        <v>6165</v>
      </c>
      <c r="I1434" s="849">
        <v>209.3699951171875</v>
      </c>
      <c r="J1434" s="849">
        <v>5</v>
      </c>
      <c r="K1434" s="850">
        <v>1046.8299560546875</v>
      </c>
    </row>
    <row r="1435" spans="1:11" ht="14.45" customHeight="1" x14ac:dyDescent="0.2">
      <c r="A1435" s="831" t="s">
        <v>583</v>
      </c>
      <c r="B1435" s="832" t="s">
        <v>584</v>
      </c>
      <c r="C1435" s="835" t="s">
        <v>606</v>
      </c>
      <c r="D1435" s="863" t="s">
        <v>607</v>
      </c>
      <c r="E1435" s="835" t="s">
        <v>5524</v>
      </c>
      <c r="F1435" s="863" t="s">
        <v>5525</v>
      </c>
      <c r="G1435" s="835" t="s">
        <v>6166</v>
      </c>
      <c r="H1435" s="835" t="s">
        <v>6167</v>
      </c>
      <c r="I1435" s="849">
        <v>209.3699951171875</v>
      </c>
      <c r="J1435" s="849">
        <v>30</v>
      </c>
      <c r="K1435" s="850">
        <v>6280.979736328125</v>
      </c>
    </row>
    <row r="1436" spans="1:11" ht="14.45" customHeight="1" x14ac:dyDescent="0.2">
      <c r="A1436" s="831" t="s">
        <v>583</v>
      </c>
      <c r="B1436" s="832" t="s">
        <v>584</v>
      </c>
      <c r="C1436" s="835" t="s">
        <v>606</v>
      </c>
      <c r="D1436" s="863" t="s">
        <v>607</v>
      </c>
      <c r="E1436" s="835" t="s">
        <v>5524</v>
      </c>
      <c r="F1436" s="863" t="s">
        <v>5525</v>
      </c>
      <c r="G1436" s="835" t="s">
        <v>6168</v>
      </c>
      <c r="H1436" s="835" t="s">
        <v>6169</v>
      </c>
      <c r="I1436" s="849">
        <v>209.3699951171875</v>
      </c>
      <c r="J1436" s="849">
        <v>20</v>
      </c>
      <c r="K1436" s="850">
        <v>4187.31982421875</v>
      </c>
    </row>
    <row r="1437" spans="1:11" ht="14.45" customHeight="1" x14ac:dyDescent="0.2">
      <c r="A1437" s="831" t="s">
        <v>583</v>
      </c>
      <c r="B1437" s="832" t="s">
        <v>584</v>
      </c>
      <c r="C1437" s="835" t="s">
        <v>606</v>
      </c>
      <c r="D1437" s="863" t="s">
        <v>607</v>
      </c>
      <c r="E1437" s="835" t="s">
        <v>5524</v>
      </c>
      <c r="F1437" s="863" t="s">
        <v>5525</v>
      </c>
      <c r="G1437" s="835" t="s">
        <v>6170</v>
      </c>
      <c r="H1437" s="835" t="s">
        <v>6171</v>
      </c>
      <c r="I1437" s="849">
        <v>240.94000244140625</v>
      </c>
      <c r="J1437" s="849">
        <v>2</v>
      </c>
      <c r="K1437" s="850">
        <v>481.8699951171875</v>
      </c>
    </row>
    <row r="1438" spans="1:11" ht="14.45" customHeight="1" x14ac:dyDescent="0.2">
      <c r="A1438" s="831" t="s">
        <v>583</v>
      </c>
      <c r="B1438" s="832" t="s">
        <v>584</v>
      </c>
      <c r="C1438" s="835" t="s">
        <v>606</v>
      </c>
      <c r="D1438" s="863" t="s">
        <v>607</v>
      </c>
      <c r="E1438" s="835" t="s">
        <v>5524</v>
      </c>
      <c r="F1438" s="863" t="s">
        <v>5525</v>
      </c>
      <c r="G1438" s="835" t="s">
        <v>6164</v>
      </c>
      <c r="H1438" s="835" t="s">
        <v>6172</v>
      </c>
      <c r="I1438" s="849">
        <v>209.3699951171875</v>
      </c>
      <c r="J1438" s="849">
        <v>12</v>
      </c>
      <c r="K1438" s="850">
        <v>2512.3899230957031</v>
      </c>
    </row>
    <row r="1439" spans="1:11" ht="14.45" customHeight="1" x14ac:dyDescent="0.2">
      <c r="A1439" s="831" t="s">
        <v>583</v>
      </c>
      <c r="B1439" s="832" t="s">
        <v>584</v>
      </c>
      <c r="C1439" s="835" t="s">
        <v>606</v>
      </c>
      <c r="D1439" s="863" t="s">
        <v>607</v>
      </c>
      <c r="E1439" s="835" t="s">
        <v>5524</v>
      </c>
      <c r="F1439" s="863" t="s">
        <v>5525</v>
      </c>
      <c r="G1439" s="835" t="s">
        <v>6166</v>
      </c>
      <c r="H1439" s="835" t="s">
        <v>6173</v>
      </c>
      <c r="I1439" s="849">
        <v>209.3699951171875</v>
      </c>
      <c r="J1439" s="849">
        <v>15</v>
      </c>
      <c r="K1439" s="850">
        <v>3140.4898681640625</v>
      </c>
    </row>
    <row r="1440" spans="1:11" ht="14.45" customHeight="1" x14ac:dyDescent="0.2">
      <c r="A1440" s="831" t="s">
        <v>583</v>
      </c>
      <c r="B1440" s="832" t="s">
        <v>584</v>
      </c>
      <c r="C1440" s="835" t="s">
        <v>606</v>
      </c>
      <c r="D1440" s="863" t="s">
        <v>607</v>
      </c>
      <c r="E1440" s="835" t="s">
        <v>5524</v>
      </c>
      <c r="F1440" s="863" t="s">
        <v>5525</v>
      </c>
      <c r="G1440" s="835" t="s">
        <v>6168</v>
      </c>
      <c r="H1440" s="835" t="s">
        <v>6174</v>
      </c>
      <c r="I1440" s="849">
        <v>209.3699951171875</v>
      </c>
      <c r="J1440" s="849">
        <v>5</v>
      </c>
      <c r="K1440" s="850">
        <v>1046.8299560546875</v>
      </c>
    </row>
    <row r="1441" spans="1:11" ht="14.45" customHeight="1" x14ac:dyDescent="0.2">
      <c r="A1441" s="831" t="s">
        <v>583</v>
      </c>
      <c r="B1441" s="832" t="s">
        <v>584</v>
      </c>
      <c r="C1441" s="835" t="s">
        <v>606</v>
      </c>
      <c r="D1441" s="863" t="s">
        <v>607</v>
      </c>
      <c r="E1441" s="835" t="s">
        <v>5524</v>
      </c>
      <c r="F1441" s="863" t="s">
        <v>5525</v>
      </c>
      <c r="G1441" s="835" t="s">
        <v>6175</v>
      </c>
      <c r="H1441" s="835" t="s">
        <v>6176</v>
      </c>
      <c r="I1441" s="849">
        <v>119.99666620890299</v>
      </c>
      <c r="J1441" s="849">
        <v>725</v>
      </c>
      <c r="K1441" s="850">
        <v>86997.200561523438</v>
      </c>
    </row>
    <row r="1442" spans="1:11" ht="14.45" customHeight="1" x14ac:dyDescent="0.2">
      <c r="A1442" s="831" t="s">
        <v>583</v>
      </c>
      <c r="B1442" s="832" t="s">
        <v>584</v>
      </c>
      <c r="C1442" s="835" t="s">
        <v>606</v>
      </c>
      <c r="D1442" s="863" t="s">
        <v>607</v>
      </c>
      <c r="E1442" s="835" t="s">
        <v>5524</v>
      </c>
      <c r="F1442" s="863" t="s">
        <v>5525</v>
      </c>
      <c r="G1442" s="835" t="s">
        <v>6177</v>
      </c>
      <c r="H1442" s="835" t="s">
        <v>6178</v>
      </c>
      <c r="I1442" s="849">
        <v>199</v>
      </c>
      <c r="J1442" s="849">
        <v>10</v>
      </c>
      <c r="K1442" s="850">
        <v>1989.969970703125</v>
      </c>
    </row>
    <row r="1443" spans="1:11" ht="14.45" customHeight="1" x14ac:dyDescent="0.2">
      <c r="A1443" s="831" t="s">
        <v>583</v>
      </c>
      <c r="B1443" s="832" t="s">
        <v>584</v>
      </c>
      <c r="C1443" s="835" t="s">
        <v>606</v>
      </c>
      <c r="D1443" s="863" t="s">
        <v>607</v>
      </c>
      <c r="E1443" s="835" t="s">
        <v>5524</v>
      </c>
      <c r="F1443" s="863" t="s">
        <v>5525</v>
      </c>
      <c r="G1443" s="835" t="s">
        <v>6179</v>
      </c>
      <c r="H1443" s="835" t="s">
        <v>6180</v>
      </c>
      <c r="I1443" s="849">
        <v>146.41000366210938</v>
      </c>
      <c r="J1443" s="849">
        <v>25</v>
      </c>
      <c r="K1443" s="850">
        <v>3660.25</v>
      </c>
    </row>
    <row r="1444" spans="1:11" ht="14.45" customHeight="1" x14ac:dyDescent="0.2">
      <c r="A1444" s="831" t="s">
        <v>583</v>
      </c>
      <c r="B1444" s="832" t="s">
        <v>584</v>
      </c>
      <c r="C1444" s="835" t="s">
        <v>606</v>
      </c>
      <c r="D1444" s="863" t="s">
        <v>607</v>
      </c>
      <c r="E1444" s="835" t="s">
        <v>5524</v>
      </c>
      <c r="F1444" s="863" t="s">
        <v>5525</v>
      </c>
      <c r="G1444" s="835" t="s">
        <v>6175</v>
      </c>
      <c r="H1444" s="835" t="s">
        <v>6181</v>
      </c>
      <c r="I1444" s="849">
        <v>119.996999613444</v>
      </c>
      <c r="J1444" s="849">
        <v>755</v>
      </c>
      <c r="K1444" s="850">
        <v>90597.060791015625</v>
      </c>
    </row>
    <row r="1445" spans="1:11" ht="14.45" customHeight="1" x14ac:dyDescent="0.2">
      <c r="A1445" s="831" t="s">
        <v>583</v>
      </c>
      <c r="B1445" s="832" t="s">
        <v>584</v>
      </c>
      <c r="C1445" s="835" t="s">
        <v>606</v>
      </c>
      <c r="D1445" s="863" t="s">
        <v>607</v>
      </c>
      <c r="E1445" s="835" t="s">
        <v>5524</v>
      </c>
      <c r="F1445" s="863" t="s">
        <v>5525</v>
      </c>
      <c r="G1445" s="835" t="s">
        <v>6182</v>
      </c>
      <c r="H1445" s="835" t="s">
        <v>6183</v>
      </c>
      <c r="I1445" s="849">
        <v>188.32000732421875</v>
      </c>
      <c r="J1445" s="849">
        <v>5</v>
      </c>
      <c r="K1445" s="850">
        <v>941.6199951171875</v>
      </c>
    </row>
    <row r="1446" spans="1:11" ht="14.45" customHeight="1" x14ac:dyDescent="0.2">
      <c r="A1446" s="831" t="s">
        <v>583</v>
      </c>
      <c r="B1446" s="832" t="s">
        <v>584</v>
      </c>
      <c r="C1446" s="835" t="s">
        <v>606</v>
      </c>
      <c r="D1446" s="863" t="s">
        <v>607</v>
      </c>
      <c r="E1446" s="835" t="s">
        <v>5524</v>
      </c>
      <c r="F1446" s="863" t="s">
        <v>5525</v>
      </c>
      <c r="G1446" s="835" t="s">
        <v>6177</v>
      </c>
      <c r="H1446" s="835" t="s">
        <v>6184</v>
      </c>
      <c r="I1446" s="849">
        <v>199</v>
      </c>
      <c r="J1446" s="849">
        <v>25</v>
      </c>
      <c r="K1446" s="850">
        <v>4974.909912109375</v>
      </c>
    </row>
    <row r="1447" spans="1:11" ht="14.45" customHeight="1" x14ac:dyDescent="0.2">
      <c r="A1447" s="831" t="s">
        <v>583</v>
      </c>
      <c r="B1447" s="832" t="s">
        <v>584</v>
      </c>
      <c r="C1447" s="835" t="s">
        <v>609</v>
      </c>
      <c r="D1447" s="863" t="s">
        <v>610</v>
      </c>
      <c r="E1447" s="835" t="s">
        <v>4622</v>
      </c>
      <c r="F1447" s="863" t="s">
        <v>4623</v>
      </c>
      <c r="G1447" s="835" t="s">
        <v>4640</v>
      </c>
      <c r="H1447" s="835" t="s">
        <v>4641</v>
      </c>
      <c r="I1447" s="849">
        <v>141.58000183105469</v>
      </c>
      <c r="J1447" s="849">
        <v>15</v>
      </c>
      <c r="K1447" s="850">
        <v>2123.7000122070313</v>
      </c>
    </row>
    <row r="1448" spans="1:11" ht="14.45" customHeight="1" x14ac:dyDescent="0.2">
      <c r="A1448" s="831" t="s">
        <v>583</v>
      </c>
      <c r="B1448" s="832" t="s">
        <v>584</v>
      </c>
      <c r="C1448" s="835" t="s">
        <v>609</v>
      </c>
      <c r="D1448" s="863" t="s">
        <v>610</v>
      </c>
      <c r="E1448" s="835" t="s">
        <v>4622</v>
      </c>
      <c r="F1448" s="863" t="s">
        <v>4623</v>
      </c>
      <c r="G1448" s="835" t="s">
        <v>4640</v>
      </c>
      <c r="H1448" s="835" t="s">
        <v>4642</v>
      </c>
      <c r="I1448" s="849">
        <v>149.23500315348306</v>
      </c>
      <c r="J1448" s="849">
        <v>22</v>
      </c>
      <c r="K1448" s="850">
        <v>3298.4800109863281</v>
      </c>
    </row>
    <row r="1449" spans="1:11" ht="14.45" customHeight="1" x14ac:dyDescent="0.2">
      <c r="A1449" s="831" t="s">
        <v>583</v>
      </c>
      <c r="B1449" s="832" t="s">
        <v>584</v>
      </c>
      <c r="C1449" s="835" t="s">
        <v>609</v>
      </c>
      <c r="D1449" s="863" t="s">
        <v>610</v>
      </c>
      <c r="E1449" s="835" t="s">
        <v>4515</v>
      </c>
      <c r="F1449" s="863" t="s">
        <v>4516</v>
      </c>
      <c r="G1449" s="835" t="s">
        <v>6185</v>
      </c>
      <c r="H1449" s="835" t="s">
        <v>6186</v>
      </c>
      <c r="I1449" s="849">
        <v>9.7799997329711914</v>
      </c>
      <c r="J1449" s="849">
        <v>200</v>
      </c>
      <c r="K1449" s="850">
        <v>1955</v>
      </c>
    </row>
    <row r="1450" spans="1:11" ht="14.45" customHeight="1" x14ac:dyDescent="0.2">
      <c r="A1450" s="831" t="s">
        <v>583</v>
      </c>
      <c r="B1450" s="832" t="s">
        <v>584</v>
      </c>
      <c r="C1450" s="835" t="s">
        <v>609</v>
      </c>
      <c r="D1450" s="863" t="s">
        <v>610</v>
      </c>
      <c r="E1450" s="835" t="s">
        <v>4515</v>
      </c>
      <c r="F1450" s="863" t="s">
        <v>4516</v>
      </c>
      <c r="G1450" s="835" t="s">
        <v>6187</v>
      </c>
      <c r="H1450" s="835" t="s">
        <v>6188</v>
      </c>
      <c r="I1450" s="849">
        <v>6.440000057220459</v>
      </c>
      <c r="J1450" s="849">
        <v>100</v>
      </c>
      <c r="K1450" s="850">
        <v>644</v>
      </c>
    </row>
    <row r="1451" spans="1:11" ht="14.45" customHeight="1" x14ac:dyDescent="0.2">
      <c r="A1451" s="831" t="s">
        <v>583</v>
      </c>
      <c r="B1451" s="832" t="s">
        <v>584</v>
      </c>
      <c r="C1451" s="835" t="s">
        <v>609</v>
      </c>
      <c r="D1451" s="863" t="s">
        <v>610</v>
      </c>
      <c r="E1451" s="835" t="s">
        <v>4515</v>
      </c>
      <c r="F1451" s="863" t="s">
        <v>4516</v>
      </c>
      <c r="G1451" s="835" t="s">
        <v>6189</v>
      </c>
      <c r="H1451" s="835" t="s">
        <v>6190</v>
      </c>
      <c r="I1451" s="849">
        <v>3.5099999904632568</v>
      </c>
      <c r="J1451" s="849">
        <v>100</v>
      </c>
      <c r="K1451" s="850">
        <v>350.75</v>
      </c>
    </row>
    <row r="1452" spans="1:11" ht="14.45" customHeight="1" x14ac:dyDescent="0.2">
      <c r="A1452" s="831" t="s">
        <v>583</v>
      </c>
      <c r="B1452" s="832" t="s">
        <v>584</v>
      </c>
      <c r="C1452" s="835" t="s">
        <v>609</v>
      </c>
      <c r="D1452" s="863" t="s">
        <v>610</v>
      </c>
      <c r="E1452" s="835" t="s">
        <v>4515</v>
      </c>
      <c r="F1452" s="863" t="s">
        <v>4516</v>
      </c>
      <c r="G1452" s="835" t="s">
        <v>4707</v>
      </c>
      <c r="H1452" s="835" t="s">
        <v>4708</v>
      </c>
      <c r="I1452" s="849">
        <v>0.97000002861022949</v>
      </c>
      <c r="J1452" s="849">
        <v>50</v>
      </c>
      <c r="K1452" s="850">
        <v>48.5</v>
      </c>
    </row>
    <row r="1453" spans="1:11" ht="14.45" customHeight="1" x14ac:dyDescent="0.2">
      <c r="A1453" s="831" t="s">
        <v>583</v>
      </c>
      <c r="B1453" s="832" t="s">
        <v>584</v>
      </c>
      <c r="C1453" s="835" t="s">
        <v>609</v>
      </c>
      <c r="D1453" s="863" t="s">
        <v>610</v>
      </c>
      <c r="E1453" s="835" t="s">
        <v>4515</v>
      </c>
      <c r="F1453" s="863" t="s">
        <v>4516</v>
      </c>
      <c r="G1453" s="835" t="s">
        <v>5870</v>
      </c>
      <c r="H1453" s="835" t="s">
        <v>6191</v>
      </c>
      <c r="I1453" s="849">
        <v>0.5899999737739563</v>
      </c>
      <c r="J1453" s="849">
        <v>500</v>
      </c>
      <c r="K1453" s="850">
        <v>295</v>
      </c>
    </row>
    <row r="1454" spans="1:11" ht="14.45" customHeight="1" x14ac:dyDescent="0.2">
      <c r="A1454" s="831" t="s">
        <v>583</v>
      </c>
      <c r="B1454" s="832" t="s">
        <v>584</v>
      </c>
      <c r="C1454" s="835" t="s">
        <v>609</v>
      </c>
      <c r="D1454" s="863" t="s">
        <v>610</v>
      </c>
      <c r="E1454" s="835" t="s">
        <v>4515</v>
      </c>
      <c r="F1454" s="863" t="s">
        <v>4516</v>
      </c>
      <c r="G1454" s="835" t="s">
        <v>5870</v>
      </c>
      <c r="H1454" s="835" t="s">
        <v>5871</v>
      </c>
      <c r="I1454" s="849">
        <v>0.5899999737739563</v>
      </c>
      <c r="J1454" s="849">
        <v>250</v>
      </c>
      <c r="K1454" s="850">
        <v>147.5</v>
      </c>
    </row>
    <row r="1455" spans="1:11" ht="14.45" customHeight="1" x14ac:dyDescent="0.2">
      <c r="A1455" s="831" t="s">
        <v>583</v>
      </c>
      <c r="B1455" s="832" t="s">
        <v>584</v>
      </c>
      <c r="C1455" s="835" t="s">
        <v>609</v>
      </c>
      <c r="D1455" s="863" t="s">
        <v>610</v>
      </c>
      <c r="E1455" s="835" t="s">
        <v>4515</v>
      </c>
      <c r="F1455" s="863" t="s">
        <v>4516</v>
      </c>
      <c r="G1455" s="835" t="s">
        <v>4517</v>
      </c>
      <c r="H1455" s="835" t="s">
        <v>4820</v>
      </c>
      <c r="I1455" s="849">
        <v>1.3799999952316284</v>
      </c>
      <c r="J1455" s="849">
        <v>2100</v>
      </c>
      <c r="K1455" s="850">
        <v>2898</v>
      </c>
    </row>
    <row r="1456" spans="1:11" ht="14.45" customHeight="1" x14ac:dyDescent="0.2">
      <c r="A1456" s="831" t="s">
        <v>583</v>
      </c>
      <c r="B1456" s="832" t="s">
        <v>584</v>
      </c>
      <c r="C1456" s="835" t="s">
        <v>609</v>
      </c>
      <c r="D1456" s="863" t="s">
        <v>610</v>
      </c>
      <c r="E1456" s="835" t="s">
        <v>4515</v>
      </c>
      <c r="F1456" s="863" t="s">
        <v>4516</v>
      </c>
      <c r="G1456" s="835" t="s">
        <v>4521</v>
      </c>
      <c r="H1456" s="835" t="s">
        <v>4823</v>
      </c>
      <c r="I1456" s="849">
        <v>0.85400002002716069</v>
      </c>
      <c r="J1456" s="849">
        <v>600</v>
      </c>
      <c r="K1456" s="850">
        <v>513</v>
      </c>
    </row>
    <row r="1457" spans="1:11" ht="14.45" customHeight="1" x14ac:dyDescent="0.2">
      <c r="A1457" s="831" t="s">
        <v>583</v>
      </c>
      <c r="B1457" s="832" t="s">
        <v>584</v>
      </c>
      <c r="C1457" s="835" t="s">
        <v>609</v>
      </c>
      <c r="D1457" s="863" t="s">
        <v>610</v>
      </c>
      <c r="E1457" s="835" t="s">
        <v>4515</v>
      </c>
      <c r="F1457" s="863" t="s">
        <v>4516</v>
      </c>
      <c r="G1457" s="835" t="s">
        <v>4523</v>
      </c>
      <c r="H1457" s="835" t="s">
        <v>4824</v>
      </c>
      <c r="I1457" s="849">
        <v>1.5199999809265137</v>
      </c>
      <c r="J1457" s="849">
        <v>250</v>
      </c>
      <c r="K1457" s="850">
        <v>380</v>
      </c>
    </row>
    <row r="1458" spans="1:11" ht="14.45" customHeight="1" x14ac:dyDescent="0.2">
      <c r="A1458" s="831" t="s">
        <v>583</v>
      </c>
      <c r="B1458" s="832" t="s">
        <v>584</v>
      </c>
      <c r="C1458" s="835" t="s">
        <v>609</v>
      </c>
      <c r="D1458" s="863" t="s">
        <v>610</v>
      </c>
      <c r="E1458" s="835" t="s">
        <v>4515</v>
      </c>
      <c r="F1458" s="863" t="s">
        <v>4516</v>
      </c>
      <c r="G1458" s="835" t="s">
        <v>5873</v>
      </c>
      <c r="H1458" s="835" t="s">
        <v>5874</v>
      </c>
      <c r="I1458" s="849">
        <v>25.129999160766602</v>
      </c>
      <c r="J1458" s="849">
        <v>36</v>
      </c>
      <c r="K1458" s="850">
        <v>904.510009765625</v>
      </c>
    </row>
    <row r="1459" spans="1:11" ht="14.45" customHeight="1" x14ac:dyDescent="0.2">
      <c r="A1459" s="831" t="s">
        <v>583</v>
      </c>
      <c r="B1459" s="832" t="s">
        <v>584</v>
      </c>
      <c r="C1459" s="835" t="s">
        <v>609</v>
      </c>
      <c r="D1459" s="863" t="s">
        <v>610</v>
      </c>
      <c r="E1459" s="835" t="s">
        <v>4515</v>
      </c>
      <c r="F1459" s="863" t="s">
        <v>4516</v>
      </c>
      <c r="G1459" s="835" t="s">
        <v>5875</v>
      </c>
      <c r="H1459" s="835" t="s">
        <v>5876</v>
      </c>
      <c r="I1459" s="849">
        <v>7.1100001335144043</v>
      </c>
      <c r="J1459" s="849">
        <v>34</v>
      </c>
      <c r="K1459" s="850">
        <v>241.73999786376953</v>
      </c>
    </row>
    <row r="1460" spans="1:11" ht="14.45" customHeight="1" x14ac:dyDescent="0.2">
      <c r="A1460" s="831" t="s">
        <v>583</v>
      </c>
      <c r="B1460" s="832" t="s">
        <v>584</v>
      </c>
      <c r="C1460" s="835" t="s">
        <v>609</v>
      </c>
      <c r="D1460" s="863" t="s">
        <v>610</v>
      </c>
      <c r="E1460" s="835" t="s">
        <v>4515</v>
      </c>
      <c r="F1460" s="863" t="s">
        <v>4516</v>
      </c>
      <c r="G1460" s="835" t="s">
        <v>4829</v>
      </c>
      <c r="H1460" s="835" t="s">
        <v>4830</v>
      </c>
      <c r="I1460" s="849">
        <v>8.119999885559082</v>
      </c>
      <c r="J1460" s="849">
        <v>30</v>
      </c>
      <c r="K1460" s="850">
        <v>243.59999084472656</v>
      </c>
    </row>
    <row r="1461" spans="1:11" ht="14.45" customHeight="1" x14ac:dyDescent="0.2">
      <c r="A1461" s="831" t="s">
        <v>583</v>
      </c>
      <c r="B1461" s="832" t="s">
        <v>584</v>
      </c>
      <c r="C1461" s="835" t="s">
        <v>609</v>
      </c>
      <c r="D1461" s="863" t="s">
        <v>610</v>
      </c>
      <c r="E1461" s="835" t="s">
        <v>4515</v>
      </c>
      <c r="F1461" s="863" t="s">
        <v>4516</v>
      </c>
      <c r="G1461" s="835" t="s">
        <v>4525</v>
      </c>
      <c r="H1461" s="835" t="s">
        <v>5649</v>
      </c>
      <c r="I1461" s="849">
        <v>26.164285659790039</v>
      </c>
      <c r="J1461" s="849">
        <v>15</v>
      </c>
      <c r="K1461" s="850">
        <v>392.5000057220459</v>
      </c>
    </row>
    <row r="1462" spans="1:11" ht="14.45" customHeight="1" x14ac:dyDescent="0.2">
      <c r="A1462" s="831" t="s">
        <v>583</v>
      </c>
      <c r="B1462" s="832" t="s">
        <v>584</v>
      </c>
      <c r="C1462" s="835" t="s">
        <v>609</v>
      </c>
      <c r="D1462" s="863" t="s">
        <v>610</v>
      </c>
      <c r="E1462" s="835" t="s">
        <v>4515</v>
      </c>
      <c r="F1462" s="863" t="s">
        <v>4516</v>
      </c>
      <c r="G1462" s="835" t="s">
        <v>5655</v>
      </c>
      <c r="H1462" s="835" t="s">
        <v>5877</v>
      </c>
      <c r="I1462" s="849">
        <v>15.025714329310826</v>
      </c>
      <c r="J1462" s="849">
        <v>90</v>
      </c>
      <c r="K1462" s="850">
        <v>1352.4000091552734</v>
      </c>
    </row>
    <row r="1463" spans="1:11" ht="14.45" customHeight="1" x14ac:dyDescent="0.2">
      <c r="A1463" s="831" t="s">
        <v>583</v>
      </c>
      <c r="B1463" s="832" t="s">
        <v>584</v>
      </c>
      <c r="C1463" s="835" t="s">
        <v>609</v>
      </c>
      <c r="D1463" s="863" t="s">
        <v>610</v>
      </c>
      <c r="E1463" s="835" t="s">
        <v>4515</v>
      </c>
      <c r="F1463" s="863" t="s">
        <v>4516</v>
      </c>
      <c r="G1463" s="835" t="s">
        <v>5657</v>
      </c>
      <c r="H1463" s="835" t="s">
        <v>5878</v>
      </c>
      <c r="I1463" s="849">
        <v>23.918571472167969</v>
      </c>
      <c r="J1463" s="849">
        <v>80</v>
      </c>
      <c r="K1463" s="850">
        <v>1913.3999938964844</v>
      </c>
    </row>
    <row r="1464" spans="1:11" ht="14.45" customHeight="1" x14ac:dyDescent="0.2">
      <c r="A1464" s="831" t="s">
        <v>583</v>
      </c>
      <c r="B1464" s="832" t="s">
        <v>584</v>
      </c>
      <c r="C1464" s="835" t="s">
        <v>609</v>
      </c>
      <c r="D1464" s="863" t="s">
        <v>610</v>
      </c>
      <c r="E1464" s="835" t="s">
        <v>4515</v>
      </c>
      <c r="F1464" s="863" t="s">
        <v>4516</v>
      </c>
      <c r="G1464" s="835" t="s">
        <v>4839</v>
      </c>
      <c r="H1464" s="835" t="s">
        <v>4840</v>
      </c>
      <c r="I1464" s="849">
        <v>18.97499942779541</v>
      </c>
      <c r="J1464" s="849">
        <v>24</v>
      </c>
      <c r="K1464" s="850">
        <v>455.38999938964844</v>
      </c>
    </row>
    <row r="1465" spans="1:11" ht="14.45" customHeight="1" x14ac:dyDescent="0.2">
      <c r="A1465" s="831" t="s">
        <v>583</v>
      </c>
      <c r="B1465" s="832" t="s">
        <v>584</v>
      </c>
      <c r="C1465" s="835" t="s">
        <v>609</v>
      </c>
      <c r="D1465" s="863" t="s">
        <v>610</v>
      </c>
      <c r="E1465" s="835" t="s">
        <v>4515</v>
      </c>
      <c r="F1465" s="863" t="s">
        <v>4516</v>
      </c>
      <c r="G1465" s="835" t="s">
        <v>4841</v>
      </c>
      <c r="H1465" s="835" t="s">
        <v>4842</v>
      </c>
      <c r="I1465" s="849">
        <v>26.809999465942383</v>
      </c>
      <c r="J1465" s="849">
        <v>48</v>
      </c>
      <c r="K1465" s="850">
        <v>1286.9299926757813</v>
      </c>
    </row>
    <row r="1466" spans="1:11" ht="14.45" customHeight="1" x14ac:dyDescent="0.2">
      <c r="A1466" s="831" t="s">
        <v>583</v>
      </c>
      <c r="B1466" s="832" t="s">
        <v>584</v>
      </c>
      <c r="C1466" s="835" t="s">
        <v>609</v>
      </c>
      <c r="D1466" s="863" t="s">
        <v>610</v>
      </c>
      <c r="E1466" s="835" t="s">
        <v>4515</v>
      </c>
      <c r="F1466" s="863" t="s">
        <v>4516</v>
      </c>
      <c r="G1466" s="835" t="s">
        <v>4517</v>
      </c>
      <c r="H1466" s="835" t="s">
        <v>4518</v>
      </c>
      <c r="I1466" s="849">
        <v>1.3799999952316284</v>
      </c>
      <c r="J1466" s="849">
        <v>2600</v>
      </c>
      <c r="K1466" s="850">
        <v>3588</v>
      </c>
    </row>
    <row r="1467" spans="1:11" ht="14.45" customHeight="1" x14ac:dyDescent="0.2">
      <c r="A1467" s="831" t="s">
        <v>583</v>
      </c>
      <c r="B1467" s="832" t="s">
        <v>584</v>
      </c>
      <c r="C1467" s="835" t="s">
        <v>609</v>
      </c>
      <c r="D1467" s="863" t="s">
        <v>610</v>
      </c>
      <c r="E1467" s="835" t="s">
        <v>4515</v>
      </c>
      <c r="F1467" s="863" t="s">
        <v>4516</v>
      </c>
      <c r="G1467" s="835" t="s">
        <v>4521</v>
      </c>
      <c r="H1467" s="835" t="s">
        <v>4522</v>
      </c>
      <c r="I1467" s="849">
        <v>0.85750001668930054</v>
      </c>
      <c r="J1467" s="849">
        <v>800</v>
      </c>
      <c r="K1467" s="850">
        <v>686</v>
      </c>
    </row>
    <row r="1468" spans="1:11" ht="14.45" customHeight="1" x14ac:dyDescent="0.2">
      <c r="A1468" s="831" t="s">
        <v>583</v>
      </c>
      <c r="B1468" s="832" t="s">
        <v>584</v>
      </c>
      <c r="C1468" s="835" t="s">
        <v>609</v>
      </c>
      <c r="D1468" s="863" t="s">
        <v>610</v>
      </c>
      <c r="E1468" s="835" t="s">
        <v>4515</v>
      </c>
      <c r="F1468" s="863" t="s">
        <v>4516</v>
      </c>
      <c r="G1468" s="835" t="s">
        <v>4523</v>
      </c>
      <c r="H1468" s="835" t="s">
        <v>4524</v>
      </c>
      <c r="I1468" s="849">
        <v>1.5162499845027924</v>
      </c>
      <c r="J1468" s="849">
        <v>750</v>
      </c>
      <c r="K1468" s="850">
        <v>1138</v>
      </c>
    </row>
    <row r="1469" spans="1:11" ht="14.45" customHeight="1" x14ac:dyDescent="0.2">
      <c r="A1469" s="831" t="s">
        <v>583</v>
      </c>
      <c r="B1469" s="832" t="s">
        <v>584</v>
      </c>
      <c r="C1469" s="835" t="s">
        <v>609</v>
      </c>
      <c r="D1469" s="863" t="s">
        <v>610</v>
      </c>
      <c r="E1469" s="835" t="s">
        <v>4515</v>
      </c>
      <c r="F1469" s="863" t="s">
        <v>4516</v>
      </c>
      <c r="G1469" s="835" t="s">
        <v>5873</v>
      </c>
      <c r="H1469" s="835" t="s">
        <v>5883</v>
      </c>
      <c r="I1469" s="849">
        <v>25.125</v>
      </c>
      <c r="J1469" s="849">
        <v>24</v>
      </c>
      <c r="K1469" s="850">
        <v>602.95001220703125</v>
      </c>
    </row>
    <row r="1470" spans="1:11" ht="14.45" customHeight="1" x14ac:dyDescent="0.2">
      <c r="A1470" s="831" t="s">
        <v>583</v>
      </c>
      <c r="B1470" s="832" t="s">
        <v>584</v>
      </c>
      <c r="C1470" s="835" t="s">
        <v>609</v>
      </c>
      <c r="D1470" s="863" t="s">
        <v>610</v>
      </c>
      <c r="E1470" s="835" t="s">
        <v>4515</v>
      </c>
      <c r="F1470" s="863" t="s">
        <v>4516</v>
      </c>
      <c r="G1470" s="835" t="s">
        <v>4829</v>
      </c>
      <c r="H1470" s="835" t="s">
        <v>4848</v>
      </c>
      <c r="I1470" s="849">
        <v>8.1216665903727208</v>
      </c>
      <c r="J1470" s="849">
        <v>60</v>
      </c>
      <c r="K1470" s="850">
        <v>487.29998779296875</v>
      </c>
    </row>
    <row r="1471" spans="1:11" ht="14.45" customHeight="1" x14ac:dyDescent="0.2">
      <c r="A1471" s="831" t="s">
        <v>583</v>
      </c>
      <c r="B1471" s="832" t="s">
        <v>584</v>
      </c>
      <c r="C1471" s="835" t="s">
        <v>609</v>
      </c>
      <c r="D1471" s="863" t="s">
        <v>610</v>
      </c>
      <c r="E1471" s="835" t="s">
        <v>4515</v>
      </c>
      <c r="F1471" s="863" t="s">
        <v>4516</v>
      </c>
      <c r="G1471" s="835" t="s">
        <v>4525</v>
      </c>
      <c r="H1471" s="835" t="s">
        <v>4526</v>
      </c>
      <c r="I1471" s="849">
        <v>26.165714263916016</v>
      </c>
      <c r="J1471" s="849">
        <v>15</v>
      </c>
      <c r="K1471" s="850">
        <v>392.49000549316406</v>
      </c>
    </row>
    <row r="1472" spans="1:11" ht="14.45" customHeight="1" x14ac:dyDescent="0.2">
      <c r="A1472" s="831" t="s">
        <v>583</v>
      </c>
      <c r="B1472" s="832" t="s">
        <v>584</v>
      </c>
      <c r="C1472" s="835" t="s">
        <v>609</v>
      </c>
      <c r="D1472" s="863" t="s">
        <v>610</v>
      </c>
      <c r="E1472" s="835" t="s">
        <v>4515</v>
      </c>
      <c r="F1472" s="863" t="s">
        <v>4516</v>
      </c>
      <c r="G1472" s="835" t="s">
        <v>5655</v>
      </c>
      <c r="H1472" s="835" t="s">
        <v>5656</v>
      </c>
      <c r="I1472" s="849">
        <v>15.025833368301392</v>
      </c>
      <c r="J1472" s="849">
        <v>174</v>
      </c>
      <c r="K1472" s="850">
        <v>2614.3300170898438</v>
      </c>
    </row>
    <row r="1473" spans="1:11" ht="14.45" customHeight="1" x14ac:dyDescent="0.2">
      <c r="A1473" s="831" t="s">
        <v>583</v>
      </c>
      <c r="B1473" s="832" t="s">
        <v>584</v>
      </c>
      <c r="C1473" s="835" t="s">
        <v>609</v>
      </c>
      <c r="D1473" s="863" t="s">
        <v>610</v>
      </c>
      <c r="E1473" s="835" t="s">
        <v>4515</v>
      </c>
      <c r="F1473" s="863" t="s">
        <v>4516</v>
      </c>
      <c r="G1473" s="835" t="s">
        <v>5657</v>
      </c>
      <c r="H1473" s="835" t="s">
        <v>5658</v>
      </c>
      <c r="I1473" s="849">
        <v>23.920000076293945</v>
      </c>
      <c r="J1473" s="849">
        <v>52</v>
      </c>
      <c r="K1473" s="850">
        <v>1243.8399963378906</v>
      </c>
    </row>
    <row r="1474" spans="1:11" ht="14.45" customHeight="1" x14ac:dyDescent="0.2">
      <c r="A1474" s="831" t="s">
        <v>583</v>
      </c>
      <c r="B1474" s="832" t="s">
        <v>584</v>
      </c>
      <c r="C1474" s="835" t="s">
        <v>609</v>
      </c>
      <c r="D1474" s="863" t="s">
        <v>610</v>
      </c>
      <c r="E1474" s="835" t="s">
        <v>4515</v>
      </c>
      <c r="F1474" s="863" t="s">
        <v>4516</v>
      </c>
      <c r="G1474" s="835" t="s">
        <v>4837</v>
      </c>
      <c r="H1474" s="835" t="s">
        <v>4854</v>
      </c>
      <c r="I1474" s="849">
        <v>9.4899997711181641</v>
      </c>
      <c r="J1474" s="849">
        <v>72</v>
      </c>
      <c r="K1474" s="850">
        <v>683.15998840332031</v>
      </c>
    </row>
    <row r="1475" spans="1:11" ht="14.45" customHeight="1" x14ac:dyDescent="0.2">
      <c r="A1475" s="831" t="s">
        <v>583</v>
      </c>
      <c r="B1475" s="832" t="s">
        <v>584</v>
      </c>
      <c r="C1475" s="835" t="s">
        <v>609</v>
      </c>
      <c r="D1475" s="863" t="s">
        <v>610</v>
      </c>
      <c r="E1475" s="835" t="s">
        <v>4515</v>
      </c>
      <c r="F1475" s="863" t="s">
        <v>4516</v>
      </c>
      <c r="G1475" s="835" t="s">
        <v>4839</v>
      </c>
      <c r="H1475" s="835" t="s">
        <v>4855</v>
      </c>
      <c r="I1475" s="849">
        <v>18.936665852864582</v>
      </c>
      <c r="J1475" s="849">
        <v>36</v>
      </c>
      <c r="K1475" s="850">
        <v>681.760009765625</v>
      </c>
    </row>
    <row r="1476" spans="1:11" ht="14.45" customHeight="1" x14ac:dyDescent="0.2">
      <c r="A1476" s="831" t="s">
        <v>583</v>
      </c>
      <c r="B1476" s="832" t="s">
        <v>584</v>
      </c>
      <c r="C1476" s="835" t="s">
        <v>609</v>
      </c>
      <c r="D1476" s="863" t="s">
        <v>610</v>
      </c>
      <c r="E1476" s="835" t="s">
        <v>4515</v>
      </c>
      <c r="F1476" s="863" t="s">
        <v>4516</v>
      </c>
      <c r="G1476" s="835" t="s">
        <v>6192</v>
      </c>
      <c r="H1476" s="835" t="s">
        <v>6193</v>
      </c>
      <c r="I1476" s="849">
        <v>79.860000610351563</v>
      </c>
      <c r="J1476" s="849">
        <v>75</v>
      </c>
      <c r="K1476" s="850">
        <v>5989.5001220703125</v>
      </c>
    </row>
    <row r="1477" spans="1:11" ht="14.45" customHeight="1" x14ac:dyDescent="0.2">
      <c r="A1477" s="831" t="s">
        <v>583</v>
      </c>
      <c r="B1477" s="832" t="s">
        <v>584</v>
      </c>
      <c r="C1477" s="835" t="s">
        <v>609</v>
      </c>
      <c r="D1477" s="863" t="s">
        <v>610</v>
      </c>
      <c r="E1477" s="835" t="s">
        <v>4515</v>
      </c>
      <c r="F1477" s="863" t="s">
        <v>4516</v>
      </c>
      <c r="G1477" s="835" t="s">
        <v>4527</v>
      </c>
      <c r="H1477" s="835" t="s">
        <v>4528</v>
      </c>
      <c r="I1477" s="849">
        <v>41.538750648498535</v>
      </c>
      <c r="J1477" s="849">
        <v>420</v>
      </c>
      <c r="K1477" s="850">
        <v>17446.170166015625</v>
      </c>
    </row>
    <row r="1478" spans="1:11" ht="14.45" customHeight="1" x14ac:dyDescent="0.2">
      <c r="A1478" s="831" t="s">
        <v>583</v>
      </c>
      <c r="B1478" s="832" t="s">
        <v>584</v>
      </c>
      <c r="C1478" s="835" t="s">
        <v>609</v>
      </c>
      <c r="D1478" s="863" t="s">
        <v>610</v>
      </c>
      <c r="E1478" s="835" t="s">
        <v>4515</v>
      </c>
      <c r="F1478" s="863" t="s">
        <v>4516</v>
      </c>
      <c r="G1478" s="835" t="s">
        <v>6192</v>
      </c>
      <c r="H1478" s="835" t="s">
        <v>6194</v>
      </c>
      <c r="I1478" s="849">
        <v>79.860000610351563</v>
      </c>
      <c r="J1478" s="849">
        <v>75</v>
      </c>
      <c r="K1478" s="850">
        <v>5989.5001220703125</v>
      </c>
    </row>
    <row r="1479" spans="1:11" ht="14.45" customHeight="1" x14ac:dyDescent="0.2">
      <c r="A1479" s="831" t="s">
        <v>583</v>
      </c>
      <c r="B1479" s="832" t="s">
        <v>584</v>
      </c>
      <c r="C1479" s="835" t="s">
        <v>609</v>
      </c>
      <c r="D1479" s="863" t="s">
        <v>610</v>
      </c>
      <c r="E1479" s="835" t="s">
        <v>4515</v>
      </c>
      <c r="F1479" s="863" t="s">
        <v>4516</v>
      </c>
      <c r="G1479" s="835" t="s">
        <v>4900</v>
      </c>
      <c r="H1479" s="835" t="s">
        <v>4901</v>
      </c>
      <c r="I1479" s="849">
        <v>66.239997863769531</v>
      </c>
      <c r="J1479" s="849">
        <v>180</v>
      </c>
      <c r="K1479" s="850">
        <v>11923.19970703125</v>
      </c>
    </row>
    <row r="1480" spans="1:11" ht="14.45" customHeight="1" x14ac:dyDescent="0.2">
      <c r="A1480" s="831" t="s">
        <v>583</v>
      </c>
      <c r="B1480" s="832" t="s">
        <v>584</v>
      </c>
      <c r="C1480" s="835" t="s">
        <v>609</v>
      </c>
      <c r="D1480" s="863" t="s">
        <v>610</v>
      </c>
      <c r="E1480" s="835" t="s">
        <v>4515</v>
      </c>
      <c r="F1480" s="863" t="s">
        <v>4516</v>
      </c>
      <c r="G1480" s="835" t="s">
        <v>4527</v>
      </c>
      <c r="H1480" s="835" t="s">
        <v>4529</v>
      </c>
      <c r="I1480" s="849">
        <v>41.536363775079899</v>
      </c>
      <c r="J1480" s="849">
        <v>532</v>
      </c>
      <c r="K1480" s="850">
        <v>22097.279907226563</v>
      </c>
    </row>
    <row r="1481" spans="1:11" ht="14.45" customHeight="1" x14ac:dyDescent="0.2">
      <c r="A1481" s="831" t="s">
        <v>583</v>
      </c>
      <c r="B1481" s="832" t="s">
        <v>584</v>
      </c>
      <c r="C1481" s="835" t="s">
        <v>609</v>
      </c>
      <c r="D1481" s="863" t="s">
        <v>610</v>
      </c>
      <c r="E1481" s="835" t="s">
        <v>4515</v>
      </c>
      <c r="F1481" s="863" t="s">
        <v>4516</v>
      </c>
      <c r="G1481" s="835" t="s">
        <v>4896</v>
      </c>
      <c r="H1481" s="835" t="s">
        <v>4903</v>
      </c>
      <c r="I1481" s="849">
        <v>12.020000457763672</v>
      </c>
      <c r="J1481" s="849">
        <v>75</v>
      </c>
      <c r="K1481" s="850">
        <v>901.5</v>
      </c>
    </row>
    <row r="1482" spans="1:11" ht="14.45" customHeight="1" x14ac:dyDescent="0.2">
      <c r="A1482" s="831" t="s">
        <v>583</v>
      </c>
      <c r="B1482" s="832" t="s">
        <v>584</v>
      </c>
      <c r="C1482" s="835" t="s">
        <v>609</v>
      </c>
      <c r="D1482" s="863" t="s">
        <v>610</v>
      </c>
      <c r="E1482" s="835" t="s">
        <v>4515</v>
      </c>
      <c r="F1482" s="863" t="s">
        <v>4516</v>
      </c>
      <c r="G1482" s="835" t="s">
        <v>6192</v>
      </c>
      <c r="H1482" s="835" t="s">
        <v>6195</v>
      </c>
      <c r="I1482" s="849">
        <v>79.861429486955913</v>
      </c>
      <c r="J1482" s="849">
        <v>195</v>
      </c>
      <c r="K1482" s="850">
        <v>15572.900146484375</v>
      </c>
    </row>
    <row r="1483" spans="1:11" ht="14.45" customHeight="1" x14ac:dyDescent="0.2">
      <c r="A1483" s="831" t="s">
        <v>583</v>
      </c>
      <c r="B1483" s="832" t="s">
        <v>584</v>
      </c>
      <c r="C1483" s="835" t="s">
        <v>609</v>
      </c>
      <c r="D1483" s="863" t="s">
        <v>610</v>
      </c>
      <c r="E1483" s="835" t="s">
        <v>4515</v>
      </c>
      <c r="F1483" s="863" t="s">
        <v>4516</v>
      </c>
      <c r="G1483" s="835" t="s">
        <v>4900</v>
      </c>
      <c r="H1483" s="835" t="s">
        <v>4904</v>
      </c>
      <c r="I1483" s="849">
        <v>66.239997863769531</v>
      </c>
      <c r="J1483" s="849">
        <v>390</v>
      </c>
      <c r="K1483" s="850">
        <v>25833.599365234375</v>
      </c>
    </row>
    <row r="1484" spans="1:11" ht="14.45" customHeight="1" x14ac:dyDescent="0.2">
      <c r="A1484" s="831" t="s">
        <v>583</v>
      </c>
      <c r="B1484" s="832" t="s">
        <v>584</v>
      </c>
      <c r="C1484" s="835" t="s">
        <v>609</v>
      </c>
      <c r="D1484" s="863" t="s">
        <v>610</v>
      </c>
      <c r="E1484" s="835" t="s">
        <v>4515</v>
      </c>
      <c r="F1484" s="863" t="s">
        <v>4516</v>
      </c>
      <c r="G1484" s="835" t="s">
        <v>4530</v>
      </c>
      <c r="H1484" s="835" t="s">
        <v>4531</v>
      </c>
      <c r="I1484" s="849">
        <v>0.66714287655694149</v>
      </c>
      <c r="J1484" s="849">
        <v>3250</v>
      </c>
      <c r="K1484" s="850">
        <v>2170</v>
      </c>
    </row>
    <row r="1485" spans="1:11" ht="14.45" customHeight="1" x14ac:dyDescent="0.2">
      <c r="A1485" s="831" t="s">
        <v>583</v>
      </c>
      <c r="B1485" s="832" t="s">
        <v>584</v>
      </c>
      <c r="C1485" s="835" t="s">
        <v>609</v>
      </c>
      <c r="D1485" s="863" t="s">
        <v>610</v>
      </c>
      <c r="E1485" s="835" t="s">
        <v>4515</v>
      </c>
      <c r="F1485" s="863" t="s">
        <v>4516</v>
      </c>
      <c r="G1485" s="835" t="s">
        <v>4530</v>
      </c>
      <c r="H1485" s="835" t="s">
        <v>4532</v>
      </c>
      <c r="I1485" s="849">
        <v>0.66700001955032351</v>
      </c>
      <c r="J1485" s="849">
        <v>3850</v>
      </c>
      <c r="K1485" s="850">
        <v>2567</v>
      </c>
    </row>
    <row r="1486" spans="1:11" ht="14.45" customHeight="1" x14ac:dyDescent="0.2">
      <c r="A1486" s="831" t="s">
        <v>583</v>
      </c>
      <c r="B1486" s="832" t="s">
        <v>584</v>
      </c>
      <c r="C1486" s="835" t="s">
        <v>609</v>
      </c>
      <c r="D1486" s="863" t="s">
        <v>610</v>
      </c>
      <c r="E1486" s="835" t="s">
        <v>4533</v>
      </c>
      <c r="F1486" s="863" t="s">
        <v>4534</v>
      </c>
      <c r="G1486" s="835" t="s">
        <v>5887</v>
      </c>
      <c r="H1486" s="835" t="s">
        <v>5888</v>
      </c>
      <c r="I1486" s="849">
        <v>355.5</v>
      </c>
      <c r="J1486" s="849">
        <v>10</v>
      </c>
      <c r="K1486" s="850">
        <v>3554.97998046875</v>
      </c>
    </row>
    <row r="1487" spans="1:11" ht="14.45" customHeight="1" x14ac:dyDescent="0.2">
      <c r="A1487" s="831" t="s">
        <v>583</v>
      </c>
      <c r="B1487" s="832" t="s">
        <v>584</v>
      </c>
      <c r="C1487" s="835" t="s">
        <v>609</v>
      </c>
      <c r="D1487" s="863" t="s">
        <v>610</v>
      </c>
      <c r="E1487" s="835" t="s">
        <v>4533</v>
      </c>
      <c r="F1487" s="863" t="s">
        <v>4534</v>
      </c>
      <c r="G1487" s="835" t="s">
        <v>5675</v>
      </c>
      <c r="H1487" s="835" t="s">
        <v>5889</v>
      </c>
      <c r="I1487" s="849">
        <v>650.33001708984375</v>
      </c>
      <c r="J1487" s="849">
        <v>1</v>
      </c>
      <c r="K1487" s="850">
        <v>650.33001708984375</v>
      </c>
    </row>
    <row r="1488" spans="1:11" ht="14.45" customHeight="1" x14ac:dyDescent="0.2">
      <c r="A1488" s="831" t="s">
        <v>583</v>
      </c>
      <c r="B1488" s="832" t="s">
        <v>584</v>
      </c>
      <c r="C1488" s="835" t="s">
        <v>609</v>
      </c>
      <c r="D1488" s="863" t="s">
        <v>610</v>
      </c>
      <c r="E1488" s="835" t="s">
        <v>4533</v>
      </c>
      <c r="F1488" s="863" t="s">
        <v>4534</v>
      </c>
      <c r="G1488" s="835" t="s">
        <v>6196</v>
      </c>
      <c r="H1488" s="835" t="s">
        <v>6197</v>
      </c>
      <c r="I1488" s="849">
        <v>6655</v>
      </c>
      <c r="J1488" s="849">
        <v>1</v>
      </c>
      <c r="K1488" s="850">
        <v>6655</v>
      </c>
    </row>
    <row r="1489" spans="1:11" ht="14.45" customHeight="1" x14ac:dyDescent="0.2">
      <c r="A1489" s="831" t="s">
        <v>583</v>
      </c>
      <c r="B1489" s="832" t="s">
        <v>584</v>
      </c>
      <c r="C1489" s="835" t="s">
        <v>609</v>
      </c>
      <c r="D1489" s="863" t="s">
        <v>610</v>
      </c>
      <c r="E1489" s="835" t="s">
        <v>4533</v>
      </c>
      <c r="F1489" s="863" t="s">
        <v>4534</v>
      </c>
      <c r="G1489" s="835" t="s">
        <v>5678</v>
      </c>
      <c r="H1489" s="835" t="s">
        <v>6198</v>
      </c>
      <c r="I1489" s="849">
        <v>13.810000419616699</v>
      </c>
      <c r="J1489" s="849">
        <v>10</v>
      </c>
      <c r="K1489" s="850">
        <v>138.05999755859375</v>
      </c>
    </row>
    <row r="1490" spans="1:11" ht="14.45" customHeight="1" x14ac:dyDescent="0.2">
      <c r="A1490" s="831" t="s">
        <v>583</v>
      </c>
      <c r="B1490" s="832" t="s">
        <v>584</v>
      </c>
      <c r="C1490" s="835" t="s">
        <v>609</v>
      </c>
      <c r="D1490" s="863" t="s">
        <v>610</v>
      </c>
      <c r="E1490" s="835" t="s">
        <v>4533</v>
      </c>
      <c r="F1490" s="863" t="s">
        <v>4534</v>
      </c>
      <c r="G1490" s="835" t="s">
        <v>5678</v>
      </c>
      <c r="H1490" s="835" t="s">
        <v>5679</v>
      </c>
      <c r="I1490" s="849">
        <v>13.810000419616699</v>
      </c>
      <c r="J1490" s="849">
        <v>10</v>
      </c>
      <c r="K1490" s="850">
        <v>138.05999755859375</v>
      </c>
    </row>
    <row r="1491" spans="1:11" ht="14.45" customHeight="1" x14ac:dyDescent="0.2">
      <c r="A1491" s="831" t="s">
        <v>583</v>
      </c>
      <c r="B1491" s="832" t="s">
        <v>584</v>
      </c>
      <c r="C1491" s="835" t="s">
        <v>609</v>
      </c>
      <c r="D1491" s="863" t="s">
        <v>610</v>
      </c>
      <c r="E1491" s="835" t="s">
        <v>4533</v>
      </c>
      <c r="F1491" s="863" t="s">
        <v>4534</v>
      </c>
      <c r="G1491" s="835" t="s">
        <v>4945</v>
      </c>
      <c r="H1491" s="835" t="s">
        <v>4946</v>
      </c>
      <c r="I1491" s="849">
        <v>2.3599998950958252</v>
      </c>
      <c r="J1491" s="849">
        <v>150</v>
      </c>
      <c r="K1491" s="850">
        <v>354</v>
      </c>
    </row>
    <row r="1492" spans="1:11" ht="14.45" customHeight="1" x14ac:dyDescent="0.2">
      <c r="A1492" s="831" t="s">
        <v>583</v>
      </c>
      <c r="B1492" s="832" t="s">
        <v>584</v>
      </c>
      <c r="C1492" s="835" t="s">
        <v>609</v>
      </c>
      <c r="D1492" s="863" t="s">
        <v>610</v>
      </c>
      <c r="E1492" s="835" t="s">
        <v>4533</v>
      </c>
      <c r="F1492" s="863" t="s">
        <v>4534</v>
      </c>
      <c r="G1492" s="835" t="s">
        <v>4947</v>
      </c>
      <c r="H1492" s="835" t="s">
        <v>4948</v>
      </c>
      <c r="I1492" s="849">
        <v>2.3599998950958252</v>
      </c>
      <c r="J1492" s="849">
        <v>250</v>
      </c>
      <c r="K1492" s="850">
        <v>590</v>
      </c>
    </row>
    <row r="1493" spans="1:11" ht="14.45" customHeight="1" x14ac:dyDescent="0.2">
      <c r="A1493" s="831" t="s">
        <v>583</v>
      </c>
      <c r="B1493" s="832" t="s">
        <v>584</v>
      </c>
      <c r="C1493" s="835" t="s">
        <v>609</v>
      </c>
      <c r="D1493" s="863" t="s">
        <v>610</v>
      </c>
      <c r="E1493" s="835" t="s">
        <v>4533</v>
      </c>
      <c r="F1493" s="863" t="s">
        <v>4534</v>
      </c>
      <c r="G1493" s="835" t="s">
        <v>4949</v>
      </c>
      <c r="H1493" s="835" t="s">
        <v>4950</v>
      </c>
      <c r="I1493" s="849">
        <v>2.3585713250296458</v>
      </c>
      <c r="J1493" s="849">
        <v>500</v>
      </c>
      <c r="K1493" s="850">
        <v>1179</v>
      </c>
    </row>
    <row r="1494" spans="1:11" ht="14.45" customHeight="1" x14ac:dyDescent="0.2">
      <c r="A1494" s="831" t="s">
        <v>583</v>
      </c>
      <c r="B1494" s="832" t="s">
        <v>584</v>
      </c>
      <c r="C1494" s="835" t="s">
        <v>609</v>
      </c>
      <c r="D1494" s="863" t="s">
        <v>610</v>
      </c>
      <c r="E1494" s="835" t="s">
        <v>4533</v>
      </c>
      <c r="F1494" s="863" t="s">
        <v>4534</v>
      </c>
      <c r="G1494" s="835" t="s">
        <v>5890</v>
      </c>
      <c r="H1494" s="835" t="s">
        <v>5891</v>
      </c>
      <c r="I1494" s="849">
        <v>2.3599998950958252</v>
      </c>
      <c r="J1494" s="849">
        <v>300</v>
      </c>
      <c r="K1494" s="850">
        <v>708</v>
      </c>
    </row>
    <row r="1495" spans="1:11" ht="14.45" customHeight="1" x14ac:dyDescent="0.2">
      <c r="A1495" s="831" t="s">
        <v>583</v>
      </c>
      <c r="B1495" s="832" t="s">
        <v>584</v>
      </c>
      <c r="C1495" s="835" t="s">
        <v>609</v>
      </c>
      <c r="D1495" s="863" t="s">
        <v>610</v>
      </c>
      <c r="E1495" s="835" t="s">
        <v>4533</v>
      </c>
      <c r="F1495" s="863" t="s">
        <v>4534</v>
      </c>
      <c r="G1495" s="835" t="s">
        <v>5892</v>
      </c>
      <c r="H1495" s="835" t="s">
        <v>5893</v>
      </c>
      <c r="I1495" s="849">
        <v>2.380000114440918</v>
      </c>
      <c r="J1495" s="849">
        <v>50</v>
      </c>
      <c r="K1495" s="850">
        <v>119</v>
      </c>
    </row>
    <row r="1496" spans="1:11" ht="14.45" customHeight="1" x14ac:dyDescent="0.2">
      <c r="A1496" s="831" t="s">
        <v>583</v>
      </c>
      <c r="B1496" s="832" t="s">
        <v>584</v>
      </c>
      <c r="C1496" s="835" t="s">
        <v>609</v>
      </c>
      <c r="D1496" s="863" t="s">
        <v>610</v>
      </c>
      <c r="E1496" s="835" t="s">
        <v>4533</v>
      </c>
      <c r="F1496" s="863" t="s">
        <v>4534</v>
      </c>
      <c r="G1496" s="835" t="s">
        <v>4945</v>
      </c>
      <c r="H1496" s="835" t="s">
        <v>6199</v>
      </c>
      <c r="I1496" s="849">
        <v>2.3499999046325684</v>
      </c>
      <c r="J1496" s="849">
        <v>50</v>
      </c>
      <c r="K1496" s="850">
        <v>117.5</v>
      </c>
    </row>
    <row r="1497" spans="1:11" ht="14.45" customHeight="1" x14ac:dyDescent="0.2">
      <c r="A1497" s="831" t="s">
        <v>583</v>
      </c>
      <c r="B1497" s="832" t="s">
        <v>584</v>
      </c>
      <c r="C1497" s="835" t="s">
        <v>609</v>
      </c>
      <c r="D1497" s="863" t="s">
        <v>610</v>
      </c>
      <c r="E1497" s="835" t="s">
        <v>4533</v>
      </c>
      <c r="F1497" s="863" t="s">
        <v>4534</v>
      </c>
      <c r="G1497" s="835" t="s">
        <v>4947</v>
      </c>
      <c r="H1497" s="835" t="s">
        <v>4951</v>
      </c>
      <c r="I1497" s="849">
        <v>2.3599998950958252</v>
      </c>
      <c r="J1497" s="849">
        <v>200</v>
      </c>
      <c r="K1497" s="850">
        <v>472</v>
      </c>
    </row>
    <row r="1498" spans="1:11" ht="14.45" customHeight="1" x14ac:dyDescent="0.2">
      <c r="A1498" s="831" t="s">
        <v>583</v>
      </c>
      <c r="B1498" s="832" t="s">
        <v>584</v>
      </c>
      <c r="C1498" s="835" t="s">
        <v>609</v>
      </c>
      <c r="D1498" s="863" t="s">
        <v>610</v>
      </c>
      <c r="E1498" s="835" t="s">
        <v>4533</v>
      </c>
      <c r="F1498" s="863" t="s">
        <v>4534</v>
      </c>
      <c r="G1498" s="835" t="s">
        <v>4949</v>
      </c>
      <c r="H1498" s="835" t="s">
        <v>4952</v>
      </c>
      <c r="I1498" s="849">
        <v>2.3599998950958252</v>
      </c>
      <c r="J1498" s="849">
        <v>460</v>
      </c>
      <c r="K1498" s="850">
        <v>1085.6000061035156</v>
      </c>
    </row>
    <row r="1499" spans="1:11" ht="14.45" customHeight="1" x14ac:dyDescent="0.2">
      <c r="A1499" s="831" t="s">
        <v>583</v>
      </c>
      <c r="B1499" s="832" t="s">
        <v>584</v>
      </c>
      <c r="C1499" s="835" t="s">
        <v>609</v>
      </c>
      <c r="D1499" s="863" t="s">
        <v>610</v>
      </c>
      <c r="E1499" s="835" t="s">
        <v>4533</v>
      </c>
      <c r="F1499" s="863" t="s">
        <v>4534</v>
      </c>
      <c r="G1499" s="835" t="s">
        <v>5890</v>
      </c>
      <c r="H1499" s="835" t="s">
        <v>5894</v>
      </c>
      <c r="I1499" s="849">
        <v>2.3599998950958252</v>
      </c>
      <c r="J1499" s="849">
        <v>300</v>
      </c>
      <c r="K1499" s="850">
        <v>708</v>
      </c>
    </row>
    <row r="1500" spans="1:11" ht="14.45" customHeight="1" x14ac:dyDescent="0.2">
      <c r="A1500" s="831" t="s">
        <v>583</v>
      </c>
      <c r="B1500" s="832" t="s">
        <v>584</v>
      </c>
      <c r="C1500" s="835" t="s">
        <v>609</v>
      </c>
      <c r="D1500" s="863" t="s">
        <v>610</v>
      </c>
      <c r="E1500" s="835" t="s">
        <v>4533</v>
      </c>
      <c r="F1500" s="863" t="s">
        <v>4534</v>
      </c>
      <c r="G1500" s="835" t="s">
        <v>5685</v>
      </c>
      <c r="H1500" s="835" t="s">
        <v>5895</v>
      </c>
      <c r="I1500" s="849">
        <v>1.690000057220459</v>
      </c>
      <c r="J1500" s="849">
        <v>100</v>
      </c>
      <c r="K1500" s="850">
        <v>169</v>
      </c>
    </row>
    <row r="1501" spans="1:11" ht="14.45" customHeight="1" x14ac:dyDescent="0.2">
      <c r="A1501" s="831" t="s">
        <v>583</v>
      </c>
      <c r="B1501" s="832" t="s">
        <v>584</v>
      </c>
      <c r="C1501" s="835" t="s">
        <v>609</v>
      </c>
      <c r="D1501" s="863" t="s">
        <v>610</v>
      </c>
      <c r="E1501" s="835" t="s">
        <v>4533</v>
      </c>
      <c r="F1501" s="863" t="s">
        <v>4534</v>
      </c>
      <c r="G1501" s="835" t="s">
        <v>5685</v>
      </c>
      <c r="H1501" s="835" t="s">
        <v>5686</v>
      </c>
      <c r="I1501" s="849">
        <v>1.7000000476837158</v>
      </c>
      <c r="J1501" s="849">
        <v>100</v>
      </c>
      <c r="K1501" s="850">
        <v>170</v>
      </c>
    </row>
    <row r="1502" spans="1:11" ht="14.45" customHeight="1" x14ac:dyDescent="0.2">
      <c r="A1502" s="831" t="s">
        <v>583</v>
      </c>
      <c r="B1502" s="832" t="s">
        <v>584</v>
      </c>
      <c r="C1502" s="835" t="s">
        <v>609</v>
      </c>
      <c r="D1502" s="863" t="s">
        <v>610</v>
      </c>
      <c r="E1502" s="835" t="s">
        <v>4533</v>
      </c>
      <c r="F1502" s="863" t="s">
        <v>4534</v>
      </c>
      <c r="G1502" s="835" t="s">
        <v>5685</v>
      </c>
      <c r="H1502" s="835" t="s">
        <v>5896</v>
      </c>
      <c r="I1502" s="849">
        <v>1.6950000524520874</v>
      </c>
      <c r="J1502" s="849">
        <v>150</v>
      </c>
      <c r="K1502" s="850">
        <v>254.5</v>
      </c>
    </row>
    <row r="1503" spans="1:11" ht="14.45" customHeight="1" x14ac:dyDescent="0.2">
      <c r="A1503" s="831" t="s">
        <v>583</v>
      </c>
      <c r="B1503" s="832" t="s">
        <v>584</v>
      </c>
      <c r="C1503" s="835" t="s">
        <v>609</v>
      </c>
      <c r="D1503" s="863" t="s">
        <v>610</v>
      </c>
      <c r="E1503" s="835" t="s">
        <v>4533</v>
      </c>
      <c r="F1503" s="863" t="s">
        <v>4534</v>
      </c>
      <c r="G1503" s="835" t="s">
        <v>4964</v>
      </c>
      <c r="H1503" s="835" t="s">
        <v>4965</v>
      </c>
      <c r="I1503" s="849">
        <v>1.6950000524520874</v>
      </c>
      <c r="J1503" s="849">
        <v>7100</v>
      </c>
      <c r="K1503" s="850">
        <v>12035</v>
      </c>
    </row>
    <row r="1504" spans="1:11" ht="14.45" customHeight="1" x14ac:dyDescent="0.2">
      <c r="A1504" s="831" t="s">
        <v>583</v>
      </c>
      <c r="B1504" s="832" t="s">
        <v>584</v>
      </c>
      <c r="C1504" s="835" t="s">
        <v>609</v>
      </c>
      <c r="D1504" s="863" t="s">
        <v>610</v>
      </c>
      <c r="E1504" s="835" t="s">
        <v>4533</v>
      </c>
      <c r="F1504" s="863" t="s">
        <v>4534</v>
      </c>
      <c r="G1504" s="835" t="s">
        <v>4964</v>
      </c>
      <c r="H1504" s="835" t="s">
        <v>4966</v>
      </c>
      <c r="I1504" s="849">
        <v>1.6900000274181366</v>
      </c>
      <c r="J1504" s="849">
        <v>4200</v>
      </c>
      <c r="K1504" s="850">
        <v>7099</v>
      </c>
    </row>
    <row r="1505" spans="1:11" ht="14.45" customHeight="1" x14ac:dyDescent="0.2">
      <c r="A1505" s="831" t="s">
        <v>583</v>
      </c>
      <c r="B1505" s="832" t="s">
        <v>584</v>
      </c>
      <c r="C1505" s="835" t="s">
        <v>609</v>
      </c>
      <c r="D1505" s="863" t="s">
        <v>610</v>
      </c>
      <c r="E1505" s="835" t="s">
        <v>4533</v>
      </c>
      <c r="F1505" s="863" t="s">
        <v>4534</v>
      </c>
      <c r="G1505" s="835" t="s">
        <v>4964</v>
      </c>
      <c r="H1505" s="835" t="s">
        <v>4967</v>
      </c>
      <c r="I1505" s="849">
        <v>1.6950000524520874</v>
      </c>
      <c r="J1505" s="849">
        <v>12800</v>
      </c>
      <c r="K1505" s="850">
        <v>21704</v>
      </c>
    </row>
    <row r="1506" spans="1:11" ht="14.45" customHeight="1" x14ac:dyDescent="0.2">
      <c r="A1506" s="831" t="s">
        <v>583</v>
      </c>
      <c r="B1506" s="832" t="s">
        <v>584</v>
      </c>
      <c r="C1506" s="835" t="s">
        <v>609</v>
      </c>
      <c r="D1506" s="863" t="s">
        <v>610</v>
      </c>
      <c r="E1506" s="835" t="s">
        <v>4533</v>
      </c>
      <c r="F1506" s="863" t="s">
        <v>4534</v>
      </c>
      <c r="G1506" s="835" t="s">
        <v>4539</v>
      </c>
      <c r="H1506" s="835" t="s">
        <v>4540</v>
      </c>
      <c r="I1506" s="849">
        <v>33.880001068115234</v>
      </c>
      <c r="J1506" s="849">
        <v>15</v>
      </c>
      <c r="K1506" s="850">
        <v>508.20000839233398</v>
      </c>
    </row>
    <row r="1507" spans="1:11" ht="14.45" customHeight="1" x14ac:dyDescent="0.2">
      <c r="A1507" s="831" t="s">
        <v>583</v>
      </c>
      <c r="B1507" s="832" t="s">
        <v>584</v>
      </c>
      <c r="C1507" s="835" t="s">
        <v>609</v>
      </c>
      <c r="D1507" s="863" t="s">
        <v>610</v>
      </c>
      <c r="E1507" s="835" t="s">
        <v>4533</v>
      </c>
      <c r="F1507" s="863" t="s">
        <v>4534</v>
      </c>
      <c r="G1507" s="835" t="s">
        <v>4539</v>
      </c>
      <c r="H1507" s="835" t="s">
        <v>5687</v>
      </c>
      <c r="I1507" s="849">
        <v>33.880001068115234</v>
      </c>
      <c r="J1507" s="849">
        <v>12</v>
      </c>
      <c r="K1507" s="850">
        <v>406.56000518798828</v>
      </c>
    </row>
    <row r="1508" spans="1:11" ht="14.45" customHeight="1" x14ac:dyDescent="0.2">
      <c r="A1508" s="831" t="s">
        <v>583</v>
      </c>
      <c r="B1508" s="832" t="s">
        <v>584</v>
      </c>
      <c r="C1508" s="835" t="s">
        <v>609</v>
      </c>
      <c r="D1508" s="863" t="s">
        <v>610</v>
      </c>
      <c r="E1508" s="835" t="s">
        <v>4533</v>
      </c>
      <c r="F1508" s="863" t="s">
        <v>4534</v>
      </c>
      <c r="G1508" s="835" t="s">
        <v>5688</v>
      </c>
      <c r="H1508" s="835" t="s">
        <v>5689</v>
      </c>
      <c r="I1508" s="849">
        <v>11.495555453830296</v>
      </c>
      <c r="J1508" s="849">
        <v>3300</v>
      </c>
      <c r="K1508" s="850">
        <v>37934</v>
      </c>
    </row>
    <row r="1509" spans="1:11" ht="14.45" customHeight="1" x14ac:dyDescent="0.2">
      <c r="A1509" s="831" t="s">
        <v>583</v>
      </c>
      <c r="B1509" s="832" t="s">
        <v>584</v>
      </c>
      <c r="C1509" s="835" t="s">
        <v>609</v>
      </c>
      <c r="D1509" s="863" t="s">
        <v>610</v>
      </c>
      <c r="E1509" s="835" t="s">
        <v>4533</v>
      </c>
      <c r="F1509" s="863" t="s">
        <v>4534</v>
      </c>
      <c r="G1509" s="835" t="s">
        <v>5688</v>
      </c>
      <c r="H1509" s="835" t="s">
        <v>5690</v>
      </c>
      <c r="I1509" s="849">
        <v>11.494999885559082</v>
      </c>
      <c r="J1509" s="849">
        <v>3450</v>
      </c>
      <c r="K1509" s="850">
        <v>39660.5</v>
      </c>
    </row>
    <row r="1510" spans="1:11" ht="14.45" customHeight="1" x14ac:dyDescent="0.2">
      <c r="A1510" s="831" t="s">
        <v>583</v>
      </c>
      <c r="B1510" s="832" t="s">
        <v>584</v>
      </c>
      <c r="C1510" s="835" t="s">
        <v>609</v>
      </c>
      <c r="D1510" s="863" t="s">
        <v>610</v>
      </c>
      <c r="E1510" s="835" t="s">
        <v>4533</v>
      </c>
      <c r="F1510" s="863" t="s">
        <v>4534</v>
      </c>
      <c r="G1510" s="835" t="s">
        <v>5899</v>
      </c>
      <c r="H1510" s="835" t="s">
        <v>5900</v>
      </c>
      <c r="I1510" s="849">
        <v>11.25</v>
      </c>
      <c r="J1510" s="849">
        <v>400</v>
      </c>
      <c r="K1510" s="850">
        <v>4500</v>
      </c>
    </row>
    <row r="1511" spans="1:11" ht="14.45" customHeight="1" x14ac:dyDescent="0.2">
      <c r="A1511" s="831" t="s">
        <v>583</v>
      </c>
      <c r="B1511" s="832" t="s">
        <v>584</v>
      </c>
      <c r="C1511" s="835" t="s">
        <v>609</v>
      </c>
      <c r="D1511" s="863" t="s">
        <v>610</v>
      </c>
      <c r="E1511" s="835" t="s">
        <v>4533</v>
      </c>
      <c r="F1511" s="863" t="s">
        <v>4534</v>
      </c>
      <c r="G1511" s="835" t="s">
        <v>5901</v>
      </c>
      <c r="H1511" s="835" t="s">
        <v>5902</v>
      </c>
      <c r="I1511" s="849">
        <v>38.509998321533203</v>
      </c>
      <c r="J1511" s="849">
        <v>50</v>
      </c>
      <c r="K1511" s="850">
        <v>1925.43994140625</v>
      </c>
    </row>
    <row r="1512" spans="1:11" ht="14.45" customHeight="1" x14ac:dyDescent="0.2">
      <c r="A1512" s="831" t="s">
        <v>583</v>
      </c>
      <c r="B1512" s="832" t="s">
        <v>584</v>
      </c>
      <c r="C1512" s="835" t="s">
        <v>609</v>
      </c>
      <c r="D1512" s="863" t="s">
        <v>610</v>
      </c>
      <c r="E1512" s="835" t="s">
        <v>4533</v>
      </c>
      <c r="F1512" s="863" t="s">
        <v>4534</v>
      </c>
      <c r="G1512" s="835" t="s">
        <v>5901</v>
      </c>
      <c r="H1512" s="835" t="s">
        <v>5903</v>
      </c>
      <c r="I1512" s="849">
        <v>38.503332773844399</v>
      </c>
      <c r="J1512" s="849">
        <v>150</v>
      </c>
      <c r="K1512" s="850">
        <v>5775.6600341796875</v>
      </c>
    </row>
    <row r="1513" spans="1:11" ht="14.45" customHeight="1" x14ac:dyDescent="0.2">
      <c r="A1513" s="831" t="s">
        <v>583</v>
      </c>
      <c r="B1513" s="832" t="s">
        <v>584</v>
      </c>
      <c r="C1513" s="835" t="s">
        <v>609</v>
      </c>
      <c r="D1513" s="863" t="s">
        <v>610</v>
      </c>
      <c r="E1513" s="835" t="s">
        <v>4533</v>
      </c>
      <c r="F1513" s="863" t="s">
        <v>4534</v>
      </c>
      <c r="G1513" s="835" t="s">
        <v>5904</v>
      </c>
      <c r="H1513" s="835" t="s">
        <v>5906</v>
      </c>
      <c r="I1513" s="849">
        <v>40.990001678466797</v>
      </c>
      <c r="J1513" s="849">
        <v>20</v>
      </c>
      <c r="K1513" s="850">
        <v>819.79998779296875</v>
      </c>
    </row>
    <row r="1514" spans="1:11" ht="14.45" customHeight="1" x14ac:dyDescent="0.2">
      <c r="A1514" s="831" t="s">
        <v>583</v>
      </c>
      <c r="B1514" s="832" t="s">
        <v>584</v>
      </c>
      <c r="C1514" s="835" t="s">
        <v>609</v>
      </c>
      <c r="D1514" s="863" t="s">
        <v>610</v>
      </c>
      <c r="E1514" s="835" t="s">
        <v>4533</v>
      </c>
      <c r="F1514" s="863" t="s">
        <v>4534</v>
      </c>
      <c r="G1514" s="835" t="s">
        <v>5907</v>
      </c>
      <c r="H1514" s="835" t="s">
        <v>5908</v>
      </c>
      <c r="I1514" s="849">
        <v>82.889999389648438</v>
      </c>
      <c r="J1514" s="849">
        <v>75</v>
      </c>
      <c r="K1514" s="850">
        <v>6216.3896484375</v>
      </c>
    </row>
    <row r="1515" spans="1:11" ht="14.45" customHeight="1" x14ac:dyDescent="0.2">
      <c r="A1515" s="831" t="s">
        <v>583</v>
      </c>
      <c r="B1515" s="832" t="s">
        <v>584</v>
      </c>
      <c r="C1515" s="835" t="s">
        <v>609</v>
      </c>
      <c r="D1515" s="863" t="s">
        <v>610</v>
      </c>
      <c r="E1515" s="835" t="s">
        <v>4533</v>
      </c>
      <c r="F1515" s="863" t="s">
        <v>4534</v>
      </c>
      <c r="G1515" s="835" t="s">
        <v>5909</v>
      </c>
      <c r="H1515" s="835" t="s">
        <v>5910</v>
      </c>
      <c r="I1515" s="849">
        <v>93.470001220703125</v>
      </c>
      <c r="J1515" s="849">
        <v>25</v>
      </c>
      <c r="K1515" s="850">
        <v>2336.75</v>
      </c>
    </row>
    <row r="1516" spans="1:11" ht="14.45" customHeight="1" x14ac:dyDescent="0.2">
      <c r="A1516" s="831" t="s">
        <v>583</v>
      </c>
      <c r="B1516" s="832" t="s">
        <v>584</v>
      </c>
      <c r="C1516" s="835" t="s">
        <v>609</v>
      </c>
      <c r="D1516" s="863" t="s">
        <v>610</v>
      </c>
      <c r="E1516" s="835" t="s">
        <v>4533</v>
      </c>
      <c r="F1516" s="863" t="s">
        <v>4534</v>
      </c>
      <c r="G1516" s="835" t="s">
        <v>6200</v>
      </c>
      <c r="H1516" s="835" t="s">
        <v>6201</v>
      </c>
      <c r="I1516" s="849">
        <v>140.39999389648438</v>
      </c>
      <c r="J1516" s="849">
        <v>1</v>
      </c>
      <c r="K1516" s="850">
        <v>140.39999389648438</v>
      </c>
    </row>
    <row r="1517" spans="1:11" ht="14.45" customHeight="1" x14ac:dyDescent="0.2">
      <c r="A1517" s="831" t="s">
        <v>583</v>
      </c>
      <c r="B1517" s="832" t="s">
        <v>584</v>
      </c>
      <c r="C1517" s="835" t="s">
        <v>609</v>
      </c>
      <c r="D1517" s="863" t="s">
        <v>610</v>
      </c>
      <c r="E1517" s="835" t="s">
        <v>4533</v>
      </c>
      <c r="F1517" s="863" t="s">
        <v>4534</v>
      </c>
      <c r="G1517" s="835" t="s">
        <v>4984</v>
      </c>
      <c r="H1517" s="835" t="s">
        <v>4985</v>
      </c>
      <c r="I1517" s="849">
        <v>5.2650001049041748</v>
      </c>
      <c r="J1517" s="849">
        <v>2180</v>
      </c>
      <c r="K1517" s="850">
        <v>11476.799987792969</v>
      </c>
    </row>
    <row r="1518" spans="1:11" ht="14.45" customHeight="1" x14ac:dyDescent="0.2">
      <c r="A1518" s="831" t="s">
        <v>583</v>
      </c>
      <c r="B1518" s="832" t="s">
        <v>584</v>
      </c>
      <c r="C1518" s="835" t="s">
        <v>609</v>
      </c>
      <c r="D1518" s="863" t="s">
        <v>610</v>
      </c>
      <c r="E1518" s="835" t="s">
        <v>4533</v>
      </c>
      <c r="F1518" s="863" t="s">
        <v>4534</v>
      </c>
      <c r="G1518" s="835" t="s">
        <v>4541</v>
      </c>
      <c r="H1518" s="835" t="s">
        <v>4542</v>
      </c>
      <c r="I1518" s="849">
        <v>3.4844444592793784</v>
      </c>
      <c r="J1518" s="849">
        <v>6600</v>
      </c>
      <c r="K1518" s="850">
        <v>22996</v>
      </c>
    </row>
    <row r="1519" spans="1:11" ht="14.45" customHeight="1" x14ac:dyDescent="0.2">
      <c r="A1519" s="831" t="s">
        <v>583</v>
      </c>
      <c r="B1519" s="832" t="s">
        <v>584</v>
      </c>
      <c r="C1519" s="835" t="s">
        <v>609</v>
      </c>
      <c r="D1519" s="863" t="s">
        <v>610</v>
      </c>
      <c r="E1519" s="835" t="s">
        <v>4533</v>
      </c>
      <c r="F1519" s="863" t="s">
        <v>4534</v>
      </c>
      <c r="G1519" s="835" t="s">
        <v>5912</v>
      </c>
      <c r="H1519" s="835" t="s">
        <v>5913</v>
      </c>
      <c r="I1519" s="849">
        <v>26.020000457763672</v>
      </c>
      <c r="J1519" s="849">
        <v>50</v>
      </c>
      <c r="K1519" s="850">
        <v>1300.760009765625</v>
      </c>
    </row>
    <row r="1520" spans="1:11" ht="14.45" customHeight="1" x14ac:dyDescent="0.2">
      <c r="A1520" s="831" t="s">
        <v>583</v>
      </c>
      <c r="B1520" s="832" t="s">
        <v>584</v>
      </c>
      <c r="C1520" s="835" t="s">
        <v>609</v>
      </c>
      <c r="D1520" s="863" t="s">
        <v>610</v>
      </c>
      <c r="E1520" s="835" t="s">
        <v>4533</v>
      </c>
      <c r="F1520" s="863" t="s">
        <v>4534</v>
      </c>
      <c r="G1520" s="835" t="s">
        <v>4984</v>
      </c>
      <c r="H1520" s="835" t="s">
        <v>4988</v>
      </c>
      <c r="I1520" s="849">
        <v>5.4433333079020185</v>
      </c>
      <c r="J1520" s="849">
        <v>1560</v>
      </c>
      <c r="K1520" s="850">
        <v>8491</v>
      </c>
    </row>
    <row r="1521" spans="1:11" ht="14.45" customHeight="1" x14ac:dyDescent="0.2">
      <c r="A1521" s="831" t="s">
        <v>583</v>
      </c>
      <c r="B1521" s="832" t="s">
        <v>584</v>
      </c>
      <c r="C1521" s="835" t="s">
        <v>609</v>
      </c>
      <c r="D1521" s="863" t="s">
        <v>610</v>
      </c>
      <c r="E1521" s="835" t="s">
        <v>4533</v>
      </c>
      <c r="F1521" s="863" t="s">
        <v>4534</v>
      </c>
      <c r="G1521" s="835" t="s">
        <v>4541</v>
      </c>
      <c r="H1521" s="835" t="s">
        <v>4543</v>
      </c>
      <c r="I1521" s="849">
        <v>3.4146154660444994</v>
      </c>
      <c r="J1521" s="849">
        <v>7200</v>
      </c>
      <c r="K1521" s="850">
        <v>24641</v>
      </c>
    </row>
    <row r="1522" spans="1:11" ht="14.45" customHeight="1" x14ac:dyDescent="0.2">
      <c r="A1522" s="831" t="s">
        <v>583</v>
      </c>
      <c r="B1522" s="832" t="s">
        <v>584</v>
      </c>
      <c r="C1522" s="835" t="s">
        <v>609</v>
      </c>
      <c r="D1522" s="863" t="s">
        <v>610</v>
      </c>
      <c r="E1522" s="835" t="s">
        <v>4533</v>
      </c>
      <c r="F1522" s="863" t="s">
        <v>4534</v>
      </c>
      <c r="G1522" s="835" t="s">
        <v>6202</v>
      </c>
      <c r="H1522" s="835" t="s">
        <v>6203</v>
      </c>
      <c r="I1522" s="849">
        <v>123.20999908447266</v>
      </c>
      <c r="J1522" s="849">
        <v>10</v>
      </c>
      <c r="K1522" s="850">
        <v>1232.1400146484375</v>
      </c>
    </row>
    <row r="1523" spans="1:11" ht="14.45" customHeight="1" x14ac:dyDescent="0.2">
      <c r="A1523" s="831" t="s">
        <v>583</v>
      </c>
      <c r="B1523" s="832" t="s">
        <v>584</v>
      </c>
      <c r="C1523" s="835" t="s">
        <v>609</v>
      </c>
      <c r="D1523" s="863" t="s">
        <v>610</v>
      </c>
      <c r="E1523" s="835" t="s">
        <v>4533</v>
      </c>
      <c r="F1523" s="863" t="s">
        <v>4534</v>
      </c>
      <c r="G1523" s="835" t="s">
        <v>6204</v>
      </c>
      <c r="H1523" s="835" t="s">
        <v>6205</v>
      </c>
      <c r="I1523" s="849">
        <v>123.20999908447266</v>
      </c>
      <c r="J1523" s="849">
        <v>10</v>
      </c>
      <c r="K1523" s="850">
        <v>1232.1400146484375</v>
      </c>
    </row>
    <row r="1524" spans="1:11" ht="14.45" customHeight="1" x14ac:dyDescent="0.2">
      <c r="A1524" s="831" t="s">
        <v>583</v>
      </c>
      <c r="B1524" s="832" t="s">
        <v>584</v>
      </c>
      <c r="C1524" s="835" t="s">
        <v>609</v>
      </c>
      <c r="D1524" s="863" t="s">
        <v>610</v>
      </c>
      <c r="E1524" s="835" t="s">
        <v>4533</v>
      </c>
      <c r="F1524" s="863" t="s">
        <v>4534</v>
      </c>
      <c r="G1524" s="835" t="s">
        <v>5915</v>
      </c>
      <c r="H1524" s="835" t="s">
        <v>5916</v>
      </c>
      <c r="I1524" s="849">
        <v>1500.4000244140625</v>
      </c>
      <c r="J1524" s="849">
        <v>2</v>
      </c>
      <c r="K1524" s="850">
        <v>3000.800048828125</v>
      </c>
    </row>
    <row r="1525" spans="1:11" ht="14.45" customHeight="1" x14ac:dyDescent="0.2">
      <c r="A1525" s="831" t="s">
        <v>583</v>
      </c>
      <c r="B1525" s="832" t="s">
        <v>584</v>
      </c>
      <c r="C1525" s="835" t="s">
        <v>609</v>
      </c>
      <c r="D1525" s="863" t="s">
        <v>610</v>
      </c>
      <c r="E1525" s="835" t="s">
        <v>4533</v>
      </c>
      <c r="F1525" s="863" t="s">
        <v>4534</v>
      </c>
      <c r="G1525" s="835" t="s">
        <v>5917</v>
      </c>
      <c r="H1525" s="835" t="s">
        <v>5918</v>
      </c>
      <c r="I1525" s="849">
        <v>1500.4000244140625</v>
      </c>
      <c r="J1525" s="849">
        <v>7</v>
      </c>
      <c r="K1525" s="850">
        <v>10502.80029296875</v>
      </c>
    </row>
    <row r="1526" spans="1:11" ht="14.45" customHeight="1" x14ac:dyDescent="0.2">
      <c r="A1526" s="831" t="s">
        <v>583</v>
      </c>
      <c r="B1526" s="832" t="s">
        <v>584</v>
      </c>
      <c r="C1526" s="835" t="s">
        <v>609</v>
      </c>
      <c r="D1526" s="863" t="s">
        <v>610</v>
      </c>
      <c r="E1526" s="835" t="s">
        <v>4533</v>
      </c>
      <c r="F1526" s="863" t="s">
        <v>4534</v>
      </c>
      <c r="G1526" s="835" t="s">
        <v>6206</v>
      </c>
      <c r="H1526" s="835" t="s">
        <v>6207</v>
      </c>
      <c r="I1526" s="849">
        <v>1500.4000244140625</v>
      </c>
      <c r="J1526" s="849">
        <v>8</v>
      </c>
      <c r="K1526" s="850">
        <v>12003.2001953125</v>
      </c>
    </row>
    <row r="1527" spans="1:11" ht="14.45" customHeight="1" x14ac:dyDescent="0.2">
      <c r="A1527" s="831" t="s">
        <v>583</v>
      </c>
      <c r="B1527" s="832" t="s">
        <v>584</v>
      </c>
      <c r="C1527" s="835" t="s">
        <v>609</v>
      </c>
      <c r="D1527" s="863" t="s">
        <v>610</v>
      </c>
      <c r="E1527" s="835" t="s">
        <v>4533</v>
      </c>
      <c r="F1527" s="863" t="s">
        <v>4534</v>
      </c>
      <c r="G1527" s="835" t="s">
        <v>5919</v>
      </c>
      <c r="H1527" s="835" t="s">
        <v>5920</v>
      </c>
      <c r="I1527" s="849">
        <v>1500.4000244140625</v>
      </c>
      <c r="J1527" s="849">
        <v>27</v>
      </c>
      <c r="K1527" s="850">
        <v>40510.800537109375</v>
      </c>
    </row>
    <row r="1528" spans="1:11" ht="14.45" customHeight="1" x14ac:dyDescent="0.2">
      <c r="A1528" s="831" t="s">
        <v>583</v>
      </c>
      <c r="B1528" s="832" t="s">
        <v>584</v>
      </c>
      <c r="C1528" s="835" t="s">
        <v>609</v>
      </c>
      <c r="D1528" s="863" t="s">
        <v>610</v>
      </c>
      <c r="E1528" s="835" t="s">
        <v>4533</v>
      </c>
      <c r="F1528" s="863" t="s">
        <v>4534</v>
      </c>
      <c r="G1528" s="835" t="s">
        <v>5921</v>
      </c>
      <c r="H1528" s="835" t="s">
        <v>5922</v>
      </c>
      <c r="I1528" s="849">
        <v>1500.4000244140625</v>
      </c>
      <c r="J1528" s="849">
        <v>10</v>
      </c>
      <c r="K1528" s="850">
        <v>15004.000244140625</v>
      </c>
    </row>
    <row r="1529" spans="1:11" ht="14.45" customHeight="1" x14ac:dyDescent="0.2">
      <c r="A1529" s="831" t="s">
        <v>583</v>
      </c>
      <c r="B1529" s="832" t="s">
        <v>584</v>
      </c>
      <c r="C1529" s="835" t="s">
        <v>609</v>
      </c>
      <c r="D1529" s="863" t="s">
        <v>610</v>
      </c>
      <c r="E1529" s="835" t="s">
        <v>4533</v>
      </c>
      <c r="F1529" s="863" t="s">
        <v>4534</v>
      </c>
      <c r="G1529" s="835" t="s">
        <v>5923</v>
      </c>
      <c r="H1529" s="835" t="s">
        <v>5924</v>
      </c>
      <c r="I1529" s="849">
        <v>1500.4000244140625</v>
      </c>
      <c r="J1529" s="849">
        <v>29</v>
      </c>
      <c r="K1529" s="850">
        <v>43511.6005859375</v>
      </c>
    </row>
    <row r="1530" spans="1:11" ht="14.45" customHeight="1" x14ac:dyDescent="0.2">
      <c r="A1530" s="831" t="s">
        <v>583</v>
      </c>
      <c r="B1530" s="832" t="s">
        <v>584</v>
      </c>
      <c r="C1530" s="835" t="s">
        <v>609</v>
      </c>
      <c r="D1530" s="863" t="s">
        <v>610</v>
      </c>
      <c r="E1530" s="835" t="s">
        <v>4533</v>
      </c>
      <c r="F1530" s="863" t="s">
        <v>4534</v>
      </c>
      <c r="G1530" s="835" t="s">
        <v>6208</v>
      </c>
      <c r="H1530" s="835" t="s">
        <v>6209</v>
      </c>
      <c r="I1530" s="849">
        <v>847</v>
      </c>
      <c r="J1530" s="849">
        <v>2</v>
      </c>
      <c r="K1530" s="850">
        <v>1694</v>
      </c>
    </row>
    <row r="1531" spans="1:11" ht="14.45" customHeight="1" x14ac:dyDescent="0.2">
      <c r="A1531" s="831" t="s">
        <v>583</v>
      </c>
      <c r="B1531" s="832" t="s">
        <v>584</v>
      </c>
      <c r="C1531" s="835" t="s">
        <v>609</v>
      </c>
      <c r="D1531" s="863" t="s">
        <v>610</v>
      </c>
      <c r="E1531" s="835" t="s">
        <v>4533</v>
      </c>
      <c r="F1531" s="863" t="s">
        <v>4534</v>
      </c>
      <c r="G1531" s="835" t="s">
        <v>5915</v>
      </c>
      <c r="H1531" s="835" t="s">
        <v>6210</v>
      </c>
      <c r="I1531" s="849">
        <v>1500.4000244140625</v>
      </c>
      <c r="J1531" s="849">
        <v>4</v>
      </c>
      <c r="K1531" s="850">
        <v>6001.60009765625</v>
      </c>
    </row>
    <row r="1532" spans="1:11" ht="14.45" customHeight="1" x14ac:dyDescent="0.2">
      <c r="A1532" s="831" t="s">
        <v>583</v>
      </c>
      <c r="B1532" s="832" t="s">
        <v>584</v>
      </c>
      <c r="C1532" s="835" t="s">
        <v>609</v>
      </c>
      <c r="D1532" s="863" t="s">
        <v>610</v>
      </c>
      <c r="E1532" s="835" t="s">
        <v>4533</v>
      </c>
      <c r="F1532" s="863" t="s">
        <v>4534</v>
      </c>
      <c r="G1532" s="835" t="s">
        <v>5917</v>
      </c>
      <c r="H1532" s="835" t="s">
        <v>6211</v>
      </c>
      <c r="I1532" s="849">
        <v>1500.4000244140625</v>
      </c>
      <c r="J1532" s="849">
        <v>3</v>
      </c>
      <c r="K1532" s="850">
        <v>4501.2001953125</v>
      </c>
    </row>
    <row r="1533" spans="1:11" ht="14.45" customHeight="1" x14ac:dyDescent="0.2">
      <c r="A1533" s="831" t="s">
        <v>583</v>
      </c>
      <c r="B1533" s="832" t="s">
        <v>584</v>
      </c>
      <c r="C1533" s="835" t="s">
        <v>609</v>
      </c>
      <c r="D1533" s="863" t="s">
        <v>610</v>
      </c>
      <c r="E1533" s="835" t="s">
        <v>4533</v>
      </c>
      <c r="F1533" s="863" t="s">
        <v>4534</v>
      </c>
      <c r="G1533" s="835" t="s">
        <v>6206</v>
      </c>
      <c r="H1533" s="835" t="s">
        <v>6212</v>
      </c>
      <c r="I1533" s="849">
        <v>1500.4000244140625</v>
      </c>
      <c r="J1533" s="849">
        <v>9</v>
      </c>
      <c r="K1533" s="850">
        <v>13503.600341796875</v>
      </c>
    </row>
    <row r="1534" spans="1:11" ht="14.45" customHeight="1" x14ac:dyDescent="0.2">
      <c r="A1534" s="831" t="s">
        <v>583</v>
      </c>
      <c r="B1534" s="832" t="s">
        <v>584</v>
      </c>
      <c r="C1534" s="835" t="s">
        <v>609</v>
      </c>
      <c r="D1534" s="863" t="s">
        <v>610</v>
      </c>
      <c r="E1534" s="835" t="s">
        <v>4533</v>
      </c>
      <c r="F1534" s="863" t="s">
        <v>4534</v>
      </c>
      <c r="G1534" s="835" t="s">
        <v>5919</v>
      </c>
      <c r="H1534" s="835" t="s">
        <v>6213</v>
      </c>
      <c r="I1534" s="849">
        <v>1500.4000244140625</v>
      </c>
      <c r="J1534" s="849">
        <v>41</v>
      </c>
      <c r="K1534" s="850">
        <v>61516.40087890625</v>
      </c>
    </row>
    <row r="1535" spans="1:11" ht="14.45" customHeight="1" x14ac:dyDescent="0.2">
      <c r="A1535" s="831" t="s">
        <v>583</v>
      </c>
      <c r="B1535" s="832" t="s">
        <v>584</v>
      </c>
      <c r="C1535" s="835" t="s">
        <v>609</v>
      </c>
      <c r="D1535" s="863" t="s">
        <v>610</v>
      </c>
      <c r="E1535" s="835" t="s">
        <v>4533</v>
      </c>
      <c r="F1535" s="863" t="s">
        <v>4534</v>
      </c>
      <c r="G1535" s="835" t="s">
        <v>5921</v>
      </c>
      <c r="H1535" s="835" t="s">
        <v>6214</v>
      </c>
      <c r="I1535" s="849">
        <v>1500.4000244140625</v>
      </c>
      <c r="J1535" s="849">
        <v>7</v>
      </c>
      <c r="K1535" s="850">
        <v>10502.800048828125</v>
      </c>
    </row>
    <row r="1536" spans="1:11" ht="14.45" customHeight="1" x14ac:dyDescent="0.2">
      <c r="A1536" s="831" t="s">
        <v>583</v>
      </c>
      <c r="B1536" s="832" t="s">
        <v>584</v>
      </c>
      <c r="C1536" s="835" t="s">
        <v>609</v>
      </c>
      <c r="D1536" s="863" t="s">
        <v>610</v>
      </c>
      <c r="E1536" s="835" t="s">
        <v>4533</v>
      </c>
      <c r="F1536" s="863" t="s">
        <v>4534</v>
      </c>
      <c r="G1536" s="835" t="s">
        <v>5923</v>
      </c>
      <c r="H1536" s="835" t="s">
        <v>6215</v>
      </c>
      <c r="I1536" s="849">
        <v>1500.4000244140625</v>
      </c>
      <c r="J1536" s="849">
        <v>44</v>
      </c>
      <c r="K1536" s="850">
        <v>66017.6005859375</v>
      </c>
    </row>
    <row r="1537" spans="1:11" ht="14.45" customHeight="1" x14ac:dyDescent="0.2">
      <c r="A1537" s="831" t="s">
        <v>583</v>
      </c>
      <c r="B1537" s="832" t="s">
        <v>584</v>
      </c>
      <c r="C1537" s="835" t="s">
        <v>609</v>
      </c>
      <c r="D1537" s="863" t="s">
        <v>610</v>
      </c>
      <c r="E1537" s="835" t="s">
        <v>4533</v>
      </c>
      <c r="F1537" s="863" t="s">
        <v>4534</v>
      </c>
      <c r="G1537" s="835" t="s">
        <v>6208</v>
      </c>
      <c r="H1537" s="835" t="s">
        <v>6216</v>
      </c>
      <c r="I1537" s="849">
        <v>847</v>
      </c>
      <c r="J1537" s="849">
        <v>2</v>
      </c>
      <c r="K1537" s="850">
        <v>1694</v>
      </c>
    </row>
    <row r="1538" spans="1:11" ht="14.45" customHeight="1" x14ac:dyDescent="0.2">
      <c r="A1538" s="831" t="s">
        <v>583</v>
      </c>
      <c r="B1538" s="832" t="s">
        <v>584</v>
      </c>
      <c r="C1538" s="835" t="s">
        <v>609</v>
      </c>
      <c r="D1538" s="863" t="s">
        <v>610</v>
      </c>
      <c r="E1538" s="835" t="s">
        <v>4533</v>
      </c>
      <c r="F1538" s="863" t="s">
        <v>4534</v>
      </c>
      <c r="G1538" s="835" t="s">
        <v>5925</v>
      </c>
      <c r="H1538" s="835" t="s">
        <v>6217</v>
      </c>
      <c r="I1538" s="849">
        <v>17.909999847412109</v>
      </c>
      <c r="J1538" s="849">
        <v>10</v>
      </c>
      <c r="K1538" s="850">
        <v>179.08000183105469</v>
      </c>
    </row>
    <row r="1539" spans="1:11" ht="14.45" customHeight="1" x14ac:dyDescent="0.2">
      <c r="A1539" s="831" t="s">
        <v>583</v>
      </c>
      <c r="B1539" s="832" t="s">
        <v>584</v>
      </c>
      <c r="C1539" s="835" t="s">
        <v>609</v>
      </c>
      <c r="D1539" s="863" t="s">
        <v>610</v>
      </c>
      <c r="E1539" s="835" t="s">
        <v>4533</v>
      </c>
      <c r="F1539" s="863" t="s">
        <v>4534</v>
      </c>
      <c r="G1539" s="835" t="s">
        <v>5927</v>
      </c>
      <c r="H1539" s="835" t="s">
        <v>5928</v>
      </c>
      <c r="I1539" s="849">
        <v>77.44000244140625</v>
      </c>
      <c r="J1539" s="849">
        <v>10</v>
      </c>
      <c r="K1539" s="850">
        <v>774.4000244140625</v>
      </c>
    </row>
    <row r="1540" spans="1:11" ht="14.45" customHeight="1" x14ac:dyDescent="0.2">
      <c r="A1540" s="831" t="s">
        <v>583</v>
      </c>
      <c r="B1540" s="832" t="s">
        <v>584</v>
      </c>
      <c r="C1540" s="835" t="s">
        <v>609</v>
      </c>
      <c r="D1540" s="863" t="s">
        <v>610</v>
      </c>
      <c r="E1540" s="835" t="s">
        <v>4533</v>
      </c>
      <c r="F1540" s="863" t="s">
        <v>4534</v>
      </c>
      <c r="G1540" s="835" t="s">
        <v>5929</v>
      </c>
      <c r="H1540" s="835" t="s">
        <v>5930</v>
      </c>
      <c r="I1540" s="849">
        <v>17.899999618530273</v>
      </c>
      <c r="J1540" s="849">
        <v>10</v>
      </c>
      <c r="K1540" s="850">
        <v>179</v>
      </c>
    </row>
    <row r="1541" spans="1:11" ht="14.45" customHeight="1" x14ac:dyDescent="0.2">
      <c r="A1541" s="831" t="s">
        <v>583</v>
      </c>
      <c r="B1541" s="832" t="s">
        <v>584</v>
      </c>
      <c r="C1541" s="835" t="s">
        <v>609</v>
      </c>
      <c r="D1541" s="863" t="s">
        <v>610</v>
      </c>
      <c r="E1541" s="835" t="s">
        <v>4533</v>
      </c>
      <c r="F1541" s="863" t="s">
        <v>4534</v>
      </c>
      <c r="G1541" s="835" t="s">
        <v>5931</v>
      </c>
      <c r="H1541" s="835" t="s">
        <v>5932</v>
      </c>
      <c r="I1541" s="849">
        <v>47.189998626708984</v>
      </c>
      <c r="J1541" s="849">
        <v>10</v>
      </c>
      <c r="K1541" s="850">
        <v>471.89999389648438</v>
      </c>
    </row>
    <row r="1542" spans="1:11" ht="14.45" customHeight="1" x14ac:dyDescent="0.2">
      <c r="A1542" s="831" t="s">
        <v>583</v>
      </c>
      <c r="B1542" s="832" t="s">
        <v>584</v>
      </c>
      <c r="C1542" s="835" t="s">
        <v>609</v>
      </c>
      <c r="D1542" s="863" t="s">
        <v>610</v>
      </c>
      <c r="E1542" s="835" t="s">
        <v>4533</v>
      </c>
      <c r="F1542" s="863" t="s">
        <v>4534</v>
      </c>
      <c r="G1542" s="835" t="s">
        <v>5933</v>
      </c>
      <c r="H1542" s="835" t="s">
        <v>5934</v>
      </c>
      <c r="I1542" s="849">
        <v>53.290000915527344</v>
      </c>
      <c r="J1542" s="849">
        <v>10</v>
      </c>
      <c r="K1542" s="850">
        <v>532.8900146484375</v>
      </c>
    </row>
    <row r="1543" spans="1:11" ht="14.45" customHeight="1" x14ac:dyDescent="0.2">
      <c r="A1543" s="831" t="s">
        <v>583</v>
      </c>
      <c r="B1543" s="832" t="s">
        <v>584</v>
      </c>
      <c r="C1543" s="835" t="s">
        <v>609</v>
      </c>
      <c r="D1543" s="863" t="s">
        <v>610</v>
      </c>
      <c r="E1543" s="835" t="s">
        <v>4533</v>
      </c>
      <c r="F1543" s="863" t="s">
        <v>4534</v>
      </c>
      <c r="G1543" s="835" t="s">
        <v>5931</v>
      </c>
      <c r="H1543" s="835" t="s">
        <v>6218</v>
      </c>
      <c r="I1543" s="849">
        <v>47.189998626708984</v>
      </c>
      <c r="J1543" s="849">
        <v>10</v>
      </c>
      <c r="K1543" s="850">
        <v>471.89999389648438</v>
      </c>
    </row>
    <row r="1544" spans="1:11" ht="14.45" customHeight="1" x14ac:dyDescent="0.2">
      <c r="A1544" s="831" t="s">
        <v>583</v>
      </c>
      <c r="B1544" s="832" t="s">
        <v>584</v>
      </c>
      <c r="C1544" s="835" t="s">
        <v>609</v>
      </c>
      <c r="D1544" s="863" t="s">
        <v>610</v>
      </c>
      <c r="E1544" s="835" t="s">
        <v>4533</v>
      </c>
      <c r="F1544" s="863" t="s">
        <v>4534</v>
      </c>
      <c r="G1544" s="835" t="s">
        <v>5936</v>
      </c>
      <c r="H1544" s="835" t="s">
        <v>5937</v>
      </c>
      <c r="I1544" s="849">
        <v>17.899999618530273</v>
      </c>
      <c r="J1544" s="849">
        <v>10</v>
      </c>
      <c r="K1544" s="850">
        <v>179</v>
      </c>
    </row>
    <row r="1545" spans="1:11" ht="14.45" customHeight="1" x14ac:dyDescent="0.2">
      <c r="A1545" s="831" t="s">
        <v>583</v>
      </c>
      <c r="B1545" s="832" t="s">
        <v>584</v>
      </c>
      <c r="C1545" s="835" t="s">
        <v>609</v>
      </c>
      <c r="D1545" s="863" t="s">
        <v>610</v>
      </c>
      <c r="E1545" s="835" t="s">
        <v>4533</v>
      </c>
      <c r="F1545" s="863" t="s">
        <v>4534</v>
      </c>
      <c r="G1545" s="835" t="s">
        <v>5936</v>
      </c>
      <c r="H1545" s="835" t="s">
        <v>5938</v>
      </c>
      <c r="I1545" s="849">
        <v>17.909999847412109</v>
      </c>
      <c r="J1545" s="849">
        <v>10</v>
      </c>
      <c r="K1545" s="850">
        <v>179.10000610351563</v>
      </c>
    </row>
    <row r="1546" spans="1:11" ht="14.45" customHeight="1" x14ac:dyDescent="0.2">
      <c r="A1546" s="831" t="s">
        <v>583</v>
      </c>
      <c r="B1546" s="832" t="s">
        <v>584</v>
      </c>
      <c r="C1546" s="835" t="s">
        <v>609</v>
      </c>
      <c r="D1546" s="863" t="s">
        <v>610</v>
      </c>
      <c r="E1546" s="835" t="s">
        <v>4533</v>
      </c>
      <c r="F1546" s="863" t="s">
        <v>4534</v>
      </c>
      <c r="G1546" s="835" t="s">
        <v>5939</v>
      </c>
      <c r="H1546" s="835" t="s">
        <v>6219</v>
      </c>
      <c r="I1546" s="849">
        <v>17.909999847412109</v>
      </c>
      <c r="J1546" s="849">
        <v>20</v>
      </c>
      <c r="K1546" s="850">
        <v>358.20001220703125</v>
      </c>
    </row>
    <row r="1547" spans="1:11" ht="14.45" customHeight="1" x14ac:dyDescent="0.2">
      <c r="A1547" s="831" t="s">
        <v>583</v>
      </c>
      <c r="B1547" s="832" t="s">
        <v>584</v>
      </c>
      <c r="C1547" s="835" t="s">
        <v>609</v>
      </c>
      <c r="D1547" s="863" t="s">
        <v>610</v>
      </c>
      <c r="E1547" s="835" t="s">
        <v>4533</v>
      </c>
      <c r="F1547" s="863" t="s">
        <v>4534</v>
      </c>
      <c r="G1547" s="835" t="s">
        <v>5939</v>
      </c>
      <c r="H1547" s="835" t="s">
        <v>5940</v>
      </c>
      <c r="I1547" s="849">
        <v>17.909999847412109</v>
      </c>
      <c r="J1547" s="849">
        <v>10</v>
      </c>
      <c r="K1547" s="850">
        <v>179.10000610351563</v>
      </c>
    </row>
    <row r="1548" spans="1:11" ht="14.45" customHeight="1" x14ac:dyDescent="0.2">
      <c r="A1548" s="831" t="s">
        <v>583</v>
      </c>
      <c r="B1548" s="832" t="s">
        <v>584</v>
      </c>
      <c r="C1548" s="835" t="s">
        <v>609</v>
      </c>
      <c r="D1548" s="863" t="s">
        <v>610</v>
      </c>
      <c r="E1548" s="835" t="s">
        <v>4533</v>
      </c>
      <c r="F1548" s="863" t="s">
        <v>4534</v>
      </c>
      <c r="G1548" s="835" t="s">
        <v>5941</v>
      </c>
      <c r="H1548" s="835" t="s">
        <v>5943</v>
      </c>
      <c r="I1548" s="849">
        <v>17.904999732971191</v>
      </c>
      <c r="J1548" s="849">
        <v>40</v>
      </c>
      <c r="K1548" s="850">
        <v>716.29998779296875</v>
      </c>
    </row>
    <row r="1549" spans="1:11" ht="14.45" customHeight="1" x14ac:dyDescent="0.2">
      <c r="A1549" s="831" t="s">
        <v>583</v>
      </c>
      <c r="B1549" s="832" t="s">
        <v>584</v>
      </c>
      <c r="C1549" s="835" t="s">
        <v>609</v>
      </c>
      <c r="D1549" s="863" t="s">
        <v>610</v>
      </c>
      <c r="E1549" s="835" t="s">
        <v>4533</v>
      </c>
      <c r="F1549" s="863" t="s">
        <v>4534</v>
      </c>
      <c r="G1549" s="835" t="s">
        <v>4994</v>
      </c>
      <c r="H1549" s="835" t="s">
        <v>5944</v>
      </c>
      <c r="I1549" s="849">
        <v>17.909999847412109</v>
      </c>
      <c r="J1549" s="849">
        <v>20</v>
      </c>
      <c r="K1549" s="850">
        <v>358.20001220703125</v>
      </c>
    </row>
    <row r="1550" spans="1:11" ht="14.45" customHeight="1" x14ac:dyDescent="0.2">
      <c r="A1550" s="831" t="s">
        <v>583</v>
      </c>
      <c r="B1550" s="832" t="s">
        <v>584</v>
      </c>
      <c r="C1550" s="835" t="s">
        <v>609</v>
      </c>
      <c r="D1550" s="863" t="s">
        <v>610</v>
      </c>
      <c r="E1550" s="835" t="s">
        <v>4533</v>
      </c>
      <c r="F1550" s="863" t="s">
        <v>4534</v>
      </c>
      <c r="G1550" s="835" t="s">
        <v>4994</v>
      </c>
      <c r="H1550" s="835" t="s">
        <v>4995</v>
      </c>
      <c r="I1550" s="849">
        <v>17.909999847412109</v>
      </c>
      <c r="J1550" s="849">
        <v>50</v>
      </c>
      <c r="K1550" s="850">
        <v>895.50003051757813</v>
      </c>
    </row>
    <row r="1551" spans="1:11" ht="14.45" customHeight="1" x14ac:dyDescent="0.2">
      <c r="A1551" s="831" t="s">
        <v>583</v>
      </c>
      <c r="B1551" s="832" t="s">
        <v>584</v>
      </c>
      <c r="C1551" s="835" t="s">
        <v>609</v>
      </c>
      <c r="D1551" s="863" t="s">
        <v>610</v>
      </c>
      <c r="E1551" s="835" t="s">
        <v>4533</v>
      </c>
      <c r="F1551" s="863" t="s">
        <v>4534</v>
      </c>
      <c r="G1551" s="835" t="s">
        <v>4996</v>
      </c>
      <c r="H1551" s="835" t="s">
        <v>5945</v>
      </c>
      <c r="I1551" s="849">
        <v>17.90749979019165</v>
      </c>
      <c r="J1551" s="849">
        <v>640</v>
      </c>
      <c r="K1551" s="850">
        <v>11460.000061035156</v>
      </c>
    </row>
    <row r="1552" spans="1:11" ht="14.45" customHeight="1" x14ac:dyDescent="0.2">
      <c r="A1552" s="831" t="s">
        <v>583</v>
      </c>
      <c r="B1552" s="832" t="s">
        <v>584</v>
      </c>
      <c r="C1552" s="835" t="s">
        <v>609</v>
      </c>
      <c r="D1552" s="863" t="s">
        <v>610</v>
      </c>
      <c r="E1552" s="835" t="s">
        <v>4533</v>
      </c>
      <c r="F1552" s="863" t="s">
        <v>4534</v>
      </c>
      <c r="G1552" s="835" t="s">
        <v>4996</v>
      </c>
      <c r="H1552" s="835" t="s">
        <v>4997</v>
      </c>
      <c r="I1552" s="849">
        <v>18.875384550828201</v>
      </c>
      <c r="J1552" s="849">
        <v>849</v>
      </c>
      <c r="K1552" s="850">
        <v>15959.2900390625</v>
      </c>
    </row>
    <row r="1553" spans="1:11" ht="14.45" customHeight="1" x14ac:dyDescent="0.2">
      <c r="A1553" s="831" t="s">
        <v>583</v>
      </c>
      <c r="B1553" s="832" t="s">
        <v>584</v>
      </c>
      <c r="C1553" s="835" t="s">
        <v>609</v>
      </c>
      <c r="D1553" s="863" t="s">
        <v>610</v>
      </c>
      <c r="E1553" s="835" t="s">
        <v>4533</v>
      </c>
      <c r="F1553" s="863" t="s">
        <v>4534</v>
      </c>
      <c r="G1553" s="835" t="s">
        <v>4998</v>
      </c>
      <c r="H1553" s="835" t="s">
        <v>4999</v>
      </c>
      <c r="I1553" s="849">
        <v>17.909999847412109</v>
      </c>
      <c r="J1553" s="849">
        <v>320</v>
      </c>
      <c r="K1553" s="850">
        <v>5731.2000732421875</v>
      </c>
    </row>
    <row r="1554" spans="1:11" ht="14.45" customHeight="1" x14ac:dyDescent="0.2">
      <c r="A1554" s="831" t="s">
        <v>583</v>
      </c>
      <c r="B1554" s="832" t="s">
        <v>584</v>
      </c>
      <c r="C1554" s="835" t="s">
        <v>609</v>
      </c>
      <c r="D1554" s="863" t="s">
        <v>610</v>
      </c>
      <c r="E1554" s="835" t="s">
        <v>4533</v>
      </c>
      <c r="F1554" s="863" t="s">
        <v>4534</v>
      </c>
      <c r="G1554" s="835" t="s">
        <v>4998</v>
      </c>
      <c r="H1554" s="835" t="s">
        <v>5946</v>
      </c>
      <c r="I1554" s="849">
        <v>17.906363400545988</v>
      </c>
      <c r="J1554" s="849">
        <v>540</v>
      </c>
      <c r="K1554" s="850">
        <v>9670.0000610351563</v>
      </c>
    </row>
    <row r="1555" spans="1:11" ht="14.45" customHeight="1" x14ac:dyDescent="0.2">
      <c r="A1555" s="831" t="s">
        <v>583</v>
      </c>
      <c r="B1555" s="832" t="s">
        <v>584</v>
      </c>
      <c r="C1555" s="835" t="s">
        <v>609</v>
      </c>
      <c r="D1555" s="863" t="s">
        <v>610</v>
      </c>
      <c r="E1555" s="835" t="s">
        <v>4533</v>
      </c>
      <c r="F1555" s="863" t="s">
        <v>4534</v>
      </c>
      <c r="G1555" s="835" t="s">
        <v>5002</v>
      </c>
      <c r="H1555" s="835" t="s">
        <v>5003</v>
      </c>
      <c r="I1555" s="849">
        <v>17.909999847412109</v>
      </c>
      <c r="J1555" s="849">
        <v>630</v>
      </c>
      <c r="K1555" s="850">
        <v>11283.300170898438</v>
      </c>
    </row>
    <row r="1556" spans="1:11" ht="14.45" customHeight="1" x14ac:dyDescent="0.2">
      <c r="A1556" s="831" t="s">
        <v>583</v>
      </c>
      <c r="B1556" s="832" t="s">
        <v>584</v>
      </c>
      <c r="C1556" s="835" t="s">
        <v>609</v>
      </c>
      <c r="D1556" s="863" t="s">
        <v>610</v>
      </c>
      <c r="E1556" s="835" t="s">
        <v>4533</v>
      </c>
      <c r="F1556" s="863" t="s">
        <v>4534</v>
      </c>
      <c r="G1556" s="835" t="s">
        <v>5002</v>
      </c>
      <c r="H1556" s="835" t="s">
        <v>5947</v>
      </c>
      <c r="I1556" s="849">
        <v>17.908181623979047</v>
      </c>
      <c r="J1556" s="849">
        <v>720</v>
      </c>
      <c r="K1556" s="850">
        <v>12893.800109863281</v>
      </c>
    </row>
    <row r="1557" spans="1:11" ht="14.45" customHeight="1" x14ac:dyDescent="0.2">
      <c r="A1557" s="831" t="s">
        <v>583</v>
      </c>
      <c r="B1557" s="832" t="s">
        <v>584</v>
      </c>
      <c r="C1557" s="835" t="s">
        <v>609</v>
      </c>
      <c r="D1557" s="863" t="s">
        <v>610</v>
      </c>
      <c r="E1557" s="835" t="s">
        <v>4533</v>
      </c>
      <c r="F1557" s="863" t="s">
        <v>4534</v>
      </c>
      <c r="G1557" s="835" t="s">
        <v>5006</v>
      </c>
      <c r="H1557" s="835" t="s">
        <v>5007</v>
      </c>
      <c r="I1557" s="849">
        <v>17.908571243286133</v>
      </c>
      <c r="J1557" s="849">
        <v>360</v>
      </c>
      <c r="K1557" s="850">
        <v>6446.7999877929688</v>
      </c>
    </row>
    <row r="1558" spans="1:11" ht="14.45" customHeight="1" x14ac:dyDescent="0.2">
      <c r="A1558" s="831" t="s">
        <v>583</v>
      </c>
      <c r="B1558" s="832" t="s">
        <v>584</v>
      </c>
      <c r="C1558" s="835" t="s">
        <v>609</v>
      </c>
      <c r="D1558" s="863" t="s">
        <v>610</v>
      </c>
      <c r="E1558" s="835" t="s">
        <v>4533</v>
      </c>
      <c r="F1558" s="863" t="s">
        <v>4534</v>
      </c>
      <c r="G1558" s="835" t="s">
        <v>5006</v>
      </c>
      <c r="H1558" s="835" t="s">
        <v>5948</v>
      </c>
      <c r="I1558" s="849">
        <v>17.907999801635743</v>
      </c>
      <c r="J1558" s="849">
        <v>420</v>
      </c>
      <c r="K1558" s="850">
        <v>7521.300048828125</v>
      </c>
    </row>
    <row r="1559" spans="1:11" ht="14.45" customHeight="1" x14ac:dyDescent="0.2">
      <c r="A1559" s="831" t="s">
        <v>583</v>
      </c>
      <c r="B1559" s="832" t="s">
        <v>584</v>
      </c>
      <c r="C1559" s="835" t="s">
        <v>609</v>
      </c>
      <c r="D1559" s="863" t="s">
        <v>610</v>
      </c>
      <c r="E1559" s="835" t="s">
        <v>4533</v>
      </c>
      <c r="F1559" s="863" t="s">
        <v>4534</v>
      </c>
      <c r="G1559" s="835" t="s">
        <v>5010</v>
      </c>
      <c r="H1559" s="835" t="s">
        <v>5949</v>
      </c>
      <c r="I1559" s="849">
        <v>17.909999847412109</v>
      </c>
      <c r="J1559" s="849">
        <v>10</v>
      </c>
      <c r="K1559" s="850">
        <v>179.08000183105469</v>
      </c>
    </row>
    <row r="1560" spans="1:11" ht="14.45" customHeight="1" x14ac:dyDescent="0.2">
      <c r="A1560" s="831" t="s">
        <v>583</v>
      </c>
      <c r="B1560" s="832" t="s">
        <v>584</v>
      </c>
      <c r="C1560" s="835" t="s">
        <v>609</v>
      </c>
      <c r="D1560" s="863" t="s">
        <v>610</v>
      </c>
      <c r="E1560" s="835" t="s">
        <v>4533</v>
      </c>
      <c r="F1560" s="863" t="s">
        <v>4534</v>
      </c>
      <c r="G1560" s="835" t="s">
        <v>5954</v>
      </c>
      <c r="H1560" s="835" t="s">
        <v>5955</v>
      </c>
      <c r="I1560" s="849">
        <v>30.25</v>
      </c>
      <c r="J1560" s="849">
        <v>50</v>
      </c>
      <c r="K1560" s="850">
        <v>1512.5</v>
      </c>
    </row>
    <row r="1561" spans="1:11" ht="14.45" customHeight="1" x14ac:dyDescent="0.2">
      <c r="A1561" s="831" t="s">
        <v>583</v>
      </c>
      <c r="B1561" s="832" t="s">
        <v>584</v>
      </c>
      <c r="C1561" s="835" t="s">
        <v>609</v>
      </c>
      <c r="D1561" s="863" t="s">
        <v>610</v>
      </c>
      <c r="E1561" s="835" t="s">
        <v>4533</v>
      </c>
      <c r="F1561" s="863" t="s">
        <v>4534</v>
      </c>
      <c r="G1561" s="835" t="s">
        <v>6220</v>
      </c>
      <c r="H1561" s="835" t="s">
        <v>6221</v>
      </c>
      <c r="I1561" s="849">
        <v>3539.25</v>
      </c>
      <c r="J1561" s="849">
        <v>1</v>
      </c>
      <c r="K1561" s="850">
        <v>3539.25</v>
      </c>
    </row>
    <row r="1562" spans="1:11" ht="14.45" customHeight="1" x14ac:dyDescent="0.2">
      <c r="A1562" s="831" t="s">
        <v>583</v>
      </c>
      <c r="B1562" s="832" t="s">
        <v>584</v>
      </c>
      <c r="C1562" s="835" t="s">
        <v>609</v>
      </c>
      <c r="D1562" s="863" t="s">
        <v>610</v>
      </c>
      <c r="E1562" s="835" t="s">
        <v>4533</v>
      </c>
      <c r="F1562" s="863" t="s">
        <v>4534</v>
      </c>
      <c r="G1562" s="835" t="s">
        <v>6222</v>
      </c>
      <c r="H1562" s="835" t="s">
        <v>6223</v>
      </c>
      <c r="I1562" s="849">
        <v>3539.25</v>
      </c>
      <c r="J1562" s="849">
        <v>6</v>
      </c>
      <c r="K1562" s="850">
        <v>21235.5</v>
      </c>
    </row>
    <row r="1563" spans="1:11" ht="14.45" customHeight="1" x14ac:dyDescent="0.2">
      <c r="A1563" s="831" t="s">
        <v>583</v>
      </c>
      <c r="B1563" s="832" t="s">
        <v>584</v>
      </c>
      <c r="C1563" s="835" t="s">
        <v>609</v>
      </c>
      <c r="D1563" s="863" t="s">
        <v>610</v>
      </c>
      <c r="E1563" s="835" t="s">
        <v>4533</v>
      </c>
      <c r="F1563" s="863" t="s">
        <v>4534</v>
      </c>
      <c r="G1563" s="835" t="s">
        <v>6224</v>
      </c>
      <c r="H1563" s="835" t="s">
        <v>6225</v>
      </c>
      <c r="I1563" s="849">
        <v>3539.25</v>
      </c>
      <c r="J1563" s="849">
        <v>2</v>
      </c>
      <c r="K1563" s="850">
        <v>7078.5</v>
      </c>
    </row>
    <row r="1564" spans="1:11" ht="14.45" customHeight="1" x14ac:dyDescent="0.2">
      <c r="A1564" s="831" t="s">
        <v>583</v>
      </c>
      <c r="B1564" s="832" t="s">
        <v>584</v>
      </c>
      <c r="C1564" s="835" t="s">
        <v>609</v>
      </c>
      <c r="D1564" s="863" t="s">
        <v>610</v>
      </c>
      <c r="E1564" s="835" t="s">
        <v>4533</v>
      </c>
      <c r="F1564" s="863" t="s">
        <v>4534</v>
      </c>
      <c r="G1564" s="835" t="s">
        <v>6226</v>
      </c>
      <c r="H1564" s="835" t="s">
        <v>6227</v>
      </c>
      <c r="I1564" s="849">
        <v>17.979999542236328</v>
      </c>
      <c r="J1564" s="849">
        <v>50</v>
      </c>
      <c r="K1564" s="850">
        <v>899.030029296875</v>
      </c>
    </row>
    <row r="1565" spans="1:11" ht="14.45" customHeight="1" x14ac:dyDescent="0.2">
      <c r="A1565" s="831" t="s">
        <v>583</v>
      </c>
      <c r="B1565" s="832" t="s">
        <v>584</v>
      </c>
      <c r="C1565" s="835" t="s">
        <v>609</v>
      </c>
      <c r="D1565" s="863" t="s">
        <v>610</v>
      </c>
      <c r="E1565" s="835" t="s">
        <v>4533</v>
      </c>
      <c r="F1565" s="863" t="s">
        <v>4534</v>
      </c>
      <c r="G1565" s="835" t="s">
        <v>5956</v>
      </c>
      <c r="H1565" s="835" t="s">
        <v>6228</v>
      </c>
      <c r="I1565" s="849">
        <v>17.979999542236328</v>
      </c>
      <c r="J1565" s="849">
        <v>150</v>
      </c>
      <c r="K1565" s="850">
        <v>2697.0599975585938</v>
      </c>
    </row>
    <row r="1566" spans="1:11" ht="14.45" customHeight="1" x14ac:dyDescent="0.2">
      <c r="A1566" s="831" t="s">
        <v>583</v>
      </c>
      <c r="B1566" s="832" t="s">
        <v>584</v>
      </c>
      <c r="C1566" s="835" t="s">
        <v>609</v>
      </c>
      <c r="D1566" s="863" t="s">
        <v>610</v>
      </c>
      <c r="E1566" s="835" t="s">
        <v>4533</v>
      </c>
      <c r="F1566" s="863" t="s">
        <v>4534</v>
      </c>
      <c r="G1566" s="835" t="s">
        <v>5956</v>
      </c>
      <c r="H1566" s="835" t="s">
        <v>5957</v>
      </c>
      <c r="I1566" s="849">
        <v>17.979999542236328</v>
      </c>
      <c r="J1566" s="849">
        <v>100</v>
      </c>
      <c r="K1566" s="850">
        <v>1798.06005859375</v>
      </c>
    </row>
    <row r="1567" spans="1:11" ht="14.45" customHeight="1" x14ac:dyDescent="0.2">
      <c r="A1567" s="831" t="s">
        <v>583</v>
      </c>
      <c r="B1567" s="832" t="s">
        <v>584</v>
      </c>
      <c r="C1567" s="835" t="s">
        <v>609</v>
      </c>
      <c r="D1567" s="863" t="s">
        <v>610</v>
      </c>
      <c r="E1567" s="835" t="s">
        <v>4533</v>
      </c>
      <c r="F1567" s="863" t="s">
        <v>4534</v>
      </c>
      <c r="G1567" s="835" t="s">
        <v>5958</v>
      </c>
      <c r="H1567" s="835" t="s">
        <v>5959</v>
      </c>
      <c r="I1567" s="849">
        <v>17.979999542236328</v>
      </c>
      <c r="J1567" s="849">
        <v>300</v>
      </c>
      <c r="K1567" s="850">
        <v>5394.18017578125</v>
      </c>
    </row>
    <row r="1568" spans="1:11" ht="14.45" customHeight="1" x14ac:dyDescent="0.2">
      <c r="A1568" s="831" t="s">
        <v>583</v>
      </c>
      <c r="B1568" s="832" t="s">
        <v>584</v>
      </c>
      <c r="C1568" s="835" t="s">
        <v>609</v>
      </c>
      <c r="D1568" s="863" t="s">
        <v>610</v>
      </c>
      <c r="E1568" s="835" t="s">
        <v>4533</v>
      </c>
      <c r="F1568" s="863" t="s">
        <v>4534</v>
      </c>
      <c r="G1568" s="835" t="s">
        <v>5958</v>
      </c>
      <c r="H1568" s="835" t="s">
        <v>5960</v>
      </c>
      <c r="I1568" s="849">
        <v>17.979999542236328</v>
      </c>
      <c r="J1568" s="849">
        <v>350</v>
      </c>
      <c r="K1568" s="850">
        <v>6293.2100830078125</v>
      </c>
    </row>
    <row r="1569" spans="1:11" ht="14.45" customHeight="1" x14ac:dyDescent="0.2">
      <c r="A1569" s="831" t="s">
        <v>583</v>
      </c>
      <c r="B1569" s="832" t="s">
        <v>584</v>
      </c>
      <c r="C1569" s="835" t="s">
        <v>609</v>
      </c>
      <c r="D1569" s="863" t="s">
        <v>610</v>
      </c>
      <c r="E1569" s="835" t="s">
        <v>4533</v>
      </c>
      <c r="F1569" s="863" t="s">
        <v>4534</v>
      </c>
      <c r="G1569" s="835" t="s">
        <v>5034</v>
      </c>
      <c r="H1569" s="835" t="s">
        <v>5717</v>
      </c>
      <c r="I1569" s="849">
        <v>17.980999565124513</v>
      </c>
      <c r="J1569" s="849">
        <v>650</v>
      </c>
      <c r="K1569" s="850">
        <v>11687.5</v>
      </c>
    </row>
    <row r="1570" spans="1:11" ht="14.45" customHeight="1" x14ac:dyDescent="0.2">
      <c r="A1570" s="831" t="s">
        <v>583</v>
      </c>
      <c r="B1570" s="832" t="s">
        <v>584</v>
      </c>
      <c r="C1570" s="835" t="s">
        <v>609</v>
      </c>
      <c r="D1570" s="863" t="s">
        <v>610</v>
      </c>
      <c r="E1570" s="835" t="s">
        <v>4533</v>
      </c>
      <c r="F1570" s="863" t="s">
        <v>4534</v>
      </c>
      <c r="G1570" s="835" t="s">
        <v>5034</v>
      </c>
      <c r="H1570" s="835" t="s">
        <v>5035</v>
      </c>
      <c r="I1570" s="849">
        <v>17.980999565124513</v>
      </c>
      <c r="J1570" s="849">
        <v>600</v>
      </c>
      <c r="K1570" s="850">
        <v>10788.5</v>
      </c>
    </row>
    <row r="1571" spans="1:11" ht="14.45" customHeight="1" x14ac:dyDescent="0.2">
      <c r="A1571" s="831" t="s">
        <v>583</v>
      </c>
      <c r="B1571" s="832" t="s">
        <v>584</v>
      </c>
      <c r="C1571" s="835" t="s">
        <v>609</v>
      </c>
      <c r="D1571" s="863" t="s">
        <v>610</v>
      </c>
      <c r="E1571" s="835" t="s">
        <v>4533</v>
      </c>
      <c r="F1571" s="863" t="s">
        <v>4534</v>
      </c>
      <c r="G1571" s="835" t="s">
        <v>4544</v>
      </c>
      <c r="H1571" s="835" t="s">
        <v>5961</v>
      </c>
      <c r="I1571" s="849">
        <v>17.979999542236328</v>
      </c>
      <c r="J1571" s="849">
        <v>600</v>
      </c>
      <c r="K1571" s="850">
        <v>10788</v>
      </c>
    </row>
    <row r="1572" spans="1:11" ht="14.45" customHeight="1" x14ac:dyDescent="0.2">
      <c r="A1572" s="831" t="s">
        <v>583</v>
      </c>
      <c r="B1572" s="832" t="s">
        <v>584</v>
      </c>
      <c r="C1572" s="835" t="s">
        <v>609</v>
      </c>
      <c r="D1572" s="863" t="s">
        <v>610</v>
      </c>
      <c r="E1572" s="835" t="s">
        <v>4533</v>
      </c>
      <c r="F1572" s="863" t="s">
        <v>4534</v>
      </c>
      <c r="G1572" s="835" t="s">
        <v>4544</v>
      </c>
      <c r="H1572" s="835" t="s">
        <v>4545</v>
      </c>
      <c r="I1572" s="849">
        <v>17.979999542236328</v>
      </c>
      <c r="J1572" s="849">
        <v>700</v>
      </c>
      <c r="K1572" s="850">
        <v>12586</v>
      </c>
    </row>
    <row r="1573" spans="1:11" ht="14.45" customHeight="1" x14ac:dyDescent="0.2">
      <c r="A1573" s="831" t="s">
        <v>583</v>
      </c>
      <c r="B1573" s="832" t="s">
        <v>584</v>
      </c>
      <c r="C1573" s="835" t="s">
        <v>609</v>
      </c>
      <c r="D1573" s="863" t="s">
        <v>610</v>
      </c>
      <c r="E1573" s="835" t="s">
        <v>4533</v>
      </c>
      <c r="F1573" s="863" t="s">
        <v>4534</v>
      </c>
      <c r="G1573" s="835" t="s">
        <v>4546</v>
      </c>
      <c r="H1573" s="835" t="s">
        <v>4547</v>
      </c>
      <c r="I1573" s="849">
        <v>17.979999542236328</v>
      </c>
      <c r="J1573" s="849">
        <v>150</v>
      </c>
      <c r="K1573" s="850">
        <v>2697</v>
      </c>
    </row>
    <row r="1574" spans="1:11" ht="14.45" customHeight="1" x14ac:dyDescent="0.2">
      <c r="A1574" s="831" t="s">
        <v>583</v>
      </c>
      <c r="B1574" s="832" t="s">
        <v>584</v>
      </c>
      <c r="C1574" s="835" t="s">
        <v>609</v>
      </c>
      <c r="D1574" s="863" t="s">
        <v>610</v>
      </c>
      <c r="E1574" s="835" t="s">
        <v>4533</v>
      </c>
      <c r="F1574" s="863" t="s">
        <v>4534</v>
      </c>
      <c r="G1574" s="835" t="s">
        <v>4546</v>
      </c>
      <c r="H1574" s="835" t="s">
        <v>5962</v>
      </c>
      <c r="I1574" s="849">
        <v>17.979999542236328</v>
      </c>
      <c r="J1574" s="849">
        <v>100</v>
      </c>
      <c r="K1574" s="850">
        <v>1798</v>
      </c>
    </row>
    <row r="1575" spans="1:11" ht="14.45" customHeight="1" x14ac:dyDescent="0.2">
      <c r="A1575" s="831" t="s">
        <v>583</v>
      </c>
      <c r="B1575" s="832" t="s">
        <v>584</v>
      </c>
      <c r="C1575" s="835" t="s">
        <v>609</v>
      </c>
      <c r="D1575" s="863" t="s">
        <v>610</v>
      </c>
      <c r="E1575" s="835" t="s">
        <v>4533</v>
      </c>
      <c r="F1575" s="863" t="s">
        <v>4534</v>
      </c>
      <c r="G1575" s="835" t="s">
        <v>5051</v>
      </c>
      <c r="H1575" s="835" t="s">
        <v>5052</v>
      </c>
      <c r="I1575" s="849">
        <v>4.0290001869201664</v>
      </c>
      <c r="J1575" s="849">
        <v>4350</v>
      </c>
      <c r="K1575" s="850">
        <v>17529</v>
      </c>
    </row>
    <row r="1576" spans="1:11" ht="14.45" customHeight="1" x14ac:dyDescent="0.2">
      <c r="A1576" s="831" t="s">
        <v>583</v>
      </c>
      <c r="B1576" s="832" t="s">
        <v>584</v>
      </c>
      <c r="C1576" s="835" t="s">
        <v>609</v>
      </c>
      <c r="D1576" s="863" t="s">
        <v>610</v>
      </c>
      <c r="E1576" s="835" t="s">
        <v>4533</v>
      </c>
      <c r="F1576" s="863" t="s">
        <v>4534</v>
      </c>
      <c r="G1576" s="835" t="s">
        <v>5051</v>
      </c>
      <c r="H1576" s="835" t="s">
        <v>5738</v>
      </c>
      <c r="I1576" s="849">
        <v>4.0293335278828941</v>
      </c>
      <c r="J1576" s="849">
        <v>6200</v>
      </c>
      <c r="K1576" s="850">
        <v>24980</v>
      </c>
    </row>
    <row r="1577" spans="1:11" ht="14.45" customHeight="1" x14ac:dyDescent="0.2">
      <c r="A1577" s="831" t="s">
        <v>583</v>
      </c>
      <c r="B1577" s="832" t="s">
        <v>584</v>
      </c>
      <c r="C1577" s="835" t="s">
        <v>609</v>
      </c>
      <c r="D1577" s="863" t="s">
        <v>610</v>
      </c>
      <c r="E1577" s="835" t="s">
        <v>4533</v>
      </c>
      <c r="F1577" s="863" t="s">
        <v>4534</v>
      </c>
      <c r="G1577" s="835" t="s">
        <v>6229</v>
      </c>
      <c r="H1577" s="835" t="s">
        <v>6230</v>
      </c>
      <c r="I1577" s="849">
        <v>9.9200000762939453</v>
      </c>
      <c r="J1577" s="849">
        <v>20</v>
      </c>
      <c r="K1577" s="850">
        <v>198.44000244140625</v>
      </c>
    </row>
    <row r="1578" spans="1:11" ht="14.45" customHeight="1" x14ac:dyDescent="0.2">
      <c r="A1578" s="831" t="s">
        <v>583</v>
      </c>
      <c r="B1578" s="832" t="s">
        <v>584</v>
      </c>
      <c r="C1578" s="835" t="s">
        <v>609</v>
      </c>
      <c r="D1578" s="863" t="s">
        <v>610</v>
      </c>
      <c r="E1578" s="835" t="s">
        <v>4533</v>
      </c>
      <c r="F1578" s="863" t="s">
        <v>4534</v>
      </c>
      <c r="G1578" s="835" t="s">
        <v>5963</v>
      </c>
      <c r="H1578" s="835" t="s">
        <v>5964</v>
      </c>
      <c r="I1578" s="849">
        <v>81.739997863769531</v>
      </c>
      <c r="J1578" s="849">
        <v>45</v>
      </c>
      <c r="K1578" s="850">
        <v>3678.300048828125</v>
      </c>
    </row>
    <row r="1579" spans="1:11" ht="14.45" customHeight="1" x14ac:dyDescent="0.2">
      <c r="A1579" s="831" t="s">
        <v>583</v>
      </c>
      <c r="B1579" s="832" t="s">
        <v>584</v>
      </c>
      <c r="C1579" s="835" t="s">
        <v>609</v>
      </c>
      <c r="D1579" s="863" t="s">
        <v>610</v>
      </c>
      <c r="E1579" s="835" t="s">
        <v>4533</v>
      </c>
      <c r="F1579" s="863" t="s">
        <v>4534</v>
      </c>
      <c r="G1579" s="835" t="s">
        <v>5090</v>
      </c>
      <c r="H1579" s="835" t="s">
        <v>5091</v>
      </c>
      <c r="I1579" s="849">
        <v>517.8800048828125</v>
      </c>
      <c r="J1579" s="849">
        <v>1</v>
      </c>
      <c r="K1579" s="850">
        <v>517.8800048828125</v>
      </c>
    </row>
    <row r="1580" spans="1:11" ht="14.45" customHeight="1" x14ac:dyDescent="0.2">
      <c r="A1580" s="831" t="s">
        <v>583</v>
      </c>
      <c r="B1580" s="832" t="s">
        <v>584</v>
      </c>
      <c r="C1580" s="835" t="s">
        <v>609</v>
      </c>
      <c r="D1580" s="863" t="s">
        <v>610</v>
      </c>
      <c r="E1580" s="835" t="s">
        <v>4533</v>
      </c>
      <c r="F1580" s="863" t="s">
        <v>4534</v>
      </c>
      <c r="G1580" s="835" t="s">
        <v>5092</v>
      </c>
      <c r="H1580" s="835" t="s">
        <v>5093</v>
      </c>
      <c r="I1580" s="849">
        <v>517.8800048828125</v>
      </c>
      <c r="J1580" s="849">
        <v>3</v>
      </c>
      <c r="K1580" s="850">
        <v>1553.6400146484375</v>
      </c>
    </row>
    <row r="1581" spans="1:11" ht="14.45" customHeight="1" x14ac:dyDescent="0.2">
      <c r="A1581" s="831" t="s">
        <v>583</v>
      </c>
      <c r="B1581" s="832" t="s">
        <v>584</v>
      </c>
      <c r="C1581" s="835" t="s">
        <v>609</v>
      </c>
      <c r="D1581" s="863" t="s">
        <v>610</v>
      </c>
      <c r="E1581" s="835" t="s">
        <v>4533</v>
      </c>
      <c r="F1581" s="863" t="s">
        <v>4534</v>
      </c>
      <c r="G1581" s="835" t="s">
        <v>6231</v>
      </c>
      <c r="H1581" s="835" t="s">
        <v>6232</v>
      </c>
      <c r="I1581" s="849">
        <v>302.60000610351563</v>
      </c>
      <c r="J1581" s="849">
        <v>5</v>
      </c>
      <c r="K1581" s="850">
        <v>1513</v>
      </c>
    </row>
    <row r="1582" spans="1:11" ht="14.45" customHeight="1" x14ac:dyDescent="0.2">
      <c r="A1582" s="831" t="s">
        <v>583</v>
      </c>
      <c r="B1582" s="832" t="s">
        <v>584</v>
      </c>
      <c r="C1582" s="835" t="s">
        <v>609</v>
      </c>
      <c r="D1582" s="863" t="s">
        <v>610</v>
      </c>
      <c r="E1582" s="835" t="s">
        <v>4533</v>
      </c>
      <c r="F1582" s="863" t="s">
        <v>4534</v>
      </c>
      <c r="G1582" s="835" t="s">
        <v>5098</v>
      </c>
      <c r="H1582" s="835" t="s">
        <v>6233</v>
      </c>
      <c r="I1582" s="849">
        <v>381.14999389648438</v>
      </c>
      <c r="J1582" s="849">
        <v>5</v>
      </c>
      <c r="K1582" s="850">
        <v>1905.75</v>
      </c>
    </row>
    <row r="1583" spans="1:11" ht="14.45" customHeight="1" x14ac:dyDescent="0.2">
      <c r="A1583" s="831" t="s">
        <v>583</v>
      </c>
      <c r="B1583" s="832" t="s">
        <v>584</v>
      </c>
      <c r="C1583" s="835" t="s">
        <v>609</v>
      </c>
      <c r="D1583" s="863" t="s">
        <v>610</v>
      </c>
      <c r="E1583" s="835" t="s">
        <v>4533</v>
      </c>
      <c r="F1583" s="863" t="s">
        <v>4534</v>
      </c>
      <c r="G1583" s="835" t="s">
        <v>6234</v>
      </c>
      <c r="H1583" s="835" t="s">
        <v>6235</v>
      </c>
      <c r="I1583" s="849">
        <v>1023.6699829101563</v>
      </c>
      <c r="J1583" s="849">
        <v>1</v>
      </c>
      <c r="K1583" s="850">
        <v>1023.6699829101563</v>
      </c>
    </row>
    <row r="1584" spans="1:11" ht="14.45" customHeight="1" x14ac:dyDescent="0.2">
      <c r="A1584" s="831" t="s">
        <v>583</v>
      </c>
      <c r="B1584" s="832" t="s">
        <v>584</v>
      </c>
      <c r="C1584" s="835" t="s">
        <v>609</v>
      </c>
      <c r="D1584" s="863" t="s">
        <v>610</v>
      </c>
      <c r="E1584" s="835" t="s">
        <v>4533</v>
      </c>
      <c r="F1584" s="863" t="s">
        <v>4534</v>
      </c>
      <c r="G1584" s="835" t="s">
        <v>6236</v>
      </c>
      <c r="H1584" s="835" t="s">
        <v>6237</v>
      </c>
      <c r="I1584" s="849">
        <v>1161.5999755859375</v>
      </c>
      <c r="J1584" s="849">
        <v>1</v>
      </c>
      <c r="K1584" s="850">
        <v>1161.5999755859375</v>
      </c>
    </row>
    <row r="1585" spans="1:11" ht="14.45" customHeight="1" x14ac:dyDescent="0.2">
      <c r="A1585" s="831" t="s">
        <v>583</v>
      </c>
      <c r="B1585" s="832" t="s">
        <v>584</v>
      </c>
      <c r="C1585" s="835" t="s">
        <v>609</v>
      </c>
      <c r="D1585" s="863" t="s">
        <v>610</v>
      </c>
      <c r="E1585" s="835" t="s">
        <v>4533</v>
      </c>
      <c r="F1585" s="863" t="s">
        <v>4534</v>
      </c>
      <c r="G1585" s="835" t="s">
        <v>5090</v>
      </c>
      <c r="H1585" s="835" t="s">
        <v>5094</v>
      </c>
      <c r="I1585" s="849">
        <v>517.875</v>
      </c>
      <c r="J1585" s="849">
        <v>5</v>
      </c>
      <c r="K1585" s="850">
        <v>2589.3800048828125</v>
      </c>
    </row>
    <row r="1586" spans="1:11" ht="14.45" customHeight="1" x14ac:dyDescent="0.2">
      <c r="A1586" s="831" t="s">
        <v>583</v>
      </c>
      <c r="B1586" s="832" t="s">
        <v>584</v>
      </c>
      <c r="C1586" s="835" t="s">
        <v>609</v>
      </c>
      <c r="D1586" s="863" t="s">
        <v>610</v>
      </c>
      <c r="E1586" s="835" t="s">
        <v>4533</v>
      </c>
      <c r="F1586" s="863" t="s">
        <v>4534</v>
      </c>
      <c r="G1586" s="835" t="s">
        <v>6238</v>
      </c>
      <c r="H1586" s="835" t="s">
        <v>6239</v>
      </c>
      <c r="I1586" s="849">
        <v>1161.5999755859375</v>
      </c>
      <c r="J1586" s="849">
        <v>1</v>
      </c>
      <c r="K1586" s="850">
        <v>1161.5999755859375</v>
      </c>
    </row>
    <row r="1587" spans="1:11" ht="14.45" customHeight="1" x14ac:dyDescent="0.2">
      <c r="A1587" s="831" t="s">
        <v>583</v>
      </c>
      <c r="B1587" s="832" t="s">
        <v>584</v>
      </c>
      <c r="C1587" s="835" t="s">
        <v>609</v>
      </c>
      <c r="D1587" s="863" t="s">
        <v>610</v>
      </c>
      <c r="E1587" s="835" t="s">
        <v>4533</v>
      </c>
      <c r="F1587" s="863" t="s">
        <v>4534</v>
      </c>
      <c r="G1587" s="835" t="s">
        <v>5092</v>
      </c>
      <c r="H1587" s="835" t="s">
        <v>5095</v>
      </c>
      <c r="I1587" s="849">
        <v>517.87333170572913</v>
      </c>
      <c r="J1587" s="849">
        <v>7</v>
      </c>
      <c r="K1587" s="850">
        <v>3625.0999755859375</v>
      </c>
    </row>
    <row r="1588" spans="1:11" ht="14.45" customHeight="1" x14ac:dyDescent="0.2">
      <c r="A1588" s="831" t="s">
        <v>583</v>
      </c>
      <c r="B1588" s="832" t="s">
        <v>584</v>
      </c>
      <c r="C1588" s="835" t="s">
        <v>609</v>
      </c>
      <c r="D1588" s="863" t="s">
        <v>610</v>
      </c>
      <c r="E1588" s="835" t="s">
        <v>4533</v>
      </c>
      <c r="F1588" s="863" t="s">
        <v>4534</v>
      </c>
      <c r="G1588" s="835" t="s">
        <v>5985</v>
      </c>
      <c r="H1588" s="835" t="s">
        <v>5986</v>
      </c>
      <c r="I1588" s="849">
        <v>955.40997314453125</v>
      </c>
      <c r="J1588" s="849">
        <v>4</v>
      </c>
      <c r="K1588" s="850">
        <v>3821.6201171875</v>
      </c>
    </row>
    <row r="1589" spans="1:11" ht="14.45" customHeight="1" x14ac:dyDescent="0.2">
      <c r="A1589" s="831" t="s">
        <v>583</v>
      </c>
      <c r="B1589" s="832" t="s">
        <v>584</v>
      </c>
      <c r="C1589" s="835" t="s">
        <v>609</v>
      </c>
      <c r="D1589" s="863" t="s">
        <v>610</v>
      </c>
      <c r="E1589" s="835" t="s">
        <v>4533</v>
      </c>
      <c r="F1589" s="863" t="s">
        <v>4534</v>
      </c>
      <c r="G1589" s="835" t="s">
        <v>4548</v>
      </c>
      <c r="H1589" s="835" t="s">
        <v>4549</v>
      </c>
      <c r="I1589" s="849">
        <v>11.734999656677246</v>
      </c>
      <c r="J1589" s="849">
        <v>120</v>
      </c>
      <c r="K1589" s="850">
        <v>1408</v>
      </c>
    </row>
    <row r="1590" spans="1:11" ht="14.45" customHeight="1" x14ac:dyDescent="0.2">
      <c r="A1590" s="831" t="s">
        <v>583</v>
      </c>
      <c r="B1590" s="832" t="s">
        <v>584</v>
      </c>
      <c r="C1590" s="835" t="s">
        <v>609</v>
      </c>
      <c r="D1590" s="863" t="s">
        <v>610</v>
      </c>
      <c r="E1590" s="835" t="s">
        <v>4533</v>
      </c>
      <c r="F1590" s="863" t="s">
        <v>4534</v>
      </c>
      <c r="G1590" s="835" t="s">
        <v>4550</v>
      </c>
      <c r="H1590" s="835" t="s">
        <v>4551</v>
      </c>
      <c r="I1590" s="849">
        <v>13.310000419616699</v>
      </c>
      <c r="J1590" s="849">
        <v>210</v>
      </c>
      <c r="K1590" s="850">
        <v>2795.0999755859375</v>
      </c>
    </row>
    <row r="1591" spans="1:11" ht="14.45" customHeight="1" x14ac:dyDescent="0.2">
      <c r="A1591" s="831" t="s">
        <v>583</v>
      </c>
      <c r="B1591" s="832" t="s">
        <v>584</v>
      </c>
      <c r="C1591" s="835" t="s">
        <v>609</v>
      </c>
      <c r="D1591" s="863" t="s">
        <v>610</v>
      </c>
      <c r="E1591" s="835" t="s">
        <v>4533</v>
      </c>
      <c r="F1591" s="863" t="s">
        <v>4534</v>
      </c>
      <c r="G1591" s="835" t="s">
        <v>4548</v>
      </c>
      <c r="H1591" s="835" t="s">
        <v>4552</v>
      </c>
      <c r="I1591" s="849">
        <v>11.737142562866211</v>
      </c>
      <c r="J1591" s="849">
        <v>250</v>
      </c>
      <c r="K1591" s="850">
        <v>2933.7000045776367</v>
      </c>
    </row>
    <row r="1592" spans="1:11" ht="14.45" customHeight="1" x14ac:dyDescent="0.2">
      <c r="A1592" s="831" t="s">
        <v>583</v>
      </c>
      <c r="B1592" s="832" t="s">
        <v>584</v>
      </c>
      <c r="C1592" s="835" t="s">
        <v>609</v>
      </c>
      <c r="D1592" s="863" t="s">
        <v>610</v>
      </c>
      <c r="E1592" s="835" t="s">
        <v>4533</v>
      </c>
      <c r="F1592" s="863" t="s">
        <v>4534</v>
      </c>
      <c r="G1592" s="835" t="s">
        <v>4550</v>
      </c>
      <c r="H1592" s="835" t="s">
        <v>4553</v>
      </c>
      <c r="I1592" s="849">
        <v>13.310000419616699</v>
      </c>
      <c r="J1592" s="849">
        <v>270</v>
      </c>
      <c r="K1592" s="850">
        <v>3593.7000427246094</v>
      </c>
    </row>
    <row r="1593" spans="1:11" ht="14.45" customHeight="1" x14ac:dyDescent="0.2">
      <c r="A1593" s="831" t="s">
        <v>583</v>
      </c>
      <c r="B1593" s="832" t="s">
        <v>584</v>
      </c>
      <c r="C1593" s="835" t="s">
        <v>609</v>
      </c>
      <c r="D1593" s="863" t="s">
        <v>610</v>
      </c>
      <c r="E1593" s="835" t="s">
        <v>4533</v>
      </c>
      <c r="F1593" s="863" t="s">
        <v>4534</v>
      </c>
      <c r="G1593" s="835" t="s">
        <v>6240</v>
      </c>
      <c r="H1593" s="835" t="s">
        <v>6241</v>
      </c>
      <c r="I1593" s="849">
        <v>236.19000244140625</v>
      </c>
      <c r="J1593" s="849">
        <v>25</v>
      </c>
      <c r="K1593" s="850">
        <v>5904.7998046875</v>
      </c>
    </row>
    <row r="1594" spans="1:11" ht="14.45" customHeight="1" x14ac:dyDescent="0.2">
      <c r="A1594" s="831" t="s">
        <v>583</v>
      </c>
      <c r="B1594" s="832" t="s">
        <v>584</v>
      </c>
      <c r="C1594" s="835" t="s">
        <v>609</v>
      </c>
      <c r="D1594" s="863" t="s">
        <v>610</v>
      </c>
      <c r="E1594" s="835" t="s">
        <v>4533</v>
      </c>
      <c r="F1594" s="863" t="s">
        <v>4534</v>
      </c>
      <c r="G1594" s="835" t="s">
        <v>6242</v>
      </c>
      <c r="H1594" s="835" t="s">
        <v>6243</v>
      </c>
      <c r="I1594" s="849">
        <v>1234.199951171875</v>
      </c>
      <c r="J1594" s="849">
        <v>5</v>
      </c>
      <c r="K1594" s="850">
        <v>6171</v>
      </c>
    </row>
    <row r="1595" spans="1:11" ht="14.45" customHeight="1" x14ac:dyDescent="0.2">
      <c r="A1595" s="831" t="s">
        <v>583</v>
      </c>
      <c r="B1595" s="832" t="s">
        <v>584</v>
      </c>
      <c r="C1595" s="835" t="s">
        <v>609</v>
      </c>
      <c r="D1595" s="863" t="s">
        <v>610</v>
      </c>
      <c r="E1595" s="835" t="s">
        <v>4533</v>
      </c>
      <c r="F1595" s="863" t="s">
        <v>4534</v>
      </c>
      <c r="G1595" s="835" t="s">
        <v>5224</v>
      </c>
      <c r="H1595" s="835" t="s">
        <v>5225</v>
      </c>
      <c r="I1595" s="849">
        <v>403.04000854492188</v>
      </c>
      <c r="J1595" s="849">
        <v>70</v>
      </c>
      <c r="K1595" s="850">
        <v>28212.719482421875</v>
      </c>
    </row>
    <row r="1596" spans="1:11" ht="14.45" customHeight="1" x14ac:dyDescent="0.2">
      <c r="A1596" s="831" t="s">
        <v>583</v>
      </c>
      <c r="B1596" s="832" t="s">
        <v>584</v>
      </c>
      <c r="C1596" s="835" t="s">
        <v>609</v>
      </c>
      <c r="D1596" s="863" t="s">
        <v>610</v>
      </c>
      <c r="E1596" s="835" t="s">
        <v>4533</v>
      </c>
      <c r="F1596" s="863" t="s">
        <v>4534</v>
      </c>
      <c r="G1596" s="835" t="s">
        <v>5224</v>
      </c>
      <c r="H1596" s="835" t="s">
        <v>6006</v>
      </c>
      <c r="I1596" s="849">
        <v>403.04000854492188</v>
      </c>
      <c r="J1596" s="849">
        <v>160</v>
      </c>
      <c r="K1596" s="850">
        <v>64486.22900390625</v>
      </c>
    </row>
    <row r="1597" spans="1:11" ht="14.45" customHeight="1" x14ac:dyDescent="0.2">
      <c r="A1597" s="831" t="s">
        <v>583</v>
      </c>
      <c r="B1597" s="832" t="s">
        <v>584</v>
      </c>
      <c r="C1597" s="835" t="s">
        <v>609</v>
      </c>
      <c r="D1597" s="863" t="s">
        <v>610</v>
      </c>
      <c r="E1597" s="835" t="s">
        <v>4533</v>
      </c>
      <c r="F1597" s="863" t="s">
        <v>4534</v>
      </c>
      <c r="G1597" s="835" t="s">
        <v>6244</v>
      </c>
      <c r="H1597" s="835" t="s">
        <v>6245</v>
      </c>
      <c r="I1597" s="849">
        <v>400</v>
      </c>
      <c r="J1597" s="849">
        <v>20</v>
      </c>
      <c r="K1597" s="850">
        <v>8000.0400390625</v>
      </c>
    </row>
    <row r="1598" spans="1:11" ht="14.45" customHeight="1" x14ac:dyDescent="0.2">
      <c r="A1598" s="831" t="s">
        <v>583</v>
      </c>
      <c r="B1598" s="832" t="s">
        <v>584</v>
      </c>
      <c r="C1598" s="835" t="s">
        <v>609</v>
      </c>
      <c r="D1598" s="863" t="s">
        <v>610</v>
      </c>
      <c r="E1598" s="835" t="s">
        <v>4533</v>
      </c>
      <c r="F1598" s="863" t="s">
        <v>4534</v>
      </c>
      <c r="G1598" s="835" t="s">
        <v>6009</v>
      </c>
      <c r="H1598" s="835" t="s">
        <v>6010</v>
      </c>
      <c r="I1598" s="849">
        <v>439.95999145507813</v>
      </c>
      <c r="J1598" s="849">
        <v>100</v>
      </c>
      <c r="K1598" s="850">
        <v>43995.60009765625</v>
      </c>
    </row>
    <row r="1599" spans="1:11" ht="14.45" customHeight="1" x14ac:dyDescent="0.2">
      <c r="A1599" s="831" t="s">
        <v>583</v>
      </c>
      <c r="B1599" s="832" t="s">
        <v>584</v>
      </c>
      <c r="C1599" s="835" t="s">
        <v>609</v>
      </c>
      <c r="D1599" s="863" t="s">
        <v>610</v>
      </c>
      <c r="E1599" s="835" t="s">
        <v>4533</v>
      </c>
      <c r="F1599" s="863" t="s">
        <v>4534</v>
      </c>
      <c r="G1599" s="835" t="s">
        <v>6011</v>
      </c>
      <c r="H1599" s="835" t="s">
        <v>6012</v>
      </c>
      <c r="I1599" s="849">
        <v>439.95999145507813</v>
      </c>
      <c r="J1599" s="849">
        <v>50</v>
      </c>
      <c r="K1599" s="850">
        <v>21997.7998046875</v>
      </c>
    </row>
    <row r="1600" spans="1:11" ht="14.45" customHeight="1" x14ac:dyDescent="0.2">
      <c r="A1600" s="831" t="s">
        <v>583</v>
      </c>
      <c r="B1600" s="832" t="s">
        <v>584</v>
      </c>
      <c r="C1600" s="835" t="s">
        <v>609</v>
      </c>
      <c r="D1600" s="863" t="s">
        <v>610</v>
      </c>
      <c r="E1600" s="835" t="s">
        <v>4533</v>
      </c>
      <c r="F1600" s="863" t="s">
        <v>4534</v>
      </c>
      <c r="G1600" s="835" t="s">
        <v>6009</v>
      </c>
      <c r="H1600" s="835" t="s">
        <v>6013</v>
      </c>
      <c r="I1600" s="849">
        <v>439.95999145507813</v>
      </c>
      <c r="J1600" s="849">
        <v>100</v>
      </c>
      <c r="K1600" s="850">
        <v>43995.599609375</v>
      </c>
    </row>
    <row r="1601" spans="1:11" ht="14.45" customHeight="1" x14ac:dyDescent="0.2">
      <c r="A1601" s="831" t="s">
        <v>583</v>
      </c>
      <c r="B1601" s="832" t="s">
        <v>584</v>
      </c>
      <c r="C1601" s="835" t="s">
        <v>609</v>
      </c>
      <c r="D1601" s="863" t="s">
        <v>610</v>
      </c>
      <c r="E1601" s="835" t="s">
        <v>4533</v>
      </c>
      <c r="F1601" s="863" t="s">
        <v>4534</v>
      </c>
      <c r="G1601" s="835" t="s">
        <v>6011</v>
      </c>
      <c r="H1601" s="835" t="s">
        <v>6014</v>
      </c>
      <c r="I1601" s="849">
        <v>439.95999145507813</v>
      </c>
      <c r="J1601" s="849">
        <v>100</v>
      </c>
      <c r="K1601" s="850">
        <v>43995.599609375</v>
      </c>
    </row>
    <row r="1602" spans="1:11" ht="14.45" customHeight="1" x14ac:dyDescent="0.2">
      <c r="A1602" s="831" t="s">
        <v>583</v>
      </c>
      <c r="B1602" s="832" t="s">
        <v>584</v>
      </c>
      <c r="C1602" s="835" t="s">
        <v>609</v>
      </c>
      <c r="D1602" s="863" t="s">
        <v>610</v>
      </c>
      <c r="E1602" s="835" t="s">
        <v>4533</v>
      </c>
      <c r="F1602" s="863" t="s">
        <v>4534</v>
      </c>
      <c r="G1602" s="835" t="s">
        <v>6246</v>
      </c>
      <c r="H1602" s="835" t="s">
        <v>6247</v>
      </c>
      <c r="I1602" s="849">
        <v>33.759998321533203</v>
      </c>
      <c r="J1602" s="849">
        <v>75</v>
      </c>
      <c r="K1602" s="850">
        <v>2531.9999389648438</v>
      </c>
    </row>
    <row r="1603" spans="1:11" ht="14.45" customHeight="1" x14ac:dyDescent="0.2">
      <c r="A1603" s="831" t="s">
        <v>583</v>
      </c>
      <c r="B1603" s="832" t="s">
        <v>584</v>
      </c>
      <c r="C1603" s="835" t="s">
        <v>609</v>
      </c>
      <c r="D1603" s="863" t="s">
        <v>610</v>
      </c>
      <c r="E1603" s="835" t="s">
        <v>4533</v>
      </c>
      <c r="F1603" s="863" t="s">
        <v>4534</v>
      </c>
      <c r="G1603" s="835" t="s">
        <v>6248</v>
      </c>
      <c r="H1603" s="835" t="s">
        <v>6249</v>
      </c>
      <c r="I1603" s="849">
        <v>96.680000305175781</v>
      </c>
      <c r="J1603" s="849">
        <v>20</v>
      </c>
      <c r="K1603" s="850">
        <v>1933.5799560546875</v>
      </c>
    </row>
    <row r="1604" spans="1:11" ht="14.45" customHeight="1" x14ac:dyDescent="0.2">
      <c r="A1604" s="831" t="s">
        <v>583</v>
      </c>
      <c r="B1604" s="832" t="s">
        <v>584</v>
      </c>
      <c r="C1604" s="835" t="s">
        <v>609</v>
      </c>
      <c r="D1604" s="863" t="s">
        <v>610</v>
      </c>
      <c r="E1604" s="835" t="s">
        <v>4533</v>
      </c>
      <c r="F1604" s="863" t="s">
        <v>4534</v>
      </c>
      <c r="G1604" s="835" t="s">
        <v>6246</v>
      </c>
      <c r="H1604" s="835" t="s">
        <v>6250</v>
      </c>
      <c r="I1604" s="849">
        <v>33.759998321533203</v>
      </c>
      <c r="J1604" s="849">
        <v>25</v>
      </c>
      <c r="K1604" s="850">
        <v>844.05999755859375</v>
      </c>
    </row>
    <row r="1605" spans="1:11" ht="14.45" customHeight="1" x14ac:dyDescent="0.2">
      <c r="A1605" s="831" t="s">
        <v>583</v>
      </c>
      <c r="B1605" s="832" t="s">
        <v>584</v>
      </c>
      <c r="C1605" s="835" t="s">
        <v>609</v>
      </c>
      <c r="D1605" s="863" t="s">
        <v>610</v>
      </c>
      <c r="E1605" s="835" t="s">
        <v>4533</v>
      </c>
      <c r="F1605" s="863" t="s">
        <v>4534</v>
      </c>
      <c r="G1605" s="835" t="s">
        <v>6248</v>
      </c>
      <c r="H1605" s="835" t="s">
        <v>6251</v>
      </c>
      <c r="I1605" s="849">
        <v>96.680000305175781</v>
      </c>
      <c r="J1605" s="849">
        <v>40</v>
      </c>
      <c r="K1605" s="850">
        <v>3867.159912109375</v>
      </c>
    </row>
    <row r="1606" spans="1:11" ht="14.45" customHeight="1" x14ac:dyDescent="0.2">
      <c r="A1606" s="831" t="s">
        <v>583</v>
      </c>
      <c r="B1606" s="832" t="s">
        <v>584</v>
      </c>
      <c r="C1606" s="835" t="s">
        <v>609</v>
      </c>
      <c r="D1606" s="863" t="s">
        <v>610</v>
      </c>
      <c r="E1606" s="835" t="s">
        <v>4533</v>
      </c>
      <c r="F1606" s="863" t="s">
        <v>4534</v>
      </c>
      <c r="G1606" s="835" t="s">
        <v>6252</v>
      </c>
      <c r="H1606" s="835" t="s">
        <v>6253</v>
      </c>
      <c r="I1606" s="849">
        <v>72.599998474121094</v>
      </c>
      <c r="J1606" s="849">
        <v>5</v>
      </c>
      <c r="K1606" s="850">
        <v>363</v>
      </c>
    </row>
    <row r="1607" spans="1:11" ht="14.45" customHeight="1" x14ac:dyDescent="0.2">
      <c r="A1607" s="831" t="s">
        <v>583</v>
      </c>
      <c r="B1607" s="832" t="s">
        <v>584</v>
      </c>
      <c r="C1607" s="835" t="s">
        <v>609</v>
      </c>
      <c r="D1607" s="863" t="s">
        <v>610</v>
      </c>
      <c r="E1607" s="835" t="s">
        <v>4533</v>
      </c>
      <c r="F1607" s="863" t="s">
        <v>4534</v>
      </c>
      <c r="G1607" s="835" t="s">
        <v>6254</v>
      </c>
      <c r="H1607" s="835" t="s">
        <v>6255</v>
      </c>
      <c r="I1607" s="849">
        <v>46.979999542236328</v>
      </c>
      <c r="J1607" s="849">
        <v>25</v>
      </c>
      <c r="K1607" s="850">
        <v>1174.6099853515625</v>
      </c>
    </row>
    <row r="1608" spans="1:11" ht="14.45" customHeight="1" x14ac:dyDescent="0.2">
      <c r="A1608" s="831" t="s">
        <v>583</v>
      </c>
      <c r="B1608" s="832" t="s">
        <v>584</v>
      </c>
      <c r="C1608" s="835" t="s">
        <v>609</v>
      </c>
      <c r="D1608" s="863" t="s">
        <v>610</v>
      </c>
      <c r="E1608" s="835" t="s">
        <v>4533</v>
      </c>
      <c r="F1608" s="863" t="s">
        <v>4534</v>
      </c>
      <c r="G1608" s="835" t="s">
        <v>5797</v>
      </c>
      <c r="H1608" s="835" t="s">
        <v>5798</v>
      </c>
      <c r="I1608" s="849">
        <v>23.350000381469727</v>
      </c>
      <c r="J1608" s="849">
        <v>20</v>
      </c>
      <c r="K1608" s="850">
        <v>467.05999755859375</v>
      </c>
    </row>
    <row r="1609" spans="1:11" ht="14.45" customHeight="1" x14ac:dyDescent="0.2">
      <c r="A1609" s="831" t="s">
        <v>583</v>
      </c>
      <c r="B1609" s="832" t="s">
        <v>584</v>
      </c>
      <c r="C1609" s="835" t="s">
        <v>609</v>
      </c>
      <c r="D1609" s="863" t="s">
        <v>610</v>
      </c>
      <c r="E1609" s="835" t="s">
        <v>4533</v>
      </c>
      <c r="F1609" s="863" t="s">
        <v>4534</v>
      </c>
      <c r="G1609" s="835" t="s">
        <v>4554</v>
      </c>
      <c r="H1609" s="835" t="s">
        <v>4555</v>
      </c>
      <c r="I1609" s="849">
        <v>0.82333332300186157</v>
      </c>
      <c r="J1609" s="849">
        <v>5300</v>
      </c>
      <c r="K1609" s="850">
        <v>4366</v>
      </c>
    </row>
    <row r="1610" spans="1:11" ht="14.45" customHeight="1" x14ac:dyDescent="0.2">
      <c r="A1610" s="831" t="s">
        <v>583</v>
      </c>
      <c r="B1610" s="832" t="s">
        <v>584</v>
      </c>
      <c r="C1610" s="835" t="s">
        <v>609</v>
      </c>
      <c r="D1610" s="863" t="s">
        <v>610</v>
      </c>
      <c r="E1610" s="835" t="s">
        <v>4533</v>
      </c>
      <c r="F1610" s="863" t="s">
        <v>4534</v>
      </c>
      <c r="G1610" s="835" t="s">
        <v>4556</v>
      </c>
      <c r="H1610" s="835" t="s">
        <v>4557</v>
      </c>
      <c r="I1610" s="849">
        <v>1.0900000333786011</v>
      </c>
      <c r="J1610" s="849">
        <v>600</v>
      </c>
      <c r="K1610" s="850">
        <v>654</v>
      </c>
    </row>
    <row r="1611" spans="1:11" ht="14.45" customHeight="1" x14ac:dyDescent="0.2">
      <c r="A1611" s="831" t="s">
        <v>583</v>
      </c>
      <c r="B1611" s="832" t="s">
        <v>584</v>
      </c>
      <c r="C1611" s="835" t="s">
        <v>609</v>
      </c>
      <c r="D1611" s="863" t="s">
        <v>610</v>
      </c>
      <c r="E1611" s="835" t="s">
        <v>4533</v>
      </c>
      <c r="F1611" s="863" t="s">
        <v>4534</v>
      </c>
      <c r="G1611" s="835" t="s">
        <v>4556</v>
      </c>
      <c r="H1611" s="835" t="s">
        <v>5289</v>
      </c>
      <c r="I1611" s="849">
        <v>1.0900000333786011</v>
      </c>
      <c r="J1611" s="849">
        <v>1700</v>
      </c>
      <c r="K1611" s="850">
        <v>1853</v>
      </c>
    </row>
    <row r="1612" spans="1:11" ht="14.45" customHeight="1" x14ac:dyDescent="0.2">
      <c r="A1612" s="831" t="s">
        <v>583</v>
      </c>
      <c r="B1612" s="832" t="s">
        <v>584</v>
      </c>
      <c r="C1612" s="835" t="s">
        <v>609</v>
      </c>
      <c r="D1612" s="863" t="s">
        <v>610</v>
      </c>
      <c r="E1612" s="835" t="s">
        <v>4533</v>
      </c>
      <c r="F1612" s="863" t="s">
        <v>4534</v>
      </c>
      <c r="G1612" s="835" t="s">
        <v>6019</v>
      </c>
      <c r="H1612" s="835" t="s">
        <v>6020</v>
      </c>
      <c r="I1612" s="849">
        <v>0.43999999761581421</v>
      </c>
      <c r="J1612" s="849">
        <v>1000</v>
      </c>
      <c r="K1612" s="850">
        <v>440</v>
      </c>
    </row>
    <row r="1613" spans="1:11" ht="14.45" customHeight="1" x14ac:dyDescent="0.2">
      <c r="A1613" s="831" t="s">
        <v>583</v>
      </c>
      <c r="B1613" s="832" t="s">
        <v>584</v>
      </c>
      <c r="C1613" s="835" t="s">
        <v>609</v>
      </c>
      <c r="D1613" s="863" t="s">
        <v>610</v>
      </c>
      <c r="E1613" s="835" t="s">
        <v>4533</v>
      </c>
      <c r="F1613" s="863" t="s">
        <v>4534</v>
      </c>
      <c r="G1613" s="835" t="s">
        <v>4558</v>
      </c>
      <c r="H1613" s="835" t="s">
        <v>4559</v>
      </c>
      <c r="I1613" s="849">
        <v>0.47499999403953552</v>
      </c>
      <c r="J1613" s="849">
        <v>500</v>
      </c>
      <c r="K1613" s="850">
        <v>237</v>
      </c>
    </row>
    <row r="1614" spans="1:11" ht="14.45" customHeight="1" x14ac:dyDescent="0.2">
      <c r="A1614" s="831" t="s">
        <v>583</v>
      </c>
      <c r="B1614" s="832" t="s">
        <v>584</v>
      </c>
      <c r="C1614" s="835" t="s">
        <v>609</v>
      </c>
      <c r="D1614" s="863" t="s">
        <v>610</v>
      </c>
      <c r="E1614" s="835" t="s">
        <v>4533</v>
      </c>
      <c r="F1614" s="863" t="s">
        <v>4534</v>
      </c>
      <c r="G1614" s="835" t="s">
        <v>4558</v>
      </c>
      <c r="H1614" s="835" t="s">
        <v>5799</v>
      </c>
      <c r="I1614" s="849">
        <v>0.47499999403953552</v>
      </c>
      <c r="J1614" s="849">
        <v>700</v>
      </c>
      <c r="K1614" s="850">
        <v>333</v>
      </c>
    </row>
    <row r="1615" spans="1:11" ht="14.45" customHeight="1" x14ac:dyDescent="0.2">
      <c r="A1615" s="831" t="s">
        <v>583</v>
      </c>
      <c r="B1615" s="832" t="s">
        <v>584</v>
      </c>
      <c r="C1615" s="835" t="s">
        <v>609</v>
      </c>
      <c r="D1615" s="863" t="s">
        <v>610</v>
      </c>
      <c r="E1615" s="835" t="s">
        <v>4533</v>
      </c>
      <c r="F1615" s="863" t="s">
        <v>4534</v>
      </c>
      <c r="G1615" s="835" t="s">
        <v>4558</v>
      </c>
      <c r="H1615" s="835" t="s">
        <v>5800</v>
      </c>
      <c r="I1615" s="849">
        <v>0.4699999988079071</v>
      </c>
      <c r="J1615" s="849">
        <v>800</v>
      </c>
      <c r="K1615" s="850">
        <v>376</v>
      </c>
    </row>
    <row r="1616" spans="1:11" ht="14.45" customHeight="1" x14ac:dyDescent="0.2">
      <c r="A1616" s="831" t="s">
        <v>583</v>
      </c>
      <c r="B1616" s="832" t="s">
        <v>584</v>
      </c>
      <c r="C1616" s="835" t="s">
        <v>609</v>
      </c>
      <c r="D1616" s="863" t="s">
        <v>610</v>
      </c>
      <c r="E1616" s="835" t="s">
        <v>4533</v>
      </c>
      <c r="F1616" s="863" t="s">
        <v>4534</v>
      </c>
      <c r="G1616" s="835" t="s">
        <v>4560</v>
      </c>
      <c r="H1616" s="835" t="s">
        <v>4561</v>
      </c>
      <c r="I1616" s="849">
        <v>1.1283333301544189</v>
      </c>
      <c r="J1616" s="849">
        <v>5360</v>
      </c>
      <c r="K1616" s="850">
        <v>6049.6001586914063</v>
      </c>
    </row>
    <row r="1617" spans="1:11" ht="14.45" customHeight="1" x14ac:dyDescent="0.2">
      <c r="A1617" s="831" t="s">
        <v>583</v>
      </c>
      <c r="B1617" s="832" t="s">
        <v>584</v>
      </c>
      <c r="C1617" s="835" t="s">
        <v>609</v>
      </c>
      <c r="D1617" s="863" t="s">
        <v>610</v>
      </c>
      <c r="E1617" s="835" t="s">
        <v>4533</v>
      </c>
      <c r="F1617" s="863" t="s">
        <v>4534</v>
      </c>
      <c r="G1617" s="835" t="s">
        <v>4562</v>
      </c>
      <c r="H1617" s="835" t="s">
        <v>4563</v>
      </c>
      <c r="I1617" s="849">
        <v>1.6749999523162842</v>
      </c>
      <c r="J1617" s="849">
        <v>1300</v>
      </c>
      <c r="K1617" s="850">
        <v>2181</v>
      </c>
    </row>
    <row r="1618" spans="1:11" ht="14.45" customHeight="1" x14ac:dyDescent="0.2">
      <c r="A1618" s="831" t="s">
        <v>583</v>
      </c>
      <c r="B1618" s="832" t="s">
        <v>584</v>
      </c>
      <c r="C1618" s="835" t="s">
        <v>609</v>
      </c>
      <c r="D1618" s="863" t="s">
        <v>610</v>
      </c>
      <c r="E1618" s="835" t="s">
        <v>4533</v>
      </c>
      <c r="F1618" s="863" t="s">
        <v>4534</v>
      </c>
      <c r="G1618" s="835" t="s">
        <v>4562</v>
      </c>
      <c r="H1618" s="835" t="s">
        <v>5291</v>
      </c>
      <c r="I1618" s="849">
        <v>1.6699999570846558</v>
      </c>
      <c r="J1618" s="849">
        <v>1700</v>
      </c>
      <c r="K1618" s="850">
        <v>2839</v>
      </c>
    </row>
    <row r="1619" spans="1:11" ht="14.45" customHeight="1" x14ac:dyDescent="0.2">
      <c r="A1619" s="831" t="s">
        <v>583</v>
      </c>
      <c r="B1619" s="832" t="s">
        <v>584</v>
      </c>
      <c r="C1619" s="835" t="s">
        <v>609</v>
      </c>
      <c r="D1619" s="863" t="s">
        <v>610</v>
      </c>
      <c r="E1619" s="835" t="s">
        <v>4533</v>
      </c>
      <c r="F1619" s="863" t="s">
        <v>4534</v>
      </c>
      <c r="G1619" s="835" t="s">
        <v>5292</v>
      </c>
      <c r="H1619" s="835" t="s">
        <v>5293</v>
      </c>
      <c r="I1619" s="849">
        <v>0.57999998331069946</v>
      </c>
      <c r="J1619" s="849">
        <v>2700</v>
      </c>
      <c r="K1619" s="850">
        <v>1566</v>
      </c>
    </row>
    <row r="1620" spans="1:11" ht="14.45" customHeight="1" x14ac:dyDescent="0.2">
      <c r="A1620" s="831" t="s">
        <v>583</v>
      </c>
      <c r="B1620" s="832" t="s">
        <v>584</v>
      </c>
      <c r="C1620" s="835" t="s">
        <v>609</v>
      </c>
      <c r="D1620" s="863" t="s">
        <v>610</v>
      </c>
      <c r="E1620" s="835" t="s">
        <v>4533</v>
      </c>
      <c r="F1620" s="863" t="s">
        <v>4534</v>
      </c>
      <c r="G1620" s="835" t="s">
        <v>4564</v>
      </c>
      <c r="H1620" s="835" t="s">
        <v>4565</v>
      </c>
      <c r="I1620" s="849">
        <v>0.67000001668930054</v>
      </c>
      <c r="J1620" s="849">
        <v>500</v>
      </c>
      <c r="K1620" s="850">
        <v>335</v>
      </c>
    </row>
    <row r="1621" spans="1:11" ht="14.45" customHeight="1" x14ac:dyDescent="0.2">
      <c r="A1621" s="831" t="s">
        <v>583</v>
      </c>
      <c r="B1621" s="832" t="s">
        <v>584</v>
      </c>
      <c r="C1621" s="835" t="s">
        <v>609</v>
      </c>
      <c r="D1621" s="863" t="s">
        <v>610</v>
      </c>
      <c r="E1621" s="835" t="s">
        <v>4533</v>
      </c>
      <c r="F1621" s="863" t="s">
        <v>4534</v>
      </c>
      <c r="G1621" s="835" t="s">
        <v>4564</v>
      </c>
      <c r="H1621" s="835" t="s">
        <v>5294</v>
      </c>
      <c r="I1621" s="849">
        <v>0.67000001668930054</v>
      </c>
      <c r="J1621" s="849">
        <v>2200</v>
      </c>
      <c r="K1621" s="850">
        <v>1474</v>
      </c>
    </row>
    <row r="1622" spans="1:11" ht="14.45" customHeight="1" x14ac:dyDescent="0.2">
      <c r="A1622" s="831" t="s">
        <v>583</v>
      </c>
      <c r="B1622" s="832" t="s">
        <v>584</v>
      </c>
      <c r="C1622" s="835" t="s">
        <v>609</v>
      </c>
      <c r="D1622" s="863" t="s">
        <v>610</v>
      </c>
      <c r="E1622" s="835" t="s">
        <v>4533</v>
      </c>
      <c r="F1622" s="863" t="s">
        <v>4534</v>
      </c>
      <c r="G1622" s="835" t="s">
        <v>5297</v>
      </c>
      <c r="H1622" s="835" t="s">
        <v>5298</v>
      </c>
      <c r="I1622" s="849">
        <v>6.309999942779541</v>
      </c>
      <c r="J1622" s="849">
        <v>1100</v>
      </c>
      <c r="K1622" s="850">
        <v>6942.8900146484375</v>
      </c>
    </row>
    <row r="1623" spans="1:11" ht="14.45" customHeight="1" x14ac:dyDescent="0.2">
      <c r="A1623" s="831" t="s">
        <v>583</v>
      </c>
      <c r="B1623" s="832" t="s">
        <v>584</v>
      </c>
      <c r="C1623" s="835" t="s">
        <v>609</v>
      </c>
      <c r="D1623" s="863" t="s">
        <v>610</v>
      </c>
      <c r="E1623" s="835" t="s">
        <v>4533</v>
      </c>
      <c r="F1623" s="863" t="s">
        <v>4534</v>
      </c>
      <c r="G1623" s="835" t="s">
        <v>5299</v>
      </c>
      <c r="H1623" s="835" t="s">
        <v>5300</v>
      </c>
      <c r="I1623" s="849">
        <v>9.1499996185302734</v>
      </c>
      <c r="J1623" s="849">
        <v>1100</v>
      </c>
      <c r="K1623" s="850">
        <v>10062.209716796875</v>
      </c>
    </row>
    <row r="1624" spans="1:11" ht="14.45" customHeight="1" x14ac:dyDescent="0.2">
      <c r="A1624" s="831" t="s">
        <v>583</v>
      </c>
      <c r="B1624" s="832" t="s">
        <v>584</v>
      </c>
      <c r="C1624" s="835" t="s">
        <v>609</v>
      </c>
      <c r="D1624" s="863" t="s">
        <v>610</v>
      </c>
      <c r="E1624" s="835" t="s">
        <v>4533</v>
      </c>
      <c r="F1624" s="863" t="s">
        <v>4534</v>
      </c>
      <c r="G1624" s="835" t="s">
        <v>5309</v>
      </c>
      <c r="H1624" s="835" t="s">
        <v>5310</v>
      </c>
      <c r="I1624" s="849">
        <v>6.2399997711181641</v>
      </c>
      <c r="J1624" s="849">
        <v>30</v>
      </c>
      <c r="K1624" s="850">
        <v>187.19999694824219</v>
      </c>
    </row>
    <row r="1625" spans="1:11" ht="14.45" customHeight="1" x14ac:dyDescent="0.2">
      <c r="A1625" s="831" t="s">
        <v>583</v>
      </c>
      <c r="B1625" s="832" t="s">
        <v>584</v>
      </c>
      <c r="C1625" s="835" t="s">
        <v>609</v>
      </c>
      <c r="D1625" s="863" t="s">
        <v>610</v>
      </c>
      <c r="E1625" s="835" t="s">
        <v>4533</v>
      </c>
      <c r="F1625" s="863" t="s">
        <v>4534</v>
      </c>
      <c r="G1625" s="835" t="s">
        <v>6021</v>
      </c>
      <c r="H1625" s="835" t="s">
        <v>6022</v>
      </c>
      <c r="I1625" s="849">
        <v>74.260002136230469</v>
      </c>
      <c r="J1625" s="849">
        <v>25</v>
      </c>
      <c r="K1625" s="850">
        <v>1856.43994140625</v>
      </c>
    </row>
    <row r="1626" spans="1:11" ht="14.45" customHeight="1" x14ac:dyDescent="0.2">
      <c r="A1626" s="831" t="s">
        <v>583</v>
      </c>
      <c r="B1626" s="832" t="s">
        <v>584</v>
      </c>
      <c r="C1626" s="835" t="s">
        <v>609</v>
      </c>
      <c r="D1626" s="863" t="s">
        <v>610</v>
      </c>
      <c r="E1626" s="835" t="s">
        <v>4533</v>
      </c>
      <c r="F1626" s="863" t="s">
        <v>4534</v>
      </c>
      <c r="G1626" s="835" t="s">
        <v>4556</v>
      </c>
      <c r="H1626" s="835" t="s">
        <v>4566</v>
      </c>
      <c r="I1626" s="849">
        <v>1.0900000333786011</v>
      </c>
      <c r="J1626" s="849">
        <v>9600</v>
      </c>
      <c r="K1626" s="850">
        <v>10464</v>
      </c>
    </row>
    <row r="1627" spans="1:11" ht="14.45" customHeight="1" x14ac:dyDescent="0.2">
      <c r="A1627" s="831" t="s">
        <v>583</v>
      </c>
      <c r="B1627" s="832" t="s">
        <v>584</v>
      </c>
      <c r="C1627" s="835" t="s">
        <v>609</v>
      </c>
      <c r="D1627" s="863" t="s">
        <v>610</v>
      </c>
      <c r="E1627" s="835" t="s">
        <v>4533</v>
      </c>
      <c r="F1627" s="863" t="s">
        <v>4534</v>
      </c>
      <c r="G1627" s="835" t="s">
        <v>4558</v>
      </c>
      <c r="H1627" s="835" t="s">
        <v>4567</v>
      </c>
      <c r="I1627" s="849">
        <v>0.47699999213218691</v>
      </c>
      <c r="J1627" s="849">
        <v>4500</v>
      </c>
      <c r="K1627" s="850">
        <v>2143</v>
      </c>
    </row>
    <row r="1628" spans="1:11" ht="14.45" customHeight="1" x14ac:dyDescent="0.2">
      <c r="A1628" s="831" t="s">
        <v>583</v>
      </c>
      <c r="B1628" s="832" t="s">
        <v>584</v>
      </c>
      <c r="C1628" s="835" t="s">
        <v>609</v>
      </c>
      <c r="D1628" s="863" t="s">
        <v>610</v>
      </c>
      <c r="E1628" s="835" t="s">
        <v>4533</v>
      </c>
      <c r="F1628" s="863" t="s">
        <v>4534</v>
      </c>
      <c r="G1628" s="835" t="s">
        <v>4562</v>
      </c>
      <c r="H1628" s="835" t="s">
        <v>4568</v>
      </c>
      <c r="I1628" s="849">
        <v>1.6741666197776794</v>
      </c>
      <c r="J1628" s="849">
        <v>10000</v>
      </c>
      <c r="K1628" s="850">
        <v>16747</v>
      </c>
    </row>
    <row r="1629" spans="1:11" ht="14.45" customHeight="1" x14ac:dyDescent="0.2">
      <c r="A1629" s="831" t="s">
        <v>583</v>
      </c>
      <c r="B1629" s="832" t="s">
        <v>584</v>
      </c>
      <c r="C1629" s="835" t="s">
        <v>609</v>
      </c>
      <c r="D1629" s="863" t="s">
        <v>610</v>
      </c>
      <c r="E1629" s="835" t="s">
        <v>4533</v>
      </c>
      <c r="F1629" s="863" t="s">
        <v>4534</v>
      </c>
      <c r="G1629" s="835" t="s">
        <v>4564</v>
      </c>
      <c r="H1629" s="835" t="s">
        <v>4569</v>
      </c>
      <c r="I1629" s="849">
        <v>0.67090910673141479</v>
      </c>
      <c r="J1629" s="849">
        <v>7400</v>
      </c>
      <c r="K1629" s="850">
        <v>4960</v>
      </c>
    </row>
    <row r="1630" spans="1:11" ht="14.45" customHeight="1" x14ac:dyDescent="0.2">
      <c r="A1630" s="831" t="s">
        <v>583</v>
      </c>
      <c r="B1630" s="832" t="s">
        <v>584</v>
      </c>
      <c r="C1630" s="835" t="s">
        <v>609</v>
      </c>
      <c r="D1630" s="863" t="s">
        <v>610</v>
      </c>
      <c r="E1630" s="835" t="s">
        <v>4533</v>
      </c>
      <c r="F1630" s="863" t="s">
        <v>4534</v>
      </c>
      <c r="G1630" s="835" t="s">
        <v>5309</v>
      </c>
      <c r="H1630" s="835" t="s">
        <v>5317</v>
      </c>
      <c r="I1630" s="849">
        <v>6.2300000190734863</v>
      </c>
      <c r="J1630" s="849">
        <v>30</v>
      </c>
      <c r="K1630" s="850">
        <v>186.89999389648438</v>
      </c>
    </row>
    <row r="1631" spans="1:11" ht="14.45" customHeight="1" x14ac:dyDescent="0.2">
      <c r="A1631" s="831" t="s">
        <v>583</v>
      </c>
      <c r="B1631" s="832" t="s">
        <v>584</v>
      </c>
      <c r="C1631" s="835" t="s">
        <v>609</v>
      </c>
      <c r="D1631" s="863" t="s">
        <v>610</v>
      </c>
      <c r="E1631" s="835" t="s">
        <v>4533</v>
      </c>
      <c r="F1631" s="863" t="s">
        <v>4534</v>
      </c>
      <c r="G1631" s="835" t="s">
        <v>6256</v>
      </c>
      <c r="H1631" s="835" t="s">
        <v>6257</v>
      </c>
      <c r="I1631" s="849">
        <v>148.83000183105469</v>
      </c>
      <c r="J1631" s="849">
        <v>1</v>
      </c>
      <c r="K1631" s="850">
        <v>148.83000183105469</v>
      </c>
    </row>
    <row r="1632" spans="1:11" ht="14.45" customHeight="1" x14ac:dyDescent="0.2">
      <c r="A1632" s="831" t="s">
        <v>583</v>
      </c>
      <c r="B1632" s="832" t="s">
        <v>584</v>
      </c>
      <c r="C1632" s="835" t="s">
        <v>609</v>
      </c>
      <c r="D1632" s="863" t="s">
        <v>610</v>
      </c>
      <c r="E1632" s="835" t="s">
        <v>4533</v>
      </c>
      <c r="F1632" s="863" t="s">
        <v>4534</v>
      </c>
      <c r="G1632" s="835" t="s">
        <v>4570</v>
      </c>
      <c r="H1632" s="835" t="s">
        <v>4571</v>
      </c>
      <c r="I1632" s="849">
        <v>0.47111110885938007</v>
      </c>
      <c r="J1632" s="849">
        <v>4900</v>
      </c>
      <c r="K1632" s="850">
        <v>2307</v>
      </c>
    </row>
    <row r="1633" spans="1:11" ht="14.45" customHeight="1" x14ac:dyDescent="0.2">
      <c r="A1633" s="831" t="s">
        <v>583</v>
      </c>
      <c r="B1633" s="832" t="s">
        <v>584</v>
      </c>
      <c r="C1633" s="835" t="s">
        <v>609</v>
      </c>
      <c r="D1633" s="863" t="s">
        <v>610</v>
      </c>
      <c r="E1633" s="835" t="s">
        <v>4533</v>
      </c>
      <c r="F1633" s="863" t="s">
        <v>4534</v>
      </c>
      <c r="G1633" s="835" t="s">
        <v>4570</v>
      </c>
      <c r="H1633" s="835" t="s">
        <v>5822</v>
      </c>
      <c r="I1633" s="849">
        <v>0.47090908885002136</v>
      </c>
      <c r="J1633" s="849">
        <v>6300</v>
      </c>
      <c r="K1633" s="850">
        <v>2966</v>
      </c>
    </row>
    <row r="1634" spans="1:11" ht="14.45" customHeight="1" x14ac:dyDescent="0.2">
      <c r="A1634" s="831" t="s">
        <v>583</v>
      </c>
      <c r="B1634" s="832" t="s">
        <v>584</v>
      </c>
      <c r="C1634" s="835" t="s">
        <v>609</v>
      </c>
      <c r="D1634" s="863" t="s">
        <v>610</v>
      </c>
      <c r="E1634" s="835" t="s">
        <v>4533</v>
      </c>
      <c r="F1634" s="863" t="s">
        <v>4534</v>
      </c>
      <c r="G1634" s="835" t="s">
        <v>6078</v>
      </c>
      <c r="H1634" s="835" t="s">
        <v>6079</v>
      </c>
      <c r="I1634" s="849">
        <v>51.560001373291016</v>
      </c>
      <c r="J1634" s="849">
        <v>30</v>
      </c>
      <c r="K1634" s="850">
        <v>1546.739990234375</v>
      </c>
    </row>
    <row r="1635" spans="1:11" ht="14.45" customHeight="1" x14ac:dyDescent="0.2">
      <c r="A1635" s="831" t="s">
        <v>583</v>
      </c>
      <c r="B1635" s="832" t="s">
        <v>584</v>
      </c>
      <c r="C1635" s="835" t="s">
        <v>609</v>
      </c>
      <c r="D1635" s="863" t="s">
        <v>610</v>
      </c>
      <c r="E1635" s="835" t="s">
        <v>4533</v>
      </c>
      <c r="F1635" s="863" t="s">
        <v>4534</v>
      </c>
      <c r="G1635" s="835" t="s">
        <v>5372</v>
      </c>
      <c r="H1635" s="835" t="s">
        <v>5373</v>
      </c>
      <c r="I1635" s="849">
        <v>89.300003051757813</v>
      </c>
      <c r="J1635" s="849">
        <v>60</v>
      </c>
      <c r="K1635" s="850">
        <v>5357.8798828125</v>
      </c>
    </row>
    <row r="1636" spans="1:11" ht="14.45" customHeight="1" x14ac:dyDescent="0.2">
      <c r="A1636" s="831" t="s">
        <v>583</v>
      </c>
      <c r="B1636" s="832" t="s">
        <v>584</v>
      </c>
      <c r="C1636" s="835" t="s">
        <v>609</v>
      </c>
      <c r="D1636" s="863" t="s">
        <v>610</v>
      </c>
      <c r="E1636" s="835" t="s">
        <v>4533</v>
      </c>
      <c r="F1636" s="863" t="s">
        <v>4534</v>
      </c>
      <c r="G1636" s="835" t="s">
        <v>5374</v>
      </c>
      <c r="H1636" s="835" t="s">
        <v>6258</v>
      </c>
      <c r="I1636" s="849">
        <v>541.5999755859375</v>
      </c>
      <c r="J1636" s="849">
        <v>5</v>
      </c>
      <c r="K1636" s="850">
        <v>2707.97998046875</v>
      </c>
    </row>
    <row r="1637" spans="1:11" ht="14.45" customHeight="1" x14ac:dyDescent="0.2">
      <c r="A1637" s="831" t="s">
        <v>583</v>
      </c>
      <c r="B1637" s="832" t="s">
        <v>584</v>
      </c>
      <c r="C1637" s="835" t="s">
        <v>609</v>
      </c>
      <c r="D1637" s="863" t="s">
        <v>610</v>
      </c>
      <c r="E1637" s="835" t="s">
        <v>4533</v>
      </c>
      <c r="F1637" s="863" t="s">
        <v>4534</v>
      </c>
      <c r="G1637" s="835" t="s">
        <v>6082</v>
      </c>
      <c r="H1637" s="835" t="s">
        <v>6083</v>
      </c>
      <c r="I1637" s="849">
        <v>72.150001525878906</v>
      </c>
      <c r="J1637" s="849">
        <v>150</v>
      </c>
      <c r="K1637" s="850">
        <v>10822.850219726563</v>
      </c>
    </row>
    <row r="1638" spans="1:11" ht="14.45" customHeight="1" x14ac:dyDescent="0.2">
      <c r="A1638" s="831" t="s">
        <v>583</v>
      </c>
      <c r="B1638" s="832" t="s">
        <v>584</v>
      </c>
      <c r="C1638" s="835" t="s">
        <v>609</v>
      </c>
      <c r="D1638" s="863" t="s">
        <v>610</v>
      </c>
      <c r="E1638" s="835" t="s">
        <v>4533</v>
      </c>
      <c r="F1638" s="863" t="s">
        <v>4534</v>
      </c>
      <c r="G1638" s="835" t="s">
        <v>5374</v>
      </c>
      <c r="H1638" s="835" t="s">
        <v>5375</v>
      </c>
      <c r="I1638" s="849">
        <v>535.20001220703125</v>
      </c>
      <c r="J1638" s="849">
        <v>5</v>
      </c>
      <c r="K1638" s="850">
        <v>2675.97998046875</v>
      </c>
    </row>
    <row r="1639" spans="1:11" ht="14.45" customHeight="1" x14ac:dyDescent="0.2">
      <c r="A1639" s="831" t="s">
        <v>583</v>
      </c>
      <c r="B1639" s="832" t="s">
        <v>584</v>
      </c>
      <c r="C1639" s="835" t="s">
        <v>609</v>
      </c>
      <c r="D1639" s="863" t="s">
        <v>610</v>
      </c>
      <c r="E1639" s="835" t="s">
        <v>4574</v>
      </c>
      <c r="F1639" s="863" t="s">
        <v>4575</v>
      </c>
      <c r="G1639" s="835" t="s">
        <v>4576</v>
      </c>
      <c r="H1639" s="835" t="s">
        <v>4577</v>
      </c>
      <c r="I1639" s="849">
        <v>10.164545405994762</v>
      </c>
      <c r="J1639" s="849">
        <v>5100</v>
      </c>
      <c r="K1639" s="850">
        <v>51836</v>
      </c>
    </row>
    <row r="1640" spans="1:11" ht="14.45" customHeight="1" x14ac:dyDescent="0.2">
      <c r="A1640" s="831" t="s">
        <v>583</v>
      </c>
      <c r="B1640" s="832" t="s">
        <v>584</v>
      </c>
      <c r="C1640" s="835" t="s">
        <v>609</v>
      </c>
      <c r="D1640" s="863" t="s">
        <v>610</v>
      </c>
      <c r="E1640" s="835" t="s">
        <v>4574</v>
      </c>
      <c r="F1640" s="863" t="s">
        <v>4575</v>
      </c>
      <c r="G1640" s="835" t="s">
        <v>4576</v>
      </c>
      <c r="H1640" s="835" t="s">
        <v>4578</v>
      </c>
      <c r="I1640" s="849">
        <v>10.164615337665264</v>
      </c>
      <c r="J1640" s="849">
        <v>5500</v>
      </c>
      <c r="K1640" s="850">
        <v>55908</v>
      </c>
    </row>
    <row r="1641" spans="1:11" ht="14.45" customHeight="1" x14ac:dyDescent="0.2">
      <c r="A1641" s="831" t="s">
        <v>583</v>
      </c>
      <c r="B1641" s="832" t="s">
        <v>584</v>
      </c>
      <c r="C1641" s="835" t="s">
        <v>609</v>
      </c>
      <c r="D1641" s="863" t="s">
        <v>610</v>
      </c>
      <c r="E1641" s="835" t="s">
        <v>4574</v>
      </c>
      <c r="F1641" s="863" t="s">
        <v>4575</v>
      </c>
      <c r="G1641" s="835" t="s">
        <v>5423</v>
      </c>
      <c r="H1641" s="835" t="s">
        <v>5424</v>
      </c>
      <c r="I1641" s="849">
        <v>1374.199951171875</v>
      </c>
      <c r="J1641" s="849">
        <v>2</v>
      </c>
      <c r="K1641" s="850">
        <v>2748.389892578125</v>
      </c>
    </row>
    <row r="1642" spans="1:11" ht="14.45" customHeight="1" x14ac:dyDescent="0.2">
      <c r="A1642" s="831" t="s">
        <v>583</v>
      </c>
      <c r="B1642" s="832" t="s">
        <v>584</v>
      </c>
      <c r="C1642" s="835" t="s">
        <v>609</v>
      </c>
      <c r="D1642" s="863" t="s">
        <v>610</v>
      </c>
      <c r="E1642" s="835" t="s">
        <v>4574</v>
      </c>
      <c r="F1642" s="863" t="s">
        <v>4575</v>
      </c>
      <c r="G1642" s="835" t="s">
        <v>5431</v>
      </c>
      <c r="H1642" s="835" t="s">
        <v>5433</v>
      </c>
      <c r="I1642" s="849">
        <v>62.659999847412109</v>
      </c>
      <c r="J1642" s="849">
        <v>33</v>
      </c>
      <c r="K1642" s="850">
        <v>2067.659912109375</v>
      </c>
    </row>
    <row r="1643" spans="1:11" ht="14.45" customHeight="1" x14ac:dyDescent="0.2">
      <c r="A1643" s="831" t="s">
        <v>583</v>
      </c>
      <c r="B1643" s="832" t="s">
        <v>584</v>
      </c>
      <c r="C1643" s="835" t="s">
        <v>609</v>
      </c>
      <c r="D1643" s="863" t="s">
        <v>610</v>
      </c>
      <c r="E1643" s="835" t="s">
        <v>4574</v>
      </c>
      <c r="F1643" s="863" t="s">
        <v>4575</v>
      </c>
      <c r="G1643" s="835" t="s">
        <v>5434</v>
      </c>
      <c r="H1643" s="835" t="s">
        <v>5435</v>
      </c>
      <c r="I1643" s="849">
        <v>16.816666285196941</v>
      </c>
      <c r="J1643" s="849">
        <v>150</v>
      </c>
      <c r="K1643" s="850">
        <v>2522.5</v>
      </c>
    </row>
    <row r="1644" spans="1:11" ht="14.45" customHeight="1" x14ac:dyDescent="0.2">
      <c r="A1644" s="831" t="s">
        <v>583</v>
      </c>
      <c r="B1644" s="832" t="s">
        <v>584</v>
      </c>
      <c r="C1644" s="835" t="s">
        <v>609</v>
      </c>
      <c r="D1644" s="863" t="s">
        <v>610</v>
      </c>
      <c r="E1644" s="835" t="s">
        <v>4574</v>
      </c>
      <c r="F1644" s="863" t="s">
        <v>4575</v>
      </c>
      <c r="G1644" s="835" t="s">
        <v>5436</v>
      </c>
      <c r="H1644" s="835" t="s">
        <v>5437</v>
      </c>
      <c r="I1644" s="849">
        <v>16.696667353312176</v>
      </c>
      <c r="J1644" s="849">
        <v>330</v>
      </c>
      <c r="K1644" s="850">
        <v>5510.2000122070313</v>
      </c>
    </row>
    <row r="1645" spans="1:11" ht="14.45" customHeight="1" x14ac:dyDescent="0.2">
      <c r="A1645" s="831" t="s">
        <v>583</v>
      </c>
      <c r="B1645" s="832" t="s">
        <v>584</v>
      </c>
      <c r="C1645" s="835" t="s">
        <v>609</v>
      </c>
      <c r="D1645" s="863" t="s">
        <v>610</v>
      </c>
      <c r="E1645" s="835" t="s">
        <v>4574</v>
      </c>
      <c r="F1645" s="863" t="s">
        <v>4575</v>
      </c>
      <c r="G1645" s="835" t="s">
        <v>5434</v>
      </c>
      <c r="H1645" s="835" t="s">
        <v>5438</v>
      </c>
      <c r="I1645" s="849">
        <v>16.819999694824219</v>
      </c>
      <c r="J1645" s="849">
        <v>500</v>
      </c>
      <c r="K1645" s="850">
        <v>8410</v>
      </c>
    </row>
    <row r="1646" spans="1:11" ht="14.45" customHeight="1" x14ac:dyDescent="0.2">
      <c r="A1646" s="831" t="s">
        <v>583</v>
      </c>
      <c r="B1646" s="832" t="s">
        <v>584</v>
      </c>
      <c r="C1646" s="835" t="s">
        <v>609</v>
      </c>
      <c r="D1646" s="863" t="s">
        <v>610</v>
      </c>
      <c r="E1646" s="835" t="s">
        <v>5441</v>
      </c>
      <c r="F1646" s="863" t="s">
        <v>5442</v>
      </c>
      <c r="G1646" s="835" t="s">
        <v>6259</v>
      </c>
      <c r="H1646" s="835" t="s">
        <v>6260</v>
      </c>
      <c r="I1646" s="849">
        <v>27.251250028610229</v>
      </c>
      <c r="J1646" s="849">
        <v>432</v>
      </c>
      <c r="K1646" s="850">
        <v>11771.460021972656</v>
      </c>
    </row>
    <row r="1647" spans="1:11" ht="14.45" customHeight="1" x14ac:dyDescent="0.2">
      <c r="A1647" s="831" t="s">
        <v>583</v>
      </c>
      <c r="B1647" s="832" t="s">
        <v>584</v>
      </c>
      <c r="C1647" s="835" t="s">
        <v>609</v>
      </c>
      <c r="D1647" s="863" t="s">
        <v>610</v>
      </c>
      <c r="E1647" s="835" t="s">
        <v>5441</v>
      </c>
      <c r="F1647" s="863" t="s">
        <v>5442</v>
      </c>
      <c r="G1647" s="835" t="s">
        <v>6259</v>
      </c>
      <c r="H1647" s="835" t="s">
        <v>6261</v>
      </c>
      <c r="I1647" s="849">
        <v>27.25</v>
      </c>
      <c r="J1647" s="849">
        <v>396</v>
      </c>
      <c r="K1647" s="850">
        <v>10789.910034179688</v>
      </c>
    </row>
    <row r="1648" spans="1:11" ht="14.45" customHeight="1" x14ac:dyDescent="0.2">
      <c r="A1648" s="831" t="s">
        <v>583</v>
      </c>
      <c r="B1648" s="832" t="s">
        <v>584</v>
      </c>
      <c r="C1648" s="835" t="s">
        <v>609</v>
      </c>
      <c r="D1648" s="863" t="s">
        <v>610</v>
      </c>
      <c r="E1648" s="835" t="s">
        <v>4579</v>
      </c>
      <c r="F1648" s="863" t="s">
        <v>4580</v>
      </c>
      <c r="G1648" s="835" t="s">
        <v>6085</v>
      </c>
      <c r="H1648" s="835" t="s">
        <v>6089</v>
      </c>
      <c r="I1648" s="849">
        <v>180.44000244140625</v>
      </c>
      <c r="J1648" s="849">
        <v>50</v>
      </c>
      <c r="K1648" s="850">
        <v>9021.759765625</v>
      </c>
    </row>
    <row r="1649" spans="1:11" ht="14.45" customHeight="1" x14ac:dyDescent="0.2">
      <c r="A1649" s="831" t="s">
        <v>583</v>
      </c>
      <c r="B1649" s="832" t="s">
        <v>584</v>
      </c>
      <c r="C1649" s="835" t="s">
        <v>609</v>
      </c>
      <c r="D1649" s="863" t="s">
        <v>610</v>
      </c>
      <c r="E1649" s="835" t="s">
        <v>4579</v>
      </c>
      <c r="F1649" s="863" t="s">
        <v>4580</v>
      </c>
      <c r="G1649" s="835" t="s">
        <v>4585</v>
      </c>
      <c r="H1649" s="835" t="s">
        <v>4586</v>
      </c>
      <c r="I1649" s="849">
        <v>0.30000001192092896</v>
      </c>
      <c r="J1649" s="849">
        <v>800</v>
      </c>
      <c r="K1649" s="850">
        <v>240</v>
      </c>
    </row>
    <row r="1650" spans="1:11" ht="14.45" customHeight="1" x14ac:dyDescent="0.2">
      <c r="A1650" s="831" t="s">
        <v>583</v>
      </c>
      <c r="B1650" s="832" t="s">
        <v>584</v>
      </c>
      <c r="C1650" s="835" t="s">
        <v>609</v>
      </c>
      <c r="D1650" s="863" t="s">
        <v>610</v>
      </c>
      <c r="E1650" s="835" t="s">
        <v>4579</v>
      </c>
      <c r="F1650" s="863" t="s">
        <v>4580</v>
      </c>
      <c r="G1650" s="835" t="s">
        <v>5454</v>
      </c>
      <c r="H1650" s="835" t="s">
        <v>5850</v>
      </c>
      <c r="I1650" s="849">
        <v>0.30750000476837158</v>
      </c>
      <c r="J1650" s="849">
        <v>2000</v>
      </c>
      <c r="K1650" s="850">
        <v>614</v>
      </c>
    </row>
    <row r="1651" spans="1:11" ht="14.45" customHeight="1" x14ac:dyDescent="0.2">
      <c r="A1651" s="831" t="s">
        <v>583</v>
      </c>
      <c r="B1651" s="832" t="s">
        <v>584</v>
      </c>
      <c r="C1651" s="835" t="s">
        <v>609</v>
      </c>
      <c r="D1651" s="863" t="s">
        <v>610</v>
      </c>
      <c r="E1651" s="835" t="s">
        <v>4579</v>
      </c>
      <c r="F1651" s="863" t="s">
        <v>4580</v>
      </c>
      <c r="G1651" s="835" t="s">
        <v>4587</v>
      </c>
      <c r="H1651" s="835" t="s">
        <v>4588</v>
      </c>
      <c r="I1651" s="849">
        <v>0.54600001573562618</v>
      </c>
      <c r="J1651" s="849">
        <v>8600</v>
      </c>
      <c r="K1651" s="850">
        <v>4696</v>
      </c>
    </row>
    <row r="1652" spans="1:11" ht="14.45" customHeight="1" x14ac:dyDescent="0.2">
      <c r="A1652" s="831" t="s">
        <v>583</v>
      </c>
      <c r="B1652" s="832" t="s">
        <v>584</v>
      </c>
      <c r="C1652" s="835" t="s">
        <v>609</v>
      </c>
      <c r="D1652" s="863" t="s">
        <v>610</v>
      </c>
      <c r="E1652" s="835" t="s">
        <v>4579</v>
      </c>
      <c r="F1652" s="863" t="s">
        <v>4580</v>
      </c>
      <c r="G1652" s="835" t="s">
        <v>4585</v>
      </c>
      <c r="H1652" s="835" t="s">
        <v>4591</v>
      </c>
      <c r="I1652" s="849">
        <v>0.30250000953674316</v>
      </c>
      <c r="J1652" s="849">
        <v>2100</v>
      </c>
      <c r="K1652" s="850">
        <v>635</v>
      </c>
    </row>
    <row r="1653" spans="1:11" ht="14.45" customHeight="1" x14ac:dyDescent="0.2">
      <c r="A1653" s="831" t="s">
        <v>583</v>
      </c>
      <c r="B1653" s="832" t="s">
        <v>584</v>
      </c>
      <c r="C1653" s="835" t="s">
        <v>609</v>
      </c>
      <c r="D1653" s="863" t="s">
        <v>610</v>
      </c>
      <c r="E1653" s="835" t="s">
        <v>4579</v>
      </c>
      <c r="F1653" s="863" t="s">
        <v>4580</v>
      </c>
      <c r="G1653" s="835" t="s">
        <v>5454</v>
      </c>
      <c r="H1653" s="835" t="s">
        <v>5455</v>
      </c>
      <c r="I1653" s="849">
        <v>0.3033333420753479</v>
      </c>
      <c r="J1653" s="849">
        <v>2500</v>
      </c>
      <c r="K1653" s="850">
        <v>758.30000305175781</v>
      </c>
    </row>
    <row r="1654" spans="1:11" ht="14.45" customHeight="1" x14ac:dyDescent="0.2">
      <c r="A1654" s="831" t="s">
        <v>583</v>
      </c>
      <c r="B1654" s="832" t="s">
        <v>584</v>
      </c>
      <c r="C1654" s="835" t="s">
        <v>609</v>
      </c>
      <c r="D1654" s="863" t="s">
        <v>610</v>
      </c>
      <c r="E1654" s="835" t="s">
        <v>4579</v>
      </c>
      <c r="F1654" s="863" t="s">
        <v>4580</v>
      </c>
      <c r="G1654" s="835" t="s">
        <v>4587</v>
      </c>
      <c r="H1654" s="835" t="s">
        <v>4594</v>
      </c>
      <c r="I1654" s="849">
        <v>0.54545456171035767</v>
      </c>
      <c r="J1654" s="849">
        <v>9700</v>
      </c>
      <c r="K1654" s="850">
        <v>5295</v>
      </c>
    </row>
    <row r="1655" spans="1:11" ht="14.45" customHeight="1" x14ac:dyDescent="0.2">
      <c r="A1655" s="831" t="s">
        <v>583</v>
      </c>
      <c r="B1655" s="832" t="s">
        <v>584</v>
      </c>
      <c r="C1655" s="835" t="s">
        <v>609</v>
      </c>
      <c r="D1655" s="863" t="s">
        <v>610</v>
      </c>
      <c r="E1655" s="835" t="s">
        <v>4579</v>
      </c>
      <c r="F1655" s="863" t="s">
        <v>4580</v>
      </c>
      <c r="G1655" s="835" t="s">
        <v>6262</v>
      </c>
      <c r="H1655" s="835" t="s">
        <v>6263</v>
      </c>
      <c r="I1655" s="849">
        <v>101.58000183105469</v>
      </c>
      <c r="J1655" s="849">
        <v>25</v>
      </c>
      <c r="K1655" s="850">
        <v>2539.489990234375</v>
      </c>
    </row>
    <row r="1656" spans="1:11" ht="14.45" customHeight="1" x14ac:dyDescent="0.2">
      <c r="A1656" s="831" t="s">
        <v>583</v>
      </c>
      <c r="B1656" s="832" t="s">
        <v>584</v>
      </c>
      <c r="C1656" s="835" t="s">
        <v>609</v>
      </c>
      <c r="D1656" s="863" t="s">
        <v>610</v>
      </c>
      <c r="E1656" s="835" t="s">
        <v>4579</v>
      </c>
      <c r="F1656" s="863" t="s">
        <v>4580</v>
      </c>
      <c r="G1656" s="835" t="s">
        <v>6090</v>
      </c>
      <c r="H1656" s="835" t="s">
        <v>6091</v>
      </c>
      <c r="I1656" s="849">
        <v>180.44000244140625</v>
      </c>
      <c r="J1656" s="849">
        <v>50</v>
      </c>
      <c r="K1656" s="850">
        <v>9021.759765625</v>
      </c>
    </row>
    <row r="1657" spans="1:11" ht="14.45" customHeight="1" x14ac:dyDescent="0.2">
      <c r="A1657" s="831" t="s">
        <v>583</v>
      </c>
      <c r="B1657" s="832" t="s">
        <v>584</v>
      </c>
      <c r="C1657" s="835" t="s">
        <v>609</v>
      </c>
      <c r="D1657" s="863" t="s">
        <v>610</v>
      </c>
      <c r="E1657" s="835" t="s">
        <v>4579</v>
      </c>
      <c r="F1657" s="863" t="s">
        <v>4580</v>
      </c>
      <c r="G1657" s="835" t="s">
        <v>6096</v>
      </c>
      <c r="H1657" s="835" t="s">
        <v>6097</v>
      </c>
      <c r="I1657" s="849">
        <v>48.819999694824219</v>
      </c>
      <c r="J1657" s="849">
        <v>25</v>
      </c>
      <c r="K1657" s="850">
        <v>1220.5899658203125</v>
      </c>
    </row>
    <row r="1658" spans="1:11" ht="14.45" customHeight="1" x14ac:dyDescent="0.2">
      <c r="A1658" s="831" t="s">
        <v>583</v>
      </c>
      <c r="B1658" s="832" t="s">
        <v>584</v>
      </c>
      <c r="C1658" s="835" t="s">
        <v>609</v>
      </c>
      <c r="D1658" s="863" t="s">
        <v>610</v>
      </c>
      <c r="E1658" s="835" t="s">
        <v>4579</v>
      </c>
      <c r="F1658" s="863" t="s">
        <v>4580</v>
      </c>
      <c r="G1658" s="835" t="s">
        <v>6098</v>
      </c>
      <c r="H1658" s="835" t="s">
        <v>6099</v>
      </c>
      <c r="I1658" s="849">
        <v>48.819999694824219</v>
      </c>
      <c r="J1658" s="849">
        <v>50</v>
      </c>
      <c r="K1658" s="850">
        <v>2441.179931640625</v>
      </c>
    </row>
    <row r="1659" spans="1:11" ht="14.45" customHeight="1" x14ac:dyDescent="0.2">
      <c r="A1659" s="831" t="s">
        <v>583</v>
      </c>
      <c r="B1659" s="832" t="s">
        <v>584</v>
      </c>
      <c r="C1659" s="835" t="s">
        <v>609</v>
      </c>
      <c r="D1659" s="863" t="s">
        <v>610</v>
      </c>
      <c r="E1659" s="835" t="s">
        <v>4579</v>
      </c>
      <c r="F1659" s="863" t="s">
        <v>4580</v>
      </c>
      <c r="G1659" s="835" t="s">
        <v>6100</v>
      </c>
      <c r="H1659" s="835" t="s">
        <v>6101</v>
      </c>
      <c r="I1659" s="849">
        <v>48.819999694824219</v>
      </c>
      <c r="J1659" s="849">
        <v>50</v>
      </c>
      <c r="K1659" s="850">
        <v>2441.179931640625</v>
      </c>
    </row>
    <row r="1660" spans="1:11" ht="14.45" customHeight="1" x14ac:dyDescent="0.2">
      <c r="A1660" s="831" t="s">
        <v>583</v>
      </c>
      <c r="B1660" s="832" t="s">
        <v>584</v>
      </c>
      <c r="C1660" s="835" t="s">
        <v>609</v>
      </c>
      <c r="D1660" s="863" t="s">
        <v>610</v>
      </c>
      <c r="E1660" s="835" t="s">
        <v>4579</v>
      </c>
      <c r="F1660" s="863" t="s">
        <v>4580</v>
      </c>
      <c r="G1660" s="835" t="s">
        <v>6090</v>
      </c>
      <c r="H1660" s="835" t="s">
        <v>6104</v>
      </c>
      <c r="I1660" s="849">
        <v>180.44000244140625</v>
      </c>
      <c r="J1660" s="849">
        <v>25</v>
      </c>
      <c r="K1660" s="850">
        <v>4510.8798828125</v>
      </c>
    </row>
    <row r="1661" spans="1:11" ht="14.45" customHeight="1" x14ac:dyDescent="0.2">
      <c r="A1661" s="831" t="s">
        <v>583</v>
      </c>
      <c r="B1661" s="832" t="s">
        <v>584</v>
      </c>
      <c r="C1661" s="835" t="s">
        <v>609</v>
      </c>
      <c r="D1661" s="863" t="s">
        <v>610</v>
      </c>
      <c r="E1661" s="835" t="s">
        <v>4579</v>
      </c>
      <c r="F1661" s="863" t="s">
        <v>4580</v>
      </c>
      <c r="G1661" s="835" t="s">
        <v>6094</v>
      </c>
      <c r="H1661" s="835" t="s">
        <v>6106</v>
      </c>
      <c r="I1661" s="849">
        <v>48.819999694824219</v>
      </c>
      <c r="J1661" s="849">
        <v>75</v>
      </c>
      <c r="K1661" s="850">
        <v>3661.7698974609375</v>
      </c>
    </row>
    <row r="1662" spans="1:11" ht="14.45" customHeight="1" x14ac:dyDescent="0.2">
      <c r="A1662" s="831" t="s">
        <v>583</v>
      </c>
      <c r="B1662" s="832" t="s">
        <v>584</v>
      </c>
      <c r="C1662" s="835" t="s">
        <v>609</v>
      </c>
      <c r="D1662" s="863" t="s">
        <v>610</v>
      </c>
      <c r="E1662" s="835" t="s">
        <v>4579</v>
      </c>
      <c r="F1662" s="863" t="s">
        <v>4580</v>
      </c>
      <c r="G1662" s="835" t="s">
        <v>6096</v>
      </c>
      <c r="H1662" s="835" t="s">
        <v>6107</v>
      </c>
      <c r="I1662" s="849">
        <v>48.819999694824219</v>
      </c>
      <c r="J1662" s="849">
        <v>50</v>
      </c>
      <c r="K1662" s="850">
        <v>2441.179931640625</v>
      </c>
    </row>
    <row r="1663" spans="1:11" ht="14.45" customHeight="1" x14ac:dyDescent="0.2">
      <c r="A1663" s="831" t="s">
        <v>583</v>
      </c>
      <c r="B1663" s="832" t="s">
        <v>584</v>
      </c>
      <c r="C1663" s="835" t="s">
        <v>609</v>
      </c>
      <c r="D1663" s="863" t="s">
        <v>610</v>
      </c>
      <c r="E1663" s="835" t="s">
        <v>4579</v>
      </c>
      <c r="F1663" s="863" t="s">
        <v>4580</v>
      </c>
      <c r="G1663" s="835" t="s">
        <v>6098</v>
      </c>
      <c r="H1663" s="835" t="s">
        <v>6108</v>
      </c>
      <c r="I1663" s="849">
        <v>48.822000122070314</v>
      </c>
      <c r="J1663" s="849">
        <v>125</v>
      </c>
      <c r="K1663" s="850">
        <v>6102.93994140625</v>
      </c>
    </row>
    <row r="1664" spans="1:11" ht="14.45" customHeight="1" x14ac:dyDescent="0.2">
      <c r="A1664" s="831" t="s">
        <v>583</v>
      </c>
      <c r="B1664" s="832" t="s">
        <v>584</v>
      </c>
      <c r="C1664" s="835" t="s">
        <v>609</v>
      </c>
      <c r="D1664" s="863" t="s">
        <v>610</v>
      </c>
      <c r="E1664" s="835" t="s">
        <v>4579</v>
      </c>
      <c r="F1664" s="863" t="s">
        <v>4580</v>
      </c>
      <c r="G1664" s="835" t="s">
        <v>6100</v>
      </c>
      <c r="H1664" s="835" t="s">
        <v>6109</v>
      </c>
      <c r="I1664" s="849">
        <v>48.823333740234375</v>
      </c>
      <c r="J1664" s="849">
        <v>75</v>
      </c>
      <c r="K1664" s="850">
        <v>3661.77001953125</v>
      </c>
    </row>
    <row r="1665" spans="1:11" ht="14.45" customHeight="1" x14ac:dyDescent="0.2">
      <c r="A1665" s="831" t="s">
        <v>583</v>
      </c>
      <c r="B1665" s="832" t="s">
        <v>584</v>
      </c>
      <c r="C1665" s="835" t="s">
        <v>609</v>
      </c>
      <c r="D1665" s="863" t="s">
        <v>610</v>
      </c>
      <c r="E1665" s="835" t="s">
        <v>4579</v>
      </c>
      <c r="F1665" s="863" t="s">
        <v>4580</v>
      </c>
      <c r="G1665" s="835" t="s">
        <v>6110</v>
      </c>
      <c r="H1665" s="835" t="s">
        <v>6111</v>
      </c>
      <c r="I1665" s="849">
        <v>1.5579999446868897</v>
      </c>
      <c r="J1665" s="849">
        <v>1200</v>
      </c>
      <c r="K1665" s="850">
        <v>1869.4399719238281</v>
      </c>
    </row>
    <row r="1666" spans="1:11" ht="14.45" customHeight="1" x14ac:dyDescent="0.2">
      <c r="A1666" s="831" t="s">
        <v>583</v>
      </c>
      <c r="B1666" s="832" t="s">
        <v>584</v>
      </c>
      <c r="C1666" s="835" t="s">
        <v>609</v>
      </c>
      <c r="D1666" s="863" t="s">
        <v>610</v>
      </c>
      <c r="E1666" s="835" t="s">
        <v>4579</v>
      </c>
      <c r="F1666" s="863" t="s">
        <v>4580</v>
      </c>
      <c r="G1666" s="835" t="s">
        <v>6110</v>
      </c>
      <c r="H1666" s="835" t="s">
        <v>6112</v>
      </c>
      <c r="I1666" s="849">
        <v>1.559999942779541</v>
      </c>
      <c r="J1666" s="849">
        <v>2000</v>
      </c>
      <c r="K1666" s="850">
        <v>3118.0800018310547</v>
      </c>
    </row>
    <row r="1667" spans="1:11" ht="14.45" customHeight="1" x14ac:dyDescent="0.2">
      <c r="A1667" s="831" t="s">
        <v>583</v>
      </c>
      <c r="B1667" s="832" t="s">
        <v>584</v>
      </c>
      <c r="C1667" s="835" t="s">
        <v>609</v>
      </c>
      <c r="D1667" s="863" t="s">
        <v>610</v>
      </c>
      <c r="E1667" s="835" t="s">
        <v>4579</v>
      </c>
      <c r="F1667" s="863" t="s">
        <v>4580</v>
      </c>
      <c r="G1667" s="835" t="s">
        <v>4601</v>
      </c>
      <c r="H1667" s="835" t="s">
        <v>6264</v>
      </c>
      <c r="I1667" s="849">
        <v>180.44000244140625</v>
      </c>
      <c r="J1667" s="849">
        <v>25</v>
      </c>
      <c r="K1667" s="850">
        <v>4510.8798828125</v>
      </c>
    </row>
    <row r="1668" spans="1:11" ht="14.45" customHeight="1" x14ac:dyDescent="0.2">
      <c r="A1668" s="831" t="s">
        <v>583</v>
      </c>
      <c r="B1668" s="832" t="s">
        <v>584</v>
      </c>
      <c r="C1668" s="835" t="s">
        <v>609</v>
      </c>
      <c r="D1668" s="863" t="s">
        <v>610</v>
      </c>
      <c r="E1668" s="835" t="s">
        <v>4579</v>
      </c>
      <c r="F1668" s="863" t="s">
        <v>4580</v>
      </c>
      <c r="G1668" s="835" t="s">
        <v>6113</v>
      </c>
      <c r="H1668" s="835" t="s">
        <v>6114</v>
      </c>
      <c r="I1668" s="849">
        <v>180.44000244140625</v>
      </c>
      <c r="J1668" s="849">
        <v>50</v>
      </c>
      <c r="K1668" s="850">
        <v>9021.759765625</v>
      </c>
    </row>
    <row r="1669" spans="1:11" ht="14.45" customHeight="1" x14ac:dyDescent="0.2">
      <c r="A1669" s="831" t="s">
        <v>583</v>
      </c>
      <c r="B1669" s="832" t="s">
        <v>584</v>
      </c>
      <c r="C1669" s="835" t="s">
        <v>609</v>
      </c>
      <c r="D1669" s="863" t="s">
        <v>610</v>
      </c>
      <c r="E1669" s="835" t="s">
        <v>4579</v>
      </c>
      <c r="F1669" s="863" t="s">
        <v>4580</v>
      </c>
      <c r="G1669" s="835" t="s">
        <v>6113</v>
      </c>
      <c r="H1669" s="835" t="s">
        <v>6115</v>
      </c>
      <c r="I1669" s="849">
        <v>180.44000244140625</v>
      </c>
      <c r="J1669" s="849">
        <v>50</v>
      </c>
      <c r="K1669" s="850">
        <v>9021.759765625</v>
      </c>
    </row>
    <row r="1670" spans="1:11" ht="14.45" customHeight="1" x14ac:dyDescent="0.2">
      <c r="A1670" s="831" t="s">
        <v>583</v>
      </c>
      <c r="B1670" s="832" t="s">
        <v>584</v>
      </c>
      <c r="C1670" s="835" t="s">
        <v>609</v>
      </c>
      <c r="D1670" s="863" t="s">
        <v>610</v>
      </c>
      <c r="E1670" s="835" t="s">
        <v>4579</v>
      </c>
      <c r="F1670" s="863" t="s">
        <v>4580</v>
      </c>
      <c r="G1670" s="835" t="s">
        <v>6116</v>
      </c>
      <c r="H1670" s="835" t="s">
        <v>6117</v>
      </c>
      <c r="I1670" s="849">
        <v>180</v>
      </c>
      <c r="J1670" s="849">
        <v>100</v>
      </c>
      <c r="K1670" s="850">
        <v>17999.96044921875</v>
      </c>
    </row>
    <row r="1671" spans="1:11" ht="14.45" customHeight="1" x14ac:dyDescent="0.2">
      <c r="A1671" s="831" t="s">
        <v>583</v>
      </c>
      <c r="B1671" s="832" t="s">
        <v>584</v>
      </c>
      <c r="C1671" s="835" t="s">
        <v>609</v>
      </c>
      <c r="D1671" s="863" t="s">
        <v>610</v>
      </c>
      <c r="E1671" s="835" t="s">
        <v>4579</v>
      </c>
      <c r="F1671" s="863" t="s">
        <v>4580</v>
      </c>
      <c r="G1671" s="835" t="s">
        <v>6116</v>
      </c>
      <c r="H1671" s="835" t="s">
        <v>6118</v>
      </c>
      <c r="I1671" s="849">
        <v>180</v>
      </c>
      <c r="J1671" s="849">
        <v>50</v>
      </c>
      <c r="K1671" s="850">
        <v>8999.97021484375</v>
      </c>
    </row>
    <row r="1672" spans="1:11" ht="14.45" customHeight="1" x14ac:dyDescent="0.2">
      <c r="A1672" s="831" t="s">
        <v>583</v>
      </c>
      <c r="B1672" s="832" t="s">
        <v>584</v>
      </c>
      <c r="C1672" s="835" t="s">
        <v>609</v>
      </c>
      <c r="D1672" s="863" t="s">
        <v>610</v>
      </c>
      <c r="E1672" s="835" t="s">
        <v>4579</v>
      </c>
      <c r="F1672" s="863" t="s">
        <v>4580</v>
      </c>
      <c r="G1672" s="835" t="s">
        <v>4603</v>
      </c>
      <c r="H1672" s="835" t="s">
        <v>4604</v>
      </c>
      <c r="I1672" s="849">
        <v>180</v>
      </c>
      <c r="J1672" s="849">
        <v>25</v>
      </c>
      <c r="K1672" s="850">
        <v>4499.990234375</v>
      </c>
    </row>
    <row r="1673" spans="1:11" ht="14.45" customHeight="1" x14ac:dyDescent="0.2">
      <c r="A1673" s="831" t="s">
        <v>583</v>
      </c>
      <c r="B1673" s="832" t="s">
        <v>584</v>
      </c>
      <c r="C1673" s="835" t="s">
        <v>609</v>
      </c>
      <c r="D1673" s="863" t="s">
        <v>610</v>
      </c>
      <c r="E1673" s="835" t="s">
        <v>4579</v>
      </c>
      <c r="F1673" s="863" t="s">
        <v>4580</v>
      </c>
      <c r="G1673" s="835" t="s">
        <v>4603</v>
      </c>
      <c r="H1673" s="835" t="s">
        <v>4605</v>
      </c>
      <c r="I1673" s="849">
        <v>180</v>
      </c>
      <c r="J1673" s="849">
        <v>50</v>
      </c>
      <c r="K1673" s="850">
        <v>8999.98046875</v>
      </c>
    </row>
    <row r="1674" spans="1:11" ht="14.45" customHeight="1" x14ac:dyDescent="0.2">
      <c r="A1674" s="831" t="s">
        <v>583</v>
      </c>
      <c r="B1674" s="832" t="s">
        <v>584</v>
      </c>
      <c r="C1674" s="835" t="s">
        <v>609</v>
      </c>
      <c r="D1674" s="863" t="s">
        <v>610</v>
      </c>
      <c r="E1674" s="835" t="s">
        <v>4606</v>
      </c>
      <c r="F1674" s="863" t="s">
        <v>4607</v>
      </c>
      <c r="G1674" s="835" t="s">
        <v>4616</v>
      </c>
      <c r="H1674" s="835" t="s">
        <v>4617</v>
      </c>
      <c r="I1674" s="849">
        <v>0.62799999713897703</v>
      </c>
      <c r="J1674" s="849">
        <v>12000</v>
      </c>
      <c r="K1674" s="850">
        <v>7536</v>
      </c>
    </row>
    <row r="1675" spans="1:11" ht="14.45" customHeight="1" x14ac:dyDescent="0.2">
      <c r="A1675" s="831" t="s">
        <v>583</v>
      </c>
      <c r="B1675" s="832" t="s">
        <v>584</v>
      </c>
      <c r="C1675" s="835" t="s">
        <v>609</v>
      </c>
      <c r="D1675" s="863" t="s">
        <v>610</v>
      </c>
      <c r="E1675" s="835" t="s">
        <v>4606</v>
      </c>
      <c r="F1675" s="863" t="s">
        <v>4607</v>
      </c>
      <c r="G1675" s="835" t="s">
        <v>4618</v>
      </c>
      <c r="H1675" s="835" t="s">
        <v>4619</v>
      </c>
      <c r="I1675" s="849">
        <v>0.6288888851801554</v>
      </c>
      <c r="J1675" s="849">
        <v>19400</v>
      </c>
      <c r="K1675" s="850">
        <v>12182</v>
      </c>
    </row>
    <row r="1676" spans="1:11" ht="14.45" customHeight="1" x14ac:dyDescent="0.2">
      <c r="A1676" s="831" t="s">
        <v>583</v>
      </c>
      <c r="B1676" s="832" t="s">
        <v>584</v>
      </c>
      <c r="C1676" s="835" t="s">
        <v>609</v>
      </c>
      <c r="D1676" s="863" t="s">
        <v>610</v>
      </c>
      <c r="E1676" s="835" t="s">
        <v>4606</v>
      </c>
      <c r="F1676" s="863" t="s">
        <v>4607</v>
      </c>
      <c r="G1676" s="835" t="s">
        <v>5476</v>
      </c>
      <c r="H1676" s="835" t="s">
        <v>5477</v>
      </c>
      <c r="I1676" s="849">
        <v>0.62222221824857926</v>
      </c>
      <c r="J1676" s="849">
        <v>12800</v>
      </c>
      <c r="K1676" s="850">
        <v>8022</v>
      </c>
    </row>
    <row r="1677" spans="1:11" ht="14.45" customHeight="1" x14ac:dyDescent="0.2">
      <c r="A1677" s="831" t="s">
        <v>583</v>
      </c>
      <c r="B1677" s="832" t="s">
        <v>584</v>
      </c>
      <c r="C1677" s="835" t="s">
        <v>609</v>
      </c>
      <c r="D1677" s="863" t="s">
        <v>610</v>
      </c>
      <c r="E1677" s="835" t="s">
        <v>4606</v>
      </c>
      <c r="F1677" s="863" t="s">
        <v>4607</v>
      </c>
      <c r="G1677" s="835" t="s">
        <v>4616</v>
      </c>
      <c r="H1677" s="835" t="s">
        <v>4620</v>
      </c>
      <c r="I1677" s="849">
        <v>0.6288888851801554</v>
      </c>
      <c r="J1677" s="849">
        <v>13000</v>
      </c>
      <c r="K1677" s="850">
        <v>8170</v>
      </c>
    </row>
    <row r="1678" spans="1:11" ht="14.45" customHeight="1" x14ac:dyDescent="0.2">
      <c r="A1678" s="831" t="s">
        <v>583</v>
      </c>
      <c r="B1678" s="832" t="s">
        <v>584</v>
      </c>
      <c r="C1678" s="835" t="s">
        <v>609</v>
      </c>
      <c r="D1678" s="863" t="s">
        <v>610</v>
      </c>
      <c r="E1678" s="835" t="s">
        <v>4606</v>
      </c>
      <c r="F1678" s="863" t="s">
        <v>4607</v>
      </c>
      <c r="G1678" s="835" t="s">
        <v>4618</v>
      </c>
      <c r="H1678" s="835" t="s">
        <v>4621</v>
      </c>
      <c r="I1678" s="849">
        <v>0.62909090518951416</v>
      </c>
      <c r="J1678" s="849">
        <v>23400</v>
      </c>
      <c r="K1678" s="850">
        <v>14702</v>
      </c>
    </row>
    <row r="1679" spans="1:11" ht="14.45" customHeight="1" x14ac:dyDescent="0.2">
      <c r="A1679" s="831" t="s">
        <v>583</v>
      </c>
      <c r="B1679" s="832" t="s">
        <v>584</v>
      </c>
      <c r="C1679" s="835" t="s">
        <v>609</v>
      </c>
      <c r="D1679" s="863" t="s">
        <v>610</v>
      </c>
      <c r="E1679" s="835" t="s">
        <v>4606</v>
      </c>
      <c r="F1679" s="863" t="s">
        <v>4607</v>
      </c>
      <c r="G1679" s="835" t="s">
        <v>5476</v>
      </c>
      <c r="H1679" s="835" t="s">
        <v>5478</v>
      </c>
      <c r="I1679" s="849">
        <v>0.62999999523162842</v>
      </c>
      <c r="J1679" s="849">
        <v>10600</v>
      </c>
      <c r="K1679" s="850">
        <v>6678</v>
      </c>
    </row>
    <row r="1680" spans="1:11" ht="14.45" customHeight="1" x14ac:dyDescent="0.2">
      <c r="A1680" s="831" t="s">
        <v>583</v>
      </c>
      <c r="B1680" s="832" t="s">
        <v>584</v>
      </c>
      <c r="C1680" s="835" t="s">
        <v>609</v>
      </c>
      <c r="D1680" s="863" t="s">
        <v>610</v>
      </c>
      <c r="E1680" s="835" t="s">
        <v>5485</v>
      </c>
      <c r="F1680" s="863" t="s">
        <v>5486</v>
      </c>
      <c r="G1680" s="835" t="s">
        <v>5489</v>
      </c>
      <c r="H1680" s="835" t="s">
        <v>5490</v>
      </c>
      <c r="I1680" s="849">
        <v>319.91143362862721</v>
      </c>
      <c r="J1680" s="849">
        <v>140</v>
      </c>
      <c r="K1680" s="850">
        <v>44787.681274414063</v>
      </c>
    </row>
    <row r="1681" spans="1:11" ht="14.45" customHeight="1" x14ac:dyDescent="0.2">
      <c r="A1681" s="831" t="s">
        <v>583</v>
      </c>
      <c r="B1681" s="832" t="s">
        <v>584</v>
      </c>
      <c r="C1681" s="835" t="s">
        <v>609</v>
      </c>
      <c r="D1681" s="863" t="s">
        <v>610</v>
      </c>
      <c r="E1681" s="835" t="s">
        <v>5485</v>
      </c>
      <c r="F1681" s="863" t="s">
        <v>5486</v>
      </c>
      <c r="G1681" s="835" t="s">
        <v>5489</v>
      </c>
      <c r="H1681" s="835" t="s">
        <v>5495</v>
      </c>
      <c r="I1681" s="849">
        <v>319.91000366210938</v>
      </c>
      <c r="J1681" s="849">
        <v>137</v>
      </c>
      <c r="K1681" s="850">
        <v>43827.91162109375</v>
      </c>
    </row>
    <row r="1682" spans="1:11" ht="14.45" customHeight="1" x14ac:dyDescent="0.2">
      <c r="A1682" s="831" t="s">
        <v>583</v>
      </c>
      <c r="B1682" s="832" t="s">
        <v>584</v>
      </c>
      <c r="C1682" s="835" t="s">
        <v>609</v>
      </c>
      <c r="D1682" s="863" t="s">
        <v>610</v>
      </c>
      <c r="E1682" s="835" t="s">
        <v>5524</v>
      </c>
      <c r="F1682" s="863" t="s">
        <v>5525</v>
      </c>
      <c r="G1682" s="835" t="s">
        <v>5538</v>
      </c>
      <c r="H1682" s="835" t="s">
        <v>5539</v>
      </c>
      <c r="I1682" s="849">
        <v>36.832501411437988</v>
      </c>
      <c r="J1682" s="849">
        <v>320</v>
      </c>
      <c r="K1682" s="850">
        <v>11786.369842529297</v>
      </c>
    </row>
    <row r="1683" spans="1:11" ht="14.45" customHeight="1" x14ac:dyDescent="0.2">
      <c r="A1683" s="831" t="s">
        <v>583</v>
      </c>
      <c r="B1683" s="832" t="s">
        <v>584</v>
      </c>
      <c r="C1683" s="835" t="s">
        <v>609</v>
      </c>
      <c r="D1683" s="863" t="s">
        <v>610</v>
      </c>
      <c r="E1683" s="835" t="s">
        <v>5524</v>
      </c>
      <c r="F1683" s="863" t="s">
        <v>5525</v>
      </c>
      <c r="G1683" s="835" t="s">
        <v>5540</v>
      </c>
      <c r="H1683" s="835" t="s">
        <v>5541</v>
      </c>
      <c r="I1683" s="849">
        <v>36.831001663208006</v>
      </c>
      <c r="J1683" s="849">
        <v>290</v>
      </c>
      <c r="K1683" s="850">
        <v>10681.099884033203</v>
      </c>
    </row>
    <row r="1684" spans="1:11" ht="14.45" customHeight="1" x14ac:dyDescent="0.2">
      <c r="A1684" s="831" t="s">
        <v>583</v>
      </c>
      <c r="B1684" s="832" t="s">
        <v>584</v>
      </c>
      <c r="C1684" s="835" t="s">
        <v>609</v>
      </c>
      <c r="D1684" s="863" t="s">
        <v>610</v>
      </c>
      <c r="E1684" s="835" t="s">
        <v>5524</v>
      </c>
      <c r="F1684" s="863" t="s">
        <v>5525</v>
      </c>
      <c r="G1684" s="835" t="s">
        <v>5542</v>
      </c>
      <c r="H1684" s="835" t="s">
        <v>5543</v>
      </c>
      <c r="I1684" s="849">
        <v>36.830001831054688</v>
      </c>
      <c r="J1684" s="849">
        <v>20</v>
      </c>
      <c r="K1684" s="850">
        <v>736.6500244140625</v>
      </c>
    </row>
    <row r="1685" spans="1:11" ht="14.45" customHeight="1" x14ac:dyDescent="0.2">
      <c r="A1685" s="831" t="s">
        <v>583</v>
      </c>
      <c r="B1685" s="832" t="s">
        <v>584</v>
      </c>
      <c r="C1685" s="835" t="s">
        <v>609</v>
      </c>
      <c r="D1685" s="863" t="s">
        <v>610</v>
      </c>
      <c r="E1685" s="835" t="s">
        <v>5524</v>
      </c>
      <c r="F1685" s="863" t="s">
        <v>5525</v>
      </c>
      <c r="G1685" s="835" t="s">
        <v>6127</v>
      </c>
      <c r="H1685" s="835" t="s">
        <v>6128</v>
      </c>
      <c r="I1685" s="849">
        <v>36.830001831054688</v>
      </c>
      <c r="J1685" s="849">
        <v>20</v>
      </c>
      <c r="K1685" s="850">
        <v>736.6500244140625</v>
      </c>
    </row>
    <row r="1686" spans="1:11" ht="14.45" customHeight="1" x14ac:dyDescent="0.2">
      <c r="A1686" s="831" t="s">
        <v>583</v>
      </c>
      <c r="B1686" s="832" t="s">
        <v>584</v>
      </c>
      <c r="C1686" s="835" t="s">
        <v>609</v>
      </c>
      <c r="D1686" s="863" t="s">
        <v>610</v>
      </c>
      <c r="E1686" s="835" t="s">
        <v>5524</v>
      </c>
      <c r="F1686" s="863" t="s">
        <v>5525</v>
      </c>
      <c r="G1686" s="835" t="s">
        <v>6265</v>
      </c>
      <c r="H1686" s="835" t="s">
        <v>6266</v>
      </c>
      <c r="I1686" s="849">
        <v>53.909999847412109</v>
      </c>
      <c r="J1686" s="849">
        <v>10</v>
      </c>
      <c r="K1686" s="850">
        <v>539.05999755859375</v>
      </c>
    </row>
    <row r="1687" spans="1:11" ht="14.45" customHeight="1" x14ac:dyDescent="0.2">
      <c r="A1687" s="831" t="s">
        <v>583</v>
      </c>
      <c r="B1687" s="832" t="s">
        <v>584</v>
      </c>
      <c r="C1687" s="835" t="s">
        <v>609</v>
      </c>
      <c r="D1687" s="863" t="s">
        <v>610</v>
      </c>
      <c r="E1687" s="835" t="s">
        <v>5524</v>
      </c>
      <c r="F1687" s="863" t="s">
        <v>5525</v>
      </c>
      <c r="G1687" s="835" t="s">
        <v>6267</v>
      </c>
      <c r="H1687" s="835" t="s">
        <v>6268</v>
      </c>
      <c r="I1687" s="849">
        <v>53.900001525878906</v>
      </c>
      <c r="J1687" s="849">
        <v>10</v>
      </c>
      <c r="K1687" s="850">
        <v>539.03997802734375</v>
      </c>
    </row>
    <row r="1688" spans="1:11" ht="14.45" customHeight="1" x14ac:dyDescent="0.2">
      <c r="A1688" s="831" t="s">
        <v>583</v>
      </c>
      <c r="B1688" s="832" t="s">
        <v>584</v>
      </c>
      <c r="C1688" s="835" t="s">
        <v>609</v>
      </c>
      <c r="D1688" s="863" t="s">
        <v>610</v>
      </c>
      <c r="E1688" s="835" t="s">
        <v>5524</v>
      </c>
      <c r="F1688" s="863" t="s">
        <v>5525</v>
      </c>
      <c r="G1688" s="835" t="s">
        <v>5538</v>
      </c>
      <c r="H1688" s="835" t="s">
        <v>6132</v>
      </c>
      <c r="I1688" s="849">
        <v>36.835000991821289</v>
      </c>
      <c r="J1688" s="849">
        <v>50</v>
      </c>
      <c r="K1688" s="850">
        <v>1841.6199951171875</v>
      </c>
    </row>
    <row r="1689" spans="1:11" ht="14.45" customHeight="1" x14ac:dyDescent="0.2">
      <c r="A1689" s="831" t="s">
        <v>583</v>
      </c>
      <c r="B1689" s="832" t="s">
        <v>584</v>
      </c>
      <c r="C1689" s="835" t="s">
        <v>609</v>
      </c>
      <c r="D1689" s="863" t="s">
        <v>610</v>
      </c>
      <c r="E1689" s="835" t="s">
        <v>5524</v>
      </c>
      <c r="F1689" s="863" t="s">
        <v>5525</v>
      </c>
      <c r="G1689" s="835" t="s">
        <v>5538</v>
      </c>
      <c r="H1689" s="835" t="s">
        <v>6133</v>
      </c>
      <c r="I1689" s="849">
        <v>35.83571515764509</v>
      </c>
      <c r="J1689" s="849">
        <v>200</v>
      </c>
      <c r="K1689" s="850">
        <v>7157.389892578125</v>
      </c>
    </row>
    <row r="1690" spans="1:11" ht="14.45" customHeight="1" x14ac:dyDescent="0.2">
      <c r="A1690" s="831" t="s">
        <v>583</v>
      </c>
      <c r="B1690" s="832" t="s">
        <v>584</v>
      </c>
      <c r="C1690" s="835" t="s">
        <v>609</v>
      </c>
      <c r="D1690" s="863" t="s">
        <v>610</v>
      </c>
      <c r="E1690" s="835" t="s">
        <v>5524</v>
      </c>
      <c r="F1690" s="863" t="s">
        <v>5525</v>
      </c>
      <c r="G1690" s="835" t="s">
        <v>5540</v>
      </c>
      <c r="H1690" s="835" t="s">
        <v>5544</v>
      </c>
      <c r="I1690" s="849">
        <v>35.786000823974611</v>
      </c>
      <c r="J1690" s="849">
        <v>140</v>
      </c>
      <c r="K1690" s="850">
        <v>4964.8499145507813</v>
      </c>
    </row>
    <row r="1691" spans="1:11" ht="14.45" customHeight="1" x14ac:dyDescent="0.2">
      <c r="A1691" s="831" t="s">
        <v>583</v>
      </c>
      <c r="B1691" s="832" t="s">
        <v>584</v>
      </c>
      <c r="C1691" s="835" t="s">
        <v>609</v>
      </c>
      <c r="D1691" s="863" t="s">
        <v>610</v>
      </c>
      <c r="E1691" s="835" t="s">
        <v>5524</v>
      </c>
      <c r="F1691" s="863" t="s">
        <v>5525</v>
      </c>
      <c r="G1691" s="835" t="s">
        <v>5540</v>
      </c>
      <c r="H1691" s="835" t="s">
        <v>6134</v>
      </c>
      <c r="I1691" s="849">
        <v>35.438000488281247</v>
      </c>
      <c r="J1691" s="849">
        <v>150</v>
      </c>
      <c r="K1691" s="850">
        <v>5315.7698974609375</v>
      </c>
    </row>
    <row r="1692" spans="1:11" ht="14.45" customHeight="1" x14ac:dyDescent="0.2">
      <c r="A1692" s="831" t="s">
        <v>583</v>
      </c>
      <c r="B1692" s="832" t="s">
        <v>584</v>
      </c>
      <c r="C1692" s="835" t="s">
        <v>609</v>
      </c>
      <c r="D1692" s="863" t="s">
        <v>610</v>
      </c>
      <c r="E1692" s="835" t="s">
        <v>5524</v>
      </c>
      <c r="F1692" s="863" t="s">
        <v>5525</v>
      </c>
      <c r="G1692" s="835" t="s">
        <v>5542</v>
      </c>
      <c r="H1692" s="835" t="s">
        <v>6135</v>
      </c>
      <c r="I1692" s="849">
        <v>36.830001831054688</v>
      </c>
      <c r="J1692" s="849">
        <v>10</v>
      </c>
      <c r="K1692" s="850">
        <v>368.32000732421875</v>
      </c>
    </row>
    <row r="1693" spans="1:11" ht="14.45" customHeight="1" x14ac:dyDescent="0.2">
      <c r="A1693" s="831" t="s">
        <v>583</v>
      </c>
      <c r="B1693" s="832" t="s">
        <v>584</v>
      </c>
      <c r="C1693" s="835" t="s">
        <v>609</v>
      </c>
      <c r="D1693" s="863" t="s">
        <v>610</v>
      </c>
      <c r="E1693" s="835" t="s">
        <v>5524</v>
      </c>
      <c r="F1693" s="863" t="s">
        <v>5525</v>
      </c>
      <c r="G1693" s="835" t="s">
        <v>6143</v>
      </c>
      <c r="H1693" s="835" t="s">
        <v>6144</v>
      </c>
      <c r="I1693" s="849">
        <v>15.609999656677246</v>
      </c>
      <c r="J1693" s="849">
        <v>160</v>
      </c>
      <c r="K1693" s="850">
        <v>2497.6000061035156</v>
      </c>
    </row>
    <row r="1694" spans="1:11" ht="14.45" customHeight="1" x14ac:dyDescent="0.2">
      <c r="A1694" s="831" t="s">
        <v>583</v>
      </c>
      <c r="B1694" s="832" t="s">
        <v>584</v>
      </c>
      <c r="C1694" s="835" t="s">
        <v>609</v>
      </c>
      <c r="D1694" s="863" t="s">
        <v>610</v>
      </c>
      <c r="E1694" s="835" t="s">
        <v>5524</v>
      </c>
      <c r="F1694" s="863" t="s">
        <v>5525</v>
      </c>
      <c r="G1694" s="835" t="s">
        <v>6143</v>
      </c>
      <c r="H1694" s="835" t="s">
        <v>6145</v>
      </c>
      <c r="I1694" s="849">
        <v>15.757499814033508</v>
      </c>
      <c r="J1694" s="849">
        <v>200</v>
      </c>
      <c r="K1694" s="850">
        <v>3145.5999450683594</v>
      </c>
    </row>
    <row r="1695" spans="1:11" ht="14.45" customHeight="1" x14ac:dyDescent="0.2">
      <c r="A1695" s="831" t="s">
        <v>583</v>
      </c>
      <c r="B1695" s="832" t="s">
        <v>584</v>
      </c>
      <c r="C1695" s="835" t="s">
        <v>609</v>
      </c>
      <c r="D1695" s="863" t="s">
        <v>610</v>
      </c>
      <c r="E1695" s="835" t="s">
        <v>5524</v>
      </c>
      <c r="F1695" s="863" t="s">
        <v>5525</v>
      </c>
      <c r="G1695" s="835" t="s">
        <v>6146</v>
      </c>
      <c r="H1695" s="835" t="s">
        <v>6147</v>
      </c>
      <c r="I1695" s="849">
        <v>104.05999755859375</v>
      </c>
      <c r="J1695" s="849">
        <v>50</v>
      </c>
      <c r="K1695" s="850">
        <v>5202.9998779296875</v>
      </c>
    </row>
    <row r="1696" spans="1:11" ht="14.45" customHeight="1" x14ac:dyDescent="0.2">
      <c r="A1696" s="831" t="s">
        <v>583</v>
      </c>
      <c r="B1696" s="832" t="s">
        <v>584</v>
      </c>
      <c r="C1696" s="835" t="s">
        <v>609</v>
      </c>
      <c r="D1696" s="863" t="s">
        <v>610</v>
      </c>
      <c r="E1696" s="835" t="s">
        <v>5524</v>
      </c>
      <c r="F1696" s="863" t="s">
        <v>5525</v>
      </c>
      <c r="G1696" s="835" t="s">
        <v>6148</v>
      </c>
      <c r="H1696" s="835" t="s">
        <v>6149</v>
      </c>
      <c r="I1696" s="849">
        <v>104.05999755859375</v>
      </c>
      <c r="J1696" s="849">
        <v>370</v>
      </c>
      <c r="K1696" s="850">
        <v>38502.199951171875</v>
      </c>
    </row>
    <row r="1697" spans="1:11" ht="14.45" customHeight="1" x14ac:dyDescent="0.2">
      <c r="A1697" s="831" t="s">
        <v>583</v>
      </c>
      <c r="B1697" s="832" t="s">
        <v>584</v>
      </c>
      <c r="C1697" s="835" t="s">
        <v>609</v>
      </c>
      <c r="D1697" s="863" t="s">
        <v>610</v>
      </c>
      <c r="E1697" s="835" t="s">
        <v>5524</v>
      </c>
      <c r="F1697" s="863" t="s">
        <v>5525</v>
      </c>
      <c r="G1697" s="835" t="s">
        <v>6150</v>
      </c>
      <c r="H1697" s="835" t="s">
        <v>6151</v>
      </c>
      <c r="I1697" s="849">
        <v>104.05999755859375</v>
      </c>
      <c r="J1697" s="849">
        <v>500</v>
      </c>
      <c r="K1697" s="850">
        <v>52029.999755859375</v>
      </c>
    </row>
    <row r="1698" spans="1:11" ht="14.45" customHeight="1" x14ac:dyDescent="0.2">
      <c r="A1698" s="831" t="s">
        <v>583</v>
      </c>
      <c r="B1698" s="832" t="s">
        <v>584</v>
      </c>
      <c r="C1698" s="835" t="s">
        <v>609</v>
      </c>
      <c r="D1698" s="863" t="s">
        <v>610</v>
      </c>
      <c r="E1698" s="835" t="s">
        <v>5524</v>
      </c>
      <c r="F1698" s="863" t="s">
        <v>5525</v>
      </c>
      <c r="G1698" s="835" t="s">
        <v>6152</v>
      </c>
      <c r="H1698" s="835" t="s">
        <v>6153</v>
      </c>
      <c r="I1698" s="849">
        <v>104.05999755859375</v>
      </c>
      <c r="J1698" s="849">
        <v>60</v>
      </c>
      <c r="K1698" s="850">
        <v>6243.599853515625</v>
      </c>
    </row>
    <row r="1699" spans="1:11" ht="14.45" customHeight="1" x14ac:dyDescent="0.2">
      <c r="A1699" s="831" t="s">
        <v>583</v>
      </c>
      <c r="B1699" s="832" t="s">
        <v>584</v>
      </c>
      <c r="C1699" s="835" t="s">
        <v>609</v>
      </c>
      <c r="D1699" s="863" t="s">
        <v>610</v>
      </c>
      <c r="E1699" s="835" t="s">
        <v>5524</v>
      </c>
      <c r="F1699" s="863" t="s">
        <v>5525</v>
      </c>
      <c r="G1699" s="835" t="s">
        <v>6146</v>
      </c>
      <c r="H1699" s="835" t="s">
        <v>6156</v>
      </c>
      <c r="I1699" s="849">
        <v>104.05999755859375</v>
      </c>
      <c r="J1699" s="849">
        <v>20</v>
      </c>
      <c r="K1699" s="850">
        <v>2081.199951171875</v>
      </c>
    </row>
    <row r="1700" spans="1:11" ht="14.45" customHeight="1" x14ac:dyDescent="0.2">
      <c r="A1700" s="831" t="s">
        <v>583</v>
      </c>
      <c r="B1700" s="832" t="s">
        <v>584</v>
      </c>
      <c r="C1700" s="835" t="s">
        <v>609</v>
      </c>
      <c r="D1700" s="863" t="s">
        <v>610</v>
      </c>
      <c r="E1700" s="835" t="s">
        <v>5524</v>
      </c>
      <c r="F1700" s="863" t="s">
        <v>5525</v>
      </c>
      <c r="G1700" s="835" t="s">
        <v>6148</v>
      </c>
      <c r="H1700" s="835" t="s">
        <v>6157</v>
      </c>
      <c r="I1700" s="849">
        <v>104.05999755859375</v>
      </c>
      <c r="J1700" s="849">
        <v>660</v>
      </c>
      <c r="K1700" s="850">
        <v>68679.60009765625</v>
      </c>
    </row>
    <row r="1701" spans="1:11" ht="14.45" customHeight="1" x14ac:dyDescent="0.2">
      <c r="A1701" s="831" t="s">
        <v>583</v>
      </c>
      <c r="B1701" s="832" t="s">
        <v>584</v>
      </c>
      <c r="C1701" s="835" t="s">
        <v>609</v>
      </c>
      <c r="D1701" s="863" t="s">
        <v>610</v>
      </c>
      <c r="E1701" s="835" t="s">
        <v>5524</v>
      </c>
      <c r="F1701" s="863" t="s">
        <v>5525</v>
      </c>
      <c r="G1701" s="835" t="s">
        <v>6150</v>
      </c>
      <c r="H1701" s="835" t="s">
        <v>6158</v>
      </c>
      <c r="I1701" s="849">
        <v>104.05999755859375</v>
      </c>
      <c r="J1701" s="849">
        <v>610</v>
      </c>
      <c r="K1701" s="850">
        <v>63476.599609375</v>
      </c>
    </row>
    <row r="1702" spans="1:11" ht="14.45" customHeight="1" x14ac:dyDescent="0.2">
      <c r="A1702" s="831" t="s">
        <v>583</v>
      </c>
      <c r="B1702" s="832" t="s">
        <v>584</v>
      </c>
      <c r="C1702" s="835" t="s">
        <v>609</v>
      </c>
      <c r="D1702" s="863" t="s">
        <v>610</v>
      </c>
      <c r="E1702" s="835" t="s">
        <v>5524</v>
      </c>
      <c r="F1702" s="863" t="s">
        <v>5525</v>
      </c>
      <c r="G1702" s="835" t="s">
        <v>6152</v>
      </c>
      <c r="H1702" s="835" t="s">
        <v>6159</v>
      </c>
      <c r="I1702" s="849">
        <v>104.05999755859375</v>
      </c>
      <c r="J1702" s="849">
        <v>30</v>
      </c>
      <c r="K1702" s="850">
        <v>3121.8099365234375</v>
      </c>
    </row>
    <row r="1703" spans="1:11" ht="14.45" customHeight="1" x14ac:dyDescent="0.2">
      <c r="A1703" s="831" t="s">
        <v>583</v>
      </c>
      <c r="B1703" s="832" t="s">
        <v>584</v>
      </c>
      <c r="C1703" s="835" t="s">
        <v>609</v>
      </c>
      <c r="D1703" s="863" t="s">
        <v>610</v>
      </c>
      <c r="E1703" s="835" t="s">
        <v>5524</v>
      </c>
      <c r="F1703" s="863" t="s">
        <v>5525</v>
      </c>
      <c r="G1703" s="835" t="s">
        <v>6269</v>
      </c>
      <c r="H1703" s="835" t="s">
        <v>6270</v>
      </c>
      <c r="I1703" s="849">
        <v>121</v>
      </c>
      <c r="J1703" s="849">
        <v>10</v>
      </c>
      <c r="K1703" s="850">
        <v>1210</v>
      </c>
    </row>
    <row r="1704" spans="1:11" ht="14.45" customHeight="1" x14ac:dyDescent="0.2">
      <c r="A1704" s="831" t="s">
        <v>583</v>
      </c>
      <c r="B1704" s="832" t="s">
        <v>584</v>
      </c>
      <c r="C1704" s="835" t="s">
        <v>609</v>
      </c>
      <c r="D1704" s="863" t="s">
        <v>610</v>
      </c>
      <c r="E1704" s="835" t="s">
        <v>5524</v>
      </c>
      <c r="F1704" s="863" t="s">
        <v>5525</v>
      </c>
      <c r="G1704" s="835" t="s">
        <v>6166</v>
      </c>
      <c r="H1704" s="835" t="s">
        <v>6167</v>
      </c>
      <c r="I1704" s="849">
        <v>209.3699951171875</v>
      </c>
      <c r="J1704" s="849">
        <v>25</v>
      </c>
      <c r="K1704" s="850">
        <v>5234.1497802734375</v>
      </c>
    </row>
    <row r="1705" spans="1:11" ht="14.45" customHeight="1" x14ac:dyDescent="0.2">
      <c r="A1705" s="831" t="s">
        <v>583</v>
      </c>
      <c r="B1705" s="832" t="s">
        <v>584</v>
      </c>
      <c r="C1705" s="835" t="s">
        <v>609</v>
      </c>
      <c r="D1705" s="863" t="s">
        <v>610</v>
      </c>
      <c r="E1705" s="835" t="s">
        <v>5524</v>
      </c>
      <c r="F1705" s="863" t="s">
        <v>5525</v>
      </c>
      <c r="G1705" s="835" t="s">
        <v>6168</v>
      </c>
      <c r="H1705" s="835" t="s">
        <v>6169</v>
      </c>
      <c r="I1705" s="849">
        <v>209.36749649047852</v>
      </c>
      <c r="J1705" s="849">
        <v>20</v>
      </c>
      <c r="K1705" s="850">
        <v>4187.3199462890625</v>
      </c>
    </row>
    <row r="1706" spans="1:11" ht="14.45" customHeight="1" x14ac:dyDescent="0.2">
      <c r="A1706" s="831" t="s">
        <v>583</v>
      </c>
      <c r="B1706" s="832" t="s">
        <v>584</v>
      </c>
      <c r="C1706" s="835" t="s">
        <v>609</v>
      </c>
      <c r="D1706" s="863" t="s">
        <v>610</v>
      </c>
      <c r="E1706" s="835" t="s">
        <v>5524</v>
      </c>
      <c r="F1706" s="863" t="s">
        <v>5525</v>
      </c>
      <c r="G1706" s="835" t="s">
        <v>6164</v>
      </c>
      <c r="H1706" s="835" t="s">
        <v>6172</v>
      </c>
      <c r="I1706" s="849">
        <v>209.3699951171875</v>
      </c>
      <c r="J1706" s="849">
        <v>10</v>
      </c>
      <c r="K1706" s="850">
        <v>2093.659912109375</v>
      </c>
    </row>
    <row r="1707" spans="1:11" ht="14.45" customHeight="1" x14ac:dyDescent="0.2">
      <c r="A1707" s="831" t="s">
        <v>583</v>
      </c>
      <c r="B1707" s="832" t="s">
        <v>584</v>
      </c>
      <c r="C1707" s="835" t="s">
        <v>609</v>
      </c>
      <c r="D1707" s="863" t="s">
        <v>610</v>
      </c>
      <c r="E1707" s="835" t="s">
        <v>5524</v>
      </c>
      <c r="F1707" s="863" t="s">
        <v>5525</v>
      </c>
      <c r="G1707" s="835" t="s">
        <v>6166</v>
      </c>
      <c r="H1707" s="835" t="s">
        <v>6173</v>
      </c>
      <c r="I1707" s="849">
        <v>209.36713954380579</v>
      </c>
      <c r="J1707" s="849">
        <v>36</v>
      </c>
      <c r="K1707" s="850">
        <v>7537.179931640625</v>
      </c>
    </row>
    <row r="1708" spans="1:11" ht="14.45" customHeight="1" x14ac:dyDescent="0.2">
      <c r="A1708" s="831" t="s">
        <v>583</v>
      </c>
      <c r="B1708" s="832" t="s">
        <v>584</v>
      </c>
      <c r="C1708" s="835" t="s">
        <v>609</v>
      </c>
      <c r="D1708" s="863" t="s">
        <v>610</v>
      </c>
      <c r="E1708" s="835" t="s">
        <v>5524</v>
      </c>
      <c r="F1708" s="863" t="s">
        <v>5525</v>
      </c>
      <c r="G1708" s="835" t="s">
        <v>6168</v>
      </c>
      <c r="H1708" s="835" t="s">
        <v>6174</v>
      </c>
      <c r="I1708" s="849">
        <v>209.36799621582031</v>
      </c>
      <c r="J1708" s="849">
        <v>30</v>
      </c>
      <c r="K1708" s="850">
        <v>6280.9798583984375</v>
      </c>
    </row>
    <row r="1709" spans="1:11" ht="14.45" customHeight="1" x14ac:dyDescent="0.2">
      <c r="A1709" s="831" t="s">
        <v>583</v>
      </c>
      <c r="B1709" s="832" t="s">
        <v>584</v>
      </c>
      <c r="C1709" s="835" t="s">
        <v>609</v>
      </c>
      <c r="D1709" s="863" t="s">
        <v>610</v>
      </c>
      <c r="E1709" s="835" t="s">
        <v>5524</v>
      </c>
      <c r="F1709" s="863" t="s">
        <v>5525</v>
      </c>
      <c r="G1709" s="835" t="s">
        <v>6175</v>
      </c>
      <c r="H1709" s="835" t="s">
        <v>6176</v>
      </c>
      <c r="I1709" s="849">
        <v>119.99583307902019</v>
      </c>
      <c r="J1709" s="849">
        <v>495</v>
      </c>
      <c r="K1709" s="850">
        <v>59397.420532226563</v>
      </c>
    </row>
    <row r="1710" spans="1:11" ht="14.45" customHeight="1" x14ac:dyDescent="0.2">
      <c r="A1710" s="831" t="s">
        <v>583</v>
      </c>
      <c r="B1710" s="832" t="s">
        <v>584</v>
      </c>
      <c r="C1710" s="835" t="s">
        <v>609</v>
      </c>
      <c r="D1710" s="863" t="s">
        <v>610</v>
      </c>
      <c r="E1710" s="835" t="s">
        <v>5524</v>
      </c>
      <c r="F1710" s="863" t="s">
        <v>5525</v>
      </c>
      <c r="G1710" s="835" t="s">
        <v>6182</v>
      </c>
      <c r="H1710" s="835" t="s">
        <v>6271</v>
      </c>
      <c r="I1710" s="849">
        <v>188.32000732421875</v>
      </c>
      <c r="J1710" s="849">
        <v>10</v>
      </c>
      <c r="K1710" s="850">
        <v>1883.239990234375</v>
      </c>
    </row>
    <row r="1711" spans="1:11" ht="14.45" customHeight="1" x14ac:dyDescent="0.2">
      <c r="A1711" s="831" t="s">
        <v>583</v>
      </c>
      <c r="B1711" s="832" t="s">
        <v>584</v>
      </c>
      <c r="C1711" s="835" t="s">
        <v>609</v>
      </c>
      <c r="D1711" s="863" t="s">
        <v>610</v>
      </c>
      <c r="E1711" s="835" t="s">
        <v>5524</v>
      </c>
      <c r="F1711" s="863" t="s">
        <v>5525</v>
      </c>
      <c r="G1711" s="835" t="s">
        <v>6177</v>
      </c>
      <c r="H1711" s="835" t="s">
        <v>6178</v>
      </c>
      <c r="I1711" s="849">
        <v>209.3699951171875</v>
      </c>
      <c r="J1711" s="849">
        <v>10</v>
      </c>
      <c r="K1711" s="850">
        <v>2093.659912109375</v>
      </c>
    </row>
    <row r="1712" spans="1:11" ht="14.45" customHeight="1" x14ac:dyDescent="0.2">
      <c r="A1712" s="831" t="s">
        <v>583</v>
      </c>
      <c r="B1712" s="832" t="s">
        <v>584</v>
      </c>
      <c r="C1712" s="835" t="s">
        <v>609</v>
      </c>
      <c r="D1712" s="863" t="s">
        <v>610</v>
      </c>
      <c r="E1712" s="835" t="s">
        <v>5524</v>
      </c>
      <c r="F1712" s="863" t="s">
        <v>5525</v>
      </c>
      <c r="G1712" s="835" t="s">
        <v>6179</v>
      </c>
      <c r="H1712" s="835" t="s">
        <v>6180</v>
      </c>
      <c r="I1712" s="849">
        <v>146.41000366210938</v>
      </c>
      <c r="J1712" s="849">
        <v>25</v>
      </c>
      <c r="K1712" s="850">
        <v>3660.25</v>
      </c>
    </row>
    <row r="1713" spans="1:11" ht="14.45" customHeight="1" x14ac:dyDescent="0.2">
      <c r="A1713" s="831" t="s">
        <v>583</v>
      </c>
      <c r="B1713" s="832" t="s">
        <v>584</v>
      </c>
      <c r="C1713" s="835" t="s">
        <v>609</v>
      </c>
      <c r="D1713" s="863" t="s">
        <v>610</v>
      </c>
      <c r="E1713" s="835" t="s">
        <v>5524</v>
      </c>
      <c r="F1713" s="863" t="s">
        <v>5525</v>
      </c>
      <c r="G1713" s="835" t="s">
        <v>6175</v>
      </c>
      <c r="H1713" s="835" t="s">
        <v>6181</v>
      </c>
      <c r="I1713" s="849">
        <v>119.99642780848912</v>
      </c>
      <c r="J1713" s="849">
        <v>610</v>
      </c>
      <c r="K1713" s="850">
        <v>73196.810180664063</v>
      </c>
    </row>
    <row r="1714" spans="1:11" ht="14.45" customHeight="1" x14ac:dyDescent="0.2">
      <c r="A1714" s="831" t="s">
        <v>583</v>
      </c>
      <c r="B1714" s="832" t="s">
        <v>584</v>
      </c>
      <c r="C1714" s="835" t="s">
        <v>609</v>
      </c>
      <c r="D1714" s="863" t="s">
        <v>610</v>
      </c>
      <c r="E1714" s="835" t="s">
        <v>5524</v>
      </c>
      <c r="F1714" s="863" t="s">
        <v>5525</v>
      </c>
      <c r="G1714" s="835" t="s">
        <v>6182</v>
      </c>
      <c r="H1714" s="835" t="s">
        <v>6183</v>
      </c>
      <c r="I1714" s="849">
        <v>188.32000732421875</v>
      </c>
      <c r="J1714" s="849">
        <v>10</v>
      </c>
      <c r="K1714" s="850">
        <v>1883.239990234375</v>
      </c>
    </row>
    <row r="1715" spans="1:11" ht="14.45" customHeight="1" x14ac:dyDescent="0.2">
      <c r="A1715" s="831" t="s">
        <v>583</v>
      </c>
      <c r="B1715" s="832" t="s">
        <v>584</v>
      </c>
      <c r="C1715" s="835" t="s">
        <v>609</v>
      </c>
      <c r="D1715" s="863" t="s">
        <v>610</v>
      </c>
      <c r="E1715" s="835" t="s">
        <v>5524</v>
      </c>
      <c r="F1715" s="863" t="s">
        <v>5525</v>
      </c>
      <c r="G1715" s="835" t="s">
        <v>6177</v>
      </c>
      <c r="H1715" s="835" t="s">
        <v>6184</v>
      </c>
      <c r="I1715" s="849">
        <v>198.99000549316406</v>
      </c>
      <c r="J1715" s="849">
        <v>10</v>
      </c>
      <c r="K1715" s="850">
        <v>1989.9000244140625</v>
      </c>
    </row>
    <row r="1716" spans="1:11" ht="14.45" customHeight="1" x14ac:dyDescent="0.2">
      <c r="A1716" s="831" t="s">
        <v>583</v>
      </c>
      <c r="B1716" s="832" t="s">
        <v>584</v>
      </c>
      <c r="C1716" s="835" t="s">
        <v>609</v>
      </c>
      <c r="D1716" s="863" t="s">
        <v>610</v>
      </c>
      <c r="E1716" s="835" t="s">
        <v>5524</v>
      </c>
      <c r="F1716" s="863" t="s">
        <v>5525</v>
      </c>
      <c r="G1716" s="835" t="s">
        <v>5558</v>
      </c>
      <c r="H1716" s="835" t="s">
        <v>5559</v>
      </c>
      <c r="I1716" s="849">
        <v>273.45999145507813</v>
      </c>
      <c r="J1716" s="849">
        <v>140</v>
      </c>
      <c r="K1716" s="850">
        <v>38284.400390625</v>
      </c>
    </row>
    <row r="1717" spans="1:11" ht="14.45" customHeight="1" x14ac:dyDescent="0.2">
      <c r="A1717" s="831" t="s">
        <v>583</v>
      </c>
      <c r="B1717" s="832" t="s">
        <v>584</v>
      </c>
      <c r="C1717" s="835" t="s">
        <v>609</v>
      </c>
      <c r="D1717" s="863" t="s">
        <v>610</v>
      </c>
      <c r="E1717" s="835" t="s">
        <v>5524</v>
      </c>
      <c r="F1717" s="863" t="s">
        <v>5525</v>
      </c>
      <c r="G1717" s="835" t="s">
        <v>5558</v>
      </c>
      <c r="H1717" s="835" t="s">
        <v>5562</v>
      </c>
      <c r="I1717" s="849">
        <v>273.45999145507813</v>
      </c>
      <c r="J1717" s="849">
        <v>160</v>
      </c>
      <c r="K1717" s="850">
        <v>43753.6005859375</v>
      </c>
    </row>
    <row r="1718" spans="1:11" ht="14.45" customHeight="1" x14ac:dyDescent="0.2">
      <c r="A1718" s="831" t="s">
        <v>583</v>
      </c>
      <c r="B1718" s="832" t="s">
        <v>584</v>
      </c>
      <c r="C1718" s="835" t="s">
        <v>612</v>
      </c>
      <c r="D1718" s="863" t="s">
        <v>613</v>
      </c>
      <c r="E1718" s="835" t="s">
        <v>4515</v>
      </c>
      <c r="F1718" s="863" t="s">
        <v>4516</v>
      </c>
      <c r="G1718" s="835" t="s">
        <v>4517</v>
      </c>
      <c r="H1718" s="835" t="s">
        <v>4820</v>
      </c>
      <c r="I1718" s="849">
        <v>1.3799999952316284</v>
      </c>
      <c r="J1718" s="849">
        <v>50</v>
      </c>
      <c r="K1718" s="850">
        <v>69</v>
      </c>
    </row>
    <row r="1719" spans="1:11" ht="14.45" customHeight="1" x14ac:dyDescent="0.2">
      <c r="A1719" s="831" t="s">
        <v>583</v>
      </c>
      <c r="B1719" s="832" t="s">
        <v>584</v>
      </c>
      <c r="C1719" s="835" t="s">
        <v>612</v>
      </c>
      <c r="D1719" s="863" t="s">
        <v>613</v>
      </c>
      <c r="E1719" s="835" t="s">
        <v>4515</v>
      </c>
      <c r="F1719" s="863" t="s">
        <v>4516</v>
      </c>
      <c r="G1719" s="835" t="s">
        <v>4829</v>
      </c>
      <c r="H1719" s="835" t="s">
        <v>4830</v>
      </c>
      <c r="I1719" s="849">
        <v>8.119999885559082</v>
      </c>
      <c r="J1719" s="849">
        <v>4</v>
      </c>
      <c r="K1719" s="850">
        <v>32.479999542236328</v>
      </c>
    </row>
    <row r="1720" spans="1:11" ht="14.45" customHeight="1" x14ac:dyDescent="0.2">
      <c r="A1720" s="831" t="s">
        <v>583</v>
      </c>
      <c r="B1720" s="832" t="s">
        <v>584</v>
      </c>
      <c r="C1720" s="835" t="s">
        <v>612</v>
      </c>
      <c r="D1720" s="863" t="s">
        <v>613</v>
      </c>
      <c r="E1720" s="835" t="s">
        <v>4515</v>
      </c>
      <c r="F1720" s="863" t="s">
        <v>4516</v>
      </c>
      <c r="G1720" s="835" t="s">
        <v>5657</v>
      </c>
      <c r="H1720" s="835" t="s">
        <v>5878</v>
      </c>
      <c r="I1720" s="849">
        <v>23.920000076293945</v>
      </c>
      <c r="J1720" s="849">
        <v>2</v>
      </c>
      <c r="K1720" s="850">
        <v>47.840000152587891</v>
      </c>
    </row>
    <row r="1721" spans="1:11" ht="14.45" customHeight="1" x14ac:dyDescent="0.2">
      <c r="A1721" s="831" t="s">
        <v>583</v>
      </c>
      <c r="B1721" s="832" t="s">
        <v>584</v>
      </c>
      <c r="C1721" s="835" t="s">
        <v>612</v>
      </c>
      <c r="D1721" s="863" t="s">
        <v>613</v>
      </c>
      <c r="E1721" s="835" t="s">
        <v>4515</v>
      </c>
      <c r="F1721" s="863" t="s">
        <v>4516</v>
      </c>
      <c r="G1721" s="835" t="s">
        <v>4835</v>
      </c>
      <c r="H1721" s="835" t="s">
        <v>4836</v>
      </c>
      <c r="I1721" s="849">
        <v>13.079999923706055</v>
      </c>
      <c r="J1721" s="849">
        <v>4</v>
      </c>
      <c r="K1721" s="850">
        <v>52.319999694824219</v>
      </c>
    </row>
    <row r="1722" spans="1:11" ht="14.45" customHeight="1" x14ac:dyDescent="0.2">
      <c r="A1722" s="831" t="s">
        <v>583</v>
      </c>
      <c r="B1722" s="832" t="s">
        <v>584</v>
      </c>
      <c r="C1722" s="835" t="s">
        <v>612</v>
      </c>
      <c r="D1722" s="863" t="s">
        <v>613</v>
      </c>
      <c r="E1722" s="835" t="s">
        <v>4515</v>
      </c>
      <c r="F1722" s="863" t="s">
        <v>4516</v>
      </c>
      <c r="G1722" s="835" t="s">
        <v>4521</v>
      </c>
      <c r="H1722" s="835" t="s">
        <v>4522</v>
      </c>
      <c r="I1722" s="849">
        <v>0.85000002384185791</v>
      </c>
      <c r="J1722" s="849">
        <v>100</v>
      </c>
      <c r="K1722" s="850">
        <v>85</v>
      </c>
    </row>
    <row r="1723" spans="1:11" ht="14.45" customHeight="1" x14ac:dyDescent="0.2">
      <c r="A1723" s="831" t="s">
        <v>583</v>
      </c>
      <c r="B1723" s="832" t="s">
        <v>584</v>
      </c>
      <c r="C1723" s="835" t="s">
        <v>612</v>
      </c>
      <c r="D1723" s="863" t="s">
        <v>613</v>
      </c>
      <c r="E1723" s="835" t="s">
        <v>4515</v>
      </c>
      <c r="F1723" s="863" t="s">
        <v>4516</v>
      </c>
      <c r="G1723" s="835" t="s">
        <v>4523</v>
      </c>
      <c r="H1723" s="835" t="s">
        <v>4524</v>
      </c>
      <c r="I1723" s="849">
        <v>1.5199999809265137</v>
      </c>
      <c r="J1723" s="849">
        <v>50</v>
      </c>
      <c r="K1723" s="850">
        <v>76</v>
      </c>
    </row>
    <row r="1724" spans="1:11" ht="14.45" customHeight="1" x14ac:dyDescent="0.2">
      <c r="A1724" s="831" t="s">
        <v>583</v>
      </c>
      <c r="B1724" s="832" t="s">
        <v>584</v>
      </c>
      <c r="C1724" s="835" t="s">
        <v>612</v>
      </c>
      <c r="D1724" s="863" t="s">
        <v>613</v>
      </c>
      <c r="E1724" s="835" t="s">
        <v>4515</v>
      </c>
      <c r="F1724" s="863" t="s">
        <v>4516</v>
      </c>
      <c r="G1724" s="835" t="s">
        <v>4829</v>
      </c>
      <c r="H1724" s="835" t="s">
        <v>4848</v>
      </c>
      <c r="I1724" s="849">
        <v>8.119999885559082</v>
      </c>
      <c r="J1724" s="849">
        <v>12</v>
      </c>
      <c r="K1724" s="850">
        <v>97.44000244140625</v>
      </c>
    </row>
    <row r="1725" spans="1:11" ht="14.45" customHeight="1" x14ac:dyDescent="0.2">
      <c r="A1725" s="831" t="s">
        <v>583</v>
      </c>
      <c r="B1725" s="832" t="s">
        <v>584</v>
      </c>
      <c r="C1725" s="835" t="s">
        <v>612</v>
      </c>
      <c r="D1725" s="863" t="s">
        <v>613</v>
      </c>
      <c r="E1725" s="835" t="s">
        <v>4515</v>
      </c>
      <c r="F1725" s="863" t="s">
        <v>4516</v>
      </c>
      <c r="G1725" s="835" t="s">
        <v>5657</v>
      </c>
      <c r="H1725" s="835" t="s">
        <v>5658</v>
      </c>
      <c r="I1725" s="849">
        <v>23.920000076293945</v>
      </c>
      <c r="J1725" s="849">
        <v>6</v>
      </c>
      <c r="K1725" s="850">
        <v>143.52000045776367</v>
      </c>
    </row>
    <row r="1726" spans="1:11" ht="14.45" customHeight="1" x14ac:dyDescent="0.2">
      <c r="A1726" s="831" t="s">
        <v>583</v>
      </c>
      <c r="B1726" s="832" t="s">
        <v>584</v>
      </c>
      <c r="C1726" s="835" t="s">
        <v>612</v>
      </c>
      <c r="D1726" s="863" t="s">
        <v>613</v>
      </c>
      <c r="E1726" s="835" t="s">
        <v>4515</v>
      </c>
      <c r="F1726" s="863" t="s">
        <v>4516</v>
      </c>
      <c r="G1726" s="835" t="s">
        <v>4877</v>
      </c>
      <c r="H1726" s="835" t="s">
        <v>4882</v>
      </c>
      <c r="I1726" s="849">
        <v>3.5699999332427979</v>
      </c>
      <c r="J1726" s="849">
        <v>30</v>
      </c>
      <c r="K1726" s="850">
        <v>107.19999694824219</v>
      </c>
    </row>
    <row r="1727" spans="1:11" ht="14.45" customHeight="1" x14ac:dyDescent="0.2">
      <c r="A1727" s="831" t="s">
        <v>583</v>
      </c>
      <c r="B1727" s="832" t="s">
        <v>584</v>
      </c>
      <c r="C1727" s="835" t="s">
        <v>612</v>
      </c>
      <c r="D1727" s="863" t="s">
        <v>613</v>
      </c>
      <c r="E1727" s="835" t="s">
        <v>4515</v>
      </c>
      <c r="F1727" s="863" t="s">
        <v>4516</v>
      </c>
      <c r="G1727" s="835" t="s">
        <v>4884</v>
      </c>
      <c r="H1727" s="835" t="s">
        <v>4885</v>
      </c>
      <c r="I1727" s="849">
        <v>8.3400001525878906</v>
      </c>
      <c r="J1727" s="849">
        <v>2</v>
      </c>
      <c r="K1727" s="850">
        <v>16.680000305175781</v>
      </c>
    </row>
    <row r="1728" spans="1:11" ht="14.45" customHeight="1" x14ac:dyDescent="0.2">
      <c r="A1728" s="831" t="s">
        <v>583</v>
      </c>
      <c r="B1728" s="832" t="s">
        <v>584</v>
      </c>
      <c r="C1728" s="835" t="s">
        <v>612</v>
      </c>
      <c r="D1728" s="863" t="s">
        <v>613</v>
      </c>
      <c r="E1728" s="835" t="s">
        <v>4515</v>
      </c>
      <c r="F1728" s="863" t="s">
        <v>4516</v>
      </c>
      <c r="G1728" s="835" t="s">
        <v>4530</v>
      </c>
      <c r="H1728" s="835" t="s">
        <v>4531</v>
      </c>
      <c r="I1728" s="849">
        <v>0.66333335638046265</v>
      </c>
      <c r="J1728" s="849">
        <v>150</v>
      </c>
      <c r="K1728" s="850">
        <v>99.5</v>
      </c>
    </row>
    <row r="1729" spans="1:11" ht="14.45" customHeight="1" x14ac:dyDescent="0.2">
      <c r="A1729" s="831" t="s">
        <v>583</v>
      </c>
      <c r="B1729" s="832" t="s">
        <v>584</v>
      </c>
      <c r="C1729" s="835" t="s">
        <v>612</v>
      </c>
      <c r="D1729" s="863" t="s">
        <v>613</v>
      </c>
      <c r="E1729" s="835" t="s">
        <v>4515</v>
      </c>
      <c r="F1729" s="863" t="s">
        <v>4516</v>
      </c>
      <c r="G1729" s="835" t="s">
        <v>4530</v>
      </c>
      <c r="H1729" s="835" t="s">
        <v>4532</v>
      </c>
      <c r="I1729" s="849">
        <v>0.67000001668930054</v>
      </c>
      <c r="J1729" s="849">
        <v>150</v>
      </c>
      <c r="K1729" s="850">
        <v>100.5</v>
      </c>
    </row>
    <row r="1730" spans="1:11" ht="14.45" customHeight="1" x14ac:dyDescent="0.2">
      <c r="A1730" s="831" t="s">
        <v>583</v>
      </c>
      <c r="B1730" s="832" t="s">
        <v>584</v>
      </c>
      <c r="C1730" s="835" t="s">
        <v>612</v>
      </c>
      <c r="D1730" s="863" t="s">
        <v>613</v>
      </c>
      <c r="E1730" s="835" t="s">
        <v>4515</v>
      </c>
      <c r="F1730" s="863" t="s">
        <v>4516</v>
      </c>
      <c r="G1730" s="835" t="s">
        <v>4917</v>
      </c>
      <c r="H1730" s="835" t="s">
        <v>4918</v>
      </c>
      <c r="I1730" s="849">
        <v>29.883332570393879</v>
      </c>
      <c r="J1730" s="849">
        <v>7</v>
      </c>
      <c r="K1730" s="850">
        <v>209.17999458312988</v>
      </c>
    </row>
    <row r="1731" spans="1:11" ht="14.45" customHeight="1" x14ac:dyDescent="0.2">
      <c r="A1731" s="831" t="s">
        <v>583</v>
      </c>
      <c r="B1731" s="832" t="s">
        <v>584</v>
      </c>
      <c r="C1731" s="835" t="s">
        <v>612</v>
      </c>
      <c r="D1731" s="863" t="s">
        <v>613</v>
      </c>
      <c r="E1731" s="835" t="s">
        <v>4515</v>
      </c>
      <c r="F1731" s="863" t="s">
        <v>4516</v>
      </c>
      <c r="G1731" s="835" t="s">
        <v>4917</v>
      </c>
      <c r="H1731" s="835" t="s">
        <v>4919</v>
      </c>
      <c r="I1731" s="849">
        <v>29.298333168029785</v>
      </c>
      <c r="J1731" s="849">
        <v>16</v>
      </c>
      <c r="K1731" s="850">
        <v>468.78999710083008</v>
      </c>
    </row>
    <row r="1732" spans="1:11" ht="14.45" customHeight="1" x14ac:dyDescent="0.2">
      <c r="A1732" s="831" t="s">
        <v>583</v>
      </c>
      <c r="B1732" s="832" t="s">
        <v>584</v>
      </c>
      <c r="C1732" s="835" t="s">
        <v>612</v>
      </c>
      <c r="D1732" s="863" t="s">
        <v>613</v>
      </c>
      <c r="E1732" s="835" t="s">
        <v>4533</v>
      </c>
      <c r="F1732" s="863" t="s">
        <v>4534</v>
      </c>
      <c r="G1732" s="835" t="s">
        <v>4957</v>
      </c>
      <c r="H1732" s="835" t="s">
        <v>4958</v>
      </c>
      <c r="I1732" s="849">
        <v>5631.33984375</v>
      </c>
      <c r="J1732" s="849">
        <v>2</v>
      </c>
      <c r="K1732" s="850">
        <v>11262.6796875</v>
      </c>
    </row>
    <row r="1733" spans="1:11" ht="14.45" customHeight="1" x14ac:dyDescent="0.2">
      <c r="A1733" s="831" t="s">
        <v>583</v>
      </c>
      <c r="B1733" s="832" t="s">
        <v>584</v>
      </c>
      <c r="C1733" s="835" t="s">
        <v>612</v>
      </c>
      <c r="D1733" s="863" t="s">
        <v>613</v>
      </c>
      <c r="E1733" s="835" t="s">
        <v>4533</v>
      </c>
      <c r="F1733" s="863" t="s">
        <v>4534</v>
      </c>
      <c r="G1733" s="835" t="s">
        <v>6272</v>
      </c>
      <c r="H1733" s="835" t="s">
        <v>6273</v>
      </c>
      <c r="I1733" s="849">
        <v>373.64999389648438</v>
      </c>
      <c r="J1733" s="849">
        <v>8</v>
      </c>
      <c r="K1733" s="850">
        <v>2989.179931640625</v>
      </c>
    </row>
    <row r="1734" spans="1:11" ht="14.45" customHeight="1" x14ac:dyDescent="0.2">
      <c r="A1734" s="831" t="s">
        <v>583</v>
      </c>
      <c r="B1734" s="832" t="s">
        <v>584</v>
      </c>
      <c r="C1734" s="835" t="s">
        <v>612</v>
      </c>
      <c r="D1734" s="863" t="s">
        <v>613</v>
      </c>
      <c r="E1734" s="835" t="s">
        <v>4533</v>
      </c>
      <c r="F1734" s="863" t="s">
        <v>4534</v>
      </c>
      <c r="G1734" s="835" t="s">
        <v>5681</v>
      </c>
      <c r="H1734" s="835" t="s">
        <v>5682</v>
      </c>
      <c r="I1734" s="849">
        <v>6.0500001907348633</v>
      </c>
      <c r="J1734" s="849">
        <v>110</v>
      </c>
      <c r="K1734" s="850">
        <v>665.5</v>
      </c>
    </row>
    <row r="1735" spans="1:11" ht="14.45" customHeight="1" x14ac:dyDescent="0.2">
      <c r="A1735" s="831" t="s">
        <v>583</v>
      </c>
      <c r="B1735" s="832" t="s">
        <v>584</v>
      </c>
      <c r="C1735" s="835" t="s">
        <v>612</v>
      </c>
      <c r="D1735" s="863" t="s">
        <v>613</v>
      </c>
      <c r="E1735" s="835" t="s">
        <v>4533</v>
      </c>
      <c r="F1735" s="863" t="s">
        <v>4534</v>
      </c>
      <c r="G1735" s="835" t="s">
        <v>5681</v>
      </c>
      <c r="H1735" s="835" t="s">
        <v>6274</v>
      </c>
      <c r="I1735" s="849">
        <v>6.0500001907348633</v>
      </c>
      <c r="J1735" s="849">
        <v>290</v>
      </c>
      <c r="K1735" s="850">
        <v>1754.5</v>
      </c>
    </row>
    <row r="1736" spans="1:11" ht="14.45" customHeight="1" x14ac:dyDescent="0.2">
      <c r="A1736" s="831" t="s">
        <v>583</v>
      </c>
      <c r="B1736" s="832" t="s">
        <v>584</v>
      </c>
      <c r="C1736" s="835" t="s">
        <v>612</v>
      </c>
      <c r="D1736" s="863" t="s">
        <v>613</v>
      </c>
      <c r="E1736" s="835" t="s">
        <v>4533</v>
      </c>
      <c r="F1736" s="863" t="s">
        <v>4534</v>
      </c>
      <c r="G1736" s="835" t="s">
        <v>4964</v>
      </c>
      <c r="H1736" s="835" t="s">
        <v>4965</v>
      </c>
      <c r="I1736" s="849">
        <v>1.690000057220459</v>
      </c>
      <c r="J1736" s="849">
        <v>150</v>
      </c>
      <c r="K1736" s="850">
        <v>253.5</v>
      </c>
    </row>
    <row r="1737" spans="1:11" ht="14.45" customHeight="1" x14ac:dyDescent="0.2">
      <c r="A1737" s="831" t="s">
        <v>583</v>
      </c>
      <c r="B1737" s="832" t="s">
        <v>584</v>
      </c>
      <c r="C1737" s="835" t="s">
        <v>612</v>
      </c>
      <c r="D1737" s="863" t="s">
        <v>613</v>
      </c>
      <c r="E1737" s="835" t="s">
        <v>4533</v>
      </c>
      <c r="F1737" s="863" t="s">
        <v>4534</v>
      </c>
      <c r="G1737" s="835" t="s">
        <v>4964</v>
      </c>
      <c r="H1737" s="835" t="s">
        <v>4966</v>
      </c>
      <c r="I1737" s="849">
        <v>1.690000057220459</v>
      </c>
      <c r="J1737" s="849">
        <v>200</v>
      </c>
      <c r="K1737" s="850">
        <v>338</v>
      </c>
    </row>
    <row r="1738" spans="1:11" ht="14.45" customHeight="1" x14ac:dyDescent="0.2">
      <c r="A1738" s="831" t="s">
        <v>583</v>
      </c>
      <c r="B1738" s="832" t="s">
        <v>584</v>
      </c>
      <c r="C1738" s="835" t="s">
        <v>612</v>
      </c>
      <c r="D1738" s="863" t="s">
        <v>613</v>
      </c>
      <c r="E1738" s="835" t="s">
        <v>4533</v>
      </c>
      <c r="F1738" s="863" t="s">
        <v>4534</v>
      </c>
      <c r="G1738" s="835" t="s">
        <v>4964</v>
      </c>
      <c r="H1738" s="835" t="s">
        <v>4967</v>
      </c>
      <c r="I1738" s="849">
        <v>1.6933333873748779</v>
      </c>
      <c r="J1738" s="849">
        <v>950</v>
      </c>
      <c r="K1738" s="850">
        <v>1608</v>
      </c>
    </row>
    <row r="1739" spans="1:11" ht="14.45" customHeight="1" x14ac:dyDescent="0.2">
      <c r="A1739" s="831" t="s">
        <v>583</v>
      </c>
      <c r="B1739" s="832" t="s">
        <v>584</v>
      </c>
      <c r="C1739" s="835" t="s">
        <v>612</v>
      </c>
      <c r="D1739" s="863" t="s">
        <v>613</v>
      </c>
      <c r="E1739" s="835" t="s">
        <v>4533</v>
      </c>
      <c r="F1739" s="863" t="s">
        <v>4534</v>
      </c>
      <c r="G1739" s="835" t="s">
        <v>4984</v>
      </c>
      <c r="H1739" s="835" t="s">
        <v>4985</v>
      </c>
      <c r="I1739" s="849">
        <v>5.2650001049041748</v>
      </c>
      <c r="J1739" s="849">
        <v>100</v>
      </c>
      <c r="K1739" s="850">
        <v>526.5</v>
      </c>
    </row>
    <row r="1740" spans="1:11" ht="14.45" customHeight="1" x14ac:dyDescent="0.2">
      <c r="A1740" s="831" t="s">
        <v>583</v>
      </c>
      <c r="B1740" s="832" t="s">
        <v>584</v>
      </c>
      <c r="C1740" s="835" t="s">
        <v>612</v>
      </c>
      <c r="D1740" s="863" t="s">
        <v>613</v>
      </c>
      <c r="E1740" s="835" t="s">
        <v>4533</v>
      </c>
      <c r="F1740" s="863" t="s">
        <v>4534</v>
      </c>
      <c r="G1740" s="835" t="s">
        <v>4541</v>
      </c>
      <c r="H1740" s="835" t="s">
        <v>4542</v>
      </c>
      <c r="I1740" s="849">
        <v>3.4866666793823242</v>
      </c>
      <c r="J1740" s="849">
        <v>500</v>
      </c>
      <c r="K1740" s="850">
        <v>1744.760009765625</v>
      </c>
    </row>
    <row r="1741" spans="1:11" ht="14.45" customHeight="1" x14ac:dyDescent="0.2">
      <c r="A1741" s="831" t="s">
        <v>583</v>
      </c>
      <c r="B1741" s="832" t="s">
        <v>584</v>
      </c>
      <c r="C1741" s="835" t="s">
        <v>612</v>
      </c>
      <c r="D1741" s="863" t="s">
        <v>613</v>
      </c>
      <c r="E1741" s="835" t="s">
        <v>4533</v>
      </c>
      <c r="F1741" s="863" t="s">
        <v>4534</v>
      </c>
      <c r="G1741" s="835" t="s">
        <v>4984</v>
      </c>
      <c r="H1741" s="835" t="s">
        <v>4988</v>
      </c>
      <c r="I1741" s="849">
        <v>5.4499998092651367</v>
      </c>
      <c r="J1741" s="849">
        <v>40</v>
      </c>
      <c r="K1741" s="850">
        <v>218</v>
      </c>
    </row>
    <row r="1742" spans="1:11" ht="14.45" customHeight="1" x14ac:dyDescent="0.2">
      <c r="A1742" s="831" t="s">
        <v>583</v>
      </c>
      <c r="B1742" s="832" t="s">
        <v>584</v>
      </c>
      <c r="C1742" s="835" t="s">
        <v>612</v>
      </c>
      <c r="D1742" s="863" t="s">
        <v>613</v>
      </c>
      <c r="E1742" s="835" t="s">
        <v>4533</v>
      </c>
      <c r="F1742" s="863" t="s">
        <v>4534</v>
      </c>
      <c r="G1742" s="835" t="s">
        <v>4541</v>
      </c>
      <c r="H1742" s="835" t="s">
        <v>4543</v>
      </c>
      <c r="I1742" s="849">
        <v>3.4240000724792479</v>
      </c>
      <c r="J1742" s="849">
        <v>1000</v>
      </c>
      <c r="K1742" s="850">
        <v>3424</v>
      </c>
    </row>
    <row r="1743" spans="1:11" ht="14.45" customHeight="1" x14ac:dyDescent="0.2">
      <c r="A1743" s="831" t="s">
        <v>583</v>
      </c>
      <c r="B1743" s="832" t="s">
        <v>584</v>
      </c>
      <c r="C1743" s="835" t="s">
        <v>612</v>
      </c>
      <c r="D1743" s="863" t="s">
        <v>613</v>
      </c>
      <c r="E1743" s="835" t="s">
        <v>4533</v>
      </c>
      <c r="F1743" s="863" t="s">
        <v>4534</v>
      </c>
      <c r="G1743" s="835" t="s">
        <v>5051</v>
      </c>
      <c r="H1743" s="835" t="s">
        <v>5052</v>
      </c>
      <c r="I1743" s="849">
        <v>4.0300002098083496</v>
      </c>
      <c r="J1743" s="849">
        <v>100</v>
      </c>
      <c r="K1743" s="850">
        <v>403</v>
      </c>
    </row>
    <row r="1744" spans="1:11" ht="14.45" customHeight="1" x14ac:dyDescent="0.2">
      <c r="A1744" s="831" t="s">
        <v>583</v>
      </c>
      <c r="B1744" s="832" t="s">
        <v>584</v>
      </c>
      <c r="C1744" s="835" t="s">
        <v>612</v>
      </c>
      <c r="D1744" s="863" t="s">
        <v>613</v>
      </c>
      <c r="E1744" s="835" t="s">
        <v>4533</v>
      </c>
      <c r="F1744" s="863" t="s">
        <v>4534</v>
      </c>
      <c r="G1744" s="835" t="s">
        <v>5051</v>
      </c>
      <c r="H1744" s="835" t="s">
        <v>5738</v>
      </c>
      <c r="I1744" s="849">
        <v>4.0300002098083496</v>
      </c>
      <c r="J1744" s="849">
        <v>50</v>
      </c>
      <c r="K1744" s="850">
        <v>201.5</v>
      </c>
    </row>
    <row r="1745" spans="1:11" ht="14.45" customHeight="1" x14ac:dyDescent="0.2">
      <c r="A1745" s="831" t="s">
        <v>583</v>
      </c>
      <c r="B1745" s="832" t="s">
        <v>584</v>
      </c>
      <c r="C1745" s="835" t="s">
        <v>612</v>
      </c>
      <c r="D1745" s="863" t="s">
        <v>613</v>
      </c>
      <c r="E1745" s="835" t="s">
        <v>4533</v>
      </c>
      <c r="F1745" s="863" t="s">
        <v>4534</v>
      </c>
      <c r="G1745" s="835" t="s">
        <v>5058</v>
      </c>
      <c r="H1745" s="835" t="s">
        <v>5059</v>
      </c>
      <c r="I1745" s="849">
        <v>8.4700002670288086</v>
      </c>
      <c r="J1745" s="849">
        <v>60</v>
      </c>
      <c r="K1745" s="850">
        <v>508.20001220703125</v>
      </c>
    </row>
    <row r="1746" spans="1:11" ht="14.45" customHeight="1" x14ac:dyDescent="0.2">
      <c r="A1746" s="831" t="s">
        <v>583</v>
      </c>
      <c r="B1746" s="832" t="s">
        <v>584</v>
      </c>
      <c r="C1746" s="835" t="s">
        <v>612</v>
      </c>
      <c r="D1746" s="863" t="s">
        <v>613</v>
      </c>
      <c r="E1746" s="835" t="s">
        <v>4533</v>
      </c>
      <c r="F1746" s="863" t="s">
        <v>4534</v>
      </c>
      <c r="G1746" s="835" t="s">
        <v>5058</v>
      </c>
      <c r="H1746" s="835" t="s">
        <v>5063</v>
      </c>
      <c r="I1746" s="849">
        <v>8.4700002670288086</v>
      </c>
      <c r="J1746" s="849">
        <v>150</v>
      </c>
      <c r="K1746" s="850">
        <v>1270.5000305175781</v>
      </c>
    </row>
    <row r="1747" spans="1:11" ht="14.45" customHeight="1" x14ac:dyDescent="0.2">
      <c r="A1747" s="831" t="s">
        <v>583</v>
      </c>
      <c r="B1747" s="832" t="s">
        <v>584</v>
      </c>
      <c r="C1747" s="835" t="s">
        <v>612</v>
      </c>
      <c r="D1747" s="863" t="s">
        <v>613</v>
      </c>
      <c r="E1747" s="835" t="s">
        <v>4533</v>
      </c>
      <c r="F1747" s="863" t="s">
        <v>4534</v>
      </c>
      <c r="G1747" s="835" t="s">
        <v>5070</v>
      </c>
      <c r="H1747" s="835" t="s">
        <v>5071</v>
      </c>
      <c r="I1747" s="849">
        <v>80.569999694824219</v>
      </c>
      <c r="J1747" s="849">
        <v>13</v>
      </c>
      <c r="K1747" s="850">
        <v>1047.4100341796875</v>
      </c>
    </row>
    <row r="1748" spans="1:11" ht="14.45" customHeight="1" x14ac:dyDescent="0.2">
      <c r="A1748" s="831" t="s">
        <v>583</v>
      </c>
      <c r="B1748" s="832" t="s">
        <v>584</v>
      </c>
      <c r="C1748" s="835" t="s">
        <v>612</v>
      </c>
      <c r="D1748" s="863" t="s">
        <v>613</v>
      </c>
      <c r="E1748" s="835" t="s">
        <v>4533</v>
      </c>
      <c r="F1748" s="863" t="s">
        <v>4534</v>
      </c>
      <c r="G1748" s="835" t="s">
        <v>4550</v>
      </c>
      <c r="H1748" s="835" t="s">
        <v>4551</v>
      </c>
      <c r="I1748" s="849">
        <v>13.310000419616699</v>
      </c>
      <c r="J1748" s="849">
        <v>20</v>
      </c>
      <c r="K1748" s="850">
        <v>266.20001220703125</v>
      </c>
    </row>
    <row r="1749" spans="1:11" ht="14.45" customHeight="1" x14ac:dyDescent="0.2">
      <c r="A1749" s="831" t="s">
        <v>583</v>
      </c>
      <c r="B1749" s="832" t="s">
        <v>584</v>
      </c>
      <c r="C1749" s="835" t="s">
        <v>612</v>
      </c>
      <c r="D1749" s="863" t="s">
        <v>613</v>
      </c>
      <c r="E1749" s="835" t="s">
        <v>4533</v>
      </c>
      <c r="F1749" s="863" t="s">
        <v>4534</v>
      </c>
      <c r="G1749" s="835" t="s">
        <v>4550</v>
      </c>
      <c r="H1749" s="835" t="s">
        <v>4553</v>
      </c>
      <c r="I1749" s="849">
        <v>13.310000419616699</v>
      </c>
      <c r="J1749" s="849">
        <v>33</v>
      </c>
      <c r="K1749" s="850">
        <v>439.23001766204834</v>
      </c>
    </row>
    <row r="1750" spans="1:11" ht="14.45" customHeight="1" x14ac:dyDescent="0.2">
      <c r="A1750" s="831" t="s">
        <v>583</v>
      </c>
      <c r="B1750" s="832" t="s">
        <v>584</v>
      </c>
      <c r="C1750" s="835" t="s">
        <v>612</v>
      </c>
      <c r="D1750" s="863" t="s">
        <v>613</v>
      </c>
      <c r="E1750" s="835" t="s">
        <v>4533</v>
      </c>
      <c r="F1750" s="863" t="s">
        <v>4534</v>
      </c>
      <c r="G1750" s="835" t="s">
        <v>5141</v>
      </c>
      <c r="H1750" s="835" t="s">
        <v>5142</v>
      </c>
      <c r="I1750" s="849">
        <v>992.20001220703125</v>
      </c>
      <c r="J1750" s="849">
        <v>5</v>
      </c>
      <c r="K1750" s="850">
        <v>4961</v>
      </c>
    </row>
    <row r="1751" spans="1:11" ht="14.45" customHeight="1" x14ac:dyDescent="0.2">
      <c r="A1751" s="831" t="s">
        <v>583</v>
      </c>
      <c r="B1751" s="832" t="s">
        <v>584</v>
      </c>
      <c r="C1751" s="835" t="s">
        <v>612</v>
      </c>
      <c r="D1751" s="863" t="s">
        <v>613</v>
      </c>
      <c r="E1751" s="835" t="s">
        <v>4533</v>
      </c>
      <c r="F1751" s="863" t="s">
        <v>4534</v>
      </c>
      <c r="G1751" s="835" t="s">
        <v>5151</v>
      </c>
      <c r="H1751" s="835" t="s">
        <v>5152</v>
      </c>
      <c r="I1751" s="849">
        <v>1289.8599853515625</v>
      </c>
      <c r="J1751" s="849">
        <v>9</v>
      </c>
      <c r="K1751" s="850">
        <v>11608.740234375</v>
      </c>
    </row>
    <row r="1752" spans="1:11" ht="14.45" customHeight="1" x14ac:dyDescent="0.2">
      <c r="A1752" s="831" t="s">
        <v>583</v>
      </c>
      <c r="B1752" s="832" t="s">
        <v>584</v>
      </c>
      <c r="C1752" s="835" t="s">
        <v>612</v>
      </c>
      <c r="D1752" s="863" t="s">
        <v>613</v>
      </c>
      <c r="E1752" s="835" t="s">
        <v>4533</v>
      </c>
      <c r="F1752" s="863" t="s">
        <v>4534</v>
      </c>
      <c r="G1752" s="835" t="s">
        <v>5167</v>
      </c>
      <c r="H1752" s="835" t="s">
        <v>5168</v>
      </c>
      <c r="I1752" s="849">
        <v>9.1999998092651367</v>
      </c>
      <c r="J1752" s="849">
        <v>150</v>
      </c>
      <c r="K1752" s="850">
        <v>1380</v>
      </c>
    </row>
    <row r="1753" spans="1:11" ht="14.45" customHeight="1" x14ac:dyDescent="0.2">
      <c r="A1753" s="831" t="s">
        <v>583</v>
      </c>
      <c r="B1753" s="832" t="s">
        <v>584</v>
      </c>
      <c r="C1753" s="835" t="s">
        <v>612</v>
      </c>
      <c r="D1753" s="863" t="s">
        <v>613</v>
      </c>
      <c r="E1753" s="835" t="s">
        <v>4533</v>
      </c>
      <c r="F1753" s="863" t="s">
        <v>4534</v>
      </c>
      <c r="G1753" s="835" t="s">
        <v>5167</v>
      </c>
      <c r="H1753" s="835" t="s">
        <v>5169</v>
      </c>
      <c r="I1753" s="849">
        <v>9.1999998092651367</v>
      </c>
      <c r="J1753" s="849">
        <v>150</v>
      </c>
      <c r="K1753" s="850">
        <v>1380</v>
      </c>
    </row>
    <row r="1754" spans="1:11" ht="14.45" customHeight="1" x14ac:dyDescent="0.2">
      <c r="A1754" s="831" t="s">
        <v>583</v>
      </c>
      <c r="B1754" s="832" t="s">
        <v>584</v>
      </c>
      <c r="C1754" s="835" t="s">
        <v>612</v>
      </c>
      <c r="D1754" s="863" t="s">
        <v>613</v>
      </c>
      <c r="E1754" s="835" t="s">
        <v>4533</v>
      </c>
      <c r="F1754" s="863" t="s">
        <v>4534</v>
      </c>
      <c r="G1754" s="835" t="s">
        <v>5167</v>
      </c>
      <c r="H1754" s="835" t="s">
        <v>6275</v>
      </c>
      <c r="I1754" s="849">
        <v>9.1999998092651367</v>
      </c>
      <c r="J1754" s="849">
        <v>100</v>
      </c>
      <c r="K1754" s="850">
        <v>920</v>
      </c>
    </row>
    <row r="1755" spans="1:11" ht="14.45" customHeight="1" x14ac:dyDescent="0.2">
      <c r="A1755" s="831" t="s">
        <v>583</v>
      </c>
      <c r="B1755" s="832" t="s">
        <v>584</v>
      </c>
      <c r="C1755" s="835" t="s">
        <v>612</v>
      </c>
      <c r="D1755" s="863" t="s">
        <v>613</v>
      </c>
      <c r="E1755" s="835" t="s">
        <v>4533</v>
      </c>
      <c r="F1755" s="863" t="s">
        <v>4534</v>
      </c>
      <c r="G1755" s="835" t="s">
        <v>5183</v>
      </c>
      <c r="H1755" s="835" t="s">
        <v>5184</v>
      </c>
      <c r="I1755" s="849">
        <v>172.5</v>
      </c>
      <c r="J1755" s="849">
        <v>1</v>
      </c>
      <c r="K1755" s="850">
        <v>172.5</v>
      </c>
    </row>
    <row r="1756" spans="1:11" ht="14.45" customHeight="1" x14ac:dyDescent="0.2">
      <c r="A1756" s="831" t="s">
        <v>583</v>
      </c>
      <c r="B1756" s="832" t="s">
        <v>584</v>
      </c>
      <c r="C1756" s="835" t="s">
        <v>612</v>
      </c>
      <c r="D1756" s="863" t="s">
        <v>613</v>
      </c>
      <c r="E1756" s="835" t="s">
        <v>4533</v>
      </c>
      <c r="F1756" s="863" t="s">
        <v>4534</v>
      </c>
      <c r="G1756" s="835" t="s">
        <v>5183</v>
      </c>
      <c r="H1756" s="835" t="s">
        <v>5779</v>
      </c>
      <c r="I1756" s="849">
        <v>172.5</v>
      </c>
      <c r="J1756" s="849">
        <v>1</v>
      </c>
      <c r="K1756" s="850">
        <v>172.5</v>
      </c>
    </row>
    <row r="1757" spans="1:11" ht="14.45" customHeight="1" x14ac:dyDescent="0.2">
      <c r="A1757" s="831" t="s">
        <v>583</v>
      </c>
      <c r="B1757" s="832" t="s">
        <v>584</v>
      </c>
      <c r="C1757" s="835" t="s">
        <v>612</v>
      </c>
      <c r="D1757" s="863" t="s">
        <v>613</v>
      </c>
      <c r="E1757" s="835" t="s">
        <v>4533</v>
      </c>
      <c r="F1757" s="863" t="s">
        <v>4534</v>
      </c>
      <c r="G1757" s="835" t="s">
        <v>4554</v>
      </c>
      <c r="H1757" s="835" t="s">
        <v>4555</v>
      </c>
      <c r="I1757" s="849">
        <v>0.81999999284744263</v>
      </c>
      <c r="J1757" s="849">
        <v>300</v>
      </c>
      <c r="K1757" s="850">
        <v>246</v>
      </c>
    </row>
    <row r="1758" spans="1:11" ht="14.45" customHeight="1" x14ac:dyDescent="0.2">
      <c r="A1758" s="831" t="s">
        <v>583</v>
      </c>
      <c r="B1758" s="832" t="s">
        <v>584</v>
      </c>
      <c r="C1758" s="835" t="s">
        <v>612</v>
      </c>
      <c r="D1758" s="863" t="s">
        <v>613</v>
      </c>
      <c r="E1758" s="835" t="s">
        <v>4533</v>
      </c>
      <c r="F1758" s="863" t="s">
        <v>4534</v>
      </c>
      <c r="G1758" s="835" t="s">
        <v>4556</v>
      </c>
      <c r="H1758" s="835" t="s">
        <v>4557</v>
      </c>
      <c r="I1758" s="849">
        <v>1.0900000333786011</v>
      </c>
      <c r="J1758" s="849">
        <v>100</v>
      </c>
      <c r="K1758" s="850">
        <v>109</v>
      </c>
    </row>
    <row r="1759" spans="1:11" ht="14.45" customHeight="1" x14ac:dyDescent="0.2">
      <c r="A1759" s="831" t="s">
        <v>583</v>
      </c>
      <c r="B1759" s="832" t="s">
        <v>584</v>
      </c>
      <c r="C1759" s="835" t="s">
        <v>612</v>
      </c>
      <c r="D1759" s="863" t="s">
        <v>613</v>
      </c>
      <c r="E1759" s="835" t="s">
        <v>4533</v>
      </c>
      <c r="F1759" s="863" t="s">
        <v>4534</v>
      </c>
      <c r="G1759" s="835" t="s">
        <v>4558</v>
      </c>
      <c r="H1759" s="835" t="s">
        <v>4559</v>
      </c>
      <c r="I1759" s="849">
        <v>0.47999998927116394</v>
      </c>
      <c r="J1759" s="849">
        <v>100</v>
      </c>
      <c r="K1759" s="850">
        <v>48</v>
      </c>
    </row>
    <row r="1760" spans="1:11" ht="14.45" customHeight="1" x14ac:dyDescent="0.2">
      <c r="A1760" s="831" t="s">
        <v>583</v>
      </c>
      <c r="B1760" s="832" t="s">
        <v>584</v>
      </c>
      <c r="C1760" s="835" t="s">
        <v>612</v>
      </c>
      <c r="D1760" s="863" t="s">
        <v>613</v>
      </c>
      <c r="E1760" s="835" t="s">
        <v>4533</v>
      </c>
      <c r="F1760" s="863" t="s">
        <v>4534</v>
      </c>
      <c r="G1760" s="835" t="s">
        <v>4558</v>
      </c>
      <c r="H1760" s="835" t="s">
        <v>5800</v>
      </c>
      <c r="I1760" s="849">
        <v>0.4699999988079071</v>
      </c>
      <c r="J1760" s="849">
        <v>200</v>
      </c>
      <c r="K1760" s="850">
        <v>94</v>
      </c>
    </row>
    <row r="1761" spans="1:11" ht="14.45" customHeight="1" x14ac:dyDescent="0.2">
      <c r="A1761" s="831" t="s">
        <v>583</v>
      </c>
      <c r="B1761" s="832" t="s">
        <v>584</v>
      </c>
      <c r="C1761" s="835" t="s">
        <v>612</v>
      </c>
      <c r="D1761" s="863" t="s">
        <v>613</v>
      </c>
      <c r="E1761" s="835" t="s">
        <v>4533</v>
      </c>
      <c r="F1761" s="863" t="s">
        <v>4534</v>
      </c>
      <c r="G1761" s="835" t="s">
        <v>4560</v>
      </c>
      <c r="H1761" s="835" t="s">
        <v>4561</v>
      </c>
      <c r="I1761" s="849">
        <v>1.1399999856948853</v>
      </c>
      <c r="J1761" s="849">
        <v>160</v>
      </c>
      <c r="K1761" s="850">
        <v>182.39999389648438</v>
      </c>
    </row>
    <row r="1762" spans="1:11" ht="14.45" customHeight="1" x14ac:dyDescent="0.2">
      <c r="A1762" s="831" t="s">
        <v>583</v>
      </c>
      <c r="B1762" s="832" t="s">
        <v>584</v>
      </c>
      <c r="C1762" s="835" t="s">
        <v>612</v>
      </c>
      <c r="D1762" s="863" t="s">
        <v>613</v>
      </c>
      <c r="E1762" s="835" t="s">
        <v>4533</v>
      </c>
      <c r="F1762" s="863" t="s">
        <v>4534</v>
      </c>
      <c r="G1762" s="835" t="s">
        <v>4562</v>
      </c>
      <c r="H1762" s="835" t="s">
        <v>4563</v>
      </c>
      <c r="I1762" s="849">
        <v>1.6699999570846558</v>
      </c>
      <c r="J1762" s="849">
        <v>300</v>
      </c>
      <c r="K1762" s="850">
        <v>501</v>
      </c>
    </row>
    <row r="1763" spans="1:11" ht="14.45" customHeight="1" x14ac:dyDescent="0.2">
      <c r="A1763" s="831" t="s">
        <v>583</v>
      </c>
      <c r="B1763" s="832" t="s">
        <v>584</v>
      </c>
      <c r="C1763" s="835" t="s">
        <v>612</v>
      </c>
      <c r="D1763" s="863" t="s">
        <v>613</v>
      </c>
      <c r="E1763" s="835" t="s">
        <v>4533</v>
      </c>
      <c r="F1763" s="863" t="s">
        <v>4534</v>
      </c>
      <c r="G1763" s="835" t="s">
        <v>5292</v>
      </c>
      <c r="H1763" s="835" t="s">
        <v>5293</v>
      </c>
      <c r="I1763" s="849">
        <v>0.57999998331069946</v>
      </c>
      <c r="J1763" s="849">
        <v>400</v>
      </c>
      <c r="K1763" s="850">
        <v>232</v>
      </c>
    </row>
    <row r="1764" spans="1:11" ht="14.45" customHeight="1" x14ac:dyDescent="0.2">
      <c r="A1764" s="831" t="s">
        <v>583</v>
      </c>
      <c r="B1764" s="832" t="s">
        <v>584</v>
      </c>
      <c r="C1764" s="835" t="s">
        <v>612</v>
      </c>
      <c r="D1764" s="863" t="s">
        <v>613</v>
      </c>
      <c r="E1764" s="835" t="s">
        <v>4533</v>
      </c>
      <c r="F1764" s="863" t="s">
        <v>4534</v>
      </c>
      <c r="G1764" s="835" t="s">
        <v>4564</v>
      </c>
      <c r="H1764" s="835" t="s">
        <v>4565</v>
      </c>
      <c r="I1764" s="849">
        <v>0.68000000715255737</v>
      </c>
      <c r="J1764" s="849">
        <v>200</v>
      </c>
      <c r="K1764" s="850">
        <v>136</v>
      </c>
    </row>
    <row r="1765" spans="1:11" ht="14.45" customHeight="1" x14ac:dyDescent="0.2">
      <c r="A1765" s="831" t="s">
        <v>583</v>
      </c>
      <c r="B1765" s="832" t="s">
        <v>584</v>
      </c>
      <c r="C1765" s="835" t="s">
        <v>612</v>
      </c>
      <c r="D1765" s="863" t="s">
        <v>613</v>
      </c>
      <c r="E1765" s="835" t="s">
        <v>4533</v>
      </c>
      <c r="F1765" s="863" t="s">
        <v>4534</v>
      </c>
      <c r="G1765" s="835" t="s">
        <v>5299</v>
      </c>
      <c r="H1765" s="835" t="s">
        <v>5300</v>
      </c>
      <c r="I1765" s="849">
        <v>9.1466665267944336</v>
      </c>
      <c r="J1765" s="849">
        <v>500</v>
      </c>
      <c r="K1765" s="850">
        <v>4572.2100830078125</v>
      </c>
    </row>
    <row r="1766" spans="1:11" ht="14.45" customHeight="1" x14ac:dyDescent="0.2">
      <c r="A1766" s="831" t="s">
        <v>583</v>
      </c>
      <c r="B1766" s="832" t="s">
        <v>584</v>
      </c>
      <c r="C1766" s="835" t="s">
        <v>612</v>
      </c>
      <c r="D1766" s="863" t="s">
        <v>613</v>
      </c>
      <c r="E1766" s="835" t="s">
        <v>4533</v>
      </c>
      <c r="F1766" s="863" t="s">
        <v>4534</v>
      </c>
      <c r="G1766" s="835" t="s">
        <v>4556</v>
      </c>
      <c r="H1766" s="835" t="s">
        <v>4566</v>
      </c>
      <c r="I1766" s="849">
        <v>1.0900000333786011</v>
      </c>
      <c r="J1766" s="849">
        <v>400</v>
      </c>
      <c r="K1766" s="850">
        <v>436</v>
      </c>
    </row>
    <row r="1767" spans="1:11" ht="14.45" customHeight="1" x14ac:dyDescent="0.2">
      <c r="A1767" s="831" t="s">
        <v>583</v>
      </c>
      <c r="B1767" s="832" t="s">
        <v>584</v>
      </c>
      <c r="C1767" s="835" t="s">
        <v>612</v>
      </c>
      <c r="D1767" s="863" t="s">
        <v>613</v>
      </c>
      <c r="E1767" s="835" t="s">
        <v>4533</v>
      </c>
      <c r="F1767" s="863" t="s">
        <v>4534</v>
      </c>
      <c r="G1767" s="835" t="s">
        <v>4558</v>
      </c>
      <c r="H1767" s="835" t="s">
        <v>4567</v>
      </c>
      <c r="I1767" s="849">
        <v>0.47499999403953552</v>
      </c>
      <c r="J1767" s="849">
        <v>500</v>
      </c>
      <c r="K1767" s="850">
        <v>238</v>
      </c>
    </row>
    <row r="1768" spans="1:11" ht="14.45" customHeight="1" x14ac:dyDescent="0.2">
      <c r="A1768" s="831" t="s">
        <v>583</v>
      </c>
      <c r="B1768" s="832" t="s">
        <v>584</v>
      </c>
      <c r="C1768" s="835" t="s">
        <v>612</v>
      </c>
      <c r="D1768" s="863" t="s">
        <v>613</v>
      </c>
      <c r="E1768" s="835" t="s">
        <v>4533</v>
      </c>
      <c r="F1768" s="863" t="s">
        <v>4534</v>
      </c>
      <c r="G1768" s="835" t="s">
        <v>4562</v>
      </c>
      <c r="H1768" s="835" t="s">
        <v>4568</v>
      </c>
      <c r="I1768" s="849">
        <v>1.6716666221618652</v>
      </c>
      <c r="J1768" s="849">
        <v>2100</v>
      </c>
      <c r="K1768" s="850">
        <v>3511</v>
      </c>
    </row>
    <row r="1769" spans="1:11" ht="14.45" customHeight="1" x14ac:dyDescent="0.2">
      <c r="A1769" s="831" t="s">
        <v>583</v>
      </c>
      <c r="B1769" s="832" t="s">
        <v>584</v>
      </c>
      <c r="C1769" s="835" t="s">
        <v>612</v>
      </c>
      <c r="D1769" s="863" t="s">
        <v>613</v>
      </c>
      <c r="E1769" s="835" t="s">
        <v>4533</v>
      </c>
      <c r="F1769" s="863" t="s">
        <v>4534</v>
      </c>
      <c r="G1769" s="835" t="s">
        <v>4564</v>
      </c>
      <c r="H1769" s="835" t="s">
        <v>4569</v>
      </c>
      <c r="I1769" s="849">
        <v>0.67200001478195193</v>
      </c>
      <c r="J1769" s="849">
        <v>600</v>
      </c>
      <c r="K1769" s="850">
        <v>403</v>
      </c>
    </row>
    <row r="1770" spans="1:11" ht="14.45" customHeight="1" x14ac:dyDescent="0.2">
      <c r="A1770" s="831" t="s">
        <v>583</v>
      </c>
      <c r="B1770" s="832" t="s">
        <v>584</v>
      </c>
      <c r="C1770" s="835" t="s">
        <v>612</v>
      </c>
      <c r="D1770" s="863" t="s">
        <v>613</v>
      </c>
      <c r="E1770" s="835" t="s">
        <v>4533</v>
      </c>
      <c r="F1770" s="863" t="s">
        <v>4534</v>
      </c>
      <c r="G1770" s="835" t="s">
        <v>5309</v>
      </c>
      <c r="H1770" s="835" t="s">
        <v>5317</v>
      </c>
      <c r="I1770" s="849">
        <v>6.2300000190734863</v>
      </c>
      <c r="J1770" s="849">
        <v>5</v>
      </c>
      <c r="K1770" s="850">
        <v>31.149999618530273</v>
      </c>
    </row>
    <row r="1771" spans="1:11" ht="14.45" customHeight="1" x14ac:dyDescent="0.2">
      <c r="A1771" s="831" t="s">
        <v>583</v>
      </c>
      <c r="B1771" s="832" t="s">
        <v>584</v>
      </c>
      <c r="C1771" s="835" t="s">
        <v>612</v>
      </c>
      <c r="D1771" s="863" t="s">
        <v>613</v>
      </c>
      <c r="E1771" s="835" t="s">
        <v>4533</v>
      </c>
      <c r="F1771" s="863" t="s">
        <v>4534</v>
      </c>
      <c r="G1771" s="835" t="s">
        <v>6276</v>
      </c>
      <c r="H1771" s="835" t="s">
        <v>6277</v>
      </c>
      <c r="I1771" s="849">
        <v>659.45001220703125</v>
      </c>
      <c r="J1771" s="849">
        <v>8</v>
      </c>
      <c r="K1771" s="850">
        <v>5275.60009765625</v>
      </c>
    </row>
    <row r="1772" spans="1:11" ht="14.45" customHeight="1" x14ac:dyDescent="0.2">
      <c r="A1772" s="831" t="s">
        <v>583</v>
      </c>
      <c r="B1772" s="832" t="s">
        <v>584</v>
      </c>
      <c r="C1772" s="835" t="s">
        <v>612</v>
      </c>
      <c r="D1772" s="863" t="s">
        <v>613</v>
      </c>
      <c r="E1772" s="835" t="s">
        <v>4533</v>
      </c>
      <c r="F1772" s="863" t="s">
        <v>4534</v>
      </c>
      <c r="G1772" s="835" t="s">
        <v>5354</v>
      </c>
      <c r="H1772" s="835" t="s">
        <v>5355</v>
      </c>
      <c r="I1772" s="849">
        <v>1.2100000381469727</v>
      </c>
      <c r="J1772" s="849">
        <v>600</v>
      </c>
      <c r="K1772" s="850">
        <v>726</v>
      </c>
    </row>
    <row r="1773" spans="1:11" ht="14.45" customHeight="1" x14ac:dyDescent="0.2">
      <c r="A1773" s="831" t="s">
        <v>583</v>
      </c>
      <c r="B1773" s="832" t="s">
        <v>584</v>
      </c>
      <c r="C1773" s="835" t="s">
        <v>612</v>
      </c>
      <c r="D1773" s="863" t="s">
        <v>613</v>
      </c>
      <c r="E1773" s="835" t="s">
        <v>4533</v>
      </c>
      <c r="F1773" s="863" t="s">
        <v>4534</v>
      </c>
      <c r="G1773" s="835" t="s">
        <v>5356</v>
      </c>
      <c r="H1773" s="835" t="s">
        <v>5357</v>
      </c>
      <c r="I1773" s="849">
        <v>1.0299999713897705</v>
      </c>
      <c r="J1773" s="849">
        <v>750</v>
      </c>
      <c r="K1773" s="850">
        <v>772.5</v>
      </c>
    </row>
    <row r="1774" spans="1:11" ht="14.45" customHeight="1" x14ac:dyDescent="0.2">
      <c r="A1774" s="831" t="s">
        <v>583</v>
      </c>
      <c r="B1774" s="832" t="s">
        <v>584</v>
      </c>
      <c r="C1774" s="835" t="s">
        <v>612</v>
      </c>
      <c r="D1774" s="863" t="s">
        <v>613</v>
      </c>
      <c r="E1774" s="835" t="s">
        <v>4533</v>
      </c>
      <c r="F1774" s="863" t="s">
        <v>4534</v>
      </c>
      <c r="G1774" s="835" t="s">
        <v>5354</v>
      </c>
      <c r="H1774" s="835" t="s">
        <v>5358</v>
      </c>
      <c r="I1774" s="849">
        <v>1.2100000381469727</v>
      </c>
      <c r="J1774" s="849">
        <v>150</v>
      </c>
      <c r="K1774" s="850">
        <v>181.5</v>
      </c>
    </row>
    <row r="1775" spans="1:11" ht="14.45" customHeight="1" x14ac:dyDescent="0.2">
      <c r="A1775" s="831" t="s">
        <v>583</v>
      </c>
      <c r="B1775" s="832" t="s">
        <v>584</v>
      </c>
      <c r="C1775" s="835" t="s">
        <v>612</v>
      </c>
      <c r="D1775" s="863" t="s">
        <v>613</v>
      </c>
      <c r="E1775" s="835" t="s">
        <v>4533</v>
      </c>
      <c r="F1775" s="863" t="s">
        <v>4534</v>
      </c>
      <c r="G1775" s="835" t="s">
        <v>5369</v>
      </c>
      <c r="H1775" s="835" t="s">
        <v>5370</v>
      </c>
      <c r="I1775" s="849">
        <v>0.476666659116745</v>
      </c>
      <c r="J1775" s="849">
        <v>400</v>
      </c>
      <c r="K1775" s="850">
        <v>191</v>
      </c>
    </row>
    <row r="1776" spans="1:11" ht="14.45" customHeight="1" x14ac:dyDescent="0.2">
      <c r="A1776" s="831" t="s">
        <v>583</v>
      </c>
      <c r="B1776" s="832" t="s">
        <v>584</v>
      </c>
      <c r="C1776" s="835" t="s">
        <v>612</v>
      </c>
      <c r="D1776" s="863" t="s">
        <v>613</v>
      </c>
      <c r="E1776" s="835" t="s">
        <v>4533</v>
      </c>
      <c r="F1776" s="863" t="s">
        <v>4534</v>
      </c>
      <c r="G1776" s="835" t="s">
        <v>5369</v>
      </c>
      <c r="H1776" s="835" t="s">
        <v>5371</v>
      </c>
      <c r="I1776" s="849">
        <v>0.47249999642372131</v>
      </c>
      <c r="J1776" s="849">
        <v>500</v>
      </c>
      <c r="K1776" s="850">
        <v>236</v>
      </c>
    </row>
    <row r="1777" spans="1:11" ht="14.45" customHeight="1" x14ac:dyDescent="0.2">
      <c r="A1777" s="831" t="s">
        <v>583</v>
      </c>
      <c r="B1777" s="832" t="s">
        <v>584</v>
      </c>
      <c r="C1777" s="835" t="s">
        <v>612</v>
      </c>
      <c r="D1777" s="863" t="s">
        <v>613</v>
      </c>
      <c r="E1777" s="835" t="s">
        <v>4574</v>
      </c>
      <c r="F1777" s="863" t="s">
        <v>4575</v>
      </c>
      <c r="G1777" s="835" t="s">
        <v>4576</v>
      </c>
      <c r="H1777" s="835" t="s">
        <v>4577</v>
      </c>
      <c r="I1777" s="849">
        <v>10.163333257039389</v>
      </c>
      <c r="J1777" s="849">
        <v>110</v>
      </c>
      <c r="K1777" s="850">
        <v>1118.0999755859375</v>
      </c>
    </row>
    <row r="1778" spans="1:11" ht="14.45" customHeight="1" x14ac:dyDescent="0.2">
      <c r="A1778" s="831" t="s">
        <v>583</v>
      </c>
      <c r="B1778" s="832" t="s">
        <v>584</v>
      </c>
      <c r="C1778" s="835" t="s">
        <v>612</v>
      </c>
      <c r="D1778" s="863" t="s">
        <v>613</v>
      </c>
      <c r="E1778" s="835" t="s">
        <v>4574</v>
      </c>
      <c r="F1778" s="863" t="s">
        <v>4575</v>
      </c>
      <c r="G1778" s="835" t="s">
        <v>6278</v>
      </c>
      <c r="H1778" s="835" t="s">
        <v>6279</v>
      </c>
      <c r="I1778" s="849">
        <v>36.299999237060547</v>
      </c>
      <c r="J1778" s="849">
        <v>120</v>
      </c>
      <c r="K1778" s="850">
        <v>4356</v>
      </c>
    </row>
    <row r="1779" spans="1:11" ht="14.45" customHeight="1" x14ac:dyDescent="0.2">
      <c r="A1779" s="831" t="s">
        <v>583</v>
      </c>
      <c r="B1779" s="832" t="s">
        <v>584</v>
      </c>
      <c r="C1779" s="835" t="s">
        <v>612</v>
      </c>
      <c r="D1779" s="863" t="s">
        <v>613</v>
      </c>
      <c r="E1779" s="835" t="s">
        <v>4574</v>
      </c>
      <c r="F1779" s="863" t="s">
        <v>4575</v>
      </c>
      <c r="G1779" s="835" t="s">
        <v>4576</v>
      </c>
      <c r="H1779" s="835" t="s">
        <v>4578</v>
      </c>
      <c r="I1779" s="849">
        <v>10.164999961853027</v>
      </c>
      <c r="J1779" s="849">
        <v>140</v>
      </c>
      <c r="K1779" s="850">
        <v>1423.1999816894531</v>
      </c>
    </row>
    <row r="1780" spans="1:11" ht="14.45" customHeight="1" x14ac:dyDescent="0.2">
      <c r="A1780" s="831" t="s">
        <v>583</v>
      </c>
      <c r="B1780" s="832" t="s">
        <v>584</v>
      </c>
      <c r="C1780" s="835" t="s">
        <v>612</v>
      </c>
      <c r="D1780" s="863" t="s">
        <v>613</v>
      </c>
      <c r="E1780" s="835" t="s">
        <v>4579</v>
      </c>
      <c r="F1780" s="863" t="s">
        <v>4580</v>
      </c>
      <c r="G1780" s="835" t="s">
        <v>6085</v>
      </c>
      <c r="H1780" s="835" t="s">
        <v>6089</v>
      </c>
      <c r="I1780" s="849">
        <v>180.44000244140625</v>
      </c>
      <c r="J1780" s="849">
        <v>25</v>
      </c>
      <c r="K1780" s="850">
        <v>4511</v>
      </c>
    </row>
    <row r="1781" spans="1:11" ht="14.45" customHeight="1" x14ac:dyDescent="0.2">
      <c r="A1781" s="831" t="s">
        <v>583</v>
      </c>
      <c r="B1781" s="832" t="s">
        <v>584</v>
      </c>
      <c r="C1781" s="835" t="s">
        <v>612</v>
      </c>
      <c r="D1781" s="863" t="s">
        <v>613</v>
      </c>
      <c r="E1781" s="835" t="s">
        <v>4579</v>
      </c>
      <c r="F1781" s="863" t="s">
        <v>4580</v>
      </c>
      <c r="G1781" s="835" t="s">
        <v>4587</v>
      </c>
      <c r="H1781" s="835" t="s">
        <v>4588</v>
      </c>
      <c r="I1781" s="849">
        <v>0.54666668176651001</v>
      </c>
      <c r="J1781" s="849">
        <v>1000</v>
      </c>
      <c r="K1781" s="850">
        <v>546</v>
      </c>
    </row>
    <row r="1782" spans="1:11" ht="14.45" customHeight="1" x14ac:dyDescent="0.2">
      <c r="A1782" s="831" t="s">
        <v>583</v>
      </c>
      <c r="B1782" s="832" t="s">
        <v>584</v>
      </c>
      <c r="C1782" s="835" t="s">
        <v>612</v>
      </c>
      <c r="D1782" s="863" t="s">
        <v>613</v>
      </c>
      <c r="E1782" s="835" t="s">
        <v>4579</v>
      </c>
      <c r="F1782" s="863" t="s">
        <v>4580</v>
      </c>
      <c r="G1782" s="835" t="s">
        <v>4585</v>
      </c>
      <c r="H1782" s="835" t="s">
        <v>4591</v>
      </c>
      <c r="I1782" s="849">
        <v>0.30000001192092896</v>
      </c>
      <c r="J1782" s="849">
        <v>300</v>
      </c>
      <c r="K1782" s="850">
        <v>90</v>
      </c>
    </row>
    <row r="1783" spans="1:11" ht="14.45" customHeight="1" x14ac:dyDescent="0.2">
      <c r="A1783" s="831" t="s">
        <v>583</v>
      </c>
      <c r="B1783" s="832" t="s">
        <v>584</v>
      </c>
      <c r="C1783" s="835" t="s">
        <v>612</v>
      </c>
      <c r="D1783" s="863" t="s">
        <v>613</v>
      </c>
      <c r="E1783" s="835" t="s">
        <v>4579</v>
      </c>
      <c r="F1783" s="863" t="s">
        <v>4580</v>
      </c>
      <c r="G1783" s="835" t="s">
        <v>5454</v>
      </c>
      <c r="H1783" s="835" t="s">
        <v>5455</v>
      </c>
      <c r="I1783" s="849">
        <v>0.31000000238418579</v>
      </c>
      <c r="J1783" s="849">
        <v>400</v>
      </c>
      <c r="K1783" s="850">
        <v>124</v>
      </c>
    </row>
    <row r="1784" spans="1:11" ht="14.45" customHeight="1" x14ac:dyDescent="0.2">
      <c r="A1784" s="831" t="s">
        <v>583</v>
      </c>
      <c r="B1784" s="832" t="s">
        <v>584</v>
      </c>
      <c r="C1784" s="835" t="s">
        <v>612</v>
      </c>
      <c r="D1784" s="863" t="s">
        <v>613</v>
      </c>
      <c r="E1784" s="835" t="s">
        <v>4579</v>
      </c>
      <c r="F1784" s="863" t="s">
        <v>4580</v>
      </c>
      <c r="G1784" s="835" t="s">
        <v>4587</v>
      </c>
      <c r="H1784" s="835" t="s">
        <v>4594</v>
      </c>
      <c r="I1784" s="849">
        <v>0.54666668176651001</v>
      </c>
      <c r="J1784" s="849">
        <v>900</v>
      </c>
      <c r="K1784" s="850">
        <v>493</v>
      </c>
    </row>
    <row r="1785" spans="1:11" ht="14.45" customHeight="1" x14ac:dyDescent="0.2">
      <c r="A1785" s="831" t="s">
        <v>583</v>
      </c>
      <c r="B1785" s="832" t="s">
        <v>584</v>
      </c>
      <c r="C1785" s="835" t="s">
        <v>612</v>
      </c>
      <c r="D1785" s="863" t="s">
        <v>613</v>
      </c>
      <c r="E1785" s="835" t="s">
        <v>4579</v>
      </c>
      <c r="F1785" s="863" t="s">
        <v>4580</v>
      </c>
      <c r="G1785" s="835" t="s">
        <v>6113</v>
      </c>
      <c r="H1785" s="835" t="s">
        <v>6114</v>
      </c>
      <c r="I1785" s="849">
        <v>180.44000244140625</v>
      </c>
      <c r="J1785" s="849">
        <v>50</v>
      </c>
      <c r="K1785" s="850">
        <v>9021.759765625</v>
      </c>
    </row>
    <row r="1786" spans="1:11" ht="14.45" customHeight="1" x14ac:dyDescent="0.2">
      <c r="A1786" s="831" t="s">
        <v>583</v>
      </c>
      <c r="B1786" s="832" t="s">
        <v>584</v>
      </c>
      <c r="C1786" s="835" t="s">
        <v>612</v>
      </c>
      <c r="D1786" s="863" t="s">
        <v>613</v>
      </c>
      <c r="E1786" s="835" t="s">
        <v>4606</v>
      </c>
      <c r="F1786" s="863" t="s">
        <v>4607</v>
      </c>
      <c r="G1786" s="835" t="s">
        <v>4616</v>
      </c>
      <c r="H1786" s="835" t="s">
        <v>4617</v>
      </c>
      <c r="I1786" s="849">
        <v>0.62999999523162842</v>
      </c>
      <c r="J1786" s="849">
        <v>2800</v>
      </c>
      <c r="K1786" s="850">
        <v>1764</v>
      </c>
    </row>
    <row r="1787" spans="1:11" ht="14.45" customHeight="1" x14ac:dyDescent="0.2">
      <c r="A1787" s="831" t="s">
        <v>583</v>
      </c>
      <c r="B1787" s="832" t="s">
        <v>584</v>
      </c>
      <c r="C1787" s="835" t="s">
        <v>612</v>
      </c>
      <c r="D1787" s="863" t="s">
        <v>613</v>
      </c>
      <c r="E1787" s="835" t="s">
        <v>4606</v>
      </c>
      <c r="F1787" s="863" t="s">
        <v>4607</v>
      </c>
      <c r="G1787" s="835" t="s">
        <v>4618</v>
      </c>
      <c r="H1787" s="835" t="s">
        <v>4619</v>
      </c>
      <c r="I1787" s="849">
        <v>0.62666666507720947</v>
      </c>
      <c r="J1787" s="849">
        <v>4000</v>
      </c>
      <c r="K1787" s="850">
        <v>2510</v>
      </c>
    </row>
    <row r="1788" spans="1:11" ht="14.45" customHeight="1" x14ac:dyDescent="0.2">
      <c r="A1788" s="831" t="s">
        <v>583</v>
      </c>
      <c r="B1788" s="832" t="s">
        <v>584</v>
      </c>
      <c r="C1788" s="835" t="s">
        <v>612</v>
      </c>
      <c r="D1788" s="863" t="s">
        <v>613</v>
      </c>
      <c r="E1788" s="835" t="s">
        <v>4606</v>
      </c>
      <c r="F1788" s="863" t="s">
        <v>4607</v>
      </c>
      <c r="G1788" s="835" t="s">
        <v>5476</v>
      </c>
      <c r="H1788" s="835" t="s">
        <v>5477</v>
      </c>
      <c r="I1788" s="849">
        <v>0.62999999523162842</v>
      </c>
      <c r="J1788" s="849">
        <v>800</v>
      </c>
      <c r="K1788" s="850">
        <v>504</v>
      </c>
    </row>
    <row r="1789" spans="1:11" ht="14.45" customHeight="1" x14ac:dyDescent="0.2">
      <c r="A1789" s="831" t="s">
        <v>583</v>
      </c>
      <c r="B1789" s="832" t="s">
        <v>584</v>
      </c>
      <c r="C1789" s="835" t="s">
        <v>612</v>
      </c>
      <c r="D1789" s="863" t="s">
        <v>613</v>
      </c>
      <c r="E1789" s="835" t="s">
        <v>4606</v>
      </c>
      <c r="F1789" s="863" t="s">
        <v>4607</v>
      </c>
      <c r="G1789" s="835" t="s">
        <v>4616</v>
      </c>
      <c r="H1789" s="835" t="s">
        <v>4620</v>
      </c>
      <c r="I1789" s="849">
        <v>0.62999999523162842</v>
      </c>
      <c r="J1789" s="849">
        <v>5000</v>
      </c>
      <c r="K1789" s="850">
        <v>3150</v>
      </c>
    </row>
    <row r="1790" spans="1:11" ht="14.45" customHeight="1" x14ac:dyDescent="0.2">
      <c r="A1790" s="831" t="s">
        <v>583</v>
      </c>
      <c r="B1790" s="832" t="s">
        <v>584</v>
      </c>
      <c r="C1790" s="835" t="s">
        <v>612</v>
      </c>
      <c r="D1790" s="863" t="s">
        <v>613</v>
      </c>
      <c r="E1790" s="835" t="s">
        <v>4606</v>
      </c>
      <c r="F1790" s="863" t="s">
        <v>4607</v>
      </c>
      <c r="G1790" s="835" t="s">
        <v>4618</v>
      </c>
      <c r="H1790" s="835" t="s">
        <v>4621</v>
      </c>
      <c r="I1790" s="849">
        <v>0.62833333015441895</v>
      </c>
      <c r="J1790" s="849">
        <v>6200</v>
      </c>
      <c r="K1790" s="850">
        <v>3898</v>
      </c>
    </row>
    <row r="1791" spans="1:11" ht="14.45" customHeight="1" x14ac:dyDescent="0.2">
      <c r="A1791" s="831" t="s">
        <v>583</v>
      </c>
      <c r="B1791" s="832" t="s">
        <v>584</v>
      </c>
      <c r="C1791" s="835" t="s">
        <v>612</v>
      </c>
      <c r="D1791" s="863" t="s">
        <v>613</v>
      </c>
      <c r="E1791" s="835" t="s">
        <v>4606</v>
      </c>
      <c r="F1791" s="863" t="s">
        <v>4607</v>
      </c>
      <c r="G1791" s="835" t="s">
        <v>5476</v>
      </c>
      <c r="H1791" s="835" t="s">
        <v>5478</v>
      </c>
      <c r="I1791" s="849">
        <v>0.47249999642372131</v>
      </c>
      <c r="J1791" s="849">
        <v>600</v>
      </c>
      <c r="K1791" s="850">
        <v>378</v>
      </c>
    </row>
    <row r="1792" spans="1:11" ht="14.45" customHeight="1" x14ac:dyDescent="0.2">
      <c r="A1792" s="831" t="s">
        <v>583</v>
      </c>
      <c r="B1792" s="832" t="s">
        <v>584</v>
      </c>
      <c r="C1792" s="835" t="s">
        <v>612</v>
      </c>
      <c r="D1792" s="863" t="s">
        <v>613</v>
      </c>
      <c r="E1792" s="835" t="s">
        <v>5524</v>
      </c>
      <c r="F1792" s="863" t="s">
        <v>5525</v>
      </c>
      <c r="G1792" s="835" t="s">
        <v>6143</v>
      </c>
      <c r="H1792" s="835" t="s">
        <v>6144</v>
      </c>
      <c r="I1792" s="849">
        <v>15.609999656677246</v>
      </c>
      <c r="J1792" s="849">
        <v>240</v>
      </c>
      <c r="K1792" s="850">
        <v>3746.39990234375</v>
      </c>
    </row>
    <row r="1793" spans="1:11" ht="14.45" customHeight="1" x14ac:dyDescent="0.2">
      <c r="A1793" s="831" t="s">
        <v>583</v>
      </c>
      <c r="B1793" s="832" t="s">
        <v>584</v>
      </c>
      <c r="C1793" s="835" t="s">
        <v>612</v>
      </c>
      <c r="D1793" s="863" t="s">
        <v>613</v>
      </c>
      <c r="E1793" s="835" t="s">
        <v>5524</v>
      </c>
      <c r="F1793" s="863" t="s">
        <v>5525</v>
      </c>
      <c r="G1793" s="835" t="s">
        <v>6143</v>
      </c>
      <c r="H1793" s="835" t="s">
        <v>6145</v>
      </c>
      <c r="I1793" s="849">
        <v>15.804999828338623</v>
      </c>
      <c r="J1793" s="849">
        <v>410</v>
      </c>
      <c r="K1793" s="850">
        <v>6458.6000366210938</v>
      </c>
    </row>
    <row r="1794" spans="1:11" ht="14.45" customHeight="1" x14ac:dyDescent="0.2">
      <c r="A1794" s="831" t="s">
        <v>583</v>
      </c>
      <c r="B1794" s="832" t="s">
        <v>584</v>
      </c>
      <c r="C1794" s="835" t="s">
        <v>615</v>
      </c>
      <c r="D1794" s="863" t="s">
        <v>616</v>
      </c>
      <c r="E1794" s="835" t="s">
        <v>4622</v>
      </c>
      <c r="F1794" s="863" t="s">
        <v>4623</v>
      </c>
      <c r="G1794" s="835" t="s">
        <v>4640</v>
      </c>
      <c r="H1794" s="835" t="s">
        <v>4641</v>
      </c>
      <c r="I1794" s="849">
        <v>141.58000183105469</v>
      </c>
      <c r="J1794" s="849">
        <v>1</v>
      </c>
      <c r="K1794" s="850">
        <v>141.58000183105469</v>
      </c>
    </row>
    <row r="1795" spans="1:11" ht="14.45" customHeight="1" x14ac:dyDescent="0.2">
      <c r="A1795" s="831" t="s">
        <v>583</v>
      </c>
      <c r="B1795" s="832" t="s">
        <v>584</v>
      </c>
      <c r="C1795" s="835" t="s">
        <v>615</v>
      </c>
      <c r="D1795" s="863" t="s">
        <v>616</v>
      </c>
      <c r="E1795" s="835" t="s">
        <v>4515</v>
      </c>
      <c r="F1795" s="863" t="s">
        <v>4516</v>
      </c>
      <c r="G1795" s="835" t="s">
        <v>6280</v>
      </c>
      <c r="H1795" s="835" t="s">
        <v>6281</v>
      </c>
      <c r="I1795" s="849">
        <v>8.0100002288818359</v>
      </c>
      <c r="J1795" s="849">
        <v>50</v>
      </c>
      <c r="K1795" s="850">
        <v>400.54998779296875</v>
      </c>
    </row>
    <row r="1796" spans="1:11" ht="14.45" customHeight="1" x14ac:dyDescent="0.2">
      <c r="A1796" s="831" t="s">
        <v>583</v>
      </c>
      <c r="B1796" s="832" t="s">
        <v>584</v>
      </c>
      <c r="C1796" s="835" t="s">
        <v>615</v>
      </c>
      <c r="D1796" s="863" t="s">
        <v>616</v>
      </c>
      <c r="E1796" s="835" t="s">
        <v>4515</v>
      </c>
      <c r="F1796" s="863" t="s">
        <v>4516</v>
      </c>
      <c r="G1796" s="835" t="s">
        <v>6280</v>
      </c>
      <c r="H1796" s="835" t="s">
        <v>6282</v>
      </c>
      <c r="I1796" s="849">
        <v>8.0100002288818359</v>
      </c>
      <c r="J1796" s="849">
        <v>50</v>
      </c>
      <c r="K1796" s="850">
        <v>400.5</v>
      </c>
    </row>
    <row r="1797" spans="1:11" ht="14.45" customHeight="1" x14ac:dyDescent="0.2">
      <c r="A1797" s="831" t="s">
        <v>583</v>
      </c>
      <c r="B1797" s="832" t="s">
        <v>584</v>
      </c>
      <c r="C1797" s="835" t="s">
        <v>615</v>
      </c>
      <c r="D1797" s="863" t="s">
        <v>616</v>
      </c>
      <c r="E1797" s="835" t="s">
        <v>4515</v>
      </c>
      <c r="F1797" s="863" t="s">
        <v>4516</v>
      </c>
      <c r="G1797" s="835" t="s">
        <v>4517</v>
      </c>
      <c r="H1797" s="835" t="s">
        <v>4820</v>
      </c>
      <c r="I1797" s="849">
        <v>1.3799999952316284</v>
      </c>
      <c r="J1797" s="849">
        <v>500</v>
      </c>
      <c r="K1797" s="850">
        <v>690</v>
      </c>
    </row>
    <row r="1798" spans="1:11" ht="14.45" customHeight="1" x14ac:dyDescent="0.2">
      <c r="A1798" s="831" t="s">
        <v>583</v>
      </c>
      <c r="B1798" s="832" t="s">
        <v>584</v>
      </c>
      <c r="C1798" s="835" t="s">
        <v>615</v>
      </c>
      <c r="D1798" s="863" t="s">
        <v>616</v>
      </c>
      <c r="E1798" s="835" t="s">
        <v>4515</v>
      </c>
      <c r="F1798" s="863" t="s">
        <v>4516</v>
      </c>
      <c r="G1798" s="835" t="s">
        <v>4521</v>
      </c>
      <c r="H1798" s="835" t="s">
        <v>4823</v>
      </c>
      <c r="I1798" s="849">
        <v>0.85333335399627686</v>
      </c>
      <c r="J1798" s="849">
        <v>300</v>
      </c>
      <c r="K1798" s="850">
        <v>256</v>
      </c>
    </row>
    <row r="1799" spans="1:11" ht="14.45" customHeight="1" x14ac:dyDescent="0.2">
      <c r="A1799" s="831" t="s">
        <v>583</v>
      </c>
      <c r="B1799" s="832" t="s">
        <v>584</v>
      </c>
      <c r="C1799" s="835" t="s">
        <v>615</v>
      </c>
      <c r="D1799" s="863" t="s">
        <v>616</v>
      </c>
      <c r="E1799" s="835" t="s">
        <v>4515</v>
      </c>
      <c r="F1799" s="863" t="s">
        <v>4516</v>
      </c>
      <c r="G1799" s="835" t="s">
        <v>4525</v>
      </c>
      <c r="H1799" s="835" t="s">
        <v>5649</v>
      </c>
      <c r="I1799" s="849">
        <v>26.170000076293945</v>
      </c>
      <c r="J1799" s="849">
        <v>1</v>
      </c>
      <c r="K1799" s="850">
        <v>26.170000076293945</v>
      </c>
    </row>
    <row r="1800" spans="1:11" ht="14.45" customHeight="1" x14ac:dyDescent="0.2">
      <c r="A1800" s="831" t="s">
        <v>583</v>
      </c>
      <c r="B1800" s="832" t="s">
        <v>584</v>
      </c>
      <c r="C1800" s="835" t="s">
        <v>615</v>
      </c>
      <c r="D1800" s="863" t="s">
        <v>616</v>
      </c>
      <c r="E1800" s="835" t="s">
        <v>4515</v>
      </c>
      <c r="F1800" s="863" t="s">
        <v>4516</v>
      </c>
      <c r="G1800" s="835" t="s">
        <v>4517</v>
      </c>
      <c r="H1800" s="835" t="s">
        <v>4518</v>
      </c>
      <c r="I1800" s="849">
        <v>1.3799999952316284</v>
      </c>
      <c r="J1800" s="849">
        <v>700</v>
      </c>
      <c r="K1800" s="850">
        <v>966</v>
      </c>
    </row>
    <row r="1801" spans="1:11" ht="14.45" customHeight="1" x14ac:dyDescent="0.2">
      <c r="A1801" s="831" t="s">
        <v>583</v>
      </c>
      <c r="B1801" s="832" t="s">
        <v>584</v>
      </c>
      <c r="C1801" s="835" t="s">
        <v>615</v>
      </c>
      <c r="D1801" s="863" t="s">
        <v>616</v>
      </c>
      <c r="E1801" s="835" t="s">
        <v>4515</v>
      </c>
      <c r="F1801" s="863" t="s">
        <v>4516</v>
      </c>
      <c r="G1801" s="835" t="s">
        <v>4521</v>
      </c>
      <c r="H1801" s="835" t="s">
        <v>4522</v>
      </c>
      <c r="I1801" s="849">
        <v>0.85600001811981197</v>
      </c>
      <c r="J1801" s="849">
        <v>550</v>
      </c>
      <c r="K1801" s="850">
        <v>471</v>
      </c>
    </row>
    <row r="1802" spans="1:11" ht="14.45" customHeight="1" x14ac:dyDescent="0.2">
      <c r="A1802" s="831" t="s">
        <v>583</v>
      </c>
      <c r="B1802" s="832" t="s">
        <v>584</v>
      </c>
      <c r="C1802" s="835" t="s">
        <v>615</v>
      </c>
      <c r="D1802" s="863" t="s">
        <v>616</v>
      </c>
      <c r="E1802" s="835" t="s">
        <v>4515</v>
      </c>
      <c r="F1802" s="863" t="s">
        <v>4516</v>
      </c>
      <c r="G1802" s="835" t="s">
        <v>5873</v>
      </c>
      <c r="H1802" s="835" t="s">
        <v>5883</v>
      </c>
      <c r="I1802" s="849">
        <v>25.129999160766602</v>
      </c>
      <c r="J1802" s="849">
        <v>12</v>
      </c>
      <c r="K1802" s="850">
        <v>301.55999755859375</v>
      </c>
    </row>
    <row r="1803" spans="1:11" ht="14.45" customHeight="1" x14ac:dyDescent="0.2">
      <c r="A1803" s="831" t="s">
        <v>583</v>
      </c>
      <c r="B1803" s="832" t="s">
        <v>584</v>
      </c>
      <c r="C1803" s="835" t="s">
        <v>615</v>
      </c>
      <c r="D1803" s="863" t="s">
        <v>616</v>
      </c>
      <c r="E1803" s="835" t="s">
        <v>4515</v>
      </c>
      <c r="F1803" s="863" t="s">
        <v>4516</v>
      </c>
      <c r="G1803" s="835" t="s">
        <v>4839</v>
      </c>
      <c r="H1803" s="835" t="s">
        <v>4855</v>
      </c>
      <c r="I1803" s="849">
        <v>18.959999084472656</v>
      </c>
      <c r="J1803" s="849">
        <v>24</v>
      </c>
      <c r="K1803" s="850">
        <v>455.04000854492188</v>
      </c>
    </row>
    <row r="1804" spans="1:11" ht="14.45" customHeight="1" x14ac:dyDescent="0.2">
      <c r="A1804" s="831" t="s">
        <v>583</v>
      </c>
      <c r="B1804" s="832" t="s">
        <v>584</v>
      </c>
      <c r="C1804" s="835" t="s">
        <v>615</v>
      </c>
      <c r="D1804" s="863" t="s">
        <v>616</v>
      </c>
      <c r="E1804" s="835" t="s">
        <v>4515</v>
      </c>
      <c r="F1804" s="863" t="s">
        <v>4516</v>
      </c>
      <c r="G1804" s="835" t="s">
        <v>4896</v>
      </c>
      <c r="H1804" s="835" t="s">
        <v>4897</v>
      </c>
      <c r="I1804" s="849">
        <v>12.020000457763672</v>
      </c>
      <c r="J1804" s="849">
        <v>35</v>
      </c>
      <c r="K1804" s="850">
        <v>420.85000610351563</v>
      </c>
    </row>
    <row r="1805" spans="1:11" ht="14.45" customHeight="1" x14ac:dyDescent="0.2">
      <c r="A1805" s="831" t="s">
        <v>583</v>
      </c>
      <c r="B1805" s="832" t="s">
        <v>584</v>
      </c>
      <c r="C1805" s="835" t="s">
        <v>615</v>
      </c>
      <c r="D1805" s="863" t="s">
        <v>616</v>
      </c>
      <c r="E1805" s="835" t="s">
        <v>4515</v>
      </c>
      <c r="F1805" s="863" t="s">
        <v>4516</v>
      </c>
      <c r="G1805" s="835" t="s">
        <v>4896</v>
      </c>
      <c r="H1805" s="835" t="s">
        <v>4899</v>
      </c>
      <c r="I1805" s="849">
        <v>12.020000457763672</v>
      </c>
      <c r="J1805" s="849">
        <v>50</v>
      </c>
      <c r="K1805" s="850">
        <v>601</v>
      </c>
    </row>
    <row r="1806" spans="1:11" ht="14.45" customHeight="1" x14ac:dyDescent="0.2">
      <c r="A1806" s="831" t="s">
        <v>583</v>
      </c>
      <c r="B1806" s="832" t="s">
        <v>584</v>
      </c>
      <c r="C1806" s="835" t="s">
        <v>615</v>
      </c>
      <c r="D1806" s="863" t="s">
        <v>616</v>
      </c>
      <c r="E1806" s="835" t="s">
        <v>4515</v>
      </c>
      <c r="F1806" s="863" t="s">
        <v>4516</v>
      </c>
      <c r="G1806" s="835" t="s">
        <v>4896</v>
      </c>
      <c r="H1806" s="835" t="s">
        <v>4903</v>
      </c>
      <c r="I1806" s="849">
        <v>12.020000457763672</v>
      </c>
      <c r="J1806" s="849">
        <v>75</v>
      </c>
      <c r="K1806" s="850">
        <v>901.5</v>
      </c>
    </row>
    <row r="1807" spans="1:11" ht="14.45" customHeight="1" x14ac:dyDescent="0.2">
      <c r="A1807" s="831" t="s">
        <v>583</v>
      </c>
      <c r="B1807" s="832" t="s">
        <v>584</v>
      </c>
      <c r="C1807" s="835" t="s">
        <v>615</v>
      </c>
      <c r="D1807" s="863" t="s">
        <v>616</v>
      </c>
      <c r="E1807" s="835" t="s">
        <v>4515</v>
      </c>
      <c r="F1807" s="863" t="s">
        <v>4516</v>
      </c>
      <c r="G1807" s="835" t="s">
        <v>4530</v>
      </c>
      <c r="H1807" s="835" t="s">
        <v>4531</v>
      </c>
      <c r="I1807" s="849">
        <v>0.67000001668930054</v>
      </c>
      <c r="J1807" s="849">
        <v>1000</v>
      </c>
      <c r="K1807" s="850">
        <v>670</v>
      </c>
    </row>
    <row r="1808" spans="1:11" ht="14.45" customHeight="1" x14ac:dyDescent="0.2">
      <c r="A1808" s="831" t="s">
        <v>583</v>
      </c>
      <c r="B1808" s="832" t="s">
        <v>584</v>
      </c>
      <c r="C1808" s="835" t="s">
        <v>615</v>
      </c>
      <c r="D1808" s="863" t="s">
        <v>616</v>
      </c>
      <c r="E1808" s="835" t="s">
        <v>4515</v>
      </c>
      <c r="F1808" s="863" t="s">
        <v>4516</v>
      </c>
      <c r="G1808" s="835" t="s">
        <v>4530</v>
      </c>
      <c r="H1808" s="835" t="s">
        <v>4532</v>
      </c>
      <c r="I1808" s="849">
        <v>0.67000001668930054</v>
      </c>
      <c r="J1808" s="849">
        <v>600</v>
      </c>
      <c r="K1808" s="850">
        <v>402</v>
      </c>
    </row>
    <row r="1809" spans="1:11" ht="14.45" customHeight="1" x14ac:dyDescent="0.2">
      <c r="A1809" s="831" t="s">
        <v>583</v>
      </c>
      <c r="B1809" s="832" t="s">
        <v>584</v>
      </c>
      <c r="C1809" s="835" t="s">
        <v>615</v>
      </c>
      <c r="D1809" s="863" t="s">
        <v>616</v>
      </c>
      <c r="E1809" s="835" t="s">
        <v>4533</v>
      </c>
      <c r="F1809" s="863" t="s">
        <v>4534</v>
      </c>
      <c r="G1809" s="835" t="s">
        <v>5892</v>
      </c>
      <c r="H1809" s="835" t="s">
        <v>5893</v>
      </c>
      <c r="I1809" s="849">
        <v>2.3599998950958252</v>
      </c>
      <c r="J1809" s="849">
        <v>50</v>
      </c>
      <c r="K1809" s="850">
        <v>118</v>
      </c>
    </row>
    <row r="1810" spans="1:11" ht="14.45" customHeight="1" x14ac:dyDescent="0.2">
      <c r="A1810" s="831" t="s">
        <v>583</v>
      </c>
      <c r="B1810" s="832" t="s">
        <v>584</v>
      </c>
      <c r="C1810" s="835" t="s">
        <v>615</v>
      </c>
      <c r="D1810" s="863" t="s">
        <v>616</v>
      </c>
      <c r="E1810" s="835" t="s">
        <v>4533</v>
      </c>
      <c r="F1810" s="863" t="s">
        <v>4534</v>
      </c>
      <c r="G1810" s="835" t="s">
        <v>6283</v>
      </c>
      <c r="H1810" s="835" t="s">
        <v>6284</v>
      </c>
      <c r="I1810" s="849">
        <v>2.3599998950958252</v>
      </c>
      <c r="J1810" s="849">
        <v>50</v>
      </c>
      <c r="K1810" s="850">
        <v>118</v>
      </c>
    </row>
    <row r="1811" spans="1:11" ht="14.45" customHeight="1" x14ac:dyDescent="0.2">
      <c r="A1811" s="831" t="s">
        <v>583</v>
      </c>
      <c r="B1811" s="832" t="s">
        <v>584</v>
      </c>
      <c r="C1811" s="835" t="s">
        <v>615</v>
      </c>
      <c r="D1811" s="863" t="s">
        <v>616</v>
      </c>
      <c r="E1811" s="835" t="s">
        <v>4533</v>
      </c>
      <c r="F1811" s="863" t="s">
        <v>4534</v>
      </c>
      <c r="G1811" s="835" t="s">
        <v>5685</v>
      </c>
      <c r="H1811" s="835" t="s">
        <v>5895</v>
      </c>
      <c r="I1811" s="849">
        <v>1.6950000524520874</v>
      </c>
      <c r="J1811" s="849">
        <v>400</v>
      </c>
      <c r="K1811" s="850">
        <v>678.5</v>
      </c>
    </row>
    <row r="1812" spans="1:11" ht="14.45" customHeight="1" x14ac:dyDescent="0.2">
      <c r="A1812" s="831" t="s">
        <v>583</v>
      </c>
      <c r="B1812" s="832" t="s">
        <v>584</v>
      </c>
      <c r="C1812" s="835" t="s">
        <v>615</v>
      </c>
      <c r="D1812" s="863" t="s">
        <v>616</v>
      </c>
      <c r="E1812" s="835" t="s">
        <v>4533</v>
      </c>
      <c r="F1812" s="863" t="s">
        <v>4534</v>
      </c>
      <c r="G1812" s="835" t="s">
        <v>5685</v>
      </c>
      <c r="H1812" s="835" t="s">
        <v>5686</v>
      </c>
      <c r="I1812" s="849">
        <v>1.6800000071525574</v>
      </c>
      <c r="J1812" s="849">
        <v>350</v>
      </c>
      <c r="K1812" s="850">
        <v>589.5</v>
      </c>
    </row>
    <row r="1813" spans="1:11" ht="14.45" customHeight="1" x14ac:dyDescent="0.2">
      <c r="A1813" s="831" t="s">
        <v>583</v>
      </c>
      <c r="B1813" s="832" t="s">
        <v>584</v>
      </c>
      <c r="C1813" s="835" t="s">
        <v>615</v>
      </c>
      <c r="D1813" s="863" t="s">
        <v>616</v>
      </c>
      <c r="E1813" s="835" t="s">
        <v>4533</v>
      </c>
      <c r="F1813" s="863" t="s">
        <v>4534</v>
      </c>
      <c r="G1813" s="835" t="s">
        <v>5685</v>
      </c>
      <c r="H1813" s="835" t="s">
        <v>5896</v>
      </c>
      <c r="I1813" s="849">
        <v>1.6937500536441803</v>
      </c>
      <c r="J1813" s="849">
        <v>2200</v>
      </c>
      <c r="K1813" s="850">
        <v>3728.4000244140625</v>
      </c>
    </row>
    <row r="1814" spans="1:11" ht="14.45" customHeight="1" x14ac:dyDescent="0.2">
      <c r="A1814" s="831" t="s">
        <v>583</v>
      </c>
      <c r="B1814" s="832" t="s">
        <v>584</v>
      </c>
      <c r="C1814" s="835" t="s">
        <v>615</v>
      </c>
      <c r="D1814" s="863" t="s">
        <v>616</v>
      </c>
      <c r="E1814" s="835" t="s">
        <v>4533</v>
      </c>
      <c r="F1814" s="863" t="s">
        <v>4534</v>
      </c>
      <c r="G1814" s="835" t="s">
        <v>6285</v>
      </c>
      <c r="H1814" s="835" t="s">
        <v>6286</v>
      </c>
      <c r="I1814" s="849">
        <v>3.869999885559082</v>
      </c>
      <c r="J1814" s="849">
        <v>200</v>
      </c>
      <c r="K1814" s="850">
        <v>774</v>
      </c>
    </row>
    <row r="1815" spans="1:11" ht="14.45" customHeight="1" x14ac:dyDescent="0.2">
      <c r="A1815" s="831" t="s">
        <v>583</v>
      </c>
      <c r="B1815" s="832" t="s">
        <v>584</v>
      </c>
      <c r="C1815" s="835" t="s">
        <v>615</v>
      </c>
      <c r="D1815" s="863" t="s">
        <v>616</v>
      </c>
      <c r="E1815" s="835" t="s">
        <v>4533</v>
      </c>
      <c r="F1815" s="863" t="s">
        <v>4534</v>
      </c>
      <c r="G1815" s="835" t="s">
        <v>4964</v>
      </c>
      <c r="H1815" s="835" t="s">
        <v>4966</v>
      </c>
      <c r="I1815" s="849">
        <v>1.690000057220459</v>
      </c>
      <c r="J1815" s="849">
        <v>350</v>
      </c>
      <c r="K1815" s="850">
        <v>591.5</v>
      </c>
    </row>
    <row r="1816" spans="1:11" ht="14.45" customHeight="1" x14ac:dyDescent="0.2">
      <c r="A1816" s="831" t="s">
        <v>583</v>
      </c>
      <c r="B1816" s="832" t="s">
        <v>584</v>
      </c>
      <c r="C1816" s="835" t="s">
        <v>615</v>
      </c>
      <c r="D1816" s="863" t="s">
        <v>616</v>
      </c>
      <c r="E1816" s="835" t="s">
        <v>4533</v>
      </c>
      <c r="F1816" s="863" t="s">
        <v>4534</v>
      </c>
      <c r="G1816" s="835" t="s">
        <v>4964</v>
      </c>
      <c r="H1816" s="835" t="s">
        <v>4967</v>
      </c>
      <c r="I1816" s="849">
        <v>1.6975000500679016</v>
      </c>
      <c r="J1816" s="849">
        <v>550</v>
      </c>
      <c r="K1816" s="850">
        <v>933.5</v>
      </c>
    </row>
    <row r="1817" spans="1:11" ht="14.45" customHeight="1" x14ac:dyDescent="0.2">
      <c r="A1817" s="831" t="s">
        <v>583</v>
      </c>
      <c r="B1817" s="832" t="s">
        <v>584</v>
      </c>
      <c r="C1817" s="835" t="s">
        <v>615</v>
      </c>
      <c r="D1817" s="863" t="s">
        <v>616</v>
      </c>
      <c r="E1817" s="835" t="s">
        <v>4533</v>
      </c>
      <c r="F1817" s="863" t="s">
        <v>4534</v>
      </c>
      <c r="G1817" s="835" t="s">
        <v>4539</v>
      </c>
      <c r="H1817" s="835" t="s">
        <v>5687</v>
      </c>
      <c r="I1817" s="849">
        <v>33.880001068115234</v>
      </c>
      <c r="J1817" s="849">
        <v>1</v>
      </c>
      <c r="K1817" s="850">
        <v>33.880001068115234</v>
      </c>
    </row>
    <row r="1818" spans="1:11" ht="14.45" customHeight="1" x14ac:dyDescent="0.2">
      <c r="A1818" s="831" t="s">
        <v>583</v>
      </c>
      <c r="B1818" s="832" t="s">
        <v>584</v>
      </c>
      <c r="C1818" s="835" t="s">
        <v>615</v>
      </c>
      <c r="D1818" s="863" t="s">
        <v>616</v>
      </c>
      <c r="E1818" s="835" t="s">
        <v>4533</v>
      </c>
      <c r="F1818" s="863" t="s">
        <v>4534</v>
      </c>
      <c r="G1818" s="835" t="s">
        <v>5688</v>
      </c>
      <c r="H1818" s="835" t="s">
        <v>5689</v>
      </c>
      <c r="I1818" s="849">
        <v>11.5</v>
      </c>
      <c r="J1818" s="849">
        <v>50</v>
      </c>
      <c r="K1818" s="850">
        <v>575</v>
      </c>
    </row>
    <row r="1819" spans="1:11" ht="14.45" customHeight="1" x14ac:dyDescent="0.2">
      <c r="A1819" s="831" t="s">
        <v>583</v>
      </c>
      <c r="B1819" s="832" t="s">
        <v>584</v>
      </c>
      <c r="C1819" s="835" t="s">
        <v>615</v>
      </c>
      <c r="D1819" s="863" t="s">
        <v>616</v>
      </c>
      <c r="E1819" s="835" t="s">
        <v>4533</v>
      </c>
      <c r="F1819" s="863" t="s">
        <v>4534</v>
      </c>
      <c r="G1819" s="835" t="s">
        <v>5688</v>
      </c>
      <c r="H1819" s="835" t="s">
        <v>5690</v>
      </c>
      <c r="I1819" s="849">
        <v>11.497499942779541</v>
      </c>
      <c r="J1819" s="849">
        <v>200</v>
      </c>
      <c r="K1819" s="850">
        <v>2299.5</v>
      </c>
    </row>
    <row r="1820" spans="1:11" ht="14.45" customHeight="1" x14ac:dyDescent="0.2">
      <c r="A1820" s="831" t="s">
        <v>583</v>
      </c>
      <c r="B1820" s="832" t="s">
        <v>584</v>
      </c>
      <c r="C1820" s="835" t="s">
        <v>615</v>
      </c>
      <c r="D1820" s="863" t="s">
        <v>616</v>
      </c>
      <c r="E1820" s="835" t="s">
        <v>4533</v>
      </c>
      <c r="F1820" s="863" t="s">
        <v>4534</v>
      </c>
      <c r="G1820" s="835" t="s">
        <v>5901</v>
      </c>
      <c r="H1820" s="835" t="s">
        <v>5902</v>
      </c>
      <c r="I1820" s="849">
        <v>38.5</v>
      </c>
      <c r="J1820" s="849">
        <v>550</v>
      </c>
      <c r="K1820" s="850">
        <v>21175.880004882813</v>
      </c>
    </row>
    <row r="1821" spans="1:11" ht="14.45" customHeight="1" x14ac:dyDescent="0.2">
      <c r="A1821" s="831" t="s">
        <v>583</v>
      </c>
      <c r="B1821" s="832" t="s">
        <v>584</v>
      </c>
      <c r="C1821" s="835" t="s">
        <v>615</v>
      </c>
      <c r="D1821" s="863" t="s">
        <v>616</v>
      </c>
      <c r="E1821" s="835" t="s">
        <v>4533</v>
      </c>
      <c r="F1821" s="863" t="s">
        <v>4534</v>
      </c>
      <c r="G1821" s="835" t="s">
        <v>5901</v>
      </c>
      <c r="H1821" s="835" t="s">
        <v>5903</v>
      </c>
      <c r="I1821" s="849">
        <v>38.501428331647602</v>
      </c>
      <c r="J1821" s="849">
        <v>750</v>
      </c>
      <c r="K1821" s="850">
        <v>28876.320068359375</v>
      </c>
    </row>
    <row r="1822" spans="1:11" ht="14.45" customHeight="1" x14ac:dyDescent="0.2">
      <c r="A1822" s="831" t="s">
        <v>583</v>
      </c>
      <c r="B1822" s="832" t="s">
        <v>584</v>
      </c>
      <c r="C1822" s="835" t="s">
        <v>615</v>
      </c>
      <c r="D1822" s="863" t="s">
        <v>616</v>
      </c>
      <c r="E1822" s="835" t="s">
        <v>4533</v>
      </c>
      <c r="F1822" s="863" t="s">
        <v>4534</v>
      </c>
      <c r="G1822" s="835" t="s">
        <v>4971</v>
      </c>
      <c r="H1822" s="835" t="s">
        <v>4973</v>
      </c>
      <c r="I1822" s="849">
        <v>11.140000343322754</v>
      </c>
      <c r="J1822" s="849">
        <v>20</v>
      </c>
      <c r="K1822" s="850">
        <v>222.80000305175781</v>
      </c>
    </row>
    <row r="1823" spans="1:11" ht="14.45" customHeight="1" x14ac:dyDescent="0.2">
      <c r="A1823" s="831" t="s">
        <v>583</v>
      </c>
      <c r="B1823" s="832" t="s">
        <v>584</v>
      </c>
      <c r="C1823" s="835" t="s">
        <v>615</v>
      </c>
      <c r="D1823" s="863" t="s">
        <v>616</v>
      </c>
      <c r="E1823" s="835" t="s">
        <v>4533</v>
      </c>
      <c r="F1823" s="863" t="s">
        <v>4534</v>
      </c>
      <c r="G1823" s="835" t="s">
        <v>5904</v>
      </c>
      <c r="H1823" s="835" t="s">
        <v>5905</v>
      </c>
      <c r="I1823" s="849">
        <v>41</v>
      </c>
      <c r="J1823" s="849">
        <v>20</v>
      </c>
      <c r="K1823" s="850">
        <v>819.9000244140625</v>
      </c>
    </row>
    <row r="1824" spans="1:11" ht="14.45" customHeight="1" x14ac:dyDescent="0.2">
      <c r="A1824" s="831" t="s">
        <v>583</v>
      </c>
      <c r="B1824" s="832" t="s">
        <v>584</v>
      </c>
      <c r="C1824" s="835" t="s">
        <v>615</v>
      </c>
      <c r="D1824" s="863" t="s">
        <v>616</v>
      </c>
      <c r="E1824" s="835" t="s">
        <v>4533</v>
      </c>
      <c r="F1824" s="863" t="s">
        <v>4534</v>
      </c>
      <c r="G1824" s="835" t="s">
        <v>5904</v>
      </c>
      <c r="H1824" s="835" t="s">
        <v>5906</v>
      </c>
      <c r="I1824" s="849">
        <v>41</v>
      </c>
      <c r="J1824" s="849">
        <v>20</v>
      </c>
      <c r="K1824" s="850">
        <v>819.989990234375</v>
      </c>
    </row>
    <row r="1825" spans="1:11" ht="14.45" customHeight="1" x14ac:dyDescent="0.2">
      <c r="A1825" s="831" t="s">
        <v>583</v>
      </c>
      <c r="B1825" s="832" t="s">
        <v>584</v>
      </c>
      <c r="C1825" s="835" t="s">
        <v>615</v>
      </c>
      <c r="D1825" s="863" t="s">
        <v>616</v>
      </c>
      <c r="E1825" s="835" t="s">
        <v>4533</v>
      </c>
      <c r="F1825" s="863" t="s">
        <v>4534</v>
      </c>
      <c r="G1825" s="835" t="s">
        <v>5907</v>
      </c>
      <c r="H1825" s="835" t="s">
        <v>5908</v>
      </c>
      <c r="I1825" s="849">
        <v>82.879997253417969</v>
      </c>
      <c r="J1825" s="849">
        <v>15</v>
      </c>
      <c r="K1825" s="850">
        <v>1243.22998046875</v>
      </c>
    </row>
    <row r="1826" spans="1:11" ht="14.45" customHeight="1" x14ac:dyDescent="0.2">
      <c r="A1826" s="831" t="s">
        <v>583</v>
      </c>
      <c r="B1826" s="832" t="s">
        <v>584</v>
      </c>
      <c r="C1826" s="835" t="s">
        <v>615</v>
      </c>
      <c r="D1826" s="863" t="s">
        <v>616</v>
      </c>
      <c r="E1826" s="835" t="s">
        <v>4533</v>
      </c>
      <c r="F1826" s="863" t="s">
        <v>4534</v>
      </c>
      <c r="G1826" s="835" t="s">
        <v>4541</v>
      </c>
      <c r="H1826" s="835" t="s">
        <v>4542</v>
      </c>
      <c r="I1826" s="849">
        <v>3.4880000114440919</v>
      </c>
      <c r="J1826" s="849">
        <v>1100</v>
      </c>
      <c r="K1826" s="850">
        <v>3835</v>
      </c>
    </row>
    <row r="1827" spans="1:11" ht="14.45" customHeight="1" x14ac:dyDescent="0.2">
      <c r="A1827" s="831" t="s">
        <v>583</v>
      </c>
      <c r="B1827" s="832" t="s">
        <v>584</v>
      </c>
      <c r="C1827" s="835" t="s">
        <v>615</v>
      </c>
      <c r="D1827" s="863" t="s">
        <v>616</v>
      </c>
      <c r="E1827" s="835" t="s">
        <v>4533</v>
      </c>
      <c r="F1827" s="863" t="s">
        <v>4534</v>
      </c>
      <c r="G1827" s="835" t="s">
        <v>4541</v>
      </c>
      <c r="H1827" s="835" t="s">
        <v>4543</v>
      </c>
      <c r="I1827" s="849">
        <v>3.4150000810623169</v>
      </c>
      <c r="J1827" s="849">
        <v>1800</v>
      </c>
      <c r="K1827" s="850">
        <v>6118</v>
      </c>
    </row>
    <row r="1828" spans="1:11" ht="14.45" customHeight="1" x14ac:dyDescent="0.2">
      <c r="A1828" s="831" t="s">
        <v>583</v>
      </c>
      <c r="B1828" s="832" t="s">
        <v>584</v>
      </c>
      <c r="C1828" s="835" t="s">
        <v>615</v>
      </c>
      <c r="D1828" s="863" t="s">
        <v>616</v>
      </c>
      <c r="E1828" s="835" t="s">
        <v>4533</v>
      </c>
      <c r="F1828" s="863" t="s">
        <v>4534</v>
      </c>
      <c r="G1828" s="835" t="s">
        <v>6204</v>
      </c>
      <c r="H1828" s="835" t="s">
        <v>6205</v>
      </c>
      <c r="I1828" s="849">
        <v>123.20999908447266</v>
      </c>
      <c r="J1828" s="849">
        <v>10</v>
      </c>
      <c r="K1828" s="850">
        <v>1232.1400146484375</v>
      </c>
    </row>
    <row r="1829" spans="1:11" ht="14.45" customHeight="1" x14ac:dyDescent="0.2">
      <c r="A1829" s="831" t="s">
        <v>583</v>
      </c>
      <c r="B1829" s="832" t="s">
        <v>584</v>
      </c>
      <c r="C1829" s="835" t="s">
        <v>615</v>
      </c>
      <c r="D1829" s="863" t="s">
        <v>616</v>
      </c>
      <c r="E1829" s="835" t="s">
        <v>4533</v>
      </c>
      <c r="F1829" s="863" t="s">
        <v>4534</v>
      </c>
      <c r="G1829" s="835" t="s">
        <v>5917</v>
      </c>
      <c r="H1829" s="835" t="s">
        <v>5918</v>
      </c>
      <c r="I1829" s="849">
        <v>1500.4000244140625</v>
      </c>
      <c r="J1829" s="849">
        <v>2</v>
      </c>
      <c r="K1829" s="850">
        <v>3000.800048828125</v>
      </c>
    </row>
    <row r="1830" spans="1:11" ht="14.45" customHeight="1" x14ac:dyDescent="0.2">
      <c r="A1830" s="831" t="s">
        <v>583</v>
      </c>
      <c r="B1830" s="832" t="s">
        <v>584</v>
      </c>
      <c r="C1830" s="835" t="s">
        <v>615</v>
      </c>
      <c r="D1830" s="863" t="s">
        <v>616</v>
      </c>
      <c r="E1830" s="835" t="s">
        <v>4533</v>
      </c>
      <c r="F1830" s="863" t="s">
        <v>4534</v>
      </c>
      <c r="G1830" s="835" t="s">
        <v>5921</v>
      </c>
      <c r="H1830" s="835" t="s">
        <v>5922</v>
      </c>
      <c r="I1830" s="849">
        <v>1500.4000244140625</v>
      </c>
      <c r="J1830" s="849">
        <v>4</v>
      </c>
      <c r="K1830" s="850">
        <v>6001.60009765625</v>
      </c>
    </row>
    <row r="1831" spans="1:11" ht="14.45" customHeight="1" x14ac:dyDescent="0.2">
      <c r="A1831" s="831" t="s">
        <v>583</v>
      </c>
      <c r="B1831" s="832" t="s">
        <v>584</v>
      </c>
      <c r="C1831" s="835" t="s">
        <v>615</v>
      </c>
      <c r="D1831" s="863" t="s">
        <v>616</v>
      </c>
      <c r="E1831" s="835" t="s">
        <v>4533</v>
      </c>
      <c r="F1831" s="863" t="s">
        <v>4534</v>
      </c>
      <c r="G1831" s="835" t="s">
        <v>5929</v>
      </c>
      <c r="H1831" s="835" t="s">
        <v>5930</v>
      </c>
      <c r="I1831" s="849">
        <v>17.909999847412109</v>
      </c>
      <c r="J1831" s="849">
        <v>40</v>
      </c>
      <c r="K1831" s="850">
        <v>716.34002685546875</v>
      </c>
    </row>
    <row r="1832" spans="1:11" ht="14.45" customHeight="1" x14ac:dyDescent="0.2">
      <c r="A1832" s="831" t="s">
        <v>583</v>
      </c>
      <c r="B1832" s="832" t="s">
        <v>584</v>
      </c>
      <c r="C1832" s="835" t="s">
        <v>615</v>
      </c>
      <c r="D1832" s="863" t="s">
        <v>616</v>
      </c>
      <c r="E1832" s="835" t="s">
        <v>4533</v>
      </c>
      <c r="F1832" s="863" t="s">
        <v>4534</v>
      </c>
      <c r="G1832" s="835" t="s">
        <v>5929</v>
      </c>
      <c r="H1832" s="835" t="s">
        <v>6287</v>
      </c>
      <c r="I1832" s="849">
        <v>17.909999847412109</v>
      </c>
      <c r="J1832" s="849">
        <v>40</v>
      </c>
      <c r="K1832" s="850">
        <v>716.39999389648438</v>
      </c>
    </row>
    <row r="1833" spans="1:11" ht="14.45" customHeight="1" x14ac:dyDescent="0.2">
      <c r="A1833" s="831" t="s">
        <v>583</v>
      </c>
      <c r="B1833" s="832" t="s">
        <v>584</v>
      </c>
      <c r="C1833" s="835" t="s">
        <v>615</v>
      </c>
      <c r="D1833" s="863" t="s">
        <v>616</v>
      </c>
      <c r="E1833" s="835" t="s">
        <v>4533</v>
      </c>
      <c r="F1833" s="863" t="s">
        <v>4534</v>
      </c>
      <c r="G1833" s="835" t="s">
        <v>5931</v>
      </c>
      <c r="H1833" s="835" t="s">
        <v>5932</v>
      </c>
      <c r="I1833" s="849">
        <v>47.189998626708984</v>
      </c>
      <c r="J1833" s="849">
        <v>50</v>
      </c>
      <c r="K1833" s="850">
        <v>2359.4999389648438</v>
      </c>
    </row>
    <row r="1834" spans="1:11" ht="14.45" customHeight="1" x14ac:dyDescent="0.2">
      <c r="A1834" s="831" t="s">
        <v>583</v>
      </c>
      <c r="B1834" s="832" t="s">
        <v>584</v>
      </c>
      <c r="C1834" s="835" t="s">
        <v>615</v>
      </c>
      <c r="D1834" s="863" t="s">
        <v>616</v>
      </c>
      <c r="E1834" s="835" t="s">
        <v>4533</v>
      </c>
      <c r="F1834" s="863" t="s">
        <v>4534</v>
      </c>
      <c r="G1834" s="835" t="s">
        <v>5931</v>
      </c>
      <c r="H1834" s="835" t="s">
        <v>6218</v>
      </c>
      <c r="I1834" s="849">
        <v>47.189998626708984</v>
      </c>
      <c r="J1834" s="849">
        <v>40</v>
      </c>
      <c r="K1834" s="850">
        <v>1887.5999755859375</v>
      </c>
    </row>
    <row r="1835" spans="1:11" ht="14.45" customHeight="1" x14ac:dyDescent="0.2">
      <c r="A1835" s="831" t="s">
        <v>583</v>
      </c>
      <c r="B1835" s="832" t="s">
        <v>584</v>
      </c>
      <c r="C1835" s="835" t="s">
        <v>615</v>
      </c>
      <c r="D1835" s="863" t="s">
        <v>616</v>
      </c>
      <c r="E1835" s="835" t="s">
        <v>4533</v>
      </c>
      <c r="F1835" s="863" t="s">
        <v>4534</v>
      </c>
      <c r="G1835" s="835" t="s">
        <v>5933</v>
      </c>
      <c r="H1835" s="835" t="s">
        <v>5935</v>
      </c>
      <c r="I1835" s="849">
        <v>53.290000915527344</v>
      </c>
      <c r="J1835" s="849">
        <v>50</v>
      </c>
      <c r="K1835" s="850">
        <v>2664.4000244140625</v>
      </c>
    </row>
    <row r="1836" spans="1:11" ht="14.45" customHeight="1" x14ac:dyDescent="0.2">
      <c r="A1836" s="831" t="s">
        <v>583</v>
      </c>
      <c r="B1836" s="832" t="s">
        <v>584</v>
      </c>
      <c r="C1836" s="835" t="s">
        <v>615</v>
      </c>
      <c r="D1836" s="863" t="s">
        <v>616</v>
      </c>
      <c r="E1836" s="835" t="s">
        <v>4533</v>
      </c>
      <c r="F1836" s="863" t="s">
        <v>4534</v>
      </c>
      <c r="G1836" s="835" t="s">
        <v>5936</v>
      </c>
      <c r="H1836" s="835" t="s">
        <v>5937</v>
      </c>
      <c r="I1836" s="849">
        <v>17.907999801635743</v>
      </c>
      <c r="J1836" s="849">
        <v>70</v>
      </c>
      <c r="K1836" s="850">
        <v>1253.5800323486328</v>
      </c>
    </row>
    <row r="1837" spans="1:11" ht="14.45" customHeight="1" x14ac:dyDescent="0.2">
      <c r="A1837" s="831" t="s">
        <v>583</v>
      </c>
      <c r="B1837" s="832" t="s">
        <v>584</v>
      </c>
      <c r="C1837" s="835" t="s">
        <v>615</v>
      </c>
      <c r="D1837" s="863" t="s">
        <v>616</v>
      </c>
      <c r="E1837" s="835" t="s">
        <v>4533</v>
      </c>
      <c r="F1837" s="863" t="s">
        <v>4534</v>
      </c>
      <c r="G1837" s="835" t="s">
        <v>5936</v>
      </c>
      <c r="H1837" s="835" t="s">
        <v>5938</v>
      </c>
      <c r="I1837" s="849">
        <v>17.909999847412109</v>
      </c>
      <c r="J1837" s="849">
        <v>100</v>
      </c>
      <c r="K1837" s="850">
        <v>1791.0000610351563</v>
      </c>
    </row>
    <row r="1838" spans="1:11" ht="14.45" customHeight="1" x14ac:dyDescent="0.2">
      <c r="A1838" s="831" t="s">
        <v>583</v>
      </c>
      <c r="B1838" s="832" t="s">
        <v>584</v>
      </c>
      <c r="C1838" s="835" t="s">
        <v>615</v>
      </c>
      <c r="D1838" s="863" t="s">
        <v>616</v>
      </c>
      <c r="E1838" s="835" t="s">
        <v>4533</v>
      </c>
      <c r="F1838" s="863" t="s">
        <v>4534</v>
      </c>
      <c r="G1838" s="835" t="s">
        <v>5939</v>
      </c>
      <c r="H1838" s="835" t="s">
        <v>6219</v>
      </c>
      <c r="I1838" s="849">
        <v>17.903333028157551</v>
      </c>
      <c r="J1838" s="849">
        <v>40</v>
      </c>
      <c r="K1838" s="850">
        <v>716.17999267578125</v>
      </c>
    </row>
    <row r="1839" spans="1:11" ht="14.45" customHeight="1" x14ac:dyDescent="0.2">
      <c r="A1839" s="831" t="s">
        <v>583</v>
      </c>
      <c r="B1839" s="832" t="s">
        <v>584</v>
      </c>
      <c r="C1839" s="835" t="s">
        <v>615</v>
      </c>
      <c r="D1839" s="863" t="s">
        <v>616</v>
      </c>
      <c r="E1839" s="835" t="s">
        <v>4533</v>
      </c>
      <c r="F1839" s="863" t="s">
        <v>4534</v>
      </c>
      <c r="G1839" s="835" t="s">
        <v>5939</v>
      </c>
      <c r="H1839" s="835" t="s">
        <v>5940</v>
      </c>
      <c r="I1839" s="849">
        <v>17.909999847412109</v>
      </c>
      <c r="J1839" s="849">
        <v>70</v>
      </c>
      <c r="K1839" s="850">
        <v>1253.6600341796875</v>
      </c>
    </row>
    <row r="1840" spans="1:11" ht="14.45" customHeight="1" x14ac:dyDescent="0.2">
      <c r="A1840" s="831" t="s">
        <v>583</v>
      </c>
      <c r="B1840" s="832" t="s">
        <v>584</v>
      </c>
      <c r="C1840" s="835" t="s">
        <v>615</v>
      </c>
      <c r="D1840" s="863" t="s">
        <v>616</v>
      </c>
      <c r="E1840" s="835" t="s">
        <v>4533</v>
      </c>
      <c r="F1840" s="863" t="s">
        <v>4534</v>
      </c>
      <c r="G1840" s="835" t="s">
        <v>5941</v>
      </c>
      <c r="H1840" s="835" t="s">
        <v>5942</v>
      </c>
      <c r="I1840" s="849">
        <v>17.909999847412109</v>
      </c>
      <c r="J1840" s="849">
        <v>10</v>
      </c>
      <c r="K1840" s="850">
        <v>179.10000610351563</v>
      </c>
    </row>
    <row r="1841" spans="1:11" ht="14.45" customHeight="1" x14ac:dyDescent="0.2">
      <c r="A1841" s="831" t="s">
        <v>583</v>
      </c>
      <c r="B1841" s="832" t="s">
        <v>584</v>
      </c>
      <c r="C1841" s="835" t="s">
        <v>615</v>
      </c>
      <c r="D1841" s="863" t="s">
        <v>616</v>
      </c>
      <c r="E1841" s="835" t="s">
        <v>4533</v>
      </c>
      <c r="F1841" s="863" t="s">
        <v>4534</v>
      </c>
      <c r="G1841" s="835" t="s">
        <v>5941</v>
      </c>
      <c r="H1841" s="835" t="s">
        <v>5943</v>
      </c>
      <c r="I1841" s="849">
        <v>17.909999847412109</v>
      </c>
      <c r="J1841" s="849">
        <v>20</v>
      </c>
      <c r="K1841" s="850">
        <v>358.20001220703125</v>
      </c>
    </row>
    <row r="1842" spans="1:11" ht="14.45" customHeight="1" x14ac:dyDescent="0.2">
      <c r="A1842" s="831" t="s">
        <v>583</v>
      </c>
      <c r="B1842" s="832" t="s">
        <v>584</v>
      </c>
      <c r="C1842" s="835" t="s">
        <v>615</v>
      </c>
      <c r="D1842" s="863" t="s">
        <v>616</v>
      </c>
      <c r="E1842" s="835" t="s">
        <v>4533</v>
      </c>
      <c r="F1842" s="863" t="s">
        <v>4534</v>
      </c>
      <c r="G1842" s="835" t="s">
        <v>4994</v>
      </c>
      <c r="H1842" s="835" t="s">
        <v>5944</v>
      </c>
      <c r="I1842" s="849">
        <v>17.909999847412109</v>
      </c>
      <c r="J1842" s="849">
        <v>20</v>
      </c>
      <c r="K1842" s="850">
        <v>358.20001220703125</v>
      </c>
    </row>
    <row r="1843" spans="1:11" ht="14.45" customHeight="1" x14ac:dyDescent="0.2">
      <c r="A1843" s="831" t="s">
        <v>583</v>
      </c>
      <c r="B1843" s="832" t="s">
        <v>584</v>
      </c>
      <c r="C1843" s="835" t="s">
        <v>615</v>
      </c>
      <c r="D1843" s="863" t="s">
        <v>616</v>
      </c>
      <c r="E1843" s="835" t="s">
        <v>4533</v>
      </c>
      <c r="F1843" s="863" t="s">
        <v>4534</v>
      </c>
      <c r="G1843" s="835" t="s">
        <v>4996</v>
      </c>
      <c r="H1843" s="835" t="s">
        <v>5945</v>
      </c>
      <c r="I1843" s="849">
        <v>17.909999847412109</v>
      </c>
      <c r="J1843" s="849">
        <v>10</v>
      </c>
      <c r="K1843" s="850">
        <v>179.10000610351563</v>
      </c>
    </row>
    <row r="1844" spans="1:11" ht="14.45" customHeight="1" x14ac:dyDescent="0.2">
      <c r="A1844" s="831" t="s">
        <v>583</v>
      </c>
      <c r="B1844" s="832" t="s">
        <v>584</v>
      </c>
      <c r="C1844" s="835" t="s">
        <v>615</v>
      </c>
      <c r="D1844" s="863" t="s">
        <v>616</v>
      </c>
      <c r="E1844" s="835" t="s">
        <v>4533</v>
      </c>
      <c r="F1844" s="863" t="s">
        <v>4534</v>
      </c>
      <c r="G1844" s="835" t="s">
        <v>4996</v>
      </c>
      <c r="H1844" s="835" t="s">
        <v>4997</v>
      </c>
      <c r="I1844" s="849">
        <v>17.909999847412109</v>
      </c>
      <c r="J1844" s="849">
        <v>10</v>
      </c>
      <c r="K1844" s="850">
        <v>179.10000610351563</v>
      </c>
    </row>
    <row r="1845" spans="1:11" ht="14.45" customHeight="1" x14ac:dyDescent="0.2">
      <c r="A1845" s="831" t="s">
        <v>583</v>
      </c>
      <c r="B1845" s="832" t="s">
        <v>584</v>
      </c>
      <c r="C1845" s="835" t="s">
        <v>615</v>
      </c>
      <c r="D1845" s="863" t="s">
        <v>616</v>
      </c>
      <c r="E1845" s="835" t="s">
        <v>4533</v>
      </c>
      <c r="F1845" s="863" t="s">
        <v>4534</v>
      </c>
      <c r="G1845" s="835" t="s">
        <v>6288</v>
      </c>
      <c r="H1845" s="835" t="s">
        <v>6289</v>
      </c>
      <c r="I1845" s="849">
        <v>21.899999618530273</v>
      </c>
      <c r="J1845" s="849">
        <v>350</v>
      </c>
      <c r="K1845" s="850">
        <v>7665.350341796875</v>
      </c>
    </row>
    <row r="1846" spans="1:11" ht="14.45" customHeight="1" x14ac:dyDescent="0.2">
      <c r="A1846" s="831" t="s">
        <v>583</v>
      </c>
      <c r="B1846" s="832" t="s">
        <v>584</v>
      </c>
      <c r="C1846" s="835" t="s">
        <v>615</v>
      </c>
      <c r="D1846" s="863" t="s">
        <v>616</v>
      </c>
      <c r="E1846" s="835" t="s">
        <v>4533</v>
      </c>
      <c r="F1846" s="863" t="s">
        <v>4534</v>
      </c>
      <c r="G1846" s="835" t="s">
        <v>5012</v>
      </c>
      <c r="H1846" s="835" t="s">
        <v>5697</v>
      </c>
      <c r="I1846" s="849">
        <v>21.899999618530273</v>
      </c>
      <c r="J1846" s="849">
        <v>400</v>
      </c>
      <c r="K1846" s="850">
        <v>8760.4002685546875</v>
      </c>
    </row>
    <row r="1847" spans="1:11" ht="14.45" customHeight="1" x14ac:dyDescent="0.2">
      <c r="A1847" s="831" t="s">
        <v>583</v>
      </c>
      <c r="B1847" s="832" t="s">
        <v>584</v>
      </c>
      <c r="C1847" s="835" t="s">
        <v>615</v>
      </c>
      <c r="D1847" s="863" t="s">
        <v>616</v>
      </c>
      <c r="E1847" s="835" t="s">
        <v>4533</v>
      </c>
      <c r="F1847" s="863" t="s">
        <v>4534</v>
      </c>
      <c r="G1847" s="835" t="s">
        <v>5012</v>
      </c>
      <c r="H1847" s="835" t="s">
        <v>5013</v>
      </c>
      <c r="I1847" s="849">
        <v>21.899999618530273</v>
      </c>
      <c r="J1847" s="849">
        <v>400</v>
      </c>
      <c r="K1847" s="850">
        <v>8760.400390625</v>
      </c>
    </row>
    <row r="1848" spans="1:11" ht="14.45" customHeight="1" x14ac:dyDescent="0.2">
      <c r="A1848" s="831" t="s">
        <v>583</v>
      </c>
      <c r="B1848" s="832" t="s">
        <v>584</v>
      </c>
      <c r="C1848" s="835" t="s">
        <v>615</v>
      </c>
      <c r="D1848" s="863" t="s">
        <v>616</v>
      </c>
      <c r="E1848" s="835" t="s">
        <v>4533</v>
      </c>
      <c r="F1848" s="863" t="s">
        <v>4534</v>
      </c>
      <c r="G1848" s="835" t="s">
        <v>5014</v>
      </c>
      <c r="H1848" s="835" t="s">
        <v>5015</v>
      </c>
      <c r="I1848" s="849">
        <v>21.899999618530273</v>
      </c>
      <c r="J1848" s="849">
        <v>50</v>
      </c>
      <c r="K1848" s="850">
        <v>1095.050048828125</v>
      </c>
    </row>
    <row r="1849" spans="1:11" ht="14.45" customHeight="1" x14ac:dyDescent="0.2">
      <c r="A1849" s="831" t="s">
        <v>583</v>
      </c>
      <c r="B1849" s="832" t="s">
        <v>584</v>
      </c>
      <c r="C1849" s="835" t="s">
        <v>615</v>
      </c>
      <c r="D1849" s="863" t="s">
        <v>616</v>
      </c>
      <c r="E1849" s="835" t="s">
        <v>4533</v>
      </c>
      <c r="F1849" s="863" t="s">
        <v>4534</v>
      </c>
      <c r="G1849" s="835" t="s">
        <v>6288</v>
      </c>
      <c r="H1849" s="835" t="s">
        <v>6290</v>
      </c>
      <c r="I1849" s="849">
        <v>21.899999618530273</v>
      </c>
      <c r="J1849" s="849">
        <v>500</v>
      </c>
      <c r="K1849" s="850">
        <v>10950.50048828125</v>
      </c>
    </row>
    <row r="1850" spans="1:11" ht="14.45" customHeight="1" x14ac:dyDescent="0.2">
      <c r="A1850" s="831" t="s">
        <v>583</v>
      </c>
      <c r="B1850" s="832" t="s">
        <v>584</v>
      </c>
      <c r="C1850" s="835" t="s">
        <v>615</v>
      </c>
      <c r="D1850" s="863" t="s">
        <v>616</v>
      </c>
      <c r="E1850" s="835" t="s">
        <v>4533</v>
      </c>
      <c r="F1850" s="863" t="s">
        <v>4534</v>
      </c>
      <c r="G1850" s="835" t="s">
        <v>6291</v>
      </c>
      <c r="H1850" s="835" t="s">
        <v>6292</v>
      </c>
      <c r="I1850" s="849">
        <v>30.25</v>
      </c>
      <c r="J1850" s="849">
        <v>150</v>
      </c>
      <c r="K1850" s="850">
        <v>4537.5</v>
      </c>
    </row>
    <row r="1851" spans="1:11" ht="14.45" customHeight="1" x14ac:dyDescent="0.2">
      <c r="A1851" s="831" t="s">
        <v>583</v>
      </c>
      <c r="B1851" s="832" t="s">
        <v>584</v>
      </c>
      <c r="C1851" s="835" t="s">
        <v>615</v>
      </c>
      <c r="D1851" s="863" t="s">
        <v>616</v>
      </c>
      <c r="E1851" s="835" t="s">
        <v>4533</v>
      </c>
      <c r="F1851" s="863" t="s">
        <v>4534</v>
      </c>
      <c r="G1851" s="835" t="s">
        <v>5954</v>
      </c>
      <c r="H1851" s="835" t="s">
        <v>5955</v>
      </c>
      <c r="I1851" s="849">
        <v>30.25</v>
      </c>
      <c r="J1851" s="849">
        <v>100</v>
      </c>
      <c r="K1851" s="850">
        <v>3025</v>
      </c>
    </row>
    <row r="1852" spans="1:11" ht="14.45" customHeight="1" x14ac:dyDescent="0.2">
      <c r="A1852" s="831" t="s">
        <v>583</v>
      </c>
      <c r="B1852" s="832" t="s">
        <v>584</v>
      </c>
      <c r="C1852" s="835" t="s">
        <v>615</v>
      </c>
      <c r="D1852" s="863" t="s">
        <v>616</v>
      </c>
      <c r="E1852" s="835" t="s">
        <v>4533</v>
      </c>
      <c r="F1852" s="863" t="s">
        <v>4534</v>
      </c>
      <c r="G1852" s="835" t="s">
        <v>5954</v>
      </c>
      <c r="H1852" s="835" t="s">
        <v>6293</v>
      </c>
      <c r="I1852" s="849">
        <v>30.25</v>
      </c>
      <c r="J1852" s="849">
        <v>50</v>
      </c>
      <c r="K1852" s="850">
        <v>1512.5</v>
      </c>
    </row>
    <row r="1853" spans="1:11" ht="14.45" customHeight="1" x14ac:dyDescent="0.2">
      <c r="A1853" s="831" t="s">
        <v>583</v>
      </c>
      <c r="B1853" s="832" t="s">
        <v>584</v>
      </c>
      <c r="C1853" s="835" t="s">
        <v>615</v>
      </c>
      <c r="D1853" s="863" t="s">
        <v>616</v>
      </c>
      <c r="E1853" s="835" t="s">
        <v>4533</v>
      </c>
      <c r="F1853" s="863" t="s">
        <v>4534</v>
      </c>
      <c r="G1853" s="835" t="s">
        <v>4546</v>
      </c>
      <c r="H1853" s="835" t="s">
        <v>4547</v>
      </c>
      <c r="I1853" s="849">
        <v>17.979999542236328</v>
      </c>
      <c r="J1853" s="849">
        <v>250</v>
      </c>
      <c r="K1853" s="850">
        <v>4495</v>
      </c>
    </row>
    <row r="1854" spans="1:11" ht="14.45" customHeight="1" x14ac:dyDescent="0.2">
      <c r="A1854" s="831" t="s">
        <v>583</v>
      </c>
      <c r="B1854" s="832" t="s">
        <v>584</v>
      </c>
      <c r="C1854" s="835" t="s">
        <v>615</v>
      </c>
      <c r="D1854" s="863" t="s">
        <v>616</v>
      </c>
      <c r="E1854" s="835" t="s">
        <v>4533</v>
      </c>
      <c r="F1854" s="863" t="s">
        <v>4534</v>
      </c>
      <c r="G1854" s="835" t="s">
        <v>4546</v>
      </c>
      <c r="H1854" s="835" t="s">
        <v>5962</v>
      </c>
      <c r="I1854" s="849">
        <v>17.979999542236328</v>
      </c>
      <c r="J1854" s="849">
        <v>100</v>
      </c>
      <c r="K1854" s="850">
        <v>1798</v>
      </c>
    </row>
    <row r="1855" spans="1:11" ht="14.45" customHeight="1" x14ac:dyDescent="0.2">
      <c r="A1855" s="831" t="s">
        <v>583</v>
      </c>
      <c r="B1855" s="832" t="s">
        <v>584</v>
      </c>
      <c r="C1855" s="835" t="s">
        <v>615</v>
      </c>
      <c r="D1855" s="863" t="s">
        <v>616</v>
      </c>
      <c r="E1855" s="835" t="s">
        <v>4533</v>
      </c>
      <c r="F1855" s="863" t="s">
        <v>4534</v>
      </c>
      <c r="G1855" s="835" t="s">
        <v>5051</v>
      </c>
      <c r="H1855" s="835" t="s">
        <v>5052</v>
      </c>
      <c r="I1855" s="849">
        <v>4.0300002098083496</v>
      </c>
      <c r="J1855" s="849">
        <v>600</v>
      </c>
      <c r="K1855" s="850">
        <v>2418</v>
      </c>
    </row>
    <row r="1856" spans="1:11" ht="14.45" customHeight="1" x14ac:dyDescent="0.2">
      <c r="A1856" s="831" t="s">
        <v>583</v>
      </c>
      <c r="B1856" s="832" t="s">
        <v>584</v>
      </c>
      <c r="C1856" s="835" t="s">
        <v>615</v>
      </c>
      <c r="D1856" s="863" t="s">
        <v>616</v>
      </c>
      <c r="E1856" s="835" t="s">
        <v>4533</v>
      </c>
      <c r="F1856" s="863" t="s">
        <v>4534</v>
      </c>
      <c r="G1856" s="835" t="s">
        <v>5051</v>
      </c>
      <c r="H1856" s="835" t="s">
        <v>5738</v>
      </c>
      <c r="I1856" s="849">
        <v>4.0300002098083496</v>
      </c>
      <c r="J1856" s="849">
        <v>900</v>
      </c>
      <c r="K1856" s="850">
        <v>3627</v>
      </c>
    </row>
    <row r="1857" spans="1:11" ht="14.45" customHeight="1" x14ac:dyDescent="0.2">
      <c r="A1857" s="831" t="s">
        <v>583</v>
      </c>
      <c r="B1857" s="832" t="s">
        <v>584</v>
      </c>
      <c r="C1857" s="835" t="s">
        <v>615</v>
      </c>
      <c r="D1857" s="863" t="s">
        <v>616</v>
      </c>
      <c r="E1857" s="835" t="s">
        <v>4533</v>
      </c>
      <c r="F1857" s="863" t="s">
        <v>4534</v>
      </c>
      <c r="G1857" s="835" t="s">
        <v>5983</v>
      </c>
      <c r="H1857" s="835" t="s">
        <v>5984</v>
      </c>
      <c r="I1857" s="849">
        <v>56.009998321533203</v>
      </c>
      <c r="J1857" s="849">
        <v>5</v>
      </c>
      <c r="K1857" s="850">
        <v>280.04998779296875</v>
      </c>
    </row>
    <row r="1858" spans="1:11" ht="14.45" customHeight="1" x14ac:dyDescent="0.2">
      <c r="A1858" s="831" t="s">
        <v>583</v>
      </c>
      <c r="B1858" s="832" t="s">
        <v>584</v>
      </c>
      <c r="C1858" s="835" t="s">
        <v>615</v>
      </c>
      <c r="D1858" s="863" t="s">
        <v>616</v>
      </c>
      <c r="E1858" s="835" t="s">
        <v>4533</v>
      </c>
      <c r="F1858" s="863" t="s">
        <v>4534</v>
      </c>
      <c r="G1858" s="835" t="s">
        <v>4548</v>
      </c>
      <c r="H1858" s="835" t="s">
        <v>4549</v>
      </c>
      <c r="I1858" s="849">
        <v>11.734999656677246</v>
      </c>
      <c r="J1858" s="849">
        <v>40</v>
      </c>
      <c r="K1858" s="850">
        <v>469.40000915527344</v>
      </c>
    </row>
    <row r="1859" spans="1:11" ht="14.45" customHeight="1" x14ac:dyDescent="0.2">
      <c r="A1859" s="831" t="s">
        <v>583</v>
      </c>
      <c r="B1859" s="832" t="s">
        <v>584</v>
      </c>
      <c r="C1859" s="835" t="s">
        <v>615</v>
      </c>
      <c r="D1859" s="863" t="s">
        <v>616</v>
      </c>
      <c r="E1859" s="835" t="s">
        <v>4533</v>
      </c>
      <c r="F1859" s="863" t="s">
        <v>4534</v>
      </c>
      <c r="G1859" s="835" t="s">
        <v>4548</v>
      </c>
      <c r="H1859" s="835" t="s">
        <v>4552</v>
      </c>
      <c r="I1859" s="849">
        <v>11.738333066304525</v>
      </c>
      <c r="J1859" s="849">
        <v>70</v>
      </c>
      <c r="K1859" s="850">
        <v>821.70001220703125</v>
      </c>
    </row>
    <row r="1860" spans="1:11" ht="14.45" customHeight="1" x14ac:dyDescent="0.2">
      <c r="A1860" s="831" t="s">
        <v>583</v>
      </c>
      <c r="B1860" s="832" t="s">
        <v>584</v>
      </c>
      <c r="C1860" s="835" t="s">
        <v>615</v>
      </c>
      <c r="D1860" s="863" t="s">
        <v>616</v>
      </c>
      <c r="E1860" s="835" t="s">
        <v>4533</v>
      </c>
      <c r="F1860" s="863" t="s">
        <v>4534</v>
      </c>
      <c r="G1860" s="835" t="s">
        <v>6294</v>
      </c>
      <c r="H1860" s="835" t="s">
        <v>6295</v>
      </c>
      <c r="I1860" s="849">
        <v>23.559999465942383</v>
      </c>
      <c r="J1860" s="849">
        <v>50</v>
      </c>
      <c r="K1860" s="850">
        <v>1177.93994140625</v>
      </c>
    </row>
    <row r="1861" spans="1:11" ht="14.45" customHeight="1" x14ac:dyDescent="0.2">
      <c r="A1861" s="831" t="s">
        <v>583</v>
      </c>
      <c r="B1861" s="832" t="s">
        <v>584</v>
      </c>
      <c r="C1861" s="835" t="s">
        <v>615</v>
      </c>
      <c r="D1861" s="863" t="s">
        <v>616</v>
      </c>
      <c r="E1861" s="835" t="s">
        <v>4533</v>
      </c>
      <c r="F1861" s="863" t="s">
        <v>4534</v>
      </c>
      <c r="G1861" s="835" t="s">
        <v>6296</v>
      </c>
      <c r="H1861" s="835" t="s">
        <v>6297</v>
      </c>
      <c r="I1861" s="849">
        <v>321.20999145507813</v>
      </c>
      <c r="J1861" s="849">
        <v>10</v>
      </c>
      <c r="K1861" s="850">
        <v>3212.070068359375</v>
      </c>
    </row>
    <row r="1862" spans="1:11" ht="14.45" customHeight="1" x14ac:dyDescent="0.2">
      <c r="A1862" s="831" t="s">
        <v>583</v>
      </c>
      <c r="B1862" s="832" t="s">
        <v>584</v>
      </c>
      <c r="C1862" s="835" t="s">
        <v>615</v>
      </c>
      <c r="D1862" s="863" t="s">
        <v>616</v>
      </c>
      <c r="E1862" s="835" t="s">
        <v>4533</v>
      </c>
      <c r="F1862" s="863" t="s">
        <v>4534</v>
      </c>
      <c r="G1862" s="835" t="s">
        <v>6002</v>
      </c>
      <c r="H1862" s="835" t="s">
        <v>6003</v>
      </c>
      <c r="I1862" s="849">
        <v>1539.1199951171875</v>
      </c>
      <c r="J1862" s="849">
        <v>2</v>
      </c>
      <c r="K1862" s="850">
        <v>3078.239990234375</v>
      </c>
    </row>
    <row r="1863" spans="1:11" ht="14.45" customHeight="1" x14ac:dyDescent="0.2">
      <c r="A1863" s="831" t="s">
        <v>583</v>
      </c>
      <c r="B1863" s="832" t="s">
        <v>584</v>
      </c>
      <c r="C1863" s="835" t="s">
        <v>615</v>
      </c>
      <c r="D1863" s="863" t="s">
        <v>616</v>
      </c>
      <c r="E1863" s="835" t="s">
        <v>4533</v>
      </c>
      <c r="F1863" s="863" t="s">
        <v>4534</v>
      </c>
      <c r="G1863" s="835" t="s">
        <v>6004</v>
      </c>
      <c r="H1863" s="835" t="s">
        <v>6005</v>
      </c>
      <c r="I1863" s="849">
        <v>1539.1199951171875</v>
      </c>
      <c r="J1863" s="849">
        <v>2</v>
      </c>
      <c r="K1863" s="850">
        <v>3078.239990234375</v>
      </c>
    </row>
    <row r="1864" spans="1:11" ht="14.45" customHeight="1" x14ac:dyDescent="0.2">
      <c r="A1864" s="831" t="s">
        <v>583</v>
      </c>
      <c r="B1864" s="832" t="s">
        <v>584</v>
      </c>
      <c r="C1864" s="835" t="s">
        <v>615</v>
      </c>
      <c r="D1864" s="863" t="s">
        <v>616</v>
      </c>
      <c r="E1864" s="835" t="s">
        <v>4533</v>
      </c>
      <c r="F1864" s="863" t="s">
        <v>4534</v>
      </c>
      <c r="G1864" s="835" t="s">
        <v>6254</v>
      </c>
      <c r="H1864" s="835" t="s">
        <v>6255</v>
      </c>
      <c r="I1864" s="849">
        <v>46.979999542236328</v>
      </c>
      <c r="J1864" s="849">
        <v>25</v>
      </c>
      <c r="K1864" s="850">
        <v>1174.6099853515625</v>
      </c>
    </row>
    <row r="1865" spans="1:11" ht="14.45" customHeight="1" x14ac:dyDescent="0.2">
      <c r="A1865" s="831" t="s">
        <v>583</v>
      </c>
      <c r="B1865" s="832" t="s">
        <v>584</v>
      </c>
      <c r="C1865" s="835" t="s">
        <v>615</v>
      </c>
      <c r="D1865" s="863" t="s">
        <v>616</v>
      </c>
      <c r="E1865" s="835" t="s">
        <v>4533</v>
      </c>
      <c r="F1865" s="863" t="s">
        <v>4534</v>
      </c>
      <c r="G1865" s="835" t="s">
        <v>4554</v>
      </c>
      <c r="H1865" s="835" t="s">
        <v>4555</v>
      </c>
      <c r="I1865" s="849">
        <v>0.81999999284744263</v>
      </c>
      <c r="J1865" s="849">
        <v>600</v>
      </c>
      <c r="K1865" s="850">
        <v>492</v>
      </c>
    </row>
    <row r="1866" spans="1:11" ht="14.45" customHeight="1" x14ac:dyDescent="0.2">
      <c r="A1866" s="831" t="s">
        <v>583</v>
      </c>
      <c r="B1866" s="832" t="s">
        <v>584</v>
      </c>
      <c r="C1866" s="835" t="s">
        <v>615</v>
      </c>
      <c r="D1866" s="863" t="s">
        <v>616</v>
      </c>
      <c r="E1866" s="835" t="s">
        <v>4533</v>
      </c>
      <c r="F1866" s="863" t="s">
        <v>4534</v>
      </c>
      <c r="G1866" s="835" t="s">
        <v>4556</v>
      </c>
      <c r="H1866" s="835" t="s">
        <v>4557</v>
      </c>
      <c r="I1866" s="849">
        <v>1.0900000333786011</v>
      </c>
      <c r="J1866" s="849">
        <v>200</v>
      </c>
      <c r="K1866" s="850">
        <v>218</v>
      </c>
    </row>
    <row r="1867" spans="1:11" ht="14.45" customHeight="1" x14ac:dyDescent="0.2">
      <c r="A1867" s="831" t="s">
        <v>583</v>
      </c>
      <c r="B1867" s="832" t="s">
        <v>584</v>
      </c>
      <c r="C1867" s="835" t="s">
        <v>615</v>
      </c>
      <c r="D1867" s="863" t="s">
        <v>616</v>
      </c>
      <c r="E1867" s="835" t="s">
        <v>4533</v>
      </c>
      <c r="F1867" s="863" t="s">
        <v>4534</v>
      </c>
      <c r="G1867" s="835" t="s">
        <v>6019</v>
      </c>
      <c r="H1867" s="835" t="s">
        <v>6020</v>
      </c>
      <c r="I1867" s="849">
        <v>0.43999999761581421</v>
      </c>
      <c r="J1867" s="849">
        <v>200</v>
      </c>
      <c r="K1867" s="850">
        <v>88</v>
      </c>
    </row>
    <row r="1868" spans="1:11" ht="14.45" customHeight="1" x14ac:dyDescent="0.2">
      <c r="A1868" s="831" t="s">
        <v>583</v>
      </c>
      <c r="B1868" s="832" t="s">
        <v>584</v>
      </c>
      <c r="C1868" s="835" t="s">
        <v>615</v>
      </c>
      <c r="D1868" s="863" t="s">
        <v>616</v>
      </c>
      <c r="E1868" s="835" t="s">
        <v>4533</v>
      </c>
      <c r="F1868" s="863" t="s">
        <v>4534</v>
      </c>
      <c r="G1868" s="835" t="s">
        <v>4558</v>
      </c>
      <c r="H1868" s="835" t="s">
        <v>5800</v>
      </c>
      <c r="I1868" s="849">
        <v>0.47999998927116394</v>
      </c>
      <c r="J1868" s="849">
        <v>100</v>
      </c>
      <c r="K1868" s="850">
        <v>48</v>
      </c>
    </row>
    <row r="1869" spans="1:11" ht="14.45" customHeight="1" x14ac:dyDescent="0.2">
      <c r="A1869" s="831" t="s">
        <v>583</v>
      </c>
      <c r="B1869" s="832" t="s">
        <v>584</v>
      </c>
      <c r="C1869" s="835" t="s">
        <v>615</v>
      </c>
      <c r="D1869" s="863" t="s">
        <v>616</v>
      </c>
      <c r="E1869" s="835" t="s">
        <v>4533</v>
      </c>
      <c r="F1869" s="863" t="s">
        <v>4534</v>
      </c>
      <c r="G1869" s="835" t="s">
        <v>4560</v>
      </c>
      <c r="H1869" s="835" t="s">
        <v>4561</v>
      </c>
      <c r="I1869" s="849">
        <v>1.125</v>
      </c>
      <c r="J1869" s="849">
        <v>720</v>
      </c>
      <c r="K1869" s="850">
        <v>813.99999237060547</v>
      </c>
    </row>
    <row r="1870" spans="1:11" ht="14.45" customHeight="1" x14ac:dyDescent="0.2">
      <c r="A1870" s="831" t="s">
        <v>583</v>
      </c>
      <c r="B1870" s="832" t="s">
        <v>584</v>
      </c>
      <c r="C1870" s="835" t="s">
        <v>615</v>
      </c>
      <c r="D1870" s="863" t="s">
        <v>616</v>
      </c>
      <c r="E1870" s="835" t="s">
        <v>4533</v>
      </c>
      <c r="F1870" s="863" t="s">
        <v>4534</v>
      </c>
      <c r="G1870" s="835" t="s">
        <v>4562</v>
      </c>
      <c r="H1870" s="835" t="s">
        <v>4563</v>
      </c>
      <c r="I1870" s="849">
        <v>1.6699999570846558</v>
      </c>
      <c r="J1870" s="849">
        <v>100</v>
      </c>
      <c r="K1870" s="850">
        <v>167</v>
      </c>
    </row>
    <row r="1871" spans="1:11" ht="14.45" customHeight="1" x14ac:dyDescent="0.2">
      <c r="A1871" s="831" t="s">
        <v>583</v>
      </c>
      <c r="B1871" s="832" t="s">
        <v>584</v>
      </c>
      <c r="C1871" s="835" t="s">
        <v>615</v>
      </c>
      <c r="D1871" s="863" t="s">
        <v>616</v>
      </c>
      <c r="E1871" s="835" t="s">
        <v>4533</v>
      </c>
      <c r="F1871" s="863" t="s">
        <v>4534</v>
      </c>
      <c r="G1871" s="835" t="s">
        <v>5292</v>
      </c>
      <c r="H1871" s="835" t="s">
        <v>5293</v>
      </c>
      <c r="I1871" s="849">
        <v>0.57999998331069946</v>
      </c>
      <c r="J1871" s="849">
        <v>600</v>
      </c>
      <c r="K1871" s="850">
        <v>348</v>
      </c>
    </row>
    <row r="1872" spans="1:11" ht="14.45" customHeight="1" x14ac:dyDescent="0.2">
      <c r="A1872" s="831" t="s">
        <v>583</v>
      </c>
      <c r="B1872" s="832" t="s">
        <v>584</v>
      </c>
      <c r="C1872" s="835" t="s">
        <v>615</v>
      </c>
      <c r="D1872" s="863" t="s">
        <v>616</v>
      </c>
      <c r="E1872" s="835" t="s">
        <v>4533</v>
      </c>
      <c r="F1872" s="863" t="s">
        <v>4534</v>
      </c>
      <c r="G1872" s="835" t="s">
        <v>4564</v>
      </c>
      <c r="H1872" s="835" t="s">
        <v>4565</v>
      </c>
      <c r="I1872" s="849">
        <v>0.67000001668930054</v>
      </c>
      <c r="J1872" s="849">
        <v>200</v>
      </c>
      <c r="K1872" s="850">
        <v>134</v>
      </c>
    </row>
    <row r="1873" spans="1:11" ht="14.45" customHeight="1" x14ac:dyDescent="0.2">
      <c r="A1873" s="831" t="s">
        <v>583</v>
      </c>
      <c r="B1873" s="832" t="s">
        <v>584</v>
      </c>
      <c r="C1873" s="835" t="s">
        <v>615</v>
      </c>
      <c r="D1873" s="863" t="s">
        <v>616</v>
      </c>
      <c r="E1873" s="835" t="s">
        <v>4533</v>
      </c>
      <c r="F1873" s="863" t="s">
        <v>4534</v>
      </c>
      <c r="G1873" s="835" t="s">
        <v>6298</v>
      </c>
      <c r="H1873" s="835" t="s">
        <v>6299</v>
      </c>
      <c r="I1873" s="849">
        <v>2.7599999904632568</v>
      </c>
      <c r="J1873" s="849">
        <v>100</v>
      </c>
      <c r="K1873" s="850">
        <v>276</v>
      </c>
    </row>
    <row r="1874" spans="1:11" ht="14.45" customHeight="1" x14ac:dyDescent="0.2">
      <c r="A1874" s="831" t="s">
        <v>583</v>
      </c>
      <c r="B1874" s="832" t="s">
        <v>584</v>
      </c>
      <c r="C1874" s="835" t="s">
        <v>615</v>
      </c>
      <c r="D1874" s="863" t="s">
        <v>616</v>
      </c>
      <c r="E1874" s="835" t="s">
        <v>4533</v>
      </c>
      <c r="F1874" s="863" t="s">
        <v>4534</v>
      </c>
      <c r="G1874" s="835" t="s">
        <v>4556</v>
      </c>
      <c r="H1874" s="835" t="s">
        <v>4566</v>
      </c>
      <c r="I1874" s="849">
        <v>1.0900000333786011</v>
      </c>
      <c r="J1874" s="849">
        <v>1600</v>
      </c>
      <c r="K1874" s="850">
        <v>1744</v>
      </c>
    </row>
    <row r="1875" spans="1:11" ht="14.45" customHeight="1" x14ac:dyDescent="0.2">
      <c r="A1875" s="831" t="s">
        <v>583</v>
      </c>
      <c r="B1875" s="832" t="s">
        <v>584</v>
      </c>
      <c r="C1875" s="835" t="s">
        <v>615</v>
      </c>
      <c r="D1875" s="863" t="s">
        <v>616</v>
      </c>
      <c r="E1875" s="835" t="s">
        <v>4533</v>
      </c>
      <c r="F1875" s="863" t="s">
        <v>4534</v>
      </c>
      <c r="G1875" s="835" t="s">
        <v>4562</v>
      </c>
      <c r="H1875" s="835" t="s">
        <v>4568</v>
      </c>
      <c r="I1875" s="849">
        <v>1.6759999513626098</v>
      </c>
      <c r="J1875" s="849">
        <v>1200</v>
      </c>
      <c r="K1875" s="850">
        <v>2012</v>
      </c>
    </row>
    <row r="1876" spans="1:11" ht="14.45" customHeight="1" x14ac:dyDescent="0.2">
      <c r="A1876" s="831" t="s">
        <v>583</v>
      </c>
      <c r="B1876" s="832" t="s">
        <v>584</v>
      </c>
      <c r="C1876" s="835" t="s">
        <v>615</v>
      </c>
      <c r="D1876" s="863" t="s">
        <v>616</v>
      </c>
      <c r="E1876" s="835" t="s">
        <v>4533</v>
      </c>
      <c r="F1876" s="863" t="s">
        <v>4534</v>
      </c>
      <c r="G1876" s="835" t="s">
        <v>4564</v>
      </c>
      <c r="H1876" s="835" t="s">
        <v>4569</v>
      </c>
      <c r="I1876" s="849">
        <v>0.67000001668930054</v>
      </c>
      <c r="J1876" s="849">
        <v>600</v>
      </c>
      <c r="K1876" s="850">
        <v>402</v>
      </c>
    </row>
    <row r="1877" spans="1:11" ht="14.45" customHeight="1" x14ac:dyDescent="0.2">
      <c r="A1877" s="831" t="s">
        <v>583</v>
      </c>
      <c r="B1877" s="832" t="s">
        <v>584</v>
      </c>
      <c r="C1877" s="835" t="s">
        <v>615</v>
      </c>
      <c r="D1877" s="863" t="s">
        <v>616</v>
      </c>
      <c r="E1877" s="835" t="s">
        <v>4533</v>
      </c>
      <c r="F1877" s="863" t="s">
        <v>4534</v>
      </c>
      <c r="G1877" s="835" t="s">
        <v>6298</v>
      </c>
      <c r="H1877" s="835" t="s">
        <v>6300</v>
      </c>
      <c r="I1877" s="849">
        <v>2.75</v>
      </c>
      <c r="J1877" s="849">
        <v>100</v>
      </c>
      <c r="K1877" s="850">
        <v>275</v>
      </c>
    </row>
    <row r="1878" spans="1:11" ht="14.45" customHeight="1" x14ac:dyDescent="0.2">
      <c r="A1878" s="831" t="s">
        <v>583</v>
      </c>
      <c r="B1878" s="832" t="s">
        <v>584</v>
      </c>
      <c r="C1878" s="835" t="s">
        <v>615</v>
      </c>
      <c r="D1878" s="863" t="s">
        <v>616</v>
      </c>
      <c r="E1878" s="835" t="s">
        <v>4533</v>
      </c>
      <c r="F1878" s="863" t="s">
        <v>4534</v>
      </c>
      <c r="G1878" s="835" t="s">
        <v>4570</v>
      </c>
      <c r="H1878" s="835" t="s">
        <v>4571</v>
      </c>
      <c r="I1878" s="849">
        <v>0.476666659116745</v>
      </c>
      <c r="J1878" s="849">
        <v>700</v>
      </c>
      <c r="K1878" s="850">
        <v>335</v>
      </c>
    </row>
    <row r="1879" spans="1:11" ht="14.45" customHeight="1" x14ac:dyDescent="0.2">
      <c r="A1879" s="831" t="s">
        <v>583</v>
      </c>
      <c r="B1879" s="832" t="s">
        <v>584</v>
      </c>
      <c r="C1879" s="835" t="s">
        <v>615</v>
      </c>
      <c r="D1879" s="863" t="s">
        <v>616</v>
      </c>
      <c r="E1879" s="835" t="s">
        <v>4533</v>
      </c>
      <c r="F1879" s="863" t="s">
        <v>4534</v>
      </c>
      <c r="G1879" s="835" t="s">
        <v>4570</v>
      </c>
      <c r="H1879" s="835" t="s">
        <v>5822</v>
      </c>
      <c r="I1879" s="849">
        <v>0.4699999988079071</v>
      </c>
      <c r="J1879" s="849">
        <v>1500</v>
      </c>
      <c r="K1879" s="850">
        <v>705</v>
      </c>
    </row>
    <row r="1880" spans="1:11" ht="14.45" customHeight="1" x14ac:dyDescent="0.2">
      <c r="A1880" s="831" t="s">
        <v>583</v>
      </c>
      <c r="B1880" s="832" t="s">
        <v>584</v>
      </c>
      <c r="C1880" s="835" t="s">
        <v>615</v>
      </c>
      <c r="D1880" s="863" t="s">
        <v>616</v>
      </c>
      <c r="E1880" s="835" t="s">
        <v>4533</v>
      </c>
      <c r="F1880" s="863" t="s">
        <v>4534</v>
      </c>
      <c r="G1880" s="835" t="s">
        <v>5372</v>
      </c>
      <c r="H1880" s="835" t="s">
        <v>5373</v>
      </c>
      <c r="I1880" s="849">
        <v>99.220001220703125</v>
      </c>
      <c r="J1880" s="849">
        <v>10</v>
      </c>
      <c r="K1880" s="850">
        <v>992.20001220703125</v>
      </c>
    </row>
    <row r="1881" spans="1:11" ht="14.45" customHeight="1" x14ac:dyDescent="0.2">
      <c r="A1881" s="831" t="s">
        <v>583</v>
      </c>
      <c r="B1881" s="832" t="s">
        <v>584</v>
      </c>
      <c r="C1881" s="835" t="s">
        <v>615</v>
      </c>
      <c r="D1881" s="863" t="s">
        <v>616</v>
      </c>
      <c r="E1881" s="835" t="s">
        <v>4574</v>
      </c>
      <c r="F1881" s="863" t="s">
        <v>4575</v>
      </c>
      <c r="G1881" s="835" t="s">
        <v>4576</v>
      </c>
      <c r="H1881" s="835" t="s">
        <v>4577</v>
      </c>
      <c r="I1881" s="849">
        <v>10.164999961853027</v>
      </c>
      <c r="J1881" s="849">
        <v>600</v>
      </c>
      <c r="K1881" s="850">
        <v>6099</v>
      </c>
    </row>
    <row r="1882" spans="1:11" ht="14.45" customHeight="1" x14ac:dyDescent="0.2">
      <c r="A1882" s="831" t="s">
        <v>583</v>
      </c>
      <c r="B1882" s="832" t="s">
        <v>584</v>
      </c>
      <c r="C1882" s="835" t="s">
        <v>615</v>
      </c>
      <c r="D1882" s="863" t="s">
        <v>616</v>
      </c>
      <c r="E1882" s="835" t="s">
        <v>4574</v>
      </c>
      <c r="F1882" s="863" t="s">
        <v>4575</v>
      </c>
      <c r="G1882" s="835" t="s">
        <v>4576</v>
      </c>
      <c r="H1882" s="835" t="s">
        <v>4578</v>
      </c>
      <c r="I1882" s="849">
        <v>10.161666552225748</v>
      </c>
      <c r="J1882" s="849">
        <v>1050</v>
      </c>
      <c r="K1882" s="850">
        <v>10669</v>
      </c>
    </row>
    <row r="1883" spans="1:11" ht="14.45" customHeight="1" x14ac:dyDescent="0.2">
      <c r="A1883" s="831" t="s">
        <v>583</v>
      </c>
      <c r="B1883" s="832" t="s">
        <v>584</v>
      </c>
      <c r="C1883" s="835" t="s">
        <v>615</v>
      </c>
      <c r="D1883" s="863" t="s">
        <v>616</v>
      </c>
      <c r="E1883" s="835" t="s">
        <v>4579</v>
      </c>
      <c r="F1883" s="863" t="s">
        <v>4580</v>
      </c>
      <c r="G1883" s="835" t="s">
        <v>4585</v>
      </c>
      <c r="H1883" s="835" t="s">
        <v>4586</v>
      </c>
      <c r="I1883" s="849">
        <v>0.30000001192092896</v>
      </c>
      <c r="J1883" s="849">
        <v>100</v>
      </c>
      <c r="K1883" s="850">
        <v>30</v>
      </c>
    </row>
    <row r="1884" spans="1:11" ht="14.45" customHeight="1" x14ac:dyDescent="0.2">
      <c r="A1884" s="831" t="s">
        <v>583</v>
      </c>
      <c r="B1884" s="832" t="s">
        <v>584</v>
      </c>
      <c r="C1884" s="835" t="s">
        <v>615</v>
      </c>
      <c r="D1884" s="863" t="s">
        <v>616</v>
      </c>
      <c r="E1884" s="835" t="s">
        <v>4579</v>
      </c>
      <c r="F1884" s="863" t="s">
        <v>4580</v>
      </c>
      <c r="G1884" s="835" t="s">
        <v>5454</v>
      </c>
      <c r="H1884" s="835" t="s">
        <v>5850</v>
      </c>
      <c r="I1884" s="849">
        <v>0.30000001192092896</v>
      </c>
      <c r="J1884" s="849">
        <v>100</v>
      </c>
      <c r="K1884" s="850">
        <v>30</v>
      </c>
    </row>
    <row r="1885" spans="1:11" ht="14.45" customHeight="1" x14ac:dyDescent="0.2">
      <c r="A1885" s="831" t="s">
        <v>583</v>
      </c>
      <c r="B1885" s="832" t="s">
        <v>584</v>
      </c>
      <c r="C1885" s="835" t="s">
        <v>615</v>
      </c>
      <c r="D1885" s="863" t="s">
        <v>616</v>
      </c>
      <c r="E1885" s="835" t="s">
        <v>4579</v>
      </c>
      <c r="F1885" s="863" t="s">
        <v>4580</v>
      </c>
      <c r="G1885" s="835" t="s">
        <v>4587</v>
      </c>
      <c r="H1885" s="835" t="s">
        <v>4588</v>
      </c>
      <c r="I1885" s="849">
        <v>0.54666668176651001</v>
      </c>
      <c r="J1885" s="849">
        <v>500</v>
      </c>
      <c r="K1885" s="850">
        <v>273</v>
      </c>
    </row>
    <row r="1886" spans="1:11" ht="14.45" customHeight="1" x14ac:dyDescent="0.2">
      <c r="A1886" s="831" t="s">
        <v>583</v>
      </c>
      <c r="B1886" s="832" t="s">
        <v>584</v>
      </c>
      <c r="C1886" s="835" t="s">
        <v>615</v>
      </c>
      <c r="D1886" s="863" t="s">
        <v>616</v>
      </c>
      <c r="E1886" s="835" t="s">
        <v>4579</v>
      </c>
      <c r="F1886" s="863" t="s">
        <v>4580</v>
      </c>
      <c r="G1886" s="835" t="s">
        <v>4585</v>
      </c>
      <c r="H1886" s="835" t="s">
        <v>4591</v>
      </c>
      <c r="I1886" s="849">
        <v>0.30000001192092896</v>
      </c>
      <c r="J1886" s="849">
        <v>100</v>
      </c>
      <c r="K1886" s="850">
        <v>30</v>
      </c>
    </row>
    <row r="1887" spans="1:11" ht="14.45" customHeight="1" x14ac:dyDescent="0.2">
      <c r="A1887" s="831" t="s">
        <v>583</v>
      </c>
      <c r="B1887" s="832" t="s">
        <v>584</v>
      </c>
      <c r="C1887" s="835" t="s">
        <v>615</v>
      </c>
      <c r="D1887" s="863" t="s">
        <v>616</v>
      </c>
      <c r="E1887" s="835" t="s">
        <v>4579</v>
      </c>
      <c r="F1887" s="863" t="s">
        <v>4580</v>
      </c>
      <c r="G1887" s="835" t="s">
        <v>5454</v>
      </c>
      <c r="H1887" s="835" t="s">
        <v>5455</v>
      </c>
      <c r="I1887" s="849">
        <v>0.30500000715255737</v>
      </c>
      <c r="J1887" s="849">
        <v>300</v>
      </c>
      <c r="K1887" s="850">
        <v>92</v>
      </c>
    </row>
    <row r="1888" spans="1:11" ht="14.45" customHeight="1" x14ac:dyDescent="0.2">
      <c r="A1888" s="831" t="s">
        <v>583</v>
      </c>
      <c r="B1888" s="832" t="s">
        <v>584</v>
      </c>
      <c r="C1888" s="835" t="s">
        <v>615</v>
      </c>
      <c r="D1888" s="863" t="s">
        <v>616</v>
      </c>
      <c r="E1888" s="835" t="s">
        <v>4579</v>
      </c>
      <c r="F1888" s="863" t="s">
        <v>4580</v>
      </c>
      <c r="G1888" s="835" t="s">
        <v>4587</v>
      </c>
      <c r="H1888" s="835" t="s">
        <v>4594</v>
      </c>
      <c r="I1888" s="849">
        <v>0.54666668176651001</v>
      </c>
      <c r="J1888" s="849">
        <v>1100</v>
      </c>
      <c r="K1888" s="850">
        <v>601</v>
      </c>
    </row>
    <row r="1889" spans="1:11" ht="14.45" customHeight="1" x14ac:dyDescent="0.2">
      <c r="A1889" s="831" t="s">
        <v>583</v>
      </c>
      <c r="B1889" s="832" t="s">
        <v>584</v>
      </c>
      <c r="C1889" s="835" t="s">
        <v>615</v>
      </c>
      <c r="D1889" s="863" t="s">
        <v>616</v>
      </c>
      <c r="E1889" s="835" t="s">
        <v>4579</v>
      </c>
      <c r="F1889" s="863" t="s">
        <v>4580</v>
      </c>
      <c r="G1889" s="835" t="s">
        <v>6301</v>
      </c>
      <c r="H1889" s="835" t="s">
        <v>6302</v>
      </c>
      <c r="I1889" s="849">
        <v>29.399999618530273</v>
      </c>
      <c r="J1889" s="849">
        <v>173</v>
      </c>
      <c r="K1889" s="850">
        <v>5086.7200927734375</v>
      </c>
    </row>
    <row r="1890" spans="1:11" ht="14.45" customHeight="1" x14ac:dyDescent="0.2">
      <c r="A1890" s="831" t="s">
        <v>583</v>
      </c>
      <c r="B1890" s="832" t="s">
        <v>584</v>
      </c>
      <c r="C1890" s="835" t="s">
        <v>615</v>
      </c>
      <c r="D1890" s="863" t="s">
        <v>616</v>
      </c>
      <c r="E1890" s="835" t="s">
        <v>4579</v>
      </c>
      <c r="F1890" s="863" t="s">
        <v>4580</v>
      </c>
      <c r="G1890" s="835" t="s">
        <v>6301</v>
      </c>
      <c r="H1890" s="835" t="s">
        <v>6303</v>
      </c>
      <c r="I1890" s="849">
        <v>29.399999618530273</v>
      </c>
      <c r="J1890" s="849">
        <v>250</v>
      </c>
      <c r="K1890" s="850">
        <v>7350.760009765625</v>
      </c>
    </row>
    <row r="1891" spans="1:11" ht="14.45" customHeight="1" x14ac:dyDescent="0.2">
      <c r="A1891" s="831" t="s">
        <v>583</v>
      </c>
      <c r="B1891" s="832" t="s">
        <v>584</v>
      </c>
      <c r="C1891" s="835" t="s">
        <v>615</v>
      </c>
      <c r="D1891" s="863" t="s">
        <v>616</v>
      </c>
      <c r="E1891" s="835" t="s">
        <v>4579</v>
      </c>
      <c r="F1891" s="863" t="s">
        <v>4580</v>
      </c>
      <c r="G1891" s="835" t="s">
        <v>6110</v>
      </c>
      <c r="H1891" s="835" t="s">
        <v>6111</v>
      </c>
      <c r="I1891" s="849">
        <v>1.559999942779541</v>
      </c>
      <c r="J1891" s="849">
        <v>100</v>
      </c>
      <c r="K1891" s="850">
        <v>155.77999877929688</v>
      </c>
    </row>
    <row r="1892" spans="1:11" ht="14.45" customHeight="1" x14ac:dyDescent="0.2">
      <c r="A1892" s="831" t="s">
        <v>583</v>
      </c>
      <c r="B1892" s="832" t="s">
        <v>584</v>
      </c>
      <c r="C1892" s="835" t="s">
        <v>615</v>
      </c>
      <c r="D1892" s="863" t="s">
        <v>616</v>
      </c>
      <c r="E1892" s="835" t="s">
        <v>4579</v>
      </c>
      <c r="F1892" s="863" t="s">
        <v>4580</v>
      </c>
      <c r="G1892" s="835" t="s">
        <v>6110</v>
      </c>
      <c r="H1892" s="835" t="s">
        <v>6112</v>
      </c>
      <c r="I1892" s="849">
        <v>1.559999942779541</v>
      </c>
      <c r="J1892" s="849">
        <v>300</v>
      </c>
      <c r="K1892" s="850">
        <v>467.36997985839844</v>
      </c>
    </row>
    <row r="1893" spans="1:11" ht="14.45" customHeight="1" x14ac:dyDescent="0.2">
      <c r="A1893" s="831" t="s">
        <v>583</v>
      </c>
      <c r="B1893" s="832" t="s">
        <v>584</v>
      </c>
      <c r="C1893" s="835" t="s">
        <v>615</v>
      </c>
      <c r="D1893" s="863" t="s">
        <v>616</v>
      </c>
      <c r="E1893" s="835" t="s">
        <v>4606</v>
      </c>
      <c r="F1893" s="863" t="s">
        <v>4607</v>
      </c>
      <c r="G1893" s="835" t="s">
        <v>4616</v>
      </c>
      <c r="H1893" s="835" t="s">
        <v>4617</v>
      </c>
      <c r="I1893" s="849">
        <v>0.62999999523162842</v>
      </c>
      <c r="J1893" s="849">
        <v>600</v>
      </c>
      <c r="K1893" s="850">
        <v>378</v>
      </c>
    </row>
    <row r="1894" spans="1:11" ht="14.45" customHeight="1" x14ac:dyDescent="0.2">
      <c r="A1894" s="831" t="s">
        <v>583</v>
      </c>
      <c r="B1894" s="832" t="s">
        <v>584</v>
      </c>
      <c r="C1894" s="835" t="s">
        <v>615</v>
      </c>
      <c r="D1894" s="863" t="s">
        <v>616</v>
      </c>
      <c r="E1894" s="835" t="s">
        <v>4606</v>
      </c>
      <c r="F1894" s="863" t="s">
        <v>4607</v>
      </c>
      <c r="G1894" s="835" t="s">
        <v>4618</v>
      </c>
      <c r="H1894" s="835" t="s">
        <v>4619</v>
      </c>
      <c r="I1894" s="849">
        <v>0.62999999523162842</v>
      </c>
      <c r="J1894" s="849">
        <v>1000</v>
      </c>
      <c r="K1894" s="850">
        <v>630</v>
      </c>
    </row>
    <row r="1895" spans="1:11" ht="14.45" customHeight="1" x14ac:dyDescent="0.2">
      <c r="A1895" s="831" t="s">
        <v>583</v>
      </c>
      <c r="B1895" s="832" t="s">
        <v>584</v>
      </c>
      <c r="C1895" s="835" t="s">
        <v>615</v>
      </c>
      <c r="D1895" s="863" t="s">
        <v>616</v>
      </c>
      <c r="E1895" s="835" t="s">
        <v>4606</v>
      </c>
      <c r="F1895" s="863" t="s">
        <v>4607</v>
      </c>
      <c r="G1895" s="835" t="s">
        <v>5476</v>
      </c>
      <c r="H1895" s="835" t="s">
        <v>5477</v>
      </c>
      <c r="I1895" s="849">
        <v>0.62999999523162842</v>
      </c>
      <c r="J1895" s="849">
        <v>600</v>
      </c>
      <c r="K1895" s="850">
        <v>378</v>
      </c>
    </row>
    <row r="1896" spans="1:11" ht="14.45" customHeight="1" x14ac:dyDescent="0.2">
      <c r="A1896" s="831" t="s">
        <v>583</v>
      </c>
      <c r="B1896" s="832" t="s">
        <v>584</v>
      </c>
      <c r="C1896" s="835" t="s">
        <v>615</v>
      </c>
      <c r="D1896" s="863" t="s">
        <v>616</v>
      </c>
      <c r="E1896" s="835" t="s">
        <v>4606</v>
      </c>
      <c r="F1896" s="863" t="s">
        <v>4607</v>
      </c>
      <c r="G1896" s="835" t="s">
        <v>6119</v>
      </c>
      <c r="H1896" s="835" t="s">
        <v>6304</v>
      </c>
      <c r="I1896" s="849">
        <v>0.62999999523162842</v>
      </c>
      <c r="J1896" s="849">
        <v>170</v>
      </c>
      <c r="K1896" s="850">
        <v>107.09999847412109</v>
      </c>
    </row>
    <row r="1897" spans="1:11" ht="14.45" customHeight="1" x14ac:dyDescent="0.2">
      <c r="A1897" s="831" t="s">
        <v>583</v>
      </c>
      <c r="B1897" s="832" t="s">
        <v>584</v>
      </c>
      <c r="C1897" s="835" t="s">
        <v>615</v>
      </c>
      <c r="D1897" s="863" t="s">
        <v>616</v>
      </c>
      <c r="E1897" s="835" t="s">
        <v>4606</v>
      </c>
      <c r="F1897" s="863" t="s">
        <v>4607</v>
      </c>
      <c r="G1897" s="835" t="s">
        <v>4618</v>
      </c>
      <c r="H1897" s="835" t="s">
        <v>4621</v>
      </c>
      <c r="I1897" s="849">
        <v>0.62999999523162842</v>
      </c>
      <c r="J1897" s="849">
        <v>400</v>
      </c>
      <c r="K1897" s="850">
        <v>252</v>
      </c>
    </row>
    <row r="1898" spans="1:11" ht="14.45" customHeight="1" x14ac:dyDescent="0.2">
      <c r="A1898" s="831" t="s">
        <v>583</v>
      </c>
      <c r="B1898" s="832" t="s">
        <v>584</v>
      </c>
      <c r="C1898" s="835" t="s">
        <v>615</v>
      </c>
      <c r="D1898" s="863" t="s">
        <v>616</v>
      </c>
      <c r="E1898" s="835" t="s">
        <v>4606</v>
      </c>
      <c r="F1898" s="863" t="s">
        <v>4607</v>
      </c>
      <c r="G1898" s="835" t="s">
        <v>5476</v>
      </c>
      <c r="H1898" s="835" t="s">
        <v>5478</v>
      </c>
      <c r="I1898" s="849">
        <v>0.62999999523162842</v>
      </c>
      <c r="J1898" s="849">
        <v>400</v>
      </c>
      <c r="K1898" s="850">
        <v>252</v>
      </c>
    </row>
    <row r="1899" spans="1:11" ht="14.45" customHeight="1" x14ac:dyDescent="0.2">
      <c r="A1899" s="831" t="s">
        <v>583</v>
      </c>
      <c r="B1899" s="832" t="s">
        <v>584</v>
      </c>
      <c r="C1899" s="835" t="s">
        <v>615</v>
      </c>
      <c r="D1899" s="863" t="s">
        <v>616</v>
      </c>
      <c r="E1899" s="835" t="s">
        <v>4606</v>
      </c>
      <c r="F1899" s="863" t="s">
        <v>4607</v>
      </c>
      <c r="G1899" s="835" t="s">
        <v>6119</v>
      </c>
      <c r="H1899" s="835" t="s">
        <v>6120</v>
      </c>
      <c r="I1899" s="849">
        <v>0.62999999523162842</v>
      </c>
      <c r="J1899" s="849">
        <v>340</v>
      </c>
      <c r="K1899" s="850">
        <v>214.19999694824219</v>
      </c>
    </row>
    <row r="1900" spans="1:11" ht="14.45" customHeight="1" x14ac:dyDescent="0.2">
      <c r="A1900" s="831" t="s">
        <v>583</v>
      </c>
      <c r="B1900" s="832" t="s">
        <v>584</v>
      </c>
      <c r="C1900" s="835" t="s">
        <v>615</v>
      </c>
      <c r="D1900" s="863" t="s">
        <v>616</v>
      </c>
      <c r="E1900" s="835" t="s">
        <v>5524</v>
      </c>
      <c r="F1900" s="863" t="s">
        <v>5525</v>
      </c>
      <c r="G1900" s="835" t="s">
        <v>6121</v>
      </c>
      <c r="H1900" s="835" t="s">
        <v>6122</v>
      </c>
      <c r="I1900" s="849">
        <v>36.830001831054688</v>
      </c>
      <c r="J1900" s="849">
        <v>35</v>
      </c>
      <c r="K1900" s="850">
        <v>1289.1200256347656</v>
      </c>
    </row>
    <row r="1901" spans="1:11" ht="14.45" customHeight="1" x14ac:dyDescent="0.2">
      <c r="A1901" s="831" t="s">
        <v>583</v>
      </c>
      <c r="B1901" s="832" t="s">
        <v>584</v>
      </c>
      <c r="C1901" s="835" t="s">
        <v>615</v>
      </c>
      <c r="D1901" s="863" t="s">
        <v>616</v>
      </c>
      <c r="E1901" s="835" t="s">
        <v>5524</v>
      </c>
      <c r="F1901" s="863" t="s">
        <v>5525</v>
      </c>
      <c r="G1901" s="835" t="s">
        <v>6123</v>
      </c>
      <c r="H1901" s="835" t="s">
        <v>6124</v>
      </c>
      <c r="I1901" s="849">
        <v>36.830001831054688</v>
      </c>
      <c r="J1901" s="849">
        <v>80</v>
      </c>
      <c r="K1901" s="850">
        <v>2946.56005859375</v>
      </c>
    </row>
    <row r="1902" spans="1:11" ht="14.45" customHeight="1" x14ac:dyDescent="0.2">
      <c r="A1902" s="831" t="s">
        <v>583</v>
      </c>
      <c r="B1902" s="832" t="s">
        <v>584</v>
      </c>
      <c r="C1902" s="835" t="s">
        <v>615</v>
      </c>
      <c r="D1902" s="863" t="s">
        <v>616</v>
      </c>
      <c r="E1902" s="835" t="s">
        <v>5524</v>
      </c>
      <c r="F1902" s="863" t="s">
        <v>5525</v>
      </c>
      <c r="G1902" s="835" t="s">
        <v>6125</v>
      </c>
      <c r="H1902" s="835" t="s">
        <v>6126</v>
      </c>
      <c r="I1902" s="849">
        <v>36.830001831054688</v>
      </c>
      <c r="J1902" s="849">
        <v>75</v>
      </c>
      <c r="K1902" s="850">
        <v>2762.3900146484375</v>
      </c>
    </row>
    <row r="1903" spans="1:11" ht="14.45" customHeight="1" x14ac:dyDescent="0.2">
      <c r="A1903" s="831" t="s">
        <v>583</v>
      </c>
      <c r="B1903" s="832" t="s">
        <v>584</v>
      </c>
      <c r="C1903" s="835" t="s">
        <v>615</v>
      </c>
      <c r="D1903" s="863" t="s">
        <v>616</v>
      </c>
      <c r="E1903" s="835" t="s">
        <v>5524</v>
      </c>
      <c r="F1903" s="863" t="s">
        <v>5525</v>
      </c>
      <c r="G1903" s="835" t="s">
        <v>5538</v>
      </c>
      <c r="H1903" s="835" t="s">
        <v>5539</v>
      </c>
      <c r="I1903" s="849">
        <v>36.836667378743492</v>
      </c>
      <c r="J1903" s="849">
        <v>30</v>
      </c>
      <c r="K1903" s="850">
        <v>1105.1399841308594</v>
      </c>
    </row>
    <row r="1904" spans="1:11" ht="14.45" customHeight="1" x14ac:dyDescent="0.2">
      <c r="A1904" s="831" t="s">
        <v>583</v>
      </c>
      <c r="B1904" s="832" t="s">
        <v>584</v>
      </c>
      <c r="C1904" s="835" t="s">
        <v>615</v>
      </c>
      <c r="D1904" s="863" t="s">
        <v>616</v>
      </c>
      <c r="E1904" s="835" t="s">
        <v>5524</v>
      </c>
      <c r="F1904" s="863" t="s">
        <v>5525</v>
      </c>
      <c r="G1904" s="835" t="s">
        <v>5540</v>
      </c>
      <c r="H1904" s="835" t="s">
        <v>5541</v>
      </c>
      <c r="I1904" s="849">
        <v>36.840000152587891</v>
      </c>
      <c r="J1904" s="849">
        <v>10</v>
      </c>
      <c r="K1904" s="850">
        <v>368.42001342773438</v>
      </c>
    </row>
    <row r="1905" spans="1:11" ht="14.45" customHeight="1" x14ac:dyDescent="0.2">
      <c r="A1905" s="831" t="s">
        <v>583</v>
      </c>
      <c r="B1905" s="832" t="s">
        <v>584</v>
      </c>
      <c r="C1905" s="835" t="s">
        <v>615</v>
      </c>
      <c r="D1905" s="863" t="s">
        <v>616</v>
      </c>
      <c r="E1905" s="835" t="s">
        <v>5524</v>
      </c>
      <c r="F1905" s="863" t="s">
        <v>5525</v>
      </c>
      <c r="G1905" s="835" t="s">
        <v>6121</v>
      </c>
      <c r="H1905" s="835" t="s">
        <v>6129</v>
      </c>
      <c r="I1905" s="849">
        <v>33.540000915527344</v>
      </c>
      <c r="J1905" s="849">
        <v>30</v>
      </c>
      <c r="K1905" s="850">
        <v>973.32000732421875</v>
      </c>
    </row>
    <row r="1906" spans="1:11" ht="14.45" customHeight="1" x14ac:dyDescent="0.2">
      <c r="A1906" s="831" t="s">
        <v>583</v>
      </c>
      <c r="B1906" s="832" t="s">
        <v>584</v>
      </c>
      <c r="C1906" s="835" t="s">
        <v>615</v>
      </c>
      <c r="D1906" s="863" t="s">
        <v>616</v>
      </c>
      <c r="E1906" s="835" t="s">
        <v>5524</v>
      </c>
      <c r="F1906" s="863" t="s">
        <v>5525</v>
      </c>
      <c r="G1906" s="835" t="s">
        <v>6123</v>
      </c>
      <c r="H1906" s="835" t="s">
        <v>6130</v>
      </c>
      <c r="I1906" s="849">
        <v>36.830001831054688</v>
      </c>
      <c r="J1906" s="849">
        <v>50</v>
      </c>
      <c r="K1906" s="850">
        <v>1841.6100463867188</v>
      </c>
    </row>
    <row r="1907" spans="1:11" ht="14.45" customHeight="1" x14ac:dyDescent="0.2">
      <c r="A1907" s="831" t="s">
        <v>583</v>
      </c>
      <c r="B1907" s="832" t="s">
        <v>584</v>
      </c>
      <c r="C1907" s="835" t="s">
        <v>615</v>
      </c>
      <c r="D1907" s="863" t="s">
        <v>616</v>
      </c>
      <c r="E1907" s="835" t="s">
        <v>5524</v>
      </c>
      <c r="F1907" s="863" t="s">
        <v>5525</v>
      </c>
      <c r="G1907" s="835" t="s">
        <v>6125</v>
      </c>
      <c r="H1907" s="835" t="s">
        <v>6305</v>
      </c>
      <c r="I1907" s="849">
        <v>36.830001831054688</v>
      </c>
      <c r="J1907" s="849">
        <v>20</v>
      </c>
      <c r="K1907" s="850">
        <v>736.6400146484375</v>
      </c>
    </row>
    <row r="1908" spans="1:11" ht="14.45" customHeight="1" x14ac:dyDescent="0.2">
      <c r="A1908" s="831" t="s">
        <v>583</v>
      </c>
      <c r="B1908" s="832" t="s">
        <v>584</v>
      </c>
      <c r="C1908" s="835" t="s">
        <v>615</v>
      </c>
      <c r="D1908" s="863" t="s">
        <v>616</v>
      </c>
      <c r="E1908" s="835" t="s">
        <v>5524</v>
      </c>
      <c r="F1908" s="863" t="s">
        <v>5525</v>
      </c>
      <c r="G1908" s="835" t="s">
        <v>6125</v>
      </c>
      <c r="H1908" s="835" t="s">
        <v>6131</v>
      </c>
      <c r="I1908" s="849">
        <v>35.090000152587891</v>
      </c>
      <c r="J1908" s="849">
        <v>20</v>
      </c>
      <c r="K1908" s="850">
        <v>701.79998779296875</v>
      </c>
    </row>
    <row r="1909" spans="1:11" ht="14.45" customHeight="1" x14ac:dyDescent="0.2">
      <c r="A1909" s="831" t="s">
        <v>583</v>
      </c>
      <c r="B1909" s="832" t="s">
        <v>584</v>
      </c>
      <c r="C1909" s="835" t="s">
        <v>615</v>
      </c>
      <c r="D1909" s="863" t="s">
        <v>616</v>
      </c>
      <c r="E1909" s="835" t="s">
        <v>5524</v>
      </c>
      <c r="F1909" s="863" t="s">
        <v>5525</v>
      </c>
      <c r="G1909" s="835" t="s">
        <v>5538</v>
      </c>
      <c r="H1909" s="835" t="s">
        <v>6133</v>
      </c>
      <c r="I1909" s="849">
        <v>35.960000991821289</v>
      </c>
      <c r="J1909" s="849">
        <v>30</v>
      </c>
      <c r="K1909" s="850">
        <v>1070.1199951171875</v>
      </c>
    </row>
    <row r="1910" spans="1:11" ht="14.45" customHeight="1" x14ac:dyDescent="0.2">
      <c r="A1910" s="831" t="s">
        <v>583</v>
      </c>
      <c r="B1910" s="832" t="s">
        <v>584</v>
      </c>
      <c r="C1910" s="835" t="s">
        <v>615</v>
      </c>
      <c r="D1910" s="863" t="s">
        <v>616</v>
      </c>
      <c r="E1910" s="835" t="s">
        <v>5524</v>
      </c>
      <c r="F1910" s="863" t="s">
        <v>5525</v>
      </c>
      <c r="G1910" s="835" t="s">
        <v>5540</v>
      </c>
      <c r="H1910" s="835" t="s">
        <v>6134</v>
      </c>
      <c r="I1910" s="849">
        <v>36.830001831054688</v>
      </c>
      <c r="J1910" s="849">
        <v>10</v>
      </c>
      <c r="K1910" s="850">
        <v>368.32000732421875</v>
      </c>
    </row>
    <row r="1911" spans="1:11" ht="14.45" customHeight="1" x14ac:dyDescent="0.2">
      <c r="A1911" s="831" t="s">
        <v>583</v>
      </c>
      <c r="B1911" s="832" t="s">
        <v>584</v>
      </c>
      <c r="C1911" s="835" t="s">
        <v>615</v>
      </c>
      <c r="D1911" s="863" t="s">
        <v>616</v>
      </c>
      <c r="E1911" s="835" t="s">
        <v>5524</v>
      </c>
      <c r="F1911" s="863" t="s">
        <v>5525</v>
      </c>
      <c r="G1911" s="835" t="s">
        <v>6146</v>
      </c>
      <c r="H1911" s="835" t="s">
        <v>6147</v>
      </c>
      <c r="I1911" s="849">
        <v>104.05999755859375</v>
      </c>
      <c r="J1911" s="849">
        <v>20</v>
      </c>
      <c r="K1911" s="850">
        <v>2081.199951171875</v>
      </c>
    </row>
    <row r="1912" spans="1:11" ht="14.45" customHeight="1" x14ac:dyDescent="0.2">
      <c r="A1912" s="831" t="s">
        <v>583</v>
      </c>
      <c r="B1912" s="832" t="s">
        <v>584</v>
      </c>
      <c r="C1912" s="835" t="s">
        <v>615</v>
      </c>
      <c r="D1912" s="863" t="s">
        <v>616</v>
      </c>
      <c r="E1912" s="835" t="s">
        <v>5524</v>
      </c>
      <c r="F1912" s="863" t="s">
        <v>5525</v>
      </c>
      <c r="G1912" s="835" t="s">
        <v>6148</v>
      </c>
      <c r="H1912" s="835" t="s">
        <v>6149</v>
      </c>
      <c r="I1912" s="849">
        <v>104.05999755859375</v>
      </c>
      <c r="J1912" s="849">
        <v>10</v>
      </c>
      <c r="K1912" s="850">
        <v>1040.5999755859375</v>
      </c>
    </row>
    <row r="1913" spans="1:11" ht="14.45" customHeight="1" x14ac:dyDescent="0.2">
      <c r="A1913" s="831" t="s">
        <v>583</v>
      </c>
      <c r="B1913" s="832" t="s">
        <v>584</v>
      </c>
      <c r="C1913" s="835" t="s">
        <v>615</v>
      </c>
      <c r="D1913" s="863" t="s">
        <v>616</v>
      </c>
      <c r="E1913" s="835" t="s">
        <v>5524</v>
      </c>
      <c r="F1913" s="863" t="s">
        <v>5525</v>
      </c>
      <c r="G1913" s="835" t="s">
        <v>6306</v>
      </c>
      <c r="H1913" s="835" t="s">
        <v>6307</v>
      </c>
      <c r="I1913" s="849">
        <v>199</v>
      </c>
      <c r="J1913" s="849">
        <v>10</v>
      </c>
      <c r="K1913" s="850">
        <v>1989.969970703125</v>
      </c>
    </row>
    <row r="1914" spans="1:11" ht="14.45" customHeight="1" x14ac:dyDescent="0.2">
      <c r="A1914" s="831" t="s">
        <v>583</v>
      </c>
      <c r="B1914" s="832" t="s">
        <v>584</v>
      </c>
      <c r="C1914" s="835" t="s">
        <v>615</v>
      </c>
      <c r="D1914" s="863" t="s">
        <v>616</v>
      </c>
      <c r="E1914" s="835" t="s">
        <v>5524</v>
      </c>
      <c r="F1914" s="863" t="s">
        <v>5525</v>
      </c>
      <c r="G1914" s="835" t="s">
        <v>6308</v>
      </c>
      <c r="H1914" s="835" t="s">
        <v>6309</v>
      </c>
      <c r="I1914" s="849">
        <v>199</v>
      </c>
      <c r="J1914" s="849">
        <v>20</v>
      </c>
      <c r="K1914" s="850">
        <v>3979.93994140625</v>
      </c>
    </row>
    <row r="1915" spans="1:11" ht="14.45" customHeight="1" x14ac:dyDescent="0.2">
      <c r="A1915" s="831" t="s">
        <v>583</v>
      </c>
      <c r="B1915" s="832" t="s">
        <v>584</v>
      </c>
      <c r="C1915" s="835" t="s">
        <v>615</v>
      </c>
      <c r="D1915" s="863" t="s">
        <v>616</v>
      </c>
      <c r="E1915" s="835" t="s">
        <v>5524</v>
      </c>
      <c r="F1915" s="863" t="s">
        <v>5525</v>
      </c>
      <c r="G1915" s="835" t="s">
        <v>6310</v>
      </c>
      <c r="H1915" s="835" t="s">
        <v>6311</v>
      </c>
      <c r="I1915" s="849">
        <v>199</v>
      </c>
      <c r="J1915" s="849">
        <v>10</v>
      </c>
      <c r="K1915" s="850">
        <v>1989.969970703125</v>
      </c>
    </row>
    <row r="1916" spans="1:11" ht="14.45" customHeight="1" x14ac:dyDescent="0.2">
      <c r="A1916" s="831" t="s">
        <v>583</v>
      </c>
      <c r="B1916" s="832" t="s">
        <v>584</v>
      </c>
      <c r="C1916" s="835" t="s">
        <v>615</v>
      </c>
      <c r="D1916" s="863" t="s">
        <v>616</v>
      </c>
      <c r="E1916" s="835" t="s">
        <v>5524</v>
      </c>
      <c r="F1916" s="863" t="s">
        <v>5525</v>
      </c>
      <c r="G1916" s="835" t="s">
        <v>6312</v>
      </c>
      <c r="H1916" s="835" t="s">
        <v>6313</v>
      </c>
      <c r="I1916" s="849">
        <v>132</v>
      </c>
      <c r="J1916" s="849">
        <v>10</v>
      </c>
      <c r="K1916" s="850">
        <v>1319.989990234375</v>
      </c>
    </row>
    <row r="1917" spans="1:11" ht="14.45" customHeight="1" x14ac:dyDescent="0.2">
      <c r="A1917" s="831" t="s">
        <v>583</v>
      </c>
      <c r="B1917" s="832" t="s">
        <v>584</v>
      </c>
      <c r="C1917" s="835" t="s">
        <v>615</v>
      </c>
      <c r="D1917" s="863" t="s">
        <v>616</v>
      </c>
      <c r="E1917" s="835" t="s">
        <v>5524</v>
      </c>
      <c r="F1917" s="863" t="s">
        <v>5525</v>
      </c>
      <c r="G1917" s="835" t="s">
        <v>6269</v>
      </c>
      <c r="H1917" s="835" t="s">
        <v>6314</v>
      </c>
      <c r="I1917" s="849">
        <v>132</v>
      </c>
      <c r="J1917" s="849">
        <v>10</v>
      </c>
      <c r="K1917" s="850">
        <v>1319.989990234375</v>
      </c>
    </row>
    <row r="1918" spans="1:11" ht="14.45" customHeight="1" x14ac:dyDescent="0.2">
      <c r="A1918" s="831" t="s">
        <v>583</v>
      </c>
      <c r="B1918" s="832" t="s">
        <v>584</v>
      </c>
      <c r="C1918" s="835" t="s">
        <v>615</v>
      </c>
      <c r="D1918" s="863" t="s">
        <v>616</v>
      </c>
      <c r="E1918" s="835" t="s">
        <v>5524</v>
      </c>
      <c r="F1918" s="863" t="s">
        <v>5525</v>
      </c>
      <c r="G1918" s="835" t="s">
        <v>6146</v>
      </c>
      <c r="H1918" s="835" t="s">
        <v>6156</v>
      </c>
      <c r="I1918" s="849">
        <v>104.05999755859375</v>
      </c>
      <c r="J1918" s="849">
        <v>30</v>
      </c>
      <c r="K1918" s="850">
        <v>3121.7999267578125</v>
      </c>
    </row>
    <row r="1919" spans="1:11" ht="14.45" customHeight="1" x14ac:dyDescent="0.2">
      <c r="A1919" s="831" t="s">
        <v>583</v>
      </c>
      <c r="B1919" s="832" t="s">
        <v>584</v>
      </c>
      <c r="C1919" s="835" t="s">
        <v>615</v>
      </c>
      <c r="D1919" s="863" t="s">
        <v>616</v>
      </c>
      <c r="E1919" s="835" t="s">
        <v>5524</v>
      </c>
      <c r="F1919" s="863" t="s">
        <v>5525</v>
      </c>
      <c r="G1919" s="835" t="s">
        <v>6148</v>
      </c>
      <c r="H1919" s="835" t="s">
        <v>6157</v>
      </c>
      <c r="I1919" s="849">
        <v>104.05999755859375</v>
      </c>
      <c r="J1919" s="849">
        <v>20</v>
      </c>
      <c r="K1919" s="850">
        <v>2081.199951171875</v>
      </c>
    </row>
    <row r="1920" spans="1:11" ht="14.45" customHeight="1" x14ac:dyDescent="0.2">
      <c r="A1920" s="831" t="s">
        <v>583</v>
      </c>
      <c r="B1920" s="832" t="s">
        <v>584</v>
      </c>
      <c r="C1920" s="835" t="s">
        <v>615</v>
      </c>
      <c r="D1920" s="863" t="s">
        <v>616</v>
      </c>
      <c r="E1920" s="835" t="s">
        <v>5524</v>
      </c>
      <c r="F1920" s="863" t="s">
        <v>5525</v>
      </c>
      <c r="G1920" s="835" t="s">
        <v>6306</v>
      </c>
      <c r="H1920" s="835" t="s">
        <v>6315</v>
      </c>
      <c r="I1920" s="849">
        <v>199</v>
      </c>
      <c r="J1920" s="849">
        <v>20</v>
      </c>
      <c r="K1920" s="850">
        <v>3979.93994140625</v>
      </c>
    </row>
    <row r="1921" spans="1:11" ht="14.45" customHeight="1" x14ac:dyDescent="0.2">
      <c r="A1921" s="831" t="s">
        <v>583</v>
      </c>
      <c r="B1921" s="832" t="s">
        <v>584</v>
      </c>
      <c r="C1921" s="835" t="s">
        <v>615</v>
      </c>
      <c r="D1921" s="863" t="s">
        <v>616</v>
      </c>
      <c r="E1921" s="835" t="s">
        <v>5524</v>
      </c>
      <c r="F1921" s="863" t="s">
        <v>5525</v>
      </c>
      <c r="G1921" s="835" t="s">
        <v>6308</v>
      </c>
      <c r="H1921" s="835" t="s">
        <v>6316</v>
      </c>
      <c r="I1921" s="849">
        <v>199</v>
      </c>
      <c r="J1921" s="849">
        <v>60</v>
      </c>
      <c r="K1921" s="850">
        <v>11939.77978515625</v>
      </c>
    </row>
    <row r="1922" spans="1:11" ht="14.45" customHeight="1" x14ac:dyDescent="0.2">
      <c r="A1922" s="831" t="s">
        <v>583</v>
      </c>
      <c r="B1922" s="832" t="s">
        <v>584</v>
      </c>
      <c r="C1922" s="835" t="s">
        <v>615</v>
      </c>
      <c r="D1922" s="863" t="s">
        <v>616</v>
      </c>
      <c r="E1922" s="835" t="s">
        <v>5524</v>
      </c>
      <c r="F1922" s="863" t="s">
        <v>5525</v>
      </c>
      <c r="G1922" s="835" t="s">
        <v>6310</v>
      </c>
      <c r="H1922" s="835" t="s">
        <v>6317</v>
      </c>
      <c r="I1922" s="849">
        <v>199</v>
      </c>
      <c r="J1922" s="849">
        <v>40</v>
      </c>
      <c r="K1922" s="850">
        <v>7959.869873046875</v>
      </c>
    </row>
    <row r="1923" spans="1:11" ht="14.45" customHeight="1" x14ac:dyDescent="0.2">
      <c r="A1923" s="831" t="s">
        <v>583</v>
      </c>
      <c r="B1923" s="832" t="s">
        <v>584</v>
      </c>
      <c r="C1923" s="835" t="s">
        <v>615</v>
      </c>
      <c r="D1923" s="863" t="s">
        <v>616</v>
      </c>
      <c r="E1923" s="835" t="s">
        <v>5524</v>
      </c>
      <c r="F1923" s="863" t="s">
        <v>5525</v>
      </c>
      <c r="G1923" s="835" t="s">
        <v>6318</v>
      </c>
      <c r="H1923" s="835" t="s">
        <v>6319</v>
      </c>
      <c r="I1923" s="849">
        <v>199</v>
      </c>
      <c r="J1923" s="849">
        <v>20</v>
      </c>
      <c r="K1923" s="850">
        <v>3979.93994140625</v>
      </c>
    </row>
    <row r="1924" spans="1:11" ht="14.45" customHeight="1" x14ac:dyDescent="0.2">
      <c r="A1924" s="831" t="s">
        <v>583</v>
      </c>
      <c r="B1924" s="832" t="s">
        <v>584</v>
      </c>
      <c r="C1924" s="835" t="s">
        <v>615</v>
      </c>
      <c r="D1924" s="863" t="s">
        <v>616</v>
      </c>
      <c r="E1924" s="835" t="s">
        <v>5524</v>
      </c>
      <c r="F1924" s="863" t="s">
        <v>5525</v>
      </c>
      <c r="G1924" s="835" t="s">
        <v>6320</v>
      </c>
      <c r="H1924" s="835" t="s">
        <v>6321</v>
      </c>
      <c r="I1924" s="849">
        <v>132</v>
      </c>
      <c r="J1924" s="849">
        <v>10</v>
      </c>
      <c r="K1924" s="850">
        <v>1319.989990234375</v>
      </c>
    </row>
    <row r="1925" spans="1:11" ht="14.45" customHeight="1" x14ac:dyDescent="0.2">
      <c r="A1925" s="831" t="s">
        <v>583</v>
      </c>
      <c r="B1925" s="832" t="s">
        <v>584</v>
      </c>
      <c r="C1925" s="835" t="s">
        <v>615</v>
      </c>
      <c r="D1925" s="863" t="s">
        <v>616</v>
      </c>
      <c r="E1925" s="835" t="s">
        <v>5524</v>
      </c>
      <c r="F1925" s="863" t="s">
        <v>5525</v>
      </c>
      <c r="G1925" s="835" t="s">
        <v>6312</v>
      </c>
      <c r="H1925" s="835" t="s">
        <v>6322</v>
      </c>
      <c r="I1925" s="849">
        <v>122.57142857142857</v>
      </c>
      <c r="J1925" s="849">
        <v>110</v>
      </c>
      <c r="K1925" s="850">
        <v>13419.989990234375</v>
      </c>
    </row>
    <row r="1926" spans="1:11" ht="14.45" customHeight="1" x14ac:dyDescent="0.2">
      <c r="A1926" s="831" t="s">
        <v>583</v>
      </c>
      <c r="B1926" s="832" t="s">
        <v>584</v>
      </c>
      <c r="C1926" s="835" t="s">
        <v>615</v>
      </c>
      <c r="D1926" s="863" t="s">
        <v>616</v>
      </c>
      <c r="E1926" s="835" t="s">
        <v>5524</v>
      </c>
      <c r="F1926" s="863" t="s">
        <v>5525</v>
      </c>
      <c r="G1926" s="835" t="s">
        <v>6269</v>
      </c>
      <c r="H1926" s="835" t="s">
        <v>6270</v>
      </c>
      <c r="I1926" s="849">
        <v>123.2</v>
      </c>
      <c r="J1926" s="849">
        <v>110</v>
      </c>
      <c r="K1926" s="850">
        <v>13419.989990234375</v>
      </c>
    </row>
    <row r="1927" spans="1:11" ht="14.45" customHeight="1" x14ac:dyDescent="0.2">
      <c r="A1927" s="831" t="s">
        <v>583</v>
      </c>
      <c r="B1927" s="832" t="s">
        <v>584</v>
      </c>
      <c r="C1927" s="835" t="s">
        <v>615</v>
      </c>
      <c r="D1927" s="863" t="s">
        <v>616</v>
      </c>
      <c r="E1927" s="835" t="s">
        <v>5524</v>
      </c>
      <c r="F1927" s="863" t="s">
        <v>5525</v>
      </c>
      <c r="G1927" s="835" t="s">
        <v>6170</v>
      </c>
      <c r="H1927" s="835" t="s">
        <v>6323</v>
      </c>
      <c r="I1927" s="849">
        <v>240.94000244140625</v>
      </c>
      <c r="J1927" s="849">
        <v>15</v>
      </c>
      <c r="K1927" s="850">
        <v>3614.0301513671875</v>
      </c>
    </row>
    <row r="1928" spans="1:11" ht="14.45" customHeight="1" x14ac:dyDescent="0.2">
      <c r="A1928" s="831" t="s">
        <v>583</v>
      </c>
      <c r="B1928" s="832" t="s">
        <v>584</v>
      </c>
      <c r="C1928" s="835" t="s">
        <v>615</v>
      </c>
      <c r="D1928" s="863" t="s">
        <v>616</v>
      </c>
      <c r="E1928" s="835" t="s">
        <v>5524</v>
      </c>
      <c r="F1928" s="863" t="s">
        <v>5525</v>
      </c>
      <c r="G1928" s="835" t="s">
        <v>6324</v>
      </c>
      <c r="H1928" s="835" t="s">
        <v>6325</v>
      </c>
      <c r="I1928" s="849">
        <v>240.94000244140625</v>
      </c>
      <c r="J1928" s="849">
        <v>15</v>
      </c>
      <c r="K1928" s="850">
        <v>3614.0301513671875</v>
      </c>
    </row>
    <row r="1929" spans="1:11" ht="14.45" customHeight="1" x14ac:dyDescent="0.2">
      <c r="A1929" s="831" t="s">
        <v>583</v>
      </c>
      <c r="B1929" s="832" t="s">
        <v>584</v>
      </c>
      <c r="C1929" s="835" t="s">
        <v>615</v>
      </c>
      <c r="D1929" s="863" t="s">
        <v>616</v>
      </c>
      <c r="E1929" s="835" t="s">
        <v>5524</v>
      </c>
      <c r="F1929" s="863" t="s">
        <v>5525</v>
      </c>
      <c r="G1929" s="835" t="s">
        <v>6164</v>
      </c>
      <c r="H1929" s="835" t="s">
        <v>6165</v>
      </c>
      <c r="I1929" s="849">
        <v>209.3699951171875</v>
      </c>
      <c r="J1929" s="849">
        <v>5</v>
      </c>
      <c r="K1929" s="850">
        <v>1046.8299560546875</v>
      </c>
    </row>
    <row r="1930" spans="1:11" ht="14.45" customHeight="1" x14ac:dyDescent="0.2">
      <c r="A1930" s="831" t="s">
        <v>583</v>
      </c>
      <c r="B1930" s="832" t="s">
        <v>584</v>
      </c>
      <c r="C1930" s="835" t="s">
        <v>615</v>
      </c>
      <c r="D1930" s="863" t="s">
        <v>616</v>
      </c>
      <c r="E1930" s="835" t="s">
        <v>5524</v>
      </c>
      <c r="F1930" s="863" t="s">
        <v>5525</v>
      </c>
      <c r="G1930" s="835" t="s">
        <v>6160</v>
      </c>
      <c r="H1930" s="835" t="s">
        <v>6326</v>
      </c>
      <c r="I1930" s="849">
        <v>240.94000244140625</v>
      </c>
      <c r="J1930" s="849">
        <v>5</v>
      </c>
      <c r="K1930" s="850">
        <v>1204.6800537109375</v>
      </c>
    </row>
    <row r="1931" spans="1:11" ht="14.45" customHeight="1" x14ac:dyDescent="0.2">
      <c r="A1931" s="831" t="s">
        <v>583</v>
      </c>
      <c r="B1931" s="832" t="s">
        <v>584</v>
      </c>
      <c r="C1931" s="835" t="s">
        <v>615</v>
      </c>
      <c r="D1931" s="863" t="s">
        <v>616</v>
      </c>
      <c r="E1931" s="835" t="s">
        <v>5524</v>
      </c>
      <c r="F1931" s="863" t="s">
        <v>5525</v>
      </c>
      <c r="G1931" s="835" t="s">
        <v>6162</v>
      </c>
      <c r="H1931" s="835" t="s">
        <v>6327</v>
      </c>
      <c r="I1931" s="849">
        <v>240.94000244140625</v>
      </c>
      <c r="J1931" s="849">
        <v>5</v>
      </c>
      <c r="K1931" s="850">
        <v>1204.6800537109375</v>
      </c>
    </row>
    <row r="1932" spans="1:11" ht="14.45" customHeight="1" x14ac:dyDescent="0.2">
      <c r="A1932" s="831" t="s">
        <v>583</v>
      </c>
      <c r="B1932" s="832" t="s">
        <v>584</v>
      </c>
      <c r="C1932" s="835" t="s">
        <v>615</v>
      </c>
      <c r="D1932" s="863" t="s">
        <v>616</v>
      </c>
      <c r="E1932" s="835" t="s">
        <v>5524</v>
      </c>
      <c r="F1932" s="863" t="s">
        <v>5525</v>
      </c>
      <c r="G1932" s="835" t="s">
        <v>6170</v>
      </c>
      <c r="H1932" s="835" t="s">
        <v>6171</v>
      </c>
      <c r="I1932" s="849">
        <v>240.94000244140625</v>
      </c>
      <c r="J1932" s="849">
        <v>15</v>
      </c>
      <c r="K1932" s="850">
        <v>3614.0301513671875</v>
      </c>
    </row>
    <row r="1933" spans="1:11" ht="14.45" customHeight="1" x14ac:dyDescent="0.2">
      <c r="A1933" s="831" t="s">
        <v>583</v>
      </c>
      <c r="B1933" s="832" t="s">
        <v>584</v>
      </c>
      <c r="C1933" s="835" t="s">
        <v>615</v>
      </c>
      <c r="D1933" s="863" t="s">
        <v>616</v>
      </c>
      <c r="E1933" s="835" t="s">
        <v>5524</v>
      </c>
      <c r="F1933" s="863" t="s">
        <v>5525</v>
      </c>
      <c r="G1933" s="835" t="s">
        <v>6324</v>
      </c>
      <c r="H1933" s="835" t="s">
        <v>6328</v>
      </c>
      <c r="I1933" s="849">
        <v>240.94000244140625</v>
      </c>
      <c r="J1933" s="849">
        <v>10</v>
      </c>
      <c r="K1933" s="850">
        <v>2409.35009765625</v>
      </c>
    </row>
    <row r="1934" spans="1:11" ht="14.45" customHeight="1" x14ac:dyDescent="0.2">
      <c r="A1934" s="831" t="s">
        <v>583</v>
      </c>
      <c r="B1934" s="832" t="s">
        <v>584</v>
      </c>
      <c r="C1934" s="835" t="s">
        <v>615</v>
      </c>
      <c r="D1934" s="863" t="s">
        <v>616</v>
      </c>
      <c r="E1934" s="835" t="s">
        <v>5524</v>
      </c>
      <c r="F1934" s="863" t="s">
        <v>5525</v>
      </c>
      <c r="G1934" s="835" t="s">
        <v>6175</v>
      </c>
      <c r="H1934" s="835" t="s">
        <v>6176</v>
      </c>
      <c r="I1934" s="849">
        <v>120</v>
      </c>
      <c r="J1934" s="849">
        <v>45</v>
      </c>
      <c r="K1934" s="850">
        <v>5399.9599609375</v>
      </c>
    </row>
    <row r="1935" spans="1:11" ht="14.45" customHeight="1" x14ac:dyDescent="0.2">
      <c r="A1935" s="831" t="s">
        <v>583</v>
      </c>
      <c r="B1935" s="832" t="s">
        <v>584</v>
      </c>
      <c r="C1935" s="835" t="s">
        <v>615</v>
      </c>
      <c r="D1935" s="863" t="s">
        <v>616</v>
      </c>
      <c r="E1935" s="835" t="s">
        <v>5524</v>
      </c>
      <c r="F1935" s="863" t="s">
        <v>5525</v>
      </c>
      <c r="G1935" s="835" t="s">
        <v>6182</v>
      </c>
      <c r="H1935" s="835" t="s">
        <v>6271</v>
      </c>
      <c r="I1935" s="849">
        <v>188.32000732421875</v>
      </c>
      <c r="J1935" s="849">
        <v>10</v>
      </c>
      <c r="K1935" s="850">
        <v>1883.239990234375</v>
      </c>
    </row>
    <row r="1936" spans="1:11" ht="14.45" customHeight="1" x14ac:dyDescent="0.2">
      <c r="A1936" s="831" t="s">
        <v>583</v>
      </c>
      <c r="B1936" s="832" t="s">
        <v>584</v>
      </c>
      <c r="C1936" s="835" t="s">
        <v>615</v>
      </c>
      <c r="D1936" s="863" t="s">
        <v>616</v>
      </c>
      <c r="E1936" s="835" t="s">
        <v>5524</v>
      </c>
      <c r="F1936" s="863" t="s">
        <v>5525</v>
      </c>
      <c r="G1936" s="835" t="s">
        <v>6177</v>
      </c>
      <c r="H1936" s="835" t="s">
        <v>6178</v>
      </c>
      <c r="I1936" s="849">
        <v>199.00499725341797</v>
      </c>
      <c r="J1936" s="849">
        <v>21</v>
      </c>
      <c r="K1936" s="850">
        <v>4178.9399261474609</v>
      </c>
    </row>
    <row r="1937" spans="1:11" ht="14.45" customHeight="1" x14ac:dyDescent="0.2">
      <c r="A1937" s="831" t="s">
        <v>583</v>
      </c>
      <c r="B1937" s="832" t="s">
        <v>584</v>
      </c>
      <c r="C1937" s="835" t="s">
        <v>615</v>
      </c>
      <c r="D1937" s="863" t="s">
        <v>616</v>
      </c>
      <c r="E1937" s="835" t="s">
        <v>5524</v>
      </c>
      <c r="F1937" s="863" t="s">
        <v>5525</v>
      </c>
      <c r="G1937" s="835" t="s">
        <v>6179</v>
      </c>
      <c r="H1937" s="835" t="s">
        <v>6180</v>
      </c>
      <c r="I1937" s="849">
        <v>146.41000366210938</v>
      </c>
      <c r="J1937" s="849">
        <v>50</v>
      </c>
      <c r="K1937" s="850">
        <v>7320.5</v>
      </c>
    </row>
    <row r="1938" spans="1:11" ht="14.45" customHeight="1" x14ac:dyDescent="0.2">
      <c r="A1938" s="831" t="s">
        <v>583</v>
      </c>
      <c r="B1938" s="832" t="s">
        <v>584</v>
      </c>
      <c r="C1938" s="835" t="s">
        <v>615</v>
      </c>
      <c r="D1938" s="863" t="s">
        <v>616</v>
      </c>
      <c r="E1938" s="835" t="s">
        <v>5524</v>
      </c>
      <c r="F1938" s="863" t="s">
        <v>5525</v>
      </c>
      <c r="G1938" s="835" t="s">
        <v>6175</v>
      </c>
      <c r="H1938" s="835" t="s">
        <v>6181</v>
      </c>
      <c r="I1938" s="849">
        <v>120.0066655476888</v>
      </c>
      <c r="J1938" s="849">
        <v>30</v>
      </c>
      <c r="K1938" s="850">
        <v>3600.2099609375</v>
      </c>
    </row>
    <row r="1939" spans="1:11" ht="14.45" customHeight="1" x14ac:dyDescent="0.2">
      <c r="A1939" s="831" t="s">
        <v>583</v>
      </c>
      <c r="B1939" s="832" t="s">
        <v>584</v>
      </c>
      <c r="C1939" s="835" t="s">
        <v>615</v>
      </c>
      <c r="D1939" s="863" t="s">
        <v>616</v>
      </c>
      <c r="E1939" s="835" t="s">
        <v>5524</v>
      </c>
      <c r="F1939" s="863" t="s">
        <v>5525</v>
      </c>
      <c r="G1939" s="835" t="s">
        <v>6182</v>
      </c>
      <c r="H1939" s="835" t="s">
        <v>6183</v>
      </c>
      <c r="I1939" s="849">
        <v>188.32000732421875</v>
      </c>
      <c r="J1939" s="849">
        <v>20</v>
      </c>
      <c r="K1939" s="850">
        <v>3766.47998046875</v>
      </c>
    </row>
    <row r="1940" spans="1:11" ht="14.45" customHeight="1" thickBot="1" x14ac:dyDescent="0.25">
      <c r="A1940" s="839" t="s">
        <v>583</v>
      </c>
      <c r="B1940" s="840" t="s">
        <v>584</v>
      </c>
      <c r="C1940" s="843" t="s">
        <v>615</v>
      </c>
      <c r="D1940" s="864" t="s">
        <v>616</v>
      </c>
      <c r="E1940" s="843" t="s">
        <v>5524</v>
      </c>
      <c r="F1940" s="864" t="s">
        <v>5525</v>
      </c>
      <c r="G1940" s="843" t="s">
        <v>6177</v>
      </c>
      <c r="H1940" s="843" t="s">
        <v>6184</v>
      </c>
      <c r="I1940" s="851">
        <v>199</v>
      </c>
      <c r="J1940" s="851">
        <v>70</v>
      </c>
      <c r="K1940" s="852">
        <v>13929.83984375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9EBA7F0-4C0E-4243-9ADC-D669C88A6BA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198.14999999999998</v>
      </c>
      <c r="D6" s="491"/>
      <c r="E6" s="491"/>
      <c r="F6" s="490"/>
      <c r="G6" s="492">
        <f ca="1">SUM(Tabulka[05 h_vram])/2</f>
        <v>315161.99</v>
      </c>
      <c r="H6" s="491">
        <f ca="1">SUM(Tabulka[06 h_naduv])/2</f>
        <v>22243.5</v>
      </c>
      <c r="I6" s="491">
        <f ca="1">SUM(Tabulka[07 h_nadzk])/2</f>
        <v>4669.2899999999991</v>
      </c>
      <c r="J6" s="490">
        <f ca="1">SUM(Tabulka[08 h_oon])/2</f>
        <v>1311.5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8500587</v>
      </c>
      <c r="N6" s="491">
        <f ca="1">SUM(Tabulka[12 m_oc])/2</f>
        <v>8500587</v>
      </c>
      <c r="O6" s="490">
        <f ca="1">SUM(Tabulka[13 m_sk])/2</f>
        <v>132366808</v>
      </c>
      <c r="P6" s="489">
        <f ca="1">SUM(Tabulka[14_vzsk])/2</f>
        <v>200252</v>
      </c>
      <c r="Q6" s="489">
        <f ca="1">SUM(Tabulka[15_vzpl])/2</f>
        <v>307591.3978494624</v>
      </c>
      <c r="R6" s="488">
        <f ca="1">IF(Q6=0,0,P6/Q6)</f>
        <v>0.65103251066209877</v>
      </c>
      <c r="S6" s="487">
        <f ca="1">Q6-P6</f>
        <v>107339.3978494624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55.604545454545466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92989.2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15974.4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4792048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4792048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61495079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151758.06451612903</v>
      </c>
      <c r="R8" s="471">
        <f ca="1">IF(Tabulka[[#This Row],[15_vzpl]]=0,"",Tabulka[[#This Row],[14_vzsk]]/Tabulka[[#This Row],[15_vzpl]])</f>
        <v>0.2459836326921033</v>
      </c>
      <c r="S8" s="470">
        <f ca="1">IF(Tabulka[[#This Row],[15_vzpl]]-Tabulka[[#This Row],[14_vzsk]]=0,"",Tabulka[[#This Row],[15_vzpl]]-Tabulka[[#This Row],[14_vzsk]])</f>
        <v>114428.06451612903</v>
      </c>
    </row>
    <row r="9" spans="1:19" x14ac:dyDescent="0.25">
      <c r="A9" s="469">
        <v>99</v>
      </c>
      <c r="B9" s="468" t="s">
        <v>6344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6.4363636363636365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11342.4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292135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292135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3863766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151758.06451612903</v>
      </c>
      <c r="R9" s="471">
        <f ca="1">IF(Tabulka[[#This Row],[15_vzpl]]=0,"",Tabulka[[#This Row],[14_vzsk]]/Tabulka[[#This Row],[15_vzpl]])</f>
        <v>0.2459836326921033</v>
      </c>
      <c r="S9" s="470">
        <f ca="1">IF(Tabulka[[#This Row],[15_vzpl]]-Tabulka[[#This Row],[14_vzsk]]=0,"",Tabulka[[#This Row],[15_vzpl]]-Tabulka[[#This Row],[14_vzsk]])</f>
        <v>114428.06451612903</v>
      </c>
    </row>
    <row r="10" spans="1:19" x14ac:dyDescent="0.25">
      <c r="A10" s="469">
        <v>100</v>
      </c>
      <c r="B10" s="468" t="s">
        <v>6345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4.8909090909090907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7681.6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280412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280412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3468713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6346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44.277272727272724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73965.200000000012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12929.4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4219501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4219501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54162600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6330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140.4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218460.78999999998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6240.1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2729.6899999999996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3610274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3610274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70031935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162922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155833.33333333334</v>
      </c>
      <c r="R12" s="471">
        <f ca="1">IF(Tabulka[[#This Row],[15_vzpl]]=0,"",Tabulka[[#This Row],[14_vzsk]]/Tabulka[[#This Row],[15_vzpl]])</f>
        <v>1.0454887700534758</v>
      </c>
      <c r="S12" s="470">
        <f ca="1">IF(Tabulka[[#This Row],[15_vzpl]]-Tabulka[[#This Row],[14_vzsk]]=0,"",Tabulka[[#This Row],[15_vzpl]]-Tabulka[[#This Row],[14_vzsk]])</f>
        <v>-7088.666666666657</v>
      </c>
    </row>
    <row r="13" spans="1:19" x14ac:dyDescent="0.25">
      <c r="A13" s="469">
        <v>303</v>
      </c>
      <c r="B13" s="468" t="s">
        <v>6347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33.718181818181819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52648.090000000004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694.85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615173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615173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15165730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162922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155833.33333333334</v>
      </c>
      <c r="R13" s="471">
        <f ca="1">IF(Tabulka[[#This Row],[15_vzpl]]=0,"",Tabulka[[#This Row],[14_vzsk]]/Tabulka[[#This Row],[15_vzpl]])</f>
        <v>1.0454887700534758</v>
      </c>
      <c r="S13" s="470">
        <f ca="1">IF(Tabulka[[#This Row],[15_vzpl]]-Tabulka[[#This Row],[14_vzsk]]=0,"",Tabulka[[#This Row],[15_vzpl]]-Tabulka[[#This Row],[14_vzsk]])</f>
        <v>-7088.666666666657</v>
      </c>
    </row>
    <row r="14" spans="1:19" x14ac:dyDescent="0.25">
      <c r="A14" s="469">
        <v>304</v>
      </c>
      <c r="B14" s="468" t="s">
        <v>6348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58.272727272727273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89583.21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2333.1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1499.2199999999998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1761378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1761378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32523997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6349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20.718181818181815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33173.990000000005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535.61999999999989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768278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768278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12265180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6350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2.5090909090909088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1105826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6351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1.9090909090909092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35626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35626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648382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6352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23.272727272727273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36491.5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390986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390986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8322820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6331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2.1454545454545451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98265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98265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839794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6353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2.1454545454545451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98265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98265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839794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24F0295-1090-490E-9C55-2BFC5EE1B86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6343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25">
      <c r="A8" s="505" t="s">
        <v>215</v>
      </c>
      <c r="B8" s="504">
        <v>5</v>
      </c>
      <c r="C8">
        <v>1</v>
      </c>
      <c r="D8" t="s">
        <v>6330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19460</v>
      </c>
      <c r="P10">
        <v>19460</v>
      </c>
      <c r="Q10">
        <v>2528090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8508</v>
      </c>
      <c r="P11">
        <v>8508</v>
      </c>
      <c r="Q11">
        <v>1012681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25">
      <c r="A15" s="503" t="s">
        <v>222</v>
      </c>
      <c r="B15" s="502">
        <v>12</v>
      </c>
      <c r="C15">
        <v>1</v>
      </c>
      <c r="D15" t="s">
        <v>6331</v>
      </c>
      <c r="E15">
        <v>2</v>
      </c>
      <c r="I15">
        <v>344</v>
      </c>
      <c r="J15">
        <v>15</v>
      </c>
      <c r="Q15">
        <v>61248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25">
      <c r="C17" t="s">
        <v>6332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25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25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25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25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25">
      <c r="C22">
        <v>2</v>
      </c>
      <c r="D22" t="s">
        <v>6330</v>
      </c>
      <c r="E22">
        <v>134</v>
      </c>
      <c r="I22">
        <v>18481</v>
      </c>
      <c r="J22">
        <v>746.6</v>
      </c>
      <c r="K22">
        <v>322.78000000000003</v>
      </c>
      <c r="O22">
        <v>26468</v>
      </c>
      <c r="P22">
        <v>26468</v>
      </c>
      <c r="Q22">
        <v>5656255</v>
      </c>
      <c r="R22">
        <v>13528</v>
      </c>
      <c r="S22">
        <v>14166.666666666666</v>
      </c>
    </row>
    <row r="23" spans="3:19" x14ac:dyDescent="0.25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O23">
        <v>1000</v>
      </c>
      <c r="P23">
        <v>1000</v>
      </c>
      <c r="Q23">
        <v>1201727</v>
      </c>
      <c r="R23">
        <v>13528</v>
      </c>
      <c r="S23">
        <v>14166.666666666666</v>
      </c>
    </row>
    <row r="24" spans="3:19" x14ac:dyDescent="0.25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O24">
        <v>15968</v>
      </c>
      <c r="P24">
        <v>15968</v>
      </c>
      <c r="Q24">
        <v>2635224</v>
      </c>
    </row>
    <row r="25" spans="3:19" x14ac:dyDescent="0.25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O25">
        <v>8000</v>
      </c>
      <c r="P25">
        <v>8000</v>
      </c>
      <c r="Q25">
        <v>1032575</v>
      </c>
    </row>
    <row r="26" spans="3:19" x14ac:dyDescent="0.25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25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25">
      <c r="C28">
        <v>2</v>
      </c>
      <c r="D28">
        <v>642</v>
      </c>
      <c r="E28">
        <v>22</v>
      </c>
      <c r="I28">
        <v>3037.5</v>
      </c>
      <c r="J28">
        <v>139</v>
      </c>
      <c r="O28">
        <v>1500</v>
      </c>
      <c r="P28">
        <v>1500</v>
      </c>
      <c r="Q28">
        <v>648497</v>
      </c>
    </row>
    <row r="29" spans="3:19" x14ac:dyDescent="0.25">
      <c r="C29">
        <v>2</v>
      </c>
      <c r="D29" t="s">
        <v>6331</v>
      </c>
      <c r="E29">
        <v>2</v>
      </c>
      <c r="I29">
        <v>304</v>
      </c>
      <c r="J29">
        <v>14</v>
      </c>
      <c r="Q29">
        <v>60852</v>
      </c>
    </row>
    <row r="30" spans="3:19" x14ac:dyDescent="0.25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25">
      <c r="C31" t="s">
        <v>6333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O31">
        <v>26468</v>
      </c>
      <c r="P31">
        <v>26468</v>
      </c>
      <c r="Q31">
        <v>10693033</v>
      </c>
      <c r="R31">
        <v>22528</v>
      </c>
      <c r="S31">
        <v>27962.854349951122</v>
      </c>
    </row>
    <row r="32" spans="3:19" x14ac:dyDescent="0.25">
      <c r="C32">
        <v>3</v>
      </c>
      <c r="D32" t="s">
        <v>272</v>
      </c>
      <c r="E32">
        <v>53.95</v>
      </c>
      <c r="I32">
        <v>7771</v>
      </c>
      <c r="J32">
        <v>1785.5</v>
      </c>
      <c r="K32">
        <v>179.5</v>
      </c>
      <c r="L32">
        <v>77.5</v>
      </c>
      <c r="O32">
        <v>258237</v>
      </c>
      <c r="P32">
        <v>258237</v>
      </c>
      <c r="Q32">
        <v>5418203</v>
      </c>
      <c r="R32">
        <v>5100</v>
      </c>
      <c r="S32">
        <v>13796.187683284457</v>
      </c>
    </row>
    <row r="33" spans="3:19" x14ac:dyDescent="0.25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O33">
        <v>3751</v>
      </c>
      <c r="P33">
        <v>3751</v>
      </c>
      <c r="Q33">
        <v>251883</v>
      </c>
      <c r="R33">
        <v>5100</v>
      </c>
      <c r="S33">
        <v>13796.187683284457</v>
      </c>
    </row>
    <row r="34" spans="3:19" x14ac:dyDescent="0.25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O34">
        <v>8182</v>
      </c>
      <c r="P34">
        <v>8182</v>
      </c>
      <c r="Q34">
        <v>349821</v>
      </c>
    </row>
    <row r="35" spans="3:19" x14ac:dyDescent="0.25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O35">
        <v>246304</v>
      </c>
      <c r="P35">
        <v>246304</v>
      </c>
      <c r="Q35">
        <v>4816499</v>
      </c>
    </row>
    <row r="36" spans="3:19" x14ac:dyDescent="0.25">
      <c r="C36">
        <v>3</v>
      </c>
      <c r="D36" t="s">
        <v>6330</v>
      </c>
      <c r="E36">
        <v>136</v>
      </c>
      <c r="I36">
        <v>18374.5</v>
      </c>
      <c r="J36">
        <v>994</v>
      </c>
      <c r="K36">
        <v>415.96</v>
      </c>
      <c r="O36">
        <v>73994</v>
      </c>
      <c r="P36">
        <v>73994</v>
      </c>
      <c r="Q36">
        <v>5883064</v>
      </c>
      <c r="R36">
        <v>7870</v>
      </c>
      <c r="S36">
        <v>14166.666666666666</v>
      </c>
    </row>
    <row r="37" spans="3:19" x14ac:dyDescent="0.25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O37">
        <v>14766</v>
      </c>
      <c r="P37">
        <v>14766</v>
      </c>
      <c r="Q37">
        <v>1220583</v>
      </c>
      <c r="R37">
        <v>7870</v>
      </c>
      <c r="S37">
        <v>14166.666666666666</v>
      </c>
    </row>
    <row r="38" spans="3:19" x14ac:dyDescent="0.25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O38">
        <v>31108</v>
      </c>
      <c r="P38">
        <v>31108</v>
      </c>
      <c r="Q38">
        <v>2760155</v>
      </c>
    </row>
    <row r="39" spans="3:19" x14ac:dyDescent="0.25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O39">
        <v>23520</v>
      </c>
      <c r="P39">
        <v>23520</v>
      </c>
      <c r="Q39">
        <v>1035725</v>
      </c>
    </row>
    <row r="40" spans="3:19" x14ac:dyDescent="0.25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25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25">
      <c r="C42">
        <v>3</v>
      </c>
      <c r="D42">
        <v>642</v>
      </c>
      <c r="E42">
        <v>23</v>
      </c>
      <c r="I42">
        <v>3142.5</v>
      </c>
      <c r="J42">
        <v>251.5</v>
      </c>
      <c r="O42">
        <v>4600</v>
      </c>
      <c r="P42">
        <v>4600</v>
      </c>
      <c r="Q42">
        <v>715543</v>
      </c>
    </row>
    <row r="43" spans="3:19" x14ac:dyDescent="0.25">
      <c r="C43">
        <v>3</v>
      </c>
      <c r="D43" t="s">
        <v>6331</v>
      </c>
      <c r="E43">
        <v>2</v>
      </c>
      <c r="I43">
        <v>320</v>
      </c>
      <c r="Q43">
        <v>58073</v>
      </c>
    </row>
    <row r="44" spans="3:19" x14ac:dyDescent="0.25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25">
      <c r="C45" t="s">
        <v>6334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O45">
        <v>332231</v>
      </c>
      <c r="P45">
        <v>332231</v>
      </c>
      <c r="Q45">
        <v>11359340</v>
      </c>
      <c r="R45">
        <v>12970</v>
      </c>
      <c r="S45">
        <v>27962.854349951122</v>
      </c>
    </row>
    <row r="46" spans="3:19" x14ac:dyDescent="0.25">
      <c r="C46">
        <v>4</v>
      </c>
      <c r="D46" t="s">
        <v>272</v>
      </c>
      <c r="E46">
        <v>53.95</v>
      </c>
      <c r="I46">
        <v>8815</v>
      </c>
      <c r="J46">
        <v>1581.5</v>
      </c>
      <c r="K46">
        <v>163.5</v>
      </c>
      <c r="L46">
        <v>81.5</v>
      </c>
      <c r="O46">
        <v>264529</v>
      </c>
      <c r="P46">
        <v>264529</v>
      </c>
      <c r="Q46">
        <v>5337470</v>
      </c>
      <c r="S46">
        <v>13796.187683284457</v>
      </c>
    </row>
    <row r="47" spans="3:19" x14ac:dyDescent="0.25">
      <c r="C47">
        <v>4</v>
      </c>
      <c r="D47">
        <v>99</v>
      </c>
      <c r="E47">
        <v>4</v>
      </c>
      <c r="I47">
        <v>664</v>
      </c>
      <c r="J47">
        <v>123.5</v>
      </c>
      <c r="L47">
        <v>19.5</v>
      </c>
      <c r="O47">
        <v>7912</v>
      </c>
      <c r="P47">
        <v>7912</v>
      </c>
      <c r="Q47">
        <v>233612</v>
      </c>
      <c r="S47">
        <v>13796.187683284457</v>
      </c>
    </row>
    <row r="48" spans="3:19" x14ac:dyDescent="0.25">
      <c r="C48">
        <v>4</v>
      </c>
      <c r="D48">
        <v>100</v>
      </c>
      <c r="E48">
        <v>6.2</v>
      </c>
      <c r="I48">
        <v>848</v>
      </c>
      <c r="J48">
        <v>175.5</v>
      </c>
      <c r="L48">
        <v>62</v>
      </c>
      <c r="O48">
        <v>7811</v>
      </c>
      <c r="P48">
        <v>7811</v>
      </c>
      <c r="Q48">
        <v>349193</v>
      </c>
    </row>
    <row r="49" spans="3:19" x14ac:dyDescent="0.25">
      <c r="C49">
        <v>4</v>
      </c>
      <c r="D49">
        <v>101</v>
      </c>
      <c r="E49">
        <v>43.75</v>
      </c>
      <c r="I49">
        <v>7303</v>
      </c>
      <c r="J49">
        <v>1282.5</v>
      </c>
      <c r="K49">
        <v>163.5</v>
      </c>
      <c r="O49">
        <v>248806</v>
      </c>
      <c r="P49">
        <v>248806</v>
      </c>
      <c r="Q49">
        <v>4754665</v>
      </c>
    </row>
    <row r="50" spans="3:19" x14ac:dyDescent="0.25">
      <c r="C50">
        <v>4</v>
      </c>
      <c r="D50" t="s">
        <v>6330</v>
      </c>
      <c r="E50">
        <v>139.55000000000001</v>
      </c>
      <c r="I50">
        <v>20743.04</v>
      </c>
      <c r="J50">
        <v>315</v>
      </c>
      <c r="K50">
        <v>191.31</v>
      </c>
      <c r="O50">
        <v>51920</v>
      </c>
      <c r="P50">
        <v>51920</v>
      </c>
      <c r="Q50">
        <v>6045464</v>
      </c>
      <c r="R50">
        <v>17454</v>
      </c>
      <c r="S50">
        <v>14166.666666666666</v>
      </c>
    </row>
    <row r="51" spans="3:19" x14ac:dyDescent="0.25">
      <c r="C51">
        <v>4</v>
      </c>
      <c r="D51">
        <v>303</v>
      </c>
      <c r="E51">
        <v>32.299999999999997</v>
      </c>
      <c r="I51">
        <v>5241.25</v>
      </c>
      <c r="J51">
        <v>63.5</v>
      </c>
      <c r="K51">
        <v>56.25</v>
      </c>
      <c r="O51">
        <v>4000</v>
      </c>
      <c r="P51">
        <v>4000</v>
      </c>
      <c r="Q51">
        <v>1329689</v>
      </c>
      <c r="R51">
        <v>17454</v>
      </c>
      <c r="S51">
        <v>14166.666666666666</v>
      </c>
    </row>
    <row r="52" spans="3:19" x14ac:dyDescent="0.25">
      <c r="C52">
        <v>4</v>
      </c>
      <c r="D52">
        <v>304</v>
      </c>
      <c r="E52">
        <v>60</v>
      </c>
      <c r="I52">
        <v>8353.2900000000009</v>
      </c>
      <c r="J52">
        <v>129</v>
      </c>
      <c r="K52">
        <v>95.06</v>
      </c>
      <c r="O52">
        <v>21254</v>
      </c>
      <c r="P52">
        <v>21254</v>
      </c>
      <c r="Q52">
        <v>2837515</v>
      </c>
    </row>
    <row r="53" spans="3:19" x14ac:dyDescent="0.25">
      <c r="C53">
        <v>4</v>
      </c>
      <c r="D53">
        <v>305</v>
      </c>
      <c r="E53">
        <v>19.25</v>
      </c>
      <c r="I53">
        <v>2945.5</v>
      </c>
      <c r="J53">
        <v>62</v>
      </c>
      <c r="K53">
        <v>40</v>
      </c>
      <c r="O53">
        <v>21166</v>
      </c>
      <c r="P53">
        <v>21166</v>
      </c>
      <c r="Q53">
        <v>1002325</v>
      </c>
    </row>
    <row r="54" spans="3:19" x14ac:dyDescent="0.25">
      <c r="C54">
        <v>4</v>
      </c>
      <c r="D54">
        <v>418</v>
      </c>
      <c r="E54">
        <v>3</v>
      </c>
      <c r="I54">
        <v>369</v>
      </c>
      <c r="Q54">
        <v>104952</v>
      </c>
    </row>
    <row r="55" spans="3:19" x14ac:dyDescent="0.25">
      <c r="C55">
        <v>4</v>
      </c>
      <c r="D55">
        <v>636</v>
      </c>
      <c r="E55">
        <v>2</v>
      </c>
      <c r="I55">
        <v>312</v>
      </c>
      <c r="Q55">
        <v>69776</v>
      </c>
    </row>
    <row r="56" spans="3:19" x14ac:dyDescent="0.25">
      <c r="C56">
        <v>4</v>
      </c>
      <c r="D56">
        <v>642</v>
      </c>
      <c r="E56">
        <v>23</v>
      </c>
      <c r="I56">
        <v>3522</v>
      </c>
      <c r="J56">
        <v>60.5</v>
      </c>
      <c r="O56">
        <v>5500</v>
      </c>
      <c r="P56">
        <v>5500</v>
      </c>
      <c r="Q56">
        <v>701207</v>
      </c>
    </row>
    <row r="57" spans="3:19" x14ac:dyDescent="0.25">
      <c r="C57">
        <v>4</v>
      </c>
      <c r="D57" t="s">
        <v>6331</v>
      </c>
      <c r="E57">
        <v>2.2000000000000002</v>
      </c>
      <c r="I57">
        <v>392</v>
      </c>
      <c r="Q57">
        <v>70236</v>
      </c>
    </row>
    <row r="58" spans="3:19" x14ac:dyDescent="0.25">
      <c r="C58">
        <v>4</v>
      </c>
      <c r="D58">
        <v>30</v>
      </c>
      <c r="E58">
        <v>2.2000000000000002</v>
      </c>
      <c r="I58">
        <v>392</v>
      </c>
      <c r="Q58">
        <v>70236</v>
      </c>
    </row>
    <row r="59" spans="3:19" x14ac:dyDescent="0.25">
      <c r="C59" t="s">
        <v>6335</v>
      </c>
      <c r="E59">
        <v>195.7</v>
      </c>
      <c r="I59">
        <v>29950.04</v>
      </c>
      <c r="J59">
        <v>1896.5</v>
      </c>
      <c r="K59">
        <v>354.81</v>
      </c>
      <c r="L59">
        <v>81.5</v>
      </c>
      <c r="O59">
        <v>316449</v>
      </c>
      <c r="P59">
        <v>316449</v>
      </c>
      <c r="Q59">
        <v>11453170</v>
      </c>
      <c r="R59">
        <v>17454</v>
      </c>
      <c r="S59">
        <v>27962.854349951122</v>
      </c>
    </row>
    <row r="60" spans="3:19" x14ac:dyDescent="0.25">
      <c r="C60">
        <v>5</v>
      </c>
      <c r="D60" t="s">
        <v>272</v>
      </c>
      <c r="E60">
        <v>55.75</v>
      </c>
      <c r="I60">
        <v>9303</v>
      </c>
      <c r="J60">
        <v>1647</v>
      </c>
      <c r="K60">
        <v>190.5</v>
      </c>
      <c r="L60">
        <v>58.5</v>
      </c>
      <c r="O60">
        <v>283931</v>
      </c>
      <c r="P60">
        <v>283931</v>
      </c>
      <c r="Q60">
        <v>5403569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1096</v>
      </c>
      <c r="J61">
        <v>163.5</v>
      </c>
      <c r="O61">
        <v>13700</v>
      </c>
      <c r="P61">
        <v>13700</v>
      </c>
      <c r="Q61">
        <v>320611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816</v>
      </c>
      <c r="J62">
        <v>175.5</v>
      </c>
      <c r="L62">
        <v>58.5</v>
      </c>
      <c r="O62">
        <v>14942</v>
      </c>
      <c r="P62">
        <v>14942</v>
      </c>
      <c r="Q62">
        <v>317364</v>
      </c>
    </row>
    <row r="63" spans="3:19" x14ac:dyDescent="0.25">
      <c r="C63">
        <v>5</v>
      </c>
      <c r="D63">
        <v>101</v>
      </c>
      <c r="E63">
        <v>43.75</v>
      </c>
      <c r="I63">
        <v>7391</v>
      </c>
      <c r="J63">
        <v>1308</v>
      </c>
      <c r="K63">
        <v>190.5</v>
      </c>
      <c r="O63">
        <v>255289</v>
      </c>
      <c r="P63">
        <v>255289</v>
      </c>
      <c r="Q63">
        <v>4765594</v>
      </c>
    </row>
    <row r="64" spans="3:19" x14ac:dyDescent="0.25">
      <c r="C64">
        <v>5</v>
      </c>
      <c r="D64" t="s">
        <v>6330</v>
      </c>
      <c r="E64">
        <v>140.30000000000001</v>
      </c>
      <c r="I64">
        <v>21371.200000000001</v>
      </c>
      <c r="J64">
        <v>195.5</v>
      </c>
      <c r="K64">
        <v>208.78</v>
      </c>
      <c r="L64">
        <v>34.5</v>
      </c>
      <c r="O64">
        <v>59642</v>
      </c>
      <c r="P64">
        <v>59642</v>
      </c>
      <c r="Q64">
        <v>6154051</v>
      </c>
      <c r="R64">
        <v>15322</v>
      </c>
      <c r="S64">
        <v>14166.666666666666</v>
      </c>
    </row>
    <row r="65" spans="3:19" x14ac:dyDescent="0.25">
      <c r="C65">
        <v>5</v>
      </c>
      <c r="D65">
        <v>303</v>
      </c>
      <c r="E65">
        <v>34.049999999999997</v>
      </c>
      <c r="I65">
        <v>5301.5</v>
      </c>
      <c r="J65">
        <v>29.5</v>
      </c>
      <c r="K65">
        <v>81.510000000000005</v>
      </c>
      <c r="O65">
        <v>6504</v>
      </c>
      <c r="P65">
        <v>6504</v>
      </c>
      <c r="Q65">
        <v>1355969</v>
      </c>
      <c r="R65">
        <v>15322</v>
      </c>
      <c r="S65">
        <v>14166.666666666666</v>
      </c>
    </row>
    <row r="66" spans="3:19" x14ac:dyDescent="0.25">
      <c r="C66">
        <v>5</v>
      </c>
      <c r="D66">
        <v>304</v>
      </c>
      <c r="E66">
        <v>59</v>
      </c>
      <c r="I66">
        <v>8763.2000000000007</v>
      </c>
      <c r="J66">
        <v>114.5</v>
      </c>
      <c r="K66">
        <v>70.510000000000005</v>
      </c>
      <c r="O66">
        <v>28500</v>
      </c>
      <c r="P66">
        <v>28500</v>
      </c>
      <c r="Q66">
        <v>2879882</v>
      </c>
    </row>
    <row r="67" spans="3:19" x14ac:dyDescent="0.25">
      <c r="C67">
        <v>5</v>
      </c>
      <c r="D67">
        <v>305</v>
      </c>
      <c r="E67">
        <v>19.25</v>
      </c>
      <c r="I67">
        <v>2936.5</v>
      </c>
      <c r="J67">
        <v>18.5</v>
      </c>
      <c r="K67">
        <v>56.76</v>
      </c>
      <c r="O67">
        <v>23138</v>
      </c>
      <c r="P67">
        <v>23138</v>
      </c>
      <c r="Q67">
        <v>1007382</v>
      </c>
    </row>
    <row r="68" spans="3:19" x14ac:dyDescent="0.25">
      <c r="C68">
        <v>5</v>
      </c>
      <c r="D68">
        <v>418</v>
      </c>
      <c r="E68">
        <v>3</v>
      </c>
      <c r="I68">
        <v>508.5</v>
      </c>
      <c r="Q68">
        <v>123413</v>
      </c>
    </row>
    <row r="69" spans="3:19" x14ac:dyDescent="0.25">
      <c r="C69">
        <v>5</v>
      </c>
      <c r="D69">
        <v>636</v>
      </c>
      <c r="E69">
        <v>2</v>
      </c>
      <c r="I69">
        <v>264</v>
      </c>
      <c r="J69">
        <v>4</v>
      </c>
      <c r="Q69">
        <v>72686</v>
      </c>
    </row>
    <row r="70" spans="3:19" x14ac:dyDescent="0.25">
      <c r="C70">
        <v>5</v>
      </c>
      <c r="D70">
        <v>642</v>
      </c>
      <c r="E70">
        <v>23</v>
      </c>
      <c r="I70">
        <v>3597.5</v>
      </c>
      <c r="J70">
        <v>29</v>
      </c>
      <c r="L70">
        <v>34.5</v>
      </c>
      <c r="O70">
        <v>1500</v>
      </c>
      <c r="P70">
        <v>1500</v>
      </c>
      <c r="Q70">
        <v>714719</v>
      </c>
    </row>
    <row r="71" spans="3:19" x14ac:dyDescent="0.25">
      <c r="C71">
        <v>5</v>
      </c>
      <c r="D71" t="s">
        <v>6331</v>
      </c>
      <c r="E71">
        <v>2.2000000000000002</v>
      </c>
      <c r="I71">
        <v>328</v>
      </c>
      <c r="Q71">
        <v>71592</v>
      </c>
    </row>
    <row r="72" spans="3:19" x14ac:dyDescent="0.25">
      <c r="C72">
        <v>5</v>
      </c>
      <c r="D72">
        <v>30</v>
      </c>
      <c r="E72">
        <v>2.2000000000000002</v>
      </c>
      <c r="I72">
        <v>328</v>
      </c>
      <c r="Q72">
        <v>71592</v>
      </c>
    </row>
    <row r="73" spans="3:19" x14ac:dyDescent="0.25">
      <c r="C73" t="s">
        <v>6336</v>
      </c>
      <c r="E73">
        <v>198.25</v>
      </c>
      <c r="I73">
        <v>31002.2</v>
      </c>
      <c r="J73">
        <v>1842.5</v>
      </c>
      <c r="K73">
        <v>399.28</v>
      </c>
      <c r="L73">
        <v>93</v>
      </c>
      <c r="O73">
        <v>343573</v>
      </c>
      <c r="P73">
        <v>343573</v>
      </c>
      <c r="Q73">
        <v>11629212</v>
      </c>
      <c r="R73">
        <v>15322</v>
      </c>
      <c r="S73">
        <v>27962.854349951122</v>
      </c>
    </row>
    <row r="74" spans="3:19" x14ac:dyDescent="0.25">
      <c r="C74">
        <v>6</v>
      </c>
      <c r="D74" t="s">
        <v>272</v>
      </c>
      <c r="E74">
        <v>54.75</v>
      </c>
      <c r="I74">
        <v>7548</v>
      </c>
      <c r="J74">
        <v>1570</v>
      </c>
      <c r="K74">
        <v>176.5</v>
      </c>
      <c r="L74">
        <v>80</v>
      </c>
      <c r="O74">
        <v>361550</v>
      </c>
      <c r="P74">
        <v>361550</v>
      </c>
      <c r="Q74">
        <v>5372195</v>
      </c>
      <c r="R74">
        <v>17230</v>
      </c>
      <c r="S74">
        <v>13796.187683284457</v>
      </c>
    </row>
    <row r="75" spans="3:19" x14ac:dyDescent="0.25">
      <c r="C75">
        <v>6</v>
      </c>
      <c r="D75">
        <v>99</v>
      </c>
      <c r="E75">
        <v>6</v>
      </c>
      <c r="I75">
        <v>952</v>
      </c>
      <c r="J75">
        <v>123.5</v>
      </c>
      <c r="L75">
        <v>32</v>
      </c>
      <c r="O75">
        <v>20109</v>
      </c>
      <c r="P75">
        <v>20109</v>
      </c>
      <c r="Q75">
        <v>322962</v>
      </c>
      <c r="R75">
        <v>17230</v>
      </c>
      <c r="S75">
        <v>13796.187683284457</v>
      </c>
    </row>
    <row r="76" spans="3:19" x14ac:dyDescent="0.25">
      <c r="C76">
        <v>6</v>
      </c>
      <c r="D76">
        <v>100</v>
      </c>
      <c r="E76">
        <v>5</v>
      </c>
      <c r="I76">
        <v>600</v>
      </c>
      <c r="J76">
        <v>124</v>
      </c>
      <c r="L76">
        <v>48</v>
      </c>
      <c r="O76">
        <v>17184</v>
      </c>
      <c r="P76">
        <v>17184</v>
      </c>
      <c r="Q76">
        <v>300876</v>
      </c>
    </row>
    <row r="77" spans="3:19" x14ac:dyDescent="0.25">
      <c r="C77">
        <v>6</v>
      </c>
      <c r="D77">
        <v>101</v>
      </c>
      <c r="E77">
        <v>43.75</v>
      </c>
      <c r="I77">
        <v>5996</v>
      </c>
      <c r="J77">
        <v>1322.5</v>
      </c>
      <c r="K77">
        <v>176.5</v>
      </c>
      <c r="O77">
        <v>324257</v>
      </c>
      <c r="P77">
        <v>324257</v>
      </c>
      <c r="Q77">
        <v>4748357</v>
      </c>
    </row>
    <row r="78" spans="3:19" x14ac:dyDescent="0.25">
      <c r="C78">
        <v>6</v>
      </c>
      <c r="D78" t="s">
        <v>6330</v>
      </c>
      <c r="E78">
        <v>144.15</v>
      </c>
      <c r="I78">
        <v>19225.68</v>
      </c>
      <c r="J78">
        <v>605.75</v>
      </c>
      <c r="K78">
        <v>329.33</v>
      </c>
      <c r="L78">
        <v>46</v>
      </c>
      <c r="O78">
        <v>48006</v>
      </c>
      <c r="P78">
        <v>48006</v>
      </c>
      <c r="Q78">
        <v>6167358</v>
      </c>
      <c r="S78">
        <v>14166.666666666666</v>
      </c>
    </row>
    <row r="79" spans="3:19" x14ac:dyDescent="0.25">
      <c r="C79">
        <v>6</v>
      </c>
      <c r="D79">
        <v>303</v>
      </c>
      <c r="E79">
        <v>37.299999999999997</v>
      </c>
      <c r="I79">
        <v>4656.38</v>
      </c>
      <c r="J79">
        <v>97</v>
      </c>
      <c r="K79">
        <v>101.39</v>
      </c>
      <c r="O79">
        <v>6578</v>
      </c>
      <c r="P79">
        <v>6578</v>
      </c>
      <c r="Q79">
        <v>1402352</v>
      </c>
      <c r="S79">
        <v>14166.666666666666</v>
      </c>
    </row>
    <row r="80" spans="3:19" x14ac:dyDescent="0.25">
      <c r="C80">
        <v>6</v>
      </c>
      <c r="D80">
        <v>304</v>
      </c>
      <c r="E80">
        <v>59.6</v>
      </c>
      <c r="I80">
        <v>8268.08</v>
      </c>
      <c r="J80">
        <v>143.75</v>
      </c>
      <c r="K80">
        <v>166.05</v>
      </c>
      <c r="O80">
        <v>26250</v>
      </c>
      <c r="P80">
        <v>26250</v>
      </c>
      <c r="Q80">
        <v>2868614</v>
      </c>
    </row>
    <row r="81" spans="3:19" x14ac:dyDescent="0.25">
      <c r="C81">
        <v>6</v>
      </c>
      <c r="D81">
        <v>305</v>
      </c>
      <c r="E81">
        <v>19.25</v>
      </c>
      <c r="I81">
        <v>2536.2200000000003</v>
      </c>
      <c r="J81">
        <v>83</v>
      </c>
      <c r="K81">
        <v>61.89</v>
      </c>
      <c r="O81">
        <v>8000</v>
      </c>
      <c r="P81">
        <v>8000</v>
      </c>
      <c r="Q81">
        <v>980581</v>
      </c>
    </row>
    <row r="82" spans="3:19" x14ac:dyDescent="0.25">
      <c r="C82">
        <v>6</v>
      </c>
      <c r="D82">
        <v>418</v>
      </c>
      <c r="E82">
        <v>3</v>
      </c>
      <c r="I82">
        <v>462</v>
      </c>
      <c r="J82">
        <v>15.5</v>
      </c>
      <c r="Q82">
        <v>118219</v>
      </c>
    </row>
    <row r="83" spans="3:19" x14ac:dyDescent="0.25">
      <c r="C83">
        <v>6</v>
      </c>
      <c r="D83">
        <v>636</v>
      </c>
      <c r="E83">
        <v>2</v>
      </c>
      <c r="I83">
        <v>132</v>
      </c>
      <c r="J83">
        <v>16</v>
      </c>
      <c r="O83">
        <v>1500</v>
      </c>
      <c r="P83">
        <v>1500</v>
      </c>
      <c r="Q83">
        <v>46810</v>
      </c>
    </row>
    <row r="84" spans="3:19" x14ac:dyDescent="0.25">
      <c r="C84">
        <v>6</v>
      </c>
      <c r="D84">
        <v>642</v>
      </c>
      <c r="E84">
        <v>23</v>
      </c>
      <c r="I84">
        <v>3171</v>
      </c>
      <c r="J84">
        <v>250.5</v>
      </c>
      <c r="L84">
        <v>46</v>
      </c>
      <c r="O84">
        <v>5678</v>
      </c>
      <c r="P84">
        <v>5678</v>
      </c>
      <c r="Q84">
        <v>750782</v>
      </c>
    </row>
    <row r="85" spans="3:19" x14ac:dyDescent="0.25">
      <c r="C85">
        <v>6</v>
      </c>
      <c r="D85" t="s">
        <v>6331</v>
      </c>
      <c r="E85">
        <v>2.2000000000000002</v>
      </c>
      <c r="I85">
        <v>352</v>
      </c>
      <c r="Q85">
        <v>70236</v>
      </c>
    </row>
    <row r="86" spans="3:19" x14ac:dyDescent="0.25">
      <c r="C86">
        <v>6</v>
      </c>
      <c r="D86">
        <v>30</v>
      </c>
      <c r="E86">
        <v>2.2000000000000002</v>
      </c>
      <c r="I86">
        <v>352</v>
      </c>
      <c r="Q86">
        <v>70236</v>
      </c>
    </row>
    <row r="87" spans="3:19" x14ac:dyDescent="0.25">
      <c r="C87" t="s">
        <v>6337</v>
      </c>
      <c r="E87">
        <v>201.1</v>
      </c>
      <c r="I87">
        <v>27125.68</v>
      </c>
      <c r="J87">
        <v>2175.75</v>
      </c>
      <c r="K87">
        <v>505.83</v>
      </c>
      <c r="L87">
        <v>126</v>
      </c>
      <c r="O87">
        <v>409556</v>
      </c>
      <c r="P87">
        <v>409556</v>
      </c>
      <c r="Q87">
        <v>11609789</v>
      </c>
      <c r="R87">
        <v>17230</v>
      </c>
      <c r="S87">
        <v>27962.854349951122</v>
      </c>
    </row>
    <row r="88" spans="3:19" x14ac:dyDescent="0.25">
      <c r="C88">
        <v>7</v>
      </c>
      <c r="D88" t="s">
        <v>272</v>
      </c>
      <c r="E88">
        <v>55.75</v>
      </c>
      <c r="I88">
        <v>7775.4</v>
      </c>
      <c r="J88">
        <v>983</v>
      </c>
      <c r="K88">
        <v>174</v>
      </c>
      <c r="L88">
        <v>80</v>
      </c>
      <c r="O88">
        <v>1369811</v>
      </c>
      <c r="P88">
        <v>1369811</v>
      </c>
      <c r="Q88">
        <v>6813435</v>
      </c>
      <c r="S88">
        <v>13796.187683284457</v>
      </c>
    </row>
    <row r="89" spans="3:19" x14ac:dyDescent="0.25">
      <c r="C89">
        <v>7</v>
      </c>
      <c r="D89">
        <v>99</v>
      </c>
      <c r="E89">
        <v>7</v>
      </c>
      <c r="I89">
        <v>1160</v>
      </c>
      <c r="J89">
        <v>114</v>
      </c>
      <c r="L89">
        <v>32</v>
      </c>
      <c r="O89">
        <v>86072</v>
      </c>
      <c r="P89">
        <v>86072</v>
      </c>
      <c r="Q89">
        <v>429566</v>
      </c>
      <c r="S89">
        <v>13796.187683284457</v>
      </c>
    </row>
    <row r="90" spans="3:19" x14ac:dyDescent="0.25">
      <c r="C90">
        <v>7</v>
      </c>
      <c r="D90">
        <v>100</v>
      </c>
      <c r="E90">
        <v>4</v>
      </c>
      <c r="I90">
        <v>608</v>
      </c>
      <c r="J90">
        <v>91</v>
      </c>
      <c r="L90">
        <v>48</v>
      </c>
      <c r="O90">
        <v>94473</v>
      </c>
      <c r="P90">
        <v>94473</v>
      </c>
      <c r="Q90">
        <v>350762</v>
      </c>
    </row>
    <row r="91" spans="3:19" x14ac:dyDescent="0.25">
      <c r="C91">
        <v>7</v>
      </c>
      <c r="D91">
        <v>101</v>
      </c>
      <c r="E91">
        <v>44.75</v>
      </c>
      <c r="I91">
        <v>6007.4</v>
      </c>
      <c r="J91">
        <v>778</v>
      </c>
      <c r="K91">
        <v>174</v>
      </c>
      <c r="O91">
        <v>1189266</v>
      </c>
      <c r="P91">
        <v>1189266</v>
      </c>
      <c r="Q91">
        <v>6033107</v>
      </c>
    </row>
    <row r="92" spans="3:19" x14ac:dyDescent="0.25">
      <c r="C92">
        <v>7</v>
      </c>
      <c r="D92" t="s">
        <v>6330</v>
      </c>
      <c r="E92">
        <v>144.15</v>
      </c>
      <c r="I92">
        <v>19309.45</v>
      </c>
      <c r="J92">
        <v>549.5</v>
      </c>
      <c r="K92">
        <v>19.5</v>
      </c>
      <c r="L92">
        <v>76.5</v>
      </c>
      <c r="O92">
        <v>1529417</v>
      </c>
      <c r="P92">
        <v>1529417</v>
      </c>
      <c r="Q92">
        <v>7880137</v>
      </c>
      <c r="S92">
        <v>14166.666666666666</v>
      </c>
    </row>
    <row r="93" spans="3:19" x14ac:dyDescent="0.25">
      <c r="C93">
        <v>7</v>
      </c>
      <c r="D93">
        <v>303</v>
      </c>
      <c r="E93">
        <v>36.299999999999997</v>
      </c>
      <c r="I93">
        <v>5359.15</v>
      </c>
      <c r="J93">
        <v>100</v>
      </c>
      <c r="K93">
        <v>7.5</v>
      </c>
      <c r="O93">
        <v>264006</v>
      </c>
      <c r="P93">
        <v>264006</v>
      </c>
      <c r="Q93">
        <v>1788819</v>
      </c>
      <c r="S93">
        <v>14166.666666666666</v>
      </c>
    </row>
    <row r="94" spans="3:19" x14ac:dyDescent="0.25">
      <c r="C94">
        <v>7</v>
      </c>
      <c r="D94">
        <v>304</v>
      </c>
      <c r="E94">
        <v>58.6</v>
      </c>
      <c r="I94">
        <v>7374.8</v>
      </c>
      <c r="J94">
        <v>81.5</v>
      </c>
      <c r="K94">
        <v>12</v>
      </c>
      <c r="O94">
        <v>738456</v>
      </c>
      <c r="P94">
        <v>738456</v>
      </c>
      <c r="Q94">
        <v>3563878</v>
      </c>
    </row>
    <row r="95" spans="3:19" x14ac:dyDescent="0.25">
      <c r="C95">
        <v>7</v>
      </c>
      <c r="D95">
        <v>305</v>
      </c>
      <c r="E95">
        <v>20.25</v>
      </c>
      <c r="I95">
        <v>2843.5</v>
      </c>
      <c r="J95">
        <v>7.5</v>
      </c>
      <c r="O95">
        <v>320163</v>
      </c>
      <c r="P95">
        <v>320163</v>
      </c>
      <c r="Q95">
        <v>1320779</v>
      </c>
    </row>
    <row r="96" spans="3:19" x14ac:dyDescent="0.25">
      <c r="C96">
        <v>7</v>
      </c>
      <c r="D96">
        <v>418</v>
      </c>
      <c r="E96">
        <v>3</v>
      </c>
      <c r="I96">
        <v>460.5</v>
      </c>
      <c r="J96">
        <v>12.5</v>
      </c>
      <c r="O96">
        <v>21531</v>
      </c>
      <c r="P96">
        <v>21531</v>
      </c>
      <c r="Q96">
        <v>152785</v>
      </c>
    </row>
    <row r="97" spans="3:19" x14ac:dyDescent="0.25">
      <c r="C97">
        <v>7</v>
      </c>
      <c r="D97">
        <v>636</v>
      </c>
      <c r="E97">
        <v>2</v>
      </c>
      <c r="I97">
        <v>168</v>
      </c>
      <c r="J97">
        <v>12</v>
      </c>
      <c r="O97">
        <v>16548</v>
      </c>
      <c r="P97">
        <v>16548</v>
      </c>
      <c r="Q97">
        <v>55574</v>
      </c>
    </row>
    <row r="98" spans="3:19" x14ac:dyDescent="0.25">
      <c r="C98">
        <v>7</v>
      </c>
      <c r="D98">
        <v>642</v>
      </c>
      <c r="E98">
        <v>24</v>
      </c>
      <c r="I98">
        <v>3103.5</v>
      </c>
      <c r="J98">
        <v>336</v>
      </c>
      <c r="L98">
        <v>76.5</v>
      </c>
      <c r="O98">
        <v>168713</v>
      </c>
      <c r="P98">
        <v>168713</v>
      </c>
      <c r="Q98">
        <v>998302</v>
      </c>
    </row>
    <row r="99" spans="3:19" x14ac:dyDescent="0.25">
      <c r="C99">
        <v>7</v>
      </c>
      <c r="D99" t="s">
        <v>6331</v>
      </c>
      <c r="E99">
        <v>2.2000000000000002</v>
      </c>
      <c r="I99">
        <v>328</v>
      </c>
      <c r="O99">
        <v>18372</v>
      </c>
      <c r="P99">
        <v>18372</v>
      </c>
      <c r="Q99">
        <v>89768</v>
      </c>
    </row>
    <row r="100" spans="3:19" x14ac:dyDescent="0.25">
      <c r="C100">
        <v>7</v>
      </c>
      <c r="D100">
        <v>30</v>
      </c>
      <c r="E100">
        <v>2.2000000000000002</v>
      </c>
      <c r="I100">
        <v>328</v>
      </c>
      <c r="O100">
        <v>18372</v>
      </c>
      <c r="P100">
        <v>18372</v>
      </c>
      <c r="Q100">
        <v>89768</v>
      </c>
    </row>
    <row r="101" spans="3:19" x14ac:dyDescent="0.25">
      <c r="C101" t="s">
        <v>6338</v>
      </c>
      <c r="E101">
        <v>202.1</v>
      </c>
      <c r="I101">
        <v>27412.85</v>
      </c>
      <c r="J101">
        <v>1532.5</v>
      </c>
      <c r="K101">
        <v>193.5</v>
      </c>
      <c r="L101">
        <v>156.5</v>
      </c>
      <c r="O101">
        <v>2917600</v>
      </c>
      <c r="P101">
        <v>2917600</v>
      </c>
      <c r="Q101">
        <v>14783340</v>
      </c>
      <c r="S101">
        <v>27962.854349951122</v>
      </c>
    </row>
    <row r="102" spans="3:19" x14ac:dyDescent="0.25">
      <c r="C102">
        <v>8</v>
      </c>
      <c r="D102" t="s">
        <v>272</v>
      </c>
      <c r="E102">
        <v>55.75</v>
      </c>
      <c r="I102">
        <v>7355</v>
      </c>
      <c r="J102">
        <v>1402.5</v>
      </c>
      <c r="K102">
        <v>163</v>
      </c>
      <c r="L102">
        <v>57</v>
      </c>
      <c r="O102">
        <v>317885</v>
      </c>
      <c r="P102">
        <v>317885</v>
      </c>
      <c r="Q102">
        <v>5317620</v>
      </c>
      <c r="S102">
        <v>13796.187683284457</v>
      </c>
    </row>
    <row r="103" spans="3:19" x14ac:dyDescent="0.25">
      <c r="C103">
        <v>8</v>
      </c>
      <c r="D103">
        <v>99</v>
      </c>
      <c r="E103">
        <v>7</v>
      </c>
      <c r="I103">
        <v>1040</v>
      </c>
      <c r="J103">
        <v>166</v>
      </c>
      <c r="O103">
        <v>3678</v>
      </c>
      <c r="P103">
        <v>3678</v>
      </c>
      <c r="Q103">
        <v>360736</v>
      </c>
      <c r="S103">
        <v>13796.187683284457</v>
      </c>
    </row>
    <row r="104" spans="3:19" x14ac:dyDescent="0.25">
      <c r="C104">
        <v>8</v>
      </c>
      <c r="D104">
        <v>100</v>
      </c>
      <c r="E104">
        <v>4</v>
      </c>
      <c r="I104">
        <v>464</v>
      </c>
      <c r="J104">
        <v>105</v>
      </c>
      <c r="L104">
        <v>57</v>
      </c>
      <c r="O104">
        <v>11716</v>
      </c>
      <c r="P104">
        <v>11716</v>
      </c>
      <c r="Q104">
        <v>270428</v>
      </c>
    </row>
    <row r="105" spans="3:19" x14ac:dyDescent="0.25">
      <c r="C105">
        <v>8</v>
      </c>
      <c r="D105">
        <v>101</v>
      </c>
      <c r="E105">
        <v>44.75</v>
      </c>
      <c r="I105">
        <v>5851</v>
      </c>
      <c r="J105">
        <v>1131.5</v>
      </c>
      <c r="K105">
        <v>163</v>
      </c>
      <c r="O105">
        <v>302491</v>
      </c>
      <c r="P105">
        <v>302491</v>
      </c>
      <c r="Q105">
        <v>4686456</v>
      </c>
    </row>
    <row r="106" spans="3:19" x14ac:dyDescent="0.25">
      <c r="C106">
        <v>8</v>
      </c>
      <c r="D106" t="s">
        <v>6330</v>
      </c>
      <c r="E106">
        <v>145.4</v>
      </c>
      <c r="I106">
        <v>19122.919999999998</v>
      </c>
      <c r="J106">
        <v>351</v>
      </c>
      <c r="K106">
        <v>207.64999999999998</v>
      </c>
      <c r="L106">
        <v>80.5</v>
      </c>
      <c r="O106">
        <v>62606</v>
      </c>
      <c r="P106">
        <v>62606</v>
      </c>
      <c r="Q106">
        <v>6286039</v>
      </c>
      <c r="R106">
        <v>500</v>
      </c>
      <c r="S106">
        <v>14166.666666666666</v>
      </c>
    </row>
    <row r="107" spans="3:19" x14ac:dyDescent="0.25">
      <c r="C107">
        <v>8</v>
      </c>
      <c r="D107">
        <v>303</v>
      </c>
      <c r="E107">
        <v>34.450000000000003</v>
      </c>
      <c r="I107">
        <v>4692.5200000000004</v>
      </c>
      <c r="J107">
        <v>54</v>
      </c>
      <c r="K107">
        <v>42.56</v>
      </c>
      <c r="O107">
        <v>11130</v>
      </c>
      <c r="P107">
        <v>11130</v>
      </c>
      <c r="Q107">
        <v>1307583</v>
      </c>
      <c r="R107">
        <v>500</v>
      </c>
      <c r="S107">
        <v>14166.666666666666</v>
      </c>
    </row>
    <row r="108" spans="3:19" x14ac:dyDescent="0.25">
      <c r="C108">
        <v>8</v>
      </c>
      <c r="D108">
        <v>304</v>
      </c>
      <c r="E108">
        <v>58.2</v>
      </c>
      <c r="I108">
        <v>7436.9</v>
      </c>
      <c r="J108">
        <v>181</v>
      </c>
      <c r="K108">
        <v>124.95</v>
      </c>
      <c r="O108">
        <v>36476</v>
      </c>
      <c r="P108">
        <v>36476</v>
      </c>
      <c r="Q108">
        <v>2941181</v>
      </c>
    </row>
    <row r="109" spans="3:19" x14ac:dyDescent="0.25">
      <c r="C109">
        <v>8</v>
      </c>
      <c r="D109">
        <v>305</v>
      </c>
      <c r="E109">
        <v>22.75</v>
      </c>
      <c r="I109">
        <v>3060.5</v>
      </c>
      <c r="J109">
        <v>20</v>
      </c>
      <c r="K109">
        <v>40.14</v>
      </c>
      <c r="O109">
        <v>15000</v>
      </c>
      <c r="P109">
        <v>15000</v>
      </c>
      <c r="Q109">
        <v>1123995</v>
      </c>
    </row>
    <row r="110" spans="3:19" x14ac:dyDescent="0.25">
      <c r="C110">
        <v>8</v>
      </c>
      <c r="D110">
        <v>418</v>
      </c>
      <c r="E110">
        <v>3</v>
      </c>
      <c r="I110">
        <v>453</v>
      </c>
      <c r="Q110">
        <v>119513</v>
      </c>
    </row>
    <row r="111" spans="3:19" x14ac:dyDescent="0.25">
      <c r="C111">
        <v>8</v>
      </c>
      <c r="D111">
        <v>636</v>
      </c>
      <c r="E111">
        <v>2</v>
      </c>
      <c r="I111">
        <v>168</v>
      </c>
      <c r="J111">
        <v>5</v>
      </c>
      <c r="Q111">
        <v>34745</v>
      </c>
    </row>
    <row r="112" spans="3:19" x14ac:dyDescent="0.25">
      <c r="C112">
        <v>8</v>
      </c>
      <c r="D112">
        <v>642</v>
      </c>
      <c r="E112">
        <v>25</v>
      </c>
      <c r="I112">
        <v>3312</v>
      </c>
      <c r="J112">
        <v>91</v>
      </c>
      <c r="L112">
        <v>80.5</v>
      </c>
      <c r="Q112">
        <v>759022</v>
      </c>
    </row>
    <row r="113" spans="3:19" x14ac:dyDescent="0.25">
      <c r="C113">
        <v>8</v>
      </c>
      <c r="D113" t="s">
        <v>6331</v>
      </c>
      <c r="E113">
        <v>2.2000000000000002</v>
      </c>
      <c r="I113">
        <v>248</v>
      </c>
      <c r="Q113">
        <v>70118</v>
      </c>
    </row>
    <row r="114" spans="3:19" x14ac:dyDescent="0.25">
      <c r="C114">
        <v>8</v>
      </c>
      <c r="D114">
        <v>30</v>
      </c>
      <c r="E114">
        <v>2.2000000000000002</v>
      </c>
      <c r="I114">
        <v>248</v>
      </c>
      <c r="Q114">
        <v>70118</v>
      </c>
    </row>
    <row r="115" spans="3:19" x14ac:dyDescent="0.25">
      <c r="C115" t="s">
        <v>6339</v>
      </c>
      <c r="E115">
        <v>203.35</v>
      </c>
      <c r="I115">
        <v>26725.919999999998</v>
      </c>
      <c r="J115">
        <v>1753.5</v>
      </c>
      <c r="K115">
        <v>370.65</v>
      </c>
      <c r="L115">
        <v>137.5</v>
      </c>
      <c r="O115">
        <v>380491</v>
      </c>
      <c r="P115">
        <v>380491</v>
      </c>
      <c r="Q115">
        <v>11673777</v>
      </c>
      <c r="R115">
        <v>500</v>
      </c>
      <c r="S115">
        <v>27962.854349951122</v>
      </c>
    </row>
    <row r="116" spans="3:19" x14ac:dyDescent="0.25">
      <c r="C116">
        <v>9</v>
      </c>
      <c r="D116" t="s">
        <v>272</v>
      </c>
      <c r="E116">
        <v>57.95</v>
      </c>
      <c r="I116">
        <v>8225.4</v>
      </c>
      <c r="J116">
        <v>1564.5</v>
      </c>
      <c r="K116">
        <v>195</v>
      </c>
      <c r="L116">
        <v>87</v>
      </c>
      <c r="O116">
        <v>323950</v>
      </c>
      <c r="P116">
        <v>323950</v>
      </c>
      <c r="Q116">
        <v>5573167</v>
      </c>
      <c r="S116">
        <v>13796.187683284457</v>
      </c>
    </row>
    <row r="117" spans="3:19" x14ac:dyDescent="0.25">
      <c r="C117">
        <v>9</v>
      </c>
      <c r="D117">
        <v>99</v>
      </c>
      <c r="E117">
        <v>8.8000000000000007</v>
      </c>
      <c r="I117">
        <v>1118.4000000000001</v>
      </c>
      <c r="J117">
        <v>145</v>
      </c>
      <c r="L117">
        <v>48</v>
      </c>
      <c r="O117">
        <v>16354</v>
      </c>
      <c r="P117">
        <v>16354</v>
      </c>
      <c r="Q117">
        <v>418074</v>
      </c>
      <c r="S117">
        <v>13796.187683284457</v>
      </c>
    </row>
    <row r="118" spans="3:19" x14ac:dyDescent="0.25">
      <c r="C118">
        <v>9</v>
      </c>
      <c r="D118">
        <v>100</v>
      </c>
      <c r="E118">
        <v>4</v>
      </c>
      <c r="I118">
        <v>608</v>
      </c>
      <c r="J118">
        <v>125.5</v>
      </c>
      <c r="L118">
        <v>39</v>
      </c>
      <c r="O118">
        <v>12274</v>
      </c>
      <c r="P118">
        <v>12274</v>
      </c>
      <c r="Q118">
        <v>264506</v>
      </c>
    </row>
    <row r="119" spans="3:19" x14ac:dyDescent="0.25">
      <c r="C119">
        <v>9</v>
      </c>
      <c r="D119">
        <v>101</v>
      </c>
      <c r="E119">
        <v>45.15</v>
      </c>
      <c r="I119">
        <v>6499</v>
      </c>
      <c r="J119">
        <v>1294</v>
      </c>
      <c r="K119">
        <v>195</v>
      </c>
      <c r="O119">
        <v>295322</v>
      </c>
      <c r="P119">
        <v>295322</v>
      </c>
      <c r="Q119">
        <v>4890587</v>
      </c>
    </row>
    <row r="120" spans="3:19" x14ac:dyDescent="0.25">
      <c r="C120">
        <v>9</v>
      </c>
      <c r="D120" t="s">
        <v>6330</v>
      </c>
      <c r="E120">
        <v>145.10000000000002</v>
      </c>
      <c r="I120">
        <v>19405.98</v>
      </c>
      <c r="J120">
        <v>1043.25</v>
      </c>
      <c r="K120">
        <v>537.78</v>
      </c>
      <c r="L120">
        <v>39.5</v>
      </c>
      <c r="O120">
        <v>41500</v>
      </c>
      <c r="P120">
        <v>41500</v>
      </c>
      <c r="Q120">
        <v>6457089</v>
      </c>
      <c r="R120">
        <v>12420</v>
      </c>
      <c r="S120">
        <v>14166.666666666666</v>
      </c>
    </row>
    <row r="121" spans="3:19" x14ac:dyDescent="0.25">
      <c r="C121">
        <v>9</v>
      </c>
      <c r="D121">
        <v>303</v>
      </c>
      <c r="E121">
        <v>35.450000000000003</v>
      </c>
      <c r="I121">
        <v>4563.62</v>
      </c>
      <c r="J121">
        <v>285.5</v>
      </c>
      <c r="K121">
        <v>102.41</v>
      </c>
      <c r="O121">
        <v>4250</v>
      </c>
      <c r="P121">
        <v>4250</v>
      </c>
      <c r="Q121">
        <v>1446413</v>
      </c>
      <c r="R121">
        <v>12420</v>
      </c>
      <c r="S121">
        <v>14166.666666666666</v>
      </c>
    </row>
    <row r="122" spans="3:19" x14ac:dyDescent="0.25">
      <c r="C122">
        <v>9</v>
      </c>
      <c r="D122">
        <v>304</v>
      </c>
      <c r="E122">
        <v>58.25</v>
      </c>
      <c r="I122">
        <v>7868.54</v>
      </c>
      <c r="J122">
        <v>441.75</v>
      </c>
      <c r="K122">
        <v>336.49</v>
      </c>
      <c r="O122">
        <v>29250</v>
      </c>
      <c r="P122">
        <v>29250</v>
      </c>
      <c r="Q122">
        <v>2948637</v>
      </c>
    </row>
    <row r="123" spans="3:19" x14ac:dyDescent="0.25">
      <c r="C123">
        <v>9</v>
      </c>
      <c r="D123">
        <v>305</v>
      </c>
      <c r="E123">
        <v>22.2</v>
      </c>
      <c r="I123">
        <v>3080.8199999999997</v>
      </c>
      <c r="J123">
        <v>197</v>
      </c>
      <c r="K123">
        <v>98.88</v>
      </c>
      <c r="O123">
        <v>8000</v>
      </c>
      <c r="P123">
        <v>8000</v>
      </c>
      <c r="Q123">
        <v>1162527</v>
      </c>
    </row>
    <row r="124" spans="3:19" x14ac:dyDescent="0.25">
      <c r="C124">
        <v>9</v>
      </c>
      <c r="D124">
        <v>418</v>
      </c>
      <c r="E124">
        <v>2.2000000000000002</v>
      </c>
      <c r="I124">
        <v>264</v>
      </c>
      <c r="Q124">
        <v>89659</v>
      </c>
    </row>
    <row r="125" spans="3:19" x14ac:dyDescent="0.25">
      <c r="C125">
        <v>9</v>
      </c>
      <c r="D125">
        <v>636</v>
      </c>
      <c r="E125">
        <v>2</v>
      </c>
      <c r="I125">
        <v>132</v>
      </c>
      <c r="J125">
        <v>12</v>
      </c>
      <c r="Q125">
        <v>36798</v>
      </c>
    </row>
    <row r="126" spans="3:19" x14ac:dyDescent="0.25">
      <c r="C126">
        <v>9</v>
      </c>
      <c r="D126">
        <v>642</v>
      </c>
      <c r="E126">
        <v>25</v>
      </c>
      <c r="I126">
        <v>3497</v>
      </c>
      <c r="J126">
        <v>107</v>
      </c>
      <c r="L126">
        <v>39.5</v>
      </c>
      <c r="Q126">
        <v>773055</v>
      </c>
    </row>
    <row r="127" spans="3:19" x14ac:dyDescent="0.25">
      <c r="C127">
        <v>9</v>
      </c>
      <c r="D127" t="s">
        <v>6331</v>
      </c>
      <c r="E127">
        <v>2.2000000000000002</v>
      </c>
      <c r="I127">
        <v>336</v>
      </c>
      <c r="Q127">
        <v>69612</v>
      </c>
    </row>
    <row r="128" spans="3:19" x14ac:dyDescent="0.25">
      <c r="C128">
        <v>9</v>
      </c>
      <c r="D128">
        <v>30</v>
      </c>
      <c r="E128">
        <v>2.2000000000000002</v>
      </c>
      <c r="I128">
        <v>336</v>
      </c>
      <c r="Q128">
        <v>69612</v>
      </c>
    </row>
    <row r="129" spans="3:19" x14ac:dyDescent="0.25">
      <c r="C129" t="s">
        <v>6340</v>
      </c>
      <c r="E129">
        <v>205.24999999999997</v>
      </c>
      <c r="I129">
        <v>27967.38</v>
      </c>
      <c r="J129">
        <v>2607.75</v>
      </c>
      <c r="K129">
        <v>732.78</v>
      </c>
      <c r="L129">
        <v>126.5</v>
      </c>
      <c r="O129">
        <v>365450</v>
      </c>
      <c r="P129">
        <v>365450</v>
      </c>
      <c r="Q129">
        <v>12099868</v>
      </c>
      <c r="R129">
        <v>12420</v>
      </c>
      <c r="S129">
        <v>27962.854349951122</v>
      </c>
    </row>
    <row r="130" spans="3:19" x14ac:dyDescent="0.25">
      <c r="C130">
        <v>10</v>
      </c>
      <c r="D130" t="s">
        <v>272</v>
      </c>
      <c r="E130">
        <v>56.95</v>
      </c>
      <c r="I130">
        <v>9696</v>
      </c>
      <c r="J130">
        <v>1459.5</v>
      </c>
      <c r="K130">
        <v>219.5</v>
      </c>
      <c r="L130">
        <v>164.5</v>
      </c>
      <c r="O130">
        <v>320810</v>
      </c>
      <c r="P130">
        <v>320810</v>
      </c>
      <c r="Q130">
        <v>5464436</v>
      </c>
      <c r="S130">
        <v>13796.187683284457</v>
      </c>
    </row>
    <row r="131" spans="3:19" x14ac:dyDescent="0.25">
      <c r="C131">
        <v>10</v>
      </c>
      <c r="D131">
        <v>99</v>
      </c>
      <c r="E131">
        <v>9</v>
      </c>
      <c r="I131">
        <v>1632</v>
      </c>
      <c r="J131">
        <v>159</v>
      </c>
      <c r="L131">
        <v>65</v>
      </c>
      <c r="O131">
        <v>21284</v>
      </c>
      <c r="P131">
        <v>21284</v>
      </c>
      <c r="Q131">
        <v>467952</v>
      </c>
      <c r="S131">
        <v>13796.187683284457</v>
      </c>
    </row>
    <row r="132" spans="3:19" x14ac:dyDescent="0.25">
      <c r="C132">
        <v>10</v>
      </c>
      <c r="D132">
        <v>100</v>
      </c>
      <c r="E132">
        <v>4</v>
      </c>
      <c r="I132">
        <v>696</v>
      </c>
      <c r="J132">
        <v>142</v>
      </c>
      <c r="L132">
        <v>99.5</v>
      </c>
      <c r="O132">
        <v>20942</v>
      </c>
      <c r="P132">
        <v>20942</v>
      </c>
      <c r="Q132">
        <v>294903</v>
      </c>
    </row>
    <row r="133" spans="3:19" x14ac:dyDescent="0.25">
      <c r="C133">
        <v>10</v>
      </c>
      <c r="D133">
        <v>101</v>
      </c>
      <c r="E133">
        <v>43.95</v>
      </c>
      <c r="I133">
        <v>7368</v>
      </c>
      <c r="J133">
        <v>1158.5</v>
      </c>
      <c r="K133">
        <v>219.5</v>
      </c>
      <c r="O133">
        <v>278584</v>
      </c>
      <c r="P133">
        <v>278584</v>
      </c>
      <c r="Q133">
        <v>4701581</v>
      </c>
    </row>
    <row r="134" spans="3:19" x14ac:dyDescent="0.25">
      <c r="C134">
        <v>10</v>
      </c>
      <c r="D134" t="s">
        <v>6330</v>
      </c>
      <c r="E134">
        <v>143.4</v>
      </c>
      <c r="I134">
        <v>21654.77</v>
      </c>
      <c r="J134">
        <v>528</v>
      </c>
      <c r="K134">
        <v>267.65999999999997</v>
      </c>
      <c r="O134">
        <v>82368</v>
      </c>
      <c r="P134">
        <v>82368</v>
      </c>
      <c r="Q134">
        <v>6238509</v>
      </c>
      <c r="R134">
        <v>16950</v>
      </c>
      <c r="S134">
        <v>14166.666666666666</v>
      </c>
    </row>
    <row r="135" spans="3:19" x14ac:dyDescent="0.25">
      <c r="C135">
        <v>10</v>
      </c>
      <c r="D135">
        <v>303</v>
      </c>
      <c r="E135">
        <v>33.700000000000003</v>
      </c>
      <c r="I135">
        <v>4624.87</v>
      </c>
      <c r="J135">
        <v>89</v>
      </c>
      <c r="K135">
        <v>67.78</v>
      </c>
      <c r="O135">
        <v>7350</v>
      </c>
      <c r="P135">
        <v>7350</v>
      </c>
      <c r="Q135">
        <v>1262536</v>
      </c>
      <c r="R135">
        <v>16950</v>
      </c>
      <c r="S135">
        <v>14166.666666666666</v>
      </c>
    </row>
    <row r="136" spans="3:19" x14ac:dyDescent="0.25">
      <c r="C136">
        <v>10</v>
      </c>
      <c r="D136">
        <v>304</v>
      </c>
      <c r="E136">
        <v>58.5</v>
      </c>
      <c r="I136">
        <v>9194.5</v>
      </c>
      <c r="J136">
        <v>195.5</v>
      </c>
      <c r="K136">
        <v>141.38</v>
      </c>
      <c r="O136">
        <v>39532</v>
      </c>
      <c r="P136">
        <v>39532</v>
      </c>
      <c r="Q136">
        <v>2883551</v>
      </c>
    </row>
    <row r="137" spans="3:19" x14ac:dyDescent="0.25">
      <c r="C137">
        <v>10</v>
      </c>
      <c r="D137">
        <v>305</v>
      </c>
      <c r="E137">
        <v>22</v>
      </c>
      <c r="I137">
        <v>3546.4</v>
      </c>
      <c r="J137">
        <v>39.5</v>
      </c>
      <c r="K137">
        <v>58.5</v>
      </c>
      <c r="O137">
        <v>15150</v>
      </c>
      <c r="P137">
        <v>15150</v>
      </c>
      <c r="Q137">
        <v>1132420</v>
      </c>
    </row>
    <row r="138" spans="3:19" x14ac:dyDescent="0.25">
      <c r="C138">
        <v>10</v>
      </c>
      <c r="D138">
        <v>418</v>
      </c>
      <c r="E138">
        <v>2.2000000000000002</v>
      </c>
      <c r="I138">
        <v>360</v>
      </c>
      <c r="Q138">
        <v>89778</v>
      </c>
    </row>
    <row r="139" spans="3:19" x14ac:dyDescent="0.25">
      <c r="C139">
        <v>10</v>
      </c>
      <c r="D139">
        <v>636</v>
      </c>
      <c r="E139">
        <v>2</v>
      </c>
      <c r="I139">
        <v>348</v>
      </c>
      <c r="O139">
        <v>1500</v>
      </c>
      <c r="P139">
        <v>1500</v>
      </c>
      <c r="Q139">
        <v>70376</v>
      </c>
    </row>
    <row r="140" spans="3:19" x14ac:dyDescent="0.25">
      <c r="C140">
        <v>10</v>
      </c>
      <c r="D140">
        <v>642</v>
      </c>
      <c r="E140">
        <v>25</v>
      </c>
      <c r="I140">
        <v>3581</v>
      </c>
      <c r="J140">
        <v>204</v>
      </c>
      <c r="O140">
        <v>18836</v>
      </c>
      <c r="P140">
        <v>18836</v>
      </c>
      <c r="Q140">
        <v>799848</v>
      </c>
    </row>
    <row r="141" spans="3:19" x14ac:dyDescent="0.25">
      <c r="C141">
        <v>10</v>
      </c>
      <c r="D141" t="s">
        <v>6331</v>
      </c>
      <c r="E141">
        <v>2.2000000000000002</v>
      </c>
      <c r="I141">
        <v>392</v>
      </c>
      <c r="O141">
        <v>60000</v>
      </c>
      <c r="P141">
        <v>60000</v>
      </c>
      <c r="Q141">
        <v>127931</v>
      </c>
    </row>
    <row r="142" spans="3:19" x14ac:dyDescent="0.25">
      <c r="C142">
        <v>10</v>
      </c>
      <c r="D142">
        <v>30</v>
      </c>
      <c r="E142">
        <v>2.2000000000000002</v>
      </c>
      <c r="I142">
        <v>392</v>
      </c>
      <c r="O142">
        <v>60000</v>
      </c>
      <c r="P142">
        <v>60000</v>
      </c>
      <c r="Q142">
        <v>127931</v>
      </c>
    </row>
    <row r="143" spans="3:19" x14ac:dyDescent="0.25">
      <c r="C143" t="s">
        <v>6341</v>
      </c>
      <c r="E143">
        <v>202.54999999999998</v>
      </c>
      <c r="I143">
        <v>31742.77</v>
      </c>
      <c r="J143">
        <v>1987.5</v>
      </c>
      <c r="K143">
        <v>487.15999999999997</v>
      </c>
      <c r="L143">
        <v>164.5</v>
      </c>
      <c r="O143">
        <v>463178</v>
      </c>
      <c r="P143">
        <v>463178</v>
      </c>
      <c r="Q143">
        <v>11830876</v>
      </c>
      <c r="R143">
        <v>16950</v>
      </c>
      <c r="S143">
        <v>27962.854349951122</v>
      </c>
    </row>
    <row r="144" spans="3:19" x14ac:dyDescent="0.25">
      <c r="C144">
        <v>11</v>
      </c>
      <c r="D144" t="s">
        <v>272</v>
      </c>
      <c r="E144">
        <v>56.95</v>
      </c>
      <c r="I144">
        <v>8964</v>
      </c>
      <c r="J144">
        <v>1144.5</v>
      </c>
      <c r="K144">
        <v>204.5</v>
      </c>
      <c r="L144">
        <v>151.5</v>
      </c>
      <c r="O144">
        <v>1278845</v>
      </c>
      <c r="P144">
        <v>1278845</v>
      </c>
      <c r="Q144">
        <v>6895548</v>
      </c>
      <c r="R144">
        <v>1900</v>
      </c>
      <c r="S144">
        <v>13796.187683284457</v>
      </c>
    </row>
    <row r="145" spans="3:19" x14ac:dyDescent="0.25">
      <c r="C145">
        <v>11</v>
      </c>
      <c r="D145">
        <v>99</v>
      </c>
      <c r="E145">
        <v>9</v>
      </c>
      <c r="I145">
        <v>1376</v>
      </c>
      <c r="J145">
        <v>72</v>
      </c>
      <c r="L145">
        <v>70</v>
      </c>
      <c r="O145">
        <v>119275</v>
      </c>
      <c r="P145">
        <v>119275</v>
      </c>
      <c r="Q145">
        <v>535838</v>
      </c>
      <c r="R145">
        <v>1900</v>
      </c>
      <c r="S145">
        <v>13796.187683284457</v>
      </c>
    </row>
    <row r="146" spans="3:19" x14ac:dyDescent="0.25">
      <c r="C146">
        <v>11</v>
      </c>
      <c r="D146">
        <v>100</v>
      </c>
      <c r="E146">
        <v>4</v>
      </c>
      <c r="I146">
        <v>616</v>
      </c>
      <c r="J146">
        <v>151</v>
      </c>
      <c r="L146">
        <v>81.5</v>
      </c>
      <c r="O146">
        <v>92888</v>
      </c>
      <c r="P146">
        <v>92888</v>
      </c>
      <c r="Q146">
        <v>372382</v>
      </c>
    </row>
    <row r="147" spans="3:19" x14ac:dyDescent="0.25">
      <c r="C147">
        <v>11</v>
      </c>
      <c r="D147">
        <v>101</v>
      </c>
      <c r="E147">
        <v>43.95</v>
      </c>
      <c r="I147">
        <v>6972</v>
      </c>
      <c r="J147">
        <v>921.5</v>
      </c>
      <c r="K147">
        <v>204.5</v>
      </c>
      <c r="O147">
        <v>1066682</v>
      </c>
      <c r="P147">
        <v>1066682</v>
      </c>
      <c r="Q147">
        <v>5987328</v>
      </c>
    </row>
    <row r="148" spans="3:19" x14ac:dyDescent="0.25">
      <c r="C148">
        <v>11</v>
      </c>
      <c r="D148" t="s">
        <v>6330</v>
      </c>
      <c r="E148">
        <v>144.60000000000002</v>
      </c>
      <c r="I148">
        <v>20746.8</v>
      </c>
      <c r="J148">
        <v>813</v>
      </c>
      <c r="K148">
        <v>181.96</v>
      </c>
      <c r="O148">
        <v>1606385</v>
      </c>
      <c r="P148">
        <v>1606385</v>
      </c>
      <c r="Q148">
        <v>7961141</v>
      </c>
      <c r="R148">
        <v>23750</v>
      </c>
      <c r="S148">
        <v>14166.666666666666</v>
      </c>
    </row>
    <row r="149" spans="3:19" x14ac:dyDescent="0.25">
      <c r="C149">
        <v>11</v>
      </c>
      <c r="D149">
        <v>303</v>
      </c>
      <c r="E149">
        <v>34.700000000000003</v>
      </c>
      <c r="I149">
        <v>4598.8999999999996</v>
      </c>
      <c r="J149">
        <v>310.5</v>
      </c>
      <c r="K149">
        <v>53.96</v>
      </c>
      <c r="O149">
        <v>295589</v>
      </c>
      <c r="P149">
        <v>295589</v>
      </c>
      <c r="Q149">
        <v>1666968</v>
      </c>
      <c r="R149">
        <v>23750</v>
      </c>
      <c r="S149">
        <v>14166.666666666666</v>
      </c>
    </row>
    <row r="150" spans="3:19" x14ac:dyDescent="0.25">
      <c r="C150">
        <v>11</v>
      </c>
      <c r="D150">
        <v>304</v>
      </c>
      <c r="E150">
        <v>58.5</v>
      </c>
      <c r="I150">
        <v>8738.9</v>
      </c>
      <c r="J150">
        <v>295</v>
      </c>
      <c r="K150">
        <v>72.5</v>
      </c>
      <c r="O150">
        <v>775124</v>
      </c>
      <c r="P150">
        <v>775124</v>
      </c>
      <c r="Q150">
        <v>3677270</v>
      </c>
    </row>
    <row r="151" spans="3:19" x14ac:dyDescent="0.25">
      <c r="C151">
        <v>11</v>
      </c>
      <c r="D151">
        <v>305</v>
      </c>
      <c r="E151">
        <v>22.2</v>
      </c>
      <c r="I151">
        <v>3244</v>
      </c>
      <c r="J151">
        <v>116</v>
      </c>
      <c r="K151">
        <v>55.5</v>
      </c>
      <c r="O151">
        <v>317633</v>
      </c>
      <c r="P151">
        <v>317633</v>
      </c>
      <c r="Q151">
        <v>1454190</v>
      </c>
    </row>
    <row r="152" spans="3:19" x14ac:dyDescent="0.25">
      <c r="C152">
        <v>11</v>
      </c>
      <c r="D152">
        <v>418</v>
      </c>
      <c r="E152">
        <v>2.2000000000000002</v>
      </c>
      <c r="I152">
        <v>324</v>
      </c>
      <c r="J152">
        <v>12</v>
      </c>
      <c r="O152">
        <v>17302</v>
      </c>
      <c r="P152">
        <v>17302</v>
      </c>
      <c r="Q152">
        <v>112911</v>
      </c>
    </row>
    <row r="153" spans="3:19" x14ac:dyDescent="0.25">
      <c r="C153">
        <v>11</v>
      </c>
      <c r="D153">
        <v>636</v>
      </c>
      <c r="E153">
        <v>2</v>
      </c>
      <c r="I153">
        <v>240</v>
      </c>
      <c r="J153">
        <v>12</v>
      </c>
      <c r="O153">
        <v>16078</v>
      </c>
      <c r="P153">
        <v>16078</v>
      </c>
      <c r="Q153">
        <v>96420</v>
      </c>
    </row>
    <row r="154" spans="3:19" x14ac:dyDescent="0.25">
      <c r="C154">
        <v>11</v>
      </c>
      <c r="D154">
        <v>642</v>
      </c>
      <c r="E154">
        <v>25</v>
      </c>
      <c r="I154">
        <v>3601</v>
      </c>
      <c r="J154">
        <v>67.5</v>
      </c>
      <c r="O154">
        <v>184659</v>
      </c>
      <c r="P154">
        <v>184659</v>
      </c>
      <c r="Q154">
        <v>953382</v>
      </c>
    </row>
    <row r="155" spans="3:19" x14ac:dyDescent="0.25">
      <c r="C155">
        <v>11</v>
      </c>
      <c r="D155" t="s">
        <v>6331</v>
      </c>
      <c r="E155">
        <v>2.2000000000000002</v>
      </c>
      <c r="I155">
        <v>368</v>
      </c>
      <c r="O155">
        <v>19893</v>
      </c>
      <c r="P155">
        <v>19893</v>
      </c>
      <c r="Q155">
        <v>90128</v>
      </c>
    </row>
    <row r="156" spans="3:19" x14ac:dyDescent="0.25">
      <c r="C156">
        <v>11</v>
      </c>
      <c r="D156">
        <v>30</v>
      </c>
      <c r="E156">
        <v>2.2000000000000002</v>
      </c>
      <c r="I156">
        <v>368</v>
      </c>
      <c r="O156">
        <v>19893</v>
      </c>
      <c r="P156">
        <v>19893</v>
      </c>
      <c r="Q156">
        <v>90128</v>
      </c>
    </row>
    <row r="157" spans="3:19" x14ac:dyDescent="0.25">
      <c r="C157" t="s">
        <v>6342</v>
      </c>
      <c r="E157">
        <v>203.74999999999997</v>
      </c>
      <c r="I157">
        <v>30078.799999999999</v>
      </c>
      <c r="J157">
        <v>1957.5</v>
      </c>
      <c r="K157">
        <v>386.46</v>
      </c>
      <c r="L157">
        <v>151.5</v>
      </c>
      <c r="O157">
        <v>2905123</v>
      </c>
      <c r="P157">
        <v>2905123</v>
      </c>
      <c r="Q157">
        <v>14946817</v>
      </c>
      <c r="R157">
        <v>25650</v>
      </c>
      <c r="S157">
        <v>27962.854349951122</v>
      </c>
    </row>
  </sheetData>
  <hyperlinks>
    <hyperlink ref="A2" location="Obsah!A1" display="Zpět na Obsah  KL 01  1.-4.měsíc" xr:uid="{5E908E22-7805-49B3-94AB-242FAF1525F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6357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5262253.9700000007</v>
      </c>
      <c r="C3" s="344">
        <f t="shared" ref="C3:Z3" si="0">SUBTOTAL(9,C6:C1048576)</f>
        <v>10</v>
      </c>
      <c r="D3" s="344"/>
      <c r="E3" s="344">
        <f>SUBTOTAL(9,E6:E1048576)/4</f>
        <v>5235130.3000000007</v>
      </c>
      <c r="F3" s="344"/>
      <c r="G3" s="344">
        <f t="shared" si="0"/>
        <v>11</v>
      </c>
      <c r="H3" s="344">
        <f>SUBTOTAL(9,H6:H1048576)/4</f>
        <v>5042306.95</v>
      </c>
      <c r="I3" s="347">
        <f>IF(B3&lt;&gt;0,H3/B3,"")</f>
        <v>0.9582028877256944</v>
      </c>
      <c r="J3" s="345">
        <f>IF(E3&lt;&gt;0,H3/E3,"")</f>
        <v>0.96316742106686426</v>
      </c>
      <c r="K3" s="346">
        <f t="shared" si="0"/>
        <v>447041.58000000019</v>
      </c>
      <c r="L3" s="346"/>
      <c r="M3" s="344">
        <f t="shared" si="0"/>
        <v>1.4557811933169247</v>
      </c>
      <c r="N3" s="344">
        <f t="shared" si="0"/>
        <v>614160.40000000037</v>
      </c>
      <c r="O3" s="344"/>
      <c r="P3" s="344">
        <f t="shared" si="0"/>
        <v>2</v>
      </c>
      <c r="Q3" s="344">
        <f t="shared" si="0"/>
        <v>554582.70000000077</v>
      </c>
      <c r="R3" s="347">
        <f>IF(K3&lt;&gt;0,Q3/K3,"")</f>
        <v>1.2405617839843903</v>
      </c>
      <c r="S3" s="347">
        <f>IF(N3&lt;&gt;0,Q3/N3,"")</f>
        <v>0.90299325713608436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6354</v>
      </c>
      <c r="B6" s="871">
        <v>5262253.9700000007</v>
      </c>
      <c r="C6" s="872">
        <v>1</v>
      </c>
      <c r="D6" s="872">
        <v>1.0051810878518153</v>
      </c>
      <c r="E6" s="871">
        <v>5235130.3000000007</v>
      </c>
      <c r="F6" s="872">
        <v>0.99484561745696209</v>
      </c>
      <c r="G6" s="872">
        <v>1</v>
      </c>
      <c r="H6" s="871">
        <v>5042306.95</v>
      </c>
      <c r="I6" s="872">
        <v>0.9582028877256944</v>
      </c>
      <c r="J6" s="872">
        <v>0.96316742106686426</v>
      </c>
      <c r="K6" s="871">
        <v>223520.7900000001</v>
      </c>
      <c r="L6" s="872">
        <v>1</v>
      </c>
      <c r="M6" s="872">
        <v>0.72789059665846234</v>
      </c>
      <c r="N6" s="871">
        <v>307080.20000000019</v>
      </c>
      <c r="O6" s="872">
        <v>1.3738328322837443</v>
      </c>
      <c r="P6" s="872">
        <v>1</v>
      </c>
      <c r="Q6" s="871">
        <v>277291.35000000038</v>
      </c>
      <c r="R6" s="872">
        <v>1.2405617839843903</v>
      </c>
      <c r="S6" s="872">
        <v>0.90299325713608436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6355</v>
      </c>
      <c r="B7" s="874">
        <v>5262253.9700000007</v>
      </c>
      <c r="C7" s="875">
        <v>1</v>
      </c>
      <c r="D7" s="875">
        <v>1.0051810878518153</v>
      </c>
      <c r="E7" s="874">
        <v>5235130.3000000007</v>
      </c>
      <c r="F7" s="875">
        <v>0.99484561745696209</v>
      </c>
      <c r="G7" s="875">
        <v>1</v>
      </c>
      <c r="H7" s="874">
        <v>5042306.95</v>
      </c>
      <c r="I7" s="875">
        <v>0.9582028877256944</v>
      </c>
      <c r="J7" s="875">
        <v>0.96316742106686426</v>
      </c>
      <c r="K7" s="874">
        <v>223520.7900000001</v>
      </c>
      <c r="L7" s="875">
        <v>1</v>
      </c>
      <c r="M7" s="875">
        <v>0.72789059665846234</v>
      </c>
      <c r="N7" s="874">
        <v>307080.20000000019</v>
      </c>
      <c r="O7" s="875">
        <v>1.3738328322837443</v>
      </c>
      <c r="P7" s="875">
        <v>1</v>
      </c>
      <c r="Q7" s="874">
        <v>277291.35000000038</v>
      </c>
      <c r="R7" s="875">
        <v>1.2405617839843903</v>
      </c>
      <c r="S7" s="875">
        <v>0.90299325713608436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6356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598</v>
      </c>
      <c r="B10" s="871">
        <v>3425361.97</v>
      </c>
      <c r="C10" s="872">
        <v>1</v>
      </c>
      <c r="D10" s="872">
        <v>0.90557494984900688</v>
      </c>
      <c r="E10" s="871">
        <v>3782527.3000000007</v>
      </c>
      <c r="F10" s="872">
        <v>1.1042708283469382</v>
      </c>
      <c r="G10" s="872">
        <v>1</v>
      </c>
      <c r="H10" s="871">
        <v>3756816.9500000007</v>
      </c>
      <c r="I10" s="872">
        <v>1.0967649500703718</v>
      </c>
      <c r="J10" s="873">
        <v>0.99320286465612551</v>
      </c>
    </row>
    <row r="11" spans="1:28" ht="14.45" customHeight="1" x14ac:dyDescent="0.25">
      <c r="A11" s="880" t="s">
        <v>6358</v>
      </c>
      <c r="B11" s="874">
        <v>84860.67</v>
      </c>
      <c r="C11" s="875">
        <v>1</v>
      </c>
      <c r="D11" s="875">
        <v>1.0672195891979013</v>
      </c>
      <c r="E11" s="874">
        <v>79515.66</v>
      </c>
      <c r="F11" s="875">
        <v>0.93701428470927706</v>
      </c>
      <c r="G11" s="875">
        <v>1</v>
      </c>
      <c r="H11" s="874">
        <v>106145.99</v>
      </c>
      <c r="I11" s="875">
        <v>1.2508266786015243</v>
      </c>
      <c r="J11" s="876">
        <v>1.3349067340948939</v>
      </c>
    </row>
    <row r="12" spans="1:28" ht="14.45" customHeight="1" x14ac:dyDescent="0.25">
      <c r="A12" s="880" t="s">
        <v>6359</v>
      </c>
      <c r="B12" s="874">
        <v>3340501.3000000003</v>
      </c>
      <c r="C12" s="875">
        <v>1</v>
      </c>
      <c r="D12" s="875">
        <v>0.90210391561178016</v>
      </c>
      <c r="E12" s="874">
        <v>3703011.6400000006</v>
      </c>
      <c r="F12" s="875">
        <v>1.108519742231503</v>
      </c>
      <c r="G12" s="875">
        <v>1</v>
      </c>
      <c r="H12" s="874">
        <v>3650670.9600000004</v>
      </c>
      <c r="I12" s="875">
        <v>1.0928512316399936</v>
      </c>
      <c r="J12" s="876">
        <v>0.98586537524359497</v>
      </c>
    </row>
    <row r="13" spans="1:28" ht="14.45" customHeight="1" x14ac:dyDescent="0.25">
      <c r="A13" s="882" t="s">
        <v>603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5" customHeight="1" x14ac:dyDescent="0.25">
      <c r="A14" s="880" t="s">
        <v>6358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5" customHeight="1" x14ac:dyDescent="0.25">
      <c r="A15" s="882" t="s">
        <v>606</v>
      </c>
      <c r="B15" s="883">
        <v>1497995</v>
      </c>
      <c r="C15" s="884">
        <v>1</v>
      </c>
      <c r="D15" s="884">
        <v>1.2157362898493798</v>
      </c>
      <c r="E15" s="883">
        <v>1232171</v>
      </c>
      <c r="F15" s="884">
        <v>0.8225468042283185</v>
      </c>
      <c r="G15" s="884">
        <v>1</v>
      </c>
      <c r="H15" s="883">
        <v>1222115</v>
      </c>
      <c r="I15" s="884">
        <v>0.81583383122106545</v>
      </c>
      <c r="J15" s="885">
        <v>0.99183879510230322</v>
      </c>
    </row>
    <row r="16" spans="1:28" ht="14.45" customHeight="1" x14ac:dyDescent="0.25">
      <c r="A16" s="880" t="s">
        <v>6358</v>
      </c>
      <c r="B16" s="874">
        <v>3682</v>
      </c>
      <c r="C16" s="875">
        <v>1</v>
      </c>
      <c r="D16" s="875">
        <v>1.9328083989501312</v>
      </c>
      <c r="E16" s="874">
        <v>1905</v>
      </c>
      <c r="F16" s="875">
        <v>0.51738185768604017</v>
      </c>
      <c r="G16" s="875">
        <v>1</v>
      </c>
      <c r="H16" s="874">
        <v>2882</v>
      </c>
      <c r="I16" s="875">
        <v>0.7827267789244976</v>
      </c>
      <c r="J16" s="876">
        <v>1.5128608923884515</v>
      </c>
    </row>
    <row r="17" spans="1:10" ht="14.45" customHeight="1" x14ac:dyDescent="0.25">
      <c r="A17" s="880" t="s">
        <v>6359</v>
      </c>
      <c r="B17" s="874">
        <v>1494313</v>
      </c>
      <c r="C17" s="875">
        <v>1</v>
      </c>
      <c r="D17" s="875">
        <v>1.2146259426823143</v>
      </c>
      <c r="E17" s="874">
        <v>1230266</v>
      </c>
      <c r="F17" s="875">
        <v>0.82329873326404845</v>
      </c>
      <c r="G17" s="875">
        <v>1</v>
      </c>
      <c r="H17" s="874">
        <v>1219233</v>
      </c>
      <c r="I17" s="875">
        <v>0.81591540728080392</v>
      </c>
      <c r="J17" s="876">
        <v>0.99103202071747087</v>
      </c>
    </row>
    <row r="18" spans="1:10" ht="14.45" customHeight="1" x14ac:dyDescent="0.25">
      <c r="A18" s="882" t="s">
        <v>609</v>
      </c>
      <c r="B18" s="883">
        <v>338897</v>
      </c>
      <c r="C18" s="884">
        <v>1</v>
      </c>
      <c r="D18" s="884">
        <v>1.5374219714016113</v>
      </c>
      <c r="E18" s="883">
        <v>220432</v>
      </c>
      <c r="F18" s="884">
        <v>0.65043951407064682</v>
      </c>
      <c r="G18" s="884">
        <v>1</v>
      </c>
      <c r="H18" s="883">
        <v>63375</v>
      </c>
      <c r="I18" s="884">
        <v>0.18700372089454909</v>
      </c>
      <c r="J18" s="885">
        <v>0.28750362923713435</v>
      </c>
    </row>
    <row r="19" spans="1:10" ht="14.45" customHeight="1" x14ac:dyDescent="0.25">
      <c r="A19" s="880" t="s">
        <v>6358</v>
      </c>
      <c r="B19" s="874"/>
      <c r="C19" s="875"/>
      <c r="D19" s="875"/>
      <c r="E19" s="874">
        <v>843</v>
      </c>
      <c r="F19" s="875"/>
      <c r="G19" s="875">
        <v>1</v>
      </c>
      <c r="H19" s="874"/>
      <c r="I19" s="875"/>
      <c r="J19" s="876"/>
    </row>
    <row r="20" spans="1:10" ht="14.45" customHeight="1" thickBot="1" x14ac:dyDescent="0.3">
      <c r="A20" s="881" t="s">
        <v>6359</v>
      </c>
      <c r="B20" s="877">
        <v>338897</v>
      </c>
      <c r="C20" s="878">
        <v>1</v>
      </c>
      <c r="D20" s="878">
        <v>1.5433241191498663</v>
      </c>
      <c r="E20" s="877">
        <v>219589</v>
      </c>
      <c r="F20" s="878">
        <v>0.64795203262348144</v>
      </c>
      <c r="G20" s="878">
        <v>1</v>
      </c>
      <c r="H20" s="877">
        <v>63375</v>
      </c>
      <c r="I20" s="878">
        <v>0.18700372089454909</v>
      </c>
      <c r="J20" s="879">
        <v>0.28860735282732741</v>
      </c>
    </row>
    <row r="21" spans="1:10" ht="14.45" customHeight="1" x14ac:dyDescent="0.2">
      <c r="A21" s="804" t="s">
        <v>301</v>
      </c>
    </row>
    <row r="22" spans="1:10" ht="14.45" customHeight="1" x14ac:dyDescent="0.2">
      <c r="A22" s="805" t="s">
        <v>2916</v>
      </c>
    </row>
    <row r="23" spans="1:10" ht="14.45" customHeight="1" x14ac:dyDescent="0.2">
      <c r="A23" s="804" t="s">
        <v>6360</v>
      </c>
    </row>
    <row r="24" spans="1:10" ht="14.45" customHeight="1" x14ac:dyDescent="0.2">
      <c r="A24" s="804" t="s">
        <v>6361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175A610-0384-433C-9FC9-27602D3709F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6410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27587</v>
      </c>
      <c r="C3" s="404">
        <f t="shared" si="0"/>
        <v>27790</v>
      </c>
      <c r="D3" s="438">
        <f t="shared" si="0"/>
        <v>27312</v>
      </c>
      <c r="E3" s="346">
        <f t="shared" si="0"/>
        <v>5262253.9700000007</v>
      </c>
      <c r="F3" s="344">
        <f t="shared" si="0"/>
        <v>5235130.3</v>
      </c>
      <c r="G3" s="405">
        <f t="shared" si="0"/>
        <v>5042306.95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6362</v>
      </c>
      <c r="B6" s="225">
        <v>10</v>
      </c>
      <c r="C6" s="225"/>
      <c r="D6" s="225">
        <v>6</v>
      </c>
      <c r="E6" s="887">
        <v>2502</v>
      </c>
      <c r="F6" s="887"/>
      <c r="G6" s="888">
        <v>1092</v>
      </c>
    </row>
    <row r="7" spans="1:7" ht="14.45" customHeight="1" x14ac:dyDescent="0.2">
      <c r="A7" s="857" t="s">
        <v>2918</v>
      </c>
      <c r="B7" s="849">
        <v>123</v>
      </c>
      <c r="C7" s="849">
        <v>205</v>
      </c>
      <c r="D7" s="849">
        <v>201</v>
      </c>
      <c r="E7" s="889">
        <v>22483</v>
      </c>
      <c r="F7" s="889">
        <v>46774</v>
      </c>
      <c r="G7" s="890">
        <v>45719</v>
      </c>
    </row>
    <row r="8" spans="1:7" ht="14.45" customHeight="1" x14ac:dyDescent="0.2">
      <c r="A8" s="857" t="s">
        <v>2919</v>
      </c>
      <c r="B8" s="849">
        <v>1657</v>
      </c>
      <c r="C8" s="849">
        <v>2330</v>
      </c>
      <c r="D8" s="849">
        <v>2298</v>
      </c>
      <c r="E8" s="889">
        <v>231620.33</v>
      </c>
      <c r="F8" s="889">
        <v>347231.33999999997</v>
      </c>
      <c r="G8" s="890">
        <v>335965.33</v>
      </c>
    </row>
    <row r="9" spans="1:7" ht="14.45" customHeight="1" x14ac:dyDescent="0.2">
      <c r="A9" s="857" t="s">
        <v>6363</v>
      </c>
      <c r="B9" s="849">
        <v>191</v>
      </c>
      <c r="C9" s="849">
        <v>521</v>
      </c>
      <c r="D9" s="849">
        <v>58</v>
      </c>
      <c r="E9" s="889">
        <v>50597</v>
      </c>
      <c r="F9" s="889">
        <v>125539</v>
      </c>
      <c r="G9" s="890">
        <v>14271</v>
      </c>
    </row>
    <row r="10" spans="1:7" ht="14.45" customHeight="1" x14ac:dyDescent="0.2">
      <c r="A10" s="857" t="s">
        <v>6364</v>
      </c>
      <c r="B10" s="849">
        <v>38</v>
      </c>
      <c r="C10" s="849"/>
      <c r="D10" s="849"/>
      <c r="E10" s="889">
        <v>5157.33</v>
      </c>
      <c r="F10" s="889"/>
      <c r="G10" s="890"/>
    </row>
    <row r="11" spans="1:7" ht="14.45" customHeight="1" x14ac:dyDescent="0.2">
      <c r="A11" s="857" t="s">
        <v>2920</v>
      </c>
      <c r="B11" s="849">
        <v>3772</v>
      </c>
      <c r="C11" s="849">
        <v>3911</v>
      </c>
      <c r="D11" s="849">
        <v>1297</v>
      </c>
      <c r="E11" s="889">
        <v>517771.33</v>
      </c>
      <c r="F11" s="889">
        <v>568016.66999999993</v>
      </c>
      <c r="G11" s="890">
        <v>181238.31999999998</v>
      </c>
    </row>
    <row r="12" spans="1:7" ht="14.45" customHeight="1" x14ac:dyDescent="0.2">
      <c r="A12" s="857" t="s">
        <v>6358</v>
      </c>
      <c r="B12" s="849">
        <v>587</v>
      </c>
      <c r="C12" s="849">
        <v>555</v>
      </c>
      <c r="D12" s="849">
        <v>672</v>
      </c>
      <c r="E12" s="889">
        <v>88542.67</v>
      </c>
      <c r="F12" s="889">
        <v>82263.66</v>
      </c>
      <c r="G12" s="890">
        <v>109027.99</v>
      </c>
    </row>
    <row r="13" spans="1:7" ht="14.45" customHeight="1" x14ac:dyDescent="0.2">
      <c r="A13" s="857" t="s">
        <v>2921</v>
      </c>
      <c r="B13" s="849">
        <v>242</v>
      </c>
      <c r="C13" s="849">
        <v>311</v>
      </c>
      <c r="D13" s="849">
        <v>354</v>
      </c>
      <c r="E13" s="889">
        <v>57066</v>
      </c>
      <c r="F13" s="889">
        <v>70789</v>
      </c>
      <c r="G13" s="890">
        <v>89700</v>
      </c>
    </row>
    <row r="14" spans="1:7" ht="14.45" customHeight="1" x14ac:dyDescent="0.2">
      <c r="A14" s="857" t="s">
        <v>6365</v>
      </c>
      <c r="B14" s="849">
        <v>16</v>
      </c>
      <c r="C14" s="849">
        <v>33</v>
      </c>
      <c r="D14" s="849">
        <v>8</v>
      </c>
      <c r="E14" s="889">
        <v>7793</v>
      </c>
      <c r="F14" s="889">
        <v>9227</v>
      </c>
      <c r="G14" s="890">
        <v>2016</v>
      </c>
    </row>
    <row r="15" spans="1:7" ht="14.45" customHeight="1" x14ac:dyDescent="0.2">
      <c r="A15" s="857" t="s">
        <v>2922</v>
      </c>
      <c r="B15" s="849">
        <v>115</v>
      </c>
      <c r="C15" s="849">
        <v>60</v>
      </c>
      <c r="D15" s="849">
        <v>47</v>
      </c>
      <c r="E15" s="889">
        <v>22728</v>
      </c>
      <c r="F15" s="889">
        <v>13212</v>
      </c>
      <c r="G15" s="890">
        <v>12415</v>
      </c>
    </row>
    <row r="16" spans="1:7" ht="14.45" customHeight="1" x14ac:dyDescent="0.2">
      <c r="A16" s="857" t="s">
        <v>2923</v>
      </c>
      <c r="B16" s="849">
        <v>47</v>
      </c>
      <c r="C16" s="849">
        <v>125</v>
      </c>
      <c r="D16" s="849">
        <v>353</v>
      </c>
      <c r="E16" s="889">
        <v>8584</v>
      </c>
      <c r="F16" s="889">
        <v>23645</v>
      </c>
      <c r="G16" s="890">
        <v>56197.990000000005</v>
      </c>
    </row>
    <row r="17" spans="1:7" ht="14.45" customHeight="1" x14ac:dyDescent="0.2">
      <c r="A17" s="857" t="s">
        <v>6366</v>
      </c>
      <c r="B17" s="849"/>
      <c r="C17" s="849"/>
      <c r="D17" s="849">
        <v>11</v>
      </c>
      <c r="E17" s="889"/>
      <c r="F17" s="889"/>
      <c r="G17" s="890">
        <v>2709</v>
      </c>
    </row>
    <row r="18" spans="1:7" ht="14.45" customHeight="1" x14ac:dyDescent="0.2">
      <c r="A18" s="857" t="s">
        <v>2924</v>
      </c>
      <c r="B18" s="849"/>
      <c r="C18" s="849"/>
      <c r="D18" s="849">
        <v>51</v>
      </c>
      <c r="E18" s="889"/>
      <c r="F18" s="889"/>
      <c r="G18" s="890">
        <v>13126</v>
      </c>
    </row>
    <row r="19" spans="1:7" ht="14.45" customHeight="1" x14ac:dyDescent="0.2">
      <c r="A19" s="857" t="s">
        <v>2925</v>
      </c>
      <c r="B19" s="849">
        <v>169</v>
      </c>
      <c r="C19" s="849">
        <v>196</v>
      </c>
      <c r="D19" s="849">
        <v>335</v>
      </c>
      <c r="E19" s="889">
        <v>38011</v>
      </c>
      <c r="F19" s="889">
        <v>45849</v>
      </c>
      <c r="G19" s="890">
        <v>75279</v>
      </c>
    </row>
    <row r="20" spans="1:7" ht="14.45" customHeight="1" x14ac:dyDescent="0.2">
      <c r="A20" s="857" t="s">
        <v>6367</v>
      </c>
      <c r="B20" s="849">
        <v>117</v>
      </c>
      <c r="C20" s="849">
        <v>2</v>
      </c>
      <c r="D20" s="849">
        <v>1</v>
      </c>
      <c r="E20" s="889">
        <v>26309</v>
      </c>
      <c r="F20" s="889">
        <v>504</v>
      </c>
      <c r="G20" s="890">
        <v>254</v>
      </c>
    </row>
    <row r="21" spans="1:7" ht="14.45" customHeight="1" x14ac:dyDescent="0.2">
      <c r="A21" s="857" t="s">
        <v>6368</v>
      </c>
      <c r="B21" s="849"/>
      <c r="C21" s="849">
        <v>3</v>
      </c>
      <c r="D21" s="849"/>
      <c r="E21" s="889"/>
      <c r="F21" s="889">
        <v>759</v>
      </c>
      <c r="G21" s="890"/>
    </row>
    <row r="22" spans="1:7" ht="14.45" customHeight="1" x14ac:dyDescent="0.2">
      <c r="A22" s="857" t="s">
        <v>2926</v>
      </c>
      <c r="B22" s="849">
        <v>38</v>
      </c>
      <c r="C22" s="849">
        <v>47</v>
      </c>
      <c r="D22" s="849">
        <v>51</v>
      </c>
      <c r="E22" s="889">
        <v>5813</v>
      </c>
      <c r="F22" s="889">
        <v>8121</v>
      </c>
      <c r="G22" s="890">
        <v>9368</v>
      </c>
    </row>
    <row r="23" spans="1:7" ht="14.45" customHeight="1" x14ac:dyDescent="0.2">
      <c r="A23" s="857" t="s">
        <v>2927</v>
      </c>
      <c r="B23" s="849">
        <v>49</v>
      </c>
      <c r="C23" s="849">
        <v>305</v>
      </c>
      <c r="D23" s="849">
        <v>352</v>
      </c>
      <c r="E23" s="889">
        <v>11192</v>
      </c>
      <c r="F23" s="889">
        <v>63402</v>
      </c>
      <c r="G23" s="890">
        <v>76158</v>
      </c>
    </row>
    <row r="24" spans="1:7" ht="14.45" customHeight="1" x14ac:dyDescent="0.2">
      <c r="A24" s="857" t="s">
        <v>2928</v>
      </c>
      <c r="B24" s="849">
        <v>194</v>
      </c>
      <c r="C24" s="849">
        <v>123</v>
      </c>
      <c r="D24" s="849">
        <v>100</v>
      </c>
      <c r="E24" s="889">
        <v>40258</v>
      </c>
      <c r="F24" s="889">
        <v>22965.33</v>
      </c>
      <c r="G24" s="890">
        <v>17165.66</v>
      </c>
    </row>
    <row r="25" spans="1:7" ht="14.45" customHeight="1" x14ac:dyDescent="0.2">
      <c r="A25" s="857" t="s">
        <v>6369</v>
      </c>
      <c r="B25" s="849">
        <v>104</v>
      </c>
      <c r="C25" s="849">
        <v>226</v>
      </c>
      <c r="D25" s="849">
        <v>235</v>
      </c>
      <c r="E25" s="889">
        <v>26104</v>
      </c>
      <c r="F25" s="889">
        <v>56952</v>
      </c>
      <c r="G25" s="890">
        <v>59690</v>
      </c>
    </row>
    <row r="26" spans="1:7" ht="14.45" customHeight="1" x14ac:dyDescent="0.2">
      <c r="A26" s="857" t="s">
        <v>2929</v>
      </c>
      <c r="B26" s="849">
        <v>122</v>
      </c>
      <c r="C26" s="849">
        <v>19</v>
      </c>
      <c r="D26" s="849">
        <v>53</v>
      </c>
      <c r="E26" s="889">
        <v>29993</v>
      </c>
      <c r="F26" s="889">
        <v>5017</v>
      </c>
      <c r="G26" s="890">
        <v>10660</v>
      </c>
    </row>
    <row r="27" spans="1:7" ht="14.45" customHeight="1" x14ac:dyDescent="0.2">
      <c r="A27" s="857" t="s">
        <v>6370</v>
      </c>
      <c r="B27" s="849">
        <v>1400</v>
      </c>
      <c r="C27" s="849">
        <v>387</v>
      </c>
      <c r="D27" s="849"/>
      <c r="E27" s="889">
        <v>187306.99</v>
      </c>
      <c r="F27" s="889">
        <v>63312</v>
      </c>
      <c r="G27" s="890"/>
    </row>
    <row r="28" spans="1:7" ht="14.45" customHeight="1" x14ac:dyDescent="0.2">
      <c r="A28" s="857" t="s">
        <v>2930</v>
      </c>
      <c r="B28" s="849">
        <v>1737</v>
      </c>
      <c r="C28" s="849">
        <v>1937</v>
      </c>
      <c r="D28" s="849">
        <v>1889</v>
      </c>
      <c r="E28" s="889">
        <v>381560.99000000005</v>
      </c>
      <c r="F28" s="889">
        <v>404832</v>
      </c>
      <c r="G28" s="890">
        <v>374576.68</v>
      </c>
    </row>
    <row r="29" spans="1:7" ht="14.45" customHeight="1" x14ac:dyDescent="0.2">
      <c r="A29" s="857" t="s">
        <v>6371</v>
      </c>
      <c r="B29" s="849"/>
      <c r="C29" s="849">
        <v>21</v>
      </c>
      <c r="D29" s="849">
        <v>228</v>
      </c>
      <c r="E29" s="889"/>
      <c r="F29" s="889">
        <v>6033</v>
      </c>
      <c r="G29" s="890">
        <v>53609</v>
      </c>
    </row>
    <row r="30" spans="1:7" ht="14.45" customHeight="1" x14ac:dyDescent="0.2">
      <c r="A30" s="857" t="s">
        <v>6372</v>
      </c>
      <c r="B30" s="849"/>
      <c r="C30" s="849">
        <v>16</v>
      </c>
      <c r="D30" s="849"/>
      <c r="E30" s="889"/>
      <c r="F30" s="889">
        <v>2222.33</v>
      </c>
      <c r="G30" s="890"/>
    </row>
    <row r="31" spans="1:7" ht="14.45" customHeight="1" x14ac:dyDescent="0.2">
      <c r="A31" s="857" t="s">
        <v>2931</v>
      </c>
      <c r="B31" s="849">
        <v>866</v>
      </c>
      <c r="C31" s="849">
        <v>3219</v>
      </c>
      <c r="D31" s="849">
        <v>2419</v>
      </c>
      <c r="E31" s="889">
        <v>147066.00999999998</v>
      </c>
      <c r="F31" s="889">
        <v>472514.99</v>
      </c>
      <c r="G31" s="890">
        <v>352427.33999999997</v>
      </c>
    </row>
    <row r="32" spans="1:7" ht="14.45" customHeight="1" x14ac:dyDescent="0.2">
      <c r="A32" s="857" t="s">
        <v>2932</v>
      </c>
      <c r="B32" s="849">
        <v>373</v>
      </c>
      <c r="C32" s="849">
        <v>445</v>
      </c>
      <c r="D32" s="849">
        <v>384</v>
      </c>
      <c r="E32" s="889">
        <v>92368</v>
      </c>
      <c r="F32" s="889">
        <v>109186</v>
      </c>
      <c r="G32" s="890">
        <v>92784</v>
      </c>
    </row>
    <row r="33" spans="1:7" ht="14.45" customHeight="1" x14ac:dyDescent="0.2">
      <c r="A33" s="857" t="s">
        <v>6373</v>
      </c>
      <c r="B33" s="849">
        <v>235</v>
      </c>
      <c r="C33" s="849">
        <v>7</v>
      </c>
      <c r="D33" s="849">
        <v>16</v>
      </c>
      <c r="E33" s="889">
        <v>50044</v>
      </c>
      <c r="F33" s="889">
        <v>2058</v>
      </c>
      <c r="G33" s="890">
        <v>4210</v>
      </c>
    </row>
    <row r="34" spans="1:7" ht="14.45" customHeight="1" x14ac:dyDescent="0.2">
      <c r="A34" s="857" t="s">
        <v>6374</v>
      </c>
      <c r="B34" s="849">
        <v>13</v>
      </c>
      <c r="C34" s="849"/>
      <c r="D34" s="849"/>
      <c r="E34" s="889">
        <v>3593</v>
      </c>
      <c r="F34" s="889"/>
      <c r="G34" s="890"/>
    </row>
    <row r="35" spans="1:7" ht="14.45" customHeight="1" x14ac:dyDescent="0.2">
      <c r="A35" s="857" t="s">
        <v>6375</v>
      </c>
      <c r="B35" s="849"/>
      <c r="C35" s="849"/>
      <c r="D35" s="849">
        <v>2</v>
      </c>
      <c r="E35" s="889"/>
      <c r="F35" s="889"/>
      <c r="G35" s="890">
        <v>212.32999999999998</v>
      </c>
    </row>
    <row r="36" spans="1:7" ht="14.45" customHeight="1" x14ac:dyDescent="0.2">
      <c r="A36" s="857" t="s">
        <v>6376</v>
      </c>
      <c r="B36" s="849"/>
      <c r="C36" s="849">
        <v>517</v>
      </c>
      <c r="D36" s="849"/>
      <c r="E36" s="889"/>
      <c r="F36" s="889">
        <v>129209</v>
      </c>
      <c r="G36" s="890"/>
    </row>
    <row r="37" spans="1:7" ht="14.45" customHeight="1" x14ac:dyDescent="0.2">
      <c r="A37" s="857" t="s">
        <v>6377</v>
      </c>
      <c r="B37" s="849"/>
      <c r="C37" s="849"/>
      <c r="D37" s="849">
        <v>3</v>
      </c>
      <c r="E37" s="889"/>
      <c r="F37" s="889"/>
      <c r="G37" s="890">
        <v>765</v>
      </c>
    </row>
    <row r="38" spans="1:7" ht="14.45" customHeight="1" x14ac:dyDescent="0.2">
      <c r="A38" s="857" t="s">
        <v>2933</v>
      </c>
      <c r="B38" s="849">
        <v>1697</v>
      </c>
      <c r="C38" s="849">
        <v>974</v>
      </c>
      <c r="D38" s="849">
        <v>2363</v>
      </c>
      <c r="E38" s="889">
        <v>209117</v>
      </c>
      <c r="F38" s="889">
        <v>138001.33000000002</v>
      </c>
      <c r="G38" s="890">
        <v>365277.66000000003</v>
      </c>
    </row>
    <row r="39" spans="1:7" ht="14.45" customHeight="1" x14ac:dyDescent="0.2">
      <c r="A39" s="857" t="s">
        <v>6378</v>
      </c>
      <c r="B39" s="849">
        <v>20</v>
      </c>
      <c r="C39" s="849">
        <v>43</v>
      </c>
      <c r="D39" s="849">
        <v>44</v>
      </c>
      <c r="E39" s="889">
        <v>5486</v>
      </c>
      <c r="F39" s="889">
        <v>11220</v>
      </c>
      <c r="G39" s="890">
        <v>10702</v>
      </c>
    </row>
    <row r="40" spans="1:7" ht="14.45" customHeight="1" x14ac:dyDescent="0.2">
      <c r="A40" s="857" t="s">
        <v>2934</v>
      </c>
      <c r="B40" s="849">
        <v>8</v>
      </c>
      <c r="C40" s="849">
        <v>22</v>
      </c>
      <c r="D40" s="849">
        <v>17</v>
      </c>
      <c r="E40" s="889">
        <v>1659</v>
      </c>
      <c r="F40" s="889">
        <v>4713</v>
      </c>
      <c r="G40" s="890">
        <v>3465</v>
      </c>
    </row>
    <row r="41" spans="1:7" ht="14.45" customHeight="1" x14ac:dyDescent="0.2">
      <c r="A41" s="857" t="s">
        <v>6379</v>
      </c>
      <c r="B41" s="849">
        <v>907</v>
      </c>
      <c r="C41" s="849"/>
      <c r="D41" s="849"/>
      <c r="E41" s="889">
        <v>224963</v>
      </c>
      <c r="F41" s="889"/>
      <c r="G41" s="890"/>
    </row>
    <row r="42" spans="1:7" ht="14.45" customHeight="1" x14ac:dyDescent="0.2">
      <c r="A42" s="857" t="s">
        <v>2935</v>
      </c>
      <c r="B42" s="849">
        <v>33</v>
      </c>
      <c r="C42" s="849">
        <v>25</v>
      </c>
      <c r="D42" s="849">
        <v>22</v>
      </c>
      <c r="E42" s="889">
        <v>6724</v>
      </c>
      <c r="F42" s="889">
        <v>3137</v>
      </c>
      <c r="G42" s="890">
        <v>3098</v>
      </c>
    </row>
    <row r="43" spans="1:7" ht="14.45" customHeight="1" x14ac:dyDescent="0.2">
      <c r="A43" s="857" t="s">
        <v>6380</v>
      </c>
      <c r="B43" s="849"/>
      <c r="C43" s="849">
        <v>3</v>
      </c>
      <c r="D43" s="849"/>
      <c r="E43" s="889"/>
      <c r="F43" s="889">
        <v>759</v>
      </c>
      <c r="G43" s="890"/>
    </row>
    <row r="44" spans="1:7" ht="14.45" customHeight="1" x14ac:dyDescent="0.2">
      <c r="A44" s="857" t="s">
        <v>2936</v>
      </c>
      <c r="B44" s="849"/>
      <c r="C44" s="849">
        <v>194</v>
      </c>
      <c r="D44" s="849">
        <v>154</v>
      </c>
      <c r="E44" s="889"/>
      <c r="F44" s="889">
        <v>49540</v>
      </c>
      <c r="G44" s="890">
        <v>38951</v>
      </c>
    </row>
    <row r="45" spans="1:7" ht="14.45" customHeight="1" x14ac:dyDescent="0.2">
      <c r="A45" s="857" t="s">
        <v>6381</v>
      </c>
      <c r="B45" s="849"/>
      <c r="C45" s="849">
        <v>24</v>
      </c>
      <c r="D45" s="849">
        <v>2</v>
      </c>
      <c r="E45" s="889"/>
      <c r="F45" s="889">
        <v>6048</v>
      </c>
      <c r="G45" s="890">
        <v>508</v>
      </c>
    </row>
    <row r="46" spans="1:7" ht="14.45" customHeight="1" x14ac:dyDescent="0.2">
      <c r="A46" s="857" t="s">
        <v>2937</v>
      </c>
      <c r="B46" s="849">
        <v>49</v>
      </c>
      <c r="C46" s="849">
        <v>167</v>
      </c>
      <c r="D46" s="849">
        <v>170</v>
      </c>
      <c r="E46" s="889">
        <v>13224</v>
      </c>
      <c r="F46" s="889">
        <v>32393</v>
      </c>
      <c r="G46" s="890">
        <v>38438</v>
      </c>
    </row>
    <row r="47" spans="1:7" ht="14.45" customHeight="1" x14ac:dyDescent="0.2">
      <c r="A47" s="857" t="s">
        <v>6382</v>
      </c>
      <c r="B47" s="849"/>
      <c r="C47" s="849"/>
      <c r="D47" s="849">
        <v>9</v>
      </c>
      <c r="E47" s="889"/>
      <c r="F47" s="889"/>
      <c r="G47" s="890">
        <v>2145</v>
      </c>
    </row>
    <row r="48" spans="1:7" ht="14.45" customHeight="1" x14ac:dyDescent="0.2">
      <c r="A48" s="857" t="s">
        <v>6383</v>
      </c>
      <c r="B48" s="849">
        <v>6</v>
      </c>
      <c r="C48" s="849"/>
      <c r="D48" s="849"/>
      <c r="E48" s="889">
        <v>1062</v>
      </c>
      <c r="F48" s="889"/>
      <c r="G48" s="890"/>
    </row>
    <row r="49" spans="1:7" ht="14.45" customHeight="1" x14ac:dyDescent="0.2">
      <c r="A49" s="857" t="s">
        <v>6384</v>
      </c>
      <c r="B49" s="849">
        <v>84</v>
      </c>
      <c r="C49" s="849">
        <v>121</v>
      </c>
      <c r="D49" s="849">
        <v>198</v>
      </c>
      <c r="E49" s="889">
        <v>18221</v>
      </c>
      <c r="F49" s="889">
        <v>30425</v>
      </c>
      <c r="G49" s="890">
        <v>50032</v>
      </c>
    </row>
    <row r="50" spans="1:7" ht="14.45" customHeight="1" x14ac:dyDescent="0.2">
      <c r="A50" s="857" t="s">
        <v>2938</v>
      </c>
      <c r="B50" s="849">
        <v>328</v>
      </c>
      <c r="C50" s="849">
        <v>440</v>
      </c>
      <c r="D50" s="849">
        <v>546</v>
      </c>
      <c r="E50" s="889">
        <v>83110</v>
      </c>
      <c r="F50" s="889">
        <v>97060</v>
      </c>
      <c r="G50" s="890">
        <v>118517</v>
      </c>
    </row>
    <row r="51" spans="1:7" ht="14.45" customHeight="1" x14ac:dyDescent="0.2">
      <c r="A51" s="857" t="s">
        <v>2939</v>
      </c>
      <c r="B51" s="849">
        <v>293</v>
      </c>
      <c r="C51" s="849">
        <v>307</v>
      </c>
      <c r="D51" s="849">
        <v>2079</v>
      </c>
      <c r="E51" s="889">
        <v>69421</v>
      </c>
      <c r="F51" s="889">
        <v>61961.650000000009</v>
      </c>
      <c r="G51" s="890">
        <v>306447.99999999994</v>
      </c>
    </row>
    <row r="52" spans="1:7" ht="14.45" customHeight="1" x14ac:dyDescent="0.2">
      <c r="A52" s="857" t="s">
        <v>2940</v>
      </c>
      <c r="B52" s="849">
        <v>14</v>
      </c>
      <c r="C52" s="849">
        <v>154</v>
      </c>
      <c r="D52" s="849">
        <v>248</v>
      </c>
      <c r="E52" s="889">
        <v>3383</v>
      </c>
      <c r="F52" s="889">
        <v>38171</v>
      </c>
      <c r="G52" s="890">
        <v>60167</v>
      </c>
    </row>
    <row r="53" spans="1:7" ht="14.45" customHeight="1" x14ac:dyDescent="0.2">
      <c r="A53" s="857" t="s">
        <v>2941</v>
      </c>
      <c r="B53" s="849">
        <v>522</v>
      </c>
      <c r="C53" s="849">
        <v>296</v>
      </c>
      <c r="D53" s="849">
        <v>511</v>
      </c>
      <c r="E53" s="889">
        <v>89081.66</v>
      </c>
      <c r="F53" s="889">
        <v>61645.990000000005</v>
      </c>
      <c r="G53" s="890">
        <v>78129.33</v>
      </c>
    </row>
    <row r="54" spans="1:7" ht="14.45" customHeight="1" x14ac:dyDescent="0.2">
      <c r="A54" s="857" t="s">
        <v>6385</v>
      </c>
      <c r="B54" s="849"/>
      <c r="C54" s="849"/>
      <c r="D54" s="849">
        <v>3</v>
      </c>
      <c r="E54" s="889"/>
      <c r="F54" s="889"/>
      <c r="G54" s="890">
        <v>878</v>
      </c>
    </row>
    <row r="55" spans="1:7" ht="14.45" customHeight="1" x14ac:dyDescent="0.2">
      <c r="A55" s="857" t="s">
        <v>6386</v>
      </c>
      <c r="B55" s="849">
        <v>59</v>
      </c>
      <c r="C55" s="849">
        <v>77</v>
      </c>
      <c r="D55" s="849">
        <v>108</v>
      </c>
      <c r="E55" s="889">
        <v>13774</v>
      </c>
      <c r="F55" s="889">
        <v>18425</v>
      </c>
      <c r="G55" s="890">
        <v>26817</v>
      </c>
    </row>
    <row r="56" spans="1:7" ht="14.45" customHeight="1" x14ac:dyDescent="0.2">
      <c r="A56" s="857" t="s">
        <v>6387</v>
      </c>
      <c r="B56" s="849">
        <v>10</v>
      </c>
      <c r="C56" s="849">
        <v>98</v>
      </c>
      <c r="D56" s="849">
        <v>200</v>
      </c>
      <c r="E56" s="889">
        <v>2510</v>
      </c>
      <c r="F56" s="889">
        <v>20808</v>
      </c>
      <c r="G56" s="890">
        <v>43509</v>
      </c>
    </row>
    <row r="57" spans="1:7" ht="14.45" customHeight="1" x14ac:dyDescent="0.2">
      <c r="A57" s="857" t="s">
        <v>2943</v>
      </c>
      <c r="B57" s="849">
        <v>133</v>
      </c>
      <c r="C57" s="849">
        <v>133</v>
      </c>
      <c r="D57" s="849">
        <v>226</v>
      </c>
      <c r="E57" s="889">
        <v>33331</v>
      </c>
      <c r="F57" s="889">
        <v>33703</v>
      </c>
      <c r="G57" s="890">
        <v>56697</v>
      </c>
    </row>
    <row r="58" spans="1:7" ht="14.45" customHeight="1" x14ac:dyDescent="0.2">
      <c r="A58" s="857" t="s">
        <v>2944</v>
      </c>
      <c r="B58" s="849">
        <v>118</v>
      </c>
      <c r="C58" s="849">
        <v>103</v>
      </c>
      <c r="D58" s="849">
        <v>190</v>
      </c>
      <c r="E58" s="889">
        <v>33687</v>
      </c>
      <c r="F58" s="889">
        <v>25716</v>
      </c>
      <c r="G58" s="890">
        <v>40197</v>
      </c>
    </row>
    <row r="59" spans="1:7" ht="14.45" customHeight="1" x14ac:dyDescent="0.2">
      <c r="A59" s="857" t="s">
        <v>6388</v>
      </c>
      <c r="B59" s="849">
        <v>15</v>
      </c>
      <c r="C59" s="849">
        <v>30</v>
      </c>
      <c r="D59" s="849">
        <v>60</v>
      </c>
      <c r="E59" s="889">
        <v>3765</v>
      </c>
      <c r="F59" s="889">
        <v>7569</v>
      </c>
      <c r="G59" s="890">
        <v>15240</v>
      </c>
    </row>
    <row r="60" spans="1:7" ht="14.45" customHeight="1" x14ac:dyDescent="0.2">
      <c r="A60" s="857" t="s">
        <v>2945</v>
      </c>
      <c r="B60" s="849">
        <v>95</v>
      </c>
      <c r="C60" s="849">
        <v>134</v>
      </c>
      <c r="D60" s="849">
        <v>85</v>
      </c>
      <c r="E60" s="889">
        <v>23883</v>
      </c>
      <c r="F60" s="889">
        <v>26827</v>
      </c>
      <c r="G60" s="890">
        <v>17590</v>
      </c>
    </row>
    <row r="61" spans="1:7" ht="14.45" customHeight="1" x14ac:dyDescent="0.2">
      <c r="A61" s="857" t="s">
        <v>6389</v>
      </c>
      <c r="B61" s="849">
        <v>530</v>
      </c>
      <c r="C61" s="849">
        <v>442</v>
      </c>
      <c r="D61" s="849">
        <v>509</v>
      </c>
      <c r="E61" s="889">
        <v>126697</v>
      </c>
      <c r="F61" s="889">
        <v>110562</v>
      </c>
      <c r="G61" s="890">
        <v>126595</v>
      </c>
    </row>
    <row r="62" spans="1:7" ht="14.45" customHeight="1" x14ac:dyDescent="0.2">
      <c r="A62" s="857" t="s">
        <v>6390</v>
      </c>
      <c r="B62" s="849">
        <v>6</v>
      </c>
      <c r="C62" s="849"/>
      <c r="D62" s="849"/>
      <c r="E62" s="889">
        <v>1062</v>
      </c>
      <c r="F62" s="889"/>
      <c r="G62" s="890"/>
    </row>
    <row r="63" spans="1:7" ht="14.45" customHeight="1" x14ac:dyDescent="0.2">
      <c r="A63" s="857" t="s">
        <v>2946</v>
      </c>
      <c r="B63" s="849">
        <v>1135</v>
      </c>
      <c r="C63" s="849">
        <v>867</v>
      </c>
      <c r="D63" s="849">
        <v>525</v>
      </c>
      <c r="E63" s="889">
        <v>276427</v>
      </c>
      <c r="F63" s="889">
        <v>214184</v>
      </c>
      <c r="G63" s="890">
        <v>131838</v>
      </c>
    </row>
    <row r="64" spans="1:7" ht="14.45" customHeight="1" x14ac:dyDescent="0.2">
      <c r="A64" s="857" t="s">
        <v>2947</v>
      </c>
      <c r="B64" s="849">
        <v>2642</v>
      </c>
      <c r="C64" s="849">
        <v>2946</v>
      </c>
      <c r="D64" s="849">
        <v>3450</v>
      </c>
      <c r="E64" s="889">
        <v>429110</v>
      </c>
      <c r="F64" s="889">
        <v>489065.67999999993</v>
      </c>
      <c r="G64" s="890">
        <v>562256.65999999992</v>
      </c>
    </row>
    <row r="65" spans="1:7" ht="14.45" customHeight="1" x14ac:dyDescent="0.2">
      <c r="A65" s="857" t="s">
        <v>6391</v>
      </c>
      <c r="B65" s="849"/>
      <c r="C65" s="849">
        <v>2</v>
      </c>
      <c r="D65" s="849"/>
      <c r="E65" s="889"/>
      <c r="F65" s="889">
        <v>211.32999999999998</v>
      </c>
      <c r="G65" s="890"/>
    </row>
    <row r="66" spans="1:7" ht="14.45" customHeight="1" x14ac:dyDescent="0.2">
      <c r="A66" s="857" t="s">
        <v>6392</v>
      </c>
      <c r="B66" s="849">
        <v>228</v>
      </c>
      <c r="C66" s="849">
        <v>41</v>
      </c>
      <c r="D66" s="849"/>
      <c r="E66" s="889">
        <v>50759</v>
      </c>
      <c r="F66" s="889">
        <v>10135</v>
      </c>
      <c r="G66" s="890"/>
    </row>
    <row r="67" spans="1:7" ht="14.45" customHeight="1" x14ac:dyDescent="0.2">
      <c r="A67" s="857" t="s">
        <v>6393</v>
      </c>
      <c r="B67" s="849">
        <v>370</v>
      </c>
      <c r="C67" s="849">
        <v>78</v>
      </c>
      <c r="D67" s="849">
        <v>16</v>
      </c>
      <c r="E67" s="889">
        <v>82810</v>
      </c>
      <c r="F67" s="889">
        <v>20525</v>
      </c>
      <c r="G67" s="890">
        <v>4064</v>
      </c>
    </row>
    <row r="68" spans="1:7" ht="14.45" customHeight="1" x14ac:dyDescent="0.2">
      <c r="A68" s="857" t="s">
        <v>6394</v>
      </c>
      <c r="B68" s="849">
        <v>7</v>
      </c>
      <c r="C68" s="849">
        <v>5</v>
      </c>
      <c r="D68" s="849">
        <v>1</v>
      </c>
      <c r="E68" s="889">
        <v>1313</v>
      </c>
      <c r="F68" s="889">
        <v>1581</v>
      </c>
      <c r="G68" s="890">
        <v>254</v>
      </c>
    </row>
    <row r="69" spans="1:7" ht="14.45" customHeight="1" x14ac:dyDescent="0.2">
      <c r="A69" s="857" t="s">
        <v>6395</v>
      </c>
      <c r="B69" s="849">
        <v>43</v>
      </c>
      <c r="C69" s="849">
        <v>26</v>
      </c>
      <c r="D69" s="849">
        <v>13</v>
      </c>
      <c r="E69" s="889">
        <v>11708</v>
      </c>
      <c r="F69" s="889">
        <v>8095</v>
      </c>
      <c r="G69" s="890">
        <v>2497.33</v>
      </c>
    </row>
    <row r="70" spans="1:7" ht="14.45" customHeight="1" x14ac:dyDescent="0.2">
      <c r="A70" s="857" t="s">
        <v>2948</v>
      </c>
      <c r="B70" s="849">
        <v>407</v>
      </c>
      <c r="C70" s="849">
        <v>332</v>
      </c>
      <c r="D70" s="849">
        <v>274</v>
      </c>
      <c r="E70" s="889">
        <v>96675</v>
      </c>
      <c r="F70" s="889">
        <v>73350</v>
      </c>
      <c r="G70" s="890">
        <v>62073</v>
      </c>
    </row>
    <row r="71" spans="1:7" ht="14.45" customHeight="1" x14ac:dyDescent="0.2">
      <c r="A71" s="857" t="s">
        <v>2949</v>
      </c>
      <c r="B71" s="849">
        <v>37</v>
      </c>
      <c r="C71" s="849">
        <v>17</v>
      </c>
      <c r="D71" s="849">
        <v>13</v>
      </c>
      <c r="E71" s="889">
        <v>7698.33</v>
      </c>
      <c r="F71" s="889">
        <v>844</v>
      </c>
      <c r="G71" s="890">
        <v>1025.33</v>
      </c>
    </row>
    <row r="72" spans="1:7" ht="14.45" customHeight="1" x14ac:dyDescent="0.2">
      <c r="A72" s="857" t="s">
        <v>2950</v>
      </c>
      <c r="B72" s="849">
        <v>447</v>
      </c>
      <c r="C72" s="849">
        <v>349</v>
      </c>
      <c r="D72" s="849">
        <v>260</v>
      </c>
      <c r="E72" s="889">
        <v>100825</v>
      </c>
      <c r="F72" s="889">
        <v>75321</v>
      </c>
      <c r="G72" s="890">
        <v>57443</v>
      </c>
    </row>
    <row r="73" spans="1:7" ht="14.45" customHeight="1" x14ac:dyDescent="0.2">
      <c r="A73" s="857" t="s">
        <v>6396</v>
      </c>
      <c r="B73" s="849">
        <v>339</v>
      </c>
      <c r="C73" s="849">
        <v>368</v>
      </c>
      <c r="D73" s="849">
        <v>237</v>
      </c>
      <c r="E73" s="889">
        <v>78785</v>
      </c>
      <c r="F73" s="889">
        <v>85412</v>
      </c>
      <c r="G73" s="890">
        <v>54060</v>
      </c>
    </row>
    <row r="74" spans="1:7" ht="14.45" customHeight="1" x14ac:dyDescent="0.2">
      <c r="A74" s="857" t="s">
        <v>6397</v>
      </c>
      <c r="B74" s="849"/>
      <c r="C74" s="849"/>
      <c r="D74" s="849">
        <v>6</v>
      </c>
      <c r="E74" s="889"/>
      <c r="F74" s="889"/>
      <c r="G74" s="890">
        <v>1331</v>
      </c>
    </row>
    <row r="75" spans="1:7" ht="14.45" customHeight="1" x14ac:dyDescent="0.2">
      <c r="A75" s="857" t="s">
        <v>6398</v>
      </c>
      <c r="B75" s="849"/>
      <c r="C75" s="849"/>
      <c r="D75" s="849">
        <v>13</v>
      </c>
      <c r="E75" s="889"/>
      <c r="F75" s="889"/>
      <c r="G75" s="890">
        <v>3142</v>
      </c>
    </row>
    <row r="76" spans="1:7" ht="14.45" customHeight="1" x14ac:dyDescent="0.2">
      <c r="A76" s="857" t="s">
        <v>2951</v>
      </c>
      <c r="B76" s="849">
        <v>259</v>
      </c>
      <c r="C76" s="849">
        <v>126</v>
      </c>
      <c r="D76" s="849">
        <v>268</v>
      </c>
      <c r="E76" s="889">
        <v>58230</v>
      </c>
      <c r="F76" s="889">
        <v>34140</v>
      </c>
      <c r="G76" s="890">
        <v>61985</v>
      </c>
    </row>
    <row r="77" spans="1:7" ht="14.45" customHeight="1" x14ac:dyDescent="0.2">
      <c r="A77" s="857" t="s">
        <v>6399</v>
      </c>
      <c r="B77" s="849">
        <v>16</v>
      </c>
      <c r="C77" s="849"/>
      <c r="D77" s="849"/>
      <c r="E77" s="889">
        <v>3595</v>
      </c>
      <c r="F77" s="889"/>
      <c r="G77" s="890"/>
    </row>
    <row r="78" spans="1:7" ht="14.45" customHeight="1" x14ac:dyDescent="0.2">
      <c r="A78" s="857" t="s">
        <v>2952</v>
      </c>
      <c r="B78" s="849">
        <v>10</v>
      </c>
      <c r="C78" s="849">
        <v>10</v>
      </c>
      <c r="D78" s="849">
        <v>22</v>
      </c>
      <c r="E78" s="889">
        <v>2719</v>
      </c>
      <c r="F78" s="889">
        <v>2620</v>
      </c>
      <c r="G78" s="890">
        <v>3100</v>
      </c>
    </row>
    <row r="79" spans="1:7" ht="14.45" customHeight="1" x14ac:dyDescent="0.2">
      <c r="A79" s="857" t="s">
        <v>6400</v>
      </c>
      <c r="B79" s="849">
        <v>190</v>
      </c>
      <c r="C79" s="849">
        <v>92</v>
      </c>
      <c r="D79" s="849">
        <v>2</v>
      </c>
      <c r="E79" s="889">
        <v>33788</v>
      </c>
      <c r="F79" s="889">
        <v>16656</v>
      </c>
      <c r="G79" s="890">
        <v>508</v>
      </c>
    </row>
    <row r="80" spans="1:7" ht="14.45" customHeight="1" x14ac:dyDescent="0.2">
      <c r="A80" s="857" t="s">
        <v>6401</v>
      </c>
      <c r="B80" s="849">
        <v>59</v>
      </c>
      <c r="C80" s="849">
        <v>42</v>
      </c>
      <c r="D80" s="849">
        <v>108</v>
      </c>
      <c r="E80" s="889">
        <v>12970</v>
      </c>
      <c r="F80" s="889">
        <v>11432</v>
      </c>
      <c r="G80" s="890">
        <v>23546</v>
      </c>
    </row>
    <row r="81" spans="1:7" ht="14.45" customHeight="1" x14ac:dyDescent="0.2">
      <c r="A81" s="857" t="s">
        <v>2953</v>
      </c>
      <c r="B81" s="849">
        <v>19</v>
      </c>
      <c r="C81" s="849">
        <v>25</v>
      </c>
      <c r="D81" s="849">
        <v>3</v>
      </c>
      <c r="E81" s="889">
        <v>5402</v>
      </c>
      <c r="F81" s="889">
        <v>10657</v>
      </c>
      <c r="G81" s="890">
        <v>114</v>
      </c>
    </row>
    <row r="82" spans="1:7" ht="14.45" customHeight="1" x14ac:dyDescent="0.2">
      <c r="A82" s="857" t="s">
        <v>6402</v>
      </c>
      <c r="B82" s="849">
        <v>568</v>
      </c>
      <c r="C82" s="849">
        <v>429</v>
      </c>
      <c r="D82" s="849">
        <v>204</v>
      </c>
      <c r="E82" s="889">
        <v>126979</v>
      </c>
      <c r="F82" s="889">
        <v>84942</v>
      </c>
      <c r="G82" s="890">
        <v>43091</v>
      </c>
    </row>
    <row r="83" spans="1:7" ht="14.45" customHeight="1" x14ac:dyDescent="0.2">
      <c r="A83" s="857" t="s">
        <v>2954</v>
      </c>
      <c r="B83" s="849">
        <v>180</v>
      </c>
      <c r="C83" s="849">
        <v>200</v>
      </c>
      <c r="D83" s="849">
        <v>262</v>
      </c>
      <c r="E83" s="889">
        <v>45004</v>
      </c>
      <c r="F83" s="889">
        <v>51513</v>
      </c>
      <c r="G83" s="890">
        <v>66250</v>
      </c>
    </row>
    <row r="84" spans="1:7" ht="14.45" customHeight="1" x14ac:dyDescent="0.2">
      <c r="A84" s="857" t="s">
        <v>6403</v>
      </c>
      <c r="B84" s="849">
        <v>2</v>
      </c>
      <c r="C84" s="849"/>
      <c r="D84" s="849"/>
      <c r="E84" s="889">
        <v>210.32999999999998</v>
      </c>
      <c r="F84" s="889"/>
      <c r="G84" s="890"/>
    </row>
    <row r="85" spans="1:7" ht="14.45" customHeight="1" x14ac:dyDescent="0.2">
      <c r="A85" s="857" t="s">
        <v>2955</v>
      </c>
      <c r="B85" s="849">
        <v>17</v>
      </c>
      <c r="C85" s="849">
        <v>99</v>
      </c>
      <c r="D85" s="849">
        <v>25</v>
      </c>
      <c r="E85" s="889">
        <v>4394</v>
      </c>
      <c r="F85" s="889">
        <v>22996</v>
      </c>
      <c r="G85" s="890">
        <v>6034</v>
      </c>
    </row>
    <row r="86" spans="1:7" ht="14.45" customHeight="1" x14ac:dyDescent="0.2">
      <c r="A86" s="857" t="s">
        <v>2956</v>
      </c>
      <c r="B86" s="849">
        <v>3</v>
      </c>
      <c r="C86" s="849">
        <v>1</v>
      </c>
      <c r="D86" s="849">
        <v>24</v>
      </c>
      <c r="E86" s="889">
        <v>753</v>
      </c>
      <c r="F86" s="889">
        <v>37</v>
      </c>
      <c r="G86" s="890">
        <v>5346</v>
      </c>
    </row>
    <row r="87" spans="1:7" ht="14.45" customHeight="1" x14ac:dyDescent="0.2">
      <c r="A87" s="857" t="s">
        <v>6404</v>
      </c>
      <c r="B87" s="849">
        <v>556</v>
      </c>
      <c r="C87" s="849">
        <v>279</v>
      </c>
      <c r="D87" s="849">
        <v>236</v>
      </c>
      <c r="E87" s="889">
        <v>117658</v>
      </c>
      <c r="F87" s="889">
        <v>58014</v>
      </c>
      <c r="G87" s="890">
        <v>54470</v>
      </c>
    </row>
    <row r="88" spans="1:7" ht="14.45" customHeight="1" x14ac:dyDescent="0.2">
      <c r="A88" s="857" t="s">
        <v>6405</v>
      </c>
      <c r="B88" s="849">
        <v>737</v>
      </c>
      <c r="C88" s="849">
        <v>10</v>
      </c>
      <c r="D88" s="849"/>
      <c r="E88" s="889">
        <v>183498</v>
      </c>
      <c r="F88" s="889">
        <v>2520</v>
      </c>
      <c r="G88" s="890"/>
    </row>
    <row r="89" spans="1:7" ht="14.45" customHeight="1" x14ac:dyDescent="0.2">
      <c r="A89" s="857" t="s">
        <v>6406</v>
      </c>
      <c r="B89" s="849">
        <v>3</v>
      </c>
      <c r="C89" s="849">
        <v>215</v>
      </c>
      <c r="D89" s="849">
        <v>212</v>
      </c>
      <c r="E89" s="889">
        <v>740</v>
      </c>
      <c r="F89" s="889">
        <v>46306</v>
      </c>
      <c r="G89" s="890">
        <v>46655</v>
      </c>
    </row>
    <row r="90" spans="1:7" ht="14.45" customHeight="1" x14ac:dyDescent="0.2">
      <c r="A90" s="857" t="s">
        <v>2957</v>
      </c>
      <c r="B90" s="849"/>
      <c r="C90" s="849"/>
      <c r="D90" s="849">
        <v>7</v>
      </c>
      <c r="E90" s="889"/>
      <c r="F90" s="889"/>
      <c r="G90" s="890">
        <v>1634</v>
      </c>
    </row>
    <row r="91" spans="1:7" ht="14.45" customHeight="1" x14ac:dyDescent="0.2">
      <c r="A91" s="857" t="s">
        <v>2958</v>
      </c>
      <c r="B91" s="849">
        <v>11</v>
      </c>
      <c r="C91" s="849">
        <v>315</v>
      </c>
      <c r="D91" s="849">
        <v>8</v>
      </c>
      <c r="E91" s="889">
        <v>1320</v>
      </c>
      <c r="F91" s="889">
        <v>64417</v>
      </c>
      <c r="G91" s="890">
        <v>304</v>
      </c>
    </row>
    <row r="92" spans="1:7" ht="14.45" customHeight="1" x14ac:dyDescent="0.2">
      <c r="A92" s="857" t="s">
        <v>2959</v>
      </c>
      <c r="B92" s="849"/>
      <c r="C92" s="849"/>
      <c r="D92" s="849">
        <v>166</v>
      </c>
      <c r="E92" s="889"/>
      <c r="F92" s="889"/>
      <c r="G92" s="890">
        <v>37089</v>
      </c>
    </row>
    <row r="93" spans="1:7" ht="14.45" customHeight="1" x14ac:dyDescent="0.2">
      <c r="A93" s="857" t="s">
        <v>6407</v>
      </c>
      <c r="B93" s="849">
        <v>39</v>
      </c>
      <c r="C93" s="849"/>
      <c r="D93" s="849"/>
      <c r="E93" s="889">
        <v>9229</v>
      </c>
      <c r="F93" s="889"/>
      <c r="G93" s="890"/>
    </row>
    <row r="94" spans="1:7" ht="14.45" customHeight="1" x14ac:dyDescent="0.2">
      <c r="A94" s="857" t="s">
        <v>2960</v>
      </c>
      <c r="B94" s="849">
        <v>1689</v>
      </c>
      <c r="C94" s="849">
        <v>1385</v>
      </c>
      <c r="D94" s="849">
        <v>1565</v>
      </c>
      <c r="E94" s="889">
        <v>404475</v>
      </c>
      <c r="F94" s="889">
        <v>336405</v>
      </c>
      <c r="G94" s="890">
        <v>376087</v>
      </c>
    </row>
    <row r="95" spans="1:7" ht="14.45" customHeight="1" x14ac:dyDescent="0.2">
      <c r="A95" s="857" t="s">
        <v>6408</v>
      </c>
      <c r="B95" s="849">
        <v>199</v>
      </c>
      <c r="C95" s="849">
        <v>157</v>
      </c>
      <c r="D95" s="849"/>
      <c r="E95" s="889">
        <v>47435</v>
      </c>
      <c r="F95" s="889">
        <v>39723</v>
      </c>
      <c r="G95" s="890"/>
    </row>
    <row r="96" spans="1:7" ht="14.45" customHeight="1" x14ac:dyDescent="0.2">
      <c r="A96" s="857" t="s">
        <v>6409</v>
      </c>
      <c r="B96" s="849"/>
      <c r="C96" s="849"/>
      <c r="D96" s="849">
        <v>6</v>
      </c>
      <c r="E96" s="889"/>
      <c r="F96" s="889"/>
      <c r="G96" s="890">
        <v>1143</v>
      </c>
    </row>
    <row r="97" spans="1:7" ht="14.45" customHeight="1" thickBot="1" x14ac:dyDescent="0.25">
      <c r="A97" s="893" t="s">
        <v>2961</v>
      </c>
      <c r="B97" s="851">
        <v>233</v>
      </c>
      <c r="C97" s="851">
        <v>66</v>
      </c>
      <c r="D97" s="851">
        <v>218</v>
      </c>
      <c r="E97" s="891">
        <v>49120</v>
      </c>
      <c r="F97" s="891">
        <v>15709</v>
      </c>
      <c r="G97" s="892">
        <v>40929</v>
      </c>
    </row>
    <row r="98" spans="1:7" ht="14.45" customHeight="1" x14ac:dyDescent="0.2">
      <c r="A98" s="804" t="s">
        <v>301</v>
      </c>
    </row>
    <row r="99" spans="1:7" ht="14.45" customHeight="1" x14ac:dyDescent="0.2">
      <c r="A99" s="805" t="s">
        <v>2916</v>
      </c>
    </row>
    <row r="100" spans="1:7" ht="14.45" customHeight="1" x14ac:dyDescent="0.2">
      <c r="A100" s="804" t="s">
        <v>6360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F411FB4-37A7-44B0-9A21-56B17D9A35B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6540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28281.599999999999</v>
      </c>
      <c r="H3" s="208">
        <f t="shared" si="0"/>
        <v>5485774.7599999998</v>
      </c>
      <c r="I3" s="78"/>
      <c r="J3" s="78"/>
      <c r="K3" s="208">
        <f t="shared" si="0"/>
        <v>28771.98</v>
      </c>
      <c r="L3" s="208">
        <f t="shared" si="0"/>
        <v>5542210.4999999991</v>
      </c>
      <c r="M3" s="78"/>
      <c r="N3" s="78"/>
      <c r="O3" s="208">
        <f t="shared" si="0"/>
        <v>28168.739999999998</v>
      </c>
      <c r="P3" s="208">
        <f t="shared" si="0"/>
        <v>5319598.3000000007</v>
      </c>
      <c r="Q3" s="79">
        <f>IF(L3=0,0,P3/L3)</f>
        <v>0.95983331921441839</v>
      </c>
      <c r="R3" s="209">
        <f>IF(O3=0,0,P3/O3)</f>
        <v>188.84757713692559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6411</v>
      </c>
      <c r="C6" s="825" t="s">
        <v>603</v>
      </c>
      <c r="D6" s="825" t="s">
        <v>6412</v>
      </c>
      <c r="E6" s="825" t="s">
        <v>6413</v>
      </c>
      <c r="F6" s="825" t="s">
        <v>6414</v>
      </c>
      <c r="G6" s="225"/>
      <c r="H6" s="225"/>
      <c r="I6" s="825"/>
      <c r="J6" s="825"/>
      <c r="K6" s="225"/>
      <c r="L6" s="225"/>
      <c r="M6" s="825"/>
      <c r="N6" s="825"/>
      <c r="O6" s="225">
        <v>0</v>
      </c>
      <c r="P6" s="225">
        <v>0</v>
      </c>
      <c r="Q6" s="830"/>
      <c r="R6" s="848"/>
    </row>
    <row r="7" spans="1:18" ht="14.45" customHeight="1" x14ac:dyDescent="0.2">
      <c r="A7" s="831"/>
      <c r="B7" s="832" t="s">
        <v>6411</v>
      </c>
      <c r="C7" s="832" t="s">
        <v>603</v>
      </c>
      <c r="D7" s="832" t="s">
        <v>6412</v>
      </c>
      <c r="E7" s="832" t="s">
        <v>6415</v>
      </c>
      <c r="F7" s="832" t="s">
        <v>6416</v>
      </c>
      <c r="G7" s="849">
        <v>23</v>
      </c>
      <c r="H7" s="849">
        <v>0</v>
      </c>
      <c r="I7" s="832"/>
      <c r="J7" s="832">
        <v>0</v>
      </c>
      <c r="K7" s="849">
        <v>25</v>
      </c>
      <c r="L7" s="849">
        <v>0</v>
      </c>
      <c r="M7" s="832"/>
      <c r="N7" s="832">
        <v>0</v>
      </c>
      <c r="O7" s="849">
        <v>14</v>
      </c>
      <c r="P7" s="849">
        <v>0</v>
      </c>
      <c r="Q7" s="837"/>
      <c r="R7" s="850">
        <v>0</v>
      </c>
    </row>
    <row r="8" spans="1:18" ht="14.45" customHeight="1" x14ac:dyDescent="0.2">
      <c r="A8" s="831" t="s">
        <v>6417</v>
      </c>
      <c r="B8" s="832" t="s">
        <v>6418</v>
      </c>
      <c r="C8" s="832" t="s">
        <v>598</v>
      </c>
      <c r="D8" s="832" t="s">
        <v>6419</v>
      </c>
      <c r="E8" s="832" t="s">
        <v>6420</v>
      </c>
      <c r="F8" s="832" t="s">
        <v>6421</v>
      </c>
      <c r="G8" s="849">
        <v>0.2</v>
      </c>
      <c r="H8" s="849">
        <v>10.82</v>
      </c>
      <c r="I8" s="832">
        <v>3.9991129509166182E-2</v>
      </c>
      <c r="J8" s="832">
        <v>54.1</v>
      </c>
      <c r="K8" s="849">
        <v>5</v>
      </c>
      <c r="L8" s="849">
        <v>270.55999999999995</v>
      </c>
      <c r="M8" s="832">
        <v>1</v>
      </c>
      <c r="N8" s="832">
        <v>54.111999999999988</v>
      </c>
      <c r="O8" s="849">
        <v>1.2</v>
      </c>
      <c r="P8" s="849">
        <v>65.22</v>
      </c>
      <c r="Q8" s="837">
        <v>0.24105558840922536</v>
      </c>
      <c r="R8" s="850">
        <v>54.35</v>
      </c>
    </row>
    <row r="9" spans="1:18" ht="14.45" customHeight="1" x14ac:dyDescent="0.2">
      <c r="A9" s="831" t="s">
        <v>6417</v>
      </c>
      <c r="B9" s="832" t="s">
        <v>6418</v>
      </c>
      <c r="C9" s="832" t="s">
        <v>598</v>
      </c>
      <c r="D9" s="832" t="s">
        <v>6419</v>
      </c>
      <c r="E9" s="832" t="s">
        <v>6422</v>
      </c>
      <c r="F9" s="832" t="s">
        <v>6423</v>
      </c>
      <c r="G9" s="849">
        <v>14.999999999999996</v>
      </c>
      <c r="H9" s="849">
        <v>1582.1100000000001</v>
      </c>
      <c r="I9" s="832">
        <v>0.7228834739857718</v>
      </c>
      <c r="J9" s="832">
        <v>105.47400000000003</v>
      </c>
      <c r="K9" s="849">
        <v>31.400000000000002</v>
      </c>
      <c r="L9" s="849">
        <v>2188.61</v>
      </c>
      <c r="M9" s="832">
        <v>1</v>
      </c>
      <c r="N9" s="832">
        <v>69.700955414012739</v>
      </c>
      <c r="O9" s="849">
        <v>33.200000000000003</v>
      </c>
      <c r="P9" s="849">
        <v>2314.0699999999997</v>
      </c>
      <c r="Q9" s="837">
        <v>1.0573240549938088</v>
      </c>
      <c r="R9" s="850">
        <v>69.700903614457815</v>
      </c>
    </row>
    <row r="10" spans="1:18" ht="14.45" customHeight="1" x14ac:dyDescent="0.2">
      <c r="A10" s="831" t="s">
        <v>6417</v>
      </c>
      <c r="B10" s="832" t="s">
        <v>6418</v>
      </c>
      <c r="C10" s="832" t="s">
        <v>598</v>
      </c>
      <c r="D10" s="832" t="s">
        <v>6419</v>
      </c>
      <c r="E10" s="832" t="s">
        <v>6424</v>
      </c>
      <c r="F10" s="832" t="s">
        <v>6425</v>
      </c>
      <c r="G10" s="849">
        <v>99.800000000000026</v>
      </c>
      <c r="H10" s="849">
        <v>28477.679999999997</v>
      </c>
      <c r="I10" s="832">
        <v>0.6617548435431122</v>
      </c>
      <c r="J10" s="832">
        <v>285.34749498997985</v>
      </c>
      <c r="K10" s="849">
        <v>132.39999999999998</v>
      </c>
      <c r="L10" s="849">
        <v>43033.579999999994</v>
      </c>
      <c r="M10" s="832">
        <v>1</v>
      </c>
      <c r="N10" s="832">
        <v>325.0270392749245</v>
      </c>
      <c r="O10" s="849">
        <v>108.00000000000001</v>
      </c>
      <c r="P10" s="849">
        <v>31831.439999999999</v>
      </c>
      <c r="Q10" s="837">
        <v>0.7396884014762426</v>
      </c>
      <c r="R10" s="850">
        <v>294.73555555555549</v>
      </c>
    </row>
    <row r="11" spans="1:18" ht="14.45" customHeight="1" x14ac:dyDescent="0.2">
      <c r="A11" s="831" t="s">
        <v>6417</v>
      </c>
      <c r="B11" s="832" t="s">
        <v>6418</v>
      </c>
      <c r="C11" s="832" t="s">
        <v>598</v>
      </c>
      <c r="D11" s="832" t="s">
        <v>6419</v>
      </c>
      <c r="E11" s="832" t="s">
        <v>6426</v>
      </c>
      <c r="F11" s="832" t="s">
        <v>713</v>
      </c>
      <c r="G11" s="849">
        <v>6.9999999999999991</v>
      </c>
      <c r="H11" s="849">
        <v>430.33999999999992</v>
      </c>
      <c r="I11" s="832">
        <v>4.8023658073875666</v>
      </c>
      <c r="J11" s="832">
        <v>61.477142857142852</v>
      </c>
      <c r="K11" s="849">
        <v>1.6</v>
      </c>
      <c r="L11" s="849">
        <v>89.610000000000014</v>
      </c>
      <c r="M11" s="832">
        <v>1</v>
      </c>
      <c r="N11" s="832">
        <v>56.006250000000009</v>
      </c>
      <c r="O11" s="849">
        <v>2</v>
      </c>
      <c r="P11" s="849">
        <v>101.24</v>
      </c>
      <c r="Q11" s="837">
        <v>1.1297846222519805</v>
      </c>
      <c r="R11" s="850">
        <v>50.62</v>
      </c>
    </row>
    <row r="12" spans="1:18" ht="14.45" customHeight="1" x14ac:dyDescent="0.2">
      <c r="A12" s="831" t="s">
        <v>6417</v>
      </c>
      <c r="B12" s="832" t="s">
        <v>6418</v>
      </c>
      <c r="C12" s="832" t="s">
        <v>598</v>
      </c>
      <c r="D12" s="832" t="s">
        <v>6419</v>
      </c>
      <c r="E12" s="832" t="s">
        <v>6427</v>
      </c>
      <c r="F12" s="832" t="s">
        <v>717</v>
      </c>
      <c r="G12" s="849">
        <v>80</v>
      </c>
      <c r="H12" s="849">
        <v>1099.2000000000003</v>
      </c>
      <c r="I12" s="832">
        <v>1.1199070819451662</v>
      </c>
      <c r="J12" s="832">
        <v>13.740000000000004</v>
      </c>
      <c r="K12" s="849">
        <v>72</v>
      </c>
      <c r="L12" s="849">
        <v>981.51000000000022</v>
      </c>
      <c r="M12" s="832">
        <v>1</v>
      </c>
      <c r="N12" s="832">
        <v>13.632083333333336</v>
      </c>
      <c r="O12" s="849">
        <v>9</v>
      </c>
      <c r="P12" s="849">
        <v>120.33</v>
      </c>
      <c r="Q12" s="837">
        <v>0.12259681511140993</v>
      </c>
      <c r="R12" s="850">
        <v>13.37</v>
      </c>
    </row>
    <row r="13" spans="1:18" ht="14.45" customHeight="1" x14ac:dyDescent="0.2">
      <c r="A13" s="831" t="s">
        <v>6417</v>
      </c>
      <c r="B13" s="832" t="s">
        <v>6418</v>
      </c>
      <c r="C13" s="832" t="s">
        <v>598</v>
      </c>
      <c r="D13" s="832" t="s">
        <v>6419</v>
      </c>
      <c r="E13" s="832" t="s">
        <v>6428</v>
      </c>
      <c r="F13" s="832" t="s">
        <v>719</v>
      </c>
      <c r="G13" s="849"/>
      <c r="H13" s="849"/>
      <c r="I13" s="832"/>
      <c r="J13" s="832"/>
      <c r="K13" s="849"/>
      <c r="L13" s="849"/>
      <c r="M13" s="832"/>
      <c r="N13" s="832"/>
      <c r="O13" s="849">
        <v>1.8</v>
      </c>
      <c r="P13" s="849">
        <v>1099.83</v>
      </c>
      <c r="Q13" s="837"/>
      <c r="R13" s="850">
        <v>611.01666666666665</v>
      </c>
    </row>
    <row r="14" spans="1:18" ht="14.45" customHeight="1" x14ac:dyDescent="0.2">
      <c r="A14" s="831" t="s">
        <v>6417</v>
      </c>
      <c r="B14" s="832" t="s">
        <v>6418</v>
      </c>
      <c r="C14" s="832" t="s">
        <v>598</v>
      </c>
      <c r="D14" s="832" t="s">
        <v>6419</v>
      </c>
      <c r="E14" s="832" t="s">
        <v>6429</v>
      </c>
      <c r="F14" s="832" t="s">
        <v>6430</v>
      </c>
      <c r="G14" s="849"/>
      <c r="H14" s="849"/>
      <c r="I14" s="832"/>
      <c r="J14" s="832"/>
      <c r="K14" s="849"/>
      <c r="L14" s="849"/>
      <c r="M14" s="832"/>
      <c r="N14" s="832"/>
      <c r="O14" s="849">
        <v>1.4</v>
      </c>
      <c r="P14" s="849">
        <v>54.62</v>
      </c>
      <c r="Q14" s="837"/>
      <c r="R14" s="850">
        <v>39.014285714285712</v>
      </c>
    </row>
    <row r="15" spans="1:18" ht="14.45" customHeight="1" x14ac:dyDescent="0.2">
      <c r="A15" s="831" t="s">
        <v>6417</v>
      </c>
      <c r="B15" s="832" t="s">
        <v>6418</v>
      </c>
      <c r="C15" s="832" t="s">
        <v>598</v>
      </c>
      <c r="D15" s="832" t="s">
        <v>6419</v>
      </c>
      <c r="E15" s="832" t="s">
        <v>6429</v>
      </c>
      <c r="F15" s="832" t="s">
        <v>4381</v>
      </c>
      <c r="G15" s="849"/>
      <c r="H15" s="849"/>
      <c r="I15" s="832"/>
      <c r="J15" s="832"/>
      <c r="K15" s="849"/>
      <c r="L15" s="849"/>
      <c r="M15" s="832"/>
      <c r="N15" s="832"/>
      <c r="O15" s="849">
        <v>0.8</v>
      </c>
      <c r="P15" s="849">
        <v>31.2</v>
      </c>
      <c r="Q15" s="837"/>
      <c r="R15" s="850">
        <v>39</v>
      </c>
    </row>
    <row r="16" spans="1:18" ht="14.45" customHeight="1" x14ac:dyDescent="0.2">
      <c r="A16" s="831" t="s">
        <v>6417</v>
      </c>
      <c r="B16" s="832" t="s">
        <v>6418</v>
      </c>
      <c r="C16" s="832" t="s">
        <v>598</v>
      </c>
      <c r="D16" s="832" t="s">
        <v>6419</v>
      </c>
      <c r="E16" s="832" t="s">
        <v>6431</v>
      </c>
      <c r="F16" s="832" t="s">
        <v>3936</v>
      </c>
      <c r="G16" s="849">
        <v>0.2</v>
      </c>
      <c r="H16" s="849">
        <v>35.4</v>
      </c>
      <c r="I16" s="832">
        <v>0.10526315789473685</v>
      </c>
      <c r="J16" s="832">
        <v>176.99999999999997</v>
      </c>
      <c r="K16" s="849">
        <v>1.9000000000000004</v>
      </c>
      <c r="L16" s="849">
        <v>336.29999999999995</v>
      </c>
      <c r="M16" s="832">
        <v>1</v>
      </c>
      <c r="N16" s="832">
        <v>176.99999999999994</v>
      </c>
      <c r="O16" s="849">
        <v>0.30000000000000004</v>
      </c>
      <c r="P16" s="849">
        <v>53.099999999999994</v>
      </c>
      <c r="Q16" s="837">
        <v>0.15789473684210525</v>
      </c>
      <c r="R16" s="850">
        <v>176.99999999999994</v>
      </c>
    </row>
    <row r="17" spans="1:18" ht="14.45" customHeight="1" x14ac:dyDescent="0.2">
      <c r="A17" s="831" t="s">
        <v>6417</v>
      </c>
      <c r="B17" s="832" t="s">
        <v>6418</v>
      </c>
      <c r="C17" s="832" t="s">
        <v>598</v>
      </c>
      <c r="D17" s="832" t="s">
        <v>6419</v>
      </c>
      <c r="E17" s="832" t="s">
        <v>6432</v>
      </c>
      <c r="F17" s="832" t="s">
        <v>749</v>
      </c>
      <c r="G17" s="849">
        <v>2.6800000000000006</v>
      </c>
      <c r="H17" s="849">
        <v>209.04000000000002</v>
      </c>
      <c r="I17" s="832">
        <v>0.82516875222042385</v>
      </c>
      <c r="J17" s="832">
        <v>77.999999999999986</v>
      </c>
      <c r="K17" s="849">
        <v>4.3999999999999995</v>
      </c>
      <c r="L17" s="849">
        <v>253.33000000000004</v>
      </c>
      <c r="M17" s="832">
        <v>1</v>
      </c>
      <c r="N17" s="832">
        <v>57.575000000000017</v>
      </c>
      <c r="O17" s="849">
        <v>3.100000000000001</v>
      </c>
      <c r="P17" s="849">
        <v>161.61999999999998</v>
      </c>
      <c r="Q17" s="837">
        <v>0.63798207871156176</v>
      </c>
      <c r="R17" s="850">
        <v>52.135483870967718</v>
      </c>
    </row>
    <row r="18" spans="1:18" ht="14.45" customHeight="1" x14ac:dyDescent="0.2">
      <c r="A18" s="831" t="s">
        <v>6417</v>
      </c>
      <c r="B18" s="832" t="s">
        <v>6418</v>
      </c>
      <c r="C18" s="832" t="s">
        <v>598</v>
      </c>
      <c r="D18" s="832" t="s">
        <v>6419</v>
      </c>
      <c r="E18" s="832" t="s">
        <v>6433</v>
      </c>
      <c r="F18" s="832" t="s">
        <v>681</v>
      </c>
      <c r="G18" s="849">
        <v>7.3</v>
      </c>
      <c r="H18" s="849">
        <v>542.04999999999995</v>
      </c>
      <c r="I18" s="832">
        <v>0.36715299791378803</v>
      </c>
      <c r="J18" s="832">
        <v>74.253424657534239</v>
      </c>
      <c r="K18" s="849">
        <v>21.000000000000007</v>
      </c>
      <c r="L18" s="849">
        <v>1476.3599999999997</v>
      </c>
      <c r="M18" s="832">
        <v>1</v>
      </c>
      <c r="N18" s="832">
        <v>70.302857142857107</v>
      </c>
      <c r="O18" s="849">
        <v>22.3</v>
      </c>
      <c r="P18" s="849">
        <v>1340.6599999999999</v>
      </c>
      <c r="Q18" s="837">
        <v>0.90808474897721436</v>
      </c>
      <c r="R18" s="850">
        <v>60.119282511210756</v>
      </c>
    </row>
    <row r="19" spans="1:18" ht="14.45" customHeight="1" x14ac:dyDescent="0.2">
      <c r="A19" s="831" t="s">
        <v>6417</v>
      </c>
      <c r="B19" s="832" t="s">
        <v>6418</v>
      </c>
      <c r="C19" s="832" t="s">
        <v>598</v>
      </c>
      <c r="D19" s="832" t="s">
        <v>6419</v>
      </c>
      <c r="E19" s="832" t="s">
        <v>6434</v>
      </c>
      <c r="F19" s="832" t="s">
        <v>6435</v>
      </c>
      <c r="G19" s="849">
        <v>0.2</v>
      </c>
      <c r="H19" s="849">
        <v>13.94</v>
      </c>
      <c r="I19" s="832"/>
      <c r="J19" s="832">
        <v>69.699999999999989</v>
      </c>
      <c r="K19" s="849"/>
      <c r="L19" s="849"/>
      <c r="M19" s="832"/>
      <c r="N19" s="832"/>
      <c r="O19" s="849">
        <v>0.99999999999999989</v>
      </c>
      <c r="P19" s="849">
        <v>51.83</v>
      </c>
      <c r="Q19" s="837"/>
      <c r="R19" s="850">
        <v>51.830000000000005</v>
      </c>
    </row>
    <row r="20" spans="1:18" ht="14.45" customHeight="1" x14ac:dyDescent="0.2">
      <c r="A20" s="831" t="s">
        <v>6417</v>
      </c>
      <c r="B20" s="832" t="s">
        <v>6418</v>
      </c>
      <c r="C20" s="832" t="s">
        <v>598</v>
      </c>
      <c r="D20" s="832" t="s">
        <v>6419</v>
      </c>
      <c r="E20" s="832" t="s">
        <v>6436</v>
      </c>
      <c r="F20" s="832" t="s">
        <v>674</v>
      </c>
      <c r="G20" s="849">
        <v>27.619999999999997</v>
      </c>
      <c r="H20" s="849">
        <v>17953</v>
      </c>
      <c r="I20" s="832">
        <v>0.72079269932911261</v>
      </c>
      <c r="J20" s="832">
        <v>650.00000000000011</v>
      </c>
      <c r="K20" s="849">
        <v>42.399999999999991</v>
      </c>
      <c r="L20" s="849">
        <v>24907.299999999992</v>
      </c>
      <c r="M20" s="832">
        <v>1</v>
      </c>
      <c r="N20" s="832">
        <v>587.43632075471692</v>
      </c>
      <c r="O20" s="849">
        <v>52</v>
      </c>
      <c r="P20" s="849">
        <v>27820.409999999989</v>
      </c>
      <c r="Q20" s="837">
        <v>1.1169580805627266</v>
      </c>
      <c r="R20" s="850">
        <v>535.00788461538446</v>
      </c>
    </row>
    <row r="21" spans="1:18" ht="14.45" customHeight="1" x14ac:dyDescent="0.2">
      <c r="A21" s="831" t="s">
        <v>6417</v>
      </c>
      <c r="B21" s="832" t="s">
        <v>6418</v>
      </c>
      <c r="C21" s="832" t="s">
        <v>598</v>
      </c>
      <c r="D21" s="832" t="s">
        <v>6419</v>
      </c>
      <c r="E21" s="832" t="s">
        <v>6437</v>
      </c>
      <c r="F21" s="832" t="s">
        <v>679</v>
      </c>
      <c r="G21" s="849">
        <v>2</v>
      </c>
      <c r="H21" s="849">
        <v>33.6</v>
      </c>
      <c r="I21" s="832">
        <v>0.25</v>
      </c>
      <c r="J21" s="832">
        <v>16.8</v>
      </c>
      <c r="K21" s="849">
        <v>8</v>
      </c>
      <c r="L21" s="849">
        <v>134.4</v>
      </c>
      <c r="M21" s="832">
        <v>1</v>
      </c>
      <c r="N21" s="832">
        <v>16.8</v>
      </c>
      <c r="O21" s="849">
        <v>23</v>
      </c>
      <c r="P21" s="849">
        <v>386.4</v>
      </c>
      <c r="Q21" s="837">
        <v>2.8749999999999996</v>
      </c>
      <c r="R21" s="850">
        <v>16.8</v>
      </c>
    </row>
    <row r="22" spans="1:18" ht="14.45" customHeight="1" x14ac:dyDescent="0.2">
      <c r="A22" s="831" t="s">
        <v>6417</v>
      </c>
      <c r="B22" s="832" t="s">
        <v>6418</v>
      </c>
      <c r="C22" s="832" t="s">
        <v>598</v>
      </c>
      <c r="D22" s="832" t="s">
        <v>6419</v>
      </c>
      <c r="E22" s="832" t="s">
        <v>6438</v>
      </c>
      <c r="F22" s="832" t="s">
        <v>2235</v>
      </c>
      <c r="G22" s="849">
        <v>0.2</v>
      </c>
      <c r="H22" s="849">
        <v>10.89</v>
      </c>
      <c r="I22" s="832">
        <v>0.25</v>
      </c>
      <c r="J22" s="832">
        <v>54.45</v>
      </c>
      <c r="K22" s="849">
        <v>0.8</v>
      </c>
      <c r="L22" s="849">
        <v>43.56</v>
      </c>
      <c r="M22" s="832">
        <v>1</v>
      </c>
      <c r="N22" s="832">
        <v>54.45</v>
      </c>
      <c r="O22" s="849"/>
      <c r="P22" s="849"/>
      <c r="Q22" s="837"/>
      <c r="R22" s="850"/>
    </row>
    <row r="23" spans="1:18" ht="14.45" customHeight="1" x14ac:dyDescent="0.2">
      <c r="A23" s="831" t="s">
        <v>6417</v>
      </c>
      <c r="B23" s="832" t="s">
        <v>6418</v>
      </c>
      <c r="C23" s="832" t="s">
        <v>598</v>
      </c>
      <c r="D23" s="832" t="s">
        <v>6419</v>
      </c>
      <c r="E23" s="832" t="s">
        <v>6439</v>
      </c>
      <c r="F23" s="832" t="s">
        <v>687</v>
      </c>
      <c r="G23" s="849">
        <v>2.06</v>
      </c>
      <c r="H23" s="849">
        <v>250.83</v>
      </c>
      <c r="I23" s="832">
        <v>2.9457428068115092</v>
      </c>
      <c r="J23" s="832">
        <v>121.7621359223301</v>
      </c>
      <c r="K23" s="849">
        <v>0.70000000000000007</v>
      </c>
      <c r="L23" s="849">
        <v>85.15</v>
      </c>
      <c r="M23" s="832">
        <v>1</v>
      </c>
      <c r="N23" s="832">
        <v>121.64285714285714</v>
      </c>
      <c r="O23" s="849">
        <v>0.31999999999999995</v>
      </c>
      <c r="P23" s="849">
        <v>38.909999999999997</v>
      </c>
      <c r="Q23" s="837">
        <v>0.45695830886670574</v>
      </c>
      <c r="R23" s="850">
        <v>121.59375000000001</v>
      </c>
    </row>
    <row r="24" spans="1:18" ht="14.45" customHeight="1" x14ac:dyDescent="0.2">
      <c r="A24" s="831" t="s">
        <v>6417</v>
      </c>
      <c r="B24" s="832" t="s">
        <v>6418</v>
      </c>
      <c r="C24" s="832" t="s">
        <v>598</v>
      </c>
      <c r="D24" s="832" t="s">
        <v>6419</v>
      </c>
      <c r="E24" s="832" t="s">
        <v>6440</v>
      </c>
      <c r="F24" s="832" t="s">
        <v>687</v>
      </c>
      <c r="G24" s="849">
        <v>0.09</v>
      </c>
      <c r="H24" s="849">
        <v>18.059999999999999</v>
      </c>
      <c r="I24" s="832">
        <v>0.14285714285714285</v>
      </c>
      <c r="J24" s="832">
        <v>200.66666666666666</v>
      </c>
      <c r="K24" s="849">
        <v>0.63000000000000023</v>
      </c>
      <c r="L24" s="849">
        <v>126.41999999999999</v>
      </c>
      <c r="M24" s="832">
        <v>1</v>
      </c>
      <c r="N24" s="832">
        <v>200.66666666666657</v>
      </c>
      <c r="O24" s="849">
        <v>0.62000000000000011</v>
      </c>
      <c r="P24" s="849">
        <v>120.40999999999997</v>
      </c>
      <c r="Q24" s="837">
        <v>0.95246005378895726</v>
      </c>
      <c r="R24" s="850">
        <v>194.20967741935476</v>
      </c>
    </row>
    <row r="25" spans="1:18" ht="14.45" customHeight="1" x14ac:dyDescent="0.2">
      <c r="A25" s="831" t="s">
        <v>6417</v>
      </c>
      <c r="B25" s="832" t="s">
        <v>6418</v>
      </c>
      <c r="C25" s="832" t="s">
        <v>598</v>
      </c>
      <c r="D25" s="832" t="s">
        <v>6419</v>
      </c>
      <c r="E25" s="832" t="s">
        <v>6441</v>
      </c>
      <c r="F25" s="832" t="s">
        <v>687</v>
      </c>
      <c r="G25" s="849">
        <v>29.600000000000005</v>
      </c>
      <c r="H25" s="849">
        <v>7206.4400000000005</v>
      </c>
      <c r="I25" s="832">
        <v>0.7739847038341372</v>
      </c>
      <c r="J25" s="832">
        <v>243.46081081081078</v>
      </c>
      <c r="K25" s="849">
        <v>38.249999999999979</v>
      </c>
      <c r="L25" s="849">
        <v>9310.8300000000017</v>
      </c>
      <c r="M25" s="832">
        <v>1</v>
      </c>
      <c r="N25" s="832">
        <v>243.42039215686293</v>
      </c>
      <c r="O25" s="849">
        <v>45.400000000000006</v>
      </c>
      <c r="P25" s="849">
        <v>11051.990000000005</v>
      </c>
      <c r="Q25" s="837">
        <v>1.1870037365089905</v>
      </c>
      <c r="R25" s="850">
        <v>243.43590308370054</v>
      </c>
    </row>
    <row r="26" spans="1:18" ht="14.45" customHeight="1" x14ac:dyDescent="0.2">
      <c r="A26" s="831" t="s">
        <v>6417</v>
      </c>
      <c r="B26" s="832" t="s">
        <v>6418</v>
      </c>
      <c r="C26" s="832" t="s">
        <v>598</v>
      </c>
      <c r="D26" s="832" t="s">
        <v>6419</v>
      </c>
      <c r="E26" s="832" t="s">
        <v>6442</v>
      </c>
      <c r="F26" s="832" t="s">
        <v>6443</v>
      </c>
      <c r="G26" s="849">
        <v>16.599999999999998</v>
      </c>
      <c r="H26" s="849">
        <v>622.65000000000009</v>
      </c>
      <c r="I26" s="832">
        <v>0.77227906976744198</v>
      </c>
      <c r="J26" s="832">
        <v>37.509036144578324</v>
      </c>
      <c r="K26" s="849">
        <v>21.500000000000004</v>
      </c>
      <c r="L26" s="849">
        <v>806.25</v>
      </c>
      <c r="M26" s="832">
        <v>1</v>
      </c>
      <c r="N26" s="832">
        <v>37.499999999999993</v>
      </c>
      <c r="O26" s="849"/>
      <c r="P26" s="849"/>
      <c r="Q26" s="837"/>
      <c r="R26" s="850"/>
    </row>
    <row r="27" spans="1:18" ht="14.45" customHeight="1" x14ac:dyDescent="0.2">
      <c r="A27" s="831" t="s">
        <v>6417</v>
      </c>
      <c r="B27" s="832" t="s">
        <v>6418</v>
      </c>
      <c r="C27" s="832" t="s">
        <v>598</v>
      </c>
      <c r="D27" s="832" t="s">
        <v>6419</v>
      </c>
      <c r="E27" s="832" t="s">
        <v>6444</v>
      </c>
      <c r="F27" s="832" t="s">
        <v>1381</v>
      </c>
      <c r="G27" s="849">
        <v>0.05</v>
      </c>
      <c r="H27" s="849">
        <v>18.47</v>
      </c>
      <c r="I27" s="832"/>
      <c r="J27" s="832">
        <v>369.4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6417</v>
      </c>
      <c r="B28" s="832" t="s">
        <v>6418</v>
      </c>
      <c r="C28" s="832" t="s">
        <v>598</v>
      </c>
      <c r="D28" s="832" t="s">
        <v>6419</v>
      </c>
      <c r="E28" s="832" t="s">
        <v>6445</v>
      </c>
      <c r="F28" s="832" t="s">
        <v>2376</v>
      </c>
      <c r="G28" s="849"/>
      <c r="H28" s="849"/>
      <c r="I28" s="832"/>
      <c r="J28" s="832"/>
      <c r="K28" s="849"/>
      <c r="L28" s="849"/>
      <c r="M28" s="832"/>
      <c r="N28" s="832"/>
      <c r="O28" s="849">
        <v>0.1</v>
      </c>
      <c r="P28" s="849">
        <v>27.549999999999997</v>
      </c>
      <c r="Q28" s="837"/>
      <c r="R28" s="850">
        <v>275.49999999999994</v>
      </c>
    </row>
    <row r="29" spans="1:18" ht="14.45" customHeight="1" x14ac:dyDescent="0.2">
      <c r="A29" s="831" t="s">
        <v>6417</v>
      </c>
      <c r="B29" s="832" t="s">
        <v>6418</v>
      </c>
      <c r="C29" s="832" t="s">
        <v>598</v>
      </c>
      <c r="D29" s="832" t="s">
        <v>6419</v>
      </c>
      <c r="E29" s="832" t="s">
        <v>6446</v>
      </c>
      <c r="F29" s="832" t="s">
        <v>699</v>
      </c>
      <c r="G29" s="849"/>
      <c r="H29" s="849"/>
      <c r="I29" s="832"/>
      <c r="J29" s="832"/>
      <c r="K29" s="849"/>
      <c r="L29" s="849"/>
      <c r="M29" s="832"/>
      <c r="N29" s="832"/>
      <c r="O29" s="849">
        <v>2.2000000000000002</v>
      </c>
      <c r="P29" s="849">
        <v>62.010000000000005</v>
      </c>
      <c r="Q29" s="837"/>
      <c r="R29" s="850">
        <v>28.186363636363637</v>
      </c>
    </row>
    <row r="30" spans="1:18" ht="14.45" customHeight="1" x14ac:dyDescent="0.2">
      <c r="A30" s="831" t="s">
        <v>6417</v>
      </c>
      <c r="B30" s="832" t="s">
        <v>6418</v>
      </c>
      <c r="C30" s="832" t="s">
        <v>598</v>
      </c>
      <c r="D30" s="832" t="s">
        <v>6419</v>
      </c>
      <c r="E30" s="832" t="s">
        <v>6447</v>
      </c>
      <c r="F30" s="832" t="s">
        <v>2358</v>
      </c>
      <c r="G30" s="849"/>
      <c r="H30" s="849"/>
      <c r="I30" s="832"/>
      <c r="J30" s="832"/>
      <c r="K30" s="849"/>
      <c r="L30" s="849"/>
      <c r="M30" s="832"/>
      <c r="N30" s="832"/>
      <c r="O30" s="849">
        <v>8.8999999999999986</v>
      </c>
      <c r="P30" s="849">
        <v>2014.3300000000002</v>
      </c>
      <c r="Q30" s="837"/>
      <c r="R30" s="850">
        <v>226.32921348314613</v>
      </c>
    </row>
    <row r="31" spans="1:18" ht="14.45" customHeight="1" x14ac:dyDescent="0.2">
      <c r="A31" s="831" t="s">
        <v>6417</v>
      </c>
      <c r="B31" s="832" t="s">
        <v>6418</v>
      </c>
      <c r="C31" s="832" t="s">
        <v>598</v>
      </c>
      <c r="D31" s="832" t="s">
        <v>6419</v>
      </c>
      <c r="E31" s="832" t="s">
        <v>6448</v>
      </c>
      <c r="F31" s="832" t="s">
        <v>2358</v>
      </c>
      <c r="G31" s="849"/>
      <c r="H31" s="849"/>
      <c r="I31" s="832"/>
      <c r="J31" s="832"/>
      <c r="K31" s="849"/>
      <c r="L31" s="849"/>
      <c r="M31" s="832"/>
      <c r="N31" s="832"/>
      <c r="O31" s="849">
        <v>18.099999999999998</v>
      </c>
      <c r="P31" s="849">
        <v>925.22</v>
      </c>
      <c r="Q31" s="837"/>
      <c r="R31" s="850">
        <v>51.117127071823212</v>
      </c>
    </row>
    <row r="32" spans="1:18" ht="14.45" customHeight="1" x14ac:dyDescent="0.2">
      <c r="A32" s="831" t="s">
        <v>6417</v>
      </c>
      <c r="B32" s="832" t="s">
        <v>6418</v>
      </c>
      <c r="C32" s="832" t="s">
        <v>598</v>
      </c>
      <c r="D32" s="832" t="s">
        <v>6449</v>
      </c>
      <c r="E32" s="832" t="s">
        <v>6450</v>
      </c>
      <c r="F32" s="832" t="s">
        <v>6451</v>
      </c>
      <c r="G32" s="849">
        <v>6</v>
      </c>
      <c r="H32" s="849">
        <v>1455.84</v>
      </c>
      <c r="I32" s="832">
        <v>1.2000000000000002</v>
      </c>
      <c r="J32" s="832">
        <v>242.64</v>
      </c>
      <c r="K32" s="849">
        <v>5</v>
      </c>
      <c r="L32" s="849">
        <v>1213.1999999999998</v>
      </c>
      <c r="M32" s="832">
        <v>1</v>
      </c>
      <c r="N32" s="832">
        <v>242.63999999999996</v>
      </c>
      <c r="O32" s="849">
        <v>5</v>
      </c>
      <c r="P32" s="849">
        <v>1213.1999999999998</v>
      </c>
      <c r="Q32" s="837">
        <v>1</v>
      </c>
      <c r="R32" s="850">
        <v>242.63999999999996</v>
      </c>
    </row>
    <row r="33" spans="1:18" ht="14.45" customHeight="1" x14ac:dyDescent="0.2">
      <c r="A33" s="831" t="s">
        <v>6417</v>
      </c>
      <c r="B33" s="832" t="s">
        <v>6418</v>
      </c>
      <c r="C33" s="832" t="s">
        <v>598</v>
      </c>
      <c r="D33" s="832" t="s">
        <v>6449</v>
      </c>
      <c r="E33" s="832" t="s">
        <v>6452</v>
      </c>
      <c r="F33" s="832" t="s">
        <v>6453</v>
      </c>
      <c r="G33" s="849">
        <v>73</v>
      </c>
      <c r="H33" s="849">
        <v>17712.72</v>
      </c>
      <c r="I33" s="832">
        <v>0.39247311827956999</v>
      </c>
      <c r="J33" s="832">
        <v>242.64000000000001</v>
      </c>
      <c r="K33" s="849">
        <v>186</v>
      </c>
      <c r="L33" s="849">
        <v>45131.039999999994</v>
      </c>
      <c r="M33" s="832">
        <v>1</v>
      </c>
      <c r="N33" s="832">
        <v>242.63999999999996</v>
      </c>
      <c r="O33" s="849">
        <v>113</v>
      </c>
      <c r="P33" s="849">
        <v>24868.12</v>
      </c>
      <c r="Q33" s="837">
        <v>0.55102031772367754</v>
      </c>
      <c r="R33" s="850">
        <v>220.07185840707965</v>
      </c>
    </row>
    <row r="34" spans="1:18" ht="14.45" customHeight="1" x14ac:dyDescent="0.2">
      <c r="A34" s="831" t="s">
        <v>6417</v>
      </c>
      <c r="B34" s="832" t="s">
        <v>6418</v>
      </c>
      <c r="C34" s="832" t="s">
        <v>598</v>
      </c>
      <c r="D34" s="832" t="s">
        <v>6449</v>
      </c>
      <c r="E34" s="832" t="s">
        <v>6454</v>
      </c>
      <c r="F34" s="832" t="s">
        <v>6455</v>
      </c>
      <c r="G34" s="849">
        <v>14</v>
      </c>
      <c r="H34" s="849">
        <v>3396.96</v>
      </c>
      <c r="I34" s="832">
        <v>0.31111111111111106</v>
      </c>
      <c r="J34" s="832">
        <v>242.64000000000001</v>
      </c>
      <c r="K34" s="849">
        <v>45</v>
      </c>
      <c r="L34" s="849">
        <v>10918.800000000001</v>
      </c>
      <c r="M34" s="832">
        <v>1</v>
      </c>
      <c r="N34" s="832">
        <v>242.64000000000001</v>
      </c>
      <c r="O34" s="849">
        <v>56</v>
      </c>
      <c r="P34" s="849">
        <v>11970.64</v>
      </c>
      <c r="Q34" s="837">
        <v>1.0963329303586473</v>
      </c>
      <c r="R34" s="850">
        <v>213.76142857142855</v>
      </c>
    </row>
    <row r="35" spans="1:18" ht="14.45" customHeight="1" x14ac:dyDescent="0.2">
      <c r="A35" s="831" t="s">
        <v>6417</v>
      </c>
      <c r="B35" s="832" t="s">
        <v>6418</v>
      </c>
      <c r="C35" s="832" t="s">
        <v>598</v>
      </c>
      <c r="D35" s="832" t="s">
        <v>6449</v>
      </c>
      <c r="E35" s="832" t="s">
        <v>6456</v>
      </c>
      <c r="F35" s="832" t="s">
        <v>6457</v>
      </c>
      <c r="G35" s="849">
        <v>17</v>
      </c>
      <c r="H35" s="849">
        <v>6613</v>
      </c>
      <c r="I35" s="832">
        <v>2.8333333333333335</v>
      </c>
      <c r="J35" s="832">
        <v>389</v>
      </c>
      <c r="K35" s="849">
        <v>6</v>
      </c>
      <c r="L35" s="849">
        <v>2334</v>
      </c>
      <c r="M35" s="832">
        <v>1</v>
      </c>
      <c r="N35" s="832">
        <v>389</v>
      </c>
      <c r="O35" s="849"/>
      <c r="P35" s="849"/>
      <c r="Q35" s="837"/>
      <c r="R35" s="850"/>
    </row>
    <row r="36" spans="1:18" ht="14.45" customHeight="1" x14ac:dyDescent="0.2">
      <c r="A36" s="831" t="s">
        <v>6417</v>
      </c>
      <c r="B36" s="832" t="s">
        <v>6418</v>
      </c>
      <c r="C36" s="832" t="s">
        <v>598</v>
      </c>
      <c r="D36" s="832" t="s">
        <v>6449</v>
      </c>
      <c r="E36" s="832" t="s">
        <v>6458</v>
      </c>
      <c r="F36" s="832" t="s">
        <v>6457</v>
      </c>
      <c r="G36" s="849">
        <v>227</v>
      </c>
      <c r="H36" s="849">
        <v>101923</v>
      </c>
      <c r="I36" s="832">
        <v>0.73701298701298701</v>
      </c>
      <c r="J36" s="832">
        <v>449</v>
      </c>
      <c r="K36" s="849">
        <v>308</v>
      </c>
      <c r="L36" s="849">
        <v>138292</v>
      </c>
      <c r="M36" s="832">
        <v>1</v>
      </c>
      <c r="N36" s="832">
        <v>449</v>
      </c>
      <c r="O36" s="849">
        <v>283</v>
      </c>
      <c r="P36" s="849">
        <v>127067</v>
      </c>
      <c r="Q36" s="837">
        <v>0.91883116883116878</v>
      </c>
      <c r="R36" s="850">
        <v>449</v>
      </c>
    </row>
    <row r="37" spans="1:18" ht="14.45" customHeight="1" x14ac:dyDescent="0.2">
      <c r="A37" s="831" t="s">
        <v>6417</v>
      </c>
      <c r="B37" s="832" t="s">
        <v>6418</v>
      </c>
      <c r="C37" s="832" t="s">
        <v>598</v>
      </c>
      <c r="D37" s="832" t="s">
        <v>6449</v>
      </c>
      <c r="E37" s="832" t="s">
        <v>6459</v>
      </c>
      <c r="F37" s="832" t="s">
        <v>6457</v>
      </c>
      <c r="G37" s="849">
        <v>66</v>
      </c>
      <c r="H37" s="849">
        <v>33000</v>
      </c>
      <c r="I37" s="832">
        <v>1.375</v>
      </c>
      <c r="J37" s="832">
        <v>500</v>
      </c>
      <c r="K37" s="849">
        <v>48</v>
      </c>
      <c r="L37" s="849">
        <v>24000</v>
      </c>
      <c r="M37" s="832">
        <v>1</v>
      </c>
      <c r="N37" s="832">
        <v>500</v>
      </c>
      <c r="O37" s="849">
        <v>65</v>
      </c>
      <c r="P37" s="849">
        <v>32500</v>
      </c>
      <c r="Q37" s="837">
        <v>1.3541666666666667</v>
      </c>
      <c r="R37" s="850">
        <v>500</v>
      </c>
    </row>
    <row r="38" spans="1:18" ht="14.45" customHeight="1" x14ac:dyDescent="0.2">
      <c r="A38" s="831" t="s">
        <v>6417</v>
      </c>
      <c r="B38" s="832" t="s">
        <v>6418</v>
      </c>
      <c r="C38" s="832" t="s">
        <v>598</v>
      </c>
      <c r="D38" s="832" t="s">
        <v>6412</v>
      </c>
      <c r="E38" s="832" t="s">
        <v>6460</v>
      </c>
      <c r="F38" s="832" t="s">
        <v>6461</v>
      </c>
      <c r="G38" s="849">
        <v>78</v>
      </c>
      <c r="H38" s="849">
        <v>6084</v>
      </c>
      <c r="I38" s="832">
        <v>0.8125</v>
      </c>
      <c r="J38" s="832">
        <v>78</v>
      </c>
      <c r="K38" s="849">
        <v>96</v>
      </c>
      <c r="L38" s="849">
        <v>7488</v>
      </c>
      <c r="M38" s="832">
        <v>1</v>
      </c>
      <c r="N38" s="832">
        <v>78</v>
      </c>
      <c r="O38" s="849">
        <v>72</v>
      </c>
      <c r="P38" s="849">
        <v>5688</v>
      </c>
      <c r="Q38" s="837">
        <v>0.75961538461538458</v>
      </c>
      <c r="R38" s="850">
        <v>79</v>
      </c>
    </row>
    <row r="39" spans="1:18" ht="14.45" customHeight="1" x14ac:dyDescent="0.2">
      <c r="A39" s="831" t="s">
        <v>6417</v>
      </c>
      <c r="B39" s="832" t="s">
        <v>6418</v>
      </c>
      <c r="C39" s="832" t="s">
        <v>598</v>
      </c>
      <c r="D39" s="832" t="s">
        <v>6412</v>
      </c>
      <c r="E39" s="832" t="s">
        <v>6462</v>
      </c>
      <c r="F39" s="832" t="s">
        <v>6463</v>
      </c>
      <c r="G39" s="849">
        <v>2070</v>
      </c>
      <c r="H39" s="849">
        <v>304290</v>
      </c>
      <c r="I39" s="832">
        <v>0.76933579083896508</v>
      </c>
      <c r="J39" s="832">
        <v>147</v>
      </c>
      <c r="K39" s="849">
        <v>2685</v>
      </c>
      <c r="L39" s="849">
        <v>395523</v>
      </c>
      <c r="M39" s="832">
        <v>1</v>
      </c>
      <c r="N39" s="832">
        <v>147.30837988826815</v>
      </c>
      <c r="O39" s="849">
        <v>2522</v>
      </c>
      <c r="P39" s="849">
        <v>380822</v>
      </c>
      <c r="Q39" s="837">
        <v>0.96283149146825853</v>
      </c>
      <c r="R39" s="850">
        <v>151</v>
      </c>
    </row>
    <row r="40" spans="1:18" ht="14.45" customHeight="1" x14ac:dyDescent="0.2">
      <c r="A40" s="831" t="s">
        <v>6417</v>
      </c>
      <c r="B40" s="832" t="s">
        <v>6418</v>
      </c>
      <c r="C40" s="832" t="s">
        <v>598</v>
      </c>
      <c r="D40" s="832" t="s">
        <v>6412</v>
      </c>
      <c r="E40" s="832" t="s">
        <v>6464</v>
      </c>
      <c r="F40" s="832" t="s">
        <v>6465</v>
      </c>
      <c r="G40" s="849">
        <v>635</v>
      </c>
      <c r="H40" s="849">
        <v>23495</v>
      </c>
      <c r="I40" s="832">
        <v>0.9097421203438395</v>
      </c>
      <c r="J40" s="832">
        <v>37</v>
      </c>
      <c r="K40" s="849">
        <v>698</v>
      </c>
      <c r="L40" s="849">
        <v>25826</v>
      </c>
      <c r="M40" s="832">
        <v>1</v>
      </c>
      <c r="N40" s="832">
        <v>37</v>
      </c>
      <c r="O40" s="849">
        <v>741</v>
      </c>
      <c r="P40" s="849">
        <v>28158</v>
      </c>
      <c r="Q40" s="837">
        <v>1.0902966003252537</v>
      </c>
      <c r="R40" s="850">
        <v>38</v>
      </c>
    </row>
    <row r="41" spans="1:18" ht="14.45" customHeight="1" x14ac:dyDescent="0.2">
      <c r="A41" s="831" t="s">
        <v>6417</v>
      </c>
      <c r="B41" s="832" t="s">
        <v>6418</v>
      </c>
      <c r="C41" s="832" t="s">
        <v>598</v>
      </c>
      <c r="D41" s="832" t="s">
        <v>6412</v>
      </c>
      <c r="E41" s="832" t="s">
        <v>6466</v>
      </c>
      <c r="F41" s="832" t="s">
        <v>6467</v>
      </c>
      <c r="G41" s="849">
        <v>12</v>
      </c>
      <c r="H41" s="849">
        <v>1392</v>
      </c>
      <c r="I41" s="832">
        <v>2.3794871794871795</v>
      </c>
      <c r="J41" s="832">
        <v>116</v>
      </c>
      <c r="K41" s="849">
        <v>5</v>
      </c>
      <c r="L41" s="849">
        <v>585</v>
      </c>
      <c r="M41" s="832">
        <v>1</v>
      </c>
      <c r="N41" s="832">
        <v>117</v>
      </c>
      <c r="O41" s="849"/>
      <c r="P41" s="849"/>
      <c r="Q41" s="837"/>
      <c r="R41" s="850"/>
    </row>
    <row r="42" spans="1:18" ht="14.45" customHeight="1" x14ac:dyDescent="0.2">
      <c r="A42" s="831" t="s">
        <v>6417</v>
      </c>
      <c r="B42" s="832" t="s">
        <v>6418</v>
      </c>
      <c r="C42" s="832" t="s">
        <v>598</v>
      </c>
      <c r="D42" s="832" t="s">
        <v>6412</v>
      </c>
      <c r="E42" s="832" t="s">
        <v>6468</v>
      </c>
      <c r="F42" s="832" t="s">
        <v>6469</v>
      </c>
      <c r="G42" s="849">
        <v>226</v>
      </c>
      <c r="H42" s="849">
        <v>29154</v>
      </c>
      <c r="I42" s="832">
        <v>1.4284174424301812</v>
      </c>
      <c r="J42" s="832">
        <v>129</v>
      </c>
      <c r="K42" s="849">
        <v>157</v>
      </c>
      <c r="L42" s="849">
        <v>20410</v>
      </c>
      <c r="M42" s="832">
        <v>1</v>
      </c>
      <c r="N42" s="832">
        <v>130</v>
      </c>
      <c r="O42" s="849">
        <v>188</v>
      </c>
      <c r="P42" s="849">
        <v>24628</v>
      </c>
      <c r="Q42" s="837">
        <v>1.2066634002939736</v>
      </c>
      <c r="R42" s="850">
        <v>131</v>
      </c>
    </row>
    <row r="43" spans="1:18" ht="14.45" customHeight="1" x14ac:dyDescent="0.2">
      <c r="A43" s="831" t="s">
        <v>6417</v>
      </c>
      <c r="B43" s="832" t="s">
        <v>6418</v>
      </c>
      <c r="C43" s="832" t="s">
        <v>598</v>
      </c>
      <c r="D43" s="832" t="s">
        <v>6412</v>
      </c>
      <c r="E43" s="832" t="s">
        <v>6470</v>
      </c>
      <c r="F43" s="832" t="s">
        <v>6471</v>
      </c>
      <c r="G43" s="849">
        <v>6284</v>
      </c>
      <c r="H43" s="849">
        <v>1577284</v>
      </c>
      <c r="I43" s="832">
        <v>1.050707317788063</v>
      </c>
      <c r="J43" s="832">
        <v>251</v>
      </c>
      <c r="K43" s="849">
        <v>5957</v>
      </c>
      <c r="L43" s="849">
        <v>1501164</v>
      </c>
      <c r="M43" s="832">
        <v>1</v>
      </c>
      <c r="N43" s="832">
        <v>252</v>
      </c>
      <c r="O43" s="849">
        <v>5870</v>
      </c>
      <c r="P43" s="849">
        <v>1490980</v>
      </c>
      <c r="Q43" s="837">
        <v>0.99321593110412987</v>
      </c>
      <c r="R43" s="850">
        <v>254</v>
      </c>
    </row>
    <row r="44" spans="1:18" ht="14.45" customHeight="1" x14ac:dyDescent="0.2">
      <c r="A44" s="831" t="s">
        <v>6417</v>
      </c>
      <c r="B44" s="832" t="s">
        <v>6418</v>
      </c>
      <c r="C44" s="832" t="s">
        <v>598</v>
      </c>
      <c r="D44" s="832" t="s">
        <v>6412</v>
      </c>
      <c r="E44" s="832" t="s">
        <v>6472</v>
      </c>
      <c r="F44" s="832" t="s">
        <v>6473</v>
      </c>
      <c r="G44" s="849">
        <v>317</v>
      </c>
      <c r="H44" s="849">
        <v>222217</v>
      </c>
      <c r="I44" s="832">
        <v>0.86252979032270582</v>
      </c>
      <c r="J44" s="832">
        <v>701</v>
      </c>
      <c r="K44" s="849">
        <v>367</v>
      </c>
      <c r="L44" s="849">
        <v>257634</v>
      </c>
      <c r="M44" s="832">
        <v>1</v>
      </c>
      <c r="N44" s="832">
        <v>702</v>
      </c>
      <c r="O44" s="849">
        <v>354</v>
      </c>
      <c r="P44" s="849">
        <v>250278</v>
      </c>
      <c r="Q44" s="837">
        <v>0.97144786790563353</v>
      </c>
      <c r="R44" s="850">
        <v>707</v>
      </c>
    </row>
    <row r="45" spans="1:18" ht="14.45" customHeight="1" x14ac:dyDescent="0.2">
      <c r="A45" s="831" t="s">
        <v>6417</v>
      </c>
      <c r="B45" s="832" t="s">
        <v>6418</v>
      </c>
      <c r="C45" s="832" t="s">
        <v>598</v>
      </c>
      <c r="D45" s="832" t="s">
        <v>6412</v>
      </c>
      <c r="E45" s="832" t="s">
        <v>6474</v>
      </c>
      <c r="F45" s="832" t="s">
        <v>6475</v>
      </c>
      <c r="G45" s="849">
        <v>12</v>
      </c>
      <c r="H45" s="849">
        <v>4260</v>
      </c>
      <c r="I45" s="832">
        <v>0.44444444444444442</v>
      </c>
      <c r="J45" s="832">
        <v>355</v>
      </c>
      <c r="K45" s="849">
        <v>27</v>
      </c>
      <c r="L45" s="849">
        <v>9585</v>
      </c>
      <c r="M45" s="832">
        <v>1</v>
      </c>
      <c r="N45" s="832">
        <v>355</v>
      </c>
      <c r="O45" s="849">
        <v>19</v>
      </c>
      <c r="P45" s="849">
        <v>6802</v>
      </c>
      <c r="Q45" s="837">
        <v>0.70965049556598847</v>
      </c>
      <c r="R45" s="850">
        <v>358</v>
      </c>
    </row>
    <row r="46" spans="1:18" ht="14.45" customHeight="1" x14ac:dyDescent="0.2">
      <c r="A46" s="831" t="s">
        <v>6417</v>
      </c>
      <c r="B46" s="832" t="s">
        <v>6418</v>
      </c>
      <c r="C46" s="832" t="s">
        <v>598</v>
      </c>
      <c r="D46" s="832" t="s">
        <v>6412</v>
      </c>
      <c r="E46" s="832" t="s">
        <v>6476</v>
      </c>
      <c r="F46" s="832" t="s">
        <v>6477</v>
      </c>
      <c r="G46" s="849">
        <v>2</v>
      </c>
      <c r="H46" s="849">
        <v>1440</v>
      </c>
      <c r="I46" s="832"/>
      <c r="J46" s="832">
        <v>720</v>
      </c>
      <c r="K46" s="849"/>
      <c r="L46" s="849"/>
      <c r="M46" s="832"/>
      <c r="N46" s="832"/>
      <c r="O46" s="849">
        <v>1</v>
      </c>
      <c r="P46" s="849">
        <v>723</v>
      </c>
      <c r="Q46" s="837"/>
      <c r="R46" s="850">
        <v>723</v>
      </c>
    </row>
    <row r="47" spans="1:18" ht="14.45" customHeight="1" x14ac:dyDescent="0.2">
      <c r="A47" s="831" t="s">
        <v>6417</v>
      </c>
      <c r="B47" s="832" t="s">
        <v>6418</v>
      </c>
      <c r="C47" s="832" t="s">
        <v>598</v>
      </c>
      <c r="D47" s="832" t="s">
        <v>6412</v>
      </c>
      <c r="E47" s="832" t="s">
        <v>6478</v>
      </c>
      <c r="F47" s="832" t="s">
        <v>6479</v>
      </c>
      <c r="G47" s="849">
        <v>2346</v>
      </c>
      <c r="H47" s="849">
        <v>78199.970000000016</v>
      </c>
      <c r="I47" s="832">
        <v>1.1665839217224869</v>
      </c>
      <c r="J47" s="832">
        <v>33.333320545609553</v>
      </c>
      <c r="K47" s="849">
        <v>2011</v>
      </c>
      <c r="L47" s="849">
        <v>67033.300000000032</v>
      </c>
      <c r="M47" s="832">
        <v>1</v>
      </c>
      <c r="N47" s="832">
        <v>33.333316757831938</v>
      </c>
      <c r="O47" s="849">
        <v>2829</v>
      </c>
      <c r="P47" s="849">
        <v>94299.950000000026</v>
      </c>
      <c r="Q47" s="837">
        <v>1.4067627582112172</v>
      </c>
      <c r="R47" s="850">
        <v>33.33331565924356</v>
      </c>
    </row>
    <row r="48" spans="1:18" ht="14.45" customHeight="1" x14ac:dyDescent="0.2">
      <c r="A48" s="831" t="s">
        <v>6417</v>
      </c>
      <c r="B48" s="832" t="s">
        <v>6418</v>
      </c>
      <c r="C48" s="832" t="s">
        <v>598</v>
      </c>
      <c r="D48" s="832" t="s">
        <v>6412</v>
      </c>
      <c r="E48" s="832" t="s">
        <v>6480</v>
      </c>
      <c r="F48" s="832" t="s">
        <v>6481</v>
      </c>
      <c r="G48" s="849">
        <v>382</v>
      </c>
      <c r="H48" s="849">
        <v>44312</v>
      </c>
      <c r="I48" s="832">
        <v>1.1170153768590874</v>
      </c>
      <c r="J48" s="832">
        <v>116</v>
      </c>
      <c r="K48" s="849">
        <v>343</v>
      </c>
      <c r="L48" s="849">
        <v>39670</v>
      </c>
      <c r="M48" s="832">
        <v>1</v>
      </c>
      <c r="N48" s="832">
        <v>115.65597667638484</v>
      </c>
      <c r="O48" s="849">
        <v>320</v>
      </c>
      <c r="P48" s="849">
        <v>37120</v>
      </c>
      <c r="Q48" s="837">
        <v>0.93571968742122513</v>
      </c>
      <c r="R48" s="850">
        <v>116</v>
      </c>
    </row>
    <row r="49" spans="1:18" ht="14.45" customHeight="1" x14ac:dyDescent="0.2">
      <c r="A49" s="831" t="s">
        <v>6417</v>
      </c>
      <c r="B49" s="832" t="s">
        <v>6418</v>
      </c>
      <c r="C49" s="832" t="s">
        <v>598</v>
      </c>
      <c r="D49" s="832" t="s">
        <v>6412</v>
      </c>
      <c r="E49" s="832" t="s">
        <v>6482</v>
      </c>
      <c r="F49" s="832" t="s">
        <v>6483</v>
      </c>
      <c r="G49" s="849">
        <v>4243</v>
      </c>
      <c r="H49" s="849">
        <v>509160</v>
      </c>
      <c r="I49" s="832">
        <v>0.77437134418430631</v>
      </c>
      <c r="J49" s="832">
        <v>120</v>
      </c>
      <c r="K49" s="849">
        <v>5434</v>
      </c>
      <c r="L49" s="849">
        <v>657514</v>
      </c>
      <c r="M49" s="832">
        <v>1</v>
      </c>
      <c r="N49" s="832">
        <v>121</v>
      </c>
      <c r="O49" s="849">
        <v>4774</v>
      </c>
      <c r="P49" s="849">
        <v>582428</v>
      </c>
      <c r="Q49" s="837">
        <v>0.88580319202328772</v>
      </c>
      <c r="R49" s="850">
        <v>122</v>
      </c>
    </row>
    <row r="50" spans="1:18" ht="14.45" customHeight="1" x14ac:dyDescent="0.2">
      <c r="A50" s="831" t="s">
        <v>6417</v>
      </c>
      <c r="B50" s="832" t="s">
        <v>6418</v>
      </c>
      <c r="C50" s="832" t="s">
        <v>598</v>
      </c>
      <c r="D50" s="832" t="s">
        <v>6412</v>
      </c>
      <c r="E50" s="832" t="s">
        <v>6484</v>
      </c>
      <c r="F50" s="832" t="s">
        <v>6485</v>
      </c>
      <c r="G50" s="849">
        <v>33</v>
      </c>
      <c r="H50" s="849">
        <v>1056</v>
      </c>
      <c r="I50" s="832">
        <v>1.064516129032258</v>
      </c>
      <c r="J50" s="832">
        <v>32</v>
      </c>
      <c r="K50" s="849">
        <v>31</v>
      </c>
      <c r="L50" s="849">
        <v>992</v>
      </c>
      <c r="M50" s="832">
        <v>1</v>
      </c>
      <c r="N50" s="832">
        <v>32</v>
      </c>
      <c r="O50" s="849">
        <v>55</v>
      </c>
      <c r="P50" s="849">
        <v>1815</v>
      </c>
      <c r="Q50" s="837">
        <v>1.8296370967741935</v>
      </c>
      <c r="R50" s="850">
        <v>33</v>
      </c>
    </row>
    <row r="51" spans="1:18" ht="14.45" customHeight="1" x14ac:dyDescent="0.2">
      <c r="A51" s="831" t="s">
        <v>6417</v>
      </c>
      <c r="B51" s="832" t="s">
        <v>6418</v>
      </c>
      <c r="C51" s="832" t="s">
        <v>598</v>
      </c>
      <c r="D51" s="832" t="s">
        <v>6412</v>
      </c>
      <c r="E51" s="832" t="s">
        <v>6486</v>
      </c>
      <c r="F51" s="832" t="s">
        <v>6487</v>
      </c>
      <c r="G51" s="849">
        <v>64</v>
      </c>
      <c r="H51" s="849">
        <v>4736</v>
      </c>
      <c r="I51" s="832">
        <v>2.1333333333333333</v>
      </c>
      <c r="J51" s="832">
        <v>74</v>
      </c>
      <c r="K51" s="849">
        <v>30</v>
      </c>
      <c r="L51" s="849">
        <v>2220</v>
      </c>
      <c r="M51" s="832">
        <v>1</v>
      </c>
      <c r="N51" s="832">
        <v>74</v>
      </c>
      <c r="O51" s="849">
        <v>17</v>
      </c>
      <c r="P51" s="849">
        <v>1275</v>
      </c>
      <c r="Q51" s="837">
        <v>0.57432432432432434</v>
      </c>
      <c r="R51" s="850">
        <v>75</v>
      </c>
    </row>
    <row r="52" spans="1:18" ht="14.45" customHeight="1" x14ac:dyDescent="0.2">
      <c r="A52" s="831" t="s">
        <v>6417</v>
      </c>
      <c r="B52" s="832" t="s">
        <v>6418</v>
      </c>
      <c r="C52" s="832" t="s">
        <v>598</v>
      </c>
      <c r="D52" s="832" t="s">
        <v>6412</v>
      </c>
      <c r="E52" s="832" t="s">
        <v>6488</v>
      </c>
      <c r="F52" s="832" t="s">
        <v>6489</v>
      </c>
      <c r="G52" s="849">
        <v>539</v>
      </c>
      <c r="H52" s="849">
        <v>41503</v>
      </c>
      <c r="I52" s="832">
        <v>0.77553956834532378</v>
      </c>
      <c r="J52" s="832">
        <v>77</v>
      </c>
      <c r="K52" s="849">
        <v>695</v>
      </c>
      <c r="L52" s="849">
        <v>53515</v>
      </c>
      <c r="M52" s="832">
        <v>1</v>
      </c>
      <c r="N52" s="832">
        <v>77</v>
      </c>
      <c r="O52" s="849">
        <v>746</v>
      </c>
      <c r="P52" s="849">
        <v>58188</v>
      </c>
      <c r="Q52" s="837">
        <v>1.0873213117817435</v>
      </c>
      <c r="R52" s="850">
        <v>78</v>
      </c>
    </row>
    <row r="53" spans="1:18" ht="14.45" customHeight="1" x14ac:dyDescent="0.2">
      <c r="A53" s="831" t="s">
        <v>6417</v>
      </c>
      <c r="B53" s="832" t="s">
        <v>6418</v>
      </c>
      <c r="C53" s="832" t="s">
        <v>598</v>
      </c>
      <c r="D53" s="832" t="s">
        <v>6412</v>
      </c>
      <c r="E53" s="832" t="s">
        <v>6490</v>
      </c>
      <c r="F53" s="832" t="s">
        <v>6491</v>
      </c>
      <c r="G53" s="849">
        <v>139</v>
      </c>
      <c r="H53" s="849">
        <v>86041</v>
      </c>
      <c r="I53" s="832">
        <v>0.63658626812666474</v>
      </c>
      <c r="J53" s="832">
        <v>619</v>
      </c>
      <c r="K53" s="849">
        <v>218</v>
      </c>
      <c r="L53" s="849">
        <v>135160</v>
      </c>
      <c r="M53" s="832">
        <v>1</v>
      </c>
      <c r="N53" s="832">
        <v>620</v>
      </c>
      <c r="O53" s="849">
        <v>276</v>
      </c>
      <c r="P53" s="849">
        <v>171672</v>
      </c>
      <c r="Q53" s="837">
        <v>1.2701390944066291</v>
      </c>
      <c r="R53" s="850">
        <v>622</v>
      </c>
    </row>
    <row r="54" spans="1:18" ht="14.45" customHeight="1" x14ac:dyDescent="0.2">
      <c r="A54" s="831" t="s">
        <v>6417</v>
      </c>
      <c r="B54" s="832" t="s">
        <v>6418</v>
      </c>
      <c r="C54" s="832" t="s">
        <v>598</v>
      </c>
      <c r="D54" s="832" t="s">
        <v>6412</v>
      </c>
      <c r="E54" s="832" t="s">
        <v>6492</v>
      </c>
      <c r="F54" s="832" t="s">
        <v>6493</v>
      </c>
      <c r="G54" s="849">
        <v>57</v>
      </c>
      <c r="H54" s="849">
        <v>21261</v>
      </c>
      <c r="I54" s="832">
        <v>0.27730533455067169</v>
      </c>
      <c r="J54" s="832">
        <v>373</v>
      </c>
      <c r="K54" s="849">
        <v>205</v>
      </c>
      <c r="L54" s="849">
        <v>76670</v>
      </c>
      <c r="M54" s="832">
        <v>1</v>
      </c>
      <c r="N54" s="832">
        <v>374</v>
      </c>
      <c r="O54" s="849">
        <v>153</v>
      </c>
      <c r="P54" s="849">
        <v>57528</v>
      </c>
      <c r="Q54" s="837">
        <v>0.75033259423503329</v>
      </c>
      <c r="R54" s="850">
        <v>376</v>
      </c>
    </row>
    <row r="55" spans="1:18" ht="14.45" customHeight="1" x14ac:dyDescent="0.2">
      <c r="A55" s="831" t="s">
        <v>6417</v>
      </c>
      <c r="B55" s="832" t="s">
        <v>6418</v>
      </c>
      <c r="C55" s="832" t="s">
        <v>598</v>
      </c>
      <c r="D55" s="832" t="s">
        <v>6412</v>
      </c>
      <c r="E55" s="832" t="s">
        <v>6494</v>
      </c>
      <c r="F55" s="832" t="s">
        <v>6495</v>
      </c>
      <c r="G55" s="849">
        <v>2027</v>
      </c>
      <c r="H55" s="849">
        <v>358779</v>
      </c>
      <c r="I55" s="832">
        <v>0.87331558039452417</v>
      </c>
      <c r="J55" s="832">
        <v>177</v>
      </c>
      <c r="K55" s="849">
        <v>2308</v>
      </c>
      <c r="L55" s="849">
        <v>410824</v>
      </c>
      <c r="M55" s="832">
        <v>1</v>
      </c>
      <c r="N55" s="832">
        <v>178</v>
      </c>
      <c r="O55" s="849">
        <v>2498</v>
      </c>
      <c r="P55" s="849">
        <v>447142</v>
      </c>
      <c r="Q55" s="837">
        <v>1.0884028196989466</v>
      </c>
      <c r="R55" s="850">
        <v>179</v>
      </c>
    </row>
    <row r="56" spans="1:18" ht="14.45" customHeight="1" x14ac:dyDescent="0.2">
      <c r="A56" s="831" t="s">
        <v>6417</v>
      </c>
      <c r="B56" s="832" t="s">
        <v>6418</v>
      </c>
      <c r="C56" s="832" t="s">
        <v>598</v>
      </c>
      <c r="D56" s="832" t="s">
        <v>6412</v>
      </c>
      <c r="E56" s="832" t="s">
        <v>6496</v>
      </c>
      <c r="F56" s="832" t="s">
        <v>6497</v>
      </c>
      <c r="G56" s="849">
        <v>1</v>
      </c>
      <c r="H56" s="849">
        <v>538</v>
      </c>
      <c r="I56" s="832"/>
      <c r="J56" s="832">
        <v>538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5" customHeight="1" x14ac:dyDescent="0.2">
      <c r="A57" s="831" t="s">
        <v>6417</v>
      </c>
      <c r="B57" s="832" t="s">
        <v>6418</v>
      </c>
      <c r="C57" s="832" t="s">
        <v>598</v>
      </c>
      <c r="D57" s="832" t="s">
        <v>6412</v>
      </c>
      <c r="E57" s="832" t="s">
        <v>6498</v>
      </c>
      <c r="F57" s="832" t="s">
        <v>6499</v>
      </c>
      <c r="G57" s="849">
        <v>85</v>
      </c>
      <c r="H57" s="849">
        <v>110160</v>
      </c>
      <c r="I57" s="832">
        <v>0.91257020726676275</v>
      </c>
      <c r="J57" s="832">
        <v>1296</v>
      </c>
      <c r="K57" s="849">
        <v>93</v>
      </c>
      <c r="L57" s="849">
        <v>120714</v>
      </c>
      <c r="M57" s="832">
        <v>1</v>
      </c>
      <c r="N57" s="832">
        <v>1298</v>
      </c>
      <c r="O57" s="849">
        <v>90</v>
      </c>
      <c r="P57" s="849">
        <v>117270</v>
      </c>
      <c r="Q57" s="837">
        <v>0.97146975495799992</v>
      </c>
      <c r="R57" s="850">
        <v>1303</v>
      </c>
    </row>
    <row r="58" spans="1:18" ht="14.45" customHeight="1" x14ac:dyDescent="0.2">
      <c r="A58" s="831" t="s">
        <v>6417</v>
      </c>
      <c r="B58" s="832" t="s">
        <v>6418</v>
      </c>
      <c r="C58" s="832" t="s">
        <v>606</v>
      </c>
      <c r="D58" s="832" t="s">
        <v>6449</v>
      </c>
      <c r="E58" s="832" t="s">
        <v>6500</v>
      </c>
      <c r="F58" s="832" t="s">
        <v>6501</v>
      </c>
      <c r="G58" s="849"/>
      <c r="H58" s="849"/>
      <c r="I58" s="832"/>
      <c r="J58" s="832"/>
      <c r="K58" s="849">
        <v>1</v>
      </c>
      <c r="L58" s="849">
        <v>904.75</v>
      </c>
      <c r="M58" s="832">
        <v>1</v>
      </c>
      <c r="N58" s="832">
        <v>904.75</v>
      </c>
      <c r="O58" s="849"/>
      <c r="P58" s="849"/>
      <c r="Q58" s="837"/>
      <c r="R58" s="850"/>
    </row>
    <row r="59" spans="1:18" ht="14.45" customHeight="1" x14ac:dyDescent="0.2">
      <c r="A59" s="831" t="s">
        <v>6417</v>
      </c>
      <c r="B59" s="832" t="s">
        <v>6418</v>
      </c>
      <c r="C59" s="832" t="s">
        <v>606</v>
      </c>
      <c r="D59" s="832" t="s">
        <v>6412</v>
      </c>
      <c r="E59" s="832" t="s">
        <v>6470</v>
      </c>
      <c r="F59" s="832" t="s">
        <v>6471</v>
      </c>
      <c r="G59" s="849">
        <v>1112</v>
      </c>
      <c r="H59" s="849">
        <v>279112</v>
      </c>
      <c r="I59" s="832">
        <v>1.2025920755562449</v>
      </c>
      <c r="J59" s="832">
        <v>251</v>
      </c>
      <c r="K59" s="849">
        <v>921</v>
      </c>
      <c r="L59" s="849">
        <v>232092</v>
      </c>
      <c r="M59" s="832">
        <v>1</v>
      </c>
      <c r="N59" s="832">
        <v>252</v>
      </c>
      <c r="O59" s="849">
        <v>886</v>
      </c>
      <c r="P59" s="849">
        <v>225044</v>
      </c>
      <c r="Q59" s="837">
        <v>0.96963273184771559</v>
      </c>
      <c r="R59" s="850">
        <v>254</v>
      </c>
    </row>
    <row r="60" spans="1:18" ht="14.45" customHeight="1" x14ac:dyDescent="0.2">
      <c r="A60" s="831" t="s">
        <v>6417</v>
      </c>
      <c r="B60" s="832" t="s">
        <v>6418</v>
      </c>
      <c r="C60" s="832" t="s">
        <v>606</v>
      </c>
      <c r="D60" s="832" t="s">
        <v>6412</v>
      </c>
      <c r="E60" s="832" t="s">
        <v>6502</v>
      </c>
      <c r="F60" s="832" t="s">
        <v>6503</v>
      </c>
      <c r="G60" s="849">
        <v>3960</v>
      </c>
      <c r="H60" s="849">
        <v>498960</v>
      </c>
      <c r="I60" s="832">
        <v>1.1853949534713</v>
      </c>
      <c r="J60" s="832">
        <v>126</v>
      </c>
      <c r="K60" s="849">
        <v>3322</v>
      </c>
      <c r="L60" s="849">
        <v>420923</v>
      </c>
      <c r="M60" s="832">
        <v>1</v>
      </c>
      <c r="N60" s="832">
        <v>126.70770620108368</v>
      </c>
      <c r="O60" s="849">
        <v>3252</v>
      </c>
      <c r="P60" s="849">
        <v>409752</v>
      </c>
      <c r="Q60" s="837">
        <v>0.97346070421430997</v>
      </c>
      <c r="R60" s="850">
        <v>126</v>
      </c>
    </row>
    <row r="61" spans="1:18" ht="14.45" customHeight="1" x14ac:dyDescent="0.2">
      <c r="A61" s="831" t="s">
        <v>6417</v>
      </c>
      <c r="B61" s="832" t="s">
        <v>6418</v>
      </c>
      <c r="C61" s="832" t="s">
        <v>606</v>
      </c>
      <c r="D61" s="832" t="s">
        <v>6412</v>
      </c>
      <c r="E61" s="832" t="s">
        <v>6504</v>
      </c>
      <c r="F61" s="832" t="s">
        <v>6505</v>
      </c>
      <c r="G61" s="849">
        <v>8</v>
      </c>
      <c r="H61" s="849">
        <v>2648</v>
      </c>
      <c r="I61" s="832">
        <v>7.975903614457831</v>
      </c>
      <c r="J61" s="832">
        <v>331</v>
      </c>
      <c r="K61" s="849">
        <v>1</v>
      </c>
      <c r="L61" s="849">
        <v>332</v>
      </c>
      <c r="M61" s="832">
        <v>1</v>
      </c>
      <c r="N61" s="832">
        <v>332</v>
      </c>
      <c r="O61" s="849">
        <v>2</v>
      </c>
      <c r="P61" s="849">
        <v>668</v>
      </c>
      <c r="Q61" s="837">
        <v>2.0120481927710845</v>
      </c>
      <c r="R61" s="850">
        <v>334</v>
      </c>
    </row>
    <row r="62" spans="1:18" ht="14.45" customHeight="1" x14ac:dyDescent="0.2">
      <c r="A62" s="831" t="s">
        <v>6417</v>
      </c>
      <c r="B62" s="832" t="s">
        <v>6418</v>
      </c>
      <c r="C62" s="832" t="s">
        <v>606</v>
      </c>
      <c r="D62" s="832" t="s">
        <v>6412</v>
      </c>
      <c r="E62" s="832" t="s">
        <v>6506</v>
      </c>
      <c r="F62" s="832" t="s">
        <v>6507</v>
      </c>
      <c r="G62" s="849">
        <v>557</v>
      </c>
      <c r="H62" s="849">
        <v>275715</v>
      </c>
      <c r="I62" s="832">
        <v>1.4589947929895859</v>
      </c>
      <c r="J62" s="832">
        <v>495</v>
      </c>
      <c r="K62" s="849">
        <v>381</v>
      </c>
      <c r="L62" s="849">
        <v>188976</v>
      </c>
      <c r="M62" s="832">
        <v>1</v>
      </c>
      <c r="N62" s="832">
        <v>496</v>
      </c>
      <c r="O62" s="849">
        <v>392</v>
      </c>
      <c r="P62" s="849">
        <v>195216</v>
      </c>
      <c r="Q62" s="837">
        <v>1.0330200660401321</v>
      </c>
      <c r="R62" s="850">
        <v>498</v>
      </c>
    </row>
    <row r="63" spans="1:18" ht="14.45" customHeight="1" x14ac:dyDescent="0.2">
      <c r="A63" s="831" t="s">
        <v>6417</v>
      </c>
      <c r="B63" s="832" t="s">
        <v>6418</v>
      </c>
      <c r="C63" s="832" t="s">
        <v>606</v>
      </c>
      <c r="D63" s="832" t="s">
        <v>6412</v>
      </c>
      <c r="E63" s="832" t="s">
        <v>6508</v>
      </c>
      <c r="F63" s="832" t="s">
        <v>6509</v>
      </c>
      <c r="G63" s="849"/>
      <c r="H63" s="849"/>
      <c r="I63" s="832"/>
      <c r="J63" s="832"/>
      <c r="K63" s="849">
        <v>3</v>
      </c>
      <c r="L63" s="849">
        <v>2067</v>
      </c>
      <c r="M63" s="832">
        <v>1</v>
      </c>
      <c r="N63" s="832">
        <v>689</v>
      </c>
      <c r="O63" s="849"/>
      <c r="P63" s="849"/>
      <c r="Q63" s="837"/>
      <c r="R63" s="850"/>
    </row>
    <row r="64" spans="1:18" ht="14.45" customHeight="1" x14ac:dyDescent="0.2">
      <c r="A64" s="831" t="s">
        <v>6417</v>
      </c>
      <c r="B64" s="832" t="s">
        <v>6418</v>
      </c>
      <c r="C64" s="832" t="s">
        <v>606</v>
      </c>
      <c r="D64" s="832" t="s">
        <v>6412</v>
      </c>
      <c r="E64" s="832" t="s">
        <v>6510</v>
      </c>
      <c r="F64" s="832" t="s">
        <v>6507</v>
      </c>
      <c r="G64" s="849">
        <v>133</v>
      </c>
      <c r="H64" s="849">
        <v>75544</v>
      </c>
      <c r="I64" s="832">
        <v>0.85655649413232038</v>
      </c>
      <c r="J64" s="832">
        <v>568</v>
      </c>
      <c r="K64" s="849">
        <v>155</v>
      </c>
      <c r="L64" s="849">
        <v>88195</v>
      </c>
      <c r="M64" s="832">
        <v>1</v>
      </c>
      <c r="N64" s="832">
        <v>569</v>
      </c>
      <c r="O64" s="849">
        <v>177</v>
      </c>
      <c r="P64" s="849">
        <v>101421</v>
      </c>
      <c r="Q64" s="837">
        <v>1.1499631498384262</v>
      </c>
      <c r="R64" s="850">
        <v>573</v>
      </c>
    </row>
    <row r="65" spans="1:18" ht="14.45" customHeight="1" x14ac:dyDescent="0.2">
      <c r="A65" s="831" t="s">
        <v>6417</v>
      </c>
      <c r="B65" s="832" t="s">
        <v>6418</v>
      </c>
      <c r="C65" s="832" t="s">
        <v>606</v>
      </c>
      <c r="D65" s="832" t="s">
        <v>6412</v>
      </c>
      <c r="E65" s="832" t="s">
        <v>6511</v>
      </c>
      <c r="F65" s="832" t="s">
        <v>6509</v>
      </c>
      <c r="G65" s="849">
        <v>13</v>
      </c>
      <c r="H65" s="849">
        <v>9893</v>
      </c>
      <c r="I65" s="832">
        <v>4.3276465441819774</v>
      </c>
      <c r="J65" s="832">
        <v>761</v>
      </c>
      <c r="K65" s="849">
        <v>3</v>
      </c>
      <c r="L65" s="849">
        <v>2286</v>
      </c>
      <c r="M65" s="832">
        <v>1</v>
      </c>
      <c r="N65" s="832">
        <v>762</v>
      </c>
      <c r="O65" s="849">
        <v>3</v>
      </c>
      <c r="P65" s="849">
        <v>2298</v>
      </c>
      <c r="Q65" s="837">
        <v>1.0052493438320209</v>
      </c>
      <c r="R65" s="850">
        <v>766</v>
      </c>
    </row>
    <row r="66" spans="1:18" ht="14.45" customHeight="1" x14ac:dyDescent="0.2">
      <c r="A66" s="831" t="s">
        <v>6417</v>
      </c>
      <c r="B66" s="832" t="s">
        <v>6418</v>
      </c>
      <c r="C66" s="832" t="s">
        <v>606</v>
      </c>
      <c r="D66" s="832" t="s">
        <v>6412</v>
      </c>
      <c r="E66" s="832" t="s">
        <v>6512</v>
      </c>
      <c r="F66" s="832" t="s">
        <v>6513</v>
      </c>
      <c r="G66" s="849">
        <v>22</v>
      </c>
      <c r="H66" s="849">
        <v>10164</v>
      </c>
      <c r="I66" s="832">
        <v>1.0440677966101695</v>
      </c>
      <c r="J66" s="832">
        <v>462</v>
      </c>
      <c r="K66" s="849">
        <v>21</v>
      </c>
      <c r="L66" s="849">
        <v>9735</v>
      </c>
      <c r="M66" s="832">
        <v>1</v>
      </c>
      <c r="N66" s="832">
        <v>463.57142857142856</v>
      </c>
      <c r="O66" s="849">
        <v>12</v>
      </c>
      <c r="P66" s="849">
        <v>5616</v>
      </c>
      <c r="Q66" s="837">
        <v>0.57688751926040061</v>
      </c>
      <c r="R66" s="850">
        <v>468</v>
      </c>
    </row>
    <row r="67" spans="1:18" ht="14.45" customHeight="1" x14ac:dyDescent="0.2">
      <c r="A67" s="831" t="s">
        <v>6417</v>
      </c>
      <c r="B67" s="832" t="s">
        <v>6418</v>
      </c>
      <c r="C67" s="832" t="s">
        <v>606</v>
      </c>
      <c r="D67" s="832" t="s">
        <v>6412</v>
      </c>
      <c r="E67" s="832" t="s">
        <v>6514</v>
      </c>
      <c r="F67" s="832" t="s">
        <v>6493</v>
      </c>
      <c r="G67" s="849"/>
      <c r="H67" s="849"/>
      <c r="I67" s="832"/>
      <c r="J67" s="832"/>
      <c r="K67" s="849">
        <v>4</v>
      </c>
      <c r="L67" s="849">
        <v>1788</v>
      </c>
      <c r="M67" s="832">
        <v>1</v>
      </c>
      <c r="N67" s="832">
        <v>447</v>
      </c>
      <c r="O67" s="849"/>
      <c r="P67" s="849"/>
      <c r="Q67" s="837"/>
      <c r="R67" s="850"/>
    </row>
    <row r="68" spans="1:18" ht="14.45" customHeight="1" x14ac:dyDescent="0.2">
      <c r="A68" s="831" t="s">
        <v>6417</v>
      </c>
      <c r="B68" s="832" t="s">
        <v>6418</v>
      </c>
      <c r="C68" s="832" t="s">
        <v>606</v>
      </c>
      <c r="D68" s="832" t="s">
        <v>6412</v>
      </c>
      <c r="E68" s="832" t="s">
        <v>6515</v>
      </c>
      <c r="F68" s="832" t="s">
        <v>6491</v>
      </c>
      <c r="G68" s="849">
        <v>2</v>
      </c>
      <c r="H68" s="849">
        <v>1456</v>
      </c>
      <c r="I68" s="832">
        <v>1.9945205479452055</v>
      </c>
      <c r="J68" s="832">
        <v>728</v>
      </c>
      <c r="K68" s="849">
        <v>1</v>
      </c>
      <c r="L68" s="849">
        <v>730</v>
      </c>
      <c r="M68" s="832">
        <v>1</v>
      </c>
      <c r="N68" s="832">
        <v>730</v>
      </c>
      <c r="O68" s="849"/>
      <c r="P68" s="849"/>
      <c r="Q68" s="837"/>
      <c r="R68" s="850"/>
    </row>
    <row r="69" spans="1:18" ht="14.45" customHeight="1" x14ac:dyDescent="0.2">
      <c r="A69" s="831" t="s">
        <v>6417</v>
      </c>
      <c r="B69" s="832" t="s">
        <v>6418</v>
      </c>
      <c r="C69" s="832" t="s">
        <v>606</v>
      </c>
      <c r="D69" s="832" t="s">
        <v>6412</v>
      </c>
      <c r="E69" s="832" t="s">
        <v>6516</v>
      </c>
      <c r="F69" s="832" t="s">
        <v>6517</v>
      </c>
      <c r="G69" s="849"/>
      <c r="H69" s="849"/>
      <c r="I69" s="832"/>
      <c r="J69" s="832"/>
      <c r="K69" s="849">
        <v>1</v>
      </c>
      <c r="L69" s="849">
        <v>834</v>
      </c>
      <c r="M69" s="832">
        <v>1</v>
      </c>
      <c r="N69" s="832">
        <v>834</v>
      </c>
      <c r="O69" s="849"/>
      <c r="P69" s="849"/>
      <c r="Q69" s="837"/>
      <c r="R69" s="850"/>
    </row>
    <row r="70" spans="1:18" ht="14.45" customHeight="1" x14ac:dyDescent="0.2">
      <c r="A70" s="831" t="s">
        <v>6417</v>
      </c>
      <c r="B70" s="832" t="s">
        <v>6418</v>
      </c>
      <c r="C70" s="832" t="s">
        <v>606</v>
      </c>
      <c r="D70" s="832" t="s">
        <v>6412</v>
      </c>
      <c r="E70" s="832" t="s">
        <v>6518</v>
      </c>
      <c r="F70" s="832" t="s">
        <v>6519</v>
      </c>
      <c r="G70" s="849">
        <v>7</v>
      </c>
      <c r="H70" s="849">
        <v>1505</v>
      </c>
      <c r="I70" s="832">
        <v>0.875</v>
      </c>
      <c r="J70" s="832">
        <v>215</v>
      </c>
      <c r="K70" s="849">
        <v>8</v>
      </c>
      <c r="L70" s="849">
        <v>1720</v>
      </c>
      <c r="M70" s="832">
        <v>1</v>
      </c>
      <c r="N70" s="832">
        <v>215</v>
      </c>
      <c r="O70" s="849">
        <v>12</v>
      </c>
      <c r="P70" s="849">
        <v>2604</v>
      </c>
      <c r="Q70" s="837">
        <v>1.5139534883720931</v>
      </c>
      <c r="R70" s="850">
        <v>217</v>
      </c>
    </row>
    <row r="71" spans="1:18" ht="14.45" customHeight="1" x14ac:dyDescent="0.2">
      <c r="A71" s="831" t="s">
        <v>6417</v>
      </c>
      <c r="B71" s="832" t="s">
        <v>6418</v>
      </c>
      <c r="C71" s="832" t="s">
        <v>606</v>
      </c>
      <c r="D71" s="832" t="s">
        <v>6412</v>
      </c>
      <c r="E71" s="832" t="s">
        <v>6520</v>
      </c>
      <c r="F71" s="832" t="s">
        <v>6521</v>
      </c>
      <c r="G71" s="849">
        <v>29</v>
      </c>
      <c r="H71" s="849">
        <v>2465</v>
      </c>
      <c r="I71" s="832">
        <v>1.3028541226215644</v>
      </c>
      <c r="J71" s="832">
        <v>85</v>
      </c>
      <c r="K71" s="849">
        <v>22</v>
      </c>
      <c r="L71" s="849">
        <v>1892</v>
      </c>
      <c r="M71" s="832">
        <v>1</v>
      </c>
      <c r="N71" s="832">
        <v>86</v>
      </c>
      <c r="O71" s="849">
        <v>15</v>
      </c>
      <c r="P71" s="849">
        <v>1320</v>
      </c>
      <c r="Q71" s="837">
        <v>0.69767441860465118</v>
      </c>
      <c r="R71" s="850">
        <v>88</v>
      </c>
    </row>
    <row r="72" spans="1:18" ht="14.45" customHeight="1" x14ac:dyDescent="0.2">
      <c r="A72" s="831" t="s">
        <v>6417</v>
      </c>
      <c r="B72" s="832" t="s">
        <v>6418</v>
      </c>
      <c r="C72" s="832" t="s">
        <v>606</v>
      </c>
      <c r="D72" s="832" t="s">
        <v>6412</v>
      </c>
      <c r="E72" s="832" t="s">
        <v>6482</v>
      </c>
      <c r="F72" s="832" t="s">
        <v>6483</v>
      </c>
      <c r="G72" s="849">
        <v>2</v>
      </c>
      <c r="H72" s="849">
        <v>240</v>
      </c>
      <c r="I72" s="832"/>
      <c r="J72" s="832">
        <v>120</v>
      </c>
      <c r="K72" s="849"/>
      <c r="L72" s="849"/>
      <c r="M72" s="832"/>
      <c r="N72" s="832"/>
      <c r="O72" s="849">
        <v>8</v>
      </c>
      <c r="P72" s="849">
        <v>976</v>
      </c>
      <c r="Q72" s="837"/>
      <c r="R72" s="850">
        <v>122</v>
      </c>
    </row>
    <row r="73" spans="1:18" ht="14.45" customHeight="1" x14ac:dyDescent="0.2">
      <c r="A73" s="831" t="s">
        <v>6417</v>
      </c>
      <c r="B73" s="832" t="s">
        <v>6418</v>
      </c>
      <c r="C73" s="832" t="s">
        <v>606</v>
      </c>
      <c r="D73" s="832" t="s">
        <v>6412</v>
      </c>
      <c r="E73" s="832" t="s">
        <v>6522</v>
      </c>
      <c r="F73" s="832" t="s">
        <v>6523</v>
      </c>
      <c r="G73" s="849">
        <v>426</v>
      </c>
      <c r="H73" s="849">
        <v>130782</v>
      </c>
      <c r="I73" s="832">
        <v>1.2379500965506796</v>
      </c>
      <c r="J73" s="832">
        <v>307</v>
      </c>
      <c r="K73" s="849">
        <v>343</v>
      </c>
      <c r="L73" s="849">
        <v>105644</v>
      </c>
      <c r="M73" s="832">
        <v>1</v>
      </c>
      <c r="N73" s="832">
        <v>308</v>
      </c>
      <c r="O73" s="849">
        <v>311</v>
      </c>
      <c r="P73" s="849">
        <v>96410</v>
      </c>
      <c r="Q73" s="837">
        <v>0.91259323766612399</v>
      </c>
      <c r="R73" s="850">
        <v>310</v>
      </c>
    </row>
    <row r="74" spans="1:18" ht="14.45" customHeight="1" x14ac:dyDescent="0.2">
      <c r="A74" s="831" t="s">
        <v>6417</v>
      </c>
      <c r="B74" s="832" t="s">
        <v>6418</v>
      </c>
      <c r="C74" s="832" t="s">
        <v>606</v>
      </c>
      <c r="D74" s="832" t="s">
        <v>6412</v>
      </c>
      <c r="E74" s="832" t="s">
        <v>6524</v>
      </c>
      <c r="F74" s="832" t="s">
        <v>6519</v>
      </c>
      <c r="G74" s="849">
        <v>3</v>
      </c>
      <c r="H74" s="849">
        <v>534</v>
      </c>
      <c r="I74" s="832">
        <v>2.983240223463687</v>
      </c>
      <c r="J74" s="832">
        <v>178</v>
      </c>
      <c r="K74" s="849">
        <v>1</v>
      </c>
      <c r="L74" s="849">
        <v>179</v>
      </c>
      <c r="M74" s="832">
        <v>1</v>
      </c>
      <c r="N74" s="832">
        <v>179</v>
      </c>
      <c r="O74" s="849">
        <v>7</v>
      </c>
      <c r="P74" s="849">
        <v>1253</v>
      </c>
      <c r="Q74" s="837">
        <v>7</v>
      </c>
      <c r="R74" s="850">
        <v>179</v>
      </c>
    </row>
    <row r="75" spans="1:18" ht="14.45" customHeight="1" x14ac:dyDescent="0.2">
      <c r="A75" s="831" t="s">
        <v>6417</v>
      </c>
      <c r="B75" s="832" t="s">
        <v>6418</v>
      </c>
      <c r="C75" s="832" t="s">
        <v>606</v>
      </c>
      <c r="D75" s="832" t="s">
        <v>6412</v>
      </c>
      <c r="E75" s="832" t="s">
        <v>6525</v>
      </c>
      <c r="F75" s="832" t="s">
        <v>6523</v>
      </c>
      <c r="G75" s="849">
        <v>511</v>
      </c>
      <c r="H75" s="849">
        <v>194180</v>
      </c>
      <c r="I75" s="832">
        <v>1.1797657237289783</v>
      </c>
      <c r="J75" s="832">
        <v>380</v>
      </c>
      <c r="K75" s="849">
        <v>432</v>
      </c>
      <c r="L75" s="849">
        <v>164592</v>
      </c>
      <c r="M75" s="832">
        <v>1</v>
      </c>
      <c r="N75" s="832">
        <v>381</v>
      </c>
      <c r="O75" s="849">
        <v>464</v>
      </c>
      <c r="P75" s="849">
        <v>178640</v>
      </c>
      <c r="Q75" s="837">
        <v>1.0853504423058229</v>
      </c>
      <c r="R75" s="850">
        <v>385</v>
      </c>
    </row>
    <row r="76" spans="1:18" ht="14.45" customHeight="1" x14ac:dyDescent="0.2">
      <c r="A76" s="831" t="s">
        <v>6417</v>
      </c>
      <c r="B76" s="832" t="s">
        <v>6418</v>
      </c>
      <c r="C76" s="832" t="s">
        <v>606</v>
      </c>
      <c r="D76" s="832" t="s">
        <v>6412</v>
      </c>
      <c r="E76" s="832" t="s">
        <v>6490</v>
      </c>
      <c r="F76" s="832" t="s">
        <v>6491</v>
      </c>
      <c r="G76" s="849"/>
      <c r="H76" s="849"/>
      <c r="I76" s="832"/>
      <c r="J76" s="832"/>
      <c r="K76" s="849"/>
      <c r="L76" s="849"/>
      <c r="M76" s="832"/>
      <c r="N76" s="832"/>
      <c r="O76" s="849">
        <v>1</v>
      </c>
      <c r="P76" s="849">
        <v>622</v>
      </c>
      <c r="Q76" s="837"/>
      <c r="R76" s="850">
        <v>622</v>
      </c>
    </row>
    <row r="77" spans="1:18" ht="14.45" customHeight="1" x14ac:dyDescent="0.2">
      <c r="A77" s="831" t="s">
        <v>6417</v>
      </c>
      <c r="B77" s="832" t="s">
        <v>6418</v>
      </c>
      <c r="C77" s="832" t="s">
        <v>606</v>
      </c>
      <c r="D77" s="832" t="s">
        <v>6412</v>
      </c>
      <c r="E77" s="832" t="s">
        <v>6526</v>
      </c>
      <c r="F77" s="832" t="s">
        <v>6527</v>
      </c>
      <c r="G77" s="849">
        <v>9</v>
      </c>
      <c r="H77" s="849">
        <v>2448</v>
      </c>
      <c r="I77" s="832">
        <v>2.2417582417582418</v>
      </c>
      <c r="J77" s="832">
        <v>272</v>
      </c>
      <c r="K77" s="849">
        <v>4</v>
      </c>
      <c r="L77" s="849">
        <v>1092</v>
      </c>
      <c r="M77" s="832">
        <v>1</v>
      </c>
      <c r="N77" s="832">
        <v>273</v>
      </c>
      <c r="O77" s="849">
        <v>1</v>
      </c>
      <c r="P77" s="849">
        <v>275</v>
      </c>
      <c r="Q77" s="837">
        <v>0.25183150183150182</v>
      </c>
      <c r="R77" s="850">
        <v>275</v>
      </c>
    </row>
    <row r="78" spans="1:18" ht="14.45" customHeight="1" x14ac:dyDescent="0.2">
      <c r="A78" s="831" t="s">
        <v>6417</v>
      </c>
      <c r="B78" s="832" t="s">
        <v>6418</v>
      </c>
      <c r="C78" s="832" t="s">
        <v>606</v>
      </c>
      <c r="D78" s="832" t="s">
        <v>6412</v>
      </c>
      <c r="E78" s="832" t="s">
        <v>6528</v>
      </c>
      <c r="F78" s="832" t="s">
        <v>6513</v>
      </c>
      <c r="G78" s="849">
        <v>8</v>
      </c>
      <c r="H78" s="849">
        <v>2824</v>
      </c>
      <c r="I78" s="832">
        <v>0.38018309100700054</v>
      </c>
      <c r="J78" s="832">
        <v>353</v>
      </c>
      <c r="K78" s="849">
        <v>21</v>
      </c>
      <c r="L78" s="849">
        <v>7428</v>
      </c>
      <c r="M78" s="832">
        <v>1</v>
      </c>
      <c r="N78" s="832">
        <v>353.71428571428572</v>
      </c>
      <c r="O78" s="849"/>
      <c r="P78" s="849"/>
      <c r="Q78" s="837"/>
      <c r="R78" s="850"/>
    </row>
    <row r="79" spans="1:18" ht="14.45" customHeight="1" x14ac:dyDescent="0.2">
      <c r="A79" s="831" t="s">
        <v>6417</v>
      </c>
      <c r="B79" s="832" t="s">
        <v>6418</v>
      </c>
      <c r="C79" s="832" t="s">
        <v>606</v>
      </c>
      <c r="D79" s="832" t="s">
        <v>6412</v>
      </c>
      <c r="E79" s="832" t="s">
        <v>6529</v>
      </c>
      <c r="F79" s="832" t="s">
        <v>6530</v>
      </c>
      <c r="G79" s="849">
        <v>7</v>
      </c>
      <c r="H79" s="849">
        <v>4228</v>
      </c>
      <c r="I79" s="832"/>
      <c r="J79" s="832">
        <v>604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5" customHeight="1" x14ac:dyDescent="0.2">
      <c r="A80" s="831" t="s">
        <v>6417</v>
      </c>
      <c r="B80" s="832" t="s">
        <v>6418</v>
      </c>
      <c r="C80" s="832" t="s">
        <v>606</v>
      </c>
      <c r="D80" s="832" t="s">
        <v>6412</v>
      </c>
      <c r="E80" s="832" t="s">
        <v>6531</v>
      </c>
      <c r="F80" s="832" t="s">
        <v>6505</v>
      </c>
      <c r="G80" s="849">
        <v>12</v>
      </c>
      <c r="H80" s="849">
        <v>4848</v>
      </c>
      <c r="I80" s="832">
        <v>3.9901234567901236</v>
      </c>
      <c r="J80" s="832">
        <v>404</v>
      </c>
      <c r="K80" s="849">
        <v>3</v>
      </c>
      <c r="L80" s="849">
        <v>1215</v>
      </c>
      <c r="M80" s="832">
        <v>1</v>
      </c>
      <c r="N80" s="832">
        <v>405</v>
      </c>
      <c r="O80" s="849"/>
      <c r="P80" s="849"/>
      <c r="Q80" s="837"/>
      <c r="R80" s="850"/>
    </row>
    <row r="81" spans="1:18" ht="14.45" customHeight="1" x14ac:dyDescent="0.2">
      <c r="A81" s="831" t="s">
        <v>6417</v>
      </c>
      <c r="B81" s="832" t="s">
        <v>6418</v>
      </c>
      <c r="C81" s="832" t="s">
        <v>606</v>
      </c>
      <c r="D81" s="832" t="s">
        <v>6412</v>
      </c>
      <c r="E81" s="832" t="s">
        <v>6532</v>
      </c>
      <c r="F81" s="832" t="s">
        <v>6533</v>
      </c>
      <c r="G81" s="849">
        <v>1</v>
      </c>
      <c r="H81" s="849">
        <v>449</v>
      </c>
      <c r="I81" s="832">
        <v>0.99556541019955658</v>
      </c>
      <c r="J81" s="832">
        <v>449</v>
      </c>
      <c r="K81" s="849">
        <v>1</v>
      </c>
      <c r="L81" s="849">
        <v>451</v>
      </c>
      <c r="M81" s="832">
        <v>1</v>
      </c>
      <c r="N81" s="832">
        <v>451</v>
      </c>
      <c r="O81" s="849"/>
      <c r="P81" s="849"/>
      <c r="Q81" s="837"/>
      <c r="R81" s="850"/>
    </row>
    <row r="82" spans="1:18" ht="14.45" customHeight="1" x14ac:dyDescent="0.2">
      <c r="A82" s="831" t="s">
        <v>6417</v>
      </c>
      <c r="B82" s="832" t="s">
        <v>6418</v>
      </c>
      <c r="C82" s="832" t="s">
        <v>609</v>
      </c>
      <c r="D82" s="832" t="s">
        <v>6449</v>
      </c>
      <c r="E82" s="832" t="s">
        <v>6500</v>
      </c>
      <c r="F82" s="832" t="s">
        <v>6501</v>
      </c>
      <c r="G82" s="849">
        <v>1</v>
      </c>
      <c r="H82" s="849">
        <v>904.75</v>
      </c>
      <c r="I82" s="832"/>
      <c r="J82" s="832">
        <v>904.75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6417</v>
      </c>
      <c r="B83" s="832" t="s">
        <v>6418</v>
      </c>
      <c r="C83" s="832" t="s">
        <v>609</v>
      </c>
      <c r="D83" s="832" t="s">
        <v>6449</v>
      </c>
      <c r="E83" s="832" t="s">
        <v>6452</v>
      </c>
      <c r="F83" s="832" t="s">
        <v>6453</v>
      </c>
      <c r="G83" s="849"/>
      <c r="H83" s="849"/>
      <c r="I83" s="832"/>
      <c r="J83" s="832"/>
      <c r="K83" s="849">
        <v>1</v>
      </c>
      <c r="L83" s="849">
        <v>242.64</v>
      </c>
      <c r="M83" s="832">
        <v>1</v>
      </c>
      <c r="N83" s="832">
        <v>242.64</v>
      </c>
      <c r="O83" s="849"/>
      <c r="P83" s="849"/>
      <c r="Q83" s="837"/>
      <c r="R83" s="850"/>
    </row>
    <row r="84" spans="1:18" ht="14.45" customHeight="1" x14ac:dyDescent="0.2">
      <c r="A84" s="831" t="s">
        <v>6417</v>
      </c>
      <c r="B84" s="832" t="s">
        <v>6418</v>
      </c>
      <c r="C84" s="832" t="s">
        <v>609</v>
      </c>
      <c r="D84" s="832" t="s">
        <v>6412</v>
      </c>
      <c r="E84" s="832" t="s">
        <v>6470</v>
      </c>
      <c r="F84" s="832" t="s">
        <v>6471</v>
      </c>
      <c r="G84" s="849">
        <v>167</v>
      </c>
      <c r="H84" s="849">
        <v>41917</v>
      </c>
      <c r="I84" s="832">
        <v>1.4096381490449288</v>
      </c>
      <c r="J84" s="832">
        <v>251</v>
      </c>
      <c r="K84" s="849">
        <v>118</v>
      </c>
      <c r="L84" s="849">
        <v>29736</v>
      </c>
      <c r="M84" s="832">
        <v>1</v>
      </c>
      <c r="N84" s="832">
        <v>252</v>
      </c>
      <c r="O84" s="849">
        <v>34</v>
      </c>
      <c r="P84" s="849">
        <v>8636</v>
      </c>
      <c r="Q84" s="837">
        <v>0.2904223836427226</v>
      </c>
      <c r="R84" s="850">
        <v>254</v>
      </c>
    </row>
    <row r="85" spans="1:18" ht="14.45" customHeight="1" x14ac:dyDescent="0.2">
      <c r="A85" s="831" t="s">
        <v>6417</v>
      </c>
      <c r="B85" s="832" t="s">
        <v>6418</v>
      </c>
      <c r="C85" s="832" t="s">
        <v>609</v>
      </c>
      <c r="D85" s="832" t="s">
        <v>6412</v>
      </c>
      <c r="E85" s="832" t="s">
        <v>6502</v>
      </c>
      <c r="F85" s="832" t="s">
        <v>6503</v>
      </c>
      <c r="G85" s="849">
        <v>470</v>
      </c>
      <c r="H85" s="849">
        <v>59220</v>
      </c>
      <c r="I85" s="832">
        <v>1.8535791417571754</v>
      </c>
      <c r="J85" s="832">
        <v>126</v>
      </c>
      <c r="K85" s="849">
        <v>252</v>
      </c>
      <c r="L85" s="849">
        <v>31949</v>
      </c>
      <c r="M85" s="832">
        <v>1</v>
      </c>
      <c r="N85" s="832">
        <v>126.78174603174604</v>
      </c>
      <c r="O85" s="849">
        <v>89</v>
      </c>
      <c r="P85" s="849">
        <v>11214</v>
      </c>
      <c r="Q85" s="837">
        <v>0.35099690131146516</v>
      </c>
      <c r="R85" s="850">
        <v>126</v>
      </c>
    </row>
    <row r="86" spans="1:18" ht="14.45" customHeight="1" x14ac:dyDescent="0.2">
      <c r="A86" s="831" t="s">
        <v>6417</v>
      </c>
      <c r="B86" s="832" t="s">
        <v>6418</v>
      </c>
      <c r="C86" s="832" t="s">
        <v>609</v>
      </c>
      <c r="D86" s="832" t="s">
        <v>6412</v>
      </c>
      <c r="E86" s="832" t="s">
        <v>6504</v>
      </c>
      <c r="F86" s="832" t="s">
        <v>6505</v>
      </c>
      <c r="G86" s="849">
        <v>12</v>
      </c>
      <c r="H86" s="849">
        <v>3972</v>
      </c>
      <c r="I86" s="832">
        <v>2.9909638554216866</v>
      </c>
      <c r="J86" s="832">
        <v>331</v>
      </c>
      <c r="K86" s="849">
        <v>4</v>
      </c>
      <c r="L86" s="849">
        <v>1328</v>
      </c>
      <c r="M86" s="832">
        <v>1</v>
      </c>
      <c r="N86" s="832">
        <v>332</v>
      </c>
      <c r="O86" s="849">
        <v>5</v>
      </c>
      <c r="P86" s="849">
        <v>1670</v>
      </c>
      <c r="Q86" s="837">
        <v>1.2575301204819278</v>
      </c>
      <c r="R86" s="850">
        <v>334</v>
      </c>
    </row>
    <row r="87" spans="1:18" ht="14.45" customHeight="1" x14ac:dyDescent="0.2">
      <c r="A87" s="831" t="s">
        <v>6417</v>
      </c>
      <c r="B87" s="832" t="s">
        <v>6418</v>
      </c>
      <c r="C87" s="832" t="s">
        <v>609</v>
      </c>
      <c r="D87" s="832" t="s">
        <v>6412</v>
      </c>
      <c r="E87" s="832" t="s">
        <v>6506</v>
      </c>
      <c r="F87" s="832" t="s">
        <v>6507</v>
      </c>
      <c r="G87" s="849">
        <v>70</v>
      </c>
      <c r="H87" s="849">
        <v>34650</v>
      </c>
      <c r="I87" s="832">
        <v>2.3286290322580645</v>
      </c>
      <c r="J87" s="832">
        <v>495</v>
      </c>
      <c r="K87" s="849">
        <v>30</v>
      </c>
      <c r="L87" s="849">
        <v>14880</v>
      </c>
      <c r="M87" s="832">
        <v>1</v>
      </c>
      <c r="N87" s="832">
        <v>496</v>
      </c>
      <c r="O87" s="849">
        <v>5</v>
      </c>
      <c r="P87" s="849">
        <v>2490</v>
      </c>
      <c r="Q87" s="837">
        <v>0.16733870967741934</v>
      </c>
      <c r="R87" s="850">
        <v>498</v>
      </c>
    </row>
    <row r="88" spans="1:18" ht="14.45" customHeight="1" x14ac:dyDescent="0.2">
      <c r="A88" s="831" t="s">
        <v>6417</v>
      </c>
      <c r="B88" s="832" t="s">
        <v>6418</v>
      </c>
      <c r="C88" s="832" t="s">
        <v>609</v>
      </c>
      <c r="D88" s="832" t="s">
        <v>6412</v>
      </c>
      <c r="E88" s="832" t="s">
        <v>6508</v>
      </c>
      <c r="F88" s="832" t="s">
        <v>6509</v>
      </c>
      <c r="G88" s="849">
        <v>16</v>
      </c>
      <c r="H88" s="849">
        <v>11008</v>
      </c>
      <c r="I88" s="832">
        <v>3.1953555878084181</v>
      </c>
      <c r="J88" s="832">
        <v>688</v>
      </c>
      <c r="K88" s="849">
        <v>5</v>
      </c>
      <c r="L88" s="849">
        <v>3445</v>
      </c>
      <c r="M88" s="832">
        <v>1</v>
      </c>
      <c r="N88" s="832">
        <v>689</v>
      </c>
      <c r="O88" s="849">
        <v>3</v>
      </c>
      <c r="P88" s="849">
        <v>2073</v>
      </c>
      <c r="Q88" s="837">
        <v>0.60174165457184325</v>
      </c>
      <c r="R88" s="850">
        <v>691</v>
      </c>
    </row>
    <row r="89" spans="1:18" ht="14.45" customHeight="1" x14ac:dyDescent="0.2">
      <c r="A89" s="831" t="s">
        <v>6417</v>
      </c>
      <c r="B89" s="832" t="s">
        <v>6418</v>
      </c>
      <c r="C89" s="832" t="s">
        <v>609</v>
      </c>
      <c r="D89" s="832" t="s">
        <v>6412</v>
      </c>
      <c r="E89" s="832" t="s">
        <v>6510</v>
      </c>
      <c r="F89" s="832" t="s">
        <v>6507</v>
      </c>
      <c r="G89" s="849">
        <v>142</v>
      </c>
      <c r="H89" s="849">
        <v>80656</v>
      </c>
      <c r="I89" s="832">
        <v>1.4034696967060503</v>
      </c>
      <c r="J89" s="832">
        <v>568</v>
      </c>
      <c r="K89" s="849">
        <v>101</v>
      </c>
      <c r="L89" s="849">
        <v>57469</v>
      </c>
      <c r="M89" s="832">
        <v>1</v>
      </c>
      <c r="N89" s="832">
        <v>569</v>
      </c>
      <c r="O89" s="849">
        <v>25</v>
      </c>
      <c r="P89" s="849">
        <v>14325</v>
      </c>
      <c r="Q89" s="837">
        <v>0.24926482103394873</v>
      </c>
      <c r="R89" s="850">
        <v>573</v>
      </c>
    </row>
    <row r="90" spans="1:18" ht="14.45" customHeight="1" x14ac:dyDescent="0.2">
      <c r="A90" s="831" t="s">
        <v>6417</v>
      </c>
      <c r="B90" s="832" t="s">
        <v>6418</v>
      </c>
      <c r="C90" s="832" t="s">
        <v>609</v>
      </c>
      <c r="D90" s="832" t="s">
        <v>6412</v>
      </c>
      <c r="E90" s="832" t="s">
        <v>6511</v>
      </c>
      <c r="F90" s="832" t="s">
        <v>6509</v>
      </c>
      <c r="G90" s="849">
        <v>4</v>
      </c>
      <c r="H90" s="849">
        <v>3044</v>
      </c>
      <c r="I90" s="832"/>
      <c r="J90" s="832">
        <v>761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5" customHeight="1" x14ac:dyDescent="0.2">
      <c r="A91" s="831" t="s">
        <v>6417</v>
      </c>
      <c r="B91" s="832" t="s">
        <v>6418</v>
      </c>
      <c r="C91" s="832" t="s">
        <v>609</v>
      </c>
      <c r="D91" s="832" t="s">
        <v>6412</v>
      </c>
      <c r="E91" s="832" t="s">
        <v>6534</v>
      </c>
      <c r="F91" s="832" t="s">
        <v>6535</v>
      </c>
      <c r="G91" s="849"/>
      <c r="H91" s="849"/>
      <c r="I91" s="832"/>
      <c r="J91" s="832"/>
      <c r="K91" s="849">
        <v>8</v>
      </c>
      <c r="L91" s="849">
        <v>6552</v>
      </c>
      <c r="M91" s="832">
        <v>1</v>
      </c>
      <c r="N91" s="832">
        <v>819</v>
      </c>
      <c r="O91" s="849"/>
      <c r="P91" s="849"/>
      <c r="Q91" s="837"/>
      <c r="R91" s="850"/>
    </row>
    <row r="92" spans="1:18" ht="14.45" customHeight="1" x14ac:dyDescent="0.2">
      <c r="A92" s="831" t="s">
        <v>6417</v>
      </c>
      <c r="B92" s="832" t="s">
        <v>6418</v>
      </c>
      <c r="C92" s="832" t="s">
        <v>609</v>
      </c>
      <c r="D92" s="832" t="s">
        <v>6412</v>
      </c>
      <c r="E92" s="832" t="s">
        <v>6512</v>
      </c>
      <c r="F92" s="832" t="s">
        <v>6513</v>
      </c>
      <c r="G92" s="849">
        <v>10</v>
      </c>
      <c r="H92" s="849">
        <v>4620</v>
      </c>
      <c r="I92" s="832">
        <v>1.1065868263473053</v>
      </c>
      <c r="J92" s="832">
        <v>462</v>
      </c>
      <c r="K92" s="849">
        <v>9</v>
      </c>
      <c r="L92" s="849">
        <v>4175</v>
      </c>
      <c r="M92" s="832">
        <v>1</v>
      </c>
      <c r="N92" s="832">
        <v>463.88888888888891</v>
      </c>
      <c r="O92" s="849">
        <v>9</v>
      </c>
      <c r="P92" s="849">
        <v>4212</v>
      </c>
      <c r="Q92" s="837">
        <v>1.0088622754491019</v>
      </c>
      <c r="R92" s="850">
        <v>468</v>
      </c>
    </row>
    <row r="93" spans="1:18" ht="14.45" customHeight="1" x14ac:dyDescent="0.2">
      <c r="A93" s="831" t="s">
        <v>6417</v>
      </c>
      <c r="B93" s="832" t="s">
        <v>6418</v>
      </c>
      <c r="C93" s="832" t="s">
        <v>609</v>
      </c>
      <c r="D93" s="832" t="s">
        <v>6412</v>
      </c>
      <c r="E93" s="832" t="s">
        <v>6514</v>
      </c>
      <c r="F93" s="832" t="s">
        <v>6493</v>
      </c>
      <c r="G93" s="849"/>
      <c r="H93" s="849"/>
      <c r="I93" s="832"/>
      <c r="J93" s="832"/>
      <c r="K93" s="849">
        <v>1</v>
      </c>
      <c r="L93" s="849">
        <v>447</v>
      </c>
      <c r="M93" s="832">
        <v>1</v>
      </c>
      <c r="N93" s="832">
        <v>447</v>
      </c>
      <c r="O93" s="849"/>
      <c r="P93" s="849"/>
      <c r="Q93" s="837"/>
      <c r="R93" s="850"/>
    </row>
    <row r="94" spans="1:18" ht="14.45" customHeight="1" x14ac:dyDescent="0.2">
      <c r="A94" s="831" t="s">
        <v>6417</v>
      </c>
      <c r="B94" s="832" t="s">
        <v>6418</v>
      </c>
      <c r="C94" s="832" t="s">
        <v>609</v>
      </c>
      <c r="D94" s="832" t="s">
        <v>6412</v>
      </c>
      <c r="E94" s="832" t="s">
        <v>6515</v>
      </c>
      <c r="F94" s="832" t="s">
        <v>6491</v>
      </c>
      <c r="G94" s="849">
        <v>1</v>
      </c>
      <c r="H94" s="849">
        <v>728</v>
      </c>
      <c r="I94" s="832"/>
      <c r="J94" s="832">
        <v>728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5" customHeight="1" x14ac:dyDescent="0.2">
      <c r="A95" s="831" t="s">
        <v>6417</v>
      </c>
      <c r="B95" s="832" t="s">
        <v>6418</v>
      </c>
      <c r="C95" s="832" t="s">
        <v>609</v>
      </c>
      <c r="D95" s="832" t="s">
        <v>6412</v>
      </c>
      <c r="E95" s="832" t="s">
        <v>6518</v>
      </c>
      <c r="F95" s="832" t="s">
        <v>6519</v>
      </c>
      <c r="G95" s="849">
        <v>2</v>
      </c>
      <c r="H95" s="849">
        <v>430</v>
      </c>
      <c r="I95" s="832">
        <v>1</v>
      </c>
      <c r="J95" s="832">
        <v>215</v>
      </c>
      <c r="K95" s="849">
        <v>2</v>
      </c>
      <c r="L95" s="849">
        <v>430</v>
      </c>
      <c r="M95" s="832">
        <v>1</v>
      </c>
      <c r="N95" s="832">
        <v>215</v>
      </c>
      <c r="O95" s="849">
        <v>3</v>
      </c>
      <c r="P95" s="849">
        <v>651</v>
      </c>
      <c r="Q95" s="837">
        <v>1.5139534883720931</v>
      </c>
      <c r="R95" s="850">
        <v>217</v>
      </c>
    </row>
    <row r="96" spans="1:18" ht="14.45" customHeight="1" x14ac:dyDescent="0.2">
      <c r="A96" s="831" t="s">
        <v>6417</v>
      </c>
      <c r="B96" s="832" t="s">
        <v>6418</v>
      </c>
      <c r="C96" s="832" t="s">
        <v>609</v>
      </c>
      <c r="D96" s="832" t="s">
        <v>6412</v>
      </c>
      <c r="E96" s="832" t="s">
        <v>6520</v>
      </c>
      <c r="F96" s="832" t="s">
        <v>6521</v>
      </c>
      <c r="G96" s="849">
        <v>30</v>
      </c>
      <c r="H96" s="849">
        <v>2550</v>
      </c>
      <c r="I96" s="832">
        <v>1.2354651162790697</v>
      </c>
      <c r="J96" s="832">
        <v>85</v>
      </c>
      <c r="K96" s="849">
        <v>24</v>
      </c>
      <c r="L96" s="849">
        <v>2064</v>
      </c>
      <c r="M96" s="832">
        <v>1</v>
      </c>
      <c r="N96" s="832">
        <v>86</v>
      </c>
      <c r="O96" s="849">
        <v>3</v>
      </c>
      <c r="P96" s="849">
        <v>264</v>
      </c>
      <c r="Q96" s="837">
        <v>0.12790697674418605</v>
      </c>
      <c r="R96" s="850">
        <v>88</v>
      </c>
    </row>
    <row r="97" spans="1:18" ht="14.45" customHeight="1" x14ac:dyDescent="0.2">
      <c r="A97" s="831" t="s">
        <v>6417</v>
      </c>
      <c r="B97" s="832" t="s">
        <v>6418</v>
      </c>
      <c r="C97" s="832" t="s">
        <v>609</v>
      </c>
      <c r="D97" s="832" t="s">
        <v>6412</v>
      </c>
      <c r="E97" s="832" t="s">
        <v>6482</v>
      </c>
      <c r="F97" s="832" t="s">
        <v>6483</v>
      </c>
      <c r="G97" s="849">
        <v>5</v>
      </c>
      <c r="H97" s="849">
        <v>600</v>
      </c>
      <c r="I97" s="832">
        <v>0.35419126328217237</v>
      </c>
      <c r="J97" s="832">
        <v>120</v>
      </c>
      <c r="K97" s="849">
        <v>14</v>
      </c>
      <c r="L97" s="849">
        <v>1694</v>
      </c>
      <c r="M97" s="832">
        <v>1</v>
      </c>
      <c r="N97" s="832">
        <v>121</v>
      </c>
      <c r="O97" s="849">
        <v>10</v>
      </c>
      <c r="P97" s="849">
        <v>1220</v>
      </c>
      <c r="Q97" s="837">
        <v>0.72018890200708385</v>
      </c>
      <c r="R97" s="850">
        <v>122</v>
      </c>
    </row>
    <row r="98" spans="1:18" ht="14.45" customHeight="1" x14ac:dyDescent="0.2">
      <c r="A98" s="831" t="s">
        <v>6417</v>
      </c>
      <c r="B98" s="832" t="s">
        <v>6418</v>
      </c>
      <c r="C98" s="832" t="s">
        <v>609</v>
      </c>
      <c r="D98" s="832" t="s">
        <v>6412</v>
      </c>
      <c r="E98" s="832" t="s">
        <v>6536</v>
      </c>
      <c r="F98" s="832" t="s">
        <v>6535</v>
      </c>
      <c r="G98" s="849"/>
      <c r="H98" s="849"/>
      <c r="I98" s="832"/>
      <c r="J98" s="832"/>
      <c r="K98" s="849">
        <v>1</v>
      </c>
      <c r="L98" s="849">
        <v>746</v>
      </c>
      <c r="M98" s="832">
        <v>1</v>
      </c>
      <c r="N98" s="832">
        <v>746</v>
      </c>
      <c r="O98" s="849"/>
      <c r="P98" s="849"/>
      <c r="Q98" s="837"/>
      <c r="R98" s="850"/>
    </row>
    <row r="99" spans="1:18" ht="14.45" customHeight="1" x14ac:dyDescent="0.2">
      <c r="A99" s="831" t="s">
        <v>6417</v>
      </c>
      <c r="B99" s="832" t="s">
        <v>6418</v>
      </c>
      <c r="C99" s="832" t="s">
        <v>609</v>
      </c>
      <c r="D99" s="832" t="s">
        <v>6412</v>
      </c>
      <c r="E99" s="832" t="s">
        <v>6537</v>
      </c>
      <c r="F99" s="832" t="s">
        <v>6538</v>
      </c>
      <c r="G99" s="849"/>
      <c r="H99" s="849"/>
      <c r="I99" s="832"/>
      <c r="J99" s="832"/>
      <c r="K99" s="849">
        <v>4</v>
      </c>
      <c r="L99" s="849">
        <v>2176</v>
      </c>
      <c r="M99" s="832">
        <v>1</v>
      </c>
      <c r="N99" s="832">
        <v>544</v>
      </c>
      <c r="O99" s="849"/>
      <c r="P99" s="849"/>
      <c r="Q99" s="837"/>
      <c r="R99" s="850"/>
    </row>
    <row r="100" spans="1:18" ht="14.45" customHeight="1" x14ac:dyDescent="0.2">
      <c r="A100" s="831" t="s">
        <v>6417</v>
      </c>
      <c r="B100" s="832" t="s">
        <v>6418</v>
      </c>
      <c r="C100" s="832" t="s">
        <v>609</v>
      </c>
      <c r="D100" s="832" t="s">
        <v>6412</v>
      </c>
      <c r="E100" s="832" t="s">
        <v>6522</v>
      </c>
      <c r="F100" s="832" t="s">
        <v>6523</v>
      </c>
      <c r="G100" s="849">
        <v>46</v>
      </c>
      <c r="H100" s="849">
        <v>14122</v>
      </c>
      <c r="I100" s="832">
        <v>0.6742742551566081</v>
      </c>
      <c r="J100" s="832">
        <v>307</v>
      </c>
      <c r="K100" s="849">
        <v>68</v>
      </c>
      <c r="L100" s="849">
        <v>20944</v>
      </c>
      <c r="M100" s="832">
        <v>1</v>
      </c>
      <c r="N100" s="832">
        <v>308</v>
      </c>
      <c r="O100" s="849">
        <v>2</v>
      </c>
      <c r="P100" s="849">
        <v>620</v>
      </c>
      <c r="Q100" s="837">
        <v>2.9602750190985485E-2</v>
      </c>
      <c r="R100" s="850">
        <v>310</v>
      </c>
    </row>
    <row r="101" spans="1:18" ht="14.45" customHeight="1" x14ac:dyDescent="0.2">
      <c r="A101" s="831" t="s">
        <v>6417</v>
      </c>
      <c r="B101" s="832" t="s">
        <v>6418</v>
      </c>
      <c r="C101" s="832" t="s">
        <v>609</v>
      </c>
      <c r="D101" s="832" t="s">
        <v>6412</v>
      </c>
      <c r="E101" s="832" t="s">
        <v>6524</v>
      </c>
      <c r="F101" s="832" t="s">
        <v>6519</v>
      </c>
      <c r="G101" s="849">
        <v>2</v>
      </c>
      <c r="H101" s="849">
        <v>356</v>
      </c>
      <c r="I101" s="832">
        <v>0.66294227188081933</v>
      </c>
      <c r="J101" s="832">
        <v>178</v>
      </c>
      <c r="K101" s="849">
        <v>3</v>
      </c>
      <c r="L101" s="849">
        <v>537</v>
      </c>
      <c r="M101" s="832">
        <v>1</v>
      </c>
      <c r="N101" s="832">
        <v>179</v>
      </c>
      <c r="O101" s="849">
        <v>1</v>
      </c>
      <c r="P101" s="849">
        <v>179</v>
      </c>
      <c r="Q101" s="837">
        <v>0.33333333333333331</v>
      </c>
      <c r="R101" s="850">
        <v>179</v>
      </c>
    </row>
    <row r="102" spans="1:18" ht="14.45" customHeight="1" x14ac:dyDescent="0.2">
      <c r="A102" s="831" t="s">
        <v>6417</v>
      </c>
      <c r="B102" s="832" t="s">
        <v>6418</v>
      </c>
      <c r="C102" s="832" t="s">
        <v>609</v>
      </c>
      <c r="D102" s="832" t="s">
        <v>6412</v>
      </c>
      <c r="E102" s="832" t="s">
        <v>6525</v>
      </c>
      <c r="F102" s="832" t="s">
        <v>6523</v>
      </c>
      <c r="G102" s="849">
        <v>127</v>
      </c>
      <c r="H102" s="849">
        <v>48260</v>
      </c>
      <c r="I102" s="832">
        <v>1.8357487922705313</v>
      </c>
      <c r="J102" s="832">
        <v>380</v>
      </c>
      <c r="K102" s="849">
        <v>69</v>
      </c>
      <c r="L102" s="849">
        <v>26289</v>
      </c>
      <c r="M102" s="832">
        <v>1</v>
      </c>
      <c r="N102" s="832">
        <v>381</v>
      </c>
      <c r="O102" s="849">
        <v>35</v>
      </c>
      <c r="P102" s="849">
        <v>13475</v>
      </c>
      <c r="Q102" s="837">
        <v>0.51257179809045605</v>
      </c>
      <c r="R102" s="850">
        <v>385</v>
      </c>
    </row>
    <row r="103" spans="1:18" ht="14.45" customHeight="1" x14ac:dyDescent="0.2">
      <c r="A103" s="831" t="s">
        <v>6417</v>
      </c>
      <c r="B103" s="832" t="s">
        <v>6418</v>
      </c>
      <c r="C103" s="832" t="s">
        <v>609</v>
      </c>
      <c r="D103" s="832" t="s">
        <v>6412</v>
      </c>
      <c r="E103" s="832" t="s">
        <v>6526</v>
      </c>
      <c r="F103" s="832" t="s">
        <v>6527</v>
      </c>
      <c r="G103" s="849">
        <v>31</v>
      </c>
      <c r="H103" s="849">
        <v>8432</v>
      </c>
      <c r="I103" s="832">
        <v>1.8168498168498168</v>
      </c>
      <c r="J103" s="832">
        <v>272</v>
      </c>
      <c r="K103" s="849">
        <v>17</v>
      </c>
      <c r="L103" s="849">
        <v>4641</v>
      </c>
      <c r="M103" s="832">
        <v>1</v>
      </c>
      <c r="N103" s="832">
        <v>273</v>
      </c>
      <c r="O103" s="849"/>
      <c r="P103" s="849"/>
      <c r="Q103" s="837"/>
      <c r="R103" s="850"/>
    </row>
    <row r="104" spans="1:18" ht="14.45" customHeight="1" x14ac:dyDescent="0.2">
      <c r="A104" s="831" t="s">
        <v>6417</v>
      </c>
      <c r="B104" s="832" t="s">
        <v>6418</v>
      </c>
      <c r="C104" s="832" t="s">
        <v>609</v>
      </c>
      <c r="D104" s="832" t="s">
        <v>6412</v>
      </c>
      <c r="E104" s="832" t="s">
        <v>6528</v>
      </c>
      <c r="F104" s="832" t="s">
        <v>6513</v>
      </c>
      <c r="G104" s="849">
        <v>8</v>
      </c>
      <c r="H104" s="849">
        <v>2824</v>
      </c>
      <c r="I104" s="832">
        <v>7.9774011299435026</v>
      </c>
      <c r="J104" s="832">
        <v>353</v>
      </c>
      <c r="K104" s="849">
        <v>1</v>
      </c>
      <c r="L104" s="849">
        <v>354</v>
      </c>
      <c r="M104" s="832">
        <v>1</v>
      </c>
      <c r="N104" s="832">
        <v>354</v>
      </c>
      <c r="O104" s="849">
        <v>2</v>
      </c>
      <c r="P104" s="849">
        <v>710</v>
      </c>
      <c r="Q104" s="837">
        <v>2.0056497175141241</v>
      </c>
      <c r="R104" s="850">
        <v>355</v>
      </c>
    </row>
    <row r="105" spans="1:18" ht="14.45" customHeight="1" x14ac:dyDescent="0.2">
      <c r="A105" s="831" t="s">
        <v>6417</v>
      </c>
      <c r="B105" s="832" t="s">
        <v>6418</v>
      </c>
      <c r="C105" s="832" t="s">
        <v>609</v>
      </c>
      <c r="D105" s="832" t="s">
        <v>6412</v>
      </c>
      <c r="E105" s="832" t="s">
        <v>6539</v>
      </c>
      <c r="F105" s="832" t="s">
        <v>6530</v>
      </c>
      <c r="G105" s="849">
        <v>6</v>
      </c>
      <c r="H105" s="849">
        <v>4944</v>
      </c>
      <c r="I105" s="832"/>
      <c r="J105" s="832">
        <v>824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5" customHeight="1" x14ac:dyDescent="0.2">
      <c r="A106" s="831" t="s">
        <v>6417</v>
      </c>
      <c r="B106" s="832" t="s">
        <v>6418</v>
      </c>
      <c r="C106" s="832" t="s">
        <v>609</v>
      </c>
      <c r="D106" s="832" t="s">
        <v>6412</v>
      </c>
      <c r="E106" s="832" t="s">
        <v>6531</v>
      </c>
      <c r="F106" s="832" t="s">
        <v>6505</v>
      </c>
      <c r="G106" s="849">
        <v>41</v>
      </c>
      <c r="H106" s="849">
        <v>16564</v>
      </c>
      <c r="I106" s="832">
        <v>1.6359506172839506</v>
      </c>
      <c r="J106" s="832">
        <v>404</v>
      </c>
      <c r="K106" s="849">
        <v>25</v>
      </c>
      <c r="L106" s="849">
        <v>10125</v>
      </c>
      <c r="M106" s="832">
        <v>1</v>
      </c>
      <c r="N106" s="832">
        <v>405</v>
      </c>
      <c r="O106" s="849">
        <v>4</v>
      </c>
      <c r="P106" s="849">
        <v>1636</v>
      </c>
      <c r="Q106" s="837">
        <v>0.16158024691358025</v>
      </c>
      <c r="R106" s="850">
        <v>409</v>
      </c>
    </row>
    <row r="107" spans="1:18" ht="14.45" customHeight="1" thickBot="1" x14ac:dyDescent="0.25">
      <c r="A107" s="839" t="s">
        <v>6417</v>
      </c>
      <c r="B107" s="840" t="s">
        <v>6418</v>
      </c>
      <c r="C107" s="840" t="s">
        <v>609</v>
      </c>
      <c r="D107" s="840" t="s">
        <v>6412</v>
      </c>
      <c r="E107" s="840" t="s">
        <v>6532</v>
      </c>
      <c r="F107" s="840" t="s">
        <v>6533</v>
      </c>
      <c r="G107" s="851"/>
      <c r="H107" s="851"/>
      <c r="I107" s="840"/>
      <c r="J107" s="840"/>
      <c r="K107" s="851">
        <v>1</v>
      </c>
      <c r="L107" s="851">
        <v>451</v>
      </c>
      <c r="M107" s="840">
        <v>1</v>
      </c>
      <c r="N107" s="840">
        <v>451</v>
      </c>
      <c r="O107" s="851"/>
      <c r="P107" s="851"/>
      <c r="Q107" s="845"/>
      <c r="R107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F9A8D0D-EA4E-4497-B390-E5C128D59DC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6541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28281.600000000002</v>
      </c>
      <c r="I3" s="208">
        <f t="shared" si="0"/>
        <v>5485774.7599999998</v>
      </c>
      <c r="J3" s="78"/>
      <c r="K3" s="78"/>
      <c r="L3" s="208">
        <f t="shared" si="0"/>
        <v>28771.98</v>
      </c>
      <c r="M3" s="208">
        <f t="shared" si="0"/>
        <v>5542210.5000000009</v>
      </c>
      <c r="N3" s="78"/>
      <c r="O3" s="78"/>
      <c r="P3" s="208">
        <f t="shared" si="0"/>
        <v>28168.740000000005</v>
      </c>
      <c r="Q3" s="208">
        <f t="shared" si="0"/>
        <v>5319598.3000000007</v>
      </c>
      <c r="R3" s="79">
        <f>IF(M3=0,0,Q3/M3)</f>
        <v>0.95983331921441817</v>
      </c>
      <c r="S3" s="209">
        <f>IF(P3=0,0,Q3/P3)</f>
        <v>188.84757713692554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6411</v>
      </c>
      <c r="C6" s="825" t="s">
        <v>603</v>
      </c>
      <c r="D6" s="825" t="s">
        <v>6358</v>
      </c>
      <c r="E6" s="825" t="s">
        <v>6412</v>
      </c>
      <c r="F6" s="825" t="s">
        <v>6413</v>
      </c>
      <c r="G6" s="825" t="s">
        <v>6414</v>
      </c>
      <c r="H6" s="225"/>
      <c r="I6" s="225"/>
      <c r="J6" s="825"/>
      <c r="K6" s="825"/>
      <c r="L6" s="225"/>
      <c r="M6" s="225"/>
      <c r="N6" s="825"/>
      <c r="O6" s="825"/>
      <c r="P6" s="225">
        <v>0</v>
      </c>
      <c r="Q6" s="225">
        <v>0</v>
      </c>
      <c r="R6" s="830"/>
      <c r="S6" s="848"/>
    </row>
    <row r="7" spans="1:19" ht="14.45" customHeight="1" x14ac:dyDescent="0.2">
      <c r="A7" s="831"/>
      <c r="B7" s="832" t="s">
        <v>6411</v>
      </c>
      <c r="C7" s="832" t="s">
        <v>603</v>
      </c>
      <c r="D7" s="832" t="s">
        <v>6358</v>
      </c>
      <c r="E7" s="832" t="s">
        <v>6412</v>
      </c>
      <c r="F7" s="832" t="s">
        <v>6415</v>
      </c>
      <c r="G7" s="832" t="s">
        <v>6416</v>
      </c>
      <c r="H7" s="849">
        <v>23</v>
      </c>
      <c r="I7" s="849">
        <v>0</v>
      </c>
      <c r="J7" s="832"/>
      <c r="K7" s="832">
        <v>0</v>
      </c>
      <c r="L7" s="849">
        <v>25</v>
      </c>
      <c r="M7" s="849">
        <v>0</v>
      </c>
      <c r="N7" s="832"/>
      <c r="O7" s="832">
        <v>0</v>
      </c>
      <c r="P7" s="849">
        <v>14</v>
      </c>
      <c r="Q7" s="849">
        <v>0</v>
      </c>
      <c r="R7" s="837"/>
      <c r="S7" s="850">
        <v>0</v>
      </c>
    </row>
    <row r="8" spans="1:19" ht="14.45" customHeight="1" x14ac:dyDescent="0.2">
      <c r="A8" s="831" t="s">
        <v>6417</v>
      </c>
      <c r="B8" s="832" t="s">
        <v>6418</v>
      </c>
      <c r="C8" s="832" t="s">
        <v>598</v>
      </c>
      <c r="D8" s="832" t="s">
        <v>2918</v>
      </c>
      <c r="E8" s="832" t="s">
        <v>6412</v>
      </c>
      <c r="F8" s="832" t="s">
        <v>6464</v>
      </c>
      <c r="G8" s="832" t="s">
        <v>6465</v>
      </c>
      <c r="H8" s="849">
        <v>12</v>
      </c>
      <c r="I8" s="849">
        <v>444</v>
      </c>
      <c r="J8" s="832">
        <v>0.92307692307692313</v>
      </c>
      <c r="K8" s="832">
        <v>37</v>
      </c>
      <c r="L8" s="849">
        <v>13</v>
      </c>
      <c r="M8" s="849">
        <v>481</v>
      </c>
      <c r="N8" s="832">
        <v>1</v>
      </c>
      <c r="O8" s="832">
        <v>37</v>
      </c>
      <c r="P8" s="849">
        <v>4</v>
      </c>
      <c r="Q8" s="849">
        <v>152</v>
      </c>
      <c r="R8" s="837">
        <v>0.31600831600831603</v>
      </c>
      <c r="S8" s="850">
        <v>38</v>
      </c>
    </row>
    <row r="9" spans="1:19" ht="14.45" customHeight="1" x14ac:dyDescent="0.2">
      <c r="A9" s="831" t="s">
        <v>6417</v>
      </c>
      <c r="B9" s="832" t="s">
        <v>6418</v>
      </c>
      <c r="C9" s="832" t="s">
        <v>598</v>
      </c>
      <c r="D9" s="832" t="s">
        <v>2918</v>
      </c>
      <c r="E9" s="832" t="s">
        <v>6412</v>
      </c>
      <c r="F9" s="832" t="s">
        <v>6470</v>
      </c>
      <c r="G9" s="832" t="s">
        <v>6471</v>
      </c>
      <c r="H9" s="849">
        <v>27</v>
      </c>
      <c r="I9" s="849">
        <v>6777</v>
      </c>
      <c r="J9" s="832">
        <v>0.53785714285714281</v>
      </c>
      <c r="K9" s="832">
        <v>251</v>
      </c>
      <c r="L9" s="849">
        <v>50</v>
      </c>
      <c r="M9" s="849">
        <v>12600</v>
      </c>
      <c r="N9" s="832">
        <v>1</v>
      </c>
      <c r="O9" s="832">
        <v>252</v>
      </c>
      <c r="P9" s="849">
        <v>101</v>
      </c>
      <c r="Q9" s="849">
        <v>25654</v>
      </c>
      <c r="R9" s="837">
        <v>2.0360317460317461</v>
      </c>
      <c r="S9" s="850">
        <v>254</v>
      </c>
    </row>
    <row r="10" spans="1:19" ht="14.45" customHeight="1" x14ac:dyDescent="0.2">
      <c r="A10" s="831" t="s">
        <v>6417</v>
      </c>
      <c r="B10" s="832" t="s">
        <v>6418</v>
      </c>
      <c r="C10" s="832" t="s">
        <v>598</v>
      </c>
      <c r="D10" s="832" t="s">
        <v>2919</v>
      </c>
      <c r="E10" s="832" t="s">
        <v>6419</v>
      </c>
      <c r="F10" s="832" t="s">
        <v>6420</v>
      </c>
      <c r="G10" s="832" t="s">
        <v>6421</v>
      </c>
      <c r="H10" s="849"/>
      <c r="I10" s="849"/>
      <c r="J10" s="832"/>
      <c r="K10" s="832"/>
      <c r="L10" s="849">
        <v>0.4</v>
      </c>
      <c r="M10" s="849">
        <v>21.64</v>
      </c>
      <c r="N10" s="832">
        <v>1</v>
      </c>
      <c r="O10" s="832">
        <v>54.1</v>
      </c>
      <c r="P10" s="849"/>
      <c r="Q10" s="849"/>
      <c r="R10" s="837"/>
      <c r="S10" s="850"/>
    </row>
    <row r="11" spans="1:19" ht="14.45" customHeight="1" x14ac:dyDescent="0.2">
      <c r="A11" s="831" t="s">
        <v>6417</v>
      </c>
      <c r="B11" s="832" t="s">
        <v>6418</v>
      </c>
      <c r="C11" s="832" t="s">
        <v>598</v>
      </c>
      <c r="D11" s="832" t="s">
        <v>2919</v>
      </c>
      <c r="E11" s="832" t="s">
        <v>6419</v>
      </c>
      <c r="F11" s="832" t="s">
        <v>6422</v>
      </c>
      <c r="G11" s="832" t="s">
        <v>6423</v>
      </c>
      <c r="H11" s="849">
        <v>1.3</v>
      </c>
      <c r="I11" s="849">
        <v>131.26</v>
      </c>
      <c r="J11" s="832">
        <v>0.48287532649082149</v>
      </c>
      <c r="K11" s="832">
        <v>100.96923076923076</v>
      </c>
      <c r="L11" s="849">
        <v>3.9000000000000004</v>
      </c>
      <c r="M11" s="849">
        <v>271.83</v>
      </c>
      <c r="N11" s="832">
        <v>1</v>
      </c>
      <c r="O11" s="832">
        <v>69.699999999999989</v>
      </c>
      <c r="P11" s="849">
        <v>3.6999999999999997</v>
      </c>
      <c r="Q11" s="849">
        <v>257.89</v>
      </c>
      <c r="R11" s="837">
        <v>0.94871794871794868</v>
      </c>
      <c r="S11" s="850">
        <v>69.7</v>
      </c>
    </row>
    <row r="12" spans="1:19" ht="14.45" customHeight="1" x14ac:dyDescent="0.2">
      <c r="A12" s="831" t="s">
        <v>6417</v>
      </c>
      <c r="B12" s="832" t="s">
        <v>6418</v>
      </c>
      <c r="C12" s="832" t="s">
        <v>598</v>
      </c>
      <c r="D12" s="832" t="s">
        <v>2919</v>
      </c>
      <c r="E12" s="832" t="s">
        <v>6419</v>
      </c>
      <c r="F12" s="832" t="s">
        <v>6424</v>
      </c>
      <c r="G12" s="832" t="s">
        <v>6425</v>
      </c>
      <c r="H12" s="849">
        <v>15</v>
      </c>
      <c r="I12" s="849">
        <v>4191.3600000000006</v>
      </c>
      <c r="J12" s="832">
        <v>0.52638479681106787</v>
      </c>
      <c r="K12" s="832">
        <v>279.42400000000004</v>
      </c>
      <c r="L12" s="849">
        <v>24.799999999999997</v>
      </c>
      <c r="M12" s="849">
        <v>7962.54</v>
      </c>
      <c r="N12" s="832">
        <v>1</v>
      </c>
      <c r="O12" s="832">
        <v>321.07016129032263</v>
      </c>
      <c r="P12" s="849">
        <v>18.200000000000003</v>
      </c>
      <c r="Q12" s="849">
        <v>5453.1100000000006</v>
      </c>
      <c r="R12" s="837">
        <v>0.68484553923747959</v>
      </c>
      <c r="S12" s="850">
        <v>299.62142857142857</v>
      </c>
    </row>
    <row r="13" spans="1:19" ht="14.45" customHeight="1" x14ac:dyDescent="0.2">
      <c r="A13" s="831" t="s">
        <v>6417</v>
      </c>
      <c r="B13" s="832" t="s">
        <v>6418</v>
      </c>
      <c r="C13" s="832" t="s">
        <v>598</v>
      </c>
      <c r="D13" s="832" t="s">
        <v>2919</v>
      </c>
      <c r="E13" s="832" t="s">
        <v>6419</v>
      </c>
      <c r="F13" s="832" t="s">
        <v>6426</v>
      </c>
      <c r="G13" s="832" t="s">
        <v>713</v>
      </c>
      <c r="H13" s="849"/>
      <c r="I13" s="849"/>
      <c r="J13" s="832"/>
      <c r="K13" s="832"/>
      <c r="L13" s="849">
        <v>0.2</v>
      </c>
      <c r="M13" s="849">
        <v>10.129999999999999</v>
      </c>
      <c r="N13" s="832">
        <v>1</v>
      </c>
      <c r="O13" s="832">
        <v>50.649999999999991</v>
      </c>
      <c r="P13" s="849">
        <v>0.1</v>
      </c>
      <c r="Q13" s="849">
        <v>5.07</v>
      </c>
      <c r="R13" s="837">
        <v>0.50049358341559735</v>
      </c>
      <c r="S13" s="850">
        <v>50.7</v>
      </c>
    </row>
    <row r="14" spans="1:19" ht="14.45" customHeight="1" x14ac:dyDescent="0.2">
      <c r="A14" s="831" t="s">
        <v>6417</v>
      </c>
      <c r="B14" s="832" t="s">
        <v>6418</v>
      </c>
      <c r="C14" s="832" t="s">
        <v>598</v>
      </c>
      <c r="D14" s="832" t="s">
        <v>2919</v>
      </c>
      <c r="E14" s="832" t="s">
        <v>6419</v>
      </c>
      <c r="F14" s="832" t="s">
        <v>6427</v>
      </c>
      <c r="G14" s="832" t="s">
        <v>717</v>
      </c>
      <c r="H14" s="849">
        <v>11</v>
      </c>
      <c r="I14" s="849">
        <v>151.13999999999999</v>
      </c>
      <c r="J14" s="832">
        <v>1.3843194724308479</v>
      </c>
      <c r="K14" s="832">
        <v>13.739999999999998</v>
      </c>
      <c r="L14" s="849">
        <v>8</v>
      </c>
      <c r="M14" s="849">
        <v>109.18</v>
      </c>
      <c r="N14" s="832">
        <v>1</v>
      </c>
      <c r="O14" s="832">
        <v>13.647500000000001</v>
      </c>
      <c r="P14" s="849"/>
      <c r="Q14" s="849"/>
      <c r="R14" s="837"/>
      <c r="S14" s="850"/>
    </row>
    <row r="15" spans="1:19" ht="14.45" customHeight="1" x14ac:dyDescent="0.2">
      <c r="A15" s="831" t="s">
        <v>6417</v>
      </c>
      <c r="B15" s="832" t="s">
        <v>6418</v>
      </c>
      <c r="C15" s="832" t="s">
        <v>598</v>
      </c>
      <c r="D15" s="832" t="s">
        <v>2919</v>
      </c>
      <c r="E15" s="832" t="s">
        <v>6419</v>
      </c>
      <c r="F15" s="832" t="s">
        <v>6428</v>
      </c>
      <c r="G15" s="832" t="s">
        <v>719</v>
      </c>
      <c r="H15" s="849"/>
      <c r="I15" s="849"/>
      <c r="J15" s="832"/>
      <c r="K15" s="832"/>
      <c r="L15" s="849"/>
      <c r="M15" s="849"/>
      <c r="N15" s="832"/>
      <c r="O15" s="832"/>
      <c r="P15" s="849">
        <v>0.4</v>
      </c>
      <c r="Q15" s="849">
        <v>244.38</v>
      </c>
      <c r="R15" s="837"/>
      <c r="S15" s="850">
        <v>610.94999999999993</v>
      </c>
    </row>
    <row r="16" spans="1:19" ht="14.45" customHeight="1" x14ac:dyDescent="0.2">
      <c r="A16" s="831" t="s">
        <v>6417</v>
      </c>
      <c r="B16" s="832" t="s">
        <v>6418</v>
      </c>
      <c r="C16" s="832" t="s">
        <v>598</v>
      </c>
      <c r="D16" s="832" t="s">
        <v>2919</v>
      </c>
      <c r="E16" s="832" t="s">
        <v>6419</v>
      </c>
      <c r="F16" s="832" t="s">
        <v>6429</v>
      </c>
      <c r="G16" s="832" t="s">
        <v>6430</v>
      </c>
      <c r="H16" s="849"/>
      <c r="I16" s="849"/>
      <c r="J16" s="832"/>
      <c r="K16" s="832"/>
      <c r="L16" s="849"/>
      <c r="M16" s="849"/>
      <c r="N16" s="832"/>
      <c r="O16" s="832"/>
      <c r="P16" s="849">
        <v>0.2</v>
      </c>
      <c r="Q16" s="849">
        <v>7.8</v>
      </c>
      <c r="R16" s="837"/>
      <c r="S16" s="850">
        <v>39</v>
      </c>
    </row>
    <row r="17" spans="1:19" ht="14.45" customHeight="1" x14ac:dyDescent="0.2">
      <c r="A17" s="831" t="s">
        <v>6417</v>
      </c>
      <c r="B17" s="832" t="s">
        <v>6418</v>
      </c>
      <c r="C17" s="832" t="s">
        <v>598</v>
      </c>
      <c r="D17" s="832" t="s">
        <v>2919</v>
      </c>
      <c r="E17" s="832" t="s">
        <v>6419</v>
      </c>
      <c r="F17" s="832" t="s">
        <v>6431</v>
      </c>
      <c r="G17" s="832" t="s">
        <v>3936</v>
      </c>
      <c r="H17" s="849"/>
      <c r="I17" s="849"/>
      <c r="J17" s="832"/>
      <c r="K17" s="832"/>
      <c r="L17" s="849">
        <v>0.30000000000000004</v>
      </c>
      <c r="M17" s="849">
        <v>53.099999999999994</v>
      </c>
      <c r="N17" s="832">
        <v>1</v>
      </c>
      <c r="O17" s="832">
        <v>176.99999999999994</v>
      </c>
      <c r="P17" s="849"/>
      <c r="Q17" s="849"/>
      <c r="R17" s="837"/>
      <c r="S17" s="850"/>
    </row>
    <row r="18" spans="1:19" ht="14.45" customHeight="1" x14ac:dyDescent="0.2">
      <c r="A18" s="831" t="s">
        <v>6417</v>
      </c>
      <c r="B18" s="832" t="s">
        <v>6418</v>
      </c>
      <c r="C18" s="832" t="s">
        <v>598</v>
      </c>
      <c r="D18" s="832" t="s">
        <v>2919</v>
      </c>
      <c r="E18" s="832" t="s">
        <v>6419</v>
      </c>
      <c r="F18" s="832" t="s">
        <v>6432</v>
      </c>
      <c r="G18" s="832" t="s">
        <v>749</v>
      </c>
      <c r="H18" s="849">
        <v>0.2</v>
      </c>
      <c r="I18" s="849">
        <v>15.6</v>
      </c>
      <c r="J18" s="832">
        <v>0.90697674418604657</v>
      </c>
      <c r="K18" s="832">
        <v>78</v>
      </c>
      <c r="L18" s="849">
        <v>0.30000000000000004</v>
      </c>
      <c r="M18" s="849">
        <v>17.2</v>
      </c>
      <c r="N18" s="832">
        <v>1</v>
      </c>
      <c r="O18" s="832">
        <v>57.333333333333321</v>
      </c>
      <c r="P18" s="849">
        <v>0.2</v>
      </c>
      <c r="Q18" s="849">
        <v>9.42</v>
      </c>
      <c r="R18" s="837">
        <v>0.54767441860465116</v>
      </c>
      <c r="S18" s="850">
        <v>47.099999999999994</v>
      </c>
    </row>
    <row r="19" spans="1:19" ht="14.45" customHeight="1" x14ac:dyDescent="0.2">
      <c r="A19" s="831" t="s">
        <v>6417</v>
      </c>
      <c r="B19" s="832" t="s">
        <v>6418</v>
      </c>
      <c r="C19" s="832" t="s">
        <v>598</v>
      </c>
      <c r="D19" s="832" t="s">
        <v>2919</v>
      </c>
      <c r="E19" s="832" t="s">
        <v>6419</v>
      </c>
      <c r="F19" s="832" t="s">
        <v>6433</v>
      </c>
      <c r="G19" s="832" t="s">
        <v>681</v>
      </c>
      <c r="H19" s="849">
        <v>0.7</v>
      </c>
      <c r="I19" s="849">
        <v>49.49</v>
      </c>
      <c r="J19" s="832">
        <v>0.17219303434118505</v>
      </c>
      <c r="K19" s="832">
        <v>70.7</v>
      </c>
      <c r="L19" s="849">
        <v>4</v>
      </c>
      <c r="M19" s="849">
        <v>287.41000000000003</v>
      </c>
      <c r="N19" s="832">
        <v>1</v>
      </c>
      <c r="O19" s="832">
        <v>71.852500000000006</v>
      </c>
      <c r="P19" s="849">
        <v>3.9999999999999996</v>
      </c>
      <c r="Q19" s="849">
        <v>240.42</v>
      </c>
      <c r="R19" s="837">
        <v>0.83650534080233796</v>
      </c>
      <c r="S19" s="850">
        <v>60.105000000000004</v>
      </c>
    </row>
    <row r="20" spans="1:19" ht="14.45" customHeight="1" x14ac:dyDescent="0.2">
      <c r="A20" s="831" t="s">
        <v>6417</v>
      </c>
      <c r="B20" s="832" t="s">
        <v>6418</v>
      </c>
      <c r="C20" s="832" t="s">
        <v>598</v>
      </c>
      <c r="D20" s="832" t="s">
        <v>2919</v>
      </c>
      <c r="E20" s="832" t="s">
        <v>6419</v>
      </c>
      <c r="F20" s="832" t="s">
        <v>6434</v>
      </c>
      <c r="G20" s="832" t="s">
        <v>6435</v>
      </c>
      <c r="H20" s="849"/>
      <c r="I20" s="849"/>
      <c r="J20" s="832"/>
      <c r="K20" s="832"/>
      <c r="L20" s="849"/>
      <c r="M20" s="849"/>
      <c r="N20" s="832"/>
      <c r="O20" s="832"/>
      <c r="P20" s="849">
        <v>0.3</v>
      </c>
      <c r="Q20" s="849">
        <v>15.56</v>
      </c>
      <c r="R20" s="837"/>
      <c r="S20" s="850">
        <v>51.866666666666667</v>
      </c>
    </row>
    <row r="21" spans="1:19" ht="14.45" customHeight="1" x14ac:dyDescent="0.2">
      <c r="A21" s="831" t="s">
        <v>6417</v>
      </c>
      <c r="B21" s="832" t="s">
        <v>6418</v>
      </c>
      <c r="C21" s="832" t="s">
        <v>598</v>
      </c>
      <c r="D21" s="832" t="s">
        <v>2919</v>
      </c>
      <c r="E21" s="832" t="s">
        <v>6419</v>
      </c>
      <c r="F21" s="832" t="s">
        <v>6436</v>
      </c>
      <c r="G21" s="832" t="s">
        <v>674</v>
      </c>
      <c r="H21" s="849">
        <v>4.2</v>
      </c>
      <c r="I21" s="849">
        <v>2730</v>
      </c>
      <c r="J21" s="832">
        <v>0.58893577364156457</v>
      </c>
      <c r="K21" s="832">
        <v>650</v>
      </c>
      <c r="L21" s="849">
        <v>7.8000000000000007</v>
      </c>
      <c r="M21" s="849">
        <v>4635.4800000000005</v>
      </c>
      <c r="N21" s="832">
        <v>1</v>
      </c>
      <c r="O21" s="832">
        <v>594.29230769230765</v>
      </c>
      <c r="P21" s="849">
        <v>7.6</v>
      </c>
      <c r="Q21" s="849">
        <v>4063.99</v>
      </c>
      <c r="R21" s="837">
        <v>0.8767139541104696</v>
      </c>
      <c r="S21" s="850">
        <v>534.73552631578946</v>
      </c>
    </row>
    <row r="22" spans="1:19" ht="14.45" customHeight="1" x14ac:dyDescent="0.2">
      <c r="A22" s="831" t="s">
        <v>6417</v>
      </c>
      <c r="B22" s="832" t="s">
        <v>6418</v>
      </c>
      <c r="C22" s="832" t="s">
        <v>598</v>
      </c>
      <c r="D22" s="832" t="s">
        <v>2919</v>
      </c>
      <c r="E22" s="832" t="s">
        <v>6419</v>
      </c>
      <c r="F22" s="832" t="s">
        <v>6439</v>
      </c>
      <c r="G22" s="832" t="s">
        <v>687</v>
      </c>
      <c r="H22" s="849"/>
      <c r="I22" s="849"/>
      <c r="J22" s="832"/>
      <c r="K22" s="832"/>
      <c r="L22" s="849">
        <v>0.04</v>
      </c>
      <c r="M22" s="849">
        <v>4.8600000000000003</v>
      </c>
      <c r="N22" s="832">
        <v>1</v>
      </c>
      <c r="O22" s="832">
        <v>121.5</v>
      </c>
      <c r="P22" s="849">
        <v>0.06</v>
      </c>
      <c r="Q22" s="849">
        <v>7.3000000000000007</v>
      </c>
      <c r="R22" s="837">
        <v>1.5020576131687244</v>
      </c>
      <c r="S22" s="850">
        <v>121.66666666666669</v>
      </c>
    </row>
    <row r="23" spans="1:19" ht="14.45" customHeight="1" x14ac:dyDescent="0.2">
      <c r="A23" s="831" t="s">
        <v>6417</v>
      </c>
      <c r="B23" s="832" t="s">
        <v>6418</v>
      </c>
      <c r="C23" s="832" t="s">
        <v>598</v>
      </c>
      <c r="D23" s="832" t="s">
        <v>2919</v>
      </c>
      <c r="E23" s="832" t="s">
        <v>6419</v>
      </c>
      <c r="F23" s="832" t="s">
        <v>6440</v>
      </c>
      <c r="G23" s="832" t="s">
        <v>687</v>
      </c>
      <c r="H23" s="849"/>
      <c r="I23" s="849"/>
      <c r="J23" s="832"/>
      <c r="K23" s="832"/>
      <c r="L23" s="849">
        <v>0.09</v>
      </c>
      <c r="M23" s="849">
        <v>18.059999999999999</v>
      </c>
      <c r="N23" s="832">
        <v>1</v>
      </c>
      <c r="O23" s="832">
        <v>200.66666666666666</v>
      </c>
      <c r="P23" s="849">
        <v>0.1</v>
      </c>
      <c r="Q23" s="849">
        <v>18.059999999999999</v>
      </c>
      <c r="R23" s="837">
        <v>1</v>
      </c>
      <c r="S23" s="850">
        <v>180.59999999999997</v>
      </c>
    </row>
    <row r="24" spans="1:19" ht="14.45" customHeight="1" x14ac:dyDescent="0.2">
      <c r="A24" s="831" t="s">
        <v>6417</v>
      </c>
      <c r="B24" s="832" t="s">
        <v>6418</v>
      </c>
      <c r="C24" s="832" t="s">
        <v>598</v>
      </c>
      <c r="D24" s="832" t="s">
        <v>2919</v>
      </c>
      <c r="E24" s="832" t="s">
        <v>6419</v>
      </c>
      <c r="F24" s="832" t="s">
        <v>6441</v>
      </c>
      <c r="G24" s="832" t="s">
        <v>687</v>
      </c>
      <c r="H24" s="849">
        <v>3.82</v>
      </c>
      <c r="I24" s="849">
        <v>930.30000000000007</v>
      </c>
      <c r="J24" s="832">
        <v>0.57470625301160161</v>
      </c>
      <c r="K24" s="832">
        <v>243.53403141361258</v>
      </c>
      <c r="L24" s="849">
        <v>6.65</v>
      </c>
      <c r="M24" s="849">
        <v>1618.7400000000002</v>
      </c>
      <c r="N24" s="832">
        <v>1</v>
      </c>
      <c r="O24" s="832">
        <v>243.41954887218048</v>
      </c>
      <c r="P24" s="849">
        <v>6.6000000000000005</v>
      </c>
      <c r="Q24" s="849">
        <v>1606.5700000000002</v>
      </c>
      <c r="R24" s="837">
        <v>0.99248180683741671</v>
      </c>
      <c r="S24" s="850">
        <v>243.41969696969699</v>
      </c>
    </row>
    <row r="25" spans="1:19" ht="14.45" customHeight="1" x14ac:dyDescent="0.2">
      <c r="A25" s="831" t="s">
        <v>6417</v>
      </c>
      <c r="B25" s="832" t="s">
        <v>6418</v>
      </c>
      <c r="C25" s="832" t="s">
        <v>598</v>
      </c>
      <c r="D25" s="832" t="s">
        <v>2919</v>
      </c>
      <c r="E25" s="832" t="s">
        <v>6419</v>
      </c>
      <c r="F25" s="832" t="s">
        <v>6442</v>
      </c>
      <c r="G25" s="832" t="s">
        <v>6443</v>
      </c>
      <c r="H25" s="849">
        <v>3</v>
      </c>
      <c r="I25" s="849">
        <v>112.55</v>
      </c>
      <c r="J25" s="832">
        <v>0.78982456140350876</v>
      </c>
      <c r="K25" s="832">
        <v>37.516666666666666</v>
      </c>
      <c r="L25" s="849">
        <v>3.8</v>
      </c>
      <c r="M25" s="849">
        <v>142.5</v>
      </c>
      <c r="N25" s="832">
        <v>1</v>
      </c>
      <c r="O25" s="832">
        <v>37.5</v>
      </c>
      <c r="P25" s="849"/>
      <c r="Q25" s="849"/>
      <c r="R25" s="837"/>
      <c r="S25" s="850"/>
    </row>
    <row r="26" spans="1:19" ht="14.45" customHeight="1" x14ac:dyDescent="0.2">
      <c r="A26" s="831" t="s">
        <v>6417</v>
      </c>
      <c r="B26" s="832" t="s">
        <v>6418</v>
      </c>
      <c r="C26" s="832" t="s">
        <v>598</v>
      </c>
      <c r="D26" s="832" t="s">
        <v>2919</v>
      </c>
      <c r="E26" s="832" t="s">
        <v>6419</v>
      </c>
      <c r="F26" s="832" t="s">
        <v>6445</v>
      </c>
      <c r="G26" s="832" t="s">
        <v>2376</v>
      </c>
      <c r="H26" s="849"/>
      <c r="I26" s="849"/>
      <c r="J26" s="832"/>
      <c r="K26" s="832"/>
      <c r="L26" s="849"/>
      <c r="M26" s="849"/>
      <c r="N26" s="832"/>
      <c r="O26" s="832"/>
      <c r="P26" s="849">
        <v>0.05</v>
      </c>
      <c r="Q26" s="849">
        <v>13.85</v>
      </c>
      <c r="R26" s="837"/>
      <c r="S26" s="850">
        <v>277</v>
      </c>
    </row>
    <row r="27" spans="1:19" ht="14.45" customHeight="1" x14ac:dyDescent="0.2">
      <c r="A27" s="831" t="s">
        <v>6417</v>
      </c>
      <c r="B27" s="832" t="s">
        <v>6418</v>
      </c>
      <c r="C27" s="832" t="s">
        <v>598</v>
      </c>
      <c r="D27" s="832" t="s">
        <v>2919</v>
      </c>
      <c r="E27" s="832" t="s">
        <v>6419</v>
      </c>
      <c r="F27" s="832" t="s">
        <v>6447</v>
      </c>
      <c r="G27" s="832" t="s">
        <v>2358</v>
      </c>
      <c r="H27" s="849"/>
      <c r="I27" s="849"/>
      <c r="J27" s="832"/>
      <c r="K27" s="832"/>
      <c r="L27" s="849"/>
      <c r="M27" s="849"/>
      <c r="N27" s="832"/>
      <c r="O27" s="832"/>
      <c r="P27" s="849">
        <v>1.4000000000000001</v>
      </c>
      <c r="Q27" s="849">
        <v>349.16999999999996</v>
      </c>
      <c r="R27" s="837"/>
      <c r="S27" s="850">
        <v>249.40714285714282</v>
      </c>
    </row>
    <row r="28" spans="1:19" ht="14.45" customHeight="1" x14ac:dyDescent="0.2">
      <c r="A28" s="831" t="s">
        <v>6417</v>
      </c>
      <c r="B28" s="832" t="s">
        <v>6418</v>
      </c>
      <c r="C28" s="832" t="s">
        <v>598</v>
      </c>
      <c r="D28" s="832" t="s">
        <v>2919</v>
      </c>
      <c r="E28" s="832" t="s">
        <v>6419</v>
      </c>
      <c r="F28" s="832" t="s">
        <v>6448</v>
      </c>
      <c r="G28" s="832" t="s">
        <v>2358</v>
      </c>
      <c r="H28" s="849"/>
      <c r="I28" s="849"/>
      <c r="J28" s="832"/>
      <c r="K28" s="832"/>
      <c r="L28" s="849"/>
      <c r="M28" s="849"/>
      <c r="N28" s="832"/>
      <c r="O28" s="832"/>
      <c r="P28" s="849">
        <v>2.7</v>
      </c>
      <c r="Q28" s="849">
        <v>146.69999999999999</v>
      </c>
      <c r="R28" s="837"/>
      <c r="S28" s="850">
        <v>54.333333333333329</v>
      </c>
    </row>
    <row r="29" spans="1:19" ht="14.45" customHeight="1" x14ac:dyDescent="0.2">
      <c r="A29" s="831" t="s">
        <v>6417</v>
      </c>
      <c r="B29" s="832" t="s">
        <v>6418</v>
      </c>
      <c r="C29" s="832" t="s">
        <v>598</v>
      </c>
      <c r="D29" s="832" t="s">
        <v>2919</v>
      </c>
      <c r="E29" s="832" t="s">
        <v>6449</v>
      </c>
      <c r="F29" s="832" t="s">
        <v>6450</v>
      </c>
      <c r="G29" s="832" t="s">
        <v>6451</v>
      </c>
      <c r="H29" s="849">
        <v>6</v>
      </c>
      <c r="I29" s="849">
        <v>1455.84</v>
      </c>
      <c r="J29" s="832">
        <v>3</v>
      </c>
      <c r="K29" s="832">
        <v>242.64</v>
      </c>
      <c r="L29" s="849">
        <v>2</v>
      </c>
      <c r="M29" s="849">
        <v>485.28</v>
      </c>
      <c r="N29" s="832">
        <v>1</v>
      </c>
      <c r="O29" s="832">
        <v>242.64</v>
      </c>
      <c r="P29" s="849"/>
      <c r="Q29" s="849"/>
      <c r="R29" s="837"/>
      <c r="S29" s="850"/>
    </row>
    <row r="30" spans="1:19" ht="14.45" customHeight="1" x14ac:dyDescent="0.2">
      <c r="A30" s="831" t="s">
        <v>6417</v>
      </c>
      <c r="B30" s="832" t="s">
        <v>6418</v>
      </c>
      <c r="C30" s="832" t="s">
        <v>598</v>
      </c>
      <c r="D30" s="832" t="s">
        <v>2919</v>
      </c>
      <c r="E30" s="832" t="s">
        <v>6449</v>
      </c>
      <c r="F30" s="832" t="s">
        <v>6452</v>
      </c>
      <c r="G30" s="832" t="s">
        <v>6453</v>
      </c>
      <c r="H30" s="849">
        <v>19</v>
      </c>
      <c r="I30" s="849">
        <v>4610.16</v>
      </c>
      <c r="J30" s="832">
        <v>0.38775510204081631</v>
      </c>
      <c r="K30" s="832">
        <v>242.64</v>
      </c>
      <c r="L30" s="849">
        <v>49</v>
      </c>
      <c r="M30" s="849">
        <v>11889.36</v>
      </c>
      <c r="N30" s="832">
        <v>1</v>
      </c>
      <c r="O30" s="832">
        <v>242.64000000000001</v>
      </c>
      <c r="P30" s="849">
        <v>48</v>
      </c>
      <c r="Q30" s="849">
        <v>10340.519999999999</v>
      </c>
      <c r="R30" s="837">
        <v>0.86972890046226192</v>
      </c>
      <c r="S30" s="850">
        <v>215.42749999999998</v>
      </c>
    </row>
    <row r="31" spans="1:19" ht="14.45" customHeight="1" x14ac:dyDescent="0.2">
      <c r="A31" s="831" t="s">
        <v>6417</v>
      </c>
      <c r="B31" s="832" t="s">
        <v>6418</v>
      </c>
      <c r="C31" s="832" t="s">
        <v>598</v>
      </c>
      <c r="D31" s="832" t="s">
        <v>2919</v>
      </c>
      <c r="E31" s="832" t="s">
        <v>6449</v>
      </c>
      <c r="F31" s="832" t="s">
        <v>6454</v>
      </c>
      <c r="G31" s="832" t="s">
        <v>6455</v>
      </c>
      <c r="H31" s="849">
        <v>2</v>
      </c>
      <c r="I31" s="849">
        <v>485.28</v>
      </c>
      <c r="J31" s="832">
        <v>0.22222222222222218</v>
      </c>
      <c r="K31" s="832">
        <v>242.64</v>
      </c>
      <c r="L31" s="849">
        <v>9</v>
      </c>
      <c r="M31" s="849">
        <v>2183.7600000000002</v>
      </c>
      <c r="N31" s="832">
        <v>1</v>
      </c>
      <c r="O31" s="832">
        <v>242.64000000000001</v>
      </c>
      <c r="P31" s="849">
        <v>25</v>
      </c>
      <c r="Q31" s="849">
        <v>5381.7999999999993</v>
      </c>
      <c r="R31" s="837">
        <v>2.4644649595193604</v>
      </c>
      <c r="S31" s="850">
        <v>215.27199999999996</v>
      </c>
    </row>
    <row r="32" spans="1:19" ht="14.45" customHeight="1" x14ac:dyDescent="0.2">
      <c r="A32" s="831" t="s">
        <v>6417</v>
      </c>
      <c r="B32" s="832" t="s">
        <v>6418</v>
      </c>
      <c r="C32" s="832" t="s">
        <v>598</v>
      </c>
      <c r="D32" s="832" t="s">
        <v>2919</v>
      </c>
      <c r="E32" s="832" t="s">
        <v>6449</v>
      </c>
      <c r="F32" s="832" t="s">
        <v>6458</v>
      </c>
      <c r="G32" s="832" t="s">
        <v>6457</v>
      </c>
      <c r="H32" s="849">
        <v>5</v>
      </c>
      <c r="I32" s="849">
        <v>2245</v>
      </c>
      <c r="J32" s="832"/>
      <c r="K32" s="832">
        <v>449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5" customHeight="1" x14ac:dyDescent="0.2">
      <c r="A33" s="831" t="s">
        <v>6417</v>
      </c>
      <c r="B33" s="832" t="s">
        <v>6418</v>
      </c>
      <c r="C33" s="832" t="s">
        <v>598</v>
      </c>
      <c r="D33" s="832" t="s">
        <v>2919</v>
      </c>
      <c r="E33" s="832" t="s">
        <v>6412</v>
      </c>
      <c r="F33" s="832" t="s">
        <v>6460</v>
      </c>
      <c r="G33" s="832" t="s">
        <v>6461</v>
      </c>
      <c r="H33" s="849">
        <v>3</v>
      </c>
      <c r="I33" s="849">
        <v>234</v>
      </c>
      <c r="J33" s="832">
        <v>0.3</v>
      </c>
      <c r="K33" s="832">
        <v>78</v>
      </c>
      <c r="L33" s="849">
        <v>10</v>
      </c>
      <c r="M33" s="849">
        <v>780</v>
      </c>
      <c r="N33" s="832">
        <v>1</v>
      </c>
      <c r="O33" s="832">
        <v>78</v>
      </c>
      <c r="P33" s="849">
        <v>9</v>
      </c>
      <c r="Q33" s="849">
        <v>711</v>
      </c>
      <c r="R33" s="837">
        <v>0.91153846153846152</v>
      </c>
      <c r="S33" s="850">
        <v>79</v>
      </c>
    </row>
    <row r="34" spans="1:19" ht="14.45" customHeight="1" x14ac:dyDescent="0.2">
      <c r="A34" s="831" t="s">
        <v>6417</v>
      </c>
      <c r="B34" s="832" t="s">
        <v>6418</v>
      </c>
      <c r="C34" s="832" t="s">
        <v>598</v>
      </c>
      <c r="D34" s="832" t="s">
        <v>2919</v>
      </c>
      <c r="E34" s="832" t="s">
        <v>6412</v>
      </c>
      <c r="F34" s="832" t="s">
        <v>6462</v>
      </c>
      <c r="G34" s="832" t="s">
        <v>6463</v>
      </c>
      <c r="H34" s="849">
        <v>293</v>
      </c>
      <c r="I34" s="849">
        <v>43071</v>
      </c>
      <c r="J34" s="832">
        <v>0.62823261716186063</v>
      </c>
      <c r="K34" s="832">
        <v>147</v>
      </c>
      <c r="L34" s="849">
        <v>465</v>
      </c>
      <c r="M34" s="849">
        <v>68559</v>
      </c>
      <c r="N34" s="832">
        <v>1</v>
      </c>
      <c r="O34" s="832">
        <v>147.43870967741935</v>
      </c>
      <c r="P34" s="849">
        <v>397</v>
      </c>
      <c r="Q34" s="849">
        <v>59947</v>
      </c>
      <c r="R34" s="837">
        <v>0.87438556571711956</v>
      </c>
      <c r="S34" s="850">
        <v>151</v>
      </c>
    </row>
    <row r="35" spans="1:19" ht="14.45" customHeight="1" x14ac:dyDescent="0.2">
      <c r="A35" s="831" t="s">
        <v>6417</v>
      </c>
      <c r="B35" s="832" t="s">
        <v>6418</v>
      </c>
      <c r="C35" s="832" t="s">
        <v>598</v>
      </c>
      <c r="D35" s="832" t="s">
        <v>2919</v>
      </c>
      <c r="E35" s="832" t="s">
        <v>6412</v>
      </c>
      <c r="F35" s="832" t="s">
        <v>6464</v>
      </c>
      <c r="G35" s="832" t="s">
        <v>6465</v>
      </c>
      <c r="H35" s="849">
        <v>37</v>
      </c>
      <c r="I35" s="849">
        <v>1369</v>
      </c>
      <c r="J35" s="832">
        <v>0.68518518518518523</v>
      </c>
      <c r="K35" s="832">
        <v>37</v>
      </c>
      <c r="L35" s="849">
        <v>54</v>
      </c>
      <c r="M35" s="849">
        <v>1998</v>
      </c>
      <c r="N35" s="832">
        <v>1</v>
      </c>
      <c r="O35" s="832">
        <v>37</v>
      </c>
      <c r="P35" s="849">
        <v>55</v>
      </c>
      <c r="Q35" s="849">
        <v>2090</v>
      </c>
      <c r="R35" s="837">
        <v>1.0460460460460461</v>
      </c>
      <c r="S35" s="850">
        <v>38</v>
      </c>
    </row>
    <row r="36" spans="1:19" ht="14.45" customHeight="1" x14ac:dyDescent="0.2">
      <c r="A36" s="831" t="s">
        <v>6417</v>
      </c>
      <c r="B36" s="832" t="s">
        <v>6418</v>
      </c>
      <c r="C36" s="832" t="s">
        <v>598</v>
      </c>
      <c r="D36" s="832" t="s">
        <v>2919</v>
      </c>
      <c r="E36" s="832" t="s">
        <v>6412</v>
      </c>
      <c r="F36" s="832" t="s">
        <v>6466</v>
      </c>
      <c r="G36" s="832" t="s">
        <v>6467</v>
      </c>
      <c r="H36" s="849"/>
      <c r="I36" s="849"/>
      <c r="J36" s="832"/>
      <c r="K36" s="832"/>
      <c r="L36" s="849">
        <v>1</v>
      </c>
      <c r="M36" s="849">
        <v>117</v>
      </c>
      <c r="N36" s="832">
        <v>1</v>
      </c>
      <c r="O36" s="832">
        <v>117</v>
      </c>
      <c r="P36" s="849"/>
      <c r="Q36" s="849"/>
      <c r="R36" s="837"/>
      <c r="S36" s="850"/>
    </row>
    <row r="37" spans="1:19" ht="14.45" customHeight="1" x14ac:dyDescent="0.2">
      <c r="A37" s="831" t="s">
        <v>6417</v>
      </c>
      <c r="B37" s="832" t="s">
        <v>6418</v>
      </c>
      <c r="C37" s="832" t="s">
        <v>598</v>
      </c>
      <c r="D37" s="832" t="s">
        <v>2919</v>
      </c>
      <c r="E37" s="832" t="s">
        <v>6412</v>
      </c>
      <c r="F37" s="832" t="s">
        <v>6468</v>
      </c>
      <c r="G37" s="832" t="s">
        <v>6469</v>
      </c>
      <c r="H37" s="849">
        <v>34</v>
      </c>
      <c r="I37" s="849">
        <v>4386</v>
      </c>
      <c r="J37" s="832">
        <v>1.1633952254641911</v>
      </c>
      <c r="K37" s="832">
        <v>129</v>
      </c>
      <c r="L37" s="849">
        <v>29</v>
      </c>
      <c r="M37" s="849">
        <v>3770</v>
      </c>
      <c r="N37" s="832">
        <v>1</v>
      </c>
      <c r="O37" s="832">
        <v>130</v>
      </c>
      <c r="P37" s="849">
        <v>12</v>
      </c>
      <c r="Q37" s="849">
        <v>1572</v>
      </c>
      <c r="R37" s="837">
        <v>0.4169761273209549</v>
      </c>
      <c r="S37" s="850">
        <v>131</v>
      </c>
    </row>
    <row r="38" spans="1:19" ht="14.45" customHeight="1" x14ac:dyDescent="0.2">
      <c r="A38" s="831" t="s">
        <v>6417</v>
      </c>
      <c r="B38" s="832" t="s">
        <v>6418</v>
      </c>
      <c r="C38" s="832" t="s">
        <v>598</v>
      </c>
      <c r="D38" s="832" t="s">
        <v>2919</v>
      </c>
      <c r="E38" s="832" t="s">
        <v>6412</v>
      </c>
      <c r="F38" s="832" t="s">
        <v>6470</v>
      </c>
      <c r="G38" s="832" t="s">
        <v>6471</v>
      </c>
      <c r="H38" s="849">
        <v>1</v>
      </c>
      <c r="I38" s="849">
        <v>251</v>
      </c>
      <c r="J38" s="832">
        <v>0.49801587301587302</v>
      </c>
      <c r="K38" s="832">
        <v>251</v>
      </c>
      <c r="L38" s="849">
        <v>2</v>
      </c>
      <c r="M38" s="849">
        <v>504</v>
      </c>
      <c r="N38" s="832">
        <v>1</v>
      </c>
      <c r="O38" s="832">
        <v>252</v>
      </c>
      <c r="P38" s="849">
        <v>8</v>
      </c>
      <c r="Q38" s="849">
        <v>2032</v>
      </c>
      <c r="R38" s="837">
        <v>4.0317460317460316</v>
      </c>
      <c r="S38" s="850">
        <v>254</v>
      </c>
    </row>
    <row r="39" spans="1:19" ht="14.45" customHeight="1" x14ac:dyDescent="0.2">
      <c r="A39" s="831" t="s">
        <v>6417</v>
      </c>
      <c r="B39" s="832" t="s">
        <v>6418</v>
      </c>
      <c r="C39" s="832" t="s">
        <v>598</v>
      </c>
      <c r="D39" s="832" t="s">
        <v>2919</v>
      </c>
      <c r="E39" s="832" t="s">
        <v>6412</v>
      </c>
      <c r="F39" s="832" t="s">
        <v>6472</v>
      </c>
      <c r="G39" s="832" t="s">
        <v>6473</v>
      </c>
      <c r="H39" s="849">
        <v>39</v>
      </c>
      <c r="I39" s="849">
        <v>27339</v>
      </c>
      <c r="J39" s="832">
        <v>0.62813620071684584</v>
      </c>
      <c r="K39" s="832">
        <v>701</v>
      </c>
      <c r="L39" s="849">
        <v>62</v>
      </c>
      <c r="M39" s="849">
        <v>43524</v>
      </c>
      <c r="N39" s="832">
        <v>1</v>
      </c>
      <c r="O39" s="832">
        <v>702</v>
      </c>
      <c r="P39" s="849">
        <v>49</v>
      </c>
      <c r="Q39" s="849">
        <v>34643</v>
      </c>
      <c r="R39" s="837">
        <v>0.79595165885488461</v>
      </c>
      <c r="S39" s="850">
        <v>707</v>
      </c>
    </row>
    <row r="40" spans="1:19" ht="14.45" customHeight="1" x14ac:dyDescent="0.2">
      <c r="A40" s="831" t="s">
        <v>6417</v>
      </c>
      <c r="B40" s="832" t="s">
        <v>6418</v>
      </c>
      <c r="C40" s="832" t="s">
        <v>598</v>
      </c>
      <c r="D40" s="832" t="s">
        <v>2919</v>
      </c>
      <c r="E40" s="832" t="s">
        <v>6412</v>
      </c>
      <c r="F40" s="832" t="s">
        <v>6474</v>
      </c>
      <c r="G40" s="832" t="s">
        <v>6475</v>
      </c>
      <c r="H40" s="849">
        <v>1</v>
      </c>
      <c r="I40" s="849">
        <v>355</v>
      </c>
      <c r="J40" s="832">
        <v>0.1111111111111111</v>
      </c>
      <c r="K40" s="832">
        <v>355</v>
      </c>
      <c r="L40" s="849">
        <v>9</v>
      </c>
      <c r="M40" s="849">
        <v>3195</v>
      </c>
      <c r="N40" s="832">
        <v>1</v>
      </c>
      <c r="O40" s="832">
        <v>355</v>
      </c>
      <c r="P40" s="849">
        <v>4</v>
      </c>
      <c r="Q40" s="849">
        <v>1432</v>
      </c>
      <c r="R40" s="837">
        <v>0.44820031298904539</v>
      </c>
      <c r="S40" s="850">
        <v>358</v>
      </c>
    </row>
    <row r="41" spans="1:19" ht="14.45" customHeight="1" x14ac:dyDescent="0.2">
      <c r="A41" s="831" t="s">
        <v>6417</v>
      </c>
      <c r="B41" s="832" t="s">
        <v>6418</v>
      </c>
      <c r="C41" s="832" t="s">
        <v>598</v>
      </c>
      <c r="D41" s="832" t="s">
        <v>2919</v>
      </c>
      <c r="E41" s="832" t="s">
        <v>6412</v>
      </c>
      <c r="F41" s="832" t="s">
        <v>6478</v>
      </c>
      <c r="G41" s="832" t="s">
        <v>6479</v>
      </c>
      <c r="H41" s="849">
        <v>265</v>
      </c>
      <c r="I41" s="849">
        <v>8833.33</v>
      </c>
      <c r="J41" s="832">
        <v>0.93639474459735361</v>
      </c>
      <c r="K41" s="832">
        <v>33.333320754716979</v>
      </c>
      <c r="L41" s="849">
        <v>283</v>
      </c>
      <c r="M41" s="849">
        <v>9433.34</v>
      </c>
      <c r="N41" s="832">
        <v>1</v>
      </c>
      <c r="O41" s="832">
        <v>33.333356890459363</v>
      </c>
      <c r="P41" s="849">
        <v>409</v>
      </c>
      <c r="Q41" s="849">
        <v>13633.33</v>
      </c>
      <c r="R41" s="837">
        <v>1.4452283072591467</v>
      </c>
      <c r="S41" s="850">
        <v>33.333325183374086</v>
      </c>
    </row>
    <row r="42" spans="1:19" ht="14.45" customHeight="1" x14ac:dyDescent="0.2">
      <c r="A42" s="831" t="s">
        <v>6417</v>
      </c>
      <c r="B42" s="832" t="s">
        <v>6418</v>
      </c>
      <c r="C42" s="832" t="s">
        <v>598</v>
      </c>
      <c r="D42" s="832" t="s">
        <v>2919</v>
      </c>
      <c r="E42" s="832" t="s">
        <v>6412</v>
      </c>
      <c r="F42" s="832" t="s">
        <v>6482</v>
      </c>
      <c r="G42" s="832" t="s">
        <v>6483</v>
      </c>
      <c r="H42" s="849">
        <v>624</v>
      </c>
      <c r="I42" s="849">
        <v>74880</v>
      </c>
      <c r="J42" s="832">
        <v>0.68684015006283194</v>
      </c>
      <c r="K42" s="832">
        <v>120</v>
      </c>
      <c r="L42" s="849">
        <v>901</v>
      </c>
      <c r="M42" s="849">
        <v>109021</v>
      </c>
      <c r="N42" s="832">
        <v>1</v>
      </c>
      <c r="O42" s="832">
        <v>121</v>
      </c>
      <c r="P42" s="849">
        <v>732</v>
      </c>
      <c r="Q42" s="849">
        <v>89304</v>
      </c>
      <c r="R42" s="837">
        <v>0.81914493537942235</v>
      </c>
      <c r="S42" s="850">
        <v>122</v>
      </c>
    </row>
    <row r="43" spans="1:19" ht="14.45" customHeight="1" x14ac:dyDescent="0.2">
      <c r="A43" s="831" t="s">
        <v>6417</v>
      </c>
      <c r="B43" s="832" t="s">
        <v>6418</v>
      </c>
      <c r="C43" s="832" t="s">
        <v>598</v>
      </c>
      <c r="D43" s="832" t="s">
        <v>2919</v>
      </c>
      <c r="E43" s="832" t="s">
        <v>6412</v>
      </c>
      <c r="F43" s="832" t="s">
        <v>6484</v>
      </c>
      <c r="G43" s="832" t="s">
        <v>6485</v>
      </c>
      <c r="H43" s="849">
        <v>2</v>
      </c>
      <c r="I43" s="849">
        <v>64</v>
      </c>
      <c r="J43" s="832">
        <v>1</v>
      </c>
      <c r="K43" s="832">
        <v>32</v>
      </c>
      <c r="L43" s="849">
        <v>2</v>
      </c>
      <c r="M43" s="849">
        <v>64</v>
      </c>
      <c r="N43" s="832">
        <v>1</v>
      </c>
      <c r="O43" s="832">
        <v>32</v>
      </c>
      <c r="P43" s="849">
        <v>2</v>
      </c>
      <c r="Q43" s="849">
        <v>66</v>
      </c>
      <c r="R43" s="837">
        <v>1.03125</v>
      </c>
      <c r="S43" s="850">
        <v>33</v>
      </c>
    </row>
    <row r="44" spans="1:19" ht="14.45" customHeight="1" x14ac:dyDescent="0.2">
      <c r="A44" s="831" t="s">
        <v>6417</v>
      </c>
      <c r="B44" s="832" t="s">
        <v>6418</v>
      </c>
      <c r="C44" s="832" t="s">
        <v>598</v>
      </c>
      <c r="D44" s="832" t="s">
        <v>2919</v>
      </c>
      <c r="E44" s="832" t="s">
        <v>6412</v>
      </c>
      <c r="F44" s="832" t="s">
        <v>6486</v>
      </c>
      <c r="G44" s="832" t="s">
        <v>6487</v>
      </c>
      <c r="H44" s="849">
        <v>4</v>
      </c>
      <c r="I44" s="849">
        <v>296</v>
      </c>
      <c r="J44" s="832">
        <v>2</v>
      </c>
      <c r="K44" s="832">
        <v>74</v>
      </c>
      <c r="L44" s="849">
        <v>2</v>
      </c>
      <c r="M44" s="849">
        <v>148</v>
      </c>
      <c r="N44" s="832">
        <v>1</v>
      </c>
      <c r="O44" s="832">
        <v>74</v>
      </c>
      <c r="P44" s="849">
        <v>1</v>
      </c>
      <c r="Q44" s="849">
        <v>75</v>
      </c>
      <c r="R44" s="837">
        <v>0.5067567567567568</v>
      </c>
      <c r="S44" s="850">
        <v>75</v>
      </c>
    </row>
    <row r="45" spans="1:19" ht="14.45" customHeight="1" x14ac:dyDescent="0.2">
      <c r="A45" s="831" t="s">
        <v>6417</v>
      </c>
      <c r="B45" s="832" t="s">
        <v>6418</v>
      </c>
      <c r="C45" s="832" t="s">
        <v>598</v>
      </c>
      <c r="D45" s="832" t="s">
        <v>2919</v>
      </c>
      <c r="E45" s="832" t="s">
        <v>6412</v>
      </c>
      <c r="F45" s="832" t="s">
        <v>6488</v>
      </c>
      <c r="G45" s="832" t="s">
        <v>6489</v>
      </c>
      <c r="H45" s="849">
        <v>79</v>
      </c>
      <c r="I45" s="849">
        <v>6083</v>
      </c>
      <c r="J45" s="832">
        <v>0.67521367521367526</v>
      </c>
      <c r="K45" s="832">
        <v>77</v>
      </c>
      <c r="L45" s="849">
        <v>117</v>
      </c>
      <c r="M45" s="849">
        <v>9009</v>
      </c>
      <c r="N45" s="832">
        <v>1</v>
      </c>
      <c r="O45" s="832">
        <v>77</v>
      </c>
      <c r="P45" s="849">
        <v>126</v>
      </c>
      <c r="Q45" s="849">
        <v>9828</v>
      </c>
      <c r="R45" s="837">
        <v>1.0909090909090908</v>
      </c>
      <c r="S45" s="850">
        <v>78</v>
      </c>
    </row>
    <row r="46" spans="1:19" ht="14.45" customHeight="1" x14ac:dyDescent="0.2">
      <c r="A46" s="831" t="s">
        <v>6417</v>
      </c>
      <c r="B46" s="832" t="s">
        <v>6418</v>
      </c>
      <c r="C46" s="832" t="s">
        <v>598</v>
      </c>
      <c r="D46" s="832" t="s">
        <v>2919</v>
      </c>
      <c r="E46" s="832" t="s">
        <v>6412</v>
      </c>
      <c r="F46" s="832" t="s">
        <v>6490</v>
      </c>
      <c r="G46" s="832" t="s">
        <v>6491</v>
      </c>
      <c r="H46" s="849">
        <v>22</v>
      </c>
      <c r="I46" s="849">
        <v>13618</v>
      </c>
      <c r="J46" s="832">
        <v>0.56319272125723741</v>
      </c>
      <c r="K46" s="832">
        <v>619</v>
      </c>
      <c r="L46" s="849">
        <v>39</v>
      </c>
      <c r="M46" s="849">
        <v>24180</v>
      </c>
      <c r="N46" s="832">
        <v>1</v>
      </c>
      <c r="O46" s="832">
        <v>620</v>
      </c>
      <c r="P46" s="849">
        <v>43</v>
      </c>
      <c r="Q46" s="849">
        <v>26746</v>
      </c>
      <c r="R46" s="837">
        <v>1.1061207609594705</v>
      </c>
      <c r="S46" s="850">
        <v>622</v>
      </c>
    </row>
    <row r="47" spans="1:19" ht="14.45" customHeight="1" x14ac:dyDescent="0.2">
      <c r="A47" s="831" t="s">
        <v>6417</v>
      </c>
      <c r="B47" s="832" t="s">
        <v>6418</v>
      </c>
      <c r="C47" s="832" t="s">
        <v>598</v>
      </c>
      <c r="D47" s="832" t="s">
        <v>2919</v>
      </c>
      <c r="E47" s="832" t="s">
        <v>6412</v>
      </c>
      <c r="F47" s="832" t="s">
        <v>6492</v>
      </c>
      <c r="G47" s="832" t="s">
        <v>6493</v>
      </c>
      <c r="H47" s="849">
        <v>16</v>
      </c>
      <c r="I47" s="849">
        <v>5968</v>
      </c>
      <c r="J47" s="832">
        <v>0.32565753574156936</v>
      </c>
      <c r="K47" s="832">
        <v>373</v>
      </c>
      <c r="L47" s="849">
        <v>49</v>
      </c>
      <c r="M47" s="849">
        <v>18326</v>
      </c>
      <c r="N47" s="832">
        <v>1</v>
      </c>
      <c r="O47" s="832">
        <v>374</v>
      </c>
      <c r="P47" s="849">
        <v>59</v>
      </c>
      <c r="Q47" s="849">
        <v>22184</v>
      </c>
      <c r="R47" s="837">
        <v>1.2105205718651098</v>
      </c>
      <c r="S47" s="850">
        <v>376</v>
      </c>
    </row>
    <row r="48" spans="1:19" ht="14.45" customHeight="1" x14ac:dyDescent="0.2">
      <c r="A48" s="831" t="s">
        <v>6417</v>
      </c>
      <c r="B48" s="832" t="s">
        <v>6418</v>
      </c>
      <c r="C48" s="832" t="s">
        <v>598</v>
      </c>
      <c r="D48" s="832" t="s">
        <v>2919</v>
      </c>
      <c r="E48" s="832" t="s">
        <v>6412</v>
      </c>
      <c r="F48" s="832" t="s">
        <v>6494</v>
      </c>
      <c r="G48" s="832" t="s">
        <v>6495</v>
      </c>
      <c r="H48" s="849">
        <v>227</v>
      </c>
      <c r="I48" s="849">
        <v>40179</v>
      </c>
      <c r="J48" s="832">
        <v>0.76001588922937235</v>
      </c>
      <c r="K48" s="832">
        <v>177</v>
      </c>
      <c r="L48" s="849">
        <v>297</v>
      </c>
      <c r="M48" s="849">
        <v>52866</v>
      </c>
      <c r="N48" s="832">
        <v>1</v>
      </c>
      <c r="O48" s="832">
        <v>178</v>
      </c>
      <c r="P48" s="849">
        <v>366</v>
      </c>
      <c r="Q48" s="849">
        <v>65514</v>
      </c>
      <c r="R48" s="837">
        <v>1.2392463965497673</v>
      </c>
      <c r="S48" s="850">
        <v>179</v>
      </c>
    </row>
    <row r="49" spans="1:19" ht="14.45" customHeight="1" x14ac:dyDescent="0.2">
      <c r="A49" s="831" t="s">
        <v>6417</v>
      </c>
      <c r="B49" s="832" t="s">
        <v>6418</v>
      </c>
      <c r="C49" s="832" t="s">
        <v>598</v>
      </c>
      <c r="D49" s="832" t="s">
        <v>2919</v>
      </c>
      <c r="E49" s="832" t="s">
        <v>6412</v>
      </c>
      <c r="F49" s="832" t="s">
        <v>6498</v>
      </c>
      <c r="G49" s="832" t="s">
        <v>6499</v>
      </c>
      <c r="H49" s="849">
        <v>2</v>
      </c>
      <c r="I49" s="849">
        <v>2592</v>
      </c>
      <c r="J49" s="832"/>
      <c r="K49" s="832">
        <v>1296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5" customHeight="1" x14ac:dyDescent="0.2">
      <c r="A50" s="831" t="s">
        <v>6417</v>
      </c>
      <c r="B50" s="832" t="s">
        <v>6418</v>
      </c>
      <c r="C50" s="832" t="s">
        <v>598</v>
      </c>
      <c r="D50" s="832" t="s">
        <v>6363</v>
      </c>
      <c r="E50" s="832" t="s">
        <v>6412</v>
      </c>
      <c r="F50" s="832" t="s">
        <v>6464</v>
      </c>
      <c r="G50" s="832" t="s">
        <v>6465</v>
      </c>
      <c r="H50" s="849"/>
      <c r="I50" s="849"/>
      <c r="J50" s="832"/>
      <c r="K50" s="832"/>
      <c r="L50" s="849">
        <v>1</v>
      </c>
      <c r="M50" s="849">
        <v>37</v>
      </c>
      <c r="N50" s="832">
        <v>1</v>
      </c>
      <c r="O50" s="832">
        <v>37</v>
      </c>
      <c r="P50" s="849"/>
      <c r="Q50" s="849"/>
      <c r="R50" s="837"/>
      <c r="S50" s="850"/>
    </row>
    <row r="51" spans="1:19" ht="14.45" customHeight="1" x14ac:dyDescent="0.2">
      <c r="A51" s="831" t="s">
        <v>6417</v>
      </c>
      <c r="B51" s="832" t="s">
        <v>6418</v>
      </c>
      <c r="C51" s="832" t="s">
        <v>598</v>
      </c>
      <c r="D51" s="832" t="s">
        <v>6363</v>
      </c>
      <c r="E51" s="832" t="s">
        <v>6412</v>
      </c>
      <c r="F51" s="832" t="s">
        <v>6470</v>
      </c>
      <c r="G51" s="832" t="s">
        <v>6471</v>
      </c>
      <c r="H51" s="849">
        <v>16</v>
      </c>
      <c r="I51" s="849">
        <v>4016</v>
      </c>
      <c r="J51" s="832">
        <v>0.22134038800705466</v>
      </c>
      <c r="K51" s="832">
        <v>251</v>
      </c>
      <c r="L51" s="849">
        <v>72</v>
      </c>
      <c r="M51" s="849">
        <v>18144</v>
      </c>
      <c r="N51" s="832">
        <v>1</v>
      </c>
      <c r="O51" s="832">
        <v>252</v>
      </c>
      <c r="P51" s="849">
        <v>3</v>
      </c>
      <c r="Q51" s="849">
        <v>762</v>
      </c>
      <c r="R51" s="837">
        <v>4.1997354497354498E-2</v>
      </c>
      <c r="S51" s="850">
        <v>254</v>
      </c>
    </row>
    <row r="52" spans="1:19" ht="14.45" customHeight="1" x14ac:dyDescent="0.2">
      <c r="A52" s="831" t="s">
        <v>6417</v>
      </c>
      <c r="B52" s="832" t="s">
        <v>6418</v>
      </c>
      <c r="C52" s="832" t="s">
        <v>598</v>
      </c>
      <c r="D52" s="832" t="s">
        <v>2920</v>
      </c>
      <c r="E52" s="832" t="s">
        <v>6419</v>
      </c>
      <c r="F52" s="832" t="s">
        <v>6420</v>
      </c>
      <c r="G52" s="832" t="s">
        <v>6421</v>
      </c>
      <c r="H52" s="849"/>
      <c r="I52" s="849"/>
      <c r="J52" s="832"/>
      <c r="K52" s="832"/>
      <c r="L52" s="849">
        <v>0.60000000000000009</v>
      </c>
      <c r="M52" s="849">
        <v>32.46</v>
      </c>
      <c r="N52" s="832">
        <v>1</v>
      </c>
      <c r="O52" s="832">
        <v>54.099999999999994</v>
      </c>
      <c r="P52" s="849"/>
      <c r="Q52" s="849"/>
      <c r="R52" s="837"/>
      <c r="S52" s="850"/>
    </row>
    <row r="53" spans="1:19" ht="14.45" customHeight="1" x14ac:dyDescent="0.2">
      <c r="A53" s="831" t="s">
        <v>6417</v>
      </c>
      <c r="B53" s="832" t="s">
        <v>6418</v>
      </c>
      <c r="C53" s="832" t="s">
        <v>598</v>
      </c>
      <c r="D53" s="832" t="s">
        <v>2920</v>
      </c>
      <c r="E53" s="832" t="s">
        <v>6419</v>
      </c>
      <c r="F53" s="832" t="s">
        <v>6422</v>
      </c>
      <c r="G53" s="832" t="s">
        <v>6423</v>
      </c>
      <c r="H53" s="849">
        <v>4.2</v>
      </c>
      <c r="I53" s="849">
        <v>463.48</v>
      </c>
      <c r="J53" s="832">
        <v>0.8749528052556067</v>
      </c>
      <c r="K53" s="832">
        <v>110.35238095238095</v>
      </c>
      <c r="L53" s="849">
        <v>7.6</v>
      </c>
      <c r="M53" s="849">
        <v>529.72</v>
      </c>
      <c r="N53" s="832">
        <v>1</v>
      </c>
      <c r="O53" s="832">
        <v>69.7</v>
      </c>
      <c r="P53" s="849">
        <v>2.1999999999999997</v>
      </c>
      <c r="Q53" s="849">
        <v>153.34</v>
      </c>
      <c r="R53" s="837">
        <v>0.28947368421052633</v>
      </c>
      <c r="S53" s="850">
        <v>69.700000000000017</v>
      </c>
    </row>
    <row r="54" spans="1:19" ht="14.45" customHeight="1" x14ac:dyDescent="0.2">
      <c r="A54" s="831" t="s">
        <v>6417</v>
      </c>
      <c r="B54" s="832" t="s">
        <v>6418</v>
      </c>
      <c r="C54" s="832" t="s">
        <v>598</v>
      </c>
      <c r="D54" s="832" t="s">
        <v>2920</v>
      </c>
      <c r="E54" s="832" t="s">
        <v>6419</v>
      </c>
      <c r="F54" s="832" t="s">
        <v>6424</v>
      </c>
      <c r="G54" s="832" t="s">
        <v>6425</v>
      </c>
      <c r="H54" s="849">
        <v>36.200000000000003</v>
      </c>
      <c r="I54" s="849">
        <v>10068.89</v>
      </c>
      <c r="J54" s="832">
        <v>0.77042246300684569</v>
      </c>
      <c r="K54" s="832">
        <v>278.14613259668505</v>
      </c>
      <c r="L54" s="849">
        <v>40.799999999999997</v>
      </c>
      <c r="M54" s="849">
        <v>13069.310000000001</v>
      </c>
      <c r="N54" s="832">
        <v>1</v>
      </c>
      <c r="O54" s="832">
        <v>320.32622549019612</v>
      </c>
      <c r="P54" s="849">
        <v>13</v>
      </c>
      <c r="Q54" s="849">
        <v>3706.27</v>
      </c>
      <c r="R54" s="837">
        <v>0.28358574400637826</v>
      </c>
      <c r="S54" s="850">
        <v>285.09769230769228</v>
      </c>
    </row>
    <row r="55" spans="1:19" ht="14.45" customHeight="1" x14ac:dyDescent="0.2">
      <c r="A55" s="831" t="s">
        <v>6417</v>
      </c>
      <c r="B55" s="832" t="s">
        <v>6418</v>
      </c>
      <c r="C55" s="832" t="s">
        <v>598</v>
      </c>
      <c r="D55" s="832" t="s">
        <v>2920</v>
      </c>
      <c r="E55" s="832" t="s">
        <v>6419</v>
      </c>
      <c r="F55" s="832" t="s">
        <v>6426</v>
      </c>
      <c r="G55" s="832" t="s">
        <v>713</v>
      </c>
      <c r="H55" s="849">
        <v>0.4</v>
      </c>
      <c r="I55" s="849">
        <v>24.56</v>
      </c>
      <c r="J55" s="832">
        <v>4.8537549407114629</v>
      </c>
      <c r="K55" s="832">
        <v>61.399999999999991</v>
      </c>
      <c r="L55" s="849">
        <v>0.1</v>
      </c>
      <c r="M55" s="849">
        <v>5.0599999999999996</v>
      </c>
      <c r="N55" s="832">
        <v>1</v>
      </c>
      <c r="O55" s="832">
        <v>50.599999999999994</v>
      </c>
      <c r="P55" s="849"/>
      <c r="Q55" s="849"/>
      <c r="R55" s="837"/>
      <c r="S55" s="850"/>
    </row>
    <row r="56" spans="1:19" ht="14.45" customHeight="1" x14ac:dyDescent="0.2">
      <c r="A56" s="831" t="s">
        <v>6417</v>
      </c>
      <c r="B56" s="832" t="s">
        <v>6418</v>
      </c>
      <c r="C56" s="832" t="s">
        <v>598</v>
      </c>
      <c r="D56" s="832" t="s">
        <v>2920</v>
      </c>
      <c r="E56" s="832" t="s">
        <v>6419</v>
      </c>
      <c r="F56" s="832" t="s">
        <v>6427</v>
      </c>
      <c r="G56" s="832" t="s">
        <v>717</v>
      </c>
      <c r="H56" s="849">
        <v>33</v>
      </c>
      <c r="I56" s="849">
        <v>453.42</v>
      </c>
      <c r="J56" s="832">
        <v>2.2361296049711497</v>
      </c>
      <c r="K56" s="832">
        <v>13.74</v>
      </c>
      <c r="L56" s="849">
        <v>15</v>
      </c>
      <c r="M56" s="849">
        <v>202.77</v>
      </c>
      <c r="N56" s="832">
        <v>1</v>
      </c>
      <c r="O56" s="832">
        <v>13.518000000000001</v>
      </c>
      <c r="P56" s="849">
        <v>1</v>
      </c>
      <c r="Q56" s="849">
        <v>13.37</v>
      </c>
      <c r="R56" s="837">
        <v>6.5936775657148491E-2</v>
      </c>
      <c r="S56" s="850">
        <v>13.37</v>
      </c>
    </row>
    <row r="57" spans="1:19" ht="14.45" customHeight="1" x14ac:dyDescent="0.2">
      <c r="A57" s="831" t="s">
        <v>6417</v>
      </c>
      <c r="B57" s="832" t="s">
        <v>6418</v>
      </c>
      <c r="C57" s="832" t="s">
        <v>598</v>
      </c>
      <c r="D57" s="832" t="s">
        <v>2920</v>
      </c>
      <c r="E57" s="832" t="s">
        <v>6419</v>
      </c>
      <c r="F57" s="832" t="s">
        <v>6431</v>
      </c>
      <c r="G57" s="832" t="s">
        <v>3936</v>
      </c>
      <c r="H57" s="849">
        <v>0.1</v>
      </c>
      <c r="I57" s="849">
        <v>17.7</v>
      </c>
      <c r="J57" s="832">
        <v>0.5</v>
      </c>
      <c r="K57" s="832">
        <v>176.99999999999997</v>
      </c>
      <c r="L57" s="849">
        <v>0.2</v>
      </c>
      <c r="M57" s="849">
        <v>35.4</v>
      </c>
      <c r="N57" s="832">
        <v>1</v>
      </c>
      <c r="O57" s="832">
        <v>176.99999999999997</v>
      </c>
      <c r="P57" s="849"/>
      <c r="Q57" s="849"/>
      <c r="R57" s="837"/>
      <c r="S57" s="850"/>
    </row>
    <row r="58" spans="1:19" ht="14.45" customHeight="1" x14ac:dyDescent="0.2">
      <c r="A58" s="831" t="s">
        <v>6417</v>
      </c>
      <c r="B58" s="832" t="s">
        <v>6418</v>
      </c>
      <c r="C58" s="832" t="s">
        <v>598</v>
      </c>
      <c r="D58" s="832" t="s">
        <v>2920</v>
      </c>
      <c r="E58" s="832" t="s">
        <v>6419</v>
      </c>
      <c r="F58" s="832" t="s">
        <v>6432</v>
      </c>
      <c r="G58" s="832" t="s">
        <v>749</v>
      </c>
      <c r="H58" s="849">
        <v>0.2</v>
      </c>
      <c r="I58" s="849">
        <v>15.6</v>
      </c>
      <c r="J58" s="832">
        <v>0.71232876712328774</v>
      </c>
      <c r="K58" s="832">
        <v>78</v>
      </c>
      <c r="L58" s="849">
        <v>0.4</v>
      </c>
      <c r="M58" s="849">
        <v>21.9</v>
      </c>
      <c r="N58" s="832">
        <v>1</v>
      </c>
      <c r="O58" s="832">
        <v>54.749999999999993</v>
      </c>
      <c r="P58" s="849">
        <v>0.1</v>
      </c>
      <c r="Q58" s="849">
        <v>4.71</v>
      </c>
      <c r="R58" s="837">
        <v>0.21506849315068494</v>
      </c>
      <c r="S58" s="850">
        <v>47.099999999999994</v>
      </c>
    </row>
    <row r="59" spans="1:19" ht="14.45" customHeight="1" x14ac:dyDescent="0.2">
      <c r="A59" s="831" t="s">
        <v>6417</v>
      </c>
      <c r="B59" s="832" t="s">
        <v>6418</v>
      </c>
      <c r="C59" s="832" t="s">
        <v>598</v>
      </c>
      <c r="D59" s="832" t="s">
        <v>2920</v>
      </c>
      <c r="E59" s="832" t="s">
        <v>6419</v>
      </c>
      <c r="F59" s="832" t="s">
        <v>6433</v>
      </c>
      <c r="G59" s="832" t="s">
        <v>681</v>
      </c>
      <c r="H59" s="849">
        <v>2.2000000000000002</v>
      </c>
      <c r="I59" s="849">
        <v>158.42000000000002</v>
      </c>
      <c r="J59" s="832">
        <v>0.31494403689787481</v>
      </c>
      <c r="K59" s="832">
        <v>72.009090909090915</v>
      </c>
      <c r="L59" s="849">
        <v>7.1</v>
      </c>
      <c r="M59" s="849">
        <v>503.01</v>
      </c>
      <c r="N59" s="832">
        <v>1</v>
      </c>
      <c r="O59" s="832">
        <v>70.846478873239434</v>
      </c>
      <c r="P59" s="849">
        <v>1.5</v>
      </c>
      <c r="Q59" s="849">
        <v>90.26</v>
      </c>
      <c r="R59" s="837">
        <v>0.17943977256913382</v>
      </c>
      <c r="S59" s="850">
        <v>60.173333333333339</v>
      </c>
    </row>
    <row r="60" spans="1:19" ht="14.45" customHeight="1" x14ac:dyDescent="0.2">
      <c r="A60" s="831" t="s">
        <v>6417</v>
      </c>
      <c r="B60" s="832" t="s">
        <v>6418</v>
      </c>
      <c r="C60" s="832" t="s">
        <v>598</v>
      </c>
      <c r="D60" s="832" t="s">
        <v>2920</v>
      </c>
      <c r="E60" s="832" t="s">
        <v>6419</v>
      </c>
      <c r="F60" s="832" t="s">
        <v>6436</v>
      </c>
      <c r="G60" s="832" t="s">
        <v>674</v>
      </c>
      <c r="H60" s="849">
        <v>15.020000000000001</v>
      </c>
      <c r="I60" s="849">
        <v>9763</v>
      </c>
      <c r="J60" s="832">
        <v>1.419443010737055</v>
      </c>
      <c r="K60" s="832">
        <v>649.99999999999989</v>
      </c>
      <c r="L60" s="849">
        <v>12.200000000000001</v>
      </c>
      <c r="M60" s="849">
        <v>6878.0499999999993</v>
      </c>
      <c r="N60" s="832">
        <v>1</v>
      </c>
      <c r="O60" s="832">
        <v>563.77459016393436</v>
      </c>
      <c r="P60" s="849">
        <v>5.4</v>
      </c>
      <c r="Q60" s="849">
        <v>2892.51</v>
      </c>
      <c r="R60" s="837">
        <v>0.42054215947834062</v>
      </c>
      <c r="S60" s="850">
        <v>535.65</v>
      </c>
    </row>
    <row r="61" spans="1:19" ht="14.45" customHeight="1" x14ac:dyDescent="0.2">
      <c r="A61" s="831" t="s">
        <v>6417</v>
      </c>
      <c r="B61" s="832" t="s">
        <v>6418</v>
      </c>
      <c r="C61" s="832" t="s">
        <v>598</v>
      </c>
      <c r="D61" s="832" t="s">
        <v>2920</v>
      </c>
      <c r="E61" s="832" t="s">
        <v>6419</v>
      </c>
      <c r="F61" s="832" t="s">
        <v>6437</v>
      </c>
      <c r="G61" s="832" t="s">
        <v>679</v>
      </c>
      <c r="H61" s="849"/>
      <c r="I61" s="849"/>
      <c r="J61" s="832"/>
      <c r="K61" s="832"/>
      <c r="L61" s="849">
        <v>1</v>
      </c>
      <c r="M61" s="849">
        <v>16.8</v>
      </c>
      <c r="N61" s="832">
        <v>1</v>
      </c>
      <c r="O61" s="832">
        <v>16.8</v>
      </c>
      <c r="P61" s="849"/>
      <c r="Q61" s="849"/>
      <c r="R61" s="837"/>
      <c r="S61" s="850"/>
    </row>
    <row r="62" spans="1:19" ht="14.45" customHeight="1" x14ac:dyDescent="0.2">
      <c r="A62" s="831" t="s">
        <v>6417</v>
      </c>
      <c r="B62" s="832" t="s">
        <v>6418</v>
      </c>
      <c r="C62" s="832" t="s">
        <v>598</v>
      </c>
      <c r="D62" s="832" t="s">
        <v>2920</v>
      </c>
      <c r="E62" s="832" t="s">
        <v>6419</v>
      </c>
      <c r="F62" s="832" t="s">
        <v>6438</v>
      </c>
      <c r="G62" s="832" t="s">
        <v>2235</v>
      </c>
      <c r="H62" s="849"/>
      <c r="I62" s="849"/>
      <c r="J62" s="832"/>
      <c r="K62" s="832"/>
      <c r="L62" s="849">
        <v>0.2</v>
      </c>
      <c r="M62" s="849">
        <v>10.89</v>
      </c>
      <c r="N62" s="832">
        <v>1</v>
      </c>
      <c r="O62" s="832">
        <v>54.45</v>
      </c>
      <c r="P62" s="849"/>
      <c r="Q62" s="849"/>
      <c r="R62" s="837"/>
      <c r="S62" s="850"/>
    </row>
    <row r="63" spans="1:19" ht="14.45" customHeight="1" x14ac:dyDescent="0.2">
      <c r="A63" s="831" t="s">
        <v>6417</v>
      </c>
      <c r="B63" s="832" t="s">
        <v>6418</v>
      </c>
      <c r="C63" s="832" t="s">
        <v>598</v>
      </c>
      <c r="D63" s="832" t="s">
        <v>2920</v>
      </c>
      <c r="E63" s="832" t="s">
        <v>6419</v>
      </c>
      <c r="F63" s="832" t="s">
        <v>6439</v>
      </c>
      <c r="G63" s="832" t="s">
        <v>687</v>
      </c>
      <c r="H63" s="849">
        <v>2.02</v>
      </c>
      <c r="I63" s="849">
        <v>245.97</v>
      </c>
      <c r="J63" s="832">
        <v>4.8106786622335225</v>
      </c>
      <c r="K63" s="832">
        <v>121.76732673267327</v>
      </c>
      <c r="L63" s="849">
        <v>0.42000000000000004</v>
      </c>
      <c r="M63" s="849">
        <v>51.13</v>
      </c>
      <c r="N63" s="832">
        <v>1</v>
      </c>
      <c r="O63" s="832">
        <v>121.73809523809523</v>
      </c>
      <c r="P63" s="849"/>
      <c r="Q63" s="849"/>
      <c r="R63" s="837"/>
      <c r="S63" s="850"/>
    </row>
    <row r="64" spans="1:19" ht="14.45" customHeight="1" x14ac:dyDescent="0.2">
      <c r="A64" s="831" t="s">
        <v>6417</v>
      </c>
      <c r="B64" s="832" t="s">
        <v>6418</v>
      </c>
      <c r="C64" s="832" t="s">
        <v>598</v>
      </c>
      <c r="D64" s="832" t="s">
        <v>2920</v>
      </c>
      <c r="E64" s="832" t="s">
        <v>6419</v>
      </c>
      <c r="F64" s="832" t="s">
        <v>6440</v>
      </c>
      <c r="G64" s="832" t="s">
        <v>687</v>
      </c>
      <c r="H64" s="849">
        <v>0.03</v>
      </c>
      <c r="I64" s="849">
        <v>6.02</v>
      </c>
      <c r="J64" s="832">
        <v>1</v>
      </c>
      <c r="K64" s="832">
        <v>200.66666666666666</v>
      </c>
      <c r="L64" s="849">
        <v>0.03</v>
      </c>
      <c r="M64" s="849">
        <v>6.02</v>
      </c>
      <c r="N64" s="832">
        <v>1</v>
      </c>
      <c r="O64" s="832">
        <v>200.66666666666666</v>
      </c>
      <c r="P64" s="849"/>
      <c r="Q64" s="849"/>
      <c r="R64" s="837"/>
      <c r="S64" s="850"/>
    </row>
    <row r="65" spans="1:19" ht="14.45" customHeight="1" x14ac:dyDescent="0.2">
      <c r="A65" s="831" t="s">
        <v>6417</v>
      </c>
      <c r="B65" s="832" t="s">
        <v>6418</v>
      </c>
      <c r="C65" s="832" t="s">
        <v>598</v>
      </c>
      <c r="D65" s="832" t="s">
        <v>2920</v>
      </c>
      <c r="E65" s="832" t="s">
        <v>6419</v>
      </c>
      <c r="F65" s="832" t="s">
        <v>6441</v>
      </c>
      <c r="G65" s="832" t="s">
        <v>687</v>
      </c>
      <c r="H65" s="849">
        <v>9.02</v>
      </c>
      <c r="I65" s="849">
        <v>2195.98</v>
      </c>
      <c r="J65" s="832">
        <v>0.82015140820084176</v>
      </c>
      <c r="K65" s="832">
        <v>243.45676274944569</v>
      </c>
      <c r="L65" s="849">
        <v>11</v>
      </c>
      <c r="M65" s="849">
        <v>2677.53</v>
      </c>
      <c r="N65" s="832">
        <v>1</v>
      </c>
      <c r="O65" s="832">
        <v>243.41181818181821</v>
      </c>
      <c r="P65" s="849">
        <v>3.9000000000000004</v>
      </c>
      <c r="Q65" s="849">
        <v>949.39</v>
      </c>
      <c r="R65" s="837">
        <v>0.35457679279037019</v>
      </c>
      <c r="S65" s="850">
        <v>243.43333333333331</v>
      </c>
    </row>
    <row r="66" spans="1:19" ht="14.45" customHeight="1" x14ac:dyDescent="0.2">
      <c r="A66" s="831" t="s">
        <v>6417</v>
      </c>
      <c r="B66" s="832" t="s">
        <v>6418</v>
      </c>
      <c r="C66" s="832" t="s">
        <v>598</v>
      </c>
      <c r="D66" s="832" t="s">
        <v>2920</v>
      </c>
      <c r="E66" s="832" t="s">
        <v>6419</v>
      </c>
      <c r="F66" s="832" t="s">
        <v>6442</v>
      </c>
      <c r="G66" s="832" t="s">
        <v>6443</v>
      </c>
      <c r="H66" s="849">
        <v>7.6</v>
      </c>
      <c r="I66" s="849">
        <v>285.05</v>
      </c>
      <c r="J66" s="832">
        <v>1.2461202185792351</v>
      </c>
      <c r="K66" s="832">
        <v>37.506578947368425</v>
      </c>
      <c r="L66" s="849">
        <v>6.1</v>
      </c>
      <c r="M66" s="849">
        <v>228.75</v>
      </c>
      <c r="N66" s="832">
        <v>1</v>
      </c>
      <c r="O66" s="832">
        <v>37.5</v>
      </c>
      <c r="P66" s="849"/>
      <c r="Q66" s="849"/>
      <c r="R66" s="837"/>
      <c r="S66" s="850"/>
    </row>
    <row r="67" spans="1:19" ht="14.45" customHeight="1" x14ac:dyDescent="0.2">
      <c r="A67" s="831" t="s">
        <v>6417</v>
      </c>
      <c r="B67" s="832" t="s">
        <v>6418</v>
      </c>
      <c r="C67" s="832" t="s">
        <v>598</v>
      </c>
      <c r="D67" s="832" t="s">
        <v>2920</v>
      </c>
      <c r="E67" s="832" t="s">
        <v>6419</v>
      </c>
      <c r="F67" s="832" t="s">
        <v>6448</v>
      </c>
      <c r="G67" s="832" t="s">
        <v>2358</v>
      </c>
      <c r="H67" s="849"/>
      <c r="I67" s="849"/>
      <c r="J67" s="832"/>
      <c r="K67" s="832"/>
      <c r="L67" s="849"/>
      <c r="M67" s="849"/>
      <c r="N67" s="832"/>
      <c r="O67" s="832"/>
      <c r="P67" s="849">
        <v>2.7</v>
      </c>
      <c r="Q67" s="849">
        <v>133.38</v>
      </c>
      <c r="R67" s="837"/>
      <c r="S67" s="850">
        <v>49.4</v>
      </c>
    </row>
    <row r="68" spans="1:19" ht="14.45" customHeight="1" x14ac:dyDescent="0.2">
      <c r="A68" s="831" t="s">
        <v>6417</v>
      </c>
      <c r="B68" s="832" t="s">
        <v>6418</v>
      </c>
      <c r="C68" s="832" t="s">
        <v>598</v>
      </c>
      <c r="D68" s="832" t="s">
        <v>2920</v>
      </c>
      <c r="E68" s="832" t="s">
        <v>6449</v>
      </c>
      <c r="F68" s="832" t="s">
        <v>6450</v>
      </c>
      <c r="G68" s="832" t="s">
        <v>6451</v>
      </c>
      <c r="H68" s="849"/>
      <c r="I68" s="849"/>
      <c r="J68" s="832"/>
      <c r="K68" s="832"/>
      <c r="L68" s="849">
        <v>2</v>
      </c>
      <c r="M68" s="849">
        <v>485.28</v>
      </c>
      <c r="N68" s="832">
        <v>1</v>
      </c>
      <c r="O68" s="832">
        <v>242.64</v>
      </c>
      <c r="P68" s="849">
        <v>3</v>
      </c>
      <c r="Q68" s="849">
        <v>727.92</v>
      </c>
      <c r="R68" s="837">
        <v>1.5</v>
      </c>
      <c r="S68" s="850">
        <v>242.64</v>
      </c>
    </row>
    <row r="69" spans="1:19" ht="14.45" customHeight="1" x14ac:dyDescent="0.2">
      <c r="A69" s="831" t="s">
        <v>6417</v>
      </c>
      <c r="B69" s="832" t="s">
        <v>6418</v>
      </c>
      <c r="C69" s="832" t="s">
        <v>598</v>
      </c>
      <c r="D69" s="832" t="s">
        <v>2920</v>
      </c>
      <c r="E69" s="832" t="s">
        <v>6449</v>
      </c>
      <c r="F69" s="832" t="s">
        <v>6452</v>
      </c>
      <c r="G69" s="832" t="s">
        <v>6453</v>
      </c>
      <c r="H69" s="849">
        <v>42</v>
      </c>
      <c r="I69" s="849">
        <v>10190.879999999999</v>
      </c>
      <c r="J69" s="832">
        <v>0.56756756756756754</v>
      </c>
      <c r="K69" s="832">
        <v>242.64</v>
      </c>
      <c r="L69" s="849">
        <v>74</v>
      </c>
      <c r="M69" s="849">
        <v>17955.36</v>
      </c>
      <c r="N69" s="832">
        <v>1</v>
      </c>
      <c r="O69" s="832">
        <v>242.64000000000001</v>
      </c>
      <c r="P69" s="849">
        <v>8</v>
      </c>
      <c r="Q69" s="849">
        <v>1941.12</v>
      </c>
      <c r="R69" s="837">
        <v>0.1081081081081081</v>
      </c>
      <c r="S69" s="850">
        <v>242.64</v>
      </c>
    </row>
    <row r="70" spans="1:19" ht="14.45" customHeight="1" x14ac:dyDescent="0.2">
      <c r="A70" s="831" t="s">
        <v>6417</v>
      </c>
      <c r="B70" s="832" t="s">
        <v>6418</v>
      </c>
      <c r="C70" s="832" t="s">
        <v>598</v>
      </c>
      <c r="D70" s="832" t="s">
        <v>2920</v>
      </c>
      <c r="E70" s="832" t="s">
        <v>6449</v>
      </c>
      <c r="F70" s="832" t="s">
        <v>6454</v>
      </c>
      <c r="G70" s="832" t="s">
        <v>6455</v>
      </c>
      <c r="H70" s="849">
        <v>9</v>
      </c>
      <c r="I70" s="849">
        <v>2183.7600000000002</v>
      </c>
      <c r="J70" s="832">
        <v>0.33333333333333331</v>
      </c>
      <c r="K70" s="832">
        <v>242.64000000000001</v>
      </c>
      <c r="L70" s="849">
        <v>27</v>
      </c>
      <c r="M70" s="849">
        <v>6551.2800000000007</v>
      </c>
      <c r="N70" s="832">
        <v>1</v>
      </c>
      <c r="O70" s="832">
        <v>242.64000000000001</v>
      </c>
      <c r="P70" s="849"/>
      <c r="Q70" s="849"/>
      <c r="R70" s="837"/>
      <c r="S70" s="850"/>
    </row>
    <row r="71" spans="1:19" ht="14.45" customHeight="1" x14ac:dyDescent="0.2">
      <c r="A71" s="831" t="s">
        <v>6417</v>
      </c>
      <c r="B71" s="832" t="s">
        <v>6418</v>
      </c>
      <c r="C71" s="832" t="s">
        <v>598</v>
      </c>
      <c r="D71" s="832" t="s">
        <v>2920</v>
      </c>
      <c r="E71" s="832" t="s">
        <v>6449</v>
      </c>
      <c r="F71" s="832" t="s">
        <v>6458</v>
      </c>
      <c r="G71" s="832" t="s">
        <v>6457</v>
      </c>
      <c r="H71" s="849">
        <v>26</v>
      </c>
      <c r="I71" s="849">
        <v>11674</v>
      </c>
      <c r="J71" s="832">
        <v>0.59090909090909094</v>
      </c>
      <c r="K71" s="832">
        <v>449</v>
      </c>
      <c r="L71" s="849">
        <v>44</v>
      </c>
      <c r="M71" s="849">
        <v>19756</v>
      </c>
      <c r="N71" s="832">
        <v>1</v>
      </c>
      <c r="O71" s="832">
        <v>449</v>
      </c>
      <c r="P71" s="849">
        <v>12</v>
      </c>
      <c r="Q71" s="849">
        <v>5388</v>
      </c>
      <c r="R71" s="837">
        <v>0.27272727272727271</v>
      </c>
      <c r="S71" s="850">
        <v>449</v>
      </c>
    </row>
    <row r="72" spans="1:19" ht="14.45" customHeight="1" x14ac:dyDescent="0.2">
      <c r="A72" s="831" t="s">
        <v>6417</v>
      </c>
      <c r="B72" s="832" t="s">
        <v>6418</v>
      </c>
      <c r="C72" s="832" t="s">
        <v>598</v>
      </c>
      <c r="D72" s="832" t="s">
        <v>2920</v>
      </c>
      <c r="E72" s="832" t="s">
        <v>6449</v>
      </c>
      <c r="F72" s="832" t="s">
        <v>6459</v>
      </c>
      <c r="G72" s="832" t="s">
        <v>6457</v>
      </c>
      <c r="H72" s="849">
        <v>13</v>
      </c>
      <c r="I72" s="849">
        <v>6500</v>
      </c>
      <c r="J72" s="832">
        <v>3.25</v>
      </c>
      <c r="K72" s="832">
        <v>500</v>
      </c>
      <c r="L72" s="849">
        <v>4</v>
      </c>
      <c r="M72" s="849">
        <v>2000</v>
      </c>
      <c r="N72" s="832">
        <v>1</v>
      </c>
      <c r="O72" s="832">
        <v>500</v>
      </c>
      <c r="P72" s="849"/>
      <c r="Q72" s="849"/>
      <c r="R72" s="837"/>
      <c r="S72" s="850"/>
    </row>
    <row r="73" spans="1:19" ht="14.45" customHeight="1" x14ac:dyDescent="0.2">
      <c r="A73" s="831" t="s">
        <v>6417</v>
      </c>
      <c r="B73" s="832" t="s">
        <v>6418</v>
      </c>
      <c r="C73" s="832" t="s">
        <v>598</v>
      </c>
      <c r="D73" s="832" t="s">
        <v>2920</v>
      </c>
      <c r="E73" s="832" t="s">
        <v>6412</v>
      </c>
      <c r="F73" s="832" t="s">
        <v>6460</v>
      </c>
      <c r="G73" s="832" t="s">
        <v>6461</v>
      </c>
      <c r="H73" s="849">
        <v>11</v>
      </c>
      <c r="I73" s="849">
        <v>858</v>
      </c>
      <c r="J73" s="832">
        <v>1.1000000000000001</v>
      </c>
      <c r="K73" s="832">
        <v>78</v>
      </c>
      <c r="L73" s="849">
        <v>10</v>
      </c>
      <c r="M73" s="849">
        <v>780</v>
      </c>
      <c r="N73" s="832">
        <v>1</v>
      </c>
      <c r="O73" s="832">
        <v>78</v>
      </c>
      <c r="P73" s="849">
        <v>5</v>
      </c>
      <c r="Q73" s="849">
        <v>395</v>
      </c>
      <c r="R73" s="837">
        <v>0.50641025641025639</v>
      </c>
      <c r="S73" s="850">
        <v>79</v>
      </c>
    </row>
    <row r="74" spans="1:19" ht="14.45" customHeight="1" x14ac:dyDescent="0.2">
      <c r="A74" s="831" t="s">
        <v>6417</v>
      </c>
      <c r="B74" s="832" t="s">
        <v>6418</v>
      </c>
      <c r="C74" s="832" t="s">
        <v>598</v>
      </c>
      <c r="D74" s="832" t="s">
        <v>2920</v>
      </c>
      <c r="E74" s="832" t="s">
        <v>6412</v>
      </c>
      <c r="F74" s="832" t="s">
        <v>6462</v>
      </c>
      <c r="G74" s="832" t="s">
        <v>6463</v>
      </c>
      <c r="H74" s="849">
        <v>733</v>
      </c>
      <c r="I74" s="849">
        <v>107751</v>
      </c>
      <c r="J74" s="832">
        <v>0.89880133129801554</v>
      </c>
      <c r="K74" s="832">
        <v>147</v>
      </c>
      <c r="L74" s="849">
        <v>814</v>
      </c>
      <c r="M74" s="849">
        <v>119883</v>
      </c>
      <c r="N74" s="832">
        <v>1</v>
      </c>
      <c r="O74" s="832">
        <v>147.27641277641277</v>
      </c>
      <c r="P74" s="849">
        <v>281</v>
      </c>
      <c r="Q74" s="849">
        <v>42431</v>
      </c>
      <c r="R74" s="837">
        <v>0.35393675500279437</v>
      </c>
      <c r="S74" s="850">
        <v>151</v>
      </c>
    </row>
    <row r="75" spans="1:19" ht="14.45" customHeight="1" x14ac:dyDescent="0.2">
      <c r="A75" s="831" t="s">
        <v>6417</v>
      </c>
      <c r="B75" s="832" t="s">
        <v>6418</v>
      </c>
      <c r="C75" s="832" t="s">
        <v>598</v>
      </c>
      <c r="D75" s="832" t="s">
        <v>2920</v>
      </c>
      <c r="E75" s="832" t="s">
        <v>6412</v>
      </c>
      <c r="F75" s="832" t="s">
        <v>6464</v>
      </c>
      <c r="G75" s="832" t="s">
        <v>6465</v>
      </c>
      <c r="H75" s="849">
        <v>87</v>
      </c>
      <c r="I75" s="849">
        <v>3219</v>
      </c>
      <c r="J75" s="832">
        <v>1.1756756756756757</v>
      </c>
      <c r="K75" s="832">
        <v>37</v>
      </c>
      <c r="L75" s="849">
        <v>74</v>
      </c>
      <c r="M75" s="849">
        <v>2738</v>
      </c>
      <c r="N75" s="832">
        <v>1</v>
      </c>
      <c r="O75" s="832">
        <v>37</v>
      </c>
      <c r="P75" s="849">
        <v>29</v>
      </c>
      <c r="Q75" s="849">
        <v>1102</v>
      </c>
      <c r="R75" s="837">
        <v>0.40248356464572682</v>
      </c>
      <c r="S75" s="850">
        <v>38</v>
      </c>
    </row>
    <row r="76" spans="1:19" ht="14.45" customHeight="1" x14ac:dyDescent="0.2">
      <c r="A76" s="831" t="s">
        <v>6417</v>
      </c>
      <c r="B76" s="832" t="s">
        <v>6418</v>
      </c>
      <c r="C76" s="832" t="s">
        <v>598</v>
      </c>
      <c r="D76" s="832" t="s">
        <v>2920</v>
      </c>
      <c r="E76" s="832" t="s">
        <v>6412</v>
      </c>
      <c r="F76" s="832" t="s">
        <v>6466</v>
      </c>
      <c r="G76" s="832" t="s">
        <v>6467</v>
      </c>
      <c r="H76" s="849">
        <v>2</v>
      </c>
      <c r="I76" s="849">
        <v>232</v>
      </c>
      <c r="J76" s="832">
        <v>0.49572649572649574</v>
      </c>
      <c r="K76" s="832">
        <v>116</v>
      </c>
      <c r="L76" s="849">
        <v>4</v>
      </c>
      <c r="M76" s="849">
        <v>468</v>
      </c>
      <c r="N76" s="832">
        <v>1</v>
      </c>
      <c r="O76" s="832">
        <v>117</v>
      </c>
      <c r="P76" s="849"/>
      <c r="Q76" s="849"/>
      <c r="R76" s="837"/>
      <c r="S76" s="850"/>
    </row>
    <row r="77" spans="1:19" ht="14.45" customHeight="1" x14ac:dyDescent="0.2">
      <c r="A77" s="831" t="s">
        <v>6417</v>
      </c>
      <c r="B77" s="832" t="s">
        <v>6418</v>
      </c>
      <c r="C77" s="832" t="s">
        <v>598</v>
      </c>
      <c r="D77" s="832" t="s">
        <v>2920</v>
      </c>
      <c r="E77" s="832" t="s">
        <v>6412</v>
      </c>
      <c r="F77" s="832" t="s">
        <v>6468</v>
      </c>
      <c r="G77" s="832" t="s">
        <v>6469</v>
      </c>
      <c r="H77" s="849">
        <v>71</v>
      </c>
      <c r="I77" s="849">
        <v>9159</v>
      </c>
      <c r="J77" s="832">
        <v>1.806508875739645</v>
      </c>
      <c r="K77" s="832">
        <v>129</v>
      </c>
      <c r="L77" s="849">
        <v>39</v>
      </c>
      <c r="M77" s="849">
        <v>5070</v>
      </c>
      <c r="N77" s="832">
        <v>1</v>
      </c>
      <c r="O77" s="832">
        <v>130</v>
      </c>
      <c r="P77" s="849">
        <v>29</v>
      </c>
      <c r="Q77" s="849">
        <v>3799</v>
      </c>
      <c r="R77" s="837">
        <v>0.74930966469428006</v>
      </c>
      <c r="S77" s="850">
        <v>131</v>
      </c>
    </row>
    <row r="78" spans="1:19" ht="14.45" customHeight="1" x14ac:dyDescent="0.2">
      <c r="A78" s="831" t="s">
        <v>6417</v>
      </c>
      <c r="B78" s="832" t="s">
        <v>6418</v>
      </c>
      <c r="C78" s="832" t="s">
        <v>598</v>
      </c>
      <c r="D78" s="832" t="s">
        <v>2920</v>
      </c>
      <c r="E78" s="832" t="s">
        <v>6412</v>
      </c>
      <c r="F78" s="832" t="s">
        <v>6472</v>
      </c>
      <c r="G78" s="832" t="s">
        <v>6473</v>
      </c>
      <c r="H78" s="849">
        <v>28</v>
      </c>
      <c r="I78" s="849">
        <v>19628</v>
      </c>
      <c r="J78" s="832">
        <v>0.87375356125356129</v>
      </c>
      <c r="K78" s="832">
        <v>701</v>
      </c>
      <c r="L78" s="849">
        <v>32</v>
      </c>
      <c r="M78" s="849">
        <v>22464</v>
      </c>
      <c r="N78" s="832">
        <v>1</v>
      </c>
      <c r="O78" s="832">
        <v>702</v>
      </c>
      <c r="P78" s="849">
        <v>7</v>
      </c>
      <c r="Q78" s="849">
        <v>4949</v>
      </c>
      <c r="R78" s="837">
        <v>0.22030804843304844</v>
      </c>
      <c r="S78" s="850">
        <v>707</v>
      </c>
    </row>
    <row r="79" spans="1:19" ht="14.45" customHeight="1" x14ac:dyDescent="0.2">
      <c r="A79" s="831" t="s">
        <v>6417</v>
      </c>
      <c r="B79" s="832" t="s">
        <v>6418</v>
      </c>
      <c r="C79" s="832" t="s">
        <v>598</v>
      </c>
      <c r="D79" s="832" t="s">
        <v>2920</v>
      </c>
      <c r="E79" s="832" t="s">
        <v>6412</v>
      </c>
      <c r="F79" s="832" t="s">
        <v>6474</v>
      </c>
      <c r="G79" s="832" t="s">
        <v>6475</v>
      </c>
      <c r="H79" s="849">
        <v>1</v>
      </c>
      <c r="I79" s="849">
        <v>355</v>
      </c>
      <c r="J79" s="832">
        <v>0.16666666666666666</v>
      </c>
      <c r="K79" s="832">
        <v>355</v>
      </c>
      <c r="L79" s="849">
        <v>6</v>
      </c>
      <c r="M79" s="849">
        <v>2130</v>
      </c>
      <c r="N79" s="832">
        <v>1</v>
      </c>
      <c r="O79" s="832">
        <v>355</v>
      </c>
      <c r="P79" s="849">
        <v>2</v>
      </c>
      <c r="Q79" s="849">
        <v>716</v>
      </c>
      <c r="R79" s="837">
        <v>0.33615023474178402</v>
      </c>
      <c r="S79" s="850">
        <v>358</v>
      </c>
    </row>
    <row r="80" spans="1:19" ht="14.45" customHeight="1" x14ac:dyDescent="0.2">
      <c r="A80" s="831" t="s">
        <v>6417</v>
      </c>
      <c r="B80" s="832" t="s">
        <v>6418</v>
      </c>
      <c r="C80" s="832" t="s">
        <v>598</v>
      </c>
      <c r="D80" s="832" t="s">
        <v>2920</v>
      </c>
      <c r="E80" s="832" t="s">
        <v>6412</v>
      </c>
      <c r="F80" s="832" t="s">
        <v>6478</v>
      </c>
      <c r="G80" s="832" t="s">
        <v>6479</v>
      </c>
      <c r="H80" s="849">
        <v>517</v>
      </c>
      <c r="I80" s="849">
        <v>17233.330000000002</v>
      </c>
      <c r="J80" s="832">
        <v>1.3393776322855877</v>
      </c>
      <c r="K80" s="832">
        <v>33.333326885880084</v>
      </c>
      <c r="L80" s="849">
        <v>386</v>
      </c>
      <c r="M80" s="849">
        <v>12866.67</v>
      </c>
      <c r="N80" s="832">
        <v>1</v>
      </c>
      <c r="O80" s="832">
        <v>33.333341968911917</v>
      </c>
      <c r="P80" s="849">
        <v>145</v>
      </c>
      <c r="Q80" s="849">
        <v>4833.32</v>
      </c>
      <c r="R80" s="837">
        <v>0.37564653480659715</v>
      </c>
      <c r="S80" s="850">
        <v>33.333241379310344</v>
      </c>
    </row>
    <row r="81" spans="1:19" ht="14.45" customHeight="1" x14ac:dyDescent="0.2">
      <c r="A81" s="831" t="s">
        <v>6417</v>
      </c>
      <c r="B81" s="832" t="s">
        <v>6418</v>
      </c>
      <c r="C81" s="832" t="s">
        <v>598</v>
      </c>
      <c r="D81" s="832" t="s">
        <v>2920</v>
      </c>
      <c r="E81" s="832" t="s">
        <v>6412</v>
      </c>
      <c r="F81" s="832" t="s">
        <v>6482</v>
      </c>
      <c r="G81" s="832" t="s">
        <v>6483</v>
      </c>
      <c r="H81" s="849">
        <v>1462</v>
      </c>
      <c r="I81" s="849">
        <v>175440</v>
      </c>
      <c r="J81" s="832">
        <v>0.89335634958219401</v>
      </c>
      <c r="K81" s="832">
        <v>120</v>
      </c>
      <c r="L81" s="849">
        <v>1623</v>
      </c>
      <c r="M81" s="849">
        <v>196383</v>
      </c>
      <c r="N81" s="832">
        <v>1</v>
      </c>
      <c r="O81" s="832">
        <v>121</v>
      </c>
      <c r="P81" s="849">
        <v>546</v>
      </c>
      <c r="Q81" s="849">
        <v>66612</v>
      </c>
      <c r="R81" s="837">
        <v>0.33919432944806832</v>
      </c>
      <c r="S81" s="850">
        <v>122</v>
      </c>
    </row>
    <row r="82" spans="1:19" ht="14.45" customHeight="1" x14ac:dyDescent="0.2">
      <c r="A82" s="831" t="s">
        <v>6417</v>
      </c>
      <c r="B82" s="832" t="s">
        <v>6418</v>
      </c>
      <c r="C82" s="832" t="s">
        <v>598</v>
      </c>
      <c r="D82" s="832" t="s">
        <v>2920</v>
      </c>
      <c r="E82" s="832" t="s">
        <v>6412</v>
      </c>
      <c r="F82" s="832" t="s">
        <v>6484</v>
      </c>
      <c r="G82" s="832" t="s">
        <v>6485</v>
      </c>
      <c r="H82" s="849">
        <v>1</v>
      </c>
      <c r="I82" s="849">
        <v>32</v>
      </c>
      <c r="J82" s="832">
        <v>0.5</v>
      </c>
      <c r="K82" s="832">
        <v>32</v>
      </c>
      <c r="L82" s="849">
        <v>2</v>
      </c>
      <c r="M82" s="849">
        <v>64</v>
      </c>
      <c r="N82" s="832">
        <v>1</v>
      </c>
      <c r="O82" s="832">
        <v>32</v>
      </c>
      <c r="P82" s="849"/>
      <c r="Q82" s="849"/>
      <c r="R82" s="837"/>
      <c r="S82" s="850"/>
    </row>
    <row r="83" spans="1:19" ht="14.45" customHeight="1" x14ac:dyDescent="0.2">
      <c r="A83" s="831" t="s">
        <v>6417</v>
      </c>
      <c r="B83" s="832" t="s">
        <v>6418</v>
      </c>
      <c r="C83" s="832" t="s">
        <v>598</v>
      </c>
      <c r="D83" s="832" t="s">
        <v>2920</v>
      </c>
      <c r="E83" s="832" t="s">
        <v>6412</v>
      </c>
      <c r="F83" s="832" t="s">
        <v>6486</v>
      </c>
      <c r="G83" s="832" t="s">
        <v>6487</v>
      </c>
      <c r="H83" s="849">
        <v>5</v>
      </c>
      <c r="I83" s="849">
        <v>370</v>
      </c>
      <c r="J83" s="832">
        <v>0.83333333333333337</v>
      </c>
      <c r="K83" s="832">
        <v>74</v>
      </c>
      <c r="L83" s="849">
        <v>6</v>
      </c>
      <c r="M83" s="849">
        <v>444</v>
      </c>
      <c r="N83" s="832">
        <v>1</v>
      </c>
      <c r="O83" s="832">
        <v>74</v>
      </c>
      <c r="P83" s="849">
        <v>1</v>
      </c>
      <c r="Q83" s="849">
        <v>75</v>
      </c>
      <c r="R83" s="837">
        <v>0.16891891891891891</v>
      </c>
      <c r="S83" s="850">
        <v>75</v>
      </c>
    </row>
    <row r="84" spans="1:19" ht="14.45" customHeight="1" x14ac:dyDescent="0.2">
      <c r="A84" s="831" t="s">
        <v>6417</v>
      </c>
      <c r="B84" s="832" t="s">
        <v>6418</v>
      </c>
      <c r="C84" s="832" t="s">
        <v>598</v>
      </c>
      <c r="D84" s="832" t="s">
        <v>2920</v>
      </c>
      <c r="E84" s="832" t="s">
        <v>6412</v>
      </c>
      <c r="F84" s="832" t="s">
        <v>6488</v>
      </c>
      <c r="G84" s="832" t="s">
        <v>6489</v>
      </c>
      <c r="H84" s="849">
        <v>186</v>
      </c>
      <c r="I84" s="849">
        <v>14322</v>
      </c>
      <c r="J84" s="832">
        <v>0.90731707317073174</v>
      </c>
      <c r="K84" s="832">
        <v>77</v>
      </c>
      <c r="L84" s="849">
        <v>205</v>
      </c>
      <c r="M84" s="849">
        <v>15785</v>
      </c>
      <c r="N84" s="832">
        <v>1</v>
      </c>
      <c r="O84" s="832">
        <v>77</v>
      </c>
      <c r="P84" s="849">
        <v>70</v>
      </c>
      <c r="Q84" s="849">
        <v>5460</v>
      </c>
      <c r="R84" s="837">
        <v>0.34589800443458979</v>
      </c>
      <c r="S84" s="850">
        <v>78</v>
      </c>
    </row>
    <row r="85" spans="1:19" ht="14.45" customHeight="1" x14ac:dyDescent="0.2">
      <c r="A85" s="831" t="s">
        <v>6417</v>
      </c>
      <c r="B85" s="832" t="s">
        <v>6418</v>
      </c>
      <c r="C85" s="832" t="s">
        <v>598</v>
      </c>
      <c r="D85" s="832" t="s">
        <v>2920</v>
      </c>
      <c r="E85" s="832" t="s">
        <v>6412</v>
      </c>
      <c r="F85" s="832" t="s">
        <v>6490</v>
      </c>
      <c r="G85" s="832" t="s">
        <v>6491</v>
      </c>
      <c r="H85" s="849">
        <v>66</v>
      </c>
      <c r="I85" s="849">
        <v>40854</v>
      </c>
      <c r="J85" s="832">
        <v>1.0295866935483871</v>
      </c>
      <c r="K85" s="832">
        <v>619</v>
      </c>
      <c r="L85" s="849">
        <v>64</v>
      </c>
      <c r="M85" s="849">
        <v>39680</v>
      </c>
      <c r="N85" s="832">
        <v>1</v>
      </c>
      <c r="O85" s="832">
        <v>620</v>
      </c>
      <c r="P85" s="849">
        <v>27</v>
      </c>
      <c r="Q85" s="849">
        <v>16794</v>
      </c>
      <c r="R85" s="837">
        <v>0.42323588709677418</v>
      </c>
      <c r="S85" s="850">
        <v>622</v>
      </c>
    </row>
    <row r="86" spans="1:19" ht="14.45" customHeight="1" x14ac:dyDescent="0.2">
      <c r="A86" s="831" t="s">
        <v>6417</v>
      </c>
      <c r="B86" s="832" t="s">
        <v>6418</v>
      </c>
      <c r="C86" s="832" t="s">
        <v>598</v>
      </c>
      <c r="D86" s="832" t="s">
        <v>2920</v>
      </c>
      <c r="E86" s="832" t="s">
        <v>6412</v>
      </c>
      <c r="F86" s="832" t="s">
        <v>6492</v>
      </c>
      <c r="G86" s="832" t="s">
        <v>6493</v>
      </c>
      <c r="H86" s="849">
        <v>33</v>
      </c>
      <c r="I86" s="849">
        <v>12309</v>
      </c>
      <c r="J86" s="832">
        <v>0.3656862745098039</v>
      </c>
      <c r="K86" s="832">
        <v>373</v>
      </c>
      <c r="L86" s="849">
        <v>90</v>
      </c>
      <c r="M86" s="849">
        <v>33660</v>
      </c>
      <c r="N86" s="832">
        <v>1</v>
      </c>
      <c r="O86" s="832">
        <v>374</v>
      </c>
      <c r="P86" s="849">
        <v>15</v>
      </c>
      <c r="Q86" s="849">
        <v>5640</v>
      </c>
      <c r="R86" s="837">
        <v>0.16755793226381463</v>
      </c>
      <c r="S86" s="850">
        <v>376</v>
      </c>
    </row>
    <row r="87" spans="1:19" ht="14.45" customHeight="1" x14ac:dyDescent="0.2">
      <c r="A87" s="831" t="s">
        <v>6417</v>
      </c>
      <c r="B87" s="832" t="s">
        <v>6418</v>
      </c>
      <c r="C87" s="832" t="s">
        <v>598</v>
      </c>
      <c r="D87" s="832" t="s">
        <v>2920</v>
      </c>
      <c r="E87" s="832" t="s">
        <v>6412</v>
      </c>
      <c r="F87" s="832" t="s">
        <v>6494</v>
      </c>
      <c r="G87" s="832" t="s">
        <v>6495</v>
      </c>
      <c r="H87" s="849">
        <v>490</v>
      </c>
      <c r="I87" s="849">
        <v>86730</v>
      </c>
      <c r="J87" s="832">
        <v>1.0323033707865168</v>
      </c>
      <c r="K87" s="832">
        <v>177</v>
      </c>
      <c r="L87" s="849">
        <v>472</v>
      </c>
      <c r="M87" s="849">
        <v>84016</v>
      </c>
      <c r="N87" s="832">
        <v>1</v>
      </c>
      <c r="O87" s="832">
        <v>178</v>
      </c>
      <c r="P87" s="849">
        <v>137</v>
      </c>
      <c r="Q87" s="849">
        <v>24523</v>
      </c>
      <c r="R87" s="837">
        <v>0.29188487907065319</v>
      </c>
      <c r="S87" s="850">
        <v>179</v>
      </c>
    </row>
    <row r="88" spans="1:19" ht="14.45" customHeight="1" x14ac:dyDescent="0.2">
      <c r="A88" s="831" t="s">
        <v>6417</v>
      </c>
      <c r="B88" s="832" t="s">
        <v>6418</v>
      </c>
      <c r="C88" s="832" t="s">
        <v>598</v>
      </c>
      <c r="D88" s="832" t="s">
        <v>2920</v>
      </c>
      <c r="E88" s="832" t="s">
        <v>6412</v>
      </c>
      <c r="F88" s="832" t="s">
        <v>6498</v>
      </c>
      <c r="G88" s="832" t="s">
        <v>6499</v>
      </c>
      <c r="H88" s="849">
        <v>10</v>
      </c>
      <c r="I88" s="849">
        <v>12960</v>
      </c>
      <c r="J88" s="832">
        <v>0.76804551380822572</v>
      </c>
      <c r="K88" s="832">
        <v>1296</v>
      </c>
      <c r="L88" s="849">
        <v>13</v>
      </c>
      <c r="M88" s="849">
        <v>16874</v>
      </c>
      <c r="N88" s="832">
        <v>1</v>
      </c>
      <c r="O88" s="832">
        <v>1298</v>
      </c>
      <c r="P88" s="849">
        <v>3</v>
      </c>
      <c r="Q88" s="849">
        <v>3909</v>
      </c>
      <c r="R88" s="837">
        <v>0.23165817233613845</v>
      </c>
      <c r="S88" s="850">
        <v>1303</v>
      </c>
    </row>
    <row r="89" spans="1:19" ht="14.45" customHeight="1" x14ac:dyDescent="0.2">
      <c r="A89" s="831" t="s">
        <v>6417</v>
      </c>
      <c r="B89" s="832" t="s">
        <v>6418</v>
      </c>
      <c r="C89" s="832" t="s">
        <v>598</v>
      </c>
      <c r="D89" s="832" t="s">
        <v>6358</v>
      </c>
      <c r="E89" s="832" t="s">
        <v>6419</v>
      </c>
      <c r="F89" s="832" t="s">
        <v>6420</v>
      </c>
      <c r="G89" s="832" t="s">
        <v>6421</v>
      </c>
      <c r="H89" s="849"/>
      <c r="I89" s="849"/>
      <c r="J89" s="832"/>
      <c r="K89" s="832"/>
      <c r="L89" s="849"/>
      <c r="M89" s="849"/>
      <c r="N89" s="832"/>
      <c r="O89" s="832"/>
      <c r="P89" s="849">
        <v>0.2</v>
      </c>
      <c r="Q89" s="849">
        <v>10.88</v>
      </c>
      <c r="R89" s="837"/>
      <c r="S89" s="850">
        <v>54.4</v>
      </c>
    </row>
    <row r="90" spans="1:19" ht="14.45" customHeight="1" x14ac:dyDescent="0.2">
      <c r="A90" s="831" t="s">
        <v>6417</v>
      </c>
      <c r="B90" s="832" t="s">
        <v>6418</v>
      </c>
      <c r="C90" s="832" t="s">
        <v>598</v>
      </c>
      <c r="D90" s="832" t="s">
        <v>6358</v>
      </c>
      <c r="E90" s="832" t="s">
        <v>6419</v>
      </c>
      <c r="F90" s="832" t="s">
        <v>6422</v>
      </c>
      <c r="G90" s="832" t="s">
        <v>6423</v>
      </c>
      <c r="H90" s="849"/>
      <c r="I90" s="849"/>
      <c r="J90" s="832"/>
      <c r="K90" s="832"/>
      <c r="L90" s="849"/>
      <c r="M90" s="849"/>
      <c r="N90" s="832"/>
      <c r="O90" s="832"/>
      <c r="P90" s="849">
        <v>0.5</v>
      </c>
      <c r="Q90" s="849">
        <v>34.85</v>
      </c>
      <c r="R90" s="837"/>
      <c r="S90" s="850">
        <v>69.7</v>
      </c>
    </row>
    <row r="91" spans="1:19" ht="14.45" customHeight="1" x14ac:dyDescent="0.2">
      <c r="A91" s="831" t="s">
        <v>6417</v>
      </c>
      <c r="B91" s="832" t="s">
        <v>6418</v>
      </c>
      <c r="C91" s="832" t="s">
        <v>598</v>
      </c>
      <c r="D91" s="832" t="s">
        <v>6358</v>
      </c>
      <c r="E91" s="832" t="s">
        <v>6419</v>
      </c>
      <c r="F91" s="832" t="s">
        <v>6424</v>
      </c>
      <c r="G91" s="832" t="s">
        <v>6425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285.10000000000002</v>
      </c>
      <c r="R91" s="837"/>
      <c r="S91" s="850">
        <v>285.10000000000002</v>
      </c>
    </row>
    <row r="92" spans="1:19" ht="14.45" customHeight="1" x14ac:dyDescent="0.2">
      <c r="A92" s="831" t="s">
        <v>6417</v>
      </c>
      <c r="B92" s="832" t="s">
        <v>6418</v>
      </c>
      <c r="C92" s="832" t="s">
        <v>598</v>
      </c>
      <c r="D92" s="832" t="s">
        <v>6358</v>
      </c>
      <c r="E92" s="832" t="s">
        <v>6419</v>
      </c>
      <c r="F92" s="832" t="s">
        <v>6426</v>
      </c>
      <c r="G92" s="832" t="s">
        <v>713</v>
      </c>
      <c r="H92" s="849"/>
      <c r="I92" s="849"/>
      <c r="J92" s="832"/>
      <c r="K92" s="832"/>
      <c r="L92" s="849"/>
      <c r="M92" s="849"/>
      <c r="N92" s="832"/>
      <c r="O92" s="832"/>
      <c r="P92" s="849">
        <v>0.1</v>
      </c>
      <c r="Q92" s="849">
        <v>5.0599999999999996</v>
      </c>
      <c r="R92" s="837"/>
      <c r="S92" s="850">
        <v>50.599999999999994</v>
      </c>
    </row>
    <row r="93" spans="1:19" ht="14.45" customHeight="1" x14ac:dyDescent="0.2">
      <c r="A93" s="831" t="s">
        <v>6417</v>
      </c>
      <c r="B93" s="832" t="s">
        <v>6418</v>
      </c>
      <c r="C93" s="832" t="s">
        <v>598</v>
      </c>
      <c r="D93" s="832" t="s">
        <v>6358</v>
      </c>
      <c r="E93" s="832" t="s">
        <v>6419</v>
      </c>
      <c r="F93" s="832" t="s">
        <v>6431</v>
      </c>
      <c r="G93" s="832" t="s">
        <v>3936</v>
      </c>
      <c r="H93" s="849"/>
      <c r="I93" s="849"/>
      <c r="J93" s="832"/>
      <c r="K93" s="832"/>
      <c r="L93" s="849"/>
      <c r="M93" s="849"/>
      <c r="N93" s="832"/>
      <c r="O93" s="832"/>
      <c r="P93" s="849">
        <v>0.1</v>
      </c>
      <c r="Q93" s="849">
        <v>17.7</v>
      </c>
      <c r="R93" s="837"/>
      <c r="S93" s="850">
        <v>176.99999999999997</v>
      </c>
    </row>
    <row r="94" spans="1:19" ht="14.45" customHeight="1" x14ac:dyDescent="0.2">
      <c r="A94" s="831" t="s">
        <v>6417</v>
      </c>
      <c r="B94" s="832" t="s">
        <v>6418</v>
      </c>
      <c r="C94" s="832" t="s">
        <v>598</v>
      </c>
      <c r="D94" s="832" t="s">
        <v>6358</v>
      </c>
      <c r="E94" s="832" t="s">
        <v>6419</v>
      </c>
      <c r="F94" s="832" t="s">
        <v>6432</v>
      </c>
      <c r="G94" s="832" t="s">
        <v>749</v>
      </c>
      <c r="H94" s="849"/>
      <c r="I94" s="849"/>
      <c r="J94" s="832"/>
      <c r="K94" s="832"/>
      <c r="L94" s="849"/>
      <c r="M94" s="849"/>
      <c r="N94" s="832"/>
      <c r="O94" s="832"/>
      <c r="P94" s="849">
        <v>0.1</v>
      </c>
      <c r="Q94" s="849">
        <v>4.71</v>
      </c>
      <c r="R94" s="837"/>
      <c r="S94" s="850">
        <v>47.099999999999994</v>
      </c>
    </row>
    <row r="95" spans="1:19" ht="14.45" customHeight="1" x14ac:dyDescent="0.2">
      <c r="A95" s="831" t="s">
        <v>6417</v>
      </c>
      <c r="B95" s="832" t="s">
        <v>6418</v>
      </c>
      <c r="C95" s="832" t="s">
        <v>598</v>
      </c>
      <c r="D95" s="832" t="s">
        <v>6358</v>
      </c>
      <c r="E95" s="832" t="s">
        <v>6419</v>
      </c>
      <c r="F95" s="832" t="s">
        <v>6433</v>
      </c>
      <c r="G95" s="832" t="s">
        <v>681</v>
      </c>
      <c r="H95" s="849"/>
      <c r="I95" s="849"/>
      <c r="J95" s="832"/>
      <c r="K95" s="832"/>
      <c r="L95" s="849"/>
      <c r="M95" s="849"/>
      <c r="N95" s="832"/>
      <c r="O95" s="832"/>
      <c r="P95" s="849">
        <v>0.2</v>
      </c>
      <c r="Q95" s="849">
        <v>12.01</v>
      </c>
      <c r="R95" s="837"/>
      <c r="S95" s="850">
        <v>60.05</v>
      </c>
    </row>
    <row r="96" spans="1:19" ht="14.45" customHeight="1" x14ac:dyDescent="0.2">
      <c r="A96" s="831" t="s">
        <v>6417</v>
      </c>
      <c r="B96" s="832" t="s">
        <v>6418</v>
      </c>
      <c r="C96" s="832" t="s">
        <v>598</v>
      </c>
      <c r="D96" s="832" t="s">
        <v>6358</v>
      </c>
      <c r="E96" s="832" t="s">
        <v>6419</v>
      </c>
      <c r="F96" s="832" t="s">
        <v>6436</v>
      </c>
      <c r="G96" s="832" t="s">
        <v>674</v>
      </c>
      <c r="H96" s="849"/>
      <c r="I96" s="849"/>
      <c r="J96" s="832"/>
      <c r="K96" s="832"/>
      <c r="L96" s="849"/>
      <c r="M96" s="849"/>
      <c r="N96" s="832"/>
      <c r="O96" s="832"/>
      <c r="P96" s="849">
        <v>0.8</v>
      </c>
      <c r="Q96" s="849">
        <v>427.96</v>
      </c>
      <c r="R96" s="837"/>
      <c r="S96" s="850">
        <v>534.94999999999993</v>
      </c>
    </row>
    <row r="97" spans="1:19" ht="14.45" customHeight="1" x14ac:dyDescent="0.2">
      <c r="A97" s="831" t="s">
        <v>6417</v>
      </c>
      <c r="B97" s="832" t="s">
        <v>6418</v>
      </c>
      <c r="C97" s="832" t="s">
        <v>598</v>
      </c>
      <c r="D97" s="832" t="s">
        <v>6358</v>
      </c>
      <c r="E97" s="832" t="s">
        <v>6419</v>
      </c>
      <c r="F97" s="832" t="s">
        <v>6439</v>
      </c>
      <c r="G97" s="832" t="s">
        <v>687</v>
      </c>
      <c r="H97" s="849"/>
      <c r="I97" s="849"/>
      <c r="J97" s="832"/>
      <c r="K97" s="832"/>
      <c r="L97" s="849"/>
      <c r="M97" s="849"/>
      <c r="N97" s="832"/>
      <c r="O97" s="832"/>
      <c r="P97" s="849">
        <v>0.06</v>
      </c>
      <c r="Q97" s="849">
        <v>7.3000000000000007</v>
      </c>
      <c r="R97" s="837"/>
      <c r="S97" s="850">
        <v>121.66666666666669</v>
      </c>
    </row>
    <row r="98" spans="1:19" ht="14.45" customHeight="1" x14ac:dyDescent="0.2">
      <c r="A98" s="831" t="s">
        <v>6417</v>
      </c>
      <c r="B98" s="832" t="s">
        <v>6418</v>
      </c>
      <c r="C98" s="832" t="s">
        <v>598</v>
      </c>
      <c r="D98" s="832" t="s">
        <v>6358</v>
      </c>
      <c r="E98" s="832" t="s">
        <v>6419</v>
      </c>
      <c r="F98" s="832" t="s">
        <v>6440</v>
      </c>
      <c r="G98" s="832" t="s">
        <v>687</v>
      </c>
      <c r="H98" s="849"/>
      <c r="I98" s="849"/>
      <c r="J98" s="832"/>
      <c r="K98" s="832"/>
      <c r="L98" s="849"/>
      <c r="M98" s="849"/>
      <c r="N98" s="832"/>
      <c r="O98" s="832"/>
      <c r="P98" s="849">
        <v>0.06</v>
      </c>
      <c r="Q98" s="849">
        <v>12.04</v>
      </c>
      <c r="R98" s="837"/>
      <c r="S98" s="850">
        <v>200.66666666666666</v>
      </c>
    </row>
    <row r="99" spans="1:19" ht="14.45" customHeight="1" x14ac:dyDescent="0.2">
      <c r="A99" s="831" t="s">
        <v>6417</v>
      </c>
      <c r="B99" s="832" t="s">
        <v>6418</v>
      </c>
      <c r="C99" s="832" t="s">
        <v>598</v>
      </c>
      <c r="D99" s="832" t="s">
        <v>6358</v>
      </c>
      <c r="E99" s="832" t="s">
        <v>6419</v>
      </c>
      <c r="F99" s="832" t="s">
        <v>6441</v>
      </c>
      <c r="G99" s="832" t="s">
        <v>687</v>
      </c>
      <c r="H99" s="849">
        <v>0.05</v>
      </c>
      <c r="I99" s="849">
        <v>12.17</v>
      </c>
      <c r="J99" s="832"/>
      <c r="K99" s="832">
        <v>243.39999999999998</v>
      </c>
      <c r="L99" s="849"/>
      <c r="M99" s="849"/>
      <c r="N99" s="832"/>
      <c r="O99" s="832"/>
      <c r="P99" s="849">
        <v>1.2500000000000002</v>
      </c>
      <c r="Q99" s="849">
        <v>304.37999999999994</v>
      </c>
      <c r="R99" s="837"/>
      <c r="S99" s="850">
        <v>243.50399999999991</v>
      </c>
    </row>
    <row r="100" spans="1:19" ht="14.45" customHeight="1" x14ac:dyDescent="0.2">
      <c r="A100" s="831" t="s">
        <v>6417</v>
      </c>
      <c r="B100" s="832" t="s">
        <v>6418</v>
      </c>
      <c r="C100" s="832" t="s">
        <v>598</v>
      </c>
      <c r="D100" s="832" t="s">
        <v>6358</v>
      </c>
      <c r="E100" s="832" t="s">
        <v>6419</v>
      </c>
      <c r="F100" s="832" t="s">
        <v>6447</v>
      </c>
      <c r="G100" s="832" t="s">
        <v>2358</v>
      </c>
      <c r="H100" s="849"/>
      <c r="I100" s="849"/>
      <c r="J100" s="832"/>
      <c r="K100" s="832"/>
      <c r="L100" s="849"/>
      <c r="M100" s="849"/>
      <c r="N100" s="832"/>
      <c r="O100" s="832"/>
      <c r="P100" s="849">
        <v>0.1</v>
      </c>
      <c r="Q100" s="849">
        <v>29.43</v>
      </c>
      <c r="R100" s="837"/>
      <c r="S100" s="850">
        <v>294.29999999999995</v>
      </c>
    </row>
    <row r="101" spans="1:19" ht="14.45" customHeight="1" x14ac:dyDescent="0.2">
      <c r="A101" s="831" t="s">
        <v>6417</v>
      </c>
      <c r="B101" s="832" t="s">
        <v>6418</v>
      </c>
      <c r="C101" s="832" t="s">
        <v>598</v>
      </c>
      <c r="D101" s="832" t="s">
        <v>6358</v>
      </c>
      <c r="E101" s="832" t="s">
        <v>6419</v>
      </c>
      <c r="F101" s="832" t="s">
        <v>6448</v>
      </c>
      <c r="G101" s="832" t="s">
        <v>2358</v>
      </c>
      <c r="H101" s="849"/>
      <c r="I101" s="849"/>
      <c r="J101" s="832"/>
      <c r="K101" s="832"/>
      <c r="L101" s="849"/>
      <c r="M101" s="849"/>
      <c r="N101" s="832"/>
      <c r="O101" s="832"/>
      <c r="P101" s="849">
        <v>0.30000000000000004</v>
      </c>
      <c r="Q101" s="849">
        <v>14.819999999999999</v>
      </c>
      <c r="R101" s="837"/>
      <c r="S101" s="850">
        <v>49.399999999999984</v>
      </c>
    </row>
    <row r="102" spans="1:19" ht="14.45" customHeight="1" x14ac:dyDescent="0.2">
      <c r="A102" s="831" t="s">
        <v>6417</v>
      </c>
      <c r="B102" s="832" t="s">
        <v>6418</v>
      </c>
      <c r="C102" s="832" t="s">
        <v>598</v>
      </c>
      <c r="D102" s="832" t="s">
        <v>6358</v>
      </c>
      <c r="E102" s="832" t="s">
        <v>6449</v>
      </c>
      <c r="F102" s="832" t="s">
        <v>6452</v>
      </c>
      <c r="G102" s="832" t="s">
        <v>6453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180.44</v>
      </c>
      <c r="R102" s="837"/>
      <c r="S102" s="850">
        <v>180.44</v>
      </c>
    </row>
    <row r="103" spans="1:19" ht="14.45" customHeight="1" x14ac:dyDescent="0.2">
      <c r="A103" s="831" t="s">
        <v>6417</v>
      </c>
      <c r="B103" s="832" t="s">
        <v>6418</v>
      </c>
      <c r="C103" s="832" t="s">
        <v>598</v>
      </c>
      <c r="D103" s="832" t="s">
        <v>6358</v>
      </c>
      <c r="E103" s="832" t="s">
        <v>6449</v>
      </c>
      <c r="F103" s="832" t="s">
        <v>6454</v>
      </c>
      <c r="G103" s="832" t="s">
        <v>6455</v>
      </c>
      <c r="H103" s="849"/>
      <c r="I103" s="849"/>
      <c r="J103" s="832"/>
      <c r="K103" s="832"/>
      <c r="L103" s="849"/>
      <c r="M103" s="849"/>
      <c r="N103" s="832"/>
      <c r="O103" s="832"/>
      <c r="P103" s="849">
        <v>2</v>
      </c>
      <c r="Q103" s="849">
        <v>485.28</v>
      </c>
      <c r="R103" s="837"/>
      <c r="S103" s="850">
        <v>242.64</v>
      </c>
    </row>
    <row r="104" spans="1:19" ht="14.45" customHeight="1" x14ac:dyDescent="0.2">
      <c r="A104" s="831" t="s">
        <v>6417</v>
      </c>
      <c r="B104" s="832" t="s">
        <v>6418</v>
      </c>
      <c r="C104" s="832" t="s">
        <v>598</v>
      </c>
      <c r="D104" s="832" t="s">
        <v>6358</v>
      </c>
      <c r="E104" s="832" t="s">
        <v>6412</v>
      </c>
      <c r="F104" s="832" t="s">
        <v>6460</v>
      </c>
      <c r="G104" s="832" t="s">
        <v>6461</v>
      </c>
      <c r="H104" s="849"/>
      <c r="I104" s="849"/>
      <c r="J104" s="832"/>
      <c r="K104" s="832"/>
      <c r="L104" s="849">
        <v>1</v>
      </c>
      <c r="M104" s="849">
        <v>78</v>
      </c>
      <c r="N104" s="832">
        <v>1</v>
      </c>
      <c r="O104" s="832">
        <v>78</v>
      </c>
      <c r="P104" s="849"/>
      <c r="Q104" s="849"/>
      <c r="R104" s="837"/>
      <c r="S104" s="850"/>
    </row>
    <row r="105" spans="1:19" ht="14.45" customHeight="1" x14ac:dyDescent="0.2">
      <c r="A105" s="831" t="s">
        <v>6417</v>
      </c>
      <c r="B105" s="832" t="s">
        <v>6418</v>
      </c>
      <c r="C105" s="832" t="s">
        <v>598</v>
      </c>
      <c r="D105" s="832" t="s">
        <v>6358</v>
      </c>
      <c r="E105" s="832" t="s">
        <v>6412</v>
      </c>
      <c r="F105" s="832" t="s">
        <v>6462</v>
      </c>
      <c r="G105" s="832" t="s">
        <v>6463</v>
      </c>
      <c r="H105" s="849"/>
      <c r="I105" s="849"/>
      <c r="J105" s="832"/>
      <c r="K105" s="832"/>
      <c r="L105" s="849">
        <v>4</v>
      </c>
      <c r="M105" s="849">
        <v>588</v>
      </c>
      <c r="N105" s="832">
        <v>1</v>
      </c>
      <c r="O105" s="832">
        <v>147</v>
      </c>
      <c r="P105" s="849">
        <v>33</v>
      </c>
      <c r="Q105" s="849">
        <v>4983</v>
      </c>
      <c r="R105" s="837">
        <v>8.4744897959183678</v>
      </c>
      <c r="S105" s="850">
        <v>151</v>
      </c>
    </row>
    <row r="106" spans="1:19" ht="14.45" customHeight="1" x14ac:dyDescent="0.2">
      <c r="A106" s="831" t="s">
        <v>6417</v>
      </c>
      <c r="B106" s="832" t="s">
        <v>6418</v>
      </c>
      <c r="C106" s="832" t="s">
        <v>598</v>
      </c>
      <c r="D106" s="832" t="s">
        <v>6358</v>
      </c>
      <c r="E106" s="832" t="s">
        <v>6412</v>
      </c>
      <c r="F106" s="832" t="s">
        <v>6464</v>
      </c>
      <c r="G106" s="832" t="s">
        <v>6465</v>
      </c>
      <c r="H106" s="849">
        <v>1</v>
      </c>
      <c r="I106" s="849">
        <v>37</v>
      </c>
      <c r="J106" s="832">
        <v>0.5</v>
      </c>
      <c r="K106" s="832">
        <v>37</v>
      </c>
      <c r="L106" s="849">
        <v>2</v>
      </c>
      <c r="M106" s="849">
        <v>74</v>
      </c>
      <c r="N106" s="832">
        <v>1</v>
      </c>
      <c r="O106" s="832">
        <v>37</v>
      </c>
      <c r="P106" s="849">
        <v>2</v>
      </c>
      <c r="Q106" s="849">
        <v>76</v>
      </c>
      <c r="R106" s="837">
        <v>1.027027027027027</v>
      </c>
      <c r="S106" s="850">
        <v>38</v>
      </c>
    </row>
    <row r="107" spans="1:19" ht="14.45" customHeight="1" x14ac:dyDescent="0.2">
      <c r="A107" s="831" t="s">
        <v>6417</v>
      </c>
      <c r="B107" s="832" t="s">
        <v>6418</v>
      </c>
      <c r="C107" s="832" t="s">
        <v>598</v>
      </c>
      <c r="D107" s="832" t="s">
        <v>6358</v>
      </c>
      <c r="E107" s="832" t="s">
        <v>6412</v>
      </c>
      <c r="F107" s="832" t="s">
        <v>6468</v>
      </c>
      <c r="G107" s="832" t="s">
        <v>6469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131</v>
      </c>
      <c r="R107" s="837"/>
      <c r="S107" s="850">
        <v>131</v>
      </c>
    </row>
    <row r="108" spans="1:19" ht="14.45" customHeight="1" x14ac:dyDescent="0.2">
      <c r="A108" s="831" t="s">
        <v>6417</v>
      </c>
      <c r="B108" s="832" t="s">
        <v>6418</v>
      </c>
      <c r="C108" s="832" t="s">
        <v>598</v>
      </c>
      <c r="D108" s="832" t="s">
        <v>6358</v>
      </c>
      <c r="E108" s="832" t="s">
        <v>6412</v>
      </c>
      <c r="F108" s="832" t="s">
        <v>6470</v>
      </c>
      <c r="G108" s="832" t="s">
        <v>6471</v>
      </c>
      <c r="H108" s="849">
        <v>163</v>
      </c>
      <c r="I108" s="849">
        <v>40913</v>
      </c>
      <c r="J108" s="832">
        <v>1.1120080452272234</v>
      </c>
      <c r="K108" s="832">
        <v>251</v>
      </c>
      <c r="L108" s="849">
        <v>146</v>
      </c>
      <c r="M108" s="849">
        <v>36792</v>
      </c>
      <c r="N108" s="832">
        <v>1</v>
      </c>
      <c r="O108" s="832">
        <v>252</v>
      </c>
      <c r="P108" s="849">
        <v>191</v>
      </c>
      <c r="Q108" s="849">
        <v>48514</v>
      </c>
      <c r="R108" s="837">
        <v>1.318601869971733</v>
      </c>
      <c r="S108" s="850">
        <v>254</v>
      </c>
    </row>
    <row r="109" spans="1:19" ht="14.45" customHeight="1" x14ac:dyDescent="0.2">
      <c r="A109" s="831" t="s">
        <v>6417</v>
      </c>
      <c r="B109" s="832" t="s">
        <v>6418</v>
      </c>
      <c r="C109" s="832" t="s">
        <v>598</v>
      </c>
      <c r="D109" s="832" t="s">
        <v>6358</v>
      </c>
      <c r="E109" s="832" t="s">
        <v>6412</v>
      </c>
      <c r="F109" s="832" t="s">
        <v>6472</v>
      </c>
      <c r="G109" s="832" t="s">
        <v>6473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707</v>
      </c>
      <c r="R109" s="837"/>
      <c r="S109" s="850">
        <v>707</v>
      </c>
    </row>
    <row r="110" spans="1:19" ht="14.45" customHeight="1" x14ac:dyDescent="0.2">
      <c r="A110" s="831" t="s">
        <v>6417</v>
      </c>
      <c r="B110" s="832" t="s">
        <v>6418</v>
      </c>
      <c r="C110" s="832" t="s">
        <v>598</v>
      </c>
      <c r="D110" s="832" t="s">
        <v>6358</v>
      </c>
      <c r="E110" s="832" t="s">
        <v>6412</v>
      </c>
      <c r="F110" s="832" t="s">
        <v>6476</v>
      </c>
      <c r="G110" s="832" t="s">
        <v>6477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723</v>
      </c>
      <c r="R110" s="837"/>
      <c r="S110" s="850">
        <v>723</v>
      </c>
    </row>
    <row r="111" spans="1:19" ht="14.45" customHeight="1" x14ac:dyDescent="0.2">
      <c r="A111" s="831" t="s">
        <v>6417</v>
      </c>
      <c r="B111" s="832" t="s">
        <v>6418</v>
      </c>
      <c r="C111" s="832" t="s">
        <v>598</v>
      </c>
      <c r="D111" s="832" t="s">
        <v>6358</v>
      </c>
      <c r="E111" s="832" t="s">
        <v>6412</v>
      </c>
      <c r="F111" s="832" t="s">
        <v>6478</v>
      </c>
      <c r="G111" s="832" t="s">
        <v>6479</v>
      </c>
      <c r="H111" s="849">
        <v>5</v>
      </c>
      <c r="I111" s="849">
        <v>166.67000000000002</v>
      </c>
      <c r="J111" s="832">
        <v>2.5003000300030007</v>
      </c>
      <c r="K111" s="832">
        <v>33.334000000000003</v>
      </c>
      <c r="L111" s="849">
        <v>2</v>
      </c>
      <c r="M111" s="849">
        <v>66.66</v>
      </c>
      <c r="N111" s="832">
        <v>1</v>
      </c>
      <c r="O111" s="832">
        <v>33.33</v>
      </c>
      <c r="P111" s="849">
        <v>12</v>
      </c>
      <c r="Q111" s="849">
        <v>399.99</v>
      </c>
      <c r="R111" s="837">
        <v>6.0004500450045013</v>
      </c>
      <c r="S111" s="850">
        <v>33.332500000000003</v>
      </c>
    </row>
    <row r="112" spans="1:19" ht="14.45" customHeight="1" x14ac:dyDescent="0.2">
      <c r="A112" s="831" t="s">
        <v>6417</v>
      </c>
      <c r="B112" s="832" t="s">
        <v>6418</v>
      </c>
      <c r="C112" s="832" t="s">
        <v>598</v>
      </c>
      <c r="D112" s="832" t="s">
        <v>6358</v>
      </c>
      <c r="E112" s="832" t="s">
        <v>6412</v>
      </c>
      <c r="F112" s="832" t="s">
        <v>6480</v>
      </c>
      <c r="G112" s="832" t="s">
        <v>6481</v>
      </c>
      <c r="H112" s="849">
        <v>371</v>
      </c>
      <c r="I112" s="849">
        <v>43036</v>
      </c>
      <c r="J112" s="832">
        <v>1.1009183699572791</v>
      </c>
      <c r="K112" s="832">
        <v>116</v>
      </c>
      <c r="L112" s="849">
        <v>338</v>
      </c>
      <c r="M112" s="849">
        <v>39091</v>
      </c>
      <c r="N112" s="832">
        <v>1</v>
      </c>
      <c r="O112" s="832">
        <v>115.65384615384616</v>
      </c>
      <c r="P112" s="849">
        <v>307</v>
      </c>
      <c r="Q112" s="849">
        <v>35612</v>
      </c>
      <c r="R112" s="837">
        <v>0.91100253255224983</v>
      </c>
      <c r="S112" s="850">
        <v>116</v>
      </c>
    </row>
    <row r="113" spans="1:19" ht="14.45" customHeight="1" x14ac:dyDescent="0.2">
      <c r="A113" s="831" t="s">
        <v>6417</v>
      </c>
      <c r="B113" s="832" t="s">
        <v>6418</v>
      </c>
      <c r="C113" s="832" t="s">
        <v>598</v>
      </c>
      <c r="D113" s="832" t="s">
        <v>6358</v>
      </c>
      <c r="E113" s="832" t="s">
        <v>6412</v>
      </c>
      <c r="F113" s="832" t="s">
        <v>6482</v>
      </c>
      <c r="G113" s="832" t="s">
        <v>6483</v>
      </c>
      <c r="H113" s="849"/>
      <c r="I113" s="849"/>
      <c r="J113" s="832"/>
      <c r="K113" s="832"/>
      <c r="L113" s="849">
        <v>16</v>
      </c>
      <c r="M113" s="849">
        <v>1936</v>
      </c>
      <c r="N113" s="832">
        <v>1</v>
      </c>
      <c r="O113" s="832">
        <v>121</v>
      </c>
      <c r="P113" s="849">
        <v>72</v>
      </c>
      <c r="Q113" s="849">
        <v>8784</v>
      </c>
      <c r="R113" s="837">
        <v>4.5371900826446279</v>
      </c>
      <c r="S113" s="850">
        <v>122</v>
      </c>
    </row>
    <row r="114" spans="1:19" ht="14.45" customHeight="1" x14ac:dyDescent="0.2">
      <c r="A114" s="831" t="s">
        <v>6417</v>
      </c>
      <c r="B114" s="832" t="s">
        <v>6418</v>
      </c>
      <c r="C114" s="832" t="s">
        <v>598</v>
      </c>
      <c r="D114" s="832" t="s">
        <v>6358</v>
      </c>
      <c r="E114" s="832" t="s">
        <v>6412</v>
      </c>
      <c r="F114" s="832" t="s">
        <v>6488</v>
      </c>
      <c r="G114" s="832" t="s">
        <v>6489</v>
      </c>
      <c r="H114" s="849"/>
      <c r="I114" s="849"/>
      <c r="J114" s="832"/>
      <c r="K114" s="832"/>
      <c r="L114" s="849"/>
      <c r="M114" s="849"/>
      <c r="N114" s="832"/>
      <c r="O114" s="832"/>
      <c r="P114" s="849">
        <v>9</v>
      </c>
      <c r="Q114" s="849">
        <v>702</v>
      </c>
      <c r="R114" s="837"/>
      <c r="S114" s="850">
        <v>78</v>
      </c>
    </row>
    <row r="115" spans="1:19" ht="14.45" customHeight="1" x14ac:dyDescent="0.2">
      <c r="A115" s="831" t="s">
        <v>6417</v>
      </c>
      <c r="B115" s="832" t="s">
        <v>6418</v>
      </c>
      <c r="C115" s="832" t="s">
        <v>598</v>
      </c>
      <c r="D115" s="832" t="s">
        <v>6358</v>
      </c>
      <c r="E115" s="832" t="s">
        <v>6412</v>
      </c>
      <c r="F115" s="832" t="s">
        <v>6490</v>
      </c>
      <c r="G115" s="832" t="s">
        <v>6491</v>
      </c>
      <c r="H115" s="849"/>
      <c r="I115" s="849"/>
      <c r="J115" s="832"/>
      <c r="K115" s="832"/>
      <c r="L115" s="849"/>
      <c r="M115" s="849"/>
      <c r="N115" s="832"/>
      <c r="O115" s="832"/>
      <c r="P115" s="849">
        <v>3</v>
      </c>
      <c r="Q115" s="849">
        <v>1866</v>
      </c>
      <c r="R115" s="837"/>
      <c r="S115" s="850">
        <v>622</v>
      </c>
    </row>
    <row r="116" spans="1:19" ht="14.45" customHeight="1" x14ac:dyDescent="0.2">
      <c r="A116" s="831" t="s">
        <v>6417</v>
      </c>
      <c r="B116" s="832" t="s">
        <v>6418</v>
      </c>
      <c r="C116" s="832" t="s">
        <v>598</v>
      </c>
      <c r="D116" s="832" t="s">
        <v>6358</v>
      </c>
      <c r="E116" s="832" t="s">
        <v>6412</v>
      </c>
      <c r="F116" s="832" t="s">
        <v>6492</v>
      </c>
      <c r="G116" s="832" t="s">
        <v>6493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376</v>
      </c>
      <c r="R116" s="837"/>
      <c r="S116" s="850">
        <v>376</v>
      </c>
    </row>
    <row r="117" spans="1:19" ht="14.45" customHeight="1" x14ac:dyDescent="0.2">
      <c r="A117" s="831" t="s">
        <v>6417</v>
      </c>
      <c r="B117" s="832" t="s">
        <v>6418</v>
      </c>
      <c r="C117" s="832" t="s">
        <v>598</v>
      </c>
      <c r="D117" s="832" t="s">
        <v>6358</v>
      </c>
      <c r="E117" s="832" t="s">
        <v>6412</v>
      </c>
      <c r="F117" s="832" t="s">
        <v>6494</v>
      </c>
      <c r="G117" s="832" t="s">
        <v>6495</v>
      </c>
      <c r="H117" s="849">
        <v>4</v>
      </c>
      <c r="I117" s="849">
        <v>708</v>
      </c>
      <c r="J117" s="832">
        <v>0.79550561797752806</v>
      </c>
      <c r="K117" s="832">
        <v>177</v>
      </c>
      <c r="L117" s="849">
        <v>5</v>
      </c>
      <c r="M117" s="849">
        <v>890</v>
      </c>
      <c r="N117" s="832">
        <v>1</v>
      </c>
      <c r="O117" s="832">
        <v>178</v>
      </c>
      <c r="P117" s="849">
        <v>11</v>
      </c>
      <c r="Q117" s="849">
        <v>1969</v>
      </c>
      <c r="R117" s="837">
        <v>2.2123595505617977</v>
      </c>
      <c r="S117" s="850">
        <v>179</v>
      </c>
    </row>
    <row r="118" spans="1:19" ht="14.45" customHeight="1" x14ac:dyDescent="0.2">
      <c r="A118" s="831" t="s">
        <v>6417</v>
      </c>
      <c r="B118" s="832" t="s">
        <v>6418</v>
      </c>
      <c r="C118" s="832" t="s">
        <v>598</v>
      </c>
      <c r="D118" s="832" t="s">
        <v>6358</v>
      </c>
      <c r="E118" s="832" t="s">
        <v>6412</v>
      </c>
      <c r="F118" s="832" t="s">
        <v>6498</v>
      </c>
      <c r="G118" s="832" t="s">
        <v>6499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1303</v>
      </c>
      <c r="R118" s="837"/>
      <c r="S118" s="850">
        <v>1303</v>
      </c>
    </row>
    <row r="119" spans="1:19" ht="14.45" customHeight="1" x14ac:dyDescent="0.2">
      <c r="A119" s="831" t="s">
        <v>6417</v>
      </c>
      <c r="B119" s="832" t="s">
        <v>6418</v>
      </c>
      <c r="C119" s="832" t="s">
        <v>598</v>
      </c>
      <c r="D119" s="832" t="s">
        <v>2921</v>
      </c>
      <c r="E119" s="832" t="s">
        <v>6412</v>
      </c>
      <c r="F119" s="832" t="s">
        <v>6464</v>
      </c>
      <c r="G119" s="832" t="s">
        <v>6465</v>
      </c>
      <c r="H119" s="849">
        <v>1</v>
      </c>
      <c r="I119" s="849">
        <v>37</v>
      </c>
      <c r="J119" s="832">
        <v>1</v>
      </c>
      <c r="K119" s="832">
        <v>37</v>
      </c>
      <c r="L119" s="849">
        <v>1</v>
      </c>
      <c r="M119" s="849">
        <v>37</v>
      </c>
      <c r="N119" s="832">
        <v>1</v>
      </c>
      <c r="O119" s="832">
        <v>37</v>
      </c>
      <c r="P119" s="849">
        <v>1</v>
      </c>
      <c r="Q119" s="849">
        <v>38</v>
      </c>
      <c r="R119" s="837">
        <v>1.027027027027027</v>
      </c>
      <c r="S119" s="850">
        <v>38</v>
      </c>
    </row>
    <row r="120" spans="1:19" ht="14.45" customHeight="1" x14ac:dyDescent="0.2">
      <c r="A120" s="831" t="s">
        <v>6417</v>
      </c>
      <c r="B120" s="832" t="s">
        <v>6418</v>
      </c>
      <c r="C120" s="832" t="s">
        <v>598</v>
      </c>
      <c r="D120" s="832" t="s">
        <v>2921</v>
      </c>
      <c r="E120" s="832" t="s">
        <v>6412</v>
      </c>
      <c r="F120" s="832" t="s">
        <v>6470</v>
      </c>
      <c r="G120" s="832" t="s">
        <v>6471</v>
      </c>
      <c r="H120" s="849">
        <v>122</v>
      </c>
      <c r="I120" s="849">
        <v>30622</v>
      </c>
      <c r="J120" s="832">
        <v>0.93473748473748475</v>
      </c>
      <c r="K120" s="832">
        <v>251</v>
      </c>
      <c r="L120" s="849">
        <v>130</v>
      </c>
      <c r="M120" s="849">
        <v>32760</v>
      </c>
      <c r="N120" s="832">
        <v>1</v>
      </c>
      <c r="O120" s="832">
        <v>252</v>
      </c>
      <c r="P120" s="849">
        <v>353</v>
      </c>
      <c r="Q120" s="849">
        <v>89662</v>
      </c>
      <c r="R120" s="837">
        <v>2.736935286935287</v>
      </c>
      <c r="S120" s="850">
        <v>254</v>
      </c>
    </row>
    <row r="121" spans="1:19" ht="14.45" customHeight="1" x14ac:dyDescent="0.2">
      <c r="A121" s="831" t="s">
        <v>6417</v>
      </c>
      <c r="B121" s="832" t="s">
        <v>6418</v>
      </c>
      <c r="C121" s="832" t="s">
        <v>598</v>
      </c>
      <c r="D121" s="832" t="s">
        <v>6365</v>
      </c>
      <c r="E121" s="832" t="s">
        <v>6412</v>
      </c>
      <c r="F121" s="832" t="s">
        <v>6470</v>
      </c>
      <c r="G121" s="832" t="s">
        <v>6471</v>
      </c>
      <c r="H121" s="849">
        <v>2</v>
      </c>
      <c r="I121" s="849">
        <v>502</v>
      </c>
      <c r="J121" s="832">
        <v>0.22134038800705466</v>
      </c>
      <c r="K121" s="832">
        <v>251</v>
      </c>
      <c r="L121" s="849">
        <v>9</v>
      </c>
      <c r="M121" s="849">
        <v>2268</v>
      </c>
      <c r="N121" s="832">
        <v>1</v>
      </c>
      <c r="O121" s="832">
        <v>252</v>
      </c>
      <c r="P121" s="849">
        <v>4</v>
      </c>
      <c r="Q121" s="849">
        <v>1016</v>
      </c>
      <c r="R121" s="837">
        <v>0.44797178130511461</v>
      </c>
      <c r="S121" s="850">
        <v>254</v>
      </c>
    </row>
    <row r="122" spans="1:19" ht="14.45" customHeight="1" x14ac:dyDescent="0.2">
      <c r="A122" s="831" t="s">
        <v>6417</v>
      </c>
      <c r="B122" s="832" t="s">
        <v>6418</v>
      </c>
      <c r="C122" s="832" t="s">
        <v>598</v>
      </c>
      <c r="D122" s="832" t="s">
        <v>2922</v>
      </c>
      <c r="E122" s="832" t="s">
        <v>6412</v>
      </c>
      <c r="F122" s="832" t="s">
        <v>6464</v>
      </c>
      <c r="G122" s="832" t="s">
        <v>6465</v>
      </c>
      <c r="H122" s="849">
        <v>2</v>
      </c>
      <c r="I122" s="849">
        <v>74</v>
      </c>
      <c r="J122" s="832">
        <v>2</v>
      </c>
      <c r="K122" s="832">
        <v>37</v>
      </c>
      <c r="L122" s="849">
        <v>1</v>
      </c>
      <c r="M122" s="849">
        <v>37</v>
      </c>
      <c r="N122" s="832">
        <v>1</v>
      </c>
      <c r="O122" s="832">
        <v>37</v>
      </c>
      <c r="P122" s="849">
        <v>2</v>
      </c>
      <c r="Q122" s="849">
        <v>76</v>
      </c>
      <c r="R122" s="837">
        <v>2.0540540540540539</v>
      </c>
      <c r="S122" s="850">
        <v>38</v>
      </c>
    </row>
    <row r="123" spans="1:19" ht="14.45" customHeight="1" x14ac:dyDescent="0.2">
      <c r="A123" s="831" t="s">
        <v>6417</v>
      </c>
      <c r="B123" s="832" t="s">
        <v>6418</v>
      </c>
      <c r="C123" s="832" t="s">
        <v>598</v>
      </c>
      <c r="D123" s="832" t="s">
        <v>2922</v>
      </c>
      <c r="E123" s="832" t="s">
        <v>6412</v>
      </c>
      <c r="F123" s="832" t="s">
        <v>6470</v>
      </c>
      <c r="G123" s="832" t="s">
        <v>6471</v>
      </c>
      <c r="H123" s="849">
        <v>5</v>
      </c>
      <c r="I123" s="849">
        <v>1255</v>
      </c>
      <c r="J123" s="832">
        <v>0.45274170274170272</v>
      </c>
      <c r="K123" s="832">
        <v>251</v>
      </c>
      <c r="L123" s="849">
        <v>11</v>
      </c>
      <c r="M123" s="849">
        <v>2772</v>
      </c>
      <c r="N123" s="832">
        <v>1</v>
      </c>
      <c r="O123" s="832">
        <v>252</v>
      </c>
      <c r="P123" s="849">
        <v>27</v>
      </c>
      <c r="Q123" s="849">
        <v>6858</v>
      </c>
      <c r="R123" s="837">
        <v>2.4740259740259742</v>
      </c>
      <c r="S123" s="850">
        <v>254</v>
      </c>
    </row>
    <row r="124" spans="1:19" ht="14.45" customHeight="1" x14ac:dyDescent="0.2">
      <c r="A124" s="831" t="s">
        <v>6417</v>
      </c>
      <c r="B124" s="832" t="s">
        <v>6418</v>
      </c>
      <c r="C124" s="832" t="s">
        <v>598</v>
      </c>
      <c r="D124" s="832" t="s">
        <v>2923</v>
      </c>
      <c r="E124" s="832" t="s">
        <v>6419</v>
      </c>
      <c r="F124" s="832" t="s">
        <v>6420</v>
      </c>
      <c r="G124" s="832" t="s">
        <v>6421</v>
      </c>
      <c r="H124" s="849"/>
      <c r="I124" s="849"/>
      <c r="J124" s="832"/>
      <c r="K124" s="832"/>
      <c r="L124" s="849"/>
      <c r="M124" s="849"/>
      <c r="N124" s="832"/>
      <c r="O124" s="832"/>
      <c r="P124" s="849">
        <v>0.2</v>
      </c>
      <c r="Q124" s="849">
        <v>10.88</v>
      </c>
      <c r="R124" s="837"/>
      <c r="S124" s="850">
        <v>54.4</v>
      </c>
    </row>
    <row r="125" spans="1:19" ht="14.45" customHeight="1" x14ac:dyDescent="0.2">
      <c r="A125" s="831" t="s">
        <v>6417</v>
      </c>
      <c r="B125" s="832" t="s">
        <v>6418</v>
      </c>
      <c r="C125" s="832" t="s">
        <v>598</v>
      </c>
      <c r="D125" s="832" t="s">
        <v>2923</v>
      </c>
      <c r="E125" s="832" t="s">
        <v>6419</v>
      </c>
      <c r="F125" s="832" t="s">
        <v>6422</v>
      </c>
      <c r="G125" s="832" t="s">
        <v>6423</v>
      </c>
      <c r="H125" s="849"/>
      <c r="I125" s="849"/>
      <c r="J125" s="832"/>
      <c r="K125" s="832"/>
      <c r="L125" s="849">
        <v>0.4</v>
      </c>
      <c r="M125" s="849">
        <v>27.88</v>
      </c>
      <c r="N125" s="832">
        <v>1</v>
      </c>
      <c r="O125" s="832">
        <v>69.699999999999989</v>
      </c>
      <c r="P125" s="849">
        <v>0.89999999999999991</v>
      </c>
      <c r="Q125" s="849">
        <v>62.73</v>
      </c>
      <c r="R125" s="837">
        <v>2.25</v>
      </c>
      <c r="S125" s="850">
        <v>69.7</v>
      </c>
    </row>
    <row r="126" spans="1:19" ht="14.45" customHeight="1" x14ac:dyDescent="0.2">
      <c r="A126" s="831" t="s">
        <v>6417</v>
      </c>
      <c r="B126" s="832" t="s">
        <v>6418</v>
      </c>
      <c r="C126" s="832" t="s">
        <v>598</v>
      </c>
      <c r="D126" s="832" t="s">
        <v>2923</v>
      </c>
      <c r="E126" s="832" t="s">
        <v>6419</v>
      </c>
      <c r="F126" s="832" t="s">
        <v>6424</v>
      </c>
      <c r="G126" s="832" t="s">
        <v>6425</v>
      </c>
      <c r="H126" s="849"/>
      <c r="I126" s="849"/>
      <c r="J126" s="832"/>
      <c r="K126" s="832"/>
      <c r="L126" s="849">
        <v>0.4</v>
      </c>
      <c r="M126" s="849">
        <v>114.04</v>
      </c>
      <c r="N126" s="832">
        <v>1</v>
      </c>
      <c r="O126" s="832">
        <v>285.10000000000002</v>
      </c>
      <c r="P126" s="849">
        <v>1</v>
      </c>
      <c r="Q126" s="849">
        <v>318.14</v>
      </c>
      <c r="R126" s="837">
        <v>2.7897229042441247</v>
      </c>
      <c r="S126" s="850">
        <v>318.14</v>
      </c>
    </row>
    <row r="127" spans="1:19" ht="14.45" customHeight="1" x14ac:dyDescent="0.2">
      <c r="A127" s="831" t="s">
        <v>6417</v>
      </c>
      <c r="B127" s="832" t="s">
        <v>6418</v>
      </c>
      <c r="C127" s="832" t="s">
        <v>598</v>
      </c>
      <c r="D127" s="832" t="s">
        <v>2923</v>
      </c>
      <c r="E127" s="832" t="s">
        <v>6419</v>
      </c>
      <c r="F127" s="832" t="s">
        <v>6432</v>
      </c>
      <c r="G127" s="832" t="s">
        <v>749</v>
      </c>
      <c r="H127" s="849"/>
      <c r="I127" s="849"/>
      <c r="J127" s="832"/>
      <c r="K127" s="832"/>
      <c r="L127" s="849"/>
      <c r="M127" s="849"/>
      <c r="N127" s="832"/>
      <c r="O127" s="832"/>
      <c r="P127" s="849">
        <v>0.1</v>
      </c>
      <c r="Q127" s="849">
        <v>4.7300000000000004</v>
      </c>
      <c r="R127" s="837"/>
      <c r="S127" s="850">
        <v>47.300000000000004</v>
      </c>
    </row>
    <row r="128" spans="1:19" ht="14.45" customHeight="1" x14ac:dyDescent="0.2">
      <c r="A128" s="831" t="s">
        <v>6417</v>
      </c>
      <c r="B128" s="832" t="s">
        <v>6418</v>
      </c>
      <c r="C128" s="832" t="s">
        <v>598</v>
      </c>
      <c r="D128" s="832" t="s">
        <v>2923</v>
      </c>
      <c r="E128" s="832" t="s">
        <v>6419</v>
      </c>
      <c r="F128" s="832" t="s">
        <v>6433</v>
      </c>
      <c r="G128" s="832" t="s">
        <v>681</v>
      </c>
      <c r="H128" s="849"/>
      <c r="I128" s="849"/>
      <c r="J128" s="832"/>
      <c r="K128" s="832"/>
      <c r="L128" s="849"/>
      <c r="M128" s="849"/>
      <c r="N128" s="832"/>
      <c r="O128" s="832"/>
      <c r="P128" s="849">
        <v>0.4</v>
      </c>
      <c r="Q128" s="849">
        <v>24.03</v>
      </c>
      <c r="R128" s="837"/>
      <c r="S128" s="850">
        <v>60.075000000000003</v>
      </c>
    </row>
    <row r="129" spans="1:19" ht="14.45" customHeight="1" x14ac:dyDescent="0.2">
      <c r="A129" s="831" t="s">
        <v>6417</v>
      </c>
      <c r="B129" s="832" t="s">
        <v>6418</v>
      </c>
      <c r="C129" s="832" t="s">
        <v>598</v>
      </c>
      <c r="D129" s="832" t="s">
        <v>2923</v>
      </c>
      <c r="E129" s="832" t="s">
        <v>6419</v>
      </c>
      <c r="F129" s="832" t="s">
        <v>6436</v>
      </c>
      <c r="G129" s="832" t="s">
        <v>674</v>
      </c>
      <c r="H129" s="849"/>
      <c r="I129" s="849"/>
      <c r="J129" s="832"/>
      <c r="K129" s="832"/>
      <c r="L129" s="849">
        <v>0.2</v>
      </c>
      <c r="M129" s="849">
        <v>107.13</v>
      </c>
      <c r="N129" s="832">
        <v>1</v>
      </c>
      <c r="O129" s="832">
        <v>535.65</v>
      </c>
      <c r="P129" s="849">
        <v>2</v>
      </c>
      <c r="Q129" s="849">
        <v>1070.1500000000001</v>
      </c>
      <c r="R129" s="837">
        <v>9.9892653785120888</v>
      </c>
      <c r="S129" s="850">
        <v>535.07500000000005</v>
      </c>
    </row>
    <row r="130" spans="1:19" ht="14.45" customHeight="1" x14ac:dyDescent="0.2">
      <c r="A130" s="831" t="s">
        <v>6417</v>
      </c>
      <c r="B130" s="832" t="s">
        <v>6418</v>
      </c>
      <c r="C130" s="832" t="s">
        <v>598</v>
      </c>
      <c r="D130" s="832" t="s">
        <v>2923</v>
      </c>
      <c r="E130" s="832" t="s">
        <v>6419</v>
      </c>
      <c r="F130" s="832" t="s">
        <v>6439</v>
      </c>
      <c r="G130" s="832" t="s">
        <v>687</v>
      </c>
      <c r="H130" s="849"/>
      <c r="I130" s="849"/>
      <c r="J130" s="832"/>
      <c r="K130" s="832"/>
      <c r="L130" s="849"/>
      <c r="M130" s="849"/>
      <c r="N130" s="832"/>
      <c r="O130" s="832"/>
      <c r="P130" s="849">
        <v>0.02</v>
      </c>
      <c r="Q130" s="849">
        <v>2.4300000000000002</v>
      </c>
      <c r="R130" s="837"/>
      <c r="S130" s="850">
        <v>121.5</v>
      </c>
    </row>
    <row r="131" spans="1:19" ht="14.45" customHeight="1" x14ac:dyDescent="0.2">
      <c r="A131" s="831" t="s">
        <v>6417</v>
      </c>
      <c r="B131" s="832" t="s">
        <v>6418</v>
      </c>
      <c r="C131" s="832" t="s">
        <v>598</v>
      </c>
      <c r="D131" s="832" t="s">
        <v>2923</v>
      </c>
      <c r="E131" s="832" t="s">
        <v>6419</v>
      </c>
      <c r="F131" s="832" t="s">
        <v>6441</v>
      </c>
      <c r="G131" s="832" t="s">
        <v>687</v>
      </c>
      <c r="H131" s="849"/>
      <c r="I131" s="849"/>
      <c r="J131" s="832"/>
      <c r="K131" s="832"/>
      <c r="L131" s="849">
        <v>0.05</v>
      </c>
      <c r="M131" s="849">
        <v>12.17</v>
      </c>
      <c r="N131" s="832">
        <v>1</v>
      </c>
      <c r="O131" s="832">
        <v>243.39999999999998</v>
      </c>
      <c r="P131" s="849">
        <v>0.55000000000000004</v>
      </c>
      <c r="Q131" s="849">
        <v>133.86999999999998</v>
      </c>
      <c r="R131" s="837">
        <v>10.999999999999998</v>
      </c>
      <c r="S131" s="850">
        <v>243.39999999999995</v>
      </c>
    </row>
    <row r="132" spans="1:19" ht="14.45" customHeight="1" x14ac:dyDescent="0.2">
      <c r="A132" s="831" t="s">
        <v>6417</v>
      </c>
      <c r="B132" s="832" t="s">
        <v>6418</v>
      </c>
      <c r="C132" s="832" t="s">
        <v>598</v>
      </c>
      <c r="D132" s="832" t="s">
        <v>2923</v>
      </c>
      <c r="E132" s="832" t="s">
        <v>6419</v>
      </c>
      <c r="F132" s="832" t="s">
        <v>6442</v>
      </c>
      <c r="G132" s="832" t="s">
        <v>6443</v>
      </c>
      <c r="H132" s="849"/>
      <c r="I132" s="849"/>
      <c r="J132" s="832"/>
      <c r="K132" s="832"/>
      <c r="L132" s="849">
        <v>0.1</v>
      </c>
      <c r="M132" s="849">
        <v>3.75</v>
      </c>
      <c r="N132" s="832">
        <v>1</v>
      </c>
      <c r="O132" s="832">
        <v>37.5</v>
      </c>
      <c r="P132" s="849"/>
      <c r="Q132" s="849"/>
      <c r="R132" s="837"/>
      <c r="S132" s="850"/>
    </row>
    <row r="133" spans="1:19" ht="14.45" customHeight="1" x14ac:dyDescent="0.2">
      <c r="A133" s="831" t="s">
        <v>6417</v>
      </c>
      <c r="B133" s="832" t="s">
        <v>6418</v>
      </c>
      <c r="C133" s="832" t="s">
        <v>598</v>
      </c>
      <c r="D133" s="832" t="s">
        <v>2923</v>
      </c>
      <c r="E133" s="832" t="s">
        <v>6419</v>
      </c>
      <c r="F133" s="832" t="s">
        <v>6447</v>
      </c>
      <c r="G133" s="832" t="s">
        <v>2358</v>
      </c>
      <c r="H133" s="849"/>
      <c r="I133" s="849"/>
      <c r="J133" s="832"/>
      <c r="K133" s="832"/>
      <c r="L133" s="849"/>
      <c r="M133" s="849"/>
      <c r="N133" s="832"/>
      <c r="O133" s="832"/>
      <c r="P133" s="849">
        <v>0.89999999999999991</v>
      </c>
      <c r="Q133" s="849">
        <v>239.44</v>
      </c>
      <c r="R133" s="837"/>
      <c r="S133" s="850">
        <v>266.04444444444448</v>
      </c>
    </row>
    <row r="134" spans="1:19" ht="14.45" customHeight="1" x14ac:dyDescent="0.2">
      <c r="A134" s="831" t="s">
        <v>6417</v>
      </c>
      <c r="B134" s="832" t="s">
        <v>6418</v>
      </c>
      <c r="C134" s="832" t="s">
        <v>598</v>
      </c>
      <c r="D134" s="832" t="s">
        <v>2923</v>
      </c>
      <c r="E134" s="832" t="s">
        <v>6419</v>
      </c>
      <c r="F134" s="832" t="s">
        <v>6448</v>
      </c>
      <c r="G134" s="832" t="s">
        <v>2358</v>
      </c>
      <c r="H134" s="849"/>
      <c r="I134" s="849"/>
      <c r="J134" s="832"/>
      <c r="K134" s="832"/>
      <c r="L134" s="849"/>
      <c r="M134" s="849"/>
      <c r="N134" s="832"/>
      <c r="O134" s="832"/>
      <c r="P134" s="849">
        <v>0.1</v>
      </c>
      <c r="Q134" s="849">
        <v>4.9399999999999995</v>
      </c>
      <c r="R134" s="837"/>
      <c r="S134" s="850">
        <v>49.399999999999991</v>
      </c>
    </row>
    <row r="135" spans="1:19" ht="14.45" customHeight="1" x14ac:dyDescent="0.2">
      <c r="A135" s="831" t="s">
        <v>6417</v>
      </c>
      <c r="B135" s="832" t="s">
        <v>6418</v>
      </c>
      <c r="C135" s="832" t="s">
        <v>598</v>
      </c>
      <c r="D135" s="832" t="s">
        <v>2923</v>
      </c>
      <c r="E135" s="832" t="s">
        <v>6412</v>
      </c>
      <c r="F135" s="832" t="s">
        <v>6460</v>
      </c>
      <c r="G135" s="832" t="s">
        <v>6461</v>
      </c>
      <c r="H135" s="849"/>
      <c r="I135" s="849"/>
      <c r="J135" s="832"/>
      <c r="K135" s="832"/>
      <c r="L135" s="849">
        <v>4</v>
      </c>
      <c r="M135" s="849">
        <v>312</v>
      </c>
      <c r="N135" s="832">
        <v>1</v>
      </c>
      <c r="O135" s="832">
        <v>78</v>
      </c>
      <c r="P135" s="849">
        <v>3</v>
      </c>
      <c r="Q135" s="849">
        <v>237</v>
      </c>
      <c r="R135" s="837">
        <v>0.75961538461538458</v>
      </c>
      <c r="S135" s="850">
        <v>79</v>
      </c>
    </row>
    <row r="136" spans="1:19" ht="14.45" customHeight="1" x14ac:dyDescent="0.2">
      <c r="A136" s="831" t="s">
        <v>6417</v>
      </c>
      <c r="B136" s="832" t="s">
        <v>6418</v>
      </c>
      <c r="C136" s="832" t="s">
        <v>598</v>
      </c>
      <c r="D136" s="832" t="s">
        <v>2923</v>
      </c>
      <c r="E136" s="832" t="s">
        <v>6412</v>
      </c>
      <c r="F136" s="832" t="s">
        <v>6462</v>
      </c>
      <c r="G136" s="832" t="s">
        <v>6463</v>
      </c>
      <c r="H136" s="849"/>
      <c r="I136" s="849"/>
      <c r="J136" s="832"/>
      <c r="K136" s="832"/>
      <c r="L136" s="849">
        <v>4</v>
      </c>
      <c r="M136" s="849">
        <v>592</v>
      </c>
      <c r="N136" s="832">
        <v>1</v>
      </c>
      <c r="O136" s="832">
        <v>148</v>
      </c>
      <c r="P136" s="849">
        <v>24</v>
      </c>
      <c r="Q136" s="849">
        <v>3624</v>
      </c>
      <c r="R136" s="837">
        <v>6.1216216216216219</v>
      </c>
      <c r="S136" s="850">
        <v>151</v>
      </c>
    </row>
    <row r="137" spans="1:19" ht="14.45" customHeight="1" x14ac:dyDescent="0.2">
      <c r="A137" s="831" t="s">
        <v>6417</v>
      </c>
      <c r="B137" s="832" t="s">
        <v>6418</v>
      </c>
      <c r="C137" s="832" t="s">
        <v>598</v>
      </c>
      <c r="D137" s="832" t="s">
        <v>2923</v>
      </c>
      <c r="E137" s="832" t="s">
        <v>6412</v>
      </c>
      <c r="F137" s="832" t="s">
        <v>6464</v>
      </c>
      <c r="G137" s="832" t="s">
        <v>6465</v>
      </c>
      <c r="H137" s="849">
        <v>14</v>
      </c>
      <c r="I137" s="849">
        <v>518</v>
      </c>
      <c r="J137" s="832">
        <v>0.60869565217391308</v>
      </c>
      <c r="K137" s="832">
        <v>37</v>
      </c>
      <c r="L137" s="849">
        <v>23</v>
      </c>
      <c r="M137" s="849">
        <v>851</v>
      </c>
      <c r="N137" s="832">
        <v>1</v>
      </c>
      <c r="O137" s="832">
        <v>37</v>
      </c>
      <c r="P137" s="849">
        <v>38</v>
      </c>
      <c r="Q137" s="849">
        <v>1444</v>
      </c>
      <c r="R137" s="837">
        <v>1.6968272620446534</v>
      </c>
      <c r="S137" s="850">
        <v>38</v>
      </c>
    </row>
    <row r="138" spans="1:19" ht="14.45" customHeight="1" x14ac:dyDescent="0.2">
      <c r="A138" s="831" t="s">
        <v>6417</v>
      </c>
      <c r="B138" s="832" t="s">
        <v>6418</v>
      </c>
      <c r="C138" s="832" t="s">
        <v>598</v>
      </c>
      <c r="D138" s="832" t="s">
        <v>2923</v>
      </c>
      <c r="E138" s="832" t="s">
        <v>6412</v>
      </c>
      <c r="F138" s="832" t="s">
        <v>6468</v>
      </c>
      <c r="G138" s="832" t="s">
        <v>6469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131</v>
      </c>
      <c r="R138" s="837"/>
      <c r="S138" s="850">
        <v>131</v>
      </c>
    </row>
    <row r="139" spans="1:19" ht="14.45" customHeight="1" x14ac:dyDescent="0.2">
      <c r="A139" s="831" t="s">
        <v>6417</v>
      </c>
      <c r="B139" s="832" t="s">
        <v>6418</v>
      </c>
      <c r="C139" s="832" t="s">
        <v>598</v>
      </c>
      <c r="D139" s="832" t="s">
        <v>2923</v>
      </c>
      <c r="E139" s="832" t="s">
        <v>6412</v>
      </c>
      <c r="F139" s="832" t="s">
        <v>6470</v>
      </c>
      <c r="G139" s="832" t="s">
        <v>6471</v>
      </c>
      <c r="H139" s="849">
        <v>8</v>
      </c>
      <c r="I139" s="849">
        <v>2008</v>
      </c>
      <c r="J139" s="832">
        <v>0.31873015873015875</v>
      </c>
      <c r="K139" s="832">
        <v>251</v>
      </c>
      <c r="L139" s="849">
        <v>25</v>
      </c>
      <c r="M139" s="849">
        <v>6300</v>
      </c>
      <c r="N139" s="832">
        <v>1</v>
      </c>
      <c r="O139" s="832">
        <v>252</v>
      </c>
      <c r="P139" s="849">
        <v>18</v>
      </c>
      <c r="Q139" s="849">
        <v>4572</v>
      </c>
      <c r="R139" s="837">
        <v>0.72571428571428576</v>
      </c>
      <c r="S139" s="850">
        <v>254</v>
      </c>
    </row>
    <row r="140" spans="1:19" ht="14.45" customHeight="1" x14ac:dyDescent="0.2">
      <c r="A140" s="831" t="s">
        <v>6417</v>
      </c>
      <c r="B140" s="832" t="s">
        <v>6418</v>
      </c>
      <c r="C140" s="832" t="s">
        <v>598</v>
      </c>
      <c r="D140" s="832" t="s">
        <v>2923</v>
      </c>
      <c r="E140" s="832" t="s">
        <v>6412</v>
      </c>
      <c r="F140" s="832" t="s">
        <v>6472</v>
      </c>
      <c r="G140" s="832" t="s">
        <v>6473</v>
      </c>
      <c r="H140" s="849"/>
      <c r="I140" s="849"/>
      <c r="J140" s="832"/>
      <c r="K140" s="832"/>
      <c r="L140" s="849">
        <v>9</v>
      </c>
      <c r="M140" s="849">
        <v>6318</v>
      </c>
      <c r="N140" s="832">
        <v>1</v>
      </c>
      <c r="O140" s="832">
        <v>702</v>
      </c>
      <c r="P140" s="849">
        <v>12</v>
      </c>
      <c r="Q140" s="849">
        <v>8484</v>
      </c>
      <c r="R140" s="837">
        <v>1.3428300094966761</v>
      </c>
      <c r="S140" s="850">
        <v>707</v>
      </c>
    </row>
    <row r="141" spans="1:19" ht="14.45" customHeight="1" x14ac:dyDescent="0.2">
      <c r="A141" s="831" t="s">
        <v>6417</v>
      </c>
      <c r="B141" s="832" t="s">
        <v>6418</v>
      </c>
      <c r="C141" s="832" t="s">
        <v>598</v>
      </c>
      <c r="D141" s="832" t="s">
        <v>2923</v>
      </c>
      <c r="E141" s="832" t="s">
        <v>6412</v>
      </c>
      <c r="F141" s="832" t="s">
        <v>6474</v>
      </c>
      <c r="G141" s="832" t="s">
        <v>6475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358</v>
      </c>
      <c r="R141" s="837"/>
      <c r="S141" s="850">
        <v>358</v>
      </c>
    </row>
    <row r="142" spans="1:19" ht="14.45" customHeight="1" x14ac:dyDescent="0.2">
      <c r="A142" s="831" t="s">
        <v>6417</v>
      </c>
      <c r="B142" s="832" t="s">
        <v>6418</v>
      </c>
      <c r="C142" s="832" t="s">
        <v>598</v>
      </c>
      <c r="D142" s="832" t="s">
        <v>2923</v>
      </c>
      <c r="E142" s="832" t="s">
        <v>6412</v>
      </c>
      <c r="F142" s="832" t="s">
        <v>6478</v>
      </c>
      <c r="G142" s="832" t="s">
        <v>6479</v>
      </c>
      <c r="H142" s="849"/>
      <c r="I142" s="849"/>
      <c r="J142" s="832"/>
      <c r="K142" s="832"/>
      <c r="L142" s="849">
        <v>18</v>
      </c>
      <c r="M142" s="849">
        <v>600</v>
      </c>
      <c r="N142" s="832">
        <v>1</v>
      </c>
      <c r="O142" s="832">
        <v>33.333333333333336</v>
      </c>
      <c r="P142" s="849">
        <v>84</v>
      </c>
      <c r="Q142" s="849">
        <v>2799.99</v>
      </c>
      <c r="R142" s="837">
        <v>4.6666499999999997</v>
      </c>
      <c r="S142" s="850">
        <v>33.333214285714284</v>
      </c>
    </row>
    <row r="143" spans="1:19" ht="14.45" customHeight="1" x14ac:dyDescent="0.2">
      <c r="A143" s="831" t="s">
        <v>6417</v>
      </c>
      <c r="B143" s="832" t="s">
        <v>6418</v>
      </c>
      <c r="C143" s="832" t="s">
        <v>598</v>
      </c>
      <c r="D143" s="832" t="s">
        <v>2923</v>
      </c>
      <c r="E143" s="832" t="s">
        <v>6412</v>
      </c>
      <c r="F143" s="832" t="s">
        <v>6482</v>
      </c>
      <c r="G143" s="832" t="s">
        <v>6483</v>
      </c>
      <c r="H143" s="849"/>
      <c r="I143" s="849"/>
      <c r="J143" s="832"/>
      <c r="K143" s="832"/>
      <c r="L143" s="849">
        <v>8</v>
      </c>
      <c r="M143" s="849">
        <v>968</v>
      </c>
      <c r="N143" s="832">
        <v>1</v>
      </c>
      <c r="O143" s="832">
        <v>121</v>
      </c>
      <c r="P143" s="849">
        <v>32</v>
      </c>
      <c r="Q143" s="849">
        <v>3904</v>
      </c>
      <c r="R143" s="837">
        <v>4.0330578512396693</v>
      </c>
      <c r="S143" s="850">
        <v>122</v>
      </c>
    </row>
    <row r="144" spans="1:19" ht="14.45" customHeight="1" x14ac:dyDescent="0.2">
      <c r="A144" s="831" t="s">
        <v>6417</v>
      </c>
      <c r="B144" s="832" t="s">
        <v>6418</v>
      </c>
      <c r="C144" s="832" t="s">
        <v>598</v>
      </c>
      <c r="D144" s="832" t="s">
        <v>2923</v>
      </c>
      <c r="E144" s="832" t="s">
        <v>6412</v>
      </c>
      <c r="F144" s="832" t="s">
        <v>6484</v>
      </c>
      <c r="G144" s="832" t="s">
        <v>6485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33</v>
      </c>
      <c r="R144" s="837"/>
      <c r="S144" s="850">
        <v>33</v>
      </c>
    </row>
    <row r="145" spans="1:19" ht="14.45" customHeight="1" x14ac:dyDescent="0.2">
      <c r="A145" s="831" t="s">
        <v>6417</v>
      </c>
      <c r="B145" s="832" t="s">
        <v>6418</v>
      </c>
      <c r="C145" s="832" t="s">
        <v>598</v>
      </c>
      <c r="D145" s="832" t="s">
        <v>2923</v>
      </c>
      <c r="E145" s="832" t="s">
        <v>6412</v>
      </c>
      <c r="F145" s="832" t="s">
        <v>6488</v>
      </c>
      <c r="G145" s="832" t="s">
        <v>6489</v>
      </c>
      <c r="H145" s="849"/>
      <c r="I145" s="849"/>
      <c r="J145" s="832"/>
      <c r="K145" s="832"/>
      <c r="L145" s="849">
        <v>1</v>
      </c>
      <c r="M145" s="849">
        <v>77</v>
      </c>
      <c r="N145" s="832">
        <v>1</v>
      </c>
      <c r="O145" s="832">
        <v>77</v>
      </c>
      <c r="P145" s="849">
        <v>12</v>
      </c>
      <c r="Q145" s="849">
        <v>936</v>
      </c>
      <c r="R145" s="837">
        <v>12.155844155844155</v>
      </c>
      <c r="S145" s="850">
        <v>78</v>
      </c>
    </row>
    <row r="146" spans="1:19" ht="14.45" customHeight="1" x14ac:dyDescent="0.2">
      <c r="A146" s="831" t="s">
        <v>6417</v>
      </c>
      <c r="B146" s="832" t="s">
        <v>6418</v>
      </c>
      <c r="C146" s="832" t="s">
        <v>598</v>
      </c>
      <c r="D146" s="832" t="s">
        <v>2923</v>
      </c>
      <c r="E146" s="832" t="s">
        <v>6412</v>
      </c>
      <c r="F146" s="832" t="s">
        <v>6490</v>
      </c>
      <c r="G146" s="832" t="s">
        <v>6491</v>
      </c>
      <c r="H146" s="849"/>
      <c r="I146" s="849"/>
      <c r="J146" s="832"/>
      <c r="K146" s="832"/>
      <c r="L146" s="849">
        <v>1</v>
      </c>
      <c r="M146" s="849">
        <v>620</v>
      </c>
      <c r="N146" s="832">
        <v>1</v>
      </c>
      <c r="O146" s="832">
        <v>620</v>
      </c>
      <c r="P146" s="849">
        <v>11</v>
      </c>
      <c r="Q146" s="849">
        <v>6842</v>
      </c>
      <c r="R146" s="837">
        <v>11.035483870967742</v>
      </c>
      <c r="S146" s="850">
        <v>622</v>
      </c>
    </row>
    <row r="147" spans="1:19" ht="14.45" customHeight="1" x14ac:dyDescent="0.2">
      <c r="A147" s="831" t="s">
        <v>6417</v>
      </c>
      <c r="B147" s="832" t="s">
        <v>6418</v>
      </c>
      <c r="C147" s="832" t="s">
        <v>598</v>
      </c>
      <c r="D147" s="832" t="s">
        <v>2923</v>
      </c>
      <c r="E147" s="832" t="s">
        <v>6412</v>
      </c>
      <c r="F147" s="832" t="s">
        <v>6494</v>
      </c>
      <c r="G147" s="832" t="s">
        <v>6495</v>
      </c>
      <c r="H147" s="849"/>
      <c r="I147" s="849"/>
      <c r="J147" s="832"/>
      <c r="K147" s="832"/>
      <c r="L147" s="849">
        <v>16</v>
      </c>
      <c r="M147" s="849">
        <v>2848</v>
      </c>
      <c r="N147" s="832">
        <v>1</v>
      </c>
      <c r="O147" s="832">
        <v>178</v>
      </c>
      <c r="P147" s="849">
        <v>72</v>
      </c>
      <c r="Q147" s="849">
        <v>12888</v>
      </c>
      <c r="R147" s="837">
        <v>4.5252808988764048</v>
      </c>
      <c r="S147" s="850">
        <v>179</v>
      </c>
    </row>
    <row r="148" spans="1:19" ht="14.45" customHeight="1" x14ac:dyDescent="0.2">
      <c r="A148" s="831" t="s">
        <v>6417</v>
      </c>
      <c r="B148" s="832" t="s">
        <v>6418</v>
      </c>
      <c r="C148" s="832" t="s">
        <v>598</v>
      </c>
      <c r="D148" s="832" t="s">
        <v>2925</v>
      </c>
      <c r="E148" s="832" t="s">
        <v>6412</v>
      </c>
      <c r="F148" s="832" t="s">
        <v>6464</v>
      </c>
      <c r="G148" s="832" t="s">
        <v>6465</v>
      </c>
      <c r="H148" s="849">
        <v>1</v>
      </c>
      <c r="I148" s="849">
        <v>37</v>
      </c>
      <c r="J148" s="832">
        <v>1</v>
      </c>
      <c r="K148" s="832">
        <v>37</v>
      </c>
      <c r="L148" s="849">
        <v>1</v>
      </c>
      <c r="M148" s="849">
        <v>37</v>
      </c>
      <c r="N148" s="832">
        <v>1</v>
      </c>
      <c r="O148" s="832">
        <v>37</v>
      </c>
      <c r="P148" s="849">
        <v>3</v>
      </c>
      <c r="Q148" s="849">
        <v>114</v>
      </c>
      <c r="R148" s="837">
        <v>3.0810810810810811</v>
      </c>
      <c r="S148" s="850">
        <v>38</v>
      </c>
    </row>
    <row r="149" spans="1:19" ht="14.45" customHeight="1" x14ac:dyDescent="0.2">
      <c r="A149" s="831" t="s">
        <v>6417</v>
      </c>
      <c r="B149" s="832" t="s">
        <v>6418</v>
      </c>
      <c r="C149" s="832" t="s">
        <v>598</v>
      </c>
      <c r="D149" s="832" t="s">
        <v>2925</v>
      </c>
      <c r="E149" s="832" t="s">
        <v>6412</v>
      </c>
      <c r="F149" s="832" t="s">
        <v>6470</v>
      </c>
      <c r="G149" s="832" t="s">
        <v>6471</v>
      </c>
      <c r="H149" s="849">
        <v>2</v>
      </c>
      <c r="I149" s="849">
        <v>502</v>
      </c>
      <c r="J149" s="832">
        <v>0.28458049886621317</v>
      </c>
      <c r="K149" s="832">
        <v>251</v>
      </c>
      <c r="L149" s="849">
        <v>7</v>
      </c>
      <c r="M149" s="849">
        <v>1764</v>
      </c>
      <c r="N149" s="832">
        <v>1</v>
      </c>
      <c r="O149" s="832">
        <v>252</v>
      </c>
      <c r="P149" s="849">
        <v>16</v>
      </c>
      <c r="Q149" s="849">
        <v>4064</v>
      </c>
      <c r="R149" s="837">
        <v>2.3038548752834469</v>
      </c>
      <c r="S149" s="850">
        <v>254</v>
      </c>
    </row>
    <row r="150" spans="1:19" ht="14.45" customHeight="1" x14ac:dyDescent="0.2">
      <c r="A150" s="831" t="s">
        <v>6417</v>
      </c>
      <c r="B150" s="832" t="s">
        <v>6418</v>
      </c>
      <c r="C150" s="832" t="s">
        <v>598</v>
      </c>
      <c r="D150" s="832" t="s">
        <v>6367</v>
      </c>
      <c r="E150" s="832" t="s">
        <v>6412</v>
      </c>
      <c r="F150" s="832" t="s">
        <v>6470</v>
      </c>
      <c r="G150" s="832" t="s">
        <v>6471</v>
      </c>
      <c r="H150" s="849">
        <v>55</v>
      </c>
      <c r="I150" s="849">
        <v>13805</v>
      </c>
      <c r="J150" s="832">
        <v>27.390873015873016</v>
      </c>
      <c r="K150" s="832">
        <v>251</v>
      </c>
      <c r="L150" s="849">
        <v>2</v>
      </c>
      <c r="M150" s="849">
        <v>504</v>
      </c>
      <c r="N150" s="832">
        <v>1</v>
      </c>
      <c r="O150" s="832">
        <v>252</v>
      </c>
      <c r="P150" s="849">
        <v>1</v>
      </c>
      <c r="Q150" s="849">
        <v>254</v>
      </c>
      <c r="R150" s="837">
        <v>0.50396825396825395</v>
      </c>
      <c r="S150" s="850">
        <v>254</v>
      </c>
    </row>
    <row r="151" spans="1:19" ht="14.45" customHeight="1" x14ac:dyDescent="0.2">
      <c r="A151" s="831" t="s">
        <v>6417</v>
      </c>
      <c r="B151" s="832" t="s">
        <v>6418</v>
      </c>
      <c r="C151" s="832" t="s">
        <v>598</v>
      </c>
      <c r="D151" s="832" t="s">
        <v>2926</v>
      </c>
      <c r="E151" s="832" t="s">
        <v>6412</v>
      </c>
      <c r="F151" s="832" t="s">
        <v>6464</v>
      </c>
      <c r="G151" s="832" t="s">
        <v>6465</v>
      </c>
      <c r="H151" s="849">
        <v>19</v>
      </c>
      <c r="I151" s="849">
        <v>703</v>
      </c>
      <c r="J151" s="832">
        <v>1.3571428571428572</v>
      </c>
      <c r="K151" s="832">
        <v>37</v>
      </c>
      <c r="L151" s="849">
        <v>14</v>
      </c>
      <c r="M151" s="849">
        <v>518</v>
      </c>
      <c r="N151" s="832">
        <v>1</v>
      </c>
      <c r="O151" s="832">
        <v>37</v>
      </c>
      <c r="P151" s="849">
        <v>17</v>
      </c>
      <c r="Q151" s="849">
        <v>646</v>
      </c>
      <c r="R151" s="837">
        <v>1.2471042471042471</v>
      </c>
      <c r="S151" s="850">
        <v>38</v>
      </c>
    </row>
    <row r="152" spans="1:19" ht="14.45" customHeight="1" x14ac:dyDescent="0.2">
      <c r="A152" s="831" t="s">
        <v>6417</v>
      </c>
      <c r="B152" s="832" t="s">
        <v>6418</v>
      </c>
      <c r="C152" s="832" t="s">
        <v>598</v>
      </c>
      <c r="D152" s="832" t="s">
        <v>2926</v>
      </c>
      <c r="E152" s="832" t="s">
        <v>6412</v>
      </c>
      <c r="F152" s="832" t="s">
        <v>6470</v>
      </c>
      <c r="G152" s="832" t="s">
        <v>6471</v>
      </c>
      <c r="H152" s="849">
        <v>7</v>
      </c>
      <c r="I152" s="849">
        <v>1757</v>
      </c>
      <c r="J152" s="832">
        <v>0.58101851851851849</v>
      </c>
      <c r="K152" s="832">
        <v>251</v>
      </c>
      <c r="L152" s="849">
        <v>12</v>
      </c>
      <c r="M152" s="849">
        <v>3024</v>
      </c>
      <c r="N152" s="832">
        <v>1</v>
      </c>
      <c r="O152" s="832">
        <v>252</v>
      </c>
      <c r="P152" s="849">
        <v>5</v>
      </c>
      <c r="Q152" s="849">
        <v>1270</v>
      </c>
      <c r="R152" s="837">
        <v>0.419973544973545</v>
      </c>
      <c r="S152" s="850">
        <v>254</v>
      </c>
    </row>
    <row r="153" spans="1:19" ht="14.45" customHeight="1" x14ac:dyDescent="0.2">
      <c r="A153" s="831" t="s">
        <v>6417</v>
      </c>
      <c r="B153" s="832" t="s">
        <v>6418</v>
      </c>
      <c r="C153" s="832" t="s">
        <v>598</v>
      </c>
      <c r="D153" s="832" t="s">
        <v>2927</v>
      </c>
      <c r="E153" s="832" t="s">
        <v>6412</v>
      </c>
      <c r="F153" s="832" t="s">
        <v>6470</v>
      </c>
      <c r="G153" s="832" t="s">
        <v>6471</v>
      </c>
      <c r="H153" s="849"/>
      <c r="I153" s="849"/>
      <c r="J153" s="832"/>
      <c r="K153" s="832"/>
      <c r="L153" s="849">
        <v>68</v>
      </c>
      <c r="M153" s="849">
        <v>17136</v>
      </c>
      <c r="N153" s="832">
        <v>1</v>
      </c>
      <c r="O153" s="832">
        <v>252</v>
      </c>
      <c r="P153" s="849">
        <v>146</v>
      </c>
      <c r="Q153" s="849">
        <v>37084</v>
      </c>
      <c r="R153" s="837">
        <v>2.1640989729225022</v>
      </c>
      <c r="S153" s="850">
        <v>254</v>
      </c>
    </row>
    <row r="154" spans="1:19" ht="14.45" customHeight="1" x14ac:dyDescent="0.2">
      <c r="A154" s="831" t="s">
        <v>6417</v>
      </c>
      <c r="B154" s="832" t="s">
        <v>6418</v>
      </c>
      <c r="C154" s="832" t="s">
        <v>598</v>
      </c>
      <c r="D154" s="832" t="s">
        <v>2928</v>
      </c>
      <c r="E154" s="832" t="s">
        <v>6419</v>
      </c>
      <c r="F154" s="832" t="s">
        <v>6422</v>
      </c>
      <c r="G154" s="832" t="s">
        <v>6423</v>
      </c>
      <c r="H154" s="849">
        <v>0.79999999999999993</v>
      </c>
      <c r="I154" s="849">
        <v>88.28</v>
      </c>
      <c r="J154" s="832">
        <v>4.2219033955045431</v>
      </c>
      <c r="K154" s="832">
        <v>110.35000000000001</v>
      </c>
      <c r="L154" s="849">
        <v>0.30000000000000004</v>
      </c>
      <c r="M154" s="849">
        <v>20.91</v>
      </c>
      <c r="N154" s="832">
        <v>1</v>
      </c>
      <c r="O154" s="832">
        <v>69.699999999999989</v>
      </c>
      <c r="P154" s="849">
        <v>0.1</v>
      </c>
      <c r="Q154" s="849">
        <v>6.97</v>
      </c>
      <c r="R154" s="837">
        <v>0.33333333333333331</v>
      </c>
      <c r="S154" s="850">
        <v>69.699999999999989</v>
      </c>
    </row>
    <row r="155" spans="1:19" ht="14.45" customHeight="1" x14ac:dyDescent="0.2">
      <c r="A155" s="831" t="s">
        <v>6417</v>
      </c>
      <c r="B155" s="832" t="s">
        <v>6418</v>
      </c>
      <c r="C155" s="832" t="s">
        <v>598</v>
      </c>
      <c r="D155" s="832" t="s">
        <v>2928</v>
      </c>
      <c r="E155" s="832" t="s">
        <v>6419</v>
      </c>
      <c r="F155" s="832" t="s">
        <v>6424</v>
      </c>
      <c r="G155" s="832" t="s">
        <v>6425</v>
      </c>
      <c r="H155" s="849">
        <v>0.2</v>
      </c>
      <c r="I155" s="849">
        <v>50.71</v>
      </c>
      <c r="J155" s="832">
        <v>0.24845663890249875</v>
      </c>
      <c r="K155" s="832">
        <v>253.54999999999998</v>
      </c>
      <c r="L155" s="849">
        <v>0.60000000000000009</v>
      </c>
      <c r="M155" s="849">
        <v>204.10000000000002</v>
      </c>
      <c r="N155" s="832">
        <v>1</v>
      </c>
      <c r="O155" s="832">
        <v>340.16666666666663</v>
      </c>
      <c r="P155" s="849">
        <v>0.4</v>
      </c>
      <c r="Q155" s="849">
        <v>114.04</v>
      </c>
      <c r="R155" s="837">
        <v>0.5587457128858403</v>
      </c>
      <c r="S155" s="850">
        <v>285.10000000000002</v>
      </c>
    </row>
    <row r="156" spans="1:19" ht="14.45" customHeight="1" x14ac:dyDescent="0.2">
      <c r="A156" s="831" t="s">
        <v>6417</v>
      </c>
      <c r="B156" s="832" t="s">
        <v>6418</v>
      </c>
      <c r="C156" s="832" t="s">
        <v>598</v>
      </c>
      <c r="D156" s="832" t="s">
        <v>2928</v>
      </c>
      <c r="E156" s="832" t="s">
        <v>6419</v>
      </c>
      <c r="F156" s="832" t="s">
        <v>6426</v>
      </c>
      <c r="G156" s="832" t="s">
        <v>713</v>
      </c>
      <c r="H156" s="849"/>
      <c r="I156" s="849"/>
      <c r="J156" s="832"/>
      <c r="K156" s="832"/>
      <c r="L156" s="849"/>
      <c r="M156" s="849"/>
      <c r="N156" s="832"/>
      <c r="O156" s="832"/>
      <c r="P156" s="849">
        <v>0.1</v>
      </c>
      <c r="Q156" s="849">
        <v>5.0599999999999996</v>
      </c>
      <c r="R156" s="837"/>
      <c r="S156" s="850">
        <v>50.599999999999994</v>
      </c>
    </row>
    <row r="157" spans="1:19" ht="14.45" customHeight="1" x14ac:dyDescent="0.2">
      <c r="A157" s="831" t="s">
        <v>6417</v>
      </c>
      <c r="B157" s="832" t="s">
        <v>6418</v>
      </c>
      <c r="C157" s="832" t="s">
        <v>598</v>
      </c>
      <c r="D157" s="832" t="s">
        <v>2928</v>
      </c>
      <c r="E157" s="832" t="s">
        <v>6419</v>
      </c>
      <c r="F157" s="832" t="s">
        <v>6432</v>
      </c>
      <c r="G157" s="832" t="s">
        <v>749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0.1</v>
      </c>
      <c r="Q157" s="849">
        <v>4.71</v>
      </c>
      <c r="R157" s="837"/>
      <c r="S157" s="850">
        <v>47.099999999999994</v>
      </c>
    </row>
    <row r="158" spans="1:19" ht="14.45" customHeight="1" x14ac:dyDescent="0.2">
      <c r="A158" s="831" t="s">
        <v>6417</v>
      </c>
      <c r="B158" s="832" t="s">
        <v>6418</v>
      </c>
      <c r="C158" s="832" t="s">
        <v>598</v>
      </c>
      <c r="D158" s="832" t="s">
        <v>2928</v>
      </c>
      <c r="E158" s="832" t="s">
        <v>6419</v>
      </c>
      <c r="F158" s="832" t="s">
        <v>6433</v>
      </c>
      <c r="G158" s="832" t="s">
        <v>681</v>
      </c>
      <c r="H158" s="849">
        <v>0.2</v>
      </c>
      <c r="I158" s="849">
        <v>14.14</v>
      </c>
      <c r="J158" s="832">
        <v>1.1412429378531073</v>
      </c>
      <c r="K158" s="832">
        <v>70.7</v>
      </c>
      <c r="L158" s="849">
        <v>0.2</v>
      </c>
      <c r="M158" s="849">
        <v>12.39</v>
      </c>
      <c r="N158" s="832">
        <v>1</v>
      </c>
      <c r="O158" s="832">
        <v>61.95</v>
      </c>
      <c r="P158" s="849">
        <v>0.2</v>
      </c>
      <c r="Q158" s="849">
        <v>12.03</v>
      </c>
      <c r="R158" s="837">
        <v>0.97094430992736069</v>
      </c>
      <c r="S158" s="850">
        <v>60.149999999999991</v>
      </c>
    </row>
    <row r="159" spans="1:19" ht="14.45" customHeight="1" x14ac:dyDescent="0.2">
      <c r="A159" s="831" t="s">
        <v>6417</v>
      </c>
      <c r="B159" s="832" t="s">
        <v>6418</v>
      </c>
      <c r="C159" s="832" t="s">
        <v>598</v>
      </c>
      <c r="D159" s="832" t="s">
        <v>2928</v>
      </c>
      <c r="E159" s="832" t="s">
        <v>6419</v>
      </c>
      <c r="F159" s="832" t="s">
        <v>6434</v>
      </c>
      <c r="G159" s="832" t="s">
        <v>6435</v>
      </c>
      <c r="H159" s="849">
        <v>0.1</v>
      </c>
      <c r="I159" s="849">
        <v>6.97</v>
      </c>
      <c r="J159" s="832"/>
      <c r="K159" s="832">
        <v>69.699999999999989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6417</v>
      </c>
      <c r="B160" s="832" t="s">
        <v>6418</v>
      </c>
      <c r="C160" s="832" t="s">
        <v>598</v>
      </c>
      <c r="D160" s="832" t="s">
        <v>2928</v>
      </c>
      <c r="E160" s="832" t="s">
        <v>6419</v>
      </c>
      <c r="F160" s="832" t="s">
        <v>6436</v>
      </c>
      <c r="G160" s="832" t="s">
        <v>674</v>
      </c>
      <c r="H160" s="849">
        <v>0.2</v>
      </c>
      <c r="I160" s="849">
        <v>130</v>
      </c>
      <c r="J160" s="832">
        <v>1.2134789508074302</v>
      </c>
      <c r="K160" s="832">
        <v>650</v>
      </c>
      <c r="L160" s="849">
        <v>0.2</v>
      </c>
      <c r="M160" s="849">
        <v>107.13</v>
      </c>
      <c r="N160" s="832">
        <v>1</v>
      </c>
      <c r="O160" s="832">
        <v>535.65</v>
      </c>
      <c r="P160" s="849">
        <v>0.4</v>
      </c>
      <c r="Q160" s="849">
        <v>213.89</v>
      </c>
      <c r="R160" s="837">
        <v>1.9965462522169326</v>
      </c>
      <c r="S160" s="850">
        <v>534.72499999999991</v>
      </c>
    </row>
    <row r="161" spans="1:19" ht="14.45" customHeight="1" x14ac:dyDescent="0.2">
      <c r="A161" s="831" t="s">
        <v>6417</v>
      </c>
      <c r="B161" s="832" t="s">
        <v>6418</v>
      </c>
      <c r="C161" s="832" t="s">
        <v>598</v>
      </c>
      <c r="D161" s="832" t="s">
        <v>2928</v>
      </c>
      <c r="E161" s="832" t="s">
        <v>6419</v>
      </c>
      <c r="F161" s="832" t="s">
        <v>6437</v>
      </c>
      <c r="G161" s="832" t="s">
        <v>679</v>
      </c>
      <c r="H161" s="849">
        <v>1</v>
      </c>
      <c r="I161" s="849">
        <v>16.8</v>
      </c>
      <c r="J161" s="832"/>
      <c r="K161" s="832">
        <v>16.8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5" customHeight="1" x14ac:dyDescent="0.2">
      <c r="A162" s="831" t="s">
        <v>6417</v>
      </c>
      <c r="B162" s="832" t="s">
        <v>6418</v>
      </c>
      <c r="C162" s="832" t="s">
        <v>598</v>
      </c>
      <c r="D162" s="832" t="s">
        <v>2928</v>
      </c>
      <c r="E162" s="832" t="s">
        <v>6419</v>
      </c>
      <c r="F162" s="832" t="s">
        <v>6439</v>
      </c>
      <c r="G162" s="832" t="s">
        <v>687</v>
      </c>
      <c r="H162" s="849"/>
      <c r="I162" s="849"/>
      <c r="J162" s="832"/>
      <c r="K162" s="832"/>
      <c r="L162" s="849"/>
      <c r="M162" s="849"/>
      <c r="N162" s="832"/>
      <c r="O162" s="832"/>
      <c r="P162" s="849">
        <v>0.04</v>
      </c>
      <c r="Q162" s="849">
        <v>4.87</v>
      </c>
      <c r="R162" s="837"/>
      <c r="S162" s="850">
        <v>121.75</v>
      </c>
    </row>
    <row r="163" spans="1:19" ht="14.45" customHeight="1" x14ac:dyDescent="0.2">
      <c r="A163" s="831" t="s">
        <v>6417</v>
      </c>
      <c r="B163" s="832" t="s">
        <v>6418</v>
      </c>
      <c r="C163" s="832" t="s">
        <v>598</v>
      </c>
      <c r="D163" s="832" t="s">
        <v>2928</v>
      </c>
      <c r="E163" s="832" t="s">
        <v>6419</v>
      </c>
      <c r="F163" s="832" t="s">
        <v>6441</v>
      </c>
      <c r="G163" s="832" t="s">
        <v>687</v>
      </c>
      <c r="H163" s="849">
        <v>1.35</v>
      </c>
      <c r="I163" s="849">
        <v>328.72</v>
      </c>
      <c r="J163" s="832">
        <v>4.5017803341550264</v>
      </c>
      <c r="K163" s="832">
        <v>243.49629629629629</v>
      </c>
      <c r="L163" s="849">
        <v>0.3</v>
      </c>
      <c r="M163" s="849">
        <v>73.02</v>
      </c>
      <c r="N163" s="832">
        <v>1</v>
      </c>
      <c r="O163" s="832">
        <v>243.4</v>
      </c>
      <c r="P163" s="849">
        <v>1.55</v>
      </c>
      <c r="Q163" s="849">
        <v>377.46</v>
      </c>
      <c r="R163" s="837">
        <v>5.1692686935086281</v>
      </c>
      <c r="S163" s="850">
        <v>243.52258064516127</v>
      </c>
    </row>
    <row r="164" spans="1:19" ht="14.45" customHeight="1" x14ac:dyDescent="0.2">
      <c r="A164" s="831" t="s">
        <v>6417</v>
      </c>
      <c r="B164" s="832" t="s">
        <v>6418</v>
      </c>
      <c r="C164" s="832" t="s">
        <v>598</v>
      </c>
      <c r="D164" s="832" t="s">
        <v>2928</v>
      </c>
      <c r="E164" s="832" t="s">
        <v>6419</v>
      </c>
      <c r="F164" s="832" t="s">
        <v>6442</v>
      </c>
      <c r="G164" s="832" t="s">
        <v>6443</v>
      </c>
      <c r="H164" s="849">
        <v>0.1</v>
      </c>
      <c r="I164" s="849">
        <v>3.75</v>
      </c>
      <c r="J164" s="832">
        <v>1</v>
      </c>
      <c r="K164" s="832">
        <v>37.5</v>
      </c>
      <c r="L164" s="849">
        <v>0.1</v>
      </c>
      <c r="M164" s="849">
        <v>3.75</v>
      </c>
      <c r="N164" s="832">
        <v>1</v>
      </c>
      <c r="O164" s="832">
        <v>37.5</v>
      </c>
      <c r="P164" s="849"/>
      <c r="Q164" s="849"/>
      <c r="R164" s="837"/>
      <c r="S164" s="850"/>
    </row>
    <row r="165" spans="1:19" ht="14.45" customHeight="1" x14ac:dyDescent="0.2">
      <c r="A165" s="831" t="s">
        <v>6417</v>
      </c>
      <c r="B165" s="832" t="s">
        <v>6418</v>
      </c>
      <c r="C165" s="832" t="s">
        <v>598</v>
      </c>
      <c r="D165" s="832" t="s">
        <v>2928</v>
      </c>
      <c r="E165" s="832" t="s">
        <v>6419</v>
      </c>
      <c r="F165" s="832" t="s">
        <v>6445</v>
      </c>
      <c r="G165" s="832" t="s">
        <v>2376</v>
      </c>
      <c r="H165" s="849"/>
      <c r="I165" s="849"/>
      <c r="J165" s="832"/>
      <c r="K165" s="832"/>
      <c r="L165" s="849"/>
      <c r="M165" s="849"/>
      <c r="N165" s="832"/>
      <c r="O165" s="832"/>
      <c r="P165" s="849">
        <v>0.05</v>
      </c>
      <c r="Q165" s="849">
        <v>13.7</v>
      </c>
      <c r="R165" s="837"/>
      <c r="S165" s="850">
        <v>273.99999999999994</v>
      </c>
    </row>
    <row r="166" spans="1:19" ht="14.45" customHeight="1" x14ac:dyDescent="0.2">
      <c r="A166" s="831" t="s">
        <v>6417</v>
      </c>
      <c r="B166" s="832" t="s">
        <v>6418</v>
      </c>
      <c r="C166" s="832" t="s">
        <v>598</v>
      </c>
      <c r="D166" s="832" t="s">
        <v>2928</v>
      </c>
      <c r="E166" s="832" t="s">
        <v>6419</v>
      </c>
      <c r="F166" s="832" t="s">
        <v>6448</v>
      </c>
      <c r="G166" s="832" t="s">
        <v>2358</v>
      </c>
      <c r="H166" s="849"/>
      <c r="I166" s="849"/>
      <c r="J166" s="832"/>
      <c r="K166" s="832"/>
      <c r="L166" s="849"/>
      <c r="M166" s="849"/>
      <c r="N166" s="832"/>
      <c r="O166" s="832"/>
      <c r="P166" s="849">
        <v>0.30000000000000004</v>
      </c>
      <c r="Q166" s="849">
        <v>14.82</v>
      </c>
      <c r="R166" s="837"/>
      <c r="S166" s="850">
        <v>49.399999999999991</v>
      </c>
    </row>
    <row r="167" spans="1:19" ht="14.45" customHeight="1" x14ac:dyDescent="0.2">
      <c r="A167" s="831" t="s">
        <v>6417</v>
      </c>
      <c r="B167" s="832" t="s">
        <v>6418</v>
      </c>
      <c r="C167" s="832" t="s">
        <v>598</v>
      </c>
      <c r="D167" s="832" t="s">
        <v>2928</v>
      </c>
      <c r="E167" s="832" t="s">
        <v>6449</v>
      </c>
      <c r="F167" s="832" t="s">
        <v>6452</v>
      </c>
      <c r="G167" s="832" t="s">
        <v>6453</v>
      </c>
      <c r="H167" s="849"/>
      <c r="I167" s="849"/>
      <c r="J167" s="832"/>
      <c r="K167" s="832"/>
      <c r="L167" s="849">
        <v>1</v>
      </c>
      <c r="M167" s="849">
        <v>242.64</v>
      </c>
      <c r="N167" s="832">
        <v>1</v>
      </c>
      <c r="O167" s="832">
        <v>242.64</v>
      </c>
      <c r="P167" s="849"/>
      <c r="Q167" s="849"/>
      <c r="R167" s="837"/>
      <c r="S167" s="850"/>
    </row>
    <row r="168" spans="1:19" ht="14.45" customHeight="1" x14ac:dyDescent="0.2">
      <c r="A168" s="831" t="s">
        <v>6417</v>
      </c>
      <c r="B168" s="832" t="s">
        <v>6418</v>
      </c>
      <c r="C168" s="832" t="s">
        <v>598</v>
      </c>
      <c r="D168" s="832" t="s">
        <v>2928</v>
      </c>
      <c r="E168" s="832" t="s">
        <v>6449</v>
      </c>
      <c r="F168" s="832" t="s">
        <v>6456</v>
      </c>
      <c r="G168" s="832" t="s">
        <v>6457</v>
      </c>
      <c r="H168" s="849">
        <v>9</v>
      </c>
      <c r="I168" s="849">
        <v>3501</v>
      </c>
      <c r="J168" s="832"/>
      <c r="K168" s="832">
        <v>389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6417</v>
      </c>
      <c r="B169" s="832" t="s">
        <v>6418</v>
      </c>
      <c r="C169" s="832" t="s">
        <v>598</v>
      </c>
      <c r="D169" s="832" t="s">
        <v>2928</v>
      </c>
      <c r="E169" s="832" t="s">
        <v>6449</v>
      </c>
      <c r="F169" s="832" t="s">
        <v>6458</v>
      </c>
      <c r="G169" s="832" t="s">
        <v>6457</v>
      </c>
      <c r="H169" s="849">
        <v>11</v>
      </c>
      <c r="I169" s="849">
        <v>4939</v>
      </c>
      <c r="J169" s="832">
        <v>1</v>
      </c>
      <c r="K169" s="832">
        <v>449</v>
      </c>
      <c r="L169" s="849">
        <v>11</v>
      </c>
      <c r="M169" s="849">
        <v>4939</v>
      </c>
      <c r="N169" s="832">
        <v>1</v>
      </c>
      <c r="O169" s="832">
        <v>449</v>
      </c>
      <c r="P169" s="849"/>
      <c r="Q169" s="849"/>
      <c r="R169" s="837"/>
      <c r="S169" s="850"/>
    </row>
    <row r="170" spans="1:19" ht="14.45" customHeight="1" x14ac:dyDescent="0.2">
      <c r="A170" s="831" t="s">
        <v>6417</v>
      </c>
      <c r="B170" s="832" t="s">
        <v>6418</v>
      </c>
      <c r="C170" s="832" t="s">
        <v>598</v>
      </c>
      <c r="D170" s="832" t="s">
        <v>2928</v>
      </c>
      <c r="E170" s="832" t="s">
        <v>6449</v>
      </c>
      <c r="F170" s="832" t="s">
        <v>6459</v>
      </c>
      <c r="G170" s="832" t="s">
        <v>6457</v>
      </c>
      <c r="H170" s="849">
        <v>6</v>
      </c>
      <c r="I170" s="849">
        <v>3000</v>
      </c>
      <c r="J170" s="832">
        <v>2</v>
      </c>
      <c r="K170" s="832">
        <v>500</v>
      </c>
      <c r="L170" s="849">
        <v>3</v>
      </c>
      <c r="M170" s="849">
        <v>1500</v>
      </c>
      <c r="N170" s="832">
        <v>1</v>
      </c>
      <c r="O170" s="832">
        <v>500</v>
      </c>
      <c r="P170" s="849"/>
      <c r="Q170" s="849"/>
      <c r="R170" s="837"/>
      <c r="S170" s="850"/>
    </row>
    <row r="171" spans="1:19" ht="14.45" customHeight="1" x14ac:dyDescent="0.2">
      <c r="A171" s="831" t="s">
        <v>6417</v>
      </c>
      <c r="B171" s="832" t="s">
        <v>6418</v>
      </c>
      <c r="C171" s="832" t="s">
        <v>598</v>
      </c>
      <c r="D171" s="832" t="s">
        <v>2928</v>
      </c>
      <c r="E171" s="832" t="s">
        <v>6412</v>
      </c>
      <c r="F171" s="832" t="s">
        <v>6460</v>
      </c>
      <c r="G171" s="832" t="s">
        <v>6461</v>
      </c>
      <c r="H171" s="849">
        <v>1</v>
      </c>
      <c r="I171" s="849">
        <v>78</v>
      </c>
      <c r="J171" s="832"/>
      <c r="K171" s="832">
        <v>78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6417</v>
      </c>
      <c r="B172" s="832" t="s">
        <v>6418</v>
      </c>
      <c r="C172" s="832" t="s">
        <v>598</v>
      </c>
      <c r="D172" s="832" t="s">
        <v>2928</v>
      </c>
      <c r="E172" s="832" t="s">
        <v>6412</v>
      </c>
      <c r="F172" s="832" t="s">
        <v>6462</v>
      </c>
      <c r="G172" s="832" t="s">
        <v>6463</v>
      </c>
      <c r="H172" s="849">
        <v>32</v>
      </c>
      <c r="I172" s="849">
        <v>4704</v>
      </c>
      <c r="J172" s="832">
        <v>1.4491682070240295</v>
      </c>
      <c r="K172" s="832">
        <v>147</v>
      </c>
      <c r="L172" s="849">
        <v>22</v>
      </c>
      <c r="M172" s="849">
        <v>3246</v>
      </c>
      <c r="N172" s="832">
        <v>1</v>
      </c>
      <c r="O172" s="832">
        <v>147.54545454545453</v>
      </c>
      <c r="P172" s="849">
        <v>12</v>
      </c>
      <c r="Q172" s="849">
        <v>1812</v>
      </c>
      <c r="R172" s="837">
        <v>0.55822550831792972</v>
      </c>
      <c r="S172" s="850">
        <v>151</v>
      </c>
    </row>
    <row r="173" spans="1:19" ht="14.45" customHeight="1" x14ac:dyDescent="0.2">
      <c r="A173" s="831" t="s">
        <v>6417</v>
      </c>
      <c r="B173" s="832" t="s">
        <v>6418</v>
      </c>
      <c r="C173" s="832" t="s">
        <v>598</v>
      </c>
      <c r="D173" s="832" t="s">
        <v>2928</v>
      </c>
      <c r="E173" s="832" t="s">
        <v>6412</v>
      </c>
      <c r="F173" s="832" t="s">
        <v>6464</v>
      </c>
      <c r="G173" s="832" t="s">
        <v>6465</v>
      </c>
      <c r="H173" s="849">
        <v>14</v>
      </c>
      <c r="I173" s="849">
        <v>518</v>
      </c>
      <c r="J173" s="832"/>
      <c r="K173" s="832">
        <v>37</v>
      </c>
      <c r="L173" s="849"/>
      <c r="M173" s="849"/>
      <c r="N173" s="832"/>
      <c r="O173" s="832"/>
      <c r="P173" s="849">
        <v>1</v>
      </c>
      <c r="Q173" s="849">
        <v>38</v>
      </c>
      <c r="R173" s="837"/>
      <c r="S173" s="850">
        <v>38</v>
      </c>
    </row>
    <row r="174" spans="1:19" ht="14.45" customHeight="1" x14ac:dyDescent="0.2">
      <c r="A174" s="831" t="s">
        <v>6417</v>
      </c>
      <c r="B174" s="832" t="s">
        <v>6418</v>
      </c>
      <c r="C174" s="832" t="s">
        <v>598</v>
      </c>
      <c r="D174" s="832" t="s">
        <v>2928</v>
      </c>
      <c r="E174" s="832" t="s">
        <v>6412</v>
      </c>
      <c r="F174" s="832" t="s">
        <v>6468</v>
      </c>
      <c r="G174" s="832" t="s">
        <v>6469</v>
      </c>
      <c r="H174" s="849"/>
      <c r="I174" s="849"/>
      <c r="J174" s="832"/>
      <c r="K174" s="832"/>
      <c r="L174" s="849">
        <v>1</v>
      </c>
      <c r="M174" s="849">
        <v>130</v>
      </c>
      <c r="N174" s="832">
        <v>1</v>
      </c>
      <c r="O174" s="832">
        <v>130</v>
      </c>
      <c r="P174" s="849"/>
      <c r="Q174" s="849"/>
      <c r="R174" s="837"/>
      <c r="S174" s="850"/>
    </row>
    <row r="175" spans="1:19" ht="14.45" customHeight="1" x14ac:dyDescent="0.2">
      <c r="A175" s="831" t="s">
        <v>6417</v>
      </c>
      <c r="B175" s="832" t="s">
        <v>6418</v>
      </c>
      <c r="C175" s="832" t="s">
        <v>598</v>
      </c>
      <c r="D175" s="832" t="s">
        <v>2928</v>
      </c>
      <c r="E175" s="832" t="s">
        <v>6412</v>
      </c>
      <c r="F175" s="832" t="s">
        <v>6472</v>
      </c>
      <c r="G175" s="832" t="s">
        <v>6473</v>
      </c>
      <c r="H175" s="849">
        <v>19</v>
      </c>
      <c r="I175" s="849">
        <v>13319</v>
      </c>
      <c r="J175" s="832">
        <v>2.3716168091168091</v>
      </c>
      <c r="K175" s="832">
        <v>701</v>
      </c>
      <c r="L175" s="849">
        <v>8</v>
      </c>
      <c r="M175" s="849">
        <v>5616</v>
      </c>
      <c r="N175" s="832">
        <v>1</v>
      </c>
      <c r="O175" s="832">
        <v>702</v>
      </c>
      <c r="P175" s="849">
        <v>9</v>
      </c>
      <c r="Q175" s="849">
        <v>6363</v>
      </c>
      <c r="R175" s="837">
        <v>1.1330128205128205</v>
      </c>
      <c r="S175" s="850">
        <v>707</v>
      </c>
    </row>
    <row r="176" spans="1:19" ht="14.45" customHeight="1" x14ac:dyDescent="0.2">
      <c r="A176" s="831" t="s">
        <v>6417</v>
      </c>
      <c r="B176" s="832" t="s">
        <v>6418</v>
      </c>
      <c r="C176" s="832" t="s">
        <v>598</v>
      </c>
      <c r="D176" s="832" t="s">
        <v>2928</v>
      </c>
      <c r="E176" s="832" t="s">
        <v>6412</v>
      </c>
      <c r="F176" s="832" t="s">
        <v>6478</v>
      </c>
      <c r="G176" s="832" t="s">
        <v>6479</v>
      </c>
      <c r="H176" s="849">
        <v>33</v>
      </c>
      <c r="I176" s="849">
        <v>1100</v>
      </c>
      <c r="J176" s="832">
        <v>1.5000068182128101</v>
      </c>
      <c r="K176" s="832">
        <v>33.333333333333336</v>
      </c>
      <c r="L176" s="849">
        <v>22</v>
      </c>
      <c r="M176" s="849">
        <v>733.32999999999993</v>
      </c>
      <c r="N176" s="832">
        <v>1</v>
      </c>
      <c r="O176" s="832">
        <v>33.333181818181814</v>
      </c>
      <c r="P176" s="849">
        <v>29</v>
      </c>
      <c r="Q176" s="849">
        <v>966.66000000000008</v>
      </c>
      <c r="R176" s="837">
        <v>1.3181787189941774</v>
      </c>
      <c r="S176" s="850">
        <v>33.333103448275864</v>
      </c>
    </row>
    <row r="177" spans="1:19" ht="14.45" customHeight="1" x14ac:dyDescent="0.2">
      <c r="A177" s="831" t="s">
        <v>6417</v>
      </c>
      <c r="B177" s="832" t="s">
        <v>6418</v>
      </c>
      <c r="C177" s="832" t="s">
        <v>598</v>
      </c>
      <c r="D177" s="832" t="s">
        <v>2928</v>
      </c>
      <c r="E177" s="832" t="s">
        <v>6412</v>
      </c>
      <c r="F177" s="832" t="s">
        <v>6482</v>
      </c>
      <c r="G177" s="832" t="s">
        <v>6483</v>
      </c>
      <c r="H177" s="849">
        <v>64</v>
      </c>
      <c r="I177" s="849">
        <v>7680</v>
      </c>
      <c r="J177" s="832">
        <v>1.4425244177310292</v>
      </c>
      <c r="K177" s="832">
        <v>120</v>
      </c>
      <c r="L177" s="849">
        <v>44</v>
      </c>
      <c r="M177" s="849">
        <v>5324</v>
      </c>
      <c r="N177" s="832">
        <v>1</v>
      </c>
      <c r="O177" s="832">
        <v>121</v>
      </c>
      <c r="P177" s="849">
        <v>24</v>
      </c>
      <c r="Q177" s="849">
        <v>2928</v>
      </c>
      <c r="R177" s="837">
        <v>0.54996243425995495</v>
      </c>
      <c r="S177" s="850">
        <v>122</v>
      </c>
    </row>
    <row r="178" spans="1:19" ht="14.45" customHeight="1" x14ac:dyDescent="0.2">
      <c r="A178" s="831" t="s">
        <v>6417</v>
      </c>
      <c r="B178" s="832" t="s">
        <v>6418</v>
      </c>
      <c r="C178" s="832" t="s">
        <v>598</v>
      </c>
      <c r="D178" s="832" t="s">
        <v>2928</v>
      </c>
      <c r="E178" s="832" t="s">
        <v>6412</v>
      </c>
      <c r="F178" s="832" t="s">
        <v>6486</v>
      </c>
      <c r="G178" s="832" t="s">
        <v>6487</v>
      </c>
      <c r="H178" s="849">
        <v>1</v>
      </c>
      <c r="I178" s="849">
        <v>74</v>
      </c>
      <c r="J178" s="832">
        <v>1</v>
      </c>
      <c r="K178" s="832">
        <v>74</v>
      </c>
      <c r="L178" s="849">
        <v>1</v>
      </c>
      <c r="M178" s="849">
        <v>74</v>
      </c>
      <c r="N178" s="832">
        <v>1</v>
      </c>
      <c r="O178" s="832">
        <v>74</v>
      </c>
      <c r="P178" s="849"/>
      <c r="Q178" s="849"/>
      <c r="R178" s="837"/>
      <c r="S178" s="850"/>
    </row>
    <row r="179" spans="1:19" ht="14.45" customHeight="1" x14ac:dyDescent="0.2">
      <c r="A179" s="831" t="s">
        <v>6417</v>
      </c>
      <c r="B179" s="832" t="s">
        <v>6418</v>
      </c>
      <c r="C179" s="832" t="s">
        <v>598</v>
      </c>
      <c r="D179" s="832" t="s">
        <v>2928</v>
      </c>
      <c r="E179" s="832" t="s">
        <v>6412</v>
      </c>
      <c r="F179" s="832" t="s">
        <v>6488</v>
      </c>
      <c r="G179" s="832" t="s">
        <v>6489</v>
      </c>
      <c r="H179" s="849">
        <v>8</v>
      </c>
      <c r="I179" s="849">
        <v>616</v>
      </c>
      <c r="J179" s="832">
        <v>1.3333333333333333</v>
      </c>
      <c r="K179" s="832">
        <v>77</v>
      </c>
      <c r="L179" s="849">
        <v>6</v>
      </c>
      <c r="M179" s="849">
        <v>462</v>
      </c>
      <c r="N179" s="832">
        <v>1</v>
      </c>
      <c r="O179" s="832">
        <v>77</v>
      </c>
      <c r="P179" s="849">
        <v>3</v>
      </c>
      <c r="Q179" s="849">
        <v>234</v>
      </c>
      <c r="R179" s="837">
        <v>0.50649350649350644</v>
      </c>
      <c r="S179" s="850">
        <v>78</v>
      </c>
    </row>
    <row r="180" spans="1:19" ht="14.45" customHeight="1" x14ac:dyDescent="0.2">
      <c r="A180" s="831" t="s">
        <v>6417</v>
      </c>
      <c r="B180" s="832" t="s">
        <v>6418</v>
      </c>
      <c r="C180" s="832" t="s">
        <v>598</v>
      </c>
      <c r="D180" s="832" t="s">
        <v>2928</v>
      </c>
      <c r="E180" s="832" t="s">
        <v>6412</v>
      </c>
      <c r="F180" s="832" t="s">
        <v>6490</v>
      </c>
      <c r="G180" s="832" t="s">
        <v>6491</v>
      </c>
      <c r="H180" s="849">
        <v>1</v>
      </c>
      <c r="I180" s="849">
        <v>619</v>
      </c>
      <c r="J180" s="832">
        <v>0.99838709677419357</v>
      </c>
      <c r="K180" s="832">
        <v>619</v>
      </c>
      <c r="L180" s="849">
        <v>1</v>
      </c>
      <c r="M180" s="849">
        <v>620</v>
      </c>
      <c r="N180" s="832">
        <v>1</v>
      </c>
      <c r="O180" s="832">
        <v>620</v>
      </c>
      <c r="P180" s="849">
        <v>2</v>
      </c>
      <c r="Q180" s="849">
        <v>1244</v>
      </c>
      <c r="R180" s="837">
        <v>2.0064516129032257</v>
      </c>
      <c r="S180" s="850">
        <v>622</v>
      </c>
    </row>
    <row r="181" spans="1:19" ht="14.45" customHeight="1" x14ac:dyDescent="0.2">
      <c r="A181" s="831" t="s">
        <v>6417</v>
      </c>
      <c r="B181" s="832" t="s">
        <v>6418</v>
      </c>
      <c r="C181" s="832" t="s">
        <v>598</v>
      </c>
      <c r="D181" s="832" t="s">
        <v>2928</v>
      </c>
      <c r="E181" s="832" t="s">
        <v>6412</v>
      </c>
      <c r="F181" s="832" t="s">
        <v>6492</v>
      </c>
      <c r="G181" s="832" t="s">
        <v>6493</v>
      </c>
      <c r="H181" s="849"/>
      <c r="I181" s="849"/>
      <c r="J181" s="832"/>
      <c r="K181" s="832"/>
      <c r="L181" s="849">
        <v>1</v>
      </c>
      <c r="M181" s="849">
        <v>374</v>
      </c>
      <c r="N181" s="832">
        <v>1</v>
      </c>
      <c r="O181" s="832">
        <v>374</v>
      </c>
      <c r="P181" s="849"/>
      <c r="Q181" s="849"/>
      <c r="R181" s="837"/>
      <c r="S181" s="850"/>
    </row>
    <row r="182" spans="1:19" ht="14.45" customHeight="1" x14ac:dyDescent="0.2">
      <c r="A182" s="831" t="s">
        <v>6417</v>
      </c>
      <c r="B182" s="832" t="s">
        <v>6418</v>
      </c>
      <c r="C182" s="832" t="s">
        <v>598</v>
      </c>
      <c r="D182" s="832" t="s">
        <v>2928</v>
      </c>
      <c r="E182" s="832" t="s">
        <v>6412</v>
      </c>
      <c r="F182" s="832" t="s">
        <v>6494</v>
      </c>
      <c r="G182" s="832" t="s">
        <v>6495</v>
      </c>
      <c r="H182" s="849">
        <v>14</v>
      </c>
      <c r="I182" s="849">
        <v>2478</v>
      </c>
      <c r="J182" s="832">
        <v>0.9943820224719101</v>
      </c>
      <c r="K182" s="832">
        <v>177</v>
      </c>
      <c r="L182" s="849">
        <v>14</v>
      </c>
      <c r="M182" s="849">
        <v>2492</v>
      </c>
      <c r="N182" s="832">
        <v>1</v>
      </c>
      <c r="O182" s="832">
        <v>178</v>
      </c>
      <c r="P182" s="849">
        <v>20</v>
      </c>
      <c r="Q182" s="849">
        <v>3580</v>
      </c>
      <c r="R182" s="837">
        <v>1.4365971107544142</v>
      </c>
      <c r="S182" s="850">
        <v>179</v>
      </c>
    </row>
    <row r="183" spans="1:19" ht="14.45" customHeight="1" x14ac:dyDescent="0.2">
      <c r="A183" s="831" t="s">
        <v>6417</v>
      </c>
      <c r="B183" s="832" t="s">
        <v>6418</v>
      </c>
      <c r="C183" s="832" t="s">
        <v>598</v>
      </c>
      <c r="D183" s="832" t="s">
        <v>2928</v>
      </c>
      <c r="E183" s="832" t="s">
        <v>6412</v>
      </c>
      <c r="F183" s="832" t="s">
        <v>6498</v>
      </c>
      <c r="G183" s="832" t="s">
        <v>6499</v>
      </c>
      <c r="H183" s="849">
        <v>7</v>
      </c>
      <c r="I183" s="849">
        <v>9072</v>
      </c>
      <c r="J183" s="832">
        <v>2.3297380585516181</v>
      </c>
      <c r="K183" s="832">
        <v>1296</v>
      </c>
      <c r="L183" s="849">
        <v>3</v>
      </c>
      <c r="M183" s="849">
        <v>3894</v>
      </c>
      <c r="N183" s="832">
        <v>1</v>
      </c>
      <c r="O183" s="832">
        <v>1298</v>
      </c>
      <c r="P183" s="849"/>
      <c r="Q183" s="849"/>
      <c r="R183" s="837"/>
      <c r="S183" s="850"/>
    </row>
    <row r="184" spans="1:19" ht="14.45" customHeight="1" x14ac:dyDescent="0.2">
      <c r="A184" s="831" t="s">
        <v>6417</v>
      </c>
      <c r="B184" s="832" t="s">
        <v>6418</v>
      </c>
      <c r="C184" s="832" t="s">
        <v>598</v>
      </c>
      <c r="D184" s="832" t="s">
        <v>6369</v>
      </c>
      <c r="E184" s="832" t="s">
        <v>6412</v>
      </c>
      <c r="F184" s="832" t="s">
        <v>6470</v>
      </c>
      <c r="G184" s="832" t="s">
        <v>6471</v>
      </c>
      <c r="H184" s="849">
        <v>104</v>
      </c>
      <c r="I184" s="849">
        <v>26104</v>
      </c>
      <c r="J184" s="832">
        <v>0.45835089197921058</v>
      </c>
      <c r="K184" s="832">
        <v>251</v>
      </c>
      <c r="L184" s="849">
        <v>226</v>
      </c>
      <c r="M184" s="849">
        <v>56952</v>
      </c>
      <c r="N184" s="832">
        <v>1</v>
      </c>
      <c r="O184" s="832">
        <v>252</v>
      </c>
      <c r="P184" s="849">
        <v>235</v>
      </c>
      <c r="Q184" s="849">
        <v>59690</v>
      </c>
      <c r="R184" s="837">
        <v>1.0480755724118556</v>
      </c>
      <c r="S184" s="850">
        <v>254</v>
      </c>
    </row>
    <row r="185" spans="1:19" ht="14.45" customHeight="1" x14ac:dyDescent="0.2">
      <c r="A185" s="831" t="s">
        <v>6417</v>
      </c>
      <c r="B185" s="832" t="s">
        <v>6418</v>
      </c>
      <c r="C185" s="832" t="s">
        <v>598</v>
      </c>
      <c r="D185" s="832" t="s">
        <v>2929</v>
      </c>
      <c r="E185" s="832" t="s">
        <v>6412</v>
      </c>
      <c r="F185" s="832" t="s">
        <v>6464</v>
      </c>
      <c r="G185" s="832" t="s">
        <v>6465</v>
      </c>
      <c r="H185" s="849">
        <v>1</v>
      </c>
      <c r="I185" s="849">
        <v>37</v>
      </c>
      <c r="J185" s="832"/>
      <c r="K185" s="832">
        <v>37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5" customHeight="1" x14ac:dyDescent="0.2">
      <c r="A186" s="831" t="s">
        <v>6417</v>
      </c>
      <c r="B186" s="832" t="s">
        <v>6418</v>
      </c>
      <c r="C186" s="832" t="s">
        <v>598</v>
      </c>
      <c r="D186" s="832" t="s">
        <v>2929</v>
      </c>
      <c r="E186" s="832" t="s">
        <v>6412</v>
      </c>
      <c r="F186" s="832" t="s">
        <v>6470</v>
      </c>
      <c r="G186" s="832" t="s">
        <v>6471</v>
      </c>
      <c r="H186" s="849">
        <v>43</v>
      </c>
      <c r="I186" s="849">
        <v>10793</v>
      </c>
      <c r="J186" s="832">
        <v>5.3536706349206353</v>
      </c>
      <c r="K186" s="832">
        <v>251</v>
      </c>
      <c r="L186" s="849">
        <v>8</v>
      </c>
      <c r="M186" s="849">
        <v>2016</v>
      </c>
      <c r="N186" s="832">
        <v>1</v>
      </c>
      <c r="O186" s="832">
        <v>252</v>
      </c>
      <c r="P186" s="849">
        <v>6</v>
      </c>
      <c r="Q186" s="849">
        <v>1524</v>
      </c>
      <c r="R186" s="837">
        <v>0.75595238095238093</v>
      </c>
      <c r="S186" s="850">
        <v>254</v>
      </c>
    </row>
    <row r="187" spans="1:19" ht="14.45" customHeight="1" x14ac:dyDescent="0.2">
      <c r="A187" s="831" t="s">
        <v>6417</v>
      </c>
      <c r="B187" s="832" t="s">
        <v>6418</v>
      </c>
      <c r="C187" s="832" t="s">
        <v>598</v>
      </c>
      <c r="D187" s="832" t="s">
        <v>6370</v>
      </c>
      <c r="E187" s="832" t="s">
        <v>6419</v>
      </c>
      <c r="F187" s="832" t="s">
        <v>6420</v>
      </c>
      <c r="G187" s="832" t="s">
        <v>6421</v>
      </c>
      <c r="H187" s="849"/>
      <c r="I187" s="849"/>
      <c r="J187" s="832"/>
      <c r="K187" s="832"/>
      <c r="L187" s="849">
        <v>0.2</v>
      </c>
      <c r="M187" s="849">
        <v>10.82</v>
      </c>
      <c r="N187" s="832">
        <v>1</v>
      </c>
      <c r="O187" s="832">
        <v>54.1</v>
      </c>
      <c r="P187" s="849"/>
      <c r="Q187" s="849"/>
      <c r="R187" s="837"/>
      <c r="S187" s="850"/>
    </row>
    <row r="188" spans="1:19" ht="14.45" customHeight="1" x14ac:dyDescent="0.2">
      <c r="A188" s="831" t="s">
        <v>6417</v>
      </c>
      <c r="B188" s="832" t="s">
        <v>6418</v>
      </c>
      <c r="C188" s="832" t="s">
        <v>598</v>
      </c>
      <c r="D188" s="832" t="s">
        <v>6370</v>
      </c>
      <c r="E188" s="832" t="s">
        <v>6419</v>
      </c>
      <c r="F188" s="832" t="s">
        <v>6422</v>
      </c>
      <c r="G188" s="832" t="s">
        <v>6423</v>
      </c>
      <c r="H188" s="849"/>
      <c r="I188" s="849"/>
      <c r="J188" s="832"/>
      <c r="K188" s="832"/>
      <c r="L188" s="849">
        <v>0.1</v>
      </c>
      <c r="M188" s="849">
        <v>6.97</v>
      </c>
      <c r="N188" s="832">
        <v>1</v>
      </c>
      <c r="O188" s="832">
        <v>69.699999999999989</v>
      </c>
      <c r="P188" s="849"/>
      <c r="Q188" s="849"/>
      <c r="R188" s="837"/>
      <c r="S188" s="850"/>
    </row>
    <row r="189" spans="1:19" ht="14.45" customHeight="1" x14ac:dyDescent="0.2">
      <c r="A189" s="831" t="s">
        <v>6417</v>
      </c>
      <c r="B189" s="832" t="s">
        <v>6418</v>
      </c>
      <c r="C189" s="832" t="s">
        <v>598</v>
      </c>
      <c r="D189" s="832" t="s">
        <v>6370</v>
      </c>
      <c r="E189" s="832" t="s">
        <v>6419</v>
      </c>
      <c r="F189" s="832" t="s">
        <v>6424</v>
      </c>
      <c r="G189" s="832" t="s">
        <v>6425</v>
      </c>
      <c r="H189" s="849">
        <v>13.4</v>
      </c>
      <c r="I189" s="849">
        <v>3694.3599999999997</v>
      </c>
      <c r="J189" s="832">
        <v>4.151246151425938</v>
      </c>
      <c r="K189" s="832">
        <v>275.69850746268651</v>
      </c>
      <c r="L189" s="849">
        <v>2.6</v>
      </c>
      <c r="M189" s="849">
        <v>889.94</v>
      </c>
      <c r="N189" s="832">
        <v>1</v>
      </c>
      <c r="O189" s="832">
        <v>342.28461538461539</v>
      </c>
      <c r="P189" s="849"/>
      <c r="Q189" s="849"/>
      <c r="R189" s="837"/>
      <c r="S189" s="850"/>
    </row>
    <row r="190" spans="1:19" ht="14.45" customHeight="1" x14ac:dyDescent="0.2">
      <c r="A190" s="831" t="s">
        <v>6417</v>
      </c>
      <c r="B190" s="832" t="s">
        <v>6418</v>
      </c>
      <c r="C190" s="832" t="s">
        <v>598</v>
      </c>
      <c r="D190" s="832" t="s">
        <v>6370</v>
      </c>
      <c r="E190" s="832" t="s">
        <v>6419</v>
      </c>
      <c r="F190" s="832" t="s">
        <v>6426</v>
      </c>
      <c r="G190" s="832" t="s">
        <v>713</v>
      </c>
      <c r="H190" s="849"/>
      <c r="I190" s="849"/>
      <c r="J190" s="832"/>
      <c r="K190" s="832"/>
      <c r="L190" s="849">
        <v>0.1</v>
      </c>
      <c r="M190" s="849">
        <v>6.14</v>
      </c>
      <c r="N190" s="832">
        <v>1</v>
      </c>
      <c r="O190" s="832">
        <v>61.399999999999991</v>
      </c>
      <c r="P190" s="849"/>
      <c r="Q190" s="849"/>
      <c r="R190" s="837"/>
      <c r="S190" s="850"/>
    </row>
    <row r="191" spans="1:19" ht="14.45" customHeight="1" x14ac:dyDescent="0.2">
      <c r="A191" s="831" t="s">
        <v>6417</v>
      </c>
      <c r="B191" s="832" t="s">
        <v>6418</v>
      </c>
      <c r="C191" s="832" t="s">
        <v>598</v>
      </c>
      <c r="D191" s="832" t="s">
        <v>6370</v>
      </c>
      <c r="E191" s="832" t="s">
        <v>6419</v>
      </c>
      <c r="F191" s="832" t="s">
        <v>6427</v>
      </c>
      <c r="G191" s="832" t="s">
        <v>717</v>
      </c>
      <c r="H191" s="849">
        <v>4</v>
      </c>
      <c r="I191" s="849">
        <v>54.96</v>
      </c>
      <c r="J191" s="832">
        <v>4</v>
      </c>
      <c r="K191" s="832">
        <v>13.74</v>
      </c>
      <c r="L191" s="849">
        <v>1</v>
      </c>
      <c r="M191" s="849">
        <v>13.74</v>
      </c>
      <c r="N191" s="832">
        <v>1</v>
      </c>
      <c r="O191" s="832">
        <v>13.74</v>
      </c>
      <c r="P191" s="849"/>
      <c r="Q191" s="849"/>
      <c r="R191" s="837"/>
      <c r="S191" s="850"/>
    </row>
    <row r="192" spans="1:19" ht="14.45" customHeight="1" x14ac:dyDescent="0.2">
      <c r="A192" s="831" t="s">
        <v>6417</v>
      </c>
      <c r="B192" s="832" t="s">
        <v>6418</v>
      </c>
      <c r="C192" s="832" t="s">
        <v>598</v>
      </c>
      <c r="D192" s="832" t="s">
        <v>6370</v>
      </c>
      <c r="E192" s="832" t="s">
        <v>6419</v>
      </c>
      <c r="F192" s="832" t="s">
        <v>6431</v>
      </c>
      <c r="G192" s="832" t="s">
        <v>3936</v>
      </c>
      <c r="H192" s="849"/>
      <c r="I192" s="849"/>
      <c r="J192" s="832"/>
      <c r="K192" s="832"/>
      <c r="L192" s="849">
        <v>0.1</v>
      </c>
      <c r="M192" s="849">
        <v>17.7</v>
      </c>
      <c r="N192" s="832">
        <v>1</v>
      </c>
      <c r="O192" s="832">
        <v>176.99999999999997</v>
      </c>
      <c r="P192" s="849"/>
      <c r="Q192" s="849"/>
      <c r="R192" s="837"/>
      <c r="S192" s="850"/>
    </row>
    <row r="193" spans="1:19" ht="14.45" customHeight="1" x14ac:dyDescent="0.2">
      <c r="A193" s="831" t="s">
        <v>6417</v>
      </c>
      <c r="B193" s="832" t="s">
        <v>6418</v>
      </c>
      <c r="C193" s="832" t="s">
        <v>598</v>
      </c>
      <c r="D193" s="832" t="s">
        <v>6370</v>
      </c>
      <c r="E193" s="832" t="s">
        <v>6419</v>
      </c>
      <c r="F193" s="832" t="s">
        <v>6432</v>
      </c>
      <c r="G193" s="832" t="s">
        <v>749</v>
      </c>
      <c r="H193" s="849">
        <v>0.2</v>
      </c>
      <c r="I193" s="849">
        <v>15.6</v>
      </c>
      <c r="J193" s="832">
        <v>0.33184428844926611</v>
      </c>
      <c r="K193" s="832">
        <v>78</v>
      </c>
      <c r="L193" s="849">
        <v>1</v>
      </c>
      <c r="M193" s="849">
        <v>47.01</v>
      </c>
      <c r="N193" s="832">
        <v>1</v>
      </c>
      <c r="O193" s="832">
        <v>47.01</v>
      </c>
      <c r="P193" s="849"/>
      <c r="Q193" s="849"/>
      <c r="R193" s="837"/>
      <c r="S193" s="850"/>
    </row>
    <row r="194" spans="1:19" ht="14.45" customHeight="1" x14ac:dyDescent="0.2">
      <c r="A194" s="831" t="s">
        <v>6417</v>
      </c>
      <c r="B194" s="832" t="s">
        <v>6418</v>
      </c>
      <c r="C194" s="832" t="s">
        <v>598</v>
      </c>
      <c r="D194" s="832" t="s">
        <v>6370</v>
      </c>
      <c r="E194" s="832" t="s">
        <v>6419</v>
      </c>
      <c r="F194" s="832" t="s">
        <v>6436</v>
      </c>
      <c r="G194" s="832" t="s">
        <v>674</v>
      </c>
      <c r="H194" s="849">
        <v>0.2</v>
      </c>
      <c r="I194" s="849">
        <v>130</v>
      </c>
      <c r="J194" s="832">
        <v>1</v>
      </c>
      <c r="K194" s="832">
        <v>650</v>
      </c>
      <c r="L194" s="849">
        <v>0.2</v>
      </c>
      <c r="M194" s="849">
        <v>130</v>
      </c>
      <c r="N194" s="832">
        <v>1</v>
      </c>
      <c r="O194" s="832">
        <v>650</v>
      </c>
      <c r="P194" s="849"/>
      <c r="Q194" s="849"/>
      <c r="R194" s="837"/>
      <c r="S194" s="850"/>
    </row>
    <row r="195" spans="1:19" ht="14.45" customHeight="1" x14ac:dyDescent="0.2">
      <c r="A195" s="831" t="s">
        <v>6417</v>
      </c>
      <c r="B195" s="832" t="s">
        <v>6418</v>
      </c>
      <c r="C195" s="832" t="s">
        <v>598</v>
      </c>
      <c r="D195" s="832" t="s">
        <v>6370</v>
      </c>
      <c r="E195" s="832" t="s">
        <v>6419</v>
      </c>
      <c r="F195" s="832" t="s">
        <v>6438</v>
      </c>
      <c r="G195" s="832" t="s">
        <v>2235</v>
      </c>
      <c r="H195" s="849"/>
      <c r="I195" s="849"/>
      <c r="J195" s="832"/>
      <c r="K195" s="832"/>
      <c r="L195" s="849">
        <v>0.2</v>
      </c>
      <c r="M195" s="849">
        <v>10.89</v>
      </c>
      <c r="N195" s="832">
        <v>1</v>
      </c>
      <c r="O195" s="832">
        <v>54.45</v>
      </c>
      <c r="P195" s="849"/>
      <c r="Q195" s="849"/>
      <c r="R195" s="837"/>
      <c r="S195" s="850"/>
    </row>
    <row r="196" spans="1:19" ht="14.45" customHeight="1" x14ac:dyDescent="0.2">
      <c r="A196" s="831" t="s">
        <v>6417</v>
      </c>
      <c r="B196" s="832" t="s">
        <v>6418</v>
      </c>
      <c r="C196" s="832" t="s">
        <v>598</v>
      </c>
      <c r="D196" s="832" t="s">
        <v>6370</v>
      </c>
      <c r="E196" s="832" t="s">
        <v>6419</v>
      </c>
      <c r="F196" s="832" t="s">
        <v>6439</v>
      </c>
      <c r="G196" s="832" t="s">
        <v>687</v>
      </c>
      <c r="H196" s="849"/>
      <c r="I196" s="849"/>
      <c r="J196" s="832"/>
      <c r="K196" s="832"/>
      <c r="L196" s="849">
        <v>0.02</v>
      </c>
      <c r="M196" s="849">
        <v>2.4300000000000002</v>
      </c>
      <c r="N196" s="832">
        <v>1</v>
      </c>
      <c r="O196" s="832">
        <v>121.5</v>
      </c>
      <c r="P196" s="849"/>
      <c r="Q196" s="849"/>
      <c r="R196" s="837"/>
      <c r="S196" s="850"/>
    </row>
    <row r="197" spans="1:19" ht="14.45" customHeight="1" x14ac:dyDescent="0.2">
      <c r="A197" s="831" t="s">
        <v>6417</v>
      </c>
      <c r="B197" s="832" t="s">
        <v>6418</v>
      </c>
      <c r="C197" s="832" t="s">
        <v>598</v>
      </c>
      <c r="D197" s="832" t="s">
        <v>6370</v>
      </c>
      <c r="E197" s="832" t="s">
        <v>6419</v>
      </c>
      <c r="F197" s="832" t="s">
        <v>6440</v>
      </c>
      <c r="G197" s="832" t="s">
        <v>687</v>
      </c>
      <c r="H197" s="849"/>
      <c r="I197" s="849"/>
      <c r="J197" s="832"/>
      <c r="K197" s="832"/>
      <c r="L197" s="849">
        <v>0.03</v>
      </c>
      <c r="M197" s="849">
        <v>6.02</v>
      </c>
      <c r="N197" s="832">
        <v>1</v>
      </c>
      <c r="O197" s="832">
        <v>200.66666666666666</v>
      </c>
      <c r="P197" s="849"/>
      <c r="Q197" s="849"/>
      <c r="R197" s="837"/>
      <c r="S197" s="850"/>
    </row>
    <row r="198" spans="1:19" ht="14.45" customHeight="1" x14ac:dyDescent="0.2">
      <c r="A198" s="831" t="s">
        <v>6417</v>
      </c>
      <c r="B198" s="832" t="s">
        <v>6418</v>
      </c>
      <c r="C198" s="832" t="s">
        <v>598</v>
      </c>
      <c r="D198" s="832" t="s">
        <v>6370</v>
      </c>
      <c r="E198" s="832" t="s">
        <v>6419</v>
      </c>
      <c r="F198" s="832" t="s">
        <v>6441</v>
      </c>
      <c r="G198" s="832" t="s">
        <v>687</v>
      </c>
      <c r="H198" s="849">
        <v>2.15</v>
      </c>
      <c r="I198" s="849">
        <v>523.31000000000006</v>
      </c>
      <c r="J198" s="832">
        <v>21.500000000000004</v>
      </c>
      <c r="K198" s="832">
        <v>243.40000000000003</v>
      </c>
      <c r="L198" s="849">
        <v>0.1</v>
      </c>
      <c r="M198" s="849">
        <v>24.34</v>
      </c>
      <c r="N198" s="832">
        <v>1</v>
      </c>
      <c r="O198" s="832">
        <v>243.39999999999998</v>
      </c>
      <c r="P198" s="849"/>
      <c r="Q198" s="849"/>
      <c r="R198" s="837"/>
      <c r="S198" s="850"/>
    </row>
    <row r="199" spans="1:19" ht="14.45" customHeight="1" x14ac:dyDescent="0.2">
      <c r="A199" s="831" t="s">
        <v>6417</v>
      </c>
      <c r="B199" s="832" t="s">
        <v>6418</v>
      </c>
      <c r="C199" s="832" t="s">
        <v>598</v>
      </c>
      <c r="D199" s="832" t="s">
        <v>6370</v>
      </c>
      <c r="E199" s="832" t="s">
        <v>6419</v>
      </c>
      <c r="F199" s="832" t="s">
        <v>6442</v>
      </c>
      <c r="G199" s="832" t="s">
        <v>6443</v>
      </c>
      <c r="H199" s="849">
        <v>0.60000000000000009</v>
      </c>
      <c r="I199" s="849">
        <v>22.5</v>
      </c>
      <c r="J199" s="832">
        <v>6</v>
      </c>
      <c r="K199" s="832">
        <v>37.499999999999993</v>
      </c>
      <c r="L199" s="849">
        <v>0.1</v>
      </c>
      <c r="M199" s="849">
        <v>3.75</v>
      </c>
      <c r="N199" s="832">
        <v>1</v>
      </c>
      <c r="O199" s="832">
        <v>37.5</v>
      </c>
      <c r="P199" s="849"/>
      <c r="Q199" s="849"/>
      <c r="R199" s="837"/>
      <c r="S199" s="850"/>
    </row>
    <row r="200" spans="1:19" ht="14.45" customHeight="1" x14ac:dyDescent="0.2">
      <c r="A200" s="831" t="s">
        <v>6417</v>
      </c>
      <c r="B200" s="832" t="s">
        <v>6418</v>
      </c>
      <c r="C200" s="832" t="s">
        <v>598</v>
      </c>
      <c r="D200" s="832" t="s">
        <v>6370</v>
      </c>
      <c r="E200" s="832" t="s">
        <v>6412</v>
      </c>
      <c r="F200" s="832" t="s">
        <v>6460</v>
      </c>
      <c r="G200" s="832" t="s">
        <v>6461</v>
      </c>
      <c r="H200" s="849">
        <v>24</v>
      </c>
      <c r="I200" s="849">
        <v>1872</v>
      </c>
      <c r="J200" s="832">
        <v>2.1818181818181817</v>
      </c>
      <c r="K200" s="832">
        <v>78</v>
      </c>
      <c r="L200" s="849">
        <v>11</v>
      </c>
      <c r="M200" s="849">
        <v>858</v>
      </c>
      <c r="N200" s="832">
        <v>1</v>
      </c>
      <c r="O200" s="832">
        <v>78</v>
      </c>
      <c r="P200" s="849"/>
      <c r="Q200" s="849"/>
      <c r="R200" s="837"/>
      <c r="S200" s="850"/>
    </row>
    <row r="201" spans="1:19" ht="14.45" customHeight="1" x14ac:dyDescent="0.2">
      <c r="A201" s="831" t="s">
        <v>6417</v>
      </c>
      <c r="B201" s="832" t="s">
        <v>6418</v>
      </c>
      <c r="C201" s="832" t="s">
        <v>598</v>
      </c>
      <c r="D201" s="832" t="s">
        <v>6370</v>
      </c>
      <c r="E201" s="832" t="s">
        <v>6412</v>
      </c>
      <c r="F201" s="832" t="s">
        <v>6462</v>
      </c>
      <c r="G201" s="832" t="s">
        <v>6463</v>
      </c>
      <c r="H201" s="849">
        <v>172</v>
      </c>
      <c r="I201" s="849">
        <v>25284</v>
      </c>
      <c r="J201" s="832">
        <v>14.333333333333334</v>
      </c>
      <c r="K201" s="832">
        <v>147</v>
      </c>
      <c r="L201" s="849">
        <v>12</v>
      </c>
      <c r="M201" s="849">
        <v>1764</v>
      </c>
      <c r="N201" s="832">
        <v>1</v>
      </c>
      <c r="O201" s="832">
        <v>147</v>
      </c>
      <c r="P201" s="849"/>
      <c r="Q201" s="849"/>
      <c r="R201" s="837"/>
      <c r="S201" s="850"/>
    </row>
    <row r="202" spans="1:19" ht="14.45" customHeight="1" x14ac:dyDescent="0.2">
      <c r="A202" s="831" t="s">
        <v>6417</v>
      </c>
      <c r="B202" s="832" t="s">
        <v>6418</v>
      </c>
      <c r="C202" s="832" t="s">
        <v>598</v>
      </c>
      <c r="D202" s="832" t="s">
        <v>6370</v>
      </c>
      <c r="E202" s="832" t="s">
        <v>6412</v>
      </c>
      <c r="F202" s="832" t="s">
        <v>6464</v>
      </c>
      <c r="G202" s="832" t="s">
        <v>6465</v>
      </c>
      <c r="H202" s="849">
        <v>60</v>
      </c>
      <c r="I202" s="849">
        <v>2220</v>
      </c>
      <c r="J202" s="832">
        <v>1.1538461538461537</v>
      </c>
      <c r="K202" s="832">
        <v>37</v>
      </c>
      <c r="L202" s="849">
        <v>52</v>
      </c>
      <c r="M202" s="849">
        <v>1924</v>
      </c>
      <c r="N202" s="832">
        <v>1</v>
      </c>
      <c r="O202" s="832">
        <v>37</v>
      </c>
      <c r="P202" s="849"/>
      <c r="Q202" s="849"/>
      <c r="R202" s="837"/>
      <c r="S202" s="850"/>
    </row>
    <row r="203" spans="1:19" ht="14.45" customHeight="1" x14ac:dyDescent="0.2">
      <c r="A203" s="831" t="s">
        <v>6417</v>
      </c>
      <c r="B203" s="832" t="s">
        <v>6418</v>
      </c>
      <c r="C203" s="832" t="s">
        <v>598</v>
      </c>
      <c r="D203" s="832" t="s">
        <v>6370</v>
      </c>
      <c r="E203" s="832" t="s">
        <v>6412</v>
      </c>
      <c r="F203" s="832" t="s">
        <v>6466</v>
      </c>
      <c r="G203" s="832" t="s">
        <v>6467</v>
      </c>
      <c r="H203" s="849">
        <v>1</v>
      </c>
      <c r="I203" s="849">
        <v>116</v>
      </c>
      <c r="J203" s="832"/>
      <c r="K203" s="832">
        <v>116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5" customHeight="1" x14ac:dyDescent="0.2">
      <c r="A204" s="831" t="s">
        <v>6417</v>
      </c>
      <c r="B204" s="832" t="s">
        <v>6418</v>
      </c>
      <c r="C204" s="832" t="s">
        <v>598</v>
      </c>
      <c r="D204" s="832" t="s">
        <v>6370</v>
      </c>
      <c r="E204" s="832" t="s">
        <v>6412</v>
      </c>
      <c r="F204" s="832" t="s">
        <v>6468</v>
      </c>
      <c r="G204" s="832" t="s">
        <v>6469</v>
      </c>
      <c r="H204" s="849">
        <v>35</v>
      </c>
      <c r="I204" s="849">
        <v>4515</v>
      </c>
      <c r="J204" s="832">
        <v>34.730769230769234</v>
      </c>
      <c r="K204" s="832">
        <v>129</v>
      </c>
      <c r="L204" s="849">
        <v>1</v>
      </c>
      <c r="M204" s="849">
        <v>130</v>
      </c>
      <c r="N204" s="832">
        <v>1</v>
      </c>
      <c r="O204" s="832">
        <v>130</v>
      </c>
      <c r="P204" s="849"/>
      <c r="Q204" s="849"/>
      <c r="R204" s="837"/>
      <c r="S204" s="850"/>
    </row>
    <row r="205" spans="1:19" ht="14.45" customHeight="1" x14ac:dyDescent="0.2">
      <c r="A205" s="831" t="s">
        <v>6417</v>
      </c>
      <c r="B205" s="832" t="s">
        <v>6418</v>
      </c>
      <c r="C205" s="832" t="s">
        <v>598</v>
      </c>
      <c r="D205" s="832" t="s">
        <v>6370</v>
      </c>
      <c r="E205" s="832" t="s">
        <v>6412</v>
      </c>
      <c r="F205" s="832" t="s">
        <v>6472</v>
      </c>
      <c r="G205" s="832" t="s">
        <v>6473</v>
      </c>
      <c r="H205" s="849">
        <v>58</v>
      </c>
      <c r="I205" s="849">
        <v>40658</v>
      </c>
      <c r="J205" s="832">
        <v>1.4850609978815108</v>
      </c>
      <c r="K205" s="832">
        <v>701</v>
      </c>
      <c r="L205" s="849">
        <v>39</v>
      </c>
      <c r="M205" s="849">
        <v>27378</v>
      </c>
      <c r="N205" s="832">
        <v>1</v>
      </c>
      <c r="O205" s="832">
        <v>702</v>
      </c>
      <c r="P205" s="849"/>
      <c r="Q205" s="849"/>
      <c r="R205" s="837"/>
      <c r="S205" s="850"/>
    </row>
    <row r="206" spans="1:19" ht="14.45" customHeight="1" x14ac:dyDescent="0.2">
      <c r="A206" s="831" t="s">
        <v>6417</v>
      </c>
      <c r="B206" s="832" t="s">
        <v>6418</v>
      </c>
      <c r="C206" s="832" t="s">
        <v>598</v>
      </c>
      <c r="D206" s="832" t="s">
        <v>6370</v>
      </c>
      <c r="E206" s="832" t="s">
        <v>6412</v>
      </c>
      <c r="F206" s="832" t="s">
        <v>6474</v>
      </c>
      <c r="G206" s="832" t="s">
        <v>6475</v>
      </c>
      <c r="H206" s="849">
        <v>2</v>
      </c>
      <c r="I206" s="849">
        <v>710</v>
      </c>
      <c r="J206" s="832">
        <v>2</v>
      </c>
      <c r="K206" s="832">
        <v>355</v>
      </c>
      <c r="L206" s="849">
        <v>1</v>
      </c>
      <c r="M206" s="849">
        <v>355</v>
      </c>
      <c r="N206" s="832">
        <v>1</v>
      </c>
      <c r="O206" s="832">
        <v>355</v>
      </c>
      <c r="P206" s="849"/>
      <c r="Q206" s="849"/>
      <c r="R206" s="837"/>
      <c r="S206" s="850"/>
    </row>
    <row r="207" spans="1:19" ht="14.45" customHeight="1" x14ac:dyDescent="0.2">
      <c r="A207" s="831" t="s">
        <v>6417</v>
      </c>
      <c r="B207" s="832" t="s">
        <v>6418</v>
      </c>
      <c r="C207" s="832" t="s">
        <v>598</v>
      </c>
      <c r="D207" s="832" t="s">
        <v>6370</v>
      </c>
      <c r="E207" s="832" t="s">
        <v>6412</v>
      </c>
      <c r="F207" s="832" t="s">
        <v>6478</v>
      </c>
      <c r="G207" s="832" t="s">
        <v>6479</v>
      </c>
      <c r="H207" s="849">
        <v>342</v>
      </c>
      <c r="I207" s="849">
        <v>11399.99</v>
      </c>
      <c r="J207" s="832">
        <v>3.2571400000000001</v>
      </c>
      <c r="K207" s="832">
        <v>33.33330409356725</v>
      </c>
      <c r="L207" s="849">
        <v>105</v>
      </c>
      <c r="M207" s="849">
        <v>3500</v>
      </c>
      <c r="N207" s="832">
        <v>1</v>
      </c>
      <c r="O207" s="832">
        <v>33.333333333333336</v>
      </c>
      <c r="P207" s="849"/>
      <c r="Q207" s="849"/>
      <c r="R207" s="837"/>
      <c r="S207" s="850"/>
    </row>
    <row r="208" spans="1:19" ht="14.45" customHeight="1" x14ac:dyDescent="0.2">
      <c r="A208" s="831" t="s">
        <v>6417</v>
      </c>
      <c r="B208" s="832" t="s">
        <v>6418</v>
      </c>
      <c r="C208" s="832" t="s">
        <v>598</v>
      </c>
      <c r="D208" s="832" t="s">
        <v>6370</v>
      </c>
      <c r="E208" s="832" t="s">
        <v>6412</v>
      </c>
      <c r="F208" s="832" t="s">
        <v>6482</v>
      </c>
      <c r="G208" s="832" t="s">
        <v>6483</v>
      </c>
      <c r="H208" s="849">
        <v>344</v>
      </c>
      <c r="I208" s="849">
        <v>41280</v>
      </c>
      <c r="J208" s="832">
        <v>14.214876033057852</v>
      </c>
      <c r="K208" s="832">
        <v>120</v>
      </c>
      <c r="L208" s="849">
        <v>24</v>
      </c>
      <c r="M208" s="849">
        <v>2904</v>
      </c>
      <c r="N208" s="832">
        <v>1</v>
      </c>
      <c r="O208" s="832">
        <v>121</v>
      </c>
      <c r="P208" s="849"/>
      <c r="Q208" s="849"/>
      <c r="R208" s="837"/>
      <c r="S208" s="850"/>
    </row>
    <row r="209" spans="1:19" ht="14.45" customHeight="1" x14ac:dyDescent="0.2">
      <c r="A209" s="831" t="s">
        <v>6417</v>
      </c>
      <c r="B209" s="832" t="s">
        <v>6418</v>
      </c>
      <c r="C209" s="832" t="s">
        <v>598</v>
      </c>
      <c r="D209" s="832" t="s">
        <v>6370</v>
      </c>
      <c r="E209" s="832" t="s">
        <v>6412</v>
      </c>
      <c r="F209" s="832" t="s">
        <v>6484</v>
      </c>
      <c r="G209" s="832" t="s">
        <v>6485</v>
      </c>
      <c r="H209" s="849">
        <v>2</v>
      </c>
      <c r="I209" s="849">
        <v>64</v>
      </c>
      <c r="J209" s="832">
        <v>1</v>
      </c>
      <c r="K209" s="832">
        <v>32</v>
      </c>
      <c r="L209" s="849">
        <v>2</v>
      </c>
      <c r="M209" s="849">
        <v>64</v>
      </c>
      <c r="N209" s="832">
        <v>1</v>
      </c>
      <c r="O209" s="832">
        <v>32</v>
      </c>
      <c r="P209" s="849"/>
      <c r="Q209" s="849"/>
      <c r="R209" s="837"/>
      <c r="S209" s="850"/>
    </row>
    <row r="210" spans="1:19" ht="14.45" customHeight="1" x14ac:dyDescent="0.2">
      <c r="A210" s="831" t="s">
        <v>6417</v>
      </c>
      <c r="B210" s="832" t="s">
        <v>6418</v>
      </c>
      <c r="C210" s="832" t="s">
        <v>598</v>
      </c>
      <c r="D210" s="832" t="s">
        <v>6370</v>
      </c>
      <c r="E210" s="832" t="s">
        <v>6412</v>
      </c>
      <c r="F210" s="832" t="s">
        <v>6486</v>
      </c>
      <c r="G210" s="832" t="s">
        <v>6487</v>
      </c>
      <c r="H210" s="849">
        <v>28</v>
      </c>
      <c r="I210" s="849">
        <v>2072</v>
      </c>
      <c r="J210" s="832">
        <v>4.666666666666667</v>
      </c>
      <c r="K210" s="832">
        <v>74</v>
      </c>
      <c r="L210" s="849">
        <v>6</v>
      </c>
      <c r="M210" s="849">
        <v>444</v>
      </c>
      <c r="N210" s="832">
        <v>1</v>
      </c>
      <c r="O210" s="832">
        <v>74</v>
      </c>
      <c r="P210" s="849"/>
      <c r="Q210" s="849"/>
      <c r="R210" s="837"/>
      <c r="S210" s="850"/>
    </row>
    <row r="211" spans="1:19" ht="14.45" customHeight="1" x14ac:dyDescent="0.2">
      <c r="A211" s="831" t="s">
        <v>6417</v>
      </c>
      <c r="B211" s="832" t="s">
        <v>6418</v>
      </c>
      <c r="C211" s="832" t="s">
        <v>598</v>
      </c>
      <c r="D211" s="832" t="s">
        <v>6370</v>
      </c>
      <c r="E211" s="832" t="s">
        <v>6412</v>
      </c>
      <c r="F211" s="832" t="s">
        <v>6488</v>
      </c>
      <c r="G211" s="832" t="s">
        <v>6489</v>
      </c>
      <c r="H211" s="849">
        <v>43</v>
      </c>
      <c r="I211" s="849">
        <v>3311</v>
      </c>
      <c r="J211" s="832">
        <v>14.333333333333334</v>
      </c>
      <c r="K211" s="832">
        <v>77</v>
      </c>
      <c r="L211" s="849">
        <v>3</v>
      </c>
      <c r="M211" s="849">
        <v>231</v>
      </c>
      <c r="N211" s="832">
        <v>1</v>
      </c>
      <c r="O211" s="832">
        <v>77</v>
      </c>
      <c r="P211" s="849"/>
      <c r="Q211" s="849"/>
      <c r="R211" s="837"/>
      <c r="S211" s="850"/>
    </row>
    <row r="212" spans="1:19" ht="14.45" customHeight="1" x14ac:dyDescent="0.2">
      <c r="A212" s="831" t="s">
        <v>6417</v>
      </c>
      <c r="B212" s="832" t="s">
        <v>6418</v>
      </c>
      <c r="C212" s="832" t="s">
        <v>598</v>
      </c>
      <c r="D212" s="832" t="s">
        <v>6370</v>
      </c>
      <c r="E212" s="832" t="s">
        <v>6412</v>
      </c>
      <c r="F212" s="832" t="s">
        <v>6490</v>
      </c>
      <c r="G212" s="832" t="s">
        <v>6491</v>
      </c>
      <c r="H212" s="849">
        <v>6</v>
      </c>
      <c r="I212" s="849">
        <v>3714</v>
      </c>
      <c r="J212" s="832">
        <v>5.9903225806451612</v>
      </c>
      <c r="K212" s="832">
        <v>619</v>
      </c>
      <c r="L212" s="849">
        <v>1</v>
      </c>
      <c r="M212" s="849">
        <v>620</v>
      </c>
      <c r="N212" s="832">
        <v>1</v>
      </c>
      <c r="O212" s="832">
        <v>620</v>
      </c>
      <c r="P212" s="849"/>
      <c r="Q212" s="849"/>
      <c r="R212" s="837"/>
      <c r="S212" s="850"/>
    </row>
    <row r="213" spans="1:19" ht="14.45" customHeight="1" x14ac:dyDescent="0.2">
      <c r="A213" s="831" t="s">
        <v>6417</v>
      </c>
      <c r="B213" s="832" t="s">
        <v>6418</v>
      </c>
      <c r="C213" s="832" t="s">
        <v>598</v>
      </c>
      <c r="D213" s="832" t="s">
        <v>6370</v>
      </c>
      <c r="E213" s="832" t="s">
        <v>6412</v>
      </c>
      <c r="F213" s="832" t="s">
        <v>6494</v>
      </c>
      <c r="G213" s="832" t="s">
        <v>6495</v>
      </c>
      <c r="H213" s="849">
        <v>283</v>
      </c>
      <c r="I213" s="849">
        <v>50091</v>
      </c>
      <c r="J213" s="832">
        <v>2.164693171996543</v>
      </c>
      <c r="K213" s="832">
        <v>177</v>
      </c>
      <c r="L213" s="849">
        <v>130</v>
      </c>
      <c r="M213" s="849">
        <v>23140</v>
      </c>
      <c r="N213" s="832">
        <v>1</v>
      </c>
      <c r="O213" s="832">
        <v>178</v>
      </c>
      <c r="P213" s="849"/>
      <c r="Q213" s="849"/>
      <c r="R213" s="837"/>
      <c r="S213" s="850"/>
    </row>
    <row r="214" spans="1:19" ht="14.45" customHeight="1" x14ac:dyDescent="0.2">
      <c r="A214" s="831" t="s">
        <v>6417</v>
      </c>
      <c r="B214" s="832" t="s">
        <v>6418</v>
      </c>
      <c r="C214" s="832" t="s">
        <v>598</v>
      </c>
      <c r="D214" s="832" t="s">
        <v>2930</v>
      </c>
      <c r="E214" s="832" t="s">
        <v>6419</v>
      </c>
      <c r="F214" s="832" t="s">
        <v>6420</v>
      </c>
      <c r="G214" s="832" t="s">
        <v>6421</v>
      </c>
      <c r="H214" s="849"/>
      <c r="I214" s="849"/>
      <c r="J214" s="832"/>
      <c r="K214" s="832"/>
      <c r="L214" s="849">
        <v>0.6</v>
      </c>
      <c r="M214" s="849">
        <v>32.46</v>
      </c>
      <c r="N214" s="832">
        <v>1</v>
      </c>
      <c r="O214" s="832">
        <v>54.1</v>
      </c>
      <c r="P214" s="849">
        <v>0.2</v>
      </c>
      <c r="Q214" s="849">
        <v>10.88</v>
      </c>
      <c r="R214" s="837">
        <v>0.33518176216882317</v>
      </c>
      <c r="S214" s="850">
        <v>54.4</v>
      </c>
    </row>
    <row r="215" spans="1:19" ht="14.45" customHeight="1" x14ac:dyDescent="0.2">
      <c r="A215" s="831" t="s">
        <v>6417</v>
      </c>
      <c r="B215" s="832" t="s">
        <v>6418</v>
      </c>
      <c r="C215" s="832" t="s">
        <v>598</v>
      </c>
      <c r="D215" s="832" t="s">
        <v>2930</v>
      </c>
      <c r="E215" s="832" t="s">
        <v>6419</v>
      </c>
      <c r="F215" s="832" t="s">
        <v>6424</v>
      </c>
      <c r="G215" s="832" t="s">
        <v>6425</v>
      </c>
      <c r="H215" s="849">
        <v>0.4</v>
      </c>
      <c r="I215" s="849">
        <v>101.42</v>
      </c>
      <c r="J215" s="832"/>
      <c r="K215" s="832">
        <v>253.54999999999998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5" customHeight="1" x14ac:dyDescent="0.2">
      <c r="A216" s="831" t="s">
        <v>6417</v>
      </c>
      <c r="B216" s="832" t="s">
        <v>6418</v>
      </c>
      <c r="C216" s="832" t="s">
        <v>598</v>
      </c>
      <c r="D216" s="832" t="s">
        <v>2930</v>
      </c>
      <c r="E216" s="832" t="s">
        <v>6419</v>
      </c>
      <c r="F216" s="832" t="s">
        <v>6426</v>
      </c>
      <c r="G216" s="832" t="s">
        <v>713</v>
      </c>
      <c r="H216" s="849">
        <v>0.2</v>
      </c>
      <c r="I216" s="849">
        <v>12.28</v>
      </c>
      <c r="J216" s="832">
        <v>0.52299829642248719</v>
      </c>
      <c r="K216" s="832">
        <v>61.399999999999991</v>
      </c>
      <c r="L216" s="849">
        <v>0.4</v>
      </c>
      <c r="M216" s="849">
        <v>23.48</v>
      </c>
      <c r="N216" s="832">
        <v>1</v>
      </c>
      <c r="O216" s="832">
        <v>58.699999999999996</v>
      </c>
      <c r="P216" s="849">
        <v>0.30000000000000004</v>
      </c>
      <c r="Q216" s="849">
        <v>15.190000000000001</v>
      </c>
      <c r="R216" s="837">
        <v>0.64693356047700179</v>
      </c>
      <c r="S216" s="850">
        <v>50.633333333333333</v>
      </c>
    </row>
    <row r="217" spans="1:19" ht="14.45" customHeight="1" x14ac:dyDescent="0.2">
      <c r="A217" s="831" t="s">
        <v>6417</v>
      </c>
      <c r="B217" s="832" t="s">
        <v>6418</v>
      </c>
      <c r="C217" s="832" t="s">
        <v>598</v>
      </c>
      <c r="D217" s="832" t="s">
        <v>2930</v>
      </c>
      <c r="E217" s="832" t="s">
        <v>6419</v>
      </c>
      <c r="F217" s="832" t="s">
        <v>6428</v>
      </c>
      <c r="G217" s="832" t="s">
        <v>719</v>
      </c>
      <c r="H217" s="849"/>
      <c r="I217" s="849"/>
      <c r="J217" s="832"/>
      <c r="K217" s="832"/>
      <c r="L217" s="849"/>
      <c r="M217" s="849"/>
      <c r="N217" s="832"/>
      <c r="O217" s="832"/>
      <c r="P217" s="849">
        <v>0.2</v>
      </c>
      <c r="Q217" s="849">
        <v>122.28</v>
      </c>
      <c r="R217" s="837"/>
      <c r="S217" s="850">
        <v>611.4</v>
      </c>
    </row>
    <row r="218" spans="1:19" ht="14.45" customHeight="1" x14ac:dyDescent="0.2">
      <c r="A218" s="831" t="s">
        <v>6417</v>
      </c>
      <c r="B218" s="832" t="s">
        <v>6418</v>
      </c>
      <c r="C218" s="832" t="s">
        <v>598</v>
      </c>
      <c r="D218" s="832" t="s">
        <v>2930</v>
      </c>
      <c r="E218" s="832" t="s">
        <v>6419</v>
      </c>
      <c r="F218" s="832" t="s">
        <v>6431</v>
      </c>
      <c r="G218" s="832" t="s">
        <v>3936</v>
      </c>
      <c r="H218" s="849">
        <v>0.1</v>
      </c>
      <c r="I218" s="849">
        <v>17.7</v>
      </c>
      <c r="J218" s="832">
        <v>0.25</v>
      </c>
      <c r="K218" s="832">
        <v>176.99999999999997</v>
      </c>
      <c r="L218" s="849">
        <v>0.4</v>
      </c>
      <c r="M218" s="849">
        <v>70.8</v>
      </c>
      <c r="N218" s="832">
        <v>1</v>
      </c>
      <c r="O218" s="832">
        <v>176.99999999999997</v>
      </c>
      <c r="P218" s="849"/>
      <c r="Q218" s="849"/>
      <c r="R218" s="837"/>
      <c r="S218" s="850"/>
    </row>
    <row r="219" spans="1:19" ht="14.45" customHeight="1" x14ac:dyDescent="0.2">
      <c r="A219" s="831" t="s">
        <v>6417</v>
      </c>
      <c r="B219" s="832" t="s">
        <v>6418</v>
      </c>
      <c r="C219" s="832" t="s">
        <v>598</v>
      </c>
      <c r="D219" s="832" t="s">
        <v>2930</v>
      </c>
      <c r="E219" s="832" t="s">
        <v>6419</v>
      </c>
      <c r="F219" s="832" t="s">
        <v>6432</v>
      </c>
      <c r="G219" s="832" t="s">
        <v>749</v>
      </c>
      <c r="H219" s="849">
        <v>0.1</v>
      </c>
      <c r="I219" s="849">
        <v>7.8</v>
      </c>
      <c r="J219" s="832">
        <v>1.6595744680851063</v>
      </c>
      <c r="K219" s="832">
        <v>78</v>
      </c>
      <c r="L219" s="849">
        <v>0.1</v>
      </c>
      <c r="M219" s="849">
        <v>4.7</v>
      </c>
      <c r="N219" s="832">
        <v>1</v>
      </c>
      <c r="O219" s="832">
        <v>47</v>
      </c>
      <c r="P219" s="849">
        <v>0.4</v>
      </c>
      <c r="Q219" s="849">
        <v>18.87</v>
      </c>
      <c r="R219" s="837">
        <v>4.0148936170212766</v>
      </c>
      <c r="S219" s="850">
        <v>47.174999999999997</v>
      </c>
    </row>
    <row r="220" spans="1:19" ht="14.45" customHeight="1" x14ac:dyDescent="0.2">
      <c r="A220" s="831" t="s">
        <v>6417</v>
      </c>
      <c r="B220" s="832" t="s">
        <v>6418</v>
      </c>
      <c r="C220" s="832" t="s">
        <v>598</v>
      </c>
      <c r="D220" s="832" t="s">
        <v>2930</v>
      </c>
      <c r="E220" s="832" t="s">
        <v>6419</v>
      </c>
      <c r="F220" s="832" t="s">
        <v>6439</v>
      </c>
      <c r="G220" s="832" t="s">
        <v>687</v>
      </c>
      <c r="H220" s="849"/>
      <c r="I220" s="849"/>
      <c r="J220" s="832"/>
      <c r="K220" s="832"/>
      <c r="L220" s="849">
        <v>0.04</v>
      </c>
      <c r="M220" s="849">
        <v>4.8600000000000003</v>
      </c>
      <c r="N220" s="832">
        <v>1</v>
      </c>
      <c r="O220" s="832">
        <v>121.5</v>
      </c>
      <c r="P220" s="849">
        <v>0.04</v>
      </c>
      <c r="Q220" s="849">
        <v>4.8600000000000003</v>
      </c>
      <c r="R220" s="837">
        <v>1</v>
      </c>
      <c r="S220" s="850">
        <v>121.5</v>
      </c>
    </row>
    <row r="221" spans="1:19" ht="14.45" customHeight="1" x14ac:dyDescent="0.2">
      <c r="A221" s="831" t="s">
        <v>6417</v>
      </c>
      <c r="B221" s="832" t="s">
        <v>6418</v>
      </c>
      <c r="C221" s="832" t="s">
        <v>598</v>
      </c>
      <c r="D221" s="832" t="s">
        <v>2930</v>
      </c>
      <c r="E221" s="832" t="s">
        <v>6419</v>
      </c>
      <c r="F221" s="832" t="s">
        <v>6440</v>
      </c>
      <c r="G221" s="832" t="s">
        <v>687</v>
      </c>
      <c r="H221" s="849"/>
      <c r="I221" s="849"/>
      <c r="J221" s="832"/>
      <c r="K221" s="832"/>
      <c r="L221" s="849">
        <v>0.12</v>
      </c>
      <c r="M221" s="849">
        <v>24.08</v>
      </c>
      <c r="N221" s="832">
        <v>1</v>
      </c>
      <c r="O221" s="832">
        <v>200.66666666666666</v>
      </c>
      <c r="P221" s="849">
        <v>0.06</v>
      </c>
      <c r="Q221" s="849">
        <v>12.04</v>
      </c>
      <c r="R221" s="837">
        <v>0.5</v>
      </c>
      <c r="S221" s="850">
        <v>200.66666666666666</v>
      </c>
    </row>
    <row r="222" spans="1:19" ht="14.45" customHeight="1" x14ac:dyDescent="0.2">
      <c r="A222" s="831" t="s">
        <v>6417</v>
      </c>
      <c r="B222" s="832" t="s">
        <v>6418</v>
      </c>
      <c r="C222" s="832" t="s">
        <v>598</v>
      </c>
      <c r="D222" s="832" t="s">
        <v>2930</v>
      </c>
      <c r="E222" s="832" t="s">
        <v>6419</v>
      </c>
      <c r="F222" s="832" t="s">
        <v>6441</v>
      </c>
      <c r="G222" s="832" t="s">
        <v>687</v>
      </c>
      <c r="H222" s="849">
        <v>0.1</v>
      </c>
      <c r="I222" s="849">
        <v>24.34</v>
      </c>
      <c r="J222" s="832"/>
      <c r="K222" s="832">
        <v>243.39999999999998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5" customHeight="1" x14ac:dyDescent="0.2">
      <c r="A223" s="831" t="s">
        <v>6417</v>
      </c>
      <c r="B223" s="832" t="s">
        <v>6418</v>
      </c>
      <c r="C223" s="832" t="s">
        <v>598</v>
      </c>
      <c r="D223" s="832" t="s">
        <v>2930</v>
      </c>
      <c r="E223" s="832" t="s">
        <v>6419</v>
      </c>
      <c r="F223" s="832" t="s">
        <v>6446</v>
      </c>
      <c r="G223" s="832" t="s">
        <v>699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0.2</v>
      </c>
      <c r="Q223" s="849">
        <v>5.48</v>
      </c>
      <c r="R223" s="837"/>
      <c r="S223" s="850">
        <v>27.400000000000002</v>
      </c>
    </row>
    <row r="224" spans="1:19" ht="14.45" customHeight="1" x14ac:dyDescent="0.2">
      <c r="A224" s="831" t="s">
        <v>6417</v>
      </c>
      <c r="B224" s="832" t="s">
        <v>6418</v>
      </c>
      <c r="C224" s="832" t="s">
        <v>598</v>
      </c>
      <c r="D224" s="832" t="s">
        <v>2930</v>
      </c>
      <c r="E224" s="832" t="s">
        <v>6412</v>
      </c>
      <c r="F224" s="832" t="s">
        <v>6460</v>
      </c>
      <c r="G224" s="832" t="s">
        <v>6461</v>
      </c>
      <c r="H224" s="849">
        <v>1</v>
      </c>
      <c r="I224" s="849">
        <v>78</v>
      </c>
      <c r="J224" s="832"/>
      <c r="K224" s="832">
        <v>78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5" customHeight="1" x14ac:dyDescent="0.2">
      <c r="A225" s="831" t="s">
        <v>6417</v>
      </c>
      <c r="B225" s="832" t="s">
        <v>6418</v>
      </c>
      <c r="C225" s="832" t="s">
        <v>598</v>
      </c>
      <c r="D225" s="832" t="s">
        <v>2930</v>
      </c>
      <c r="E225" s="832" t="s">
        <v>6412</v>
      </c>
      <c r="F225" s="832" t="s">
        <v>6462</v>
      </c>
      <c r="G225" s="832" t="s">
        <v>6463</v>
      </c>
      <c r="H225" s="849">
        <v>8</v>
      </c>
      <c r="I225" s="849">
        <v>1176</v>
      </c>
      <c r="J225" s="832">
        <v>0.42075134168157424</v>
      </c>
      <c r="K225" s="832">
        <v>147</v>
      </c>
      <c r="L225" s="849">
        <v>19</v>
      </c>
      <c r="M225" s="849">
        <v>2795</v>
      </c>
      <c r="N225" s="832">
        <v>1</v>
      </c>
      <c r="O225" s="832">
        <v>147.10526315789474</v>
      </c>
      <c r="P225" s="849">
        <v>20</v>
      </c>
      <c r="Q225" s="849">
        <v>3020</v>
      </c>
      <c r="R225" s="837">
        <v>1.0805008944543828</v>
      </c>
      <c r="S225" s="850">
        <v>151</v>
      </c>
    </row>
    <row r="226" spans="1:19" ht="14.45" customHeight="1" x14ac:dyDescent="0.2">
      <c r="A226" s="831" t="s">
        <v>6417</v>
      </c>
      <c r="B226" s="832" t="s">
        <v>6418</v>
      </c>
      <c r="C226" s="832" t="s">
        <v>598</v>
      </c>
      <c r="D226" s="832" t="s">
        <v>2930</v>
      </c>
      <c r="E226" s="832" t="s">
        <v>6412</v>
      </c>
      <c r="F226" s="832" t="s">
        <v>6464</v>
      </c>
      <c r="G226" s="832" t="s">
        <v>6465</v>
      </c>
      <c r="H226" s="849">
        <v>94</v>
      </c>
      <c r="I226" s="849">
        <v>3478</v>
      </c>
      <c r="J226" s="832">
        <v>0.6962962962962963</v>
      </c>
      <c r="K226" s="832">
        <v>37</v>
      </c>
      <c r="L226" s="849">
        <v>135</v>
      </c>
      <c r="M226" s="849">
        <v>4995</v>
      </c>
      <c r="N226" s="832">
        <v>1</v>
      </c>
      <c r="O226" s="832">
        <v>37</v>
      </c>
      <c r="P226" s="849">
        <v>127</v>
      </c>
      <c r="Q226" s="849">
        <v>4826</v>
      </c>
      <c r="R226" s="837">
        <v>0.96616616616616613</v>
      </c>
      <c r="S226" s="850">
        <v>38</v>
      </c>
    </row>
    <row r="227" spans="1:19" ht="14.45" customHeight="1" x14ac:dyDescent="0.2">
      <c r="A227" s="831" t="s">
        <v>6417</v>
      </c>
      <c r="B227" s="832" t="s">
        <v>6418</v>
      </c>
      <c r="C227" s="832" t="s">
        <v>598</v>
      </c>
      <c r="D227" s="832" t="s">
        <v>2930</v>
      </c>
      <c r="E227" s="832" t="s">
        <v>6412</v>
      </c>
      <c r="F227" s="832" t="s">
        <v>6470</v>
      </c>
      <c r="G227" s="832" t="s">
        <v>6471</v>
      </c>
      <c r="H227" s="849">
        <v>1283</v>
      </c>
      <c r="I227" s="849">
        <v>322033</v>
      </c>
      <c r="J227" s="832">
        <v>1.0684855603333865</v>
      </c>
      <c r="K227" s="832">
        <v>251</v>
      </c>
      <c r="L227" s="849">
        <v>1196</v>
      </c>
      <c r="M227" s="849">
        <v>301392</v>
      </c>
      <c r="N227" s="832">
        <v>1</v>
      </c>
      <c r="O227" s="832">
        <v>252</v>
      </c>
      <c r="P227" s="849">
        <v>1051</v>
      </c>
      <c r="Q227" s="849">
        <v>266954</v>
      </c>
      <c r="R227" s="837">
        <v>0.88573684769336947</v>
      </c>
      <c r="S227" s="850">
        <v>254</v>
      </c>
    </row>
    <row r="228" spans="1:19" ht="14.45" customHeight="1" x14ac:dyDescent="0.2">
      <c r="A228" s="831" t="s">
        <v>6417</v>
      </c>
      <c r="B228" s="832" t="s">
        <v>6418</v>
      </c>
      <c r="C228" s="832" t="s">
        <v>598</v>
      </c>
      <c r="D228" s="832" t="s">
        <v>2930</v>
      </c>
      <c r="E228" s="832" t="s">
        <v>6412</v>
      </c>
      <c r="F228" s="832" t="s">
        <v>6472</v>
      </c>
      <c r="G228" s="832" t="s">
        <v>6473</v>
      </c>
      <c r="H228" s="849">
        <v>33</v>
      </c>
      <c r="I228" s="849">
        <v>23133</v>
      </c>
      <c r="J228" s="832">
        <v>0.6461370873135579</v>
      </c>
      <c r="K228" s="832">
        <v>701</v>
      </c>
      <c r="L228" s="849">
        <v>51</v>
      </c>
      <c r="M228" s="849">
        <v>35802</v>
      </c>
      <c r="N228" s="832">
        <v>1</v>
      </c>
      <c r="O228" s="832">
        <v>702</v>
      </c>
      <c r="P228" s="849">
        <v>50</v>
      </c>
      <c r="Q228" s="849">
        <v>35350</v>
      </c>
      <c r="R228" s="837">
        <v>0.98737500698285008</v>
      </c>
      <c r="S228" s="850">
        <v>707</v>
      </c>
    </row>
    <row r="229" spans="1:19" ht="14.45" customHeight="1" x14ac:dyDescent="0.2">
      <c r="A229" s="831" t="s">
        <v>6417</v>
      </c>
      <c r="B229" s="832" t="s">
        <v>6418</v>
      </c>
      <c r="C229" s="832" t="s">
        <v>598</v>
      </c>
      <c r="D229" s="832" t="s">
        <v>2930</v>
      </c>
      <c r="E229" s="832" t="s">
        <v>6412</v>
      </c>
      <c r="F229" s="832" t="s">
        <v>6474</v>
      </c>
      <c r="G229" s="832" t="s">
        <v>6475</v>
      </c>
      <c r="H229" s="849"/>
      <c r="I229" s="849"/>
      <c r="J229" s="832"/>
      <c r="K229" s="832"/>
      <c r="L229" s="849">
        <v>2</v>
      </c>
      <c r="M229" s="849">
        <v>710</v>
      </c>
      <c r="N229" s="832">
        <v>1</v>
      </c>
      <c r="O229" s="832">
        <v>355</v>
      </c>
      <c r="P229" s="849"/>
      <c r="Q229" s="849"/>
      <c r="R229" s="837"/>
      <c r="S229" s="850"/>
    </row>
    <row r="230" spans="1:19" ht="14.45" customHeight="1" x14ac:dyDescent="0.2">
      <c r="A230" s="831" t="s">
        <v>6417</v>
      </c>
      <c r="B230" s="832" t="s">
        <v>6418</v>
      </c>
      <c r="C230" s="832" t="s">
        <v>598</v>
      </c>
      <c r="D230" s="832" t="s">
        <v>2930</v>
      </c>
      <c r="E230" s="832" t="s">
        <v>6412</v>
      </c>
      <c r="F230" s="832" t="s">
        <v>6478</v>
      </c>
      <c r="G230" s="832" t="s">
        <v>6479</v>
      </c>
      <c r="H230" s="849">
        <v>165</v>
      </c>
      <c r="I230" s="849">
        <v>5499.99</v>
      </c>
      <c r="J230" s="832">
        <v>0.73333199999999998</v>
      </c>
      <c r="K230" s="832">
        <v>33.333272727272728</v>
      </c>
      <c r="L230" s="849">
        <v>225</v>
      </c>
      <c r="M230" s="849">
        <v>7500</v>
      </c>
      <c r="N230" s="832">
        <v>1</v>
      </c>
      <c r="O230" s="832">
        <v>33.333333333333336</v>
      </c>
      <c r="P230" s="849">
        <v>317</v>
      </c>
      <c r="Q230" s="849">
        <v>10566.68</v>
      </c>
      <c r="R230" s="837">
        <v>1.4088906666666667</v>
      </c>
      <c r="S230" s="850">
        <v>33.33337539432177</v>
      </c>
    </row>
    <row r="231" spans="1:19" ht="14.45" customHeight="1" x14ac:dyDescent="0.2">
      <c r="A231" s="831" t="s">
        <v>6417</v>
      </c>
      <c r="B231" s="832" t="s">
        <v>6418</v>
      </c>
      <c r="C231" s="832" t="s">
        <v>598</v>
      </c>
      <c r="D231" s="832" t="s">
        <v>2930</v>
      </c>
      <c r="E231" s="832" t="s">
        <v>6412</v>
      </c>
      <c r="F231" s="832" t="s">
        <v>6482</v>
      </c>
      <c r="G231" s="832" t="s">
        <v>6483</v>
      </c>
      <c r="H231" s="849">
        <v>16</v>
      </c>
      <c r="I231" s="849">
        <v>1920</v>
      </c>
      <c r="J231" s="832">
        <v>0.36063110443275731</v>
      </c>
      <c r="K231" s="832">
        <v>120</v>
      </c>
      <c r="L231" s="849">
        <v>44</v>
      </c>
      <c r="M231" s="849">
        <v>5324</v>
      </c>
      <c r="N231" s="832">
        <v>1</v>
      </c>
      <c r="O231" s="832">
        <v>121</v>
      </c>
      <c r="P231" s="849">
        <v>40</v>
      </c>
      <c r="Q231" s="849">
        <v>4880</v>
      </c>
      <c r="R231" s="837">
        <v>0.91660405709992487</v>
      </c>
      <c r="S231" s="850">
        <v>122</v>
      </c>
    </row>
    <row r="232" spans="1:19" ht="14.45" customHeight="1" x14ac:dyDescent="0.2">
      <c r="A232" s="831" t="s">
        <v>6417</v>
      </c>
      <c r="B232" s="832" t="s">
        <v>6418</v>
      </c>
      <c r="C232" s="832" t="s">
        <v>598</v>
      </c>
      <c r="D232" s="832" t="s">
        <v>2930</v>
      </c>
      <c r="E232" s="832" t="s">
        <v>6412</v>
      </c>
      <c r="F232" s="832" t="s">
        <v>6484</v>
      </c>
      <c r="G232" s="832" t="s">
        <v>6485</v>
      </c>
      <c r="H232" s="849">
        <v>1</v>
      </c>
      <c r="I232" s="849">
        <v>32</v>
      </c>
      <c r="J232" s="832">
        <v>1</v>
      </c>
      <c r="K232" s="832">
        <v>32</v>
      </c>
      <c r="L232" s="849">
        <v>1</v>
      </c>
      <c r="M232" s="849">
        <v>32</v>
      </c>
      <c r="N232" s="832">
        <v>1</v>
      </c>
      <c r="O232" s="832">
        <v>32</v>
      </c>
      <c r="P232" s="849">
        <v>5</v>
      </c>
      <c r="Q232" s="849">
        <v>165</v>
      </c>
      <c r="R232" s="837">
        <v>5.15625</v>
      </c>
      <c r="S232" s="850">
        <v>33</v>
      </c>
    </row>
    <row r="233" spans="1:19" ht="14.45" customHeight="1" x14ac:dyDescent="0.2">
      <c r="A233" s="831" t="s">
        <v>6417</v>
      </c>
      <c r="B233" s="832" t="s">
        <v>6418</v>
      </c>
      <c r="C233" s="832" t="s">
        <v>598</v>
      </c>
      <c r="D233" s="832" t="s">
        <v>2930</v>
      </c>
      <c r="E233" s="832" t="s">
        <v>6412</v>
      </c>
      <c r="F233" s="832" t="s">
        <v>6486</v>
      </c>
      <c r="G233" s="832" t="s">
        <v>6487</v>
      </c>
      <c r="H233" s="849">
        <v>1</v>
      </c>
      <c r="I233" s="849">
        <v>74</v>
      </c>
      <c r="J233" s="832">
        <v>1</v>
      </c>
      <c r="K233" s="832">
        <v>74</v>
      </c>
      <c r="L233" s="849">
        <v>1</v>
      </c>
      <c r="M233" s="849">
        <v>74</v>
      </c>
      <c r="N233" s="832">
        <v>1</v>
      </c>
      <c r="O233" s="832">
        <v>74</v>
      </c>
      <c r="P233" s="849">
        <v>5</v>
      </c>
      <c r="Q233" s="849">
        <v>375</v>
      </c>
      <c r="R233" s="837">
        <v>5.0675675675675675</v>
      </c>
      <c r="S233" s="850">
        <v>75</v>
      </c>
    </row>
    <row r="234" spans="1:19" ht="14.45" customHeight="1" x14ac:dyDescent="0.2">
      <c r="A234" s="831" t="s">
        <v>6417</v>
      </c>
      <c r="B234" s="832" t="s">
        <v>6418</v>
      </c>
      <c r="C234" s="832" t="s">
        <v>598</v>
      </c>
      <c r="D234" s="832" t="s">
        <v>2930</v>
      </c>
      <c r="E234" s="832" t="s">
        <v>6412</v>
      </c>
      <c r="F234" s="832" t="s">
        <v>6488</v>
      </c>
      <c r="G234" s="832" t="s">
        <v>6489</v>
      </c>
      <c r="H234" s="849">
        <v>2</v>
      </c>
      <c r="I234" s="849">
        <v>154</v>
      </c>
      <c r="J234" s="832">
        <v>0.33333333333333331</v>
      </c>
      <c r="K234" s="832">
        <v>77</v>
      </c>
      <c r="L234" s="849">
        <v>6</v>
      </c>
      <c r="M234" s="849">
        <v>462</v>
      </c>
      <c r="N234" s="832">
        <v>1</v>
      </c>
      <c r="O234" s="832">
        <v>77</v>
      </c>
      <c r="P234" s="849">
        <v>6</v>
      </c>
      <c r="Q234" s="849">
        <v>468</v>
      </c>
      <c r="R234" s="837">
        <v>1.0129870129870129</v>
      </c>
      <c r="S234" s="850">
        <v>78</v>
      </c>
    </row>
    <row r="235" spans="1:19" ht="14.45" customHeight="1" x14ac:dyDescent="0.2">
      <c r="A235" s="831" t="s">
        <v>6417</v>
      </c>
      <c r="B235" s="832" t="s">
        <v>6418</v>
      </c>
      <c r="C235" s="832" t="s">
        <v>598</v>
      </c>
      <c r="D235" s="832" t="s">
        <v>2930</v>
      </c>
      <c r="E235" s="832" t="s">
        <v>6412</v>
      </c>
      <c r="F235" s="832" t="s">
        <v>6490</v>
      </c>
      <c r="G235" s="832" t="s">
        <v>6491</v>
      </c>
      <c r="H235" s="849">
        <v>1</v>
      </c>
      <c r="I235" s="849">
        <v>619</v>
      </c>
      <c r="J235" s="832"/>
      <c r="K235" s="832">
        <v>619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5" customHeight="1" x14ac:dyDescent="0.2">
      <c r="A236" s="831" t="s">
        <v>6417</v>
      </c>
      <c r="B236" s="832" t="s">
        <v>6418</v>
      </c>
      <c r="C236" s="832" t="s">
        <v>598</v>
      </c>
      <c r="D236" s="832" t="s">
        <v>2930</v>
      </c>
      <c r="E236" s="832" t="s">
        <v>6412</v>
      </c>
      <c r="F236" s="832" t="s">
        <v>6494</v>
      </c>
      <c r="G236" s="832" t="s">
        <v>6495</v>
      </c>
      <c r="H236" s="849">
        <v>132</v>
      </c>
      <c r="I236" s="849">
        <v>23364</v>
      </c>
      <c r="J236" s="832">
        <v>0.51073317885716785</v>
      </c>
      <c r="K236" s="832">
        <v>177</v>
      </c>
      <c r="L236" s="849">
        <v>257</v>
      </c>
      <c r="M236" s="849">
        <v>45746</v>
      </c>
      <c r="N236" s="832">
        <v>1</v>
      </c>
      <c r="O236" s="832">
        <v>178</v>
      </c>
      <c r="P236" s="849">
        <v>268</v>
      </c>
      <c r="Q236" s="849">
        <v>47972</v>
      </c>
      <c r="R236" s="837">
        <v>1.0486599921304596</v>
      </c>
      <c r="S236" s="850">
        <v>179</v>
      </c>
    </row>
    <row r="237" spans="1:19" ht="14.45" customHeight="1" x14ac:dyDescent="0.2">
      <c r="A237" s="831" t="s">
        <v>6417</v>
      </c>
      <c r="B237" s="832" t="s">
        <v>6418</v>
      </c>
      <c r="C237" s="832" t="s">
        <v>598</v>
      </c>
      <c r="D237" s="832" t="s">
        <v>2931</v>
      </c>
      <c r="E237" s="832" t="s">
        <v>6419</v>
      </c>
      <c r="F237" s="832" t="s">
        <v>6420</v>
      </c>
      <c r="G237" s="832" t="s">
        <v>6421</v>
      </c>
      <c r="H237" s="849"/>
      <c r="I237" s="849"/>
      <c r="J237" s="832"/>
      <c r="K237" s="832"/>
      <c r="L237" s="849">
        <v>0.2</v>
      </c>
      <c r="M237" s="849">
        <v>10.82</v>
      </c>
      <c r="N237" s="832">
        <v>1</v>
      </c>
      <c r="O237" s="832">
        <v>54.1</v>
      </c>
      <c r="P237" s="849">
        <v>0.2</v>
      </c>
      <c r="Q237" s="849">
        <v>10.88</v>
      </c>
      <c r="R237" s="837">
        <v>1.0055452865064696</v>
      </c>
      <c r="S237" s="850">
        <v>54.4</v>
      </c>
    </row>
    <row r="238" spans="1:19" ht="14.45" customHeight="1" x14ac:dyDescent="0.2">
      <c r="A238" s="831" t="s">
        <v>6417</v>
      </c>
      <c r="B238" s="832" t="s">
        <v>6418</v>
      </c>
      <c r="C238" s="832" t="s">
        <v>598</v>
      </c>
      <c r="D238" s="832" t="s">
        <v>2931</v>
      </c>
      <c r="E238" s="832" t="s">
        <v>6419</v>
      </c>
      <c r="F238" s="832" t="s">
        <v>6422</v>
      </c>
      <c r="G238" s="832" t="s">
        <v>6423</v>
      </c>
      <c r="H238" s="849">
        <v>0.8</v>
      </c>
      <c r="I238" s="849">
        <v>55.76</v>
      </c>
      <c r="J238" s="832">
        <v>0.1111111111111111</v>
      </c>
      <c r="K238" s="832">
        <v>69.699999999999989</v>
      </c>
      <c r="L238" s="849">
        <v>7.2</v>
      </c>
      <c r="M238" s="849">
        <v>501.84000000000003</v>
      </c>
      <c r="N238" s="832">
        <v>1</v>
      </c>
      <c r="O238" s="832">
        <v>69.7</v>
      </c>
      <c r="P238" s="849">
        <v>3.9</v>
      </c>
      <c r="Q238" s="849">
        <v>271.83000000000004</v>
      </c>
      <c r="R238" s="837">
        <v>0.54166666666666674</v>
      </c>
      <c r="S238" s="850">
        <v>69.700000000000017</v>
      </c>
    </row>
    <row r="239" spans="1:19" ht="14.45" customHeight="1" x14ac:dyDescent="0.2">
      <c r="A239" s="831" t="s">
        <v>6417</v>
      </c>
      <c r="B239" s="832" t="s">
        <v>6418</v>
      </c>
      <c r="C239" s="832" t="s">
        <v>598</v>
      </c>
      <c r="D239" s="832" t="s">
        <v>2931</v>
      </c>
      <c r="E239" s="832" t="s">
        <v>6419</v>
      </c>
      <c r="F239" s="832" t="s">
        <v>6424</v>
      </c>
      <c r="G239" s="832" t="s">
        <v>6425</v>
      </c>
      <c r="H239" s="849">
        <v>4.2</v>
      </c>
      <c r="I239" s="849">
        <v>1544.34</v>
      </c>
      <c r="J239" s="832">
        <v>0.13013033762399262</v>
      </c>
      <c r="K239" s="832">
        <v>367.7</v>
      </c>
      <c r="L239" s="849">
        <v>35.599999999999994</v>
      </c>
      <c r="M239" s="849">
        <v>11867.640000000001</v>
      </c>
      <c r="N239" s="832">
        <v>1</v>
      </c>
      <c r="O239" s="832">
        <v>333.36067415730344</v>
      </c>
      <c r="P239" s="849">
        <v>18.8</v>
      </c>
      <c r="Q239" s="849">
        <v>5624.18</v>
      </c>
      <c r="R239" s="837">
        <v>0.47390888163105721</v>
      </c>
      <c r="S239" s="850">
        <v>299.15851063829786</v>
      </c>
    </row>
    <row r="240" spans="1:19" ht="14.45" customHeight="1" x14ac:dyDescent="0.2">
      <c r="A240" s="831" t="s">
        <v>6417</v>
      </c>
      <c r="B240" s="832" t="s">
        <v>6418</v>
      </c>
      <c r="C240" s="832" t="s">
        <v>598</v>
      </c>
      <c r="D240" s="832" t="s">
        <v>2931</v>
      </c>
      <c r="E240" s="832" t="s">
        <v>6419</v>
      </c>
      <c r="F240" s="832" t="s">
        <v>6426</v>
      </c>
      <c r="G240" s="832" t="s">
        <v>713</v>
      </c>
      <c r="H240" s="849"/>
      <c r="I240" s="849"/>
      <c r="J240" s="832"/>
      <c r="K240" s="832"/>
      <c r="L240" s="849">
        <v>0.1</v>
      </c>
      <c r="M240" s="849">
        <v>5.0599999999999996</v>
      </c>
      <c r="N240" s="832">
        <v>1</v>
      </c>
      <c r="O240" s="832">
        <v>50.599999999999994</v>
      </c>
      <c r="P240" s="849"/>
      <c r="Q240" s="849"/>
      <c r="R240" s="837"/>
      <c r="S240" s="850"/>
    </row>
    <row r="241" spans="1:19" ht="14.45" customHeight="1" x14ac:dyDescent="0.2">
      <c r="A241" s="831" t="s">
        <v>6417</v>
      </c>
      <c r="B241" s="832" t="s">
        <v>6418</v>
      </c>
      <c r="C241" s="832" t="s">
        <v>598</v>
      </c>
      <c r="D241" s="832" t="s">
        <v>2931</v>
      </c>
      <c r="E241" s="832" t="s">
        <v>6419</v>
      </c>
      <c r="F241" s="832" t="s">
        <v>6427</v>
      </c>
      <c r="G241" s="832" t="s">
        <v>717</v>
      </c>
      <c r="H241" s="849">
        <v>8</v>
      </c>
      <c r="I241" s="849">
        <v>109.92</v>
      </c>
      <c r="J241" s="832">
        <v>0.3210374134758609</v>
      </c>
      <c r="K241" s="832">
        <v>13.74</v>
      </c>
      <c r="L241" s="849">
        <v>25</v>
      </c>
      <c r="M241" s="849">
        <v>342.39</v>
      </c>
      <c r="N241" s="832">
        <v>1</v>
      </c>
      <c r="O241" s="832">
        <v>13.695599999999999</v>
      </c>
      <c r="P241" s="849">
        <v>1</v>
      </c>
      <c r="Q241" s="849">
        <v>13.37</v>
      </c>
      <c r="R241" s="837">
        <v>3.9049037647127541E-2</v>
      </c>
      <c r="S241" s="850">
        <v>13.37</v>
      </c>
    </row>
    <row r="242" spans="1:19" ht="14.45" customHeight="1" x14ac:dyDescent="0.2">
      <c r="A242" s="831" t="s">
        <v>6417</v>
      </c>
      <c r="B242" s="832" t="s">
        <v>6418</v>
      </c>
      <c r="C242" s="832" t="s">
        <v>598</v>
      </c>
      <c r="D242" s="832" t="s">
        <v>2931</v>
      </c>
      <c r="E242" s="832" t="s">
        <v>6419</v>
      </c>
      <c r="F242" s="832" t="s">
        <v>6428</v>
      </c>
      <c r="G242" s="832" t="s">
        <v>719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610.89</v>
      </c>
      <c r="R242" s="837"/>
      <c r="S242" s="850">
        <v>610.89</v>
      </c>
    </row>
    <row r="243" spans="1:19" ht="14.45" customHeight="1" x14ac:dyDescent="0.2">
      <c r="A243" s="831" t="s">
        <v>6417</v>
      </c>
      <c r="B243" s="832" t="s">
        <v>6418</v>
      </c>
      <c r="C243" s="832" t="s">
        <v>598</v>
      </c>
      <c r="D243" s="832" t="s">
        <v>2931</v>
      </c>
      <c r="E243" s="832" t="s">
        <v>6419</v>
      </c>
      <c r="F243" s="832" t="s">
        <v>6431</v>
      </c>
      <c r="G243" s="832" t="s">
        <v>3936</v>
      </c>
      <c r="H243" s="849"/>
      <c r="I243" s="849"/>
      <c r="J243" s="832"/>
      <c r="K243" s="832"/>
      <c r="L243" s="849">
        <v>0.2</v>
      </c>
      <c r="M243" s="849">
        <v>35.4</v>
      </c>
      <c r="N243" s="832">
        <v>1</v>
      </c>
      <c r="O243" s="832">
        <v>176.99999999999997</v>
      </c>
      <c r="P243" s="849"/>
      <c r="Q243" s="849"/>
      <c r="R243" s="837"/>
      <c r="S243" s="850"/>
    </row>
    <row r="244" spans="1:19" ht="14.45" customHeight="1" x14ac:dyDescent="0.2">
      <c r="A244" s="831" t="s">
        <v>6417</v>
      </c>
      <c r="B244" s="832" t="s">
        <v>6418</v>
      </c>
      <c r="C244" s="832" t="s">
        <v>598</v>
      </c>
      <c r="D244" s="832" t="s">
        <v>2931</v>
      </c>
      <c r="E244" s="832" t="s">
        <v>6419</v>
      </c>
      <c r="F244" s="832" t="s">
        <v>6432</v>
      </c>
      <c r="G244" s="832" t="s">
        <v>749</v>
      </c>
      <c r="H244" s="849">
        <v>0.1</v>
      </c>
      <c r="I244" s="849">
        <v>7.8</v>
      </c>
      <c r="J244" s="832">
        <v>0.55319148936170215</v>
      </c>
      <c r="K244" s="832">
        <v>78</v>
      </c>
      <c r="L244" s="849">
        <v>0.3</v>
      </c>
      <c r="M244" s="849">
        <v>14.1</v>
      </c>
      <c r="N244" s="832">
        <v>1</v>
      </c>
      <c r="O244" s="832">
        <v>47</v>
      </c>
      <c r="P244" s="849">
        <v>0.2</v>
      </c>
      <c r="Q244" s="849">
        <v>9.42</v>
      </c>
      <c r="R244" s="837">
        <v>0.66808510638297869</v>
      </c>
      <c r="S244" s="850">
        <v>47.099999999999994</v>
      </c>
    </row>
    <row r="245" spans="1:19" ht="14.45" customHeight="1" x14ac:dyDescent="0.2">
      <c r="A245" s="831" t="s">
        <v>6417</v>
      </c>
      <c r="B245" s="832" t="s">
        <v>6418</v>
      </c>
      <c r="C245" s="832" t="s">
        <v>598</v>
      </c>
      <c r="D245" s="832" t="s">
        <v>2931</v>
      </c>
      <c r="E245" s="832" t="s">
        <v>6419</v>
      </c>
      <c r="F245" s="832" t="s">
        <v>6433</v>
      </c>
      <c r="G245" s="832" t="s">
        <v>681</v>
      </c>
      <c r="H245" s="849">
        <v>0.1</v>
      </c>
      <c r="I245" s="849">
        <v>8.51</v>
      </c>
      <c r="J245" s="832">
        <v>4.1292639138240571E-2</v>
      </c>
      <c r="K245" s="832">
        <v>85.1</v>
      </c>
      <c r="L245" s="849">
        <v>3.1</v>
      </c>
      <c r="M245" s="849">
        <v>206.09</v>
      </c>
      <c r="N245" s="832">
        <v>1</v>
      </c>
      <c r="O245" s="832">
        <v>66.480645161290326</v>
      </c>
      <c r="P245" s="849">
        <v>3.3999999999999995</v>
      </c>
      <c r="Q245" s="849">
        <v>204.4</v>
      </c>
      <c r="R245" s="837">
        <v>0.99179969916056088</v>
      </c>
      <c r="S245" s="850">
        <v>60.117647058823543</v>
      </c>
    </row>
    <row r="246" spans="1:19" ht="14.45" customHeight="1" x14ac:dyDescent="0.2">
      <c r="A246" s="831" t="s">
        <v>6417</v>
      </c>
      <c r="B246" s="832" t="s">
        <v>6418</v>
      </c>
      <c r="C246" s="832" t="s">
        <v>598</v>
      </c>
      <c r="D246" s="832" t="s">
        <v>2931</v>
      </c>
      <c r="E246" s="832" t="s">
        <v>6419</v>
      </c>
      <c r="F246" s="832" t="s">
        <v>6436</v>
      </c>
      <c r="G246" s="832" t="s">
        <v>674</v>
      </c>
      <c r="H246" s="849">
        <v>2.8</v>
      </c>
      <c r="I246" s="849">
        <v>1820</v>
      </c>
      <c r="J246" s="832">
        <v>0.2002887679819696</v>
      </c>
      <c r="K246" s="832">
        <v>650</v>
      </c>
      <c r="L246" s="849">
        <v>15</v>
      </c>
      <c r="M246" s="849">
        <v>9086.880000000001</v>
      </c>
      <c r="N246" s="832">
        <v>1</v>
      </c>
      <c r="O246" s="832">
        <v>605.79200000000003</v>
      </c>
      <c r="P246" s="849">
        <v>9.6</v>
      </c>
      <c r="Q246" s="849">
        <v>5134.57</v>
      </c>
      <c r="R246" s="837">
        <v>0.56505313154790193</v>
      </c>
      <c r="S246" s="850">
        <v>534.85104166666667</v>
      </c>
    </row>
    <row r="247" spans="1:19" ht="14.45" customHeight="1" x14ac:dyDescent="0.2">
      <c r="A247" s="831" t="s">
        <v>6417</v>
      </c>
      <c r="B247" s="832" t="s">
        <v>6418</v>
      </c>
      <c r="C247" s="832" t="s">
        <v>598</v>
      </c>
      <c r="D247" s="832" t="s">
        <v>2931</v>
      </c>
      <c r="E247" s="832" t="s">
        <v>6419</v>
      </c>
      <c r="F247" s="832" t="s">
        <v>6437</v>
      </c>
      <c r="G247" s="832" t="s">
        <v>679</v>
      </c>
      <c r="H247" s="849"/>
      <c r="I247" s="849"/>
      <c r="J247" s="832"/>
      <c r="K247" s="832"/>
      <c r="L247" s="849">
        <v>1</v>
      </c>
      <c r="M247" s="849">
        <v>16.8</v>
      </c>
      <c r="N247" s="832">
        <v>1</v>
      </c>
      <c r="O247" s="832">
        <v>16.8</v>
      </c>
      <c r="P247" s="849"/>
      <c r="Q247" s="849"/>
      <c r="R247" s="837"/>
      <c r="S247" s="850"/>
    </row>
    <row r="248" spans="1:19" ht="14.45" customHeight="1" x14ac:dyDescent="0.2">
      <c r="A248" s="831" t="s">
        <v>6417</v>
      </c>
      <c r="B248" s="832" t="s">
        <v>6418</v>
      </c>
      <c r="C248" s="832" t="s">
        <v>598</v>
      </c>
      <c r="D248" s="832" t="s">
        <v>2931</v>
      </c>
      <c r="E248" s="832" t="s">
        <v>6419</v>
      </c>
      <c r="F248" s="832" t="s">
        <v>6439</v>
      </c>
      <c r="G248" s="832" t="s">
        <v>687</v>
      </c>
      <c r="H248" s="849"/>
      <c r="I248" s="849"/>
      <c r="J248" s="832"/>
      <c r="K248" s="832"/>
      <c r="L248" s="849">
        <v>0.02</v>
      </c>
      <c r="M248" s="849">
        <v>2.4300000000000002</v>
      </c>
      <c r="N248" s="832">
        <v>1</v>
      </c>
      <c r="O248" s="832">
        <v>121.5</v>
      </c>
      <c r="P248" s="849">
        <v>0.04</v>
      </c>
      <c r="Q248" s="849">
        <v>4.8600000000000003</v>
      </c>
      <c r="R248" s="837">
        <v>2</v>
      </c>
      <c r="S248" s="850">
        <v>121.5</v>
      </c>
    </row>
    <row r="249" spans="1:19" ht="14.45" customHeight="1" x14ac:dyDescent="0.2">
      <c r="A249" s="831" t="s">
        <v>6417</v>
      </c>
      <c r="B249" s="832" t="s">
        <v>6418</v>
      </c>
      <c r="C249" s="832" t="s">
        <v>598</v>
      </c>
      <c r="D249" s="832" t="s">
        <v>2931</v>
      </c>
      <c r="E249" s="832" t="s">
        <v>6419</v>
      </c>
      <c r="F249" s="832" t="s">
        <v>6440</v>
      </c>
      <c r="G249" s="832" t="s">
        <v>687</v>
      </c>
      <c r="H249" s="849"/>
      <c r="I249" s="849"/>
      <c r="J249" s="832"/>
      <c r="K249" s="832"/>
      <c r="L249" s="849">
        <v>0.06</v>
      </c>
      <c r="M249" s="849">
        <v>12.04</v>
      </c>
      <c r="N249" s="832">
        <v>1</v>
      </c>
      <c r="O249" s="832">
        <v>200.66666666666666</v>
      </c>
      <c r="P249" s="849">
        <v>0.13</v>
      </c>
      <c r="Q249" s="849">
        <v>24.09</v>
      </c>
      <c r="R249" s="837">
        <v>2.0008305647840534</v>
      </c>
      <c r="S249" s="850">
        <v>185.30769230769229</v>
      </c>
    </row>
    <row r="250" spans="1:19" ht="14.45" customHeight="1" x14ac:dyDescent="0.2">
      <c r="A250" s="831" t="s">
        <v>6417</v>
      </c>
      <c r="B250" s="832" t="s">
        <v>6418</v>
      </c>
      <c r="C250" s="832" t="s">
        <v>598</v>
      </c>
      <c r="D250" s="832" t="s">
        <v>2931</v>
      </c>
      <c r="E250" s="832" t="s">
        <v>6419</v>
      </c>
      <c r="F250" s="832" t="s">
        <v>6441</v>
      </c>
      <c r="G250" s="832" t="s">
        <v>687</v>
      </c>
      <c r="H250" s="849">
        <v>1</v>
      </c>
      <c r="I250" s="849">
        <v>243.4</v>
      </c>
      <c r="J250" s="832">
        <v>0.10099920329305537</v>
      </c>
      <c r="K250" s="832">
        <v>243.4</v>
      </c>
      <c r="L250" s="849">
        <v>9.8999999999999986</v>
      </c>
      <c r="M250" s="849">
        <v>2409.92</v>
      </c>
      <c r="N250" s="832">
        <v>1</v>
      </c>
      <c r="O250" s="832">
        <v>243.42626262626266</v>
      </c>
      <c r="P250" s="849">
        <v>6.65</v>
      </c>
      <c r="Q250" s="849">
        <v>1618.74</v>
      </c>
      <c r="R250" s="837">
        <v>0.67169864559819414</v>
      </c>
      <c r="S250" s="850">
        <v>243.41954887218043</v>
      </c>
    </row>
    <row r="251" spans="1:19" ht="14.45" customHeight="1" x14ac:dyDescent="0.2">
      <c r="A251" s="831" t="s">
        <v>6417</v>
      </c>
      <c r="B251" s="832" t="s">
        <v>6418</v>
      </c>
      <c r="C251" s="832" t="s">
        <v>598</v>
      </c>
      <c r="D251" s="832" t="s">
        <v>2931</v>
      </c>
      <c r="E251" s="832" t="s">
        <v>6419</v>
      </c>
      <c r="F251" s="832" t="s">
        <v>6442</v>
      </c>
      <c r="G251" s="832" t="s">
        <v>6443</v>
      </c>
      <c r="H251" s="849">
        <v>1.4000000000000001</v>
      </c>
      <c r="I251" s="849">
        <v>52.5</v>
      </c>
      <c r="J251" s="832">
        <v>0.18421052631578946</v>
      </c>
      <c r="K251" s="832">
        <v>37.499999999999993</v>
      </c>
      <c r="L251" s="849">
        <v>7.6</v>
      </c>
      <c r="M251" s="849">
        <v>285</v>
      </c>
      <c r="N251" s="832">
        <v>1</v>
      </c>
      <c r="O251" s="832">
        <v>37.5</v>
      </c>
      <c r="P251" s="849"/>
      <c r="Q251" s="849"/>
      <c r="R251" s="837"/>
      <c r="S251" s="850"/>
    </row>
    <row r="252" spans="1:19" ht="14.45" customHeight="1" x14ac:dyDescent="0.2">
      <c r="A252" s="831" t="s">
        <v>6417</v>
      </c>
      <c r="B252" s="832" t="s">
        <v>6418</v>
      </c>
      <c r="C252" s="832" t="s">
        <v>598</v>
      </c>
      <c r="D252" s="832" t="s">
        <v>2931</v>
      </c>
      <c r="E252" s="832" t="s">
        <v>6419</v>
      </c>
      <c r="F252" s="832" t="s">
        <v>6446</v>
      </c>
      <c r="G252" s="832" t="s">
        <v>699</v>
      </c>
      <c r="H252" s="849"/>
      <c r="I252" s="849"/>
      <c r="J252" s="832"/>
      <c r="K252" s="832"/>
      <c r="L252" s="849"/>
      <c r="M252" s="849"/>
      <c r="N252" s="832"/>
      <c r="O252" s="832"/>
      <c r="P252" s="849">
        <v>0.2</v>
      </c>
      <c r="Q252" s="849">
        <v>6.04</v>
      </c>
      <c r="R252" s="837"/>
      <c r="S252" s="850">
        <v>30.2</v>
      </c>
    </row>
    <row r="253" spans="1:19" ht="14.45" customHeight="1" x14ac:dyDescent="0.2">
      <c r="A253" s="831" t="s">
        <v>6417</v>
      </c>
      <c r="B253" s="832" t="s">
        <v>6418</v>
      </c>
      <c r="C253" s="832" t="s">
        <v>598</v>
      </c>
      <c r="D253" s="832" t="s">
        <v>2931</v>
      </c>
      <c r="E253" s="832" t="s">
        <v>6419</v>
      </c>
      <c r="F253" s="832" t="s">
        <v>6447</v>
      </c>
      <c r="G253" s="832" t="s">
        <v>2358</v>
      </c>
      <c r="H253" s="849"/>
      <c r="I253" s="849"/>
      <c r="J253" s="832"/>
      <c r="K253" s="832"/>
      <c r="L253" s="849"/>
      <c r="M253" s="849"/>
      <c r="N253" s="832"/>
      <c r="O253" s="832"/>
      <c r="P253" s="849">
        <v>1.7</v>
      </c>
      <c r="Q253" s="849">
        <v>358.07</v>
      </c>
      <c r="R253" s="837"/>
      <c r="S253" s="850">
        <v>210.62941176470588</v>
      </c>
    </row>
    <row r="254" spans="1:19" ht="14.45" customHeight="1" x14ac:dyDescent="0.2">
      <c r="A254" s="831" t="s">
        <v>6417</v>
      </c>
      <c r="B254" s="832" t="s">
        <v>6418</v>
      </c>
      <c r="C254" s="832" t="s">
        <v>598</v>
      </c>
      <c r="D254" s="832" t="s">
        <v>2931</v>
      </c>
      <c r="E254" s="832" t="s">
        <v>6419</v>
      </c>
      <c r="F254" s="832" t="s">
        <v>6448</v>
      </c>
      <c r="G254" s="832" t="s">
        <v>2358</v>
      </c>
      <c r="H254" s="849"/>
      <c r="I254" s="849"/>
      <c r="J254" s="832"/>
      <c r="K254" s="832"/>
      <c r="L254" s="849"/>
      <c r="M254" s="849"/>
      <c r="N254" s="832"/>
      <c r="O254" s="832"/>
      <c r="P254" s="849">
        <v>3.2</v>
      </c>
      <c r="Q254" s="849">
        <v>158.07999999999998</v>
      </c>
      <c r="R254" s="837"/>
      <c r="S254" s="850">
        <v>49.399999999999991</v>
      </c>
    </row>
    <row r="255" spans="1:19" ht="14.45" customHeight="1" x14ac:dyDescent="0.2">
      <c r="A255" s="831" t="s">
        <v>6417</v>
      </c>
      <c r="B255" s="832" t="s">
        <v>6418</v>
      </c>
      <c r="C255" s="832" t="s">
        <v>598</v>
      </c>
      <c r="D255" s="832" t="s">
        <v>2931</v>
      </c>
      <c r="E255" s="832" t="s">
        <v>6449</v>
      </c>
      <c r="F255" s="832" t="s">
        <v>6452</v>
      </c>
      <c r="G255" s="832" t="s">
        <v>6453</v>
      </c>
      <c r="H255" s="849"/>
      <c r="I255" s="849"/>
      <c r="J255" s="832"/>
      <c r="K255" s="832"/>
      <c r="L255" s="849">
        <v>40</v>
      </c>
      <c r="M255" s="849">
        <v>9705.6</v>
      </c>
      <c r="N255" s="832">
        <v>1</v>
      </c>
      <c r="O255" s="832">
        <v>242.64000000000001</v>
      </c>
      <c r="P255" s="849">
        <v>22</v>
      </c>
      <c r="Q255" s="849">
        <v>4591.68</v>
      </c>
      <c r="R255" s="837">
        <v>0.47309594460929771</v>
      </c>
      <c r="S255" s="850">
        <v>208.71272727272728</v>
      </c>
    </row>
    <row r="256" spans="1:19" ht="14.45" customHeight="1" x14ac:dyDescent="0.2">
      <c r="A256" s="831" t="s">
        <v>6417</v>
      </c>
      <c r="B256" s="832" t="s">
        <v>6418</v>
      </c>
      <c r="C256" s="832" t="s">
        <v>598</v>
      </c>
      <c r="D256" s="832" t="s">
        <v>2931</v>
      </c>
      <c r="E256" s="832" t="s">
        <v>6449</v>
      </c>
      <c r="F256" s="832" t="s">
        <v>6454</v>
      </c>
      <c r="G256" s="832" t="s">
        <v>6455</v>
      </c>
      <c r="H256" s="849">
        <v>2</v>
      </c>
      <c r="I256" s="849">
        <v>485.28</v>
      </c>
      <c r="J256" s="832">
        <v>0.22222222222222218</v>
      </c>
      <c r="K256" s="832">
        <v>242.64</v>
      </c>
      <c r="L256" s="849">
        <v>9</v>
      </c>
      <c r="M256" s="849">
        <v>2183.7600000000002</v>
      </c>
      <c r="N256" s="832">
        <v>1</v>
      </c>
      <c r="O256" s="832">
        <v>242.64000000000001</v>
      </c>
      <c r="P256" s="849">
        <v>15</v>
      </c>
      <c r="Q256" s="849">
        <v>3079.8</v>
      </c>
      <c r="R256" s="837">
        <v>1.4103198153643257</v>
      </c>
      <c r="S256" s="850">
        <v>205.32000000000002</v>
      </c>
    </row>
    <row r="257" spans="1:19" ht="14.45" customHeight="1" x14ac:dyDescent="0.2">
      <c r="A257" s="831" t="s">
        <v>6417</v>
      </c>
      <c r="B257" s="832" t="s">
        <v>6418</v>
      </c>
      <c r="C257" s="832" t="s">
        <v>598</v>
      </c>
      <c r="D257" s="832" t="s">
        <v>2931</v>
      </c>
      <c r="E257" s="832" t="s">
        <v>6412</v>
      </c>
      <c r="F257" s="832" t="s">
        <v>6460</v>
      </c>
      <c r="G257" s="832" t="s">
        <v>6461</v>
      </c>
      <c r="H257" s="849">
        <v>1</v>
      </c>
      <c r="I257" s="849">
        <v>78</v>
      </c>
      <c r="J257" s="832">
        <v>0.125</v>
      </c>
      <c r="K257" s="832">
        <v>78</v>
      </c>
      <c r="L257" s="849">
        <v>8</v>
      </c>
      <c r="M257" s="849">
        <v>624</v>
      </c>
      <c r="N257" s="832">
        <v>1</v>
      </c>
      <c r="O257" s="832">
        <v>78</v>
      </c>
      <c r="P257" s="849">
        <v>5</v>
      </c>
      <c r="Q257" s="849">
        <v>395</v>
      </c>
      <c r="R257" s="837">
        <v>0.63301282051282048</v>
      </c>
      <c r="S257" s="850">
        <v>79</v>
      </c>
    </row>
    <row r="258" spans="1:19" ht="14.45" customHeight="1" x14ac:dyDescent="0.2">
      <c r="A258" s="831" t="s">
        <v>6417</v>
      </c>
      <c r="B258" s="832" t="s">
        <v>6418</v>
      </c>
      <c r="C258" s="832" t="s">
        <v>598</v>
      </c>
      <c r="D258" s="832" t="s">
        <v>2931</v>
      </c>
      <c r="E258" s="832" t="s">
        <v>6412</v>
      </c>
      <c r="F258" s="832" t="s">
        <v>6462</v>
      </c>
      <c r="G258" s="832" t="s">
        <v>6463</v>
      </c>
      <c r="H258" s="849">
        <v>75</v>
      </c>
      <c r="I258" s="849">
        <v>11025</v>
      </c>
      <c r="J258" s="832">
        <v>0.11324301282907238</v>
      </c>
      <c r="K258" s="832">
        <v>147</v>
      </c>
      <c r="L258" s="849">
        <v>661</v>
      </c>
      <c r="M258" s="849">
        <v>97357</v>
      </c>
      <c r="N258" s="832">
        <v>1</v>
      </c>
      <c r="O258" s="832">
        <v>147.2874432677761</v>
      </c>
      <c r="P258" s="849">
        <v>413</v>
      </c>
      <c r="Q258" s="849">
        <v>62363</v>
      </c>
      <c r="R258" s="837">
        <v>0.64056000082171805</v>
      </c>
      <c r="S258" s="850">
        <v>151</v>
      </c>
    </row>
    <row r="259" spans="1:19" ht="14.45" customHeight="1" x14ac:dyDescent="0.2">
      <c r="A259" s="831" t="s">
        <v>6417</v>
      </c>
      <c r="B259" s="832" t="s">
        <v>6418</v>
      </c>
      <c r="C259" s="832" t="s">
        <v>598</v>
      </c>
      <c r="D259" s="832" t="s">
        <v>2931</v>
      </c>
      <c r="E259" s="832" t="s">
        <v>6412</v>
      </c>
      <c r="F259" s="832" t="s">
        <v>6464</v>
      </c>
      <c r="G259" s="832" t="s">
        <v>6465</v>
      </c>
      <c r="H259" s="849">
        <v>14</v>
      </c>
      <c r="I259" s="849">
        <v>518</v>
      </c>
      <c r="J259" s="832">
        <v>0.20588235294117646</v>
      </c>
      <c r="K259" s="832">
        <v>37</v>
      </c>
      <c r="L259" s="849">
        <v>68</v>
      </c>
      <c r="M259" s="849">
        <v>2516</v>
      </c>
      <c r="N259" s="832">
        <v>1</v>
      </c>
      <c r="O259" s="832">
        <v>37</v>
      </c>
      <c r="P259" s="849">
        <v>100</v>
      </c>
      <c r="Q259" s="849">
        <v>3800</v>
      </c>
      <c r="R259" s="837">
        <v>1.5103338632750398</v>
      </c>
      <c r="S259" s="850">
        <v>38</v>
      </c>
    </row>
    <row r="260" spans="1:19" ht="14.45" customHeight="1" x14ac:dyDescent="0.2">
      <c r="A260" s="831" t="s">
        <v>6417</v>
      </c>
      <c r="B260" s="832" t="s">
        <v>6418</v>
      </c>
      <c r="C260" s="832" t="s">
        <v>598</v>
      </c>
      <c r="D260" s="832" t="s">
        <v>2931</v>
      </c>
      <c r="E260" s="832" t="s">
        <v>6412</v>
      </c>
      <c r="F260" s="832" t="s">
        <v>6466</v>
      </c>
      <c r="G260" s="832" t="s">
        <v>6467</v>
      </c>
      <c r="H260" s="849">
        <v>1</v>
      </c>
      <c r="I260" s="849">
        <v>116</v>
      </c>
      <c r="J260" s="832"/>
      <c r="K260" s="832">
        <v>116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5" customHeight="1" x14ac:dyDescent="0.2">
      <c r="A261" s="831" t="s">
        <v>6417</v>
      </c>
      <c r="B261" s="832" t="s">
        <v>6418</v>
      </c>
      <c r="C261" s="832" t="s">
        <v>598</v>
      </c>
      <c r="D261" s="832" t="s">
        <v>2931</v>
      </c>
      <c r="E261" s="832" t="s">
        <v>6412</v>
      </c>
      <c r="F261" s="832" t="s">
        <v>6468</v>
      </c>
      <c r="G261" s="832" t="s">
        <v>6469</v>
      </c>
      <c r="H261" s="849">
        <v>4</v>
      </c>
      <c r="I261" s="849">
        <v>516</v>
      </c>
      <c r="J261" s="832">
        <v>9.9230769230769234E-2</v>
      </c>
      <c r="K261" s="832">
        <v>129</v>
      </c>
      <c r="L261" s="849">
        <v>40</v>
      </c>
      <c r="M261" s="849">
        <v>5200</v>
      </c>
      <c r="N261" s="832">
        <v>1</v>
      </c>
      <c r="O261" s="832">
        <v>130</v>
      </c>
      <c r="P261" s="849">
        <v>34</v>
      </c>
      <c r="Q261" s="849">
        <v>4454</v>
      </c>
      <c r="R261" s="837">
        <v>0.85653846153846158</v>
      </c>
      <c r="S261" s="850">
        <v>131</v>
      </c>
    </row>
    <row r="262" spans="1:19" ht="14.45" customHeight="1" x14ac:dyDescent="0.2">
      <c r="A262" s="831" t="s">
        <v>6417</v>
      </c>
      <c r="B262" s="832" t="s">
        <v>6418</v>
      </c>
      <c r="C262" s="832" t="s">
        <v>598</v>
      </c>
      <c r="D262" s="832" t="s">
        <v>2931</v>
      </c>
      <c r="E262" s="832" t="s">
        <v>6412</v>
      </c>
      <c r="F262" s="832" t="s">
        <v>6470</v>
      </c>
      <c r="G262" s="832" t="s">
        <v>6471</v>
      </c>
      <c r="H262" s="849">
        <v>52</v>
      </c>
      <c r="I262" s="849">
        <v>13052</v>
      </c>
      <c r="J262" s="832">
        <v>1.3280423280423281</v>
      </c>
      <c r="K262" s="832">
        <v>251</v>
      </c>
      <c r="L262" s="849">
        <v>39</v>
      </c>
      <c r="M262" s="849">
        <v>9828</v>
      </c>
      <c r="N262" s="832">
        <v>1</v>
      </c>
      <c r="O262" s="832">
        <v>252</v>
      </c>
      <c r="P262" s="849">
        <v>59</v>
      </c>
      <c r="Q262" s="849">
        <v>14986</v>
      </c>
      <c r="R262" s="837">
        <v>1.5248270248270248</v>
      </c>
      <c r="S262" s="850">
        <v>254</v>
      </c>
    </row>
    <row r="263" spans="1:19" ht="14.45" customHeight="1" x14ac:dyDescent="0.2">
      <c r="A263" s="831" t="s">
        <v>6417</v>
      </c>
      <c r="B263" s="832" t="s">
        <v>6418</v>
      </c>
      <c r="C263" s="832" t="s">
        <v>598</v>
      </c>
      <c r="D263" s="832" t="s">
        <v>2931</v>
      </c>
      <c r="E263" s="832" t="s">
        <v>6412</v>
      </c>
      <c r="F263" s="832" t="s">
        <v>6472</v>
      </c>
      <c r="G263" s="832" t="s">
        <v>6473</v>
      </c>
      <c r="H263" s="849">
        <v>17</v>
      </c>
      <c r="I263" s="849">
        <v>11917</v>
      </c>
      <c r="J263" s="832">
        <v>0.37723963279518835</v>
      </c>
      <c r="K263" s="832">
        <v>701</v>
      </c>
      <c r="L263" s="849">
        <v>45</v>
      </c>
      <c r="M263" s="849">
        <v>31590</v>
      </c>
      <c r="N263" s="832">
        <v>1</v>
      </c>
      <c r="O263" s="832">
        <v>702</v>
      </c>
      <c r="P263" s="849">
        <v>54</v>
      </c>
      <c r="Q263" s="849">
        <v>38178</v>
      </c>
      <c r="R263" s="837">
        <v>1.2085470085470085</v>
      </c>
      <c r="S263" s="850">
        <v>707</v>
      </c>
    </row>
    <row r="264" spans="1:19" ht="14.45" customHeight="1" x14ac:dyDescent="0.2">
      <c r="A264" s="831" t="s">
        <v>6417</v>
      </c>
      <c r="B264" s="832" t="s">
        <v>6418</v>
      </c>
      <c r="C264" s="832" t="s">
        <v>598</v>
      </c>
      <c r="D264" s="832" t="s">
        <v>2931</v>
      </c>
      <c r="E264" s="832" t="s">
        <v>6412</v>
      </c>
      <c r="F264" s="832" t="s">
        <v>6474</v>
      </c>
      <c r="G264" s="832" t="s">
        <v>6475</v>
      </c>
      <c r="H264" s="849"/>
      <c r="I264" s="849"/>
      <c r="J264" s="832"/>
      <c r="K264" s="832"/>
      <c r="L264" s="849">
        <v>6</v>
      </c>
      <c r="M264" s="849">
        <v>2130</v>
      </c>
      <c r="N264" s="832">
        <v>1</v>
      </c>
      <c r="O264" s="832">
        <v>355</v>
      </c>
      <c r="P264" s="849">
        <v>3</v>
      </c>
      <c r="Q264" s="849">
        <v>1074</v>
      </c>
      <c r="R264" s="837">
        <v>0.50422535211267605</v>
      </c>
      <c r="S264" s="850">
        <v>358</v>
      </c>
    </row>
    <row r="265" spans="1:19" ht="14.45" customHeight="1" x14ac:dyDescent="0.2">
      <c r="A265" s="831" t="s">
        <v>6417</v>
      </c>
      <c r="B265" s="832" t="s">
        <v>6418</v>
      </c>
      <c r="C265" s="832" t="s">
        <v>598</v>
      </c>
      <c r="D265" s="832" t="s">
        <v>2931</v>
      </c>
      <c r="E265" s="832" t="s">
        <v>6412</v>
      </c>
      <c r="F265" s="832" t="s">
        <v>6478</v>
      </c>
      <c r="G265" s="832" t="s">
        <v>6479</v>
      </c>
      <c r="H265" s="849">
        <v>93</v>
      </c>
      <c r="I265" s="849">
        <v>3100.01</v>
      </c>
      <c r="J265" s="832">
        <v>0.28440484807784228</v>
      </c>
      <c r="K265" s="832">
        <v>33.333440860215056</v>
      </c>
      <c r="L265" s="849">
        <v>327</v>
      </c>
      <c r="M265" s="849">
        <v>10899.99</v>
      </c>
      <c r="N265" s="832">
        <v>1</v>
      </c>
      <c r="O265" s="832">
        <v>33.333302752293577</v>
      </c>
      <c r="P265" s="849">
        <v>406</v>
      </c>
      <c r="Q265" s="849">
        <v>13533.34</v>
      </c>
      <c r="R265" s="837">
        <v>1.2415919647632705</v>
      </c>
      <c r="S265" s="850">
        <v>33.333349753694584</v>
      </c>
    </row>
    <row r="266" spans="1:19" ht="14.45" customHeight="1" x14ac:dyDescent="0.2">
      <c r="A266" s="831" t="s">
        <v>6417</v>
      </c>
      <c r="B266" s="832" t="s">
        <v>6418</v>
      </c>
      <c r="C266" s="832" t="s">
        <v>598</v>
      </c>
      <c r="D266" s="832" t="s">
        <v>2931</v>
      </c>
      <c r="E266" s="832" t="s">
        <v>6412</v>
      </c>
      <c r="F266" s="832" t="s">
        <v>6482</v>
      </c>
      <c r="G266" s="832" t="s">
        <v>6483</v>
      </c>
      <c r="H266" s="849">
        <v>164</v>
      </c>
      <c r="I266" s="849">
        <v>19680</v>
      </c>
      <c r="J266" s="832">
        <v>0.1224733645325102</v>
      </c>
      <c r="K266" s="832">
        <v>120</v>
      </c>
      <c r="L266" s="849">
        <v>1328</v>
      </c>
      <c r="M266" s="849">
        <v>160688</v>
      </c>
      <c r="N266" s="832">
        <v>1</v>
      </c>
      <c r="O266" s="832">
        <v>121</v>
      </c>
      <c r="P266" s="849">
        <v>769</v>
      </c>
      <c r="Q266" s="849">
        <v>93818</v>
      </c>
      <c r="R266" s="837">
        <v>0.58385193667230906</v>
      </c>
      <c r="S266" s="850">
        <v>122</v>
      </c>
    </row>
    <row r="267" spans="1:19" ht="14.45" customHeight="1" x14ac:dyDescent="0.2">
      <c r="A267" s="831" t="s">
        <v>6417</v>
      </c>
      <c r="B267" s="832" t="s">
        <v>6418</v>
      </c>
      <c r="C267" s="832" t="s">
        <v>598</v>
      </c>
      <c r="D267" s="832" t="s">
        <v>2931</v>
      </c>
      <c r="E267" s="832" t="s">
        <v>6412</v>
      </c>
      <c r="F267" s="832" t="s">
        <v>6484</v>
      </c>
      <c r="G267" s="832" t="s">
        <v>6485</v>
      </c>
      <c r="H267" s="849">
        <v>1</v>
      </c>
      <c r="I267" s="849">
        <v>32</v>
      </c>
      <c r="J267" s="832">
        <v>1</v>
      </c>
      <c r="K267" s="832">
        <v>32</v>
      </c>
      <c r="L267" s="849">
        <v>1</v>
      </c>
      <c r="M267" s="849">
        <v>32</v>
      </c>
      <c r="N267" s="832">
        <v>1</v>
      </c>
      <c r="O267" s="832">
        <v>32</v>
      </c>
      <c r="P267" s="849">
        <v>1</v>
      </c>
      <c r="Q267" s="849">
        <v>33</v>
      </c>
      <c r="R267" s="837">
        <v>1.03125</v>
      </c>
      <c r="S267" s="850">
        <v>33</v>
      </c>
    </row>
    <row r="268" spans="1:19" ht="14.45" customHeight="1" x14ac:dyDescent="0.2">
      <c r="A268" s="831" t="s">
        <v>6417</v>
      </c>
      <c r="B268" s="832" t="s">
        <v>6418</v>
      </c>
      <c r="C268" s="832" t="s">
        <v>598</v>
      </c>
      <c r="D268" s="832" t="s">
        <v>2931</v>
      </c>
      <c r="E268" s="832" t="s">
        <v>6412</v>
      </c>
      <c r="F268" s="832" t="s">
        <v>6486</v>
      </c>
      <c r="G268" s="832" t="s">
        <v>6487</v>
      </c>
      <c r="H268" s="849">
        <v>1</v>
      </c>
      <c r="I268" s="849">
        <v>74</v>
      </c>
      <c r="J268" s="832">
        <v>0.5</v>
      </c>
      <c r="K268" s="832">
        <v>74</v>
      </c>
      <c r="L268" s="849">
        <v>2</v>
      </c>
      <c r="M268" s="849">
        <v>148</v>
      </c>
      <c r="N268" s="832">
        <v>1</v>
      </c>
      <c r="O268" s="832">
        <v>74</v>
      </c>
      <c r="P268" s="849">
        <v>1</v>
      </c>
      <c r="Q268" s="849">
        <v>75</v>
      </c>
      <c r="R268" s="837">
        <v>0.5067567567567568</v>
      </c>
      <c r="S268" s="850">
        <v>75</v>
      </c>
    </row>
    <row r="269" spans="1:19" ht="14.45" customHeight="1" x14ac:dyDescent="0.2">
      <c r="A269" s="831" t="s">
        <v>6417</v>
      </c>
      <c r="B269" s="832" t="s">
        <v>6418</v>
      </c>
      <c r="C269" s="832" t="s">
        <v>598</v>
      </c>
      <c r="D269" s="832" t="s">
        <v>2931</v>
      </c>
      <c r="E269" s="832" t="s">
        <v>6412</v>
      </c>
      <c r="F269" s="832" t="s">
        <v>6488</v>
      </c>
      <c r="G269" s="832" t="s">
        <v>6489</v>
      </c>
      <c r="H269" s="849">
        <v>21</v>
      </c>
      <c r="I269" s="849">
        <v>1617</v>
      </c>
      <c r="J269" s="832">
        <v>0.12574850299401197</v>
      </c>
      <c r="K269" s="832">
        <v>77</v>
      </c>
      <c r="L269" s="849">
        <v>167</v>
      </c>
      <c r="M269" s="849">
        <v>12859</v>
      </c>
      <c r="N269" s="832">
        <v>1</v>
      </c>
      <c r="O269" s="832">
        <v>77</v>
      </c>
      <c r="P269" s="849">
        <v>121</v>
      </c>
      <c r="Q269" s="849">
        <v>9438</v>
      </c>
      <c r="R269" s="837">
        <v>0.7339606501283148</v>
      </c>
      <c r="S269" s="850">
        <v>78</v>
      </c>
    </row>
    <row r="270" spans="1:19" ht="14.45" customHeight="1" x14ac:dyDescent="0.2">
      <c r="A270" s="831" t="s">
        <v>6417</v>
      </c>
      <c r="B270" s="832" t="s">
        <v>6418</v>
      </c>
      <c r="C270" s="832" t="s">
        <v>598</v>
      </c>
      <c r="D270" s="832" t="s">
        <v>2931</v>
      </c>
      <c r="E270" s="832" t="s">
        <v>6412</v>
      </c>
      <c r="F270" s="832" t="s">
        <v>6490</v>
      </c>
      <c r="G270" s="832" t="s">
        <v>6491</v>
      </c>
      <c r="H270" s="849">
        <v>13</v>
      </c>
      <c r="I270" s="849">
        <v>8047</v>
      </c>
      <c r="J270" s="832">
        <v>0.1663978494623656</v>
      </c>
      <c r="K270" s="832">
        <v>619</v>
      </c>
      <c r="L270" s="849">
        <v>78</v>
      </c>
      <c r="M270" s="849">
        <v>48360</v>
      </c>
      <c r="N270" s="832">
        <v>1</v>
      </c>
      <c r="O270" s="832">
        <v>620</v>
      </c>
      <c r="P270" s="849">
        <v>50</v>
      </c>
      <c r="Q270" s="849">
        <v>31100</v>
      </c>
      <c r="R270" s="837">
        <v>0.64309346567411085</v>
      </c>
      <c r="S270" s="850">
        <v>622</v>
      </c>
    </row>
    <row r="271" spans="1:19" ht="14.45" customHeight="1" x14ac:dyDescent="0.2">
      <c r="A271" s="831" t="s">
        <v>6417</v>
      </c>
      <c r="B271" s="832" t="s">
        <v>6418</v>
      </c>
      <c r="C271" s="832" t="s">
        <v>598</v>
      </c>
      <c r="D271" s="832" t="s">
        <v>2931</v>
      </c>
      <c r="E271" s="832" t="s">
        <v>6412</v>
      </c>
      <c r="F271" s="832" t="s">
        <v>6492</v>
      </c>
      <c r="G271" s="832" t="s">
        <v>6493</v>
      </c>
      <c r="H271" s="849">
        <v>1</v>
      </c>
      <c r="I271" s="849">
        <v>373</v>
      </c>
      <c r="J271" s="832">
        <v>2.1219706451245875E-2</v>
      </c>
      <c r="K271" s="832">
        <v>373</v>
      </c>
      <c r="L271" s="849">
        <v>47</v>
      </c>
      <c r="M271" s="849">
        <v>17578</v>
      </c>
      <c r="N271" s="832">
        <v>1</v>
      </c>
      <c r="O271" s="832">
        <v>374</v>
      </c>
      <c r="P271" s="849">
        <v>33</v>
      </c>
      <c r="Q271" s="849">
        <v>12408</v>
      </c>
      <c r="R271" s="837">
        <v>0.70588235294117652</v>
      </c>
      <c r="S271" s="850">
        <v>376</v>
      </c>
    </row>
    <row r="272" spans="1:19" ht="14.45" customHeight="1" x14ac:dyDescent="0.2">
      <c r="A272" s="831" t="s">
        <v>6417</v>
      </c>
      <c r="B272" s="832" t="s">
        <v>6418</v>
      </c>
      <c r="C272" s="832" t="s">
        <v>598</v>
      </c>
      <c r="D272" s="832" t="s">
        <v>2931</v>
      </c>
      <c r="E272" s="832" t="s">
        <v>6412</v>
      </c>
      <c r="F272" s="832" t="s">
        <v>6494</v>
      </c>
      <c r="G272" s="832" t="s">
        <v>6495</v>
      </c>
      <c r="H272" s="849">
        <v>76</v>
      </c>
      <c r="I272" s="849">
        <v>13452</v>
      </c>
      <c r="J272" s="832">
        <v>0.19527915686786865</v>
      </c>
      <c r="K272" s="832">
        <v>177</v>
      </c>
      <c r="L272" s="849">
        <v>387</v>
      </c>
      <c r="M272" s="849">
        <v>68886</v>
      </c>
      <c r="N272" s="832">
        <v>1</v>
      </c>
      <c r="O272" s="832">
        <v>178</v>
      </c>
      <c r="P272" s="849">
        <v>362</v>
      </c>
      <c r="Q272" s="849">
        <v>64798</v>
      </c>
      <c r="R272" s="837">
        <v>0.94065557587898851</v>
      </c>
      <c r="S272" s="850">
        <v>179</v>
      </c>
    </row>
    <row r="273" spans="1:19" ht="14.45" customHeight="1" x14ac:dyDescent="0.2">
      <c r="A273" s="831" t="s">
        <v>6417</v>
      </c>
      <c r="B273" s="832" t="s">
        <v>6418</v>
      </c>
      <c r="C273" s="832" t="s">
        <v>598</v>
      </c>
      <c r="D273" s="832" t="s">
        <v>2932</v>
      </c>
      <c r="E273" s="832" t="s">
        <v>6412</v>
      </c>
      <c r="F273" s="832" t="s">
        <v>6464</v>
      </c>
      <c r="G273" s="832" t="s">
        <v>6465</v>
      </c>
      <c r="H273" s="849">
        <v>12</v>
      </c>
      <c r="I273" s="849">
        <v>444</v>
      </c>
      <c r="J273" s="832">
        <v>0.8571428571428571</v>
      </c>
      <c r="K273" s="832">
        <v>37</v>
      </c>
      <c r="L273" s="849">
        <v>14</v>
      </c>
      <c r="M273" s="849">
        <v>518</v>
      </c>
      <c r="N273" s="832">
        <v>1</v>
      </c>
      <c r="O273" s="832">
        <v>37</v>
      </c>
      <c r="P273" s="849">
        <v>22</v>
      </c>
      <c r="Q273" s="849">
        <v>836</v>
      </c>
      <c r="R273" s="837">
        <v>1.613899613899614</v>
      </c>
      <c r="S273" s="850">
        <v>38</v>
      </c>
    </row>
    <row r="274" spans="1:19" ht="14.45" customHeight="1" x14ac:dyDescent="0.2">
      <c r="A274" s="831" t="s">
        <v>6417</v>
      </c>
      <c r="B274" s="832" t="s">
        <v>6418</v>
      </c>
      <c r="C274" s="832" t="s">
        <v>598</v>
      </c>
      <c r="D274" s="832" t="s">
        <v>2932</v>
      </c>
      <c r="E274" s="832" t="s">
        <v>6412</v>
      </c>
      <c r="F274" s="832" t="s">
        <v>6470</v>
      </c>
      <c r="G274" s="832" t="s">
        <v>6471</v>
      </c>
      <c r="H274" s="849">
        <v>316</v>
      </c>
      <c r="I274" s="849">
        <v>79316</v>
      </c>
      <c r="J274" s="832">
        <v>0.73367373367373367</v>
      </c>
      <c r="K274" s="832">
        <v>251</v>
      </c>
      <c r="L274" s="849">
        <v>429</v>
      </c>
      <c r="M274" s="849">
        <v>108108</v>
      </c>
      <c r="N274" s="832">
        <v>1</v>
      </c>
      <c r="O274" s="832">
        <v>252</v>
      </c>
      <c r="P274" s="849">
        <v>362</v>
      </c>
      <c r="Q274" s="849">
        <v>91948</v>
      </c>
      <c r="R274" s="837">
        <v>0.85051985051985057</v>
      </c>
      <c r="S274" s="850">
        <v>254</v>
      </c>
    </row>
    <row r="275" spans="1:19" ht="14.45" customHeight="1" x14ac:dyDescent="0.2">
      <c r="A275" s="831" t="s">
        <v>6417</v>
      </c>
      <c r="B275" s="832" t="s">
        <v>6418</v>
      </c>
      <c r="C275" s="832" t="s">
        <v>598</v>
      </c>
      <c r="D275" s="832" t="s">
        <v>2933</v>
      </c>
      <c r="E275" s="832" t="s">
        <v>6419</v>
      </c>
      <c r="F275" s="832" t="s">
        <v>6420</v>
      </c>
      <c r="G275" s="832" t="s">
        <v>6421</v>
      </c>
      <c r="H275" s="849">
        <v>0.2</v>
      </c>
      <c r="I275" s="849">
        <v>10.82</v>
      </c>
      <c r="J275" s="832">
        <v>7.1400290352382212E-2</v>
      </c>
      <c r="K275" s="832">
        <v>54.1</v>
      </c>
      <c r="L275" s="849">
        <v>2.8</v>
      </c>
      <c r="M275" s="849">
        <v>151.54</v>
      </c>
      <c r="N275" s="832">
        <v>1</v>
      </c>
      <c r="O275" s="832">
        <v>54.121428571428574</v>
      </c>
      <c r="P275" s="849">
        <v>0.4</v>
      </c>
      <c r="Q275" s="849">
        <v>21.700000000000003</v>
      </c>
      <c r="R275" s="837">
        <v>0.14319651577141351</v>
      </c>
      <c r="S275" s="850">
        <v>54.250000000000007</v>
      </c>
    </row>
    <row r="276" spans="1:19" ht="14.45" customHeight="1" x14ac:dyDescent="0.2">
      <c r="A276" s="831" t="s">
        <v>6417</v>
      </c>
      <c r="B276" s="832" t="s">
        <v>6418</v>
      </c>
      <c r="C276" s="832" t="s">
        <v>598</v>
      </c>
      <c r="D276" s="832" t="s">
        <v>2933</v>
      </c>
      <c r="E276" s="832" t="s">
        <v>6419</v>
      </c>
      <c r="F276" s="832" t="s">
        <v>6422</v>
      </c>
      <c r="G276" s="832" t="s">
        <v>6423</v>
      </c>
      <c r="H276" s="849"/>
      <c r="I276" s="849"/>
      <c r="J276" s="832"/>
      <c r="K276" s="832"/>
      <c r="L276" s="849"/>
      <c r="M276" s="849"/>
      <c r="N276" s="832"/>
      <c r="O276" s="832"/>
      <c r="P276" s="849">
        <v>3.3</v>
      </c>
      <c r="Q276" s="849">
        <v>230.01</v>
      </c>
      <c r="R276" s="837"/>
      <c r="S276" s="850">
        <v>69.7</v>
      </c>
    </row>
    <row r="277" spans="1:19" ht="14.45" customHeight="1" x14ac:dyDescent="0.2">
      <c r="A277" s="831" t="s">
        <v>6417</v>
      </c>
      <c r="B277" s="832" t="s">
        <v>6418</v>
      </c>
      <c r="C277" s="832" t="s">
        <v>598</v>
      </c>
      <c r="D277" s="832" t="s">
        <v>2933</v>
      </c>
      <c r="E277" s="832" t="s">
        <v>6419</v>
      </c>
      <c r="F277" s="832" t="s">
        <v>6424</v>
      </c>
      <c r="G277" s="832" t="s">
        <v>6425</v>
      </c>
      <c r="H277" s="849">
        <v>12.600000000000001</v>
      </c>
      <c r="I277" s="849">
        <v>3445.87</v>
      </c>
      <c r="J277" s="832">
        <v>1.8266426356383685</v>
      </c>
      <c r="K277" s="832">
        <v>273.48174603174601</v>
      </c>
      <c r="L277" s="849">
        <v>5.3999999999999995</v>
      </c>
      <c r="M277" s="849">
        <v>1886.4499999999998</v>
      </c>
      <c r="N277" s="832">
        <v>1</v>
      </c>
      <c r="O277" s="832">
        <v>349.34259259259261</v>
      </c>
      <c r="P277" s="849">
        <v>14.6</v>
      </c>
      <c r="Q277" s="849">
        <v>4311.13</v>
      </c>
      <c r="R277" s="837">
        <v>2.2853136844337252</v>
      </c>
      <c r="S277" s="850">
        <v>295.2828767123288</v>
      </c>
    </row>
    <row r="278" spans="1:19" ht="14.45" customHeight="1" x14ac:dyDescent="0.2">
      <c r="A278" s="831" t="s">
        <v>6417</v>
      </c>
      <c r="B278" s="832" t="s">
        <v>6418</v>
      </c>
      <c r="C278" s="832" t="s">
        <v>598</v>
      </c>
      <c r="D278" s="832" t="s">
        <v>2933</v>
      </c>
      <c r="E278" s="832" t="s">
        <v>6419</v>
      </c>
      <c r="F278" s="832" t="s">
        <v>6426</v>
      </c>
      <c r="G278" s="832" t="s">
        <v>713</v>
      </c>
      <c r="H278" s="849">
        <v>6.3999999999999995</v>
      </c>
      <c r="I278" s="849">
        <v>393.49999999999994</v>
      </c>
      <c r="J278" s="832">
        <v>11.346597462514415</v>
      </c>
      <c r="K278" s="832">
        <v>61.484374999999993</v>
      </c>
      <c r="L278" s="849">
        <v>0.60000000000000009</v>
      </c>
      <c r="M278" s="849">
        <v>34.68</v>
      </c>
      <c r="N278" s="832">
        <v>1</v>
      </c>
      <c r="O278" s="832">
        <v>57.79999999999999</v>
      </c>
      <c r="P278" s="849">
        <v>1.2000000000000002</v>
      </c>
      <c r="Q278" s="849">
        <v>60.739999999999995</v>
      </c>
      <c r="R278" s="837">
        <v>1.7514417531718569</v>
      </c>
      <c r="S278" s="850">
        <v>50.616666666666653</v>
      </c>
    </row>
    <row r="279" spans="1:19" ht="14.45" customHeight="1" x14ac:dyDescent="0.2">
      <c r="A279" s="831" t="s">
        <v>6417</v>
      </c>
      <c r="B279" s="832" t="s">
        <v>6418</v>
      </c>
      <c r="C279" s="832" t="s">
        <v>598</v>
      </c>
      <c r="D279" s="832" t="s">
        <v>2933</v>
      </c>
      <c r="E279" s="832" t="s">
        <v>6419</v>
      </c>
      <c r="F279" s="832" t="s">
        <v>6427</v>
      </c>
      <c r="G279" s="832" t="s">
        <v>717</v>
      </c>
      <c r="H279" s="849"/>
      <c r="I279" s="849"/>
      <c r="J279" s="832"/>
      <c r="K279" s="832"/>
      <c r="L279" s="849">
        <v>2</v>
      </c>
      <c r="M279" s="849">
        <v>27.48</v>
      </c>
      <c r="N279" s="832">
        <v>1</v>
      </c>
      <c r="O279" s="832">
        <v>13.74</v>
      </c>
      <c r="P279" s="849"/>
      <c r="Q279" s="849"/>
      <c r="R279" s="837"/>
      <c r="S279" s="850"/>
    </row>
    <row r="280" spans="1:19" ht="14.45" customHeight="1" x14ac:dyDescent="0.2">
      <c r="A280" s="831" t="s">
        <v>6417</v>
      </c>
      <c r="B280" s="832" t="s">
        <v>6418</v>
      </c>
      <c r="C280" s="832" t="s">
        <v>598</v>
      </c>
      <c r="D280" s="832" t="s">
        <v>2933</v>
      </c>
      <c r="E280" s="832" t="s">
        <v>6419</v>
      </c>
      <c r="F280" s="832" t="s">
        <v>6429</v>
      </c>
      <c r="G280" s="832" t="s">
        <v>6430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39.020000000000003</v>
      </c>
      <c r="R280" s="837"/>
      <c r="S280" s="850">
        <v>39.020000000000003</v>
      </c>
    </row>
    <row r="281" spans="1:19" ht="14.45" customHeight="1" x14ac:dyDescent="0.2">
      <c r="A281" s="831" t="s">
        <v>6417</v>
      </c>
      <c r="B281" s="832" t="s">
        <v>6418</v>
      </c>
      <c r="C281" s="832" t="s">
        <v>598</v>
      </c>
      <c r="D281" s="832" t="s">
        <v>2933</v>
      </c>
      <c r="E281" s="832" t="s">
        <v>6419</v>
      </c>
      <c r="F281" s="832" t="s">
        <v>6429</v>
      </c>
      <c r="G281" s="832" t="s">
        <v>4381</v>
      </c>
      <c r="H281" s="849"/>
      <c r="I281" s="849"/>
      <c r="J281" s="832"/>
      <c r="K281" s="832"/>
      <c r="L281" s="849"/>
      <c r="M281" s="849"/>
      <c r="N281" s="832"/>
      <c r="O281" s="832"/>
      <c r="P281" s="849">
        <v>0.8</v>
      </c>
      <c r="Q281" s="849">
        <v>31.2</v>
      </c>
      <c r="R281" s="837"/>
      <c r="S281" s="850">
        <v>39</v>
      </c>
    </row>
    <row r="282" spans="1:19" ht="14.45" customHeight="1" x14ac:dyDescent="0.2">
      <c r="A282" s="831" t="s">
        <v>6417</v>
      </c>
      <c r="B282" s="832" t="s">
        <v>6418</v>
      </c>
      <c r="C282" s="832" t="s">
        <v>598</v>
      </c>
      <c r="D282" s="832" t="s">
        <v>2933</v>
      </c>
      <c r="E282" s="832" t="s">
        <v>6419</v>
      </c>
      <c r="F282" s="832" t="s">
        <v>6431</v>
      </c>
      <c r="G282" s="832" t="s">
        <v>3936</v>
      </c>
      <c r="H282" s="849"/>
      <c r="I282" s="849"/>
      <c r="J282" s="832"/>
      <c r="K282" s="832"/>
      <c r="L282" s="849">
        <v>0.5</v>
      </c>
      <c r="M282" s="849">
        <v>88.5</v>
      </c>
      <c r="N282" s="832">
        <v>1</v>
      </c>
      <c r="O282" s="832">
        <v>177</v>
      </c>
      <c r="P282" s="849">
        <v>0.2</v>
      </c>
      <c r="Q282" s="849">
        <v>35.4</v>
      </c>
      <c r="R282" s="837">
        <v>0.39999999999999997</v>
      </c>
      <c r="S282" s="850">
        <v>176.99999999999997</v>
      </c>
    </row>
    <row r="283" spans="1:19" ht="14.45" customHeight="1" x14ac:dyDescent="0.2">
      <c r="A283" s="831" t="s">
        <v>6417</v>
      </c>
      <c r="B283" s="832" t="s">
        <v>6418</v>
      </c>
      <c r="C283" s="832" t="s">
        <v>598</v>
      </c>
      <c r="D283" s="832" t="s">
        <v>2933</v>
      </c>
      <c r="E283" s="832" t="s">
        <v>6419</v>
      </c>
      <c r="F283" s="832" t="s">
        <v>6432</v>
      </c>
      <c r="G283" s="832" t="s">
        <v>749</v>
      </c>
      <c r="H283" s="849">
        <v>1.88</v>
      </c>
      <c r="I283" s="849">
        <v>146.63999999999999</v>
      </c>
      <c r="J283" s="832">
        <v>1.0203172836070133</v>
      </c>
      <c r="K283" s="832">
        <v>78</v>
      </c>
      <c r="L283" s="849">
        <v>2.2000000000000002</v>
      </c>
      <c r="M283" s="849">
        <v>143.72000000000003</v>
      </c>
      <c r="N283" s="832">
        <v>1</v>
      </c>
      <c r="O283" s="832">
        <v>65.327272727272728</v>
      </c>
      <c r="P283" s="849">
        <v>1.7999999999999998</v>
      </c>
      <c r="Q283" s="849">
        <v>97.25</v>
      </c>
      <c r="R283" s="837">
        <v>0.6766629557472863</v>
      </c>
      <c r="S283" s="850">
        <v>54.027777777777786</v>
      </c>
    </row>
    <row r="284" spans="1:19" ht="14.45" customHeight="1" x14ac:dyDescent="0.2">
      <c r="A284" s="831" t="s">
        <v>6417</v>
      </c>
      <c r="B284" s="832" t="s">
        <v>6418</v>
      </c>
      <c r="C284" s="832" t="s">
        <v>598</v>
      </c>
      <c r="D284" s="832" t="s">
        <v>2933</v>
      </c>
      <c r="E284" s="832" t="s">
        <v>6419</v>
      </c>
      <c r="F284" s="832" t="s">
        <v>6433</v>
      </c>
      <c r="G284" s="832" t="s">
        <v>681</v>
      </c>
      <c r="H284" s="849">
        <v>0.5</v>
      </c>
      <c r="I284" s="849">
        <v>36.79</v>
      </c>
      <c r="J284" s="832">
        <v>1.7602870813397129</v>
      </c>
      <c r="K284" s="832">
        <v>73.58</v>
      </c>
      <c r="L284" s="849">
        <v>0.30000000000000004</v>
      </c>
      <c r="M284" s="849">
        <v>20.9</v>
      </c>
      <c r="N284" s="832">
        <v>1</v>
      </c>
      <c r="O284" s="832">
        <v>69.666666666666657</v>
      </c>
      <c r="P284" s="849">
        <v>1.6</v>
      </c>
      <c r="Q284" s="849">
        <v>96.259999999999991</v>
      </c>
      <c r="R284" s="837">
        <v>4.6057416267942584</v>
      </c>
      <c r="S284" s="850">
        <v>60.162499999999994</v>
      </c>
    </row>
    <row r="285" spans="1:19" ht="14.45" customHeight="1" x14ac:dyDescent="0.2">
      <c r="A285" s="831" t="s">
        <v>6417</v>
      </c>
      <c r="B285" s="832" t="s">
        <v>6418</v>
      </c>
      <c r="C285" s="832" t="s">
        <v>598</v>
      </c>
      <c r="D285" s="832" t="s">
        <v>2933</v>
      </c>
      <c r="E285" s="832" t="s">
        <v>6419</v>
      </c>
      <c r="F285" s="832" t="s">
        <v>6436</v>
      </c>
      <c r="G285" s="832" t="s">
        <v>674</v>
      </c>
      <c r="H285" s="849"/>
      <c r="I285" s="849"/>
      <c r="J285" s="832"/>
      <c r="K285" s="832"/>
      <c r="L285" s="849"/>
      <c r="M285" s="849"/>
      <c r="N285" s="832"/>
      <c r="O285" s="832"/>
      <c r="P285" s="849">
        <v>8</v>
      </c>
      <c r="Q285" s="849">
        <v>4280.96</v>
      </c>
      <c r="R285" s="837"/>
      <c r="S285" s="850">
        <v>535.12</v>
      </c>
    </row>
    <row r="286" spans="1:19" ht="14.45" customHeight="1" x14ac:dyDescent="0.2">
      <c r="A286" s="831" t="s">
        <v>6417</v>
      </c>
      <c r="B286" s="832" t="s">
        <v>6418</v>
      </c>
      <c r="C286" s="832" t="s">
        <v>598</v>
      </c>
      <c r="D286" s="832" t="s">
        <v>2933</v>
      </c>
      <c r="E286" s="832" t="s">
        <v>6419</v>
      </c>
      <c r="F286" s="832" t="s">
        <v>6438</v>
      </c>
      <c r="G286" s="832" t="s">
        <v>2235</v>
      </c>
      <c r="H286" s="849">
        <v>0.2</v>
      </c>
      <c r="I286" s="849">
        <v>10.89</v>
      </c>
      <c r="J286" s="832">
        <v>0.5</v>
      </c>
      <c r="K286" s="832">
        <v>54.45</v>
      </c>
      <c r="L286" s="849">
        <v>0.4</v>
      </c>
      <c r="M286" s="849">
        <v>21.78</v>
      </c>
      <c r="N286" s="832">
        <v>1</v>
      </c>
      <c r="O286" s="832">
        <v>54.45</v>
      </c>
      <c r="P286" s="849"/>
      <c r="Q286" s="849"/>
      <c r="R286" s="837"/>
      <c r="S286" s="850"/>
    </row>
    <row r="287" spans="1:19" ht="14.45" customHeight="1" x14ac:dyDescent="0.2">
      <c r="A287" s="831" t="s">
        <v>6417</v>
      </c>
      <c r="B287" s="832" t="s">
        <v>6418</v>
      </c>
      <c r="C287" s="832" t="s">
        <v>598</v>
      </c>
      <c r="D287" s="832" t="s">
        <v>2933</v>
      </c>
      <c r="E287" s="832" t="s">
        <v>6419</v>
      </c>
      <c r="F287" s="832" t="s">
        <v>6439</v>
      </c>
      <c r="G287" s="832" t="s">
        <v>687</v>
      </c>
      <c r="H287" s="849">
        <v>0.04</v>
      </c>
      <c r="I287" s="849">
        <v>4.8600000000000003</v>
      </c>
      <c r="J287" s="832">
        <v>0.33333333333333337</v>
      </c>
      <c r="K287" s="832">
        <v>121.5</v>
      </c>
      <c r="L287" s="849">
        <v>0.12</v>
      </c>
      <c r="M287" s="849">
        <v>14.58</v>
      </c>
      <c r="N287" s="832">
        <v>1</v>
      </c>
      <c r="O287" s="832">
        <v>121.5</v>
      </c>
      <c r="P287" s="849">
        <v>0.04</v>
      </c>
      <c r="Q287" s="849">
        <v>4.8600000000000003</v>
      </c>
      <c r="R287" s="837">
        <v>0.33333333333333337</v>
      </c>
      <c r="S287" s="850">
        <v>121.5</v>
      </c>
    </row>
    <row r="288" spans="1:19" ht="14.45" customHeight="1" x14ac:dyDescent="0.2">
      <c r="A288" s="831" t="s">
        <v>6417</v>
      </c>
      <c r="B288" s="832" t="s">
        <v>6418</v>
      </c>
      <c r="C288" s="832" t="s">
        <v>598</v>
      </c>
      <c r="D288" s="832" t="s">
        <v>2933</v>
      </c>
      <c r="E288" s="832" t="s">
        <v>6419</v>
      </c>
      <c r="F288" s="832" t="s">
        <v>6440</v>
      </c>
      <c r="G288" s="832" t="s">
        <v>687</v>
      </c>
      <c r="H288" s="849">
        <v>0.06</v>
      </c>
      <c r="I288" s="849">
        <v>12.04</v>
      </c>
      <c r="J288" s="832">
        <v>0.33333333333333326</v>
      </c>
      <c r="K288" s="832">
        <v>200.66666666666666</v>
      </c>
      <c r="L288" s="849">
        <v>0.18</v>
      </c>
      <c r="M288" s="849">
        <v>36.120000000000005</v>
      </c>
      <c r="N288" s="832">
        <v>1</v>
      </c>
      <c r="O288" s="832">
        <v>200.66666666666669</v>
      </c>
      <c r="P288" s="849">
        <v>0.03</v>
      </c>
      <c r="Q288" s="849">
        <v>6.02</v>
      </c>
      <c r="R288" s="837">
        <v>0.16666666666666663</v>
      </c>
      <c r="S288" s="850">
        <v>200.66666666666666</v>
      </c>
    </row>
    <row r="289" spans="1:19" ht="14.45" customHeight="1" x14ac:dyDescent="0.2">
      <c r="A289" s="831" t="s">
        <v>6417</v>
      </c>
      <c r="B289" s="832" t="s">
        <v>6418</v>
      </c>
      <c r="C289" s="832" t="s">
        <v>598</v>
      </c>
      <c r="D289" s="832" t="s">
        <v>2933</v>
      </c>
      <c r="E289" s="832" t="s">
        <v>6419</v>
      </c>
      <c r="F289" s="832" t="s">
        <v>6441</v>
      </c>
      <c r="G289" s="832" t="s">
        <v>687</v>
      </c>
      <c r="H289" s="849">
        <v>2.8600000000000003</v>
      </c>
      <c r="I289" s="849">
        <v>696.38</v>
      </c>
      <c r="J289" s="832">
        <v>3.3659432548697374</v>
      </c>
      <c r="K289" s="832">
        <v>243.48951048951045</v>
      </c>
      <c r="L289" s="849">
        <v>0.85</v>
      </c>
      <c r="M289" s="849">
        <v>206.89000000000001</v>
      </c>
      <c r="N289" s="832">
        <v>1</v>
      </c>
      <c r="O289" s="832">
        <v>243.40000000000003</v>
      </c>
      <c r="P289" s="849">
        <v>6.5000000000000009</v>
      </c>
      <c r="Q289" s="849">
        <v>1582.49</v>
      </c>
      <c r="R289" s="837">
        <v>7.6489438832229686</v>
      </c>
      <c r="S289" s="850">
        <v>243.45999999999998</v>
      </c>
    </row>
    <row r="290" spans="1:19" ht="14.45" customHeight="1" x14ac:dyDescent="0.2">
      <c r="A290" s="831" t="s">
        <v>6417</v>
      </c>
      <c r="B290" s="832" t="s">
        <v>6418</v>
      </c>
      <c r="C290" s="832" t="s">
        <v>598</v>
      </c>
      <c r="D290" s="832" t="s">
        <v>2933</v>
      </c>
      <c r="E290" s="832" t="s">
        <v>6419</v>
      </c>
      <c r="F290" s="832" t="s">
        <v>6442</v>
      </c>
      <c r="G290" s="832" t="s">
        <v>6443</v>
      </c>
      <c r="H290" s="849">
        <v>0.1</v>
      </c>
      <c r="I290" s="849">
        <v>3.75</v>
      </c>
      <c r="J290" s="832">
        <v>0.33333333333333331</v>
      </c>
      <c r="K290" s="832">
        <v>37.5</v>
      </c>
      <c r="L290" s="849">
        <v>0.30000000000000004</v>
      </c>
      <c r="M290" s="849">
        <v>11.25</v>
      </c>
      <c r="N290" s="832">
        <v>1</v>
      </c>
      <c r="O290" s="832">
        <v>37.499999999999993</v>
      </c>
      <c r="P290" s="849"/>
      <c r="Q290" s="849"/>
      <c r="R290" s="837"/>
      <c r="S290" s="850"/>
    </row>
    <row r="291" spans="1:19" ht="14.45" customHeight="1" x14ac:dyDescent="0.2">
      <c r="A291" s="831" t="s">
        <v>6417</v>
      </c>
      <c r="B291" s="832" t="s">
        <v>6418</v>
      </c>
      <c r="C291" s="832" t="s">
        <v>598</v>
      </c>
      <c r="D291" s="832" t="s">
        <v>2933</v>
      </c>
      <c r="E291" s="832" t="s">
        <v>6419</v>
      </c>
      <c r="F291" s="832" t="s">
        <v>6444</v>
      </c>
      <c r="G291" s="832" t="s">
        <v>1381</v>
      </c>
      <c r="H291" s="849">
        <v>0.05</v>
      </c>
      <c r="I291" s="849">
        <v>18.47</v>
      </c>
      <c r="J291" s="832"/>
      <c r="K291" s="832">
        <v>369.4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5" customHeight="1" x14ac:dyDescent="0.2">
      <c r="A292" s="831" t="s">
        <v>6417</v>
      </c>
      <c r="B292" s="832" t="s">
        <v>6418</v>
      </c>
      <c r="C292" s="832" t="s">
        <v>598</v>
      </c>
      <c r="D292" s="832" t="s">
        <v>2933</v>
      </c>
      <c r="E292" s="832" t="s">
        <v>6419</v>
      </c>
      <c r="F292" s="832" t="s">
        <v>6446</v>
      </c>
      <c r="G292" s="832" t="s">
        <v>699</v>
      </c>
      <c r="H292" s="849"/>
      <c r="I292" s="849"/>
      <c r="J292" s="832"/>
      <c r="K292" s="832"/>
      <c r="L292" s="849"/>
      <c r="M292" s="849"/>
      <c r="N292" s="832"/>
      <c r="O292" s="832"/>
      <c r="P292" s="849">
        <v>1.6</v>
      </c>
      <c r="Q292" s="849">
        <v>44.45</v>
      </c>
      <c r="R292" s="837"/>
      <c r="S292" s="850">
        <v>27.78125</v>
      </c>
    </row>
    <row r="293" spans="1:19" ht="14.45" customHeight="1" x14ac:dyDescent="0.2">
      <c r="A293" s="831" t="s">
        <v>6417</v>
      </c>
      <c r="B293" s="832" t="s">
        <v>6418</v>
      </c>
      <c r="C293" s="832" t="s">
        <v>598</v>
      </c>
      <c r="D293" s="832" t="s">
        <v>2933</v>
      </c>
      <c r="E293" s="832" t="s">
        <v>6419</v>
      </c>
      <c r="F293" s="832" t="s">
        <v>6447</v>
      </c>
      <c r="G293" s="832" t="s">
        <v>2358</v>
      </c>
      <c r="H293" s="849"/>
      <c r="I293" s="849"/>
      <c r="J293" s="832"/>
      <c r="K293" s="832"/>
      <c r="L293" s="849"/>
      <c r="M293" s="849"/>
      <c r="N293" s="832"/>
      <c r="O293" s="832"/>
      <c r="P293" s="849">
        <v>1.6</v>
      </c>
      <c r="Q293" s="849">
        <v>311.39</v>
      </c>
      <c r="R293" s="837"/>
      <c r="S293" s="850">
        <v>194.61874999999998</v>
      </c>
    </row>
    <row r="294" spans="1:19" ht="14.45" customHeight="1" x14ac:dyDescent="0.2">
      <c r="A294" s="831" t="s">
        <v>6417</v>
      </c>
      <c r="B294" s="832" t="s">
        <v>6418</v>
      </c>
      <c r="C294" s="832" t="s">
        <v>598</v>
      </c>
      <c r="D294" s="832" t="s">
        <v>2933</v>
      </c>
      <c r="E294" s="832" t="s">
        <v>6419</v>
      </c>
      <c r="F294" s="832" t="s">
        <v>6448</v>
      </c>
      <c r="G294" s="832" t="s">
        <v>2358</v>
      </c>
      <c r="H294" s="849"/>
      <c r="I294" s="849"/>
      <c r="J294" s="832"/>
      <c r="K294" s="832"/>
      <c r="L294" s="849"/>
      <c r="M294" s="849"/>
      <c r="N294" s="832"/>
      <c r="O294" s="832"/>
      <c r="P294" s="849">
        <v>2.6</v>
      </c>
      <c r="Q294" s="849">
        <v>137.32000000000002</v>
      </c>
      <c r="R294" s="837"/>
      <c r="S294" s="850">
        <v>52.815384615384623</v>
      </c>
    </row>
    <row r="295" spans="1:19" ht="14.45" customHeight="1" x14ac:dyDescent="0.2">
      <c r="A295" s="831" t="s">
        <v>6417</v>
      </c>
      <c r="B295" s="832" t="s">
        <v>6418</v>
      </c>
      <c r="C295" s="832" t="s">
        <v>598</v>
      </c>
      <c r="D295" s="832" t="s">
        <v>2933</v>
      </c>
      <c r="E295" s="832" t="s">
        <v>6449</v>
      </c>
      <c r="F295" s="832" t="s">
        <v>6452</v>
      </c>
      <c r="G295" s="832" t="s">
        <v>6453</v>
      </c>
      <c r="H295" s="849"/>
      <c r="I295" s="849"/>
      <c r="J295" s="832"/>
      <c r="K295" s="832"/>
      <c r="L295" s="849"/>
      <c r="M295" s="849"/>
      <c r="N295" s="832"/>
      <c r="O295" s="832"/>
      <c r="P295" s="849">
        <v>4</v>
      </c>
      <c r="Q295" s="849">
        <v>970.56</v>
      </c>
      <c r="R295" s="837"/>
      <c r="S295" s="850">
        <v>242.64</v>
      </c>
    </row>
    <row r="296" spans="1:19" ht="14.45" customHeight="1" x14ac:dyDescent="0.2">
      <c r="A296" s="831" t="s">
        <v>6417</v>
      </c>
      <c r="B296" s="832" t="s">
        <v>6418</v>
      </c>
      <c r="C296" s="832" t="s">
        <v>598</v>
      </c>
      <c r="D296" s="832" t="s">
        <v>2933</v>
      </c>
      <c r="E296" s="832" t="s">
        <v>6449</v>
      </c>
      <c r="F296" s="832" t="s">
        <v>6454</v>
      </c>
      <c r="G296" s="832" t="s">
        <v>6455</v>
      </c>
      <c r="H296" s="849"/>
      <c r="I296" s="849"/>
      <c r="J296" s="832"/>
      <c r="K296" s="832"/>
      <c r="L296" s="849"/>
      <c r="M296" s="849"/>
      <c r="N296" s="832"/>
      <c r="O296" s="832"/>
      <c r="P296" s="849">
        <v>2</v>
      </c>
      <c r="Q296" s="849">
        <v>485.28</v>
      </c>
      <c r="R296" s="837"/>
      <c r="S296" s="850">
        <v>242.64</v>
      </c>
    </row>
    <row r="297" spans="1:19" ht="14.45" customHeight="1" x14ac:dyDescent="0.2">
      <c r="A297" s="831" t="s">
        <v>6417</v>
      </c>
      <c r="B297" s="832" t="s">
        <v>6418</v>
      </c>
      <c r="C297" s="832" t="s">
        <v>598</v>
      </c>
      <c r="D297" s="832" t="s">
        <v>2933</v>
      </c>
      <c r="E297" s="832" t="s">
        <v>6412</v>
      </c>
      <c r="F297" s="832" t="s">
        <v>6460</v>
      </c>
      <c r="G297" s="832" t="s">
        <v>6461</v>
      </c>
      <c r="H297" s="849">
        <v>17</v>
      </c>
      <c r="I297" s="849">
        <v>1326</v>
      </c>
      <c r="J297" s="832">
        <v>1.5454545454545454</v>
      </c>
      <c r="K297" s="832">
        <v>78</v>
      </c>
      <c r="L297" s="849">
        <v>11</v>
      </c>
      <c r="M297" s="849">
        <v>858</v>
      </c>
      <c r="N297" s="832">
        <v>1</v>
      </c>
      <c r="O297" s="832">
        <v>78</v>
      </c>
      <c r="P297" s="849">
        <v>9</v>
      </c>
      <c r="Q297" s="849">
        <v>711</v>
      </c>
      <c r="R297" s="837">
        <v>0.82867132867132864</v>
      </c>
      <c r="S297" s="850">
        <v>79</v>
      </c>
    </row>
    <row r="298" spans="1:19" ht="14.45" customHeight="1" x14ac:dyDescent="0.2">
      <c r="A298" s="831" t="s">
        <v>6417</v>
      </c>
      <c r="B298" s="832" t="s">
        <v>6418</v>
      </c>
      <c r="C298" s="832" t="s">
        <v>598</v>
      </c>
      <c r="D298" s="832" t="s">
        <v>2933</v>
      </c>
      <c r="E298" s="832" t="s">
        <v>6412</v>
      </c>
      <c r="F298" s="832" t="s">
        <v>6462</v>
      </c>
      <c r="G298" s="832" t="s">
        <v>6463</v>
      </c>
      <c r="H298" s="849">
        <v>240</v>
      </c>
      <c r="I298" s="849">
        <v>35280</v>
      </c>
      <c r="J298" s="832">
        <v>2.636968383287241</v>
      </c>
      <c r="K298" s="832">
        <v>147</v>
      </c>
      <c r="L298" s="849">
        <v>91</v>
      </c>
      <c r="M298" s="849">
        <v>13379</v>
      </c>
      <c r="N298" s="832">
        <v>1</v>
      </c>
      <c r="O298" s="832">
        <v>147.02197802197801</v>
      </c>
      <c r="P298" s="849">
        <v>291</v>
      </c>
      <c r="Q298" s="849">
        <v>43941</v>
      </c>
      <c r="R298" s="837">
        <v>3.2843261828238286</v>
      </c>
      <c r="S298" s="850">
        <v>151</v>
      </c>
    </row>
    <row r="299" spans="1:19" ht="14.45" customHeight="1" x14ac:dyDescent="0.2">
      <c r="A299" s="831" t="s">
        <v>6417</v>
      </c>
      <c r="B299" s="832" t="s">
        <v>6418</v>
      </c>
      <c r="C299" s="832" t="s">
        <v>598</v>
      </c>
      <c r="D299" s="832" t="s">
        <v>2933</v>
      </c>
      <c r="E299" s="832" t="s">
        <v>6412</v>
      </c>
      <c r="F299" s="832" t="s">
        <v>6464</v>
      </c>
      <c r="G299" s="832" t="s">
        <v>6465</v>
      </c>
      <c r="H299" s="849">
        <v>76</v>
      </c>
      <c r="I299" s="849">
        <v>2812</v>
      </c>
      <c r="J299" s="832">
        <v>1.3103448275862069</v>
      </c>
      <c r="K299" s="832">
        <v>37</v>
      </c>
      <c r="L299" s="849">
        <v>58</v>
      </c>
      <c r="M299" s="849">
        <v>2146</v>
      </c>
      <c r="N299" s="832">
        <v>1</v>
      </c>
      <c r="O299" s="832">
        <v>37</v>
      </c>
      <c r="P299" s="849">
        <v>107</v>
      </c>
      <c r="Q299" s="849">
        <v>4066</v>
      </c>
      <c r="R299" s="837">
        <v>1.8946877912395155</v>
      </c>
      <c r="S299" s="850">
        <v>38</v>
      </c>
    </row>
    <row r="300" spans="1:19" ht="14.45" customHeight="1" x14ac:dyDescent="0.2">
      <c r="A300" s="831" t="s">
        <v>6417</v>
      </c>
      <c r="B300" s="832" t="s">
        <v>6418</v>
      </c>
      <c r="C300" s="832" t="s">
        <v>598</v>
      </c>
      <c r="D300" s="832" t="s">
        <v>2933</v>
      </c>
      <c r="E300" s="832" t="s">
        <v>6412</v>
      </c>
      <c r="F300" s="832" t="s">
        <v>6468</v>
      </c>
      <c r="G300" s="832" t="s">
        <v>6469</v>
      </c>
      <c r="H300" s="849">
        <v>53</v>
      </c>
      <c r="I300" s="849">
        <v>6837</v>
      </c>
      <c r="J300" s="832">
        <v>3.506153846153846</v>
      </c>
      <c r="K300" s="832">
        <v>129</v>
      </c>
      <c r="L300" s="849">
        <v>15</v>
      </c>
      <c r="M300" s="849">
        <v>1950</v>
      </c>
      <c r="N300" s="832">
        <v>1</v>
      </c>
      <c r="O300" s="832">
        <v>130</v>
      </c>
      <c r="P300" s="849">
        <v>26</v>
      </c>
      <c r="Q300" s="849">
        <v>3406</v>
      </c>
      <c r="R300" s="837">
        <v>1.7466666666666666</v>
      </c>
      <c r="S300" s="850">
        <v>131</v>
      </c>
    </row>
    <row r="301" spans="1:19" ht="14.45" customHeight="1" x14ac:dyDescent="0.2">
      <c r="A301" s="831" t="s">
        <v>6417</v>
      </c>
      <c r="B301" s="832" t="s">
        <v>6418</v>
      </c>
      <c r="C301" s="832" t="s">
        <v>598</v>
      </c>
      <c r="D301" s="832" t="s">
        <v>2933</v>
      </c>
      <c r="E301" s="832" t="s">
        <v>6412</v>
      </c>
      <c r="F301" s="832" t="s">
        <v>6470</v>
      </c>
      <c r="G301" s="832" t="s">
        <v>6471</v>
      </c>
      <c r="H301" s="849"/>
      <c r="I301" s="849"/>
      <c r="J301" s="832"/>
      <c r="K301" s="832"/>
      <c r="L301" s="849">
        <v>6</v>
      </c>
      <c r="M301" s="849">
        <v>1512</v>
      </c>
      <c r="N301" s="832">
        <v>1</v>
      </c>
      <c r="O301" s="832">
        <v>252</v>
      </c>
      <c r="P301" s="849">
        <v>42</v>
      </c>
      <c r="Q301" s="849">
        <v>10668</v>
      </c>
      <c r="R301" s="837">
        <v>7.0555555555555554</v>
      </c>
      <c r="S301" s="850">
        <v>254</v>
      </c>
    </row>
    <row r="302" spans="1:19" ht="14.45" customHeight="1" x14ac:dyDescent="0.2">
      <c r="A302" s="831" t="s">
        <v>6417</v>
      </c>
      <c r="B302" s="832" t="s">
        <v>6418</v>
      </c>
      <c r="C302" s="832" t="s">
        <v>598</v>
      </c>
      <c r="D302" s="832" t="s">
        <v>2933</v>
      </c>
      <c r="E302" s="832" t="s">
        <v>6412</v>
      </c>
      <c r="F302" s="832" t="s">
        <v>6472</v>
      </c>
      <c r="G302" s="832" t="s">
        <v>6473</v>
      </c>
      <c r="H302" s="849">
        <v>40</v>
      </c>
      <c r="I302" s="849">
        <v>28040</v>
      </c>
      <c r="J302" s="832">
        <v>0.78319646947097932</v>
      </c>
      <c r="K302" s="832">
        <v>701</v>
      </c>
      <c r="L302" s="849">
        <v>51</v>
      </c>
      <c r="M302" s="849">
        <v>35802</v>
      </c>
      <c r="N302" s="832">
        <v>1</v>
      </c>
      <c r="O302" s="832">
        <v>702</v>
      </c>
      <c r="P302" s="849">
        <v>54</v>
      </c>
      <c r="Q302" s="849">
        <v>38178</v>
      </c>
      <c r="R302" s="837">
        <v>1.0663650075414781</v>
      </c>
      <c r="S302" s="850">
        <v>707</v>
      </c>
    </row>
    <row r="303" spans="1:19" ht="14.45" customHeight="1" x14ac:dyDescent="0.2">
      <c r="A303" s="831" t="s">
        <v>6417</v>
      </c>
      <c r="B303" s="832" t="s">
        <v>6418</v>
      </c>
      <c r="C303" s="832" t="s">
        <v>598</v>
      </c>
      <c r="D303" s="832" t="s">
        <v>2933</v>
      </c>
      <c r="E303" s="832" t="s">
        <v>6412</v>
      </c>
      <c r="F303" s="832" t="s">
        <v>6474</v>
      </c>
      <c r="G303" s="832" t="s">
        <v>6475</v>
      </c>
      <c r="H303" s="849"/>
      <c r="I303" s="849"/>
      <c r="J303" s="832"/>
      <c r="K303" s="832"/>
      <c r="L303" s="849">
        <v>2</v>
      </c>
      <c r="M303" s="849">
        <v>710</v>
      </c>
      <c r="N303" s="832">
        <v>1</v>
      </c>
      <c r="O303" s="832">
        <v>355</v>
      </c>
      <c r="P303" s="849">
        <v>1</v>
      </c>
      <c r="Q303" s="849">
        <v>358</v>
      </c>
      <c r="R303" s="837">
        <v>0.50422535211267605</v>
      </c>
      <c r="S303" s="850">
        <v>358</v>
      </c>
    </row>
    <row r="304" spans="1:19" ht="14.45" customHeight="1" x14ac:dyDescent="0.2">
      <c r="A304" s="831" t="s">
        <v>6417</v>
      </c>
      <c r="B304" s="832" t="s">
        <v>6418</v>
      </c>
      <c r="C304" s="832" t="s">
        <v>598</v>
      </c>
      <c r="D304" s="832" t="s">
        <v>2933</v>
      </c>
      <c r="E304" s="832" t="s">
        <v>6412</v>
      </c>
      <c r="F304" s="832" t="s">
        <v>6478</v>
      </c>
      <c r="G304" s="832" t="s">
        <v>6479</v>
      </c>
      <c r="H304" s="849">
        <v>357</v>
      </c>
      <c r="I304" s="849">
        <v>11900</v>
      </c>
      <c r="J304" s="832">
        <v>1.5191495826168437</v>
      </c>
      <c r="K304" s="832">
        <v>33.333333333333336</v>
      </c>
      <c r="L304" s="849">
        <v>235</v>
      </c>
      <c r="M304" s="849">
        <v>7833.33</v>
      </c>
      <c r="N304" s="832">
        <v>1</v>
      </c>
      <c r="O304" s="832">
        <v>33.33331914893617</v>
      </c>
      <c r="P304" s="849">
        <v>398</v>
      </c>
      <c r="Q304" s="849">
        <v>13266.66</v>
      </c>
      <c r="R304" s="837">
        <v>1.6936168909008047</v>
      </c>
      <c r="S304" s="850">
        <v>33.33331658291457</v>
      </c>
    </row>
    <row r="305" spans="1:19" ht="14.45" customHeight="1" x14ac:dyDescent="0.2">
      <c r="A305" s="831" t="s">
        <v>6417</v>
      </c>
      <c r="B305" s="832" t="s">
        <v>6418</v>
      </c>
      <c r="C305" s="832" t="s">
        <v>598</v>
      </c>
      <c r="D305" s="832" t="s">
        <v>2933</v>
      </c>
      <c r="E305" s="832" t="s">
        <v>6412</v>
      </c>
      <c r="F305" s="832" t="s">
        <v>6482</v>
      </c>
      <c r="G305" s="832" t="s">
        <v>6483</v>
      </c>
      <c r="H305" s="849">
        <v>488</v>
      </c>
      <c r="I305" s="849">
        <v>58560</v>
      </c>
      <c r="J305" s="832">
        <v>2.5606716515807424</v>
      </c>
      <c r="K305" s="832">
        <v>120</v>
      </c>
      <c r="L305" s="849">
        <v>189</v>
      </c>
      <c r="M305" s="849">
        <v>22869</v>
      </c>
      <c r="N305" s="832">
        <v>1</v>
      </c>
      <c r="O305" s="832">
        <v>121</v>
      </c>
      <c r="P305" s="849">
        <v>570</v>
      </c>
      <c r="Q305" s="849">
        <v>69540</v>
      </c>
      <c r="R305" s="837">
        <v>3.0407975862521317</v>
      </c>
      <c r="S305" s="850">
        <v>122</v>
      </c>
    </row>
    <row r="306" spans="1:19" ht="14.45" customHeight="1" x14ac:dyDescent="0.2">
      <c r="A306" s="831" t="s">
        <v>6417</v>
      </c>
      <c r="B306" s="832" t="s">
        <v>6418</v>
      </c>
      <c r="C306" s="832" t="s">
        <v>598</v>
      </c>
      <c r="D306" s="832" t="s">
        <v>2933</v>
      </c>
      <c r="E306" s="832" t="s">
        <v>6412</v>
      </c>
      <c r="F306" s="832" t="s">
        <v>6484</v>
      </c>
      <c r="G306" s="832" t="s">
        <v>6485</v>
      </c>
      <c r="H306" s="849">
        <v>26</v>
      </c>
      <c r="I306" s="849">
        <v>832</v>
      </c>
      <c r="J306" s="832">
        <v>1.1304347826086956</v>
      </c>
      <c r="K306" s="832">
        <v>32</v>
      </c>
      <c r="L306" s="849">
        <v>23</v>
      </c>
      <c r="M306" s="849">
        <v>736</v>
      </c>
      <c r="N306" s="832">
        <v>1</v>
      </c>
      <c r="O306" s="832">
        <v>32</v>
      </c>
      <c r="P306" s="849">
        <v>43</v>
      </c>
      <c r="Q306" s="849">
        <v>1419</v>
      </c>
      <c r="R306" s="837">
        <v>1.9279891304347827</v>
      </c>
      <c r="S306" s="850">
        <v>33</v>
      </c>
    </row>
    <row r="307" spans="1:19" ht="14.45" customHeight="1" x14ac:dyDescent="0.2">
      <c r="A307" s="831" t="s">
        <v>6417</v>
      </c>
      <c r="B307" s="832" t="s">
        <v>6418</v>
      </c>
      <c r="C307" s="832" t="s">
        <v>598</v>
      </c>
      <c r="D307" s="832" t="s">
        <v>2933</v>
      </c>
      <c r="E307" s="832" t="s">
        <v>6412</v>
      </c>
      <c r="F307" s="832" t="s">
        <v>6486</v>
      </c>
      <c r="G307" s="832" t="s">
        <v>6487</v>
      </c>
      <c r="H307" s="849">
        <v>18</v>
      </c>
      <c r="I307" s="849">
        <v>1332</v>
      </c>
      <c r="J307" s="832">
        <v>1.5</v>
      </c>
      <c r="K307" s="832">
        <v>74</v>
      </c>
      <c r="L307" s="849">
        <v>12</v>
      </c>
      <c r="M307" s="849">
        <v>888</v>
      </c>
      <c r="N307" s="832">
        <v>1</v>
      </c>
      <c r="O307" s="832">
        <v>74</v>
      </c>
      <c r="P307" s="849">
        <v>7</v>
      </c>
      <c r="Q307" s="849">
        <v>525</v>
      </c>
      <c r="R307" s="837">
        <v>0.59121621621621623</v>
      </c>
      <c r="S307" s="850">
        <v>75</v>
      </c>
    </row>
    <row r="308" spans="1:19" ht="14.45" customHeight="1" x14ac:dyDescent="0.2">
      <c r="A308" s="831" t="s">
        <v>6417</v>
      </c>
      <c r="B308" s="832" t="s">
        <v>6418</v>
      </c>
      <c r="C308" s="832" t="s">
        <v>598</v>
      </c>
      <c r="D308" s="832" t="s">
        <v>2933</v>
      </c>
      <c r="E308" s="832" t="s">
        <v>6412</v>
      </c>
      <c r="F308" s="832" t="s">
        <v>6488</v>
      </c>
      <c r="G308" s="832" t="s">
        <v>6489</v>
      </c>
      <c r="H308" s="849">
        <v>63</v>
      </c>
      <c r="I308" s="849">
        <v>4851</v>
      </c>
      <c r="J308" s="832">
        <v>2.625</v>
      </c>
      <c r="K308" s="832">
        <v>77</v>
      </c>
      <c r="L308" s="849">
        <v>24</v>
      </c>
      <c r="M308" s="849">
        <v>1848</v>
      </c>
      <c r="N308" s="832">
        <v>1</v>
      </c>
      <c r="O308" s="832">
        <v>77</v>
      </c>
      <c r="P308" s="849">
        <v>80</v>
      </c>
      <c r="Q308" s="849">
        <v>6240</v>
      </c>
      <c r="R308" s="837">
        <v>3.3766233766233764</v>
      </c>
      <c r="S308" s="850">
        <v>78</v>
      </c>
    </row>
    <row r="309" spans="1:19" ht="14.45" customHeight="1" x14ac:dyDescent="0.2">
      <c r="A309" s="831" t="s">
        <v>6417</v>
      </c>
      <c r="B309" s="832" t="s">
        <v>6418</v>
      </c>
      <c r="C309" s="832" t="s">
        <v>598</v>
      </c>
      <c r="D309" s="832" t="s">
        <v>2933</v>
      </c>
      <c r="E309" s="832" t="s">
        <v>6412</v>
      </c>
      <c r="F309" s="832" t="s">
        <v>6490</v>
      </c>
      <c r="G309" s="832" t="s">
        <v>6491</v>
      </c>
      <c r="H309" s="849">
        <v>2</v>
      </c>
      <c r="I309" s="849">
        <v>1238</v>
      </c>
      <c r="J309" s="832">
        <v>0.66559139784946242</v>
      </c>
      <c r="K309" s="832">
        <v>619</v>
      </c>
      <c r="L309" s="849">
        <v>3</v>
      </c>
      <c r="M309" s="849">
        <v>1860</v>
      </c>
      <c r="N309" s="832">
        <v>1</v>
      </c>
      <c r="O309" s="832">
        <v>620</v>
      </c>
      <c r="P309" s="849">
        <v>41</v>
      </c>
      <c r="Q309" s="849">
        <v>25502</v>
      </c>
      <c r="R309" s="837">
        <v>13.710752688172043</v>
      </c>
      <c r="S309" s="850">
        <v>622</v>
      </c>
    </row>
    <row r="310" spans="1:19" ht="14.45" customHeight="1" x14ac:dyDescent="0.2">
      <c r="A310" s="831" t="s">
        <v>6417</v>
      </c>
      <c r="B310" s="832" t="s">
        <v>6418</v>
      </c>
      <c r="C310" s="832" t="s">
        <v>598</v>
      </c>
      <c r="D310" s="832" t="s">
        <v>2933</v>
      </c>
      <c r="E310" s="832" t="s">
        <v>6412</v>
      </c>
      <c r="F310" s="832" t="s">
        <v>6492</v>
      </c>
      <c r="G310" s="832" t="s">
        <v>6493</v>
      </c>
      <c r="H310" s="849"/>
      <c r="I310" s="849"/>
      <c r="J310" s="832"/>
      <c r="K310" s="832"/>
      <c r="L310" s="849"/>
      <c r="M310" s="849"/>
      <c r="N310" s="832"/>
      <c r="O310" s="832"/>
      <c r="P310" s="849">
        <v>7</v>
      </c>
      <c r="Q310" s="849">
        <v>2632</v>
      </c>
      <c r="R310" s="837"/>
      <c r="S310" s="850">
        <v>376</v>
      </c>
    </row>
    <row r="311" spans="1:19" ht="14.45" customHeight="1" x14ac:dyDescent="0.2">
      <c r="A311" s="831" t="s">
        <v>6417</v>
      </c>
      <c r="B311" s="832" t="s">
        <v>6418</v>
      </c>
      <c r="C311" s="832" t="s">
        <v>598</v>
      </c>
      <c r="D311" s="832" t="s">
        <v>2933</v>
      </c>
      <c r="E311" s="832" t="s">
        <v>6412</v>
      </c>
      <c r="F311" s="832" t="s">
        <v>6494</v>
      </c>
      <c r="G311" s="832" t="s">
        <v>6495</v>
      </c>
      <c r="H311" s="849">
        <v>317</v>
      </c>
      <c r="I311" s="849">
        <v>56109</v>
      </c>
      <c r="J311" s="832">
        <v>1.2761906928080791</v>
      </c>
      <c r="K311" s="832">
        <v>177</v>
      </c>
      <c r="L311" s="849">
        <v>247</v>
      </c>
      <c r="M311" s="849">
        <v>43966</v>
      </c>
      <c r="N311" s="832">
        <v>1</v>
      </c>
      <c r="O311" s="832">
        <v>178</v>
      </c>
      <c r="P311" s="849">
        <v>346</v>
      </c>
      <c r="Q311" s="849">
        <v>61934</v>
      </c>
      <c r="R311" s="837">
        <v>1.4086794341081745</v>
      </c>
      <c r="S311" s="850">
        <v>179</v>
      </c>
    </row>
    <row r="312" spans="1:19" ht="14.45" customHeight="1" x14ac:dyDescent="0.2">
      <c r="A312" s="831" t="s">
        <v>6417</v>
      </c>
      <c r="B312" s="832" t="s">
        <v>6418</v>
      </c>
      <c r="C312" s="832" t="s">
        <v>598</v>
      </c>
      <c r="D312" s="832" t="s">
        <v>6378</v>
      </c>
      <c r="E312" s="832" t="s">
        <v>6412</v>
      </c>
      <c r="F312" s="832" t="s">
        <v>6464</v>
      </c>
      <c r="G312" s="832" t="s">
        <v>6465</v>
      </c>
      <c r="H312" s="849">
        <v>1</v>
      </c>
      <c r="I312" s="849">
        <v>37</v>
      </c>
      <c r="J312" s="832"/>
      <c r="K312" s="832">
        <v>37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5" customHeight="1" x14ac:dyDescent="0.2">
      <c r="A313" s="831" t="s">
        <v>6417</v>
      </c>
      <c r="B313" s="832" t="s">
        <v>6418</v>
      </c>
      <c r="C313" s="832" t="s">
        <v>598</v>
      </c>
      <c r="D313" s="832" t="s">
        <v>6378</v>
      </c>
      <c r="E313" s="832" t="s">
        <v>6412</v>
      </c>
      <c r="F313" s="832" t="s">
        <v>6470</v>
      </c>
      <c r="G313" s="832" t="s">
        <v>6471</v>
      </c>
      <c r="H313" s="849">
        <v>7</v>
      </c>
      <c r="I313" s="849">
        <v>1757</v>
      </c>
      <c r="J313" s="832">
        <v>0.49801587301587302</v>
      </c>
      <c r="K313" s="832">
        <v>251</v>
      </c>
      <c r="L313" s="849">
        <v>14</v>
      </c>
      <c r="M313" s="849">
        <v>3528</v>
      </c>
      <c r="N313" s="832">
        <v>1</v>
      </c>
      <c r="O313" s="832">
        <v>252</v>
      </c>
      <c r="P313" s="849">
        <v>23</v>
      </c>
      <c r="Q313" s="849">
        <v>5842</v>
      </c>
      <c r="R313" s="837">
        <v>1.6558956916099774</v>
      </c>
      <c r="S313" s="850">
        <v>254</v>
      </c>
    </row>
    <row r="314" spans="1:19" ht="14.45" customHeight="1" x14ac:dyDescent="0.2">
      <c r="A314" s="831" t="s">
        <v>6417</v>
      </c>
      <c r="B314" s="832" t="s">
        <v>6418</v>
      </c>
      <c r="C314" s="832" t="s">
        <v>598</v>
      </c>
      <c r="D314" s="832" t="s">
        <v>2934</v>
      </c>
      <c r="E314" s="832" t="s">
        <v>6412</v>
      </c>
      <c r="F314" s="832" t="s">
        <v>6464</v>
      </c>
      <c r="G314" s="832" t="s">
        <v>6465</v>
      </c>
      <c r="H314" s="849"/>
      <c r="I314" s="849"/>
      <c r="J314" s="832"/>
      <c r="K314" s="832"/>
      <c r="L314" s="849">
        <v>2</v>
      </c>
      <c r="M314" s="849">
        <v>74</v>
      </c>
      <c r="N314" s="832">
        <v>1</v>
      </c>
      <c r="O314" s="832">
        <v>37</v>
      </c>
      <c r="P314" s="849"/>
      <c r="Q314" s="849"/>
      <c r="R314" s="837"/>
      <c r="S314" s="850"/>
    </row>
    <row r="315" spans="1:19" ht="14.45" customHeight="1" x14ac:dyDescent="0.2">
      <c r="A315" s="831" t="s">
        <v>6417</v>
      </c>
      <c r="B315" s="832" t="s">
        <v>6418</v>
      </c>
      <c r="C315" s="832" t="s">
        <v>598</v>
      </c>
      <c r="D315" s="832" t="s">
        <v>2934</v>
      </c>
      <c r="E315" s="832" t="s">
        <v>6412</v>
      </c>
      <c r="F315" s="832" t="s">
        <v>6470</v>
      </c>
      <c r="G315" s="832" t="s">
        <v>6471</v>
      </c>
      <c r="H315" s="849">
        <v>1</v>
      </c>
      <c r="I315" s="849">
        <v>251</v>
      </c>
      <c r="J315" s="832">
        <v>0.99603174603174605</v>
      </c>
      <c r="K315" s="832">
        <v>251</v>
      </c>
      <c r="L315" s="849">
        <v>1</v>
      </c>
      <c r="M315" s="849">
        <v>252</v>
      </c>
      <c r="N315" s="832">
        <v>1</v>
      </c>
      <c r="O315" s="832">
        <v>252</v>
      </c>
      <c r="P315" s="849">
        <v>1</v>
      </c>
      <c r="Q315" s="849">
        <v>254</v>
      </c>
      <c r="R315" s="837">
        <v>1.0079365079365079</v>
      </c>
      <c r="S315" s="850">
        <v>254</v>
      </c>
    </row>
    <row r="316" spans="1:19" ht="14.45" customHeight="1" x14ac:dyDescent="0.2">
      <c r="A316" s="831" t="s">
        <v>6417</v>
      </c>
      <c r="B316" s="832" t="s">
        <v>6418</v>
      </c>
      <c r="C316" s="832" t="s">
        <v>598</v>
      </c>
      <c r="D316" s="832" t="s">
        <v>6379</v>
      </c>
      <c r="E316" s="832" t="s">
        <v>6412</v>
      </c>
      <c r="F316" s="832" t="s">
        <v>6464</v>
      </c>
      <c r="G316" s="832" t="s">
        <v>6465</v>
      </c>
      <c r="H316" s="849">
        <v>12</v>
      </c>
      <c r="I316" s="849">
        <v>444</v>
      </c>
      <c r="J316" s="832"/>
      <c r="K316" s="832">
        <v>37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5" customHeight="1" x14ac:dyDescent="0.2">
      <c r="A317" s="831" t="s">
        <v>6417</v>
      </c>
      <c r="B317" s="832" t="s">
        <v>6418</v>
      </c>
      <c r="C317" s="832" t="s">
        <v>598</v>
      </c>
      <c r="D317" s="832" t="s">
        <v>6379</v>
      </c>
      <c r="E317" s="832" t="s">
        <v>6412</v>
      </c>
      <c r="F317" s="832" t="s">
        <v>6470</v>
      </c>
      <c r="G317" s="832" t="s">
        <v>6471</v>
      </c>
      <c r="H317" s="849">
        <v>880</v>
      </c>
      <c r="I317" s="849">
        <v>220880</v>
      </c>
      <c r="J317" s="832"/>
      <c r="K317" s="832">
        <v>251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5" customHeight="1" x14ac:dyDescent="0.2">
      <c r="A318" s="831" t="s">
        <v>6417</v>
      </c>
      <c r="B318" s="832" t="s">
        <v>6418</v>
      </c>
      <c r="C318" s="832" t="s">
        <v>598</v>
      </c>
      <c r="D318" s="832" t="s">
        <v>2935</v>
      </c>
      <c r="E318" s="832" t="s">
        <v>6412</v>
      </c>
      <c r="F318" s="832" t="s">
        <v>6464</v>
      </c>
      <c r="G318" s="832" t="s">
        <v>6465</v>
      </c>
      <c r="H318" s="849">
        <v>5</v>
      </c>
      <c r="I318" s="849">
        <v>185</v>
      </c>
      <c r="J318" s="832">
        <v>0.38461538461538464</v>
      </c>
      <c r="K318" s="832">
        <v>37</v>
      </c>
      <c r="L318" s="849">
        <v>13</v>
      </c>
      <c r="M318" s="849">
        <v>481</v>
      </c>
      <c r="N318" s="832">
        <v>1</v>
      </c>
      <c r="O318" s="832">
        <v>37</v>
      </c>
      <c r="P318" s="849">
        <v>8</v>
      </c>
      <c r="Q318" s="849">
        <v>304</v>
      </c>
      <c r="R318" s="837">
        <v>0.63201663201663205</v>
      </c>
      <c r="S318" s="850">
        <v>38</v>
      </c>
    </row>
    <row r="319" spans="1:19" ht="14.45" customHeight="1" x14ac:dyDescent="0.2">
      <c r="A319" s="831" t="s">
        <v>6417</v>
      </c>
      <c r="B319" s="832" t="s">
        <v>6418</v>
      </c>
      <c r="C319" s="832" t="s">
        <v>598</v>
      </c>
      <c r="D319" s="832" t="s">
        <v>2935</v>
      </c>
      <c r="E319" s="832" t="s">
        <v>6412</v>
      </c>
      <c r="F319" s="832" t="s">
        <v>6470</v>
      </c>
      <c r="G319" s="832" t="s">
        <v>6471</v>
      </c>
      <c r="H319" s="849">
        <v>4</v>
      </c>
      <c r="I319" s="849">
        <v>1004</v>
      </c>
      <c r="J319" s="832">
        <v>1.3280423280423281</v>
      </c>
      <c r="K319" s="832">
        <v>251</v>
      </c>
      <c r="L319" s="849">
        <v>3</v>
      </c>
      <c r="M319" s="849">
        <v>756</v>
      </c>
      <c r="N319" s="832">
        <v>1</v>
      </c>
      <c r="O319" s="832">
        <v>252</v>
      </c>
      <c r="P319" s="849">
        <v>2</v>
      </c>
      <c r="Q319" s="849">
        <v>508</v>
      </c>
      <c r="R319" s="837">
        <v>0.67195767195767198</v>
      </c>
      <c r="S319" s="850">
        <v>254</v>
      </c>
    </row>
    <row r="320" spans="1:19" ht="14.45" customHeight="1" x14ac:dyDescent="0.2">
      <c r="A320" s="831" t="s">
        <v>6417</v>
      </c>
      <c r="B320" s="832" t="s">
        <v>6418</v>
      </c>
      <c r="C320" s="832" t="s">
        <v>598</v>
      </c>
      <c r="D320" s="832" t="s">
        <v>2936</v>
      </c>
      <c r="E320" s="832" t="s">
        <v>6412</v>
      </c>
      <c r="F320" s="832" t="s">
        <v>6464</v>
      </c>
      <c r="G320" s="832" t="s">
        <v>6465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38</v>
      </c>
      <c r="R320" s="837"/>
      <c r="S320" s="850">
        <v>38</v>
      </c>
    </row>
    <row r="321" spans="1:19" ht="14.45" customHeight="1" x14ac:dyDescent="0.2">
      <c r="A321" s="831" t="s">
        <v>6417</v>
      </c>
      <c r="B321" s="832" t="s">
        <v>6418</v>
      </c>
      <c r="C321" s="832" t="s">
        <v>598</v>
      </c>
      <c r="D321" s="832" t="s">
        <v>2936</v>
      </c>
      <c r="E321" s="832" t="s">
        <v>6412</v>
      </c>
      <c r="F321" s="832" t="s">
        <v>6470</v>
      </c>
      <c r="G321" s="832" t="s">
        <v>6471</v>
      </c>
      <c r="H321" s="849"/>
      <c r="I321" s="849"/>
      <c r="J321" s="832"/>
      <c r="K321" s="832"/>
      <c r="L321" s="849">
        <v>162</v>
      </c>
      <c r="M321" s="849">
        <v>40824</v>
      </c>
      <c r="N321" s="832">
        <v>1</v>
      </c>
      <c r="O321" s="832">
        <v>252</v>
      </c>
      <c r="P321" s="849">
        <v>106</v>
      </c>
      <c r="Q321" s="849">
        <v>26924</v>
      </c>
      <c r="R321" s="837">
        <v>0.65951401136586318</v>
      </c>
      <c r="S321" s="850">
        <v>254</v>
      </c>
    </row>
    <row r="322" spans="1:19" ht="14.45" customHeight="1" x14ac:dyDescent="0.2">
      <c r="A322" s="831" t="s">
        <v>6417</v>
      </c>
      <c r="B322" s="832" t="s">
        <v>6418</v>
      </c>
      <c r="C322" s="832" t="s">
        <v>598</v>
      </c>
      <c r="D322" s="832" t="s">
        <v>6381</v>
      </c>
      <c r="E322" s="832" t="s">
        <v>6412</v>
      </c>
      <c r="F322" s="832" t="s">
        <v>6470</v>
      </c>
      <c r="G322" s="832" t="s">
        <v>6471</v>
      </c>
      <c r="H322" s="849"/>
      <c r="I322" s="849"/>
      <c r="J322" s="832"/>
      <c r="K322" s="832"/>
      <c r="L322" s="849">
        <v>24</v>
      </c>
      <c r="M322" s="849">
        <v>6048</v>
      </c>
      <c r="N322" s="832">
        <v>1</v>
      </c>
      <c r="O322" s="832">
        <v>252</v>
      </c>
      <c r="P322" s="849">
        <v>2</v>
      </c>
      <c r="Q322" s="849">
        <v>508</v>
      </c>
      <c r="R322" s="837">
        <v>8.3994708994708997E-2</v>
      </c>
      <c r="S322" s="850">
        <v>254</v>
      </c>
    </row>
    <row r="323" spans="1:19" ht="14.45" customHeight="1" x14ac:dyDescent="0.2">
      <c r="A323" s="831" t="s">
        <v>6417</v>
      </c>
      <c r="B323" s="832" t="s">
        <v>6418</v>
      </c>
      <c r="C323" s="832" t="s">
        <v>598</v>
      </c>
      <c r="D323" s="832" t="s">
        <v>2937</v>
      </c>
      <c r="E323" s="832" t="s">
        <v>6412</v>
      </c>
      <c r="F323" s="832" t="s">
        <v>6470</v>
      </c>
      <c r="G323" s="832" t="s">
        <v>6471</v>
      </c>
      <c r="H323" s="849">
        <v>13</v>
      </c>
      <c r="I323" s="849">
        <v>3263</v>
      </c>
      <c r="J323" s="832">
        <v>0.46244331065759636</v>
      </c>
      <c r="K323" s="832">
        <v>251</v>
      </c>
      <c r="L323" s="849">
        <v>28</v>
      </c>
      <c r="M323" s="849">
        <v>7056</v>
      </c>
      <c r="N323" s="832">
        <v>1</v>
      </c>
      <c r="O323" s="832">
        <v>252</v>
      </c>
      <c r="P323" s="849">
        <v>89</v>
      </c>
      <c r="Q323" s="849">
        <v>22606</v>
      </c>
      <c r="R323" s="837">
        <v>3.2037981859410429</v>
      </c>
      <c r="S323" s="850">
        <v>254</v>
      </c>
    </row>
    <row r="324" spans="1:19" ht="14.45" customHeight="1" x14ac:dyDescent="0.2">
      <c r="A324" s="831" t="s">
        <v>6417</v>
      </c>
      <c r="B324" s="832" t="s">
        <v>6418</v>
      </c>
      <c r="C324" s="832" t="s">
        <v>598</v>
      </c>
      <c r="D324" s="832" t="s">
        <v>2938</v>
      </c>
      <c r="E324" s="832" t="s">
        <v>6412</v>
      </c>
      <c r="F324" s="832" t="s">
        <v>6464</v>
      </c>
      <c r="G324" s="832" t="s">
        <v>6465</v>
      </c>
      <c r="H324" s="849"/>
      <c r="I324" s="849"/>
      <c r="J324" s="832"/>
      <c r="K324" s="832"/>
      <c r="L324" s="849">
        <v>1</v>
      </c>
      <c r="M324" s="849">
        <v>37</v>
      </c>
      <c r="N324" s="832">
        <v>1</v>
      </c>
      <c r="O324" s="832">
        <v>37</v>
      </c>
      <c r="P324" s="849">
        <v>2</v>
      </c>
      <c r="Q324" s="849">
        <v>76</v>
      </c>
      <c r="R324" s="837">
        <v>2.0540540540540539</v>
      </c>
      <c r="S324" s="850">
        <v>38</v>
      </c>
    </row>
    <row r="325" spans="1:19" ht="14.45" customHeight="1" x14ac:dyDescent="0.2">
      <c r="A325" s="831" t="s">
        <v>6417</v>
      </c>
      <c r="B325" s="832" t="s">
        <v>6418</v>
      </c>
      <c r="C325" s="832" t="s">
        <v>598</v>
      </c>
      <c r="D325" s="832" t="s">
        <v>2938</v>
      </c>
      <c r="E325" s="832" t="s">
        <v>6412</v>
      </c>
      <c r="F325" s="832" t="s">
        <v>6470</v>
      </c>
      <c r="G325" s="832" t="s">
        <v>6471</v>
      </c>
      <c r="H325" s="849">
        <v>10</v>
      </c>
      <c r="I325" s="849">
        <v>2510</v>
      </c>
      <c r="J325" s="832">
        <v>3.32010582010582</v>
      </c>
      <c r="K325" s="832">
        <v>251</v>
      </c>
      <c r="L325" s="849">
        <v>3</v>
      </c>
      <c r="M325" s="849">
        <v>756</v>
      </c>
      <c r="N325" s="832">
        <v>1</v>
      </c>
      <c r="O325" s="832">
        <v>252</v>
      </c>
      <c r="P325" s="849">
        <v>4</v>
      </c>
      <c r="Q325" s="849">
        <v>1016</v>
      </c>
      <c r="R325" s="837">
        <v>1.343915343915344</v>
      </c>
      <c r="S325" s="850">
        <v>254</v>
      </c>
    </row>
    <row r="326" spans="1:19" ht="14.45" customHeight="1" x14ac:dyDescent="0.2">
      <c r="A326" s="831" t="s">
        <v>6417</v>
      </c>
      <c r="B326" s="832" t="s">
        <v>6418</v>
      </c>
      <c r="C326" s="832" t="s">
        <v>598</v>
      </c>
      <c r="D326" s="832" t="s">
        <v>2939</v>
      </c>
      <c r="E326" s="832" t="s">
        <v>6419</v>
      </c>
      <c r="F326" s="832" t="s">
        <v>6422</v>
      </c>
      <c r="G326" s="832" t="s">
        <v>6423</v>
      </c>
      <c r="H326" s="849"/>
      <c r="I326" s="849"/>
      <c r="J326" s="832"/>
      <c r="K326" s="832"/>
      <c r="L326" s="849">
        <v>0.4</v>
      </c>
      <c r="M326" s="849">
        <v>27.88</v>
      </c>
      <c r="N326" s="832">
        <v>1</v>
      </c>
      <c r="O326" s="832">
        <v>69.699999999999989</v>
      </c>
      <c r="P326" s="849">
        <v>5.8</v>
      </c>
      <c r="Q326" s="849">
        <v>404.29</v>
      </c>
      <c r="R326" s="837">
        <v>14.501076040172167</v>
      </c>
      <c r="S326" s="850">
        <v>69.705172413793107</v>
      </c>
    </row>
    <row r="327" spans="1:19" ht="14.45" customHeight="1" x14ac:dyDescent="0.2">
      <c r="A327" s="831" t="s">
        <v>6417</v>
      </c>
      <c r="B327" s="832" t="s">
        <v>6418</v>
      </c>
      <c r="C327" s="832" t="s">
        <v>598</v>
      </c>
      <c r="D327" s="832" t="s">
        <v>2939</v>
      </c>
      <c r="E327" s="832" t="s">
        <v>6419</v>
      </c>
      <c r="F327" s="832" t="s">
        <v>6424</v>
      </c>
      <c r="G327" s="832" t="s">
        <v>6425</v>
      </c>
      <c r="H327" s="849"/>
      <c r="I327" s="849"/>
      <c r="J327" s="832"/>
      <c r="K327" s="832"/>
      <c r="L327" s="849">
        <v>1.4</v>
      </c>
      <c r="M327" s="849">
        <v>399.14</v>
      </c>
      <c r="N327" s="832">
        <v>1</v>
      </c>
      <c r="O327" s="832">
        <v>285.10000000000002</v>
      </c>
      <c r="P327" s="849">
        <v>18</v>
      </c>
      <c r="Q327" s="849">
        <v>5313.5100000000011</v>
      </c>
      <c r="R327" s="837">
        <v>13.31239665280353</v>
      </c>
      <c r="S327" s="850">
        <v>295.19500000000005</v>
      </c>
    </row>
    <row r="328" spans="1:19" ht="14.45" customHeight="1" x14ac:dyDescent="0.2">
      <c r="A328" s="831" t="s">
        <v>6417</v>
      </c>
      <c r="B328" s="832" t="s">
        <v>6418</v>
      </c>
      <c r="C328" s="832" t="s">
        <v>598</v>
      </c>
      <c r="D328" s="832" t="s">
        <v>2939</v>
      </c>
      <c r="E328" s="832" t="s">
        <v>6419</v>
      </c>
      <c r="F328" s="832" t="s">
        <v>6426</v>
      </c>
      <c r="G328" s="832" t="s">
        <v>713</v>
      </c>
      <c r="H328" s="849"/>
      <c r="I328" s="849"/>
      <c r="J328" s="832"/>
      <c r="K328" s="832"/>
      <c r="L328" s="849"/>
      <c r="M328" s="849"/>
      <c r="N328" s="832"/>
      <c r="O328" s="832"/>
      <c r="P328" s="849">
        <v>0.1</v>
      </c>
      <c r="Q328" s="849">
        <v>5.0599999999999996</v>
      </c>
      <c r="R328" s="837"/>
      <c r="S328" s="850">
        <v>50.599999999999994</v>
      </c>
    </row>
    <row r="329" spans="1:19" ht="14.45" customHeight="1" x14ac:dyDescent="0.2">
      <c r="A329" s="831" t="s">
        <v>6417</v>
      </c>
      <c r="B329" s="832" t="s">
        <v>6418</v>
      </c>
      <c r="C329" s="832" t="s">
        <v>598</v>
      </c>
      <c r="D329" s="832" t="s">
        <v>2939</v>
      </c>
      <c r="E329" s="832" t="s">
        <v>6419</v>
      </c>
      <c r="F329" s="832" t="s">
        <v>6429</v>
      </c>
      <c r="G329" s="832" t="s">
        <v>6430</v>
      </c>
      <c r="H329" s="849"/>
      <c r="I329" s="849"/>
      <c r="J329" s="832"/>
      <c r="K329" s="832"/>
      <c r="L329" s="849"/>
      <c r="M329" s="849"/>
      <c r="N329" s="832"/>
      <c r="O329" s="832"/>
      <c r="P329" s="849">
        <v>0.2</v>
      </c>
      <c r="Q329" s="849">
        <v>7.8</v>
      </c>
      <c r="R329" s="837"/>
      <c r="S329" s="850">
        <v>39</v>
      </c>
    </row>
    <row r="330" spans="1:19" ht="14.45" customHeight="1" x14ac:dyDescent="0.2">
      <c r="A330" s="831" t="s">
        <v>6417</v>
      </c>
      <c r="B330" s="832" t="s">
        <v>6418</v>
      </c>
      <c r="C330" s="832" t="s">
        <v>598</v>
      </c>
      <c r="D330" s="832" t="s">
        <v>2939</v>
      </c>
      <c r="E330" s="832" t="s">
        <v>6419</v>
      </c>
      <c r="F330" s="832" t="s">
        <v>6433</v>
      </c>
      <c r="G330" s="832" t="s">
        <v>681</v>
      </c>
      <c r="H330" s="849"/>
      <c r="I330" s="849"/>
      <c r="J330" s="832"/>
      <c r="K330" s="832"/>
      <c r="L330" s="849">
        <v>0.4</v>
      </c>
      <c r="M330" s="849">
        <v>26.520000000000003</v>
      </c>
      <c r="N330" s="832">
        <v>1</v>
      </c>
      <c r="O330" s="832">
        <v>66.3</v>
      </c>
      <c r="P330" s="849">
        <v>2</v>
      </c>
      <c r="Q330" s="849">
        <v>120.17</v>
      </c>
      <c r="R330" s="837">
        <v>4.5312971342383106</v>
      </c>
      <c r="S330" s="850">
        <v>60.085000000000001</v>
      </c>
    </row>
    <row r="331" spans="1:19" ht="14.45" customHeight="1" x14ac:dyDescent="0.2">
      <c r="A331" s="831" t="s">
        <v>6417</v>
      </c>
      <c r="B331" s="832" t="s">
        <v>6418</v>
      </c>
      <c r="C331" s="832" t="s">
        <v>598</v>
      </c>
      <c r="D331" s="832" t="s">
        <v>2939</v>
      </c>
      <c r="E331" s="832" t="s">
        <v>6419</v>
      </c>
      <c r="F331" s="832" t="s">
        <v>6436</v>
      </c>
      <c r="G331" s="832" t="s">
        <v>674</v>
      </c>
      <c r="H331" s="849"/>
      <c r="I331" s="849"/>
      <c r="J331" s="832"/>
      <c r="K331" s="832"/>
      <c r="L331" s="849">
        <v>1</v>
      </c>
      <c r="M331" s="849">
        <v>535.66999999999996</v>
      </c>
      <c r="N331" s="832">
        <v>1</v>
      </c>
      <c r="O331" s="832">
        <v>535.66999999999996</v>
      </c>
      <c r="P331" s="849">
        <v>11.2</v>
      </c>
      <c r="Q331" s="849">
        <v>5992.4400000000005</v>
      </c>
      <c r="R331" s="837">
        <v>11.186812776522862</v>
      </c>
      <c r="S331" s="850">
        <v>535.03928571428582</v>
      </c>
    </row>
    <row r="332" spans="1:19" ht="14.45" customHeight="1" x14ac:dyDescent="0.2">
      <c r="A332" s="831" t="s">
        <v>6417</v>
      </c>
      <c r="B332" s="832" t="s">
        <v>6418</v>
      </c>
      <c r="C332" s="832" t="s">
        <v>598</v>
      </c>
      <c r="D332" s="832" t="s">
        <v>2939</v>
      </c>
      <c r="E332" s="832" t="s">
        <v>6419</v>
      </c>
      <c r="F332" s="832" t="s">
        <v>6440</v>
      </c>
      <c r="G332" s="832" t="s">
        <v>687</v>
      </c>
      <c r="H332" s="849"/>
      <c r="I332" s="849"/>
      <c r="J332" s="832"/>
      <c r="K332" s="832"/>
      <c r="L332" s="849"/>
      <c r="M332" s="849"/>
      <c r="N332" s="832"/>
      <c r="O332" s="832"/>
      <c r="P332" s="849">
        <v>0.03</v>
      </c>
      <c r="Q332" s="849">
        <v>6.02</v>
      </c>
      <c r="R332" s="837"/>
      <c r="S332" s="850">
        <v>200.66666666666666</v>
      </c>
    </row>
    <row r="333" spans="1:19" ht="14.45" customHeight="1" x14ac:dyDescent="0.2">
      <c r="A333" s="831" t="s">
        <v>6417</v>
      </c>
      <c r="B333" s="832" t="s">
        <v>6418</v>
      </c>
      <c r="C333" s="832" t="s">
        <v>598</v>
      </c>
      <c r="D333" s="832" t="s">
        <v>2939</v>
      </c>
      <c r="E333" s="832" t="s">
        <v>6419</v>
      </c>
      <c r="F333" s="832" t="s">
        <v>6441</v>
      </c>
      <c r="G333" s="832" t="s">
        <v>687</v>
      </c>
      <c r="H333" s="849"/>
      <c r="I333" s="849"/>
      <c r="J333" s="832"/>
      <c r="K333" s="832"/>
      <c r="L333" s="849">
        <v>0.35</v>
      </c>
      <c r="M333" s="849">
        <v>85.19</v>
      </c>
      <c r="N333" s="832">
        <v>1</v>
      </c>
      <c r="O333" s="832">
        <v>243.4</v>
      </c>
      <c r="P333" s="849">
        <v>5.8000000000000007</v>
      </c>
      <c r="Q333" s="849">
        <v>1411.85</v>
      </c>
      <c r="R333" s="837">
        <v>16.572954572132879</v>
      </c>
      <c r="S333" s="850">
        <v>243.4224137931034</v>
      </c>
    </row>
    <row r="334" spans="1:19" ht="14.45" customHeight="1" x14ac:dyDescent="0.2">
      <c r="A334" s="831" t="s">
        <v>6417</v>
      </c>
      <c r="B334" s="832" t="s">
        <v>6418</v>
      </c>
      <c r="C334" s="832" t="s">
        <v>598</v>
      </c>
      <c r="D334" s="832" t="s">
        <v>2939</v>
      </c>
      <c r="E334" s="832" t="s">
        <v>6419</v>
      </c>
      <c r="F334" s="832" t="s">
        <v>6442</v>
      </c>
      <c r="G334" s="832" t="s">
        <v>6443</v>
      </c>
      <c r="H334" s="849"/>
      <c r="I334" s="849"/>
      <c r="J334" s="832"/>
      <c r="K334" s="832"/>
      <c r="L334" s="849">
        <v>0.5</v>
      </c>
      <c r="M334" s="849">
        <v>18.75</v>
      </c>
      <c r="N334" s="832">
        <v>1</v>
      </c>
      <c r="O334" s="832">
        <v>37.5</v>
      </c>
      <c r="P334" s="849"/>
      <c r="Q334" s="849"/>
      <c r="R334" s="837"/>
      <c r="S334" s="850"/>
    </row>
    <row r="335" spans="1:19" ht="14.45" customHeight="1" x14ac:dyDescent="0.2">
      <c r="A335" s="831" t="s">
        <v>6417</v>
      </c>
      <c r="B335" s="832" t="s">
        <v>6418</v>
      </c>
      <c r="C335" s="832" t="s">
        <v>598</v>
      </c>
      <c r="D335" s="832" t="s">
        <v>2939</v>
      </c>
      <c r="E335" s="832" t="s">
        <v>6419</v>
      </c>
      <c r="F335" s="832" t="s">
        <v>6447</v>
      </c>
      <c r="G335" s="832" t="s">
        <v>2358</v>
      </c>
      <c r="H335" s="849"/>
      <c r="I335" s="849"/>
      <c r="J335" s="832"/>
      <c r="K335" s="832"/>
      <c r="L335" s="849"/>
      <c r="M335" s="849"/>
      <c r="N335" s="832"/>
      <c r="O335" s="832"/>
      <c r="P335" s="849">
        <v>1.7</v>
      </c>
      <c r="Q335" s="849">
        <v>355.97</v>
      </c>
      <c r="R335" s="837"/>
      <c r="S335" s="850">
        <v>209.39411764705883</v>
      </c>
    </row>
    <row r="336" spans="1:19" ht="14.45" customHeight="1" x14ac:dyDescent="0.2">
      <c r="A336" s="831" t="s">
        <v>6417</v>
      </c>
      <c r="B336" s="832" t="s">
        <v>6418</v>
      </c>
      <c r="C336" s="832" t="s">
        <v>598</v>
      </c>
      <c r="D336" s="832" t="s">
        <v>2939</v>
      </c>
      <c r="E336" s="832" t="s">
        <v>6419</v>
      </c>
      <c r="F336" s="832" t="s">
        <v>6448</v>
      </c>
      <c r="G336" s="832" t="s">
        <v>2358</v>
      </c>
      <c r="H336" s="849"/>
      <c r="I336" s="849"/>
      <c r="J336" s="832"/>
      <c r="K336" s="832"/>
      <c r="L336" s="849"/>
      <c r="M336" s="849"/>
      <c r="N336" s="832"/>
      <c r="O336" s="832"/>
      <c r="P336" s="849">
        <v>3.9000000000000004</v>
      </c>
      <c r="Q336" s="849">
        <v>192.66</v>
      </c>
      <c r="R336" s="837"/>
      <c r="S336" s="850">
        <v>49.399999999999991</v>
      </c>
    </row>
    <row r="337" spans="1:19" ht="14.45" customHeight="1" x14ac:dyDescent="0.2">
      <c r="A337" s="831" t="s">
        <v>6417</v>
      </c>
      <c r="B337" s="832" t="s">
        <v>6418</v>
      </c>
      <c r="C337" s="832" t="s">
        <v>598</v>
      </c>
      <c r="D337" s="832" t="s">
        <v>2939</v>
      </c>
      <c r="E337" s="832" t="s">
        <v>6449</v>
      </c>
      <c r="F337" s="832" t="s">
        <v>6452</v>
      </c>
      <c r="G337" s="832" t="s">
        <v>6453</v>
      </c>
      <c r="H337" s="849"/>
      <c r="I337" s="849"/>
      <c r="J337" s="832"/>
      <c r="K337" s="832"/>
      <c r="L337" s="849">
        <v>2</v>
      </c>
      <c r="M337" s="849">
        <v>485.28</v>
      </c>
      <c r="N337" s="832">
        <v>1</v>
      </c>
      <c r="O337" s="832">
        <v>242.64</v>
      </c>
      <c r="P337" s="849">
        <v>6</v>
      </c>
      <c r="Q337" s="849">
        <v>1269.2399999999998</v>
      </c>
      <c r="R337" s="837">
        <v>2.6154797230464881</v>
      </c>
      <c r="S337" s="850">
        <v>211.53999999999996</v>
      </c>
    </row>
    <row r="338" spans="1:19" ht="14.45" customHeight="1" x14ac:dyDescent="0.2">
      <c r="A338" s="831" t="s">
        <v>6417</v>
      </c>
      <c r="B338" s="832" t="s">
        <v>6418</v>
      </c>
      <c r="C338" s="832" t="s">
        <v>598</v>
      </c>
      <c r="D338" s="832" t="s">
        <v>2939</v>
      </c>
      <c r="E338" s="832" t="s">
        <v>6449</v>
      </c>
      <c r="F338" s="832" t="s">
        <v>6454</v>
      </c>
      <c r="G338" s="832" t="s">
        <v>6455</v>
      </c>
      <c r="H338" s="849"/>
      <c r="I338" s="849"/>
      <c r="J338" s="832"/>
      <c r="K338" s="832"/>
      <c r="L338" s="849"/>
      <c r="M338" s="849"/>
      <c r="N338" s="832"/>
      <c r="O338" s="832"/>
      <c r="P338" s="849">
        <v>6</v>
      </c>
      <c r="Q338" s="849">
        <v>1331.44</v>
      </c>
      <c r="R338" s="837"/>
      <c r="S338" s="850">
        <v>221.90666666666667</v>
      </c>
    </row>
    <row r="339" spans="1:19" ht="14.45" customHeight="1" x14ac:dyDescent="0.2">
      <c r="A339" s="831" t="s">
        <v>6417</v>
      </c>
      <c r="B339" s="832" t="s">
        <v>6418</v>
      </c>
      <c r="C339" s="832" t="s">
        <v>598</v>
      </c>
      <c r="D339" s="832" t="s">
        <v>2939</v>
      </c>
      <c r="E339" s="832" t="s">
        <v>6412</v>
      </c>
      <c r="F339" s="832" t="s">
        <v>6460</v>
      </c>
      <c r="G339" s="832" t="s">
        <v>6461</v>
      </c>
      <c r="H339" s="849"/>
      <c r="I339" s="849"/>
      <c r="J339" s="832"/>
      <c r="K339" s="832"/>
      <c r="L339" s="849"/>
      <c r="M339" s="849"/>
      <c r="N339" s="832"/>
      <c r="O339" s="832"/>
      <c r="P339" s="849">
        <v>6</v>
      </c>
      <c r="Q339" s="849">
        <v>474</v>
      </c>
      <c r="R339" s="837"/>
      <c r="S339" s="850">
        <v>79</v>
      </c>
    </row>
    <row r="340" spans="1:19" ht="14.45" customHeight="1" x14ac:dyDescent="0.2">
      <c r="A340" s="831" t="s">
        <v>6417</v>
      </c>
      <c r="B340" s="832" t="s">
        <v>6418</v>
      </c>
      <c r="C340" s="832" t="s">
        <v>598</v>
      </c>
      <c r="D340" s="832" t="s">
        <v>2939</v>
      </c>
      <c r="E340" s="832" t="s">
        <v>6412</v>
      </c>
      <c r="F340" s="832" t="s">
        <v>6462</v>
      </c>
      <c r="G340" s="832" t="s">
        <v>6463</v>
      </c>
      <c r="H340" s="849"/>
      <c r="I340" s="849"/>
      <c r="J340" s="832"/>
      <c r="K340" s="832"/>
      <c r="L340" s="849">
        <v>28</v>
      </c>
      <c r="M340" s="849">
        <v>4116</v>
      </c>
      <c r="N340" s="832">
        <v>1</v>
      </c>
      <c r="O340" s="832">
        <v>147</v>
      </c>
      <c r="P340" s="849">
        <v>354</v>
      </c>
      <c r="Q340" s="849">
        <v>53454</v>
      </c>
      <c r="R340" s="837">
        <v>12.986880466472304</v>
      </c>
      <c r="S340" s="850">
        <v>151</v>
      </c>
    </row>
    <row r="341" spans="1:19" ht="14.45" customHeight="1" x14ac:dyDescent="0.2">
      <c r="A341" s="831" t="s">
        <v>6417</v>
      </c>
      <c r="B341" s="832" t="s">
        <v>6418</v>
      </c>
      <c r="C341" s="832" t="s">
        <v>598</v>
      </c>
      <c r="D341" s="832" t="s">
        <v>2939</v>
      </c>
      <c r="E341" s="832" t="s">
        <v>6412</v>
      </c>
      <c r="F341" s="832" t="s">
        <v>6464</v>
      </c>
      <c r="G341" s="832" t="s">
        <v>6465</v>
      </c>
      <c r="H341" s="849"/>
      <c r="I341" s="849"/>
      <c r="J341" s="832"/>
      <c r="K341" s="832"/>
      <c r="L341" s="849">
        <v>7</v>
      </c>
      <c r="M341" s="849">
        <v>259</v>
      </c>
      <c r="N341" s="832">
        <v>1</v>
      </c>
      <c r="O341" s="832">
        <v>37</v>
      </c>
      <c r="P341" s="849">
        <v>61</v>
      </c>
      <c r="Q341" s="849">
        <v>2318</v>
      </c>
      <c r="R341" s="837">
        <v>8.9498069498069501</v>
      </c>
      <c r="S341" s="850">
        <v>38</v>
      </c>
    </row>
    <row r="342" spans="1:19" ht="14.45" customHeight="1" x14ac:dyDescent="0.2">
      <c r="A342" s="831" t="s">
        <v>6417</v>
      </c>
      <c r="B342" s="832" t="s">
        <v>6418</v>
      </c>
      <c r="C342" s="832" t="s">
        <v>598</v>
      </c>
      <c r="D342" s="832" t="s">
        <v>2939</v>
      </c>
      <c r="E342" s="832" t="s">
        <v>6412</v>
      </c>
      <c r="F342" s="832" t="s">
        <v>6468</v>
      </c>
      <c r="G342" s="832" t="s">
        <v>6469</v>
      </c>
      <c r="H342" s="849"/>
      <c r="I342" s="849"/>
      <c r="J342" s="832"/>
      <c r="K342" s="832"/>
      <c r="L342" s="849"/>
      <c r="M342" s="849"/>
      <c r="N342" s="832"/>
      <c r="O342" s="832"/>
      <c r="P342" s="849">
        <v>32</v>
      </c>
      <c r="Q342" s="849">
        <v>4192</v>
      </c>
      <c r="R342" s="837"/>
      <c r="S342" s="850">
        <v>131</v>
      </c>
    </row>
    <row r="343" spans="1:19" ht="14.45" customHeight="1" x14ac:dyDescent="0.2">
      <c r="A343" s="831" t="s">
        <v>6417</v>
      </c>
      <c r="B343" s="832" t="s">
        <v>6418</v>
      </c>
      <c r="C343" s="832" t="s">
        <v>598</v>
      </c>
      <c r="D343" s="832" t="s">
        <v>2939</v>
      </c>
      <c r="E343" s="832" t="s">
        <v>6412</v>
      </c>
      <c r="F343" s="832" t="s">
        <v>6470</v>
      </c>
      <c r="G343" s="832" t="s">
        <v>6471</v>
      </c>
      <c r="H343" s="849">
        <v>74</v>
      </c>
      <c r="I343" s="849">
        <v>18574</v>
      </c>
      <c r="J343" s="832">
        <v>1.0096760165253316</v>
      </c>
      <c r="K343" s="832">
        <v>251</v>
      </c>
      <c r="L343" s="849">
        <v>73</v>
      </c>
      <c r="M343" s="849">
        <v>18396</v>
      </c>
      <c r="N343" s="832">
        <v>1</v>
      </c>
      <c r="O343" s="832">
        <v>252</v>
      </c>
      <c r="P343" s="849">
        <v>42</v>
      </c>
      <c r="Q343" s="849">
        <v>10668</v>
      </c>
      <c r="R343" s="837">
        <v>0.57990867579908678</v>
      </c>
      <c r="S343" s="850">
        <v>254</v>
      </c>
    </row>
    <row r="344" spans="1:19" ht="14.45" customHeight="1" x14ac:dyDescent="0.2">
      <c r="A344" s="831" t="s">
        <v>6417</v>
      </c>
      <c r="B344" s="832" t="s">
        <v>6418</v>
      </c>
      <c r="C344" s="832" t="s">
        <v>598</v>
      </c>
      <c r="D344" s="832" t="s">
        <v>2939</v>
      </c>
      <c r="E344" s="832" t="s">
        <v>6412</v>
      </c>
      <c r="F344" s="832" t="s">
        <v>6472</v>
      </c>
      <c r="G344" s="832" t="s">
        <v>6473</v>
      </c>
      <c r="H344" s="849"/>
      <c r="I344" s="849"/>
      <c r="J344" s="832"/>
      <c r="K344" s="832"/>
      <c r="L344" s="849"/>
      <c r="M344" s="849"/>
      <c r="N344" s="832"/>
      <c r="O344" s="832"/>
      <c r="P344" s="849">
        <v>42</v>
      </c>
      <c r="Q344" s="849">
        <v>29694</v>
      </c>
      <c r="R344" s="837"/>
      <c r="S344" s="850">
        <v>707</v>
      </c>
    </row>
    <row r="345" spans="1:19" ht="14.45" customHeight="1" x14ac:dyDescent="0.2">
      <c r="A345" s="831" t="s">
        <v>6417</v>
      </c>
      <c r="B345" s="832" t="s">
        <v>6418</v>
      </c>
      <c r="C345" s="832" t="s">
        <v>598</v>
      </c>
      <c r="D345" s="832" t="s">
        <v>2939</v>
      </c>
      <c r="E345" s="832" t="s">
        <v>6412</v>
      </c>
      <c r="F345" s="832" t="s">
        <v>6474</v>
      </c>
      <c r="G345" s="832" t="s">
        <v>6475</v>
      </c>
      <c r="H345" s="849"/>
      <c r="I345" s="849"/>
      <c r="J345" s="832"/>
      <c r="K345" s="832"/>
      <c r="L345" s="849">
        <v>1</v>
      </c>
      <c r="M345" s="849">
        <v>355</v>
      </c>
      <c r="N345" s="832">
        <v>1</v>
      </c>
      <c r="O345" s="832">
        <v>355</v>
      </c>
      <c r="P345" s="849">
        <v>3</v>
      </c>
      <c r="Q345" s="849">
        <v>1074</v>
      </c>
      <c r="R345" s="837">
        <v>3.0253521126760563</v>
      </c>
      <c r="S345" s="850">
        <v>358</v>
      </c>
    </row>
    <row r="346" spans="1:19" ht="14.45" customHeight="1" x14ac:dyDescent="0.2">
      <c r="A346" s="831" t="s">
        <v>6417</v>
      </c>
      <c r="B346" s="832" t="s">
        <v>6418</v>
      </c>
      <c r="C346" s="832" t="s">
        <v>598</v>
      </c>
      <c r="D346" s="832" t="s">
        <v>2939</v>
      </c>
      <c r="E346" s="832" t="s">
        <v>6412</v>
      </c>
      <c r="F346" s="832" t="s">
        <v>6478</v>
      </c>
      <c r="G346" s="832" t="s">
        <v>6479</v>
      </c>
      <c r="H346" s="849"/>
      <c r="I346" s="849"/>
      <c r="J346" s="832"/>
      <c r="K346" s="832"/>
      <c r="L346" s="849">
        <v>11</v>
      </c>
      <c r="M346" s="849">
        <v>366.65</v>
      </c>
      <c r="N346" s="832">
        <v>1</v>
      </c>
      <c r="O346" s="832">
        <v>33.331818181818178</v>
      </c>
      <c r="P346" s="849">
        <v>351</v>
      </c>
      <c r="Q346" s="849">
        <v>11700</v>
      </c>
      <c r="R346" s="837">
        <v>31.910541388244923</v>
      </c>
      <c r="S346" s="850">
        <v>33.333333333333336</v>
      </c>
    </row>
    <row r="347" spans="1:19" ht="14.45" customHeight="1" x14ac:dyDescent="0.2">
      <c r="A347" s="831" t="s">
        <v>6417</v>
      </c>
      <c r="B347" s="832" t="s">
        <v>6418</v>
      </c>
      <c r="C347" s="832" t="s">
        <v>598</v>
      </c>
      <c r="D347" s="832" t="s">
        <v>2939</v>
      </c>
      <c r="E347" s="832" t="s">
        <v>6412</v>
      </c>
      <c r="F347" s="832" t="s">
        <v>6482</v>
      </c>
      <c r="G347" s="832" t="s">
        <v>6483</v>
      </c>
      <c r="H347" s="849"/>
      <c r="I347" s="849"/>
      <c r="J347" s="832"/>
      <c r="K347" s="832"/>
      <c r="L347" s="849">
        <v>56</v>
      </c>
      <c r="M347" s="849">
        <v>6776</v>
      </c>
      <c r="N347" s="832">
        <v>1</v>
      </c>
      <c r="O347" s="832">
        <v>121</v>
      </c>
      <c r="P347" s="849">
        <v>684</v>
      </c>
      <c r="Q347" s="849">
        <v>83448</v>
      </c>
      <c r="R347" s="837">
        <v>12.315230224321134</v>
      </c>
      <c r="S347" s="850">
        <v>122</v>
      </c>
    </row>
    <row r="348" spans="1:19" ht="14.45" customHeight="1" x14ac:dyDescent="0.2">
      <c r="A348" s="831" t="s">
        <v>6417</v>
      </c>
      <c r="B348" s="832" t="s">
        <v>6418</v>
      </c>
      <c r="C348" s="832" t="s">
        <v>598</v>
      </c>
      <c r="D348" s="832" t="s">
        <v>2939</v>
      </c>
      <c r="E348" s="832" t="s">
        <v>6412</v>
      </c>
      <c r="F348" s="832" t="s">
        <v>6484</v>
      </c>
      <c r="G348" s="832" t="s">
        <v>6485</v>
      </c>
      <c r="H348" s="849"/>
      <c r="I348" s="849"/>
      <c r="J348" s="832"/>
      <c r="K348" s="832"/>
      <c r="L348" s="849"/>
      <c r="M348" s="849"/>
      <c r="N348" s="832"/>
      <c r="O348" s="832"/>
      <c r="P348" s="849">
        <v>2</v>
      </c>
      <c r="Q348" s="849">
        <v>66</v>
      </c>
      <c r="R348" s="837"/>
      <c r="S348" s="850">
        <v>33</v>
      </c>
    </row>
    <row r="349" spans="1:19" ht="14.45" customHeight="1" x14ac:dyDescent="0.2">
      <c r="A349" s="831" t="s">
        <v>6417</v>
      </c>
      <c r="B349" s="832" t="s">
        <v>6418</v>
      </c>
      <c r="C349" s="832" t="s">
        <v>598</v>
      </c>
      <c r="D349" s="832" t="s">
        <v>2939</v>
      </c>
      <c r="E349" s="832" t="s">
        <v>6412</v>
      </c>
      <c r="F349" s="832" t="s">
        <v>6486</v>
      </c>
      <c r="G349" s="832" t="s">
        <v>6487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75</v>
      </c>
      <c r="R349" s="837"/>
      <c r="S349" s="850">
        <v>75</v>
      </c>
    </row>
    <row r="350" spans="1:19" ht="14.45" customHeight="1" x14ac:dyDescent="0.2">
      <c r="A350" s="831" t="s">
        <v>6417</v>
      </c>
      <c r="B350" s="832" t="s">
        <v>6418</v>
      </c>
      <c r="C350" s="832" t="s">
        <v>598</v>
      </c>
      <c r="D350" s="832" t="s">
        <v>2939</v>
      </c>
      <c r="E350" s="832" t="s">
        <v>6412</v>
      </c>
      <c r="F350" s="832" t="s">
        <v>6488</v>
      </c>
      <c r="G350" s="832" t="s">
        <v>6489</v>
      </c>
      <c r="H350" s="849"/>
      <c r="I350" s="849"/>
      <c r="J350" s="832"/>
      <c r="K350" s="832"/>
      <c r="L350" s="849">
        <v>7</v>
      </c>
      <c r="M350" s="849">
        <v>539</v>
      </c>
      <c r="N350" s="832">
        <v>1</v>
      </c>
      <c r="O350" s="832">
        <v>77</v>
      </c>
      <c r="P350" s="849">
        <v>99</v>
      </c>
      <c r="Q350" s="849">
        <v>7722</v>
      </c>
      <c r="R350" s="837">
        <v>14.326530612244898</v>
      </c>
      <c r="S350" s="850">
        <v>78</v>
      </c>
    </row>
    <row r="351" spans="1:19" ht="14.45" customHeight="1" x14ac:dyDescent="0.2">
      <c r="A351" s="831" t="s">
        <v>6417</v>
      </c>
      <c r="B351" s="832" t="s">
        <v>6418</v>
      </c>
      <c r="C351" s="832" t="s">
        <v>598</v>
      </c>
      <c r="D351" s="832" t="s">
        <v>2939</v>
      </c>
      <c r="E351" s="832" t="s">
        <v>6412</v>
      </c>
      <c r="F351" s="832" t="s">
        <v>6490</v>
      </c>
      <c r="G351" s="832" t="s">
        <v>6491</v>
      </c>
      <c r="H351" s="849"/>
      <c r="I351" s="849"/>
      <c r="J351" s="832"/>
      <c r="K351" s="832"/>
      <c r="L351" s="849">
        <v>4</v>
      </c>
      <c r="M351" s="849">
        <v>2480</v>
      </c>
      <c r="N351" s="832">
        <v>1</v>
      </c>
      <c r="O351" s="832">
        <v>620</v>
      </c>
      <c r="P351" s="849">
        <v>59</v>
      </c>
      <c r="Q351" s="849">
        <v>36698</v>
      </c>
      <c r="R351" s="837">
        <v>14.79758064516129</v>
      </c>
      <c r="S351" s="850">
        <v>622</v>
      </c>
    </row>
    <row r="352" spans="1:19" ht="14.45" customHeight="1" x14ac:dyDescent="0.2">
      <c r="A352" s="831" t="s">
        <v>6417</v>
      </c>
      <c r="B352" s="832" t="s">
        <v>6418</v>
      </c>
      <c r="C352" s="832" t="s">
        <v>598</v>
      </c>
      <c r="D352" s="832" t="s">
        <v>2939</v>
      </c>
      <c r="E352" s="832" t="s">
        <v>6412</v>
      </c>
      <c r="F352" s="832" t="s">
        <v>6492</v>
      </c>
      <c r="G352" s="832" t="s">
        <v>6493</v>
      </c>
      <c r="H352" s="849"/>
      <c r="I352" s="849"/>
      <c r="J352" s="832"/>
      <c r="K352" s="832"/>
      <c r="L352" s="849">
        <v>3</v>
      </c>
      <c r="M352" s="849">
        <v>1122</v>
      </c>
      <c r="N352" s="832">
        <v>1</v>
      </c>
      <c r="O352" s="832">
        <v>374</v>
      </c>
      <c r="P352" s="849">
        <v>9</v>
      </c>
      <c r="Q352" s="849">
        <v>3384</v>
      </c>
      <c r="R352" s="837">
        <v>3.0160427807486632</v>
      </c>
      <c r="S352" s="850">
        <v>376</v>
      </c>
    </row>
    <row r="353" spans="1:19" ht="14.45" customHeight="1" x14ac:dyDescent="0.2">
      <c r="A353" s="831" t="s">
        <v>6417</v>
      </c>
      <c r="B353" s="832" t="s">
        <v>6418</v>
      </c>
      <c r="C353" s="832" t="s">
        <v>598</v>
      </c>
      <c r="D353" s="832" t="s">
        <v>2939</v>
      </c>
      <c r="E353" s="832" t="s">
        <v>6412</v>
      </c>
      <c r="F353" s="832" t="s">
        <v>6494</v>
      </c>
      <c r="G353" s="832" t="s">
        <v>6495</v>
      </c>
      <c r="H353" s="849"/>
      <c r="I353" s="849"/>
      <c r="J353" s="832"/>
      <c r="K353" s="832"/>
      <c r="L353" s="849">
        <v>17</v>
      </c>
      <c r="M353" s="849">
        <v>3026</v>
      </c>
      <c r="N353" s="832">
        <v>1</v>
      </c>
      <c r="O353" s="832">
        <v>178</v>
      </c>
      <c r="P353" s="849">
        <v>317</v>
      </c>
      <c r="Q353" s="849">
        <v>56743</v>
      </c>
      <c r="R353" s="837">
        <v>18.751817580964971</v>
      </c>
      <c r="S353" s="850">
        <v>179</v>
      </c>
    </row>
    <row r="354" spans="1:19" ht="14.45" customHeight="1" x14ac:dyDescent="0.2">
      <c r="A354" s="831" t="s">
        <v>6417</v>
      </c>
      <c r="B354" s="832" t="s">
        <v>6418</v>
      </c>
      <c r="C354" s="832" t="s">
        <v>598</v>
      </c>
      <c r="D354" s="832" t="s">
        <v>2941</v>
      </c>
      <c r="E354" s="832" t="s">
        <v>6419</v>
      </c>
      <c r="F354" s="832" t="s">
        <v>6422</v>
      </c>
      <c r="G354" s="832" t="s">
        <v>6423</v>
      </c>
      <c r="H354" s="849"/>
      <c r="I354" s="849"/>
      <c r="J354" s="832"/>
      <c r="K354" s="832"/>
      <c r="L354" s="849"/>
      <c r="M354" s="849"/>
      <c r="N354" s="832"/>
      <c r="O354" s="832"/>
      <c r="P354" s="849">
        <v>0.3</v>
      </c>
      <c r="Q354" s="849">
        <v>20.91</v>
      </c>
      <c r="R354" s="837"/>
      <c r="S354" s="850">
        <v>69.7</v>
      </c>
    </row>
    <row r="355" spans="1:19" ht="14.45" customHeight="1" x14ac:dyDescent="0.2">
      <c r="A355" s="831" t="s">
        <v>6417</v>
      </c>
      <c r="B355" s="832" t="s">
        <v>6418</v>
      </c>
      <c r="C355" s="832" t="s">
        <v>598</v>
      </c>
      <c r="D355" s="832" t="s">
        <v>2941</v>
      </c>
      <c r="E355" s="832" t="s">
        <v>6419</v>
      </c>
      <c r="F355" s="832" t="s">
        <v>6424</v>
      </c>
      <c r="G355" s="832" t="s">
        <v>6425</v>
      </c>
      <c r="H355" s="849">
        <v>1.6</v>
      </c>
      <c r="I355" s="849">
        <v>451.34</v>
      </c>
      <c r="J355" s="832">
        <v>1.5343350557519715</v>
      </c>
      <c r="K355" s="832">
        <v>282.08749999999998</v>
      </c>
      <c r="L355" s="849">
        <v>0.8</v>
      </c>
      <c r="M355" s="849">
        <v>294.16000000000003</v>
      </c>
      <c r="N355" s="832">
        <v>1</v>
      </c>
      <c r="O355" s="832">
        <v>367.7</v>
      </c>
      <c r="P355" s="849">
        <v>1.6</v>
      </c>
      <c r="Q355" s="849">
        <v>505.7</v>
      </c>
      <c r="R355" s="837">
        <v>1.7191324449279302</v>
      </c>
      <c r="S355" s="850">
        <v>316.0625</v>
      </c>
    </row>
    <row r="356" spans="1:19" ht="14.45" customHeight="1" x14ac:dyDescent="0.2">
      <c r="A356" s="831" t="s">
        <v>6417</v>
      </c>
      <c r="B356" s="832" t="s">
        <v>6418</v>
      </c>
      <c r="C356" s="832" t="s">
        <v>598</v>
      </c>
      <c r="D356" s="832" t="s">
        <v>2941</v>
      </c>
      <c r="E356" s="832" t="s">
        <v>6419</v>
      </c>
      <c r="F356" s="832" t="s">
        <v>6427</v>
      </c>
      <c r="G356" s="832" t="s">
        <v>717</v>
      </c>
      <c r="H356" s="849"/>
      <c r="I356" s="849"/>
      <c r="J356" s="832"/>
      <c r="K356" s="832"/>
      <c r="L356" s="849">
        <v>1</v>
      </c>
      <c r="M356" s="849">
        <v>13.74</v>
      </c>
      <c r="N356" s="832">
        <v>1</v>
      </c>
      <c r="O356" s="832">
        <v>13.74</v>
      </c>
      <c r="P356" s="849"/>
      <c r="Q356" s="849"/>
      <c r="R356" s="837"/>
      <c r="S356" s="850"/>
    </row>
    <row r="357" spans="1:19" ht="14.45" customHeight="1" x14ac:dyDescent="0.2">
      <c r="A357" s="831" t="s">
        <v>6417</v>
      </c>
      <c r="B357" s="832" t="s">
        <v>6418</v>
      </c>
      <c r="C357" s="832" t="s">
        <v>598</v>
      </c>
      <c r="D357" s="832" t="s">
        <v>2941</v>
      </c>
      <c r="E357" s="832" t="s">
        <v>6419</v>
      </c>
      <c r="F357" s="832" t="s">
        <v>6432</v>
      </c>
      <c r="G357" s="832" t="s">
        <v>749</v>
      </c>
      <c r="H357" s="849"/>
      <c r="I357" s="849"/>
      <c r="J357" s="832"/>
      <c r="K357" s="832"/>
      <c r="L357" s="849"/>
      <c r="M357" s="849"/>
      <c r="N357" s="832"/>
      <c r="O357" s="832"/>
      <c r="P357" s="849">
        <v>0.1</v>
      </c>
      <c r="Q357" s="849">
        <v>7.8</v>
      </c>
      <c r="R357" s="837"/>
      <c r="S357" s="850">
        <v>78</v>
      </c>
    </row>
    <row r="358" spans="1:19" ht="14.45" customHeight="1" x14ac:dyDescent="0.2">
      <c r="A358" s="831" t="s">
        <v>6417</v>
      </c>
      <c r="B358" s="832" t="s">
        <v>6418</v>
      </c>
      <c r="C358" s="832" t="s">
        <v>598</v>
      </c>
      <c r="D358" s="832" t="s">
        <v>2941</v>
      </c>
      <c r="E358" s="832" t="s">
        <v>6419</v>
      </c>
      <c r="F358" s="832" t="s">
        <v>6433</v>
      </c>
      <c r="G358" s="832" t="s">
        <v>681</v>
      </c>
      <c r="H358" s="849"/>
      <c r="I358" s="849"/>
      <c r="J358" s="832"/>
      <c r="K358" s="832"/>
      <c r="L358" s="849"/>
      <c r="M358" s="849"/>
      <c r="N358" s="832"/>
      <c r="O358" s="832"/>
      <c r="P358" s="849">
        <v>0.2</v>
      </c>
      <c r="Q358" s="849">
        <v>12</v>
      </c>
      <c r="R358" s="837"/>
      <c r="S358" s="850">
        <v>60</v>
      </c>
    </row>
    <row r="359" spans="1:19" ht="14.45" customHeight="1" x14ac:dyDescent="0.2">
      <c r="A359" s="831" t="s">
        <v>6417</v>
      </c>
      <c r="B359" s="832" t="s">
        <v>6418</v>
      </c>
      <c r="C359" s="832" t="s">
        <v>598</v>
      </c>
      <c r="D359" s="832" t="s">
        <v>2941</v>
      </c>
      <c r="E359" s="832" t="s">
        <v>6419</v>
      </c>
      <c r="F359" s="832" t="s">
        <v>6436</v>
      </c>
      <c r="G359" s="832" t="s">
        <v>674</v>
      </c>
      <c r="H359" s="849"/>
      <c r="I359" s="849"/>
      <c r="J359" s="832"/>
      <c r="K359" s="832"/>
      <c r="L359" s="849">
        <v>0.2</v>
      </c>
      <c r="M359" s="849">
        <v>130</v>
      </c>
      <c r="N359" s="832">
        <v>1</v>
      </c>
      <c r="O359" s="832">
        <v>650</v>
      </c>
      <c r="P359" s="849">
        <v>0.8</v>
      </c>
      <c r="Q359" s="849">
        <v>427.3</v>
      </c>
      <c r="R359" s="837">
        <v>3.2869230769230771</v>
      </c>
      <c r="S359" s="850">
        <v>534.125</v>
      </c>
    </row>
    <row r="360" spans="1:19" ht="14.45" customHeight="1" x14ac:dyDescent="0.2">
      <c r="A360" s="831" t="s">
        <v>6417</v>
      </c>
      <c r="B360" s="832" t="s">
        <v>6418</v>
      </c>
      <c r="C360" s="832" t="s">
        <v>598</v>
      </c>
      <c r="D360" s="832" t="s">
        <v>2941</v>
      </c>
      <c r="E360" s="832" t="s">
        <v>6419</v>
      </c>
      <c r="F360" s="832" t="s">
        <v>6441</v>
      </c>
      <c r="G360" s="832" t="s">
        <v>687</v>
      </c>
      <c r="H360" s="849">
        <v>0.35</v>
      </c>
      <c r="I360" s="849">
        <v>85.19</v>
      </c>
      <c r="J360" s="832">
        <v>1.75</v>
      </c>
      <c r="K360" s="832">
        <v>243.4</v>
      </c>
      <c r="L360" s="849">
        <v>0.2</v>
      </c>
      <c r="M360" s="849">
        <v>48.68</v>
      </c>
      <c r="N360" s="832">
        <v>1</v>
      </c>
      <c r="O360" s="832">
        <v>243.39999999999998</v>
      </c>
      <c r="P360" s="849">
        <v>0.3</v>
      </c>
      <c r="Q360" s="849">
        <v>73.02</v>
      </c>
      <c r="R360" s="837">
        <v>1.5</v>
      </c>
      <c r="S360" s="850">
        <v>243.4</v>
      </c>
    </row>
    <row r="361" spans="1:19" ht="14.45" customHeight="1" x14ac:dyDescent="0.2">
      <c r="A361" s="831" t="s">
        <v>6417</v>
      </c>
      <c r="B361" s="832" t="s">
        <v>6418</v>
      </c>
      <c r="C361" s="832" t="s">
        <v>598</v>
      </c>
      <c r="D361" s="832" t="s">
        <v>2941</v>
      </c>
      <c r="E361" s="832" t="s">
        <v>6419</v>
      </c>
      <c r="F361" s="832" t="s">
        <v>6442</v>
      </c>
      <c r="G361" s="832" t="s">
        <v>6443</v>
      </c>
      <c r="H361" s="849"/>
      <c r="I361" s="849"/>
      <c r="J361" s="832"/>
      <c r="K361" s="832"/>
      <c r="L361" s="849">
        <v>0.1</v>
      </c>
      <c r="M361" s="849">
        <v>3.75</v>
      </c>
      <c r="N361" s="832">
        <v>1</v>
      </c>
      <c r="O361" s="832">
        <v>37.5</v>
      </c>
      <c r="P361" s="849"/>
      <c r="Q361" s="849"/>
      <c r="R361" s="837"/>
      <c r="S361" s="850"/>
    </row>
    <row r="362" spans="1:19" ht="14.45" customHeight="1" x14ac:dyDescent="0.2">
      <c r="A362" s="831" t="s">
        <v>6417</v>
      </c>
      <c r="B362" s="832" t="s">
        <v>6418</v>
      </c>
      <c r="C362" s="832" t="s">
        <v>598</v>
      </c>
      <c r="D362" s="832" t="s">
        <v>2941</v>
      </c>
      <c r="E362" s="832" t="s">
        <v>6419</v>
      </c>
      <c r="F362" s="832" t="s">
        <v>6447</v>
      </c>
      <c r="G362" s="832" t="s">
        <v>2358</v>
      </c>
      <c r="H362" s="849"/>
      <c r="I362" s="849"/>
      <c r="J362" s="832"/>
      <c r="K362" s="832"/>
      <c r="L362" s="849"/>
      <c r="M362" s="849"/>
      <c r="N362" s="832"/>
      <c r="O362" s="832"/>
      <c r="P362" s="849">
        <v>0.3</v>
      </c>
      <c r="Q362" s="849">
        <v>44.34</v>
      </c>
      <c r="R362" s="837"/>
      <c r="S362" s="850">
        <v>147.80000000000001</v>
      </c>
    </row>
    <row r="363" spans="1:19" ht="14.45" customHeight="1" x14ac:dyDescent="0.2">
      <c r="A363" s="831" t="s">
        <v>6417</v>
      </c>
      <c r="B363" s="832" t="s">
        <v>6418</v>
      </c>
      <c r="C363" s="832" t="s">
        <v>598</v>
      </c>
      <c r="D363" s="832" t="s">
        <v>2941</v>
      </c>
      <c r="E363" s="832" t="s">
        <v>6419</v>
      </c>
      <c r="F363" s="832" t="s">
        <v>6448</v>
      </c>
      <c r="G363" s="832" t="s">
        <v>2358</v>
      </c>
      <c r="H363" s="849"/>
      <c r="I363" s="849"/>
      <c r="J363" s="832"/>
      <c r="K363" s="832"/>
      <c r="L363" s="849"/>
      <c r="M363" s="849"/>
      <c r="N363" s="832"/>
      <c r="O363" s="832"/>
      <c r="P363" s="849">
        <v>0.1</v>
      </c>
      <c r="Q363" s="849">
        <v>9.3800000000000008</v>
      </c>
      <c r="R363" s="837"/>
      <c r="S363" s="850">
        <v>93.8</v>
      </c>
    </row>
    <row r="364" spans="1:19" ht="14.45" customHeight="1" x14ac:dyDescent="0.2">
      <c r="A364" s="831" t="s">
        <v>6417</v>
      </c>
      <c r="B364" s="832" t="s">
        <v>6418</v>
      </c>
      <c r="C364" s="832" t="s">
        <v>598</v>
      </c>
      <c r="D364" s="832" t="s">
        <v>2941</v>
      </c>
      <c r="E364" s="832" t="s">
        <v>6412</v>
      </c>
      <c r="F364" s="832" t="s">
        <v>6460</v>
      </c>
      <c r="G364" s="832" t="s">
        <v>6461</v>
      </c>
      <c r="H364" s="849">
        <v>1</v>
      </c>
      <c r="I364" s="849">
        <v>78</v>
      </c>
      <c r="J364" s="832"/>
      <c r="K364" s="832">
        <v>78</v>
      </c>
      <c r="L364" s="849"/>
      <c r="M364" s="849"/>
      <c r="N364" s="832"/>
      <c r="O364" s="832"/>
      <c r="P364" s="849">
        <v>2</v>
      </c>
      <c r="Q364" s="849">
        <v>158</v>
      </c>
      <c r="R364" s="837"/>
      <c r="S364" s="850">
        <v>79</v>
      </c>
    </row>
    <row r="365" spans="1:19" ht="14.45" customHeight="1" x14ac:dyDescent="0.2">
      <c r="A365" s="831" t="s">
        <v>6417</v>
      </c>
      <c r="B365" s="832" t="s">
        <v>6418</v>
      </c>
      <c r="C365" s="832" t="s">
        <v>598</v>
      </c>
      <c r="D365" s="832" t="s">
        <v>2941</v>
      </c>
      <c r="E365" s="832" t="s">
        <v>6412</v>
      </c>
      <c r="F365" s="832" t="s">
        <v>6462</v>
      </c>
      <c r="G365" s="832" t="s">
        <v>6463</v>
      </c>
      <c r="H365" s="849">
        <v>28</v>
      </c>
      <c r="I365" s="849">
        <v>4116</v>
      </c>
      <c r="J365" s="832">
        <v>1.75</v>
      </c>
      <c r="K365" s="832">
        <v>147</v>
      </c>
      <c r="L365" s="849">
        <v>16</v>
      </c>
      <c r="M365" s="849">
        <v>2352</v>
      </c>
      <c r="N365" s="832">
        <v>1</v>
      </c>
      <c r="O365" s="832">
        <v>147</v>
      </c>
      <c r="P365" s="849">
        <v>26</v>
      </c>
      <c r="Q365" s="849">
        <v>3926</v>
      </c>
      <c r="R365" s="837">
        <v>1.6692176870748299</v>
      </c>
      <c r="S365" s="850">
        <v>151</v>
      </c>
    </row>
    <row r="366" spans="1:19" ht="14.45" customHeight="1" x14ac:dyDescent="0.2">
      <c r="A366" s="831" t="s">
        <v>6417</v>
      </c>
      <c r="B366" s="832" t="s">
        <v>6418</v>
      </c>
      <c r="C366" s="832" t="s">
        <v>598</v>
      </c>
      <c r="D366" s="832" t="s">
        <v>2941</v>
      </c>
      <c r="E366" s="832" t="s">
        <v>6412</v>
      </c>
      <c r="F366" s="832" t="s">
        <v>6464</v>
      </c>
      <c r="G366" s="832" t="s">
        <v>6465</v>
      </c>
      <c r="H366" s="849">
        <v>22</v>
      </c>
      <c r="I366" s="849">
        <v>814</v>
      </c>
      <c r="J366" s="832">
        <v>1.375</v>
      </c>
      <c r="K366" s="832">
        <v>37</v>
      </c>
      <c r="L366" s="849">
        <v>16</v>
      </c>
      <c r="M366" s="849">
        <v>592</v>
      </c>
      <c r="N366" s="832">
        <v>1</v>
      </c>
      <c r="O366" s="832">
        <v>37</v>
      </c>
      <c r="P366" s="849">
        <v>25</v>
      </c>
      <c r="Q366" s="849">
        <v>950</v>
      </c>
      <c r="R366" s="837">
        <v>1.6047297297297298</v>
      </c>
      <c r="S366" s="850">
        <v>38</v>
      </c>
    </row>
    <row r="367" spans="1:19" ht="14.45" customHeight="1" x14ac:dyDescent="0.2">
      <c r="A367" s="831" t="s">
        <v>6417</v>
      </c>
      <c r="B367" s="832" t="s">
        <v>6418</v>
      </c>
      <c r="C367" s="832" t="s">
        <v>598</v>
      </c>
      <c r="D367" s="832" t="s">
        <v>2941</v>
      </c>
      <c r="E367" s="832" t="s">
        <v>6412</v>
      </c>
      <c r="F367" s="832" t="s">
        <v>6468</v>
      </c>
      <c r="G367" s="832" t="s">
        <v>6469</v>
      </c>
      <c r="H367" s="849">
        <v>7</v>
      </c>
      <c r="I367" s="849">
        <v>903</v>
      </c>
      <c r="J367" s="832">
        <v>2.3153846153846156</v>
      </c>
      <c r="K367" s="832">
        <v>129</v>
      </c>
      <c r="L367" s="849">
        <v>3</v>
      </c>
      <c r="M367" s="849">
        <v>390</v>
      </c>
      <c r="N367" s="832">
        <v>1</v>
      </c>
      <c r="O367" s="832">
        <v>130</v>
      </c>
      <c r="P367" s="849">
        <v>2</v>
      </c>
      <c r="Q367" s="849">
        <v>262</v>
      </c>
      <c r="R367" s="837">
        <v>0.67179487179487174</v>
      </c>
      <c r="S367" s="850">
        <v>131</v>
      </c>
    </row>
    <row r="368" spans="1:19" ht="14.45" customHeight="1" x14ac:dyDescent="0.2">
      <c r="A368" s="831" t="s">
        <v>6417</v>
      </c>
      <c r="B368" s="832" t="s">
        <v>6418</v>
      </c>
      <c r="C368" s="832" t="s">
        <v>598</v>
      </c>
      <c r="D368" s="832" t="s">
        <v>2941</v>
      </c>
      <c r="E368" s="832" t="s">
        <v>6412</v>
      </c>
      <c r="F368" s="832" t="s">
        <v>6470</v>
      </c>
      <c r="G368" s="832" t="s">
        <v>6471</v>
      </c>
      <c r="H368" s="849">
        <v>1</v>
      </c>
      <c r="I368" s="849">
        <v>251</v>
      </c>
      <c r="J368" s="832"/>
      <c r="K368" s="832">
        <v>251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5" customHeight="1" x14ac:dyDescent="0.2">
      <c r="A369" s="831" t="s">
        <v>6417</v>
      </c>
      <c r="B369" s="832" t="s">
        <v>6418</v>
      </c>
      <c r="C369" s="832" t="s">
        <v>598</v>
      </c>
      <c r="D369" s="832" t="s">
        <v>2941</v>
      </c>
      <c r="E369" s="832" t="s">
        <v>6412</v>
      </c>
      <c r="F369" s="832" t="s">
        <v>6472</v>
      </c>
      <c r="G369" s="832" t="s">
        <v>6473</v>
      </c>
      <c r="H369" s="849">
        <v>30</v>
      </c>
      <c r="I369" s="849">
        <v>21030</v>
      </c>
      <c r="J369" s="832">
        <v>1.0330091364574123</v>
      </c>
      <c r="K369" s="832">
        <v>701</v>
      </c>
      <c r="L369" s="849">
        <v>29</v>
      </c>
      <c r="M369" s="849">
        <v>20358</v>
      </c>
      <c r="N369" s="832">
        <v>1</v>
      </c>
      <c r="O369" s="832">
        <v>702</v>
      </c>
      <c r="P369" s="849">
        <v>28</v>
      </c>
      <c r="Q369" s="849">
        <v>19796</v>
      </c>
      <c r="R369" s="837">
        <v>0.97239414480793795</v>
      </c>
      <c r="S369" s="850">
        <v>707</v>
      </c>
    </row>
    <row r="370" spans="1:19" ht="14.45" customHeight="1" x14ac:dyDescent="0.2">
      <c r="A370" s="831" t="s">
        <v>6417</v>
      </c>
      <c r="B370" s="832" t="s">
        <v>6418</v>
      </c>
      <c r="C370" s="832" t="s">
        <v>598</v>
      </c>
      <c r="D370" s="832" t="s">
        <v>2941</v>
      </c>
      <c r="E370" s="832" t="s">
        <v>6412</v>
      </c>
      <c r="F370" s="832" t="s">
        <v>6474</v>
      </c>
      <c r="G370" s="832" t="s">
        <v>6475</v>
      </c>
      <c r="H370" s="849">
        <v>2</v>
      </c>
      <c r="I370" s="849">
        <v>710</v>
      </c>
      <c r="J370" s="832"/>
      <c r="K370" s="832">
        <v>355</v>
      </c>
      <c r="L370" s="849"/>
      <c r="M370" s="849"/>
      <c r="N370" s="832"/>
      <c r="O370" s="832"/>
      <c r="P370" s="849">
        <v>1</v>
      </c>
      <c r="Q370" s="849">
        <v>358</v>
      </c>
      <c r="R370" s="837"/>
      <c r="S370" s="850">
        <v>358</v>
      </c>
    </row>
    <row r="371" spans="1:19" ht="14.45" customHeight="1" x14ac:dyDescent="0.2">
      <c r="A371" s="831" t="s">
        <v>6417</v>
      </c>
      <c r="B371" s="832" t="s">
        <v>6418</v>
      </c>
      <c r="C371" s="832" t="s">
        <v>598</v>
      </c>
      <c r="D371" s="832" t="s">
        <v>2941</v>
      </c>
      <c r="E371" s="832" t="s">
        <v>6412</v>
      </c>
      <c r="F371" s="832" t="s">
        <v>6478</v>
      </c>
      <c r="G371" s="832" t="s">
        <v>6479</v>
      </c>
      <c r="H371" s="849">
        <v>152</v>
      </c>
      <c r="I371" s="849">
        <v>5066.66</v>
      </c>
      <c r="J371" s="832">
        <v>2.2029052300227394</v>
      </c>
      <c r="K371" s="832">
        <v>33.333289473684211</v>
      </c>
      <c r="L371" s="849">
        <v>69</v>
      </c>
      <c r="M371" s="849">
        <v>2299.9899999999998</v>
      </c>
      <c r="N371" s="832">
        <v>1</v>
      </c>
      <c r="O371" s="832">
        <v>33.333188405797095</v>
      </c>
      <c r="P371" s="849">
        <v>178</v>
      </c>
      <c r="Q371" s="849">
        <v>5933.33</v>
      </c>
      <c r="R371" s="837">
        <v>2.5797199118257037</v>
      </c>
      <c r="S371" s="850">
        <v>33.333314606741574</v>
      </c>
    </row>
    <row r="372" spans="1:19" ht="14.45" customHeight="1" x14ac:dyDescent="0.2">
      <c r="A372" s="831" t="s">
        <v>6417</v>
      </c>
      <c r="B372" s="832" t="s">
        <v>6418</v>
      </c>
      <c r="C372" s="832" t="s">
        <v>598</v>
      </c>
      <c r="D372" s="832" t="s">
        <v>2941</v>
      </c>
      <c r="E372" s="832" t="s">
        <v>6412</v>
      </c>
      <c r="F372" s="832" t="s">
        <v>6482</v>
      </c>
      <c r="G372" s="832" t="s">
        <v>6483</v>
      </c>
      <c r="H372" s="849">
        <v>56</v>
      </c>
      <c r="I372" s="849">
        <v>6720</v>
      </c>
      <c r="J372" s="832">
        <v>1.7355371900826446</v>
      </c>
      <c r="K372" s="832">
        <v>120</v>
      </c>
      <c r="L372" s="849">
        <v>32</v>
      </c>
      <c r="M372" s="849">
        <v>3872</v>
      </c>
      <c r="N372" s="832">
        <v>1</v>
      </c>
      <c r="O372" s="832">
        <v>121</v>
      </c>
      <c r="P372" s="849">
        <v>52</v>
      </c>
      <c r="Q372" s="849">
        <v>6344</v>
      </c>
      <c r="R372" s="837">
        <v>1.6384297520661157</v>
      </c>
      <c r="S372" s="850">
        <v>122</v>
      </c>
    </row>
    <row r="373" spans="1:19" ht="14.45" customHeight="1" x14ac:dyDescent="0.2">
      <c r="A373" s="831" t="s">
        <v>6417</v>
      </c>
      <c r="B373" s="832" t="s">
        <v>6418</v>
      </c>
      <c r="C373" s="832" t="s">
        <v>598</v>
      </c>
      <c r="D373" s="832" t="s">
        <v>2941</v>
      </c>
      <c r="E373" s="832" t="s">
        <v>6412</v>
      </c>
      <c r="F373" s="832" t="s">
        <v>6484</v>
      </c>
      <c r="G373" s="832" t="s">
        <v>6485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33</v>
      </c>
      <c r="R373" s="837"/>
      <c r="S373" s="850">
        <v>33</v>
      </c>
    </row>
    <row r="374" spans="1:19" ht="14.45" customHeight="1" x14ac:dyDescent="0.2">
      <c r="A374" s="831" t="s">
        <v>6417</v>
      </c>
      <c r="B374" s="832" t="s">
        <v>6418</v>
      </c>
      <c r="C374" s="832" t="s">
        <v>598</v>
      </c>
      <c r="D374" s="832" t="s">
        <v>2941</v>
      </c>
      <c r="E374" s="832" t="s">
        <v>6412</v>
      </c>
      <c r="F374" s="832" t="s">
        <v>6486</v>
      </c>
      <c r="G374" s="832" t="s">
        <v>6487</v>
      </c>
      <c r="H374" s="849">
        <v>3</v>
      </c>
      <c r="I374" s="849">
        <v>222</v>
      </c>
      <c r="J374" s="832"/>
      <c r="K374" s="832">
        <v>74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5" customHeight="1" x14ac:dyDescent="0.2">
      <c r="A375" s="831" t="s">
        <v>6417</v>
      </c>
      <c r="B375" s="832" t="s">
        <v>6418</v>
      </c>
      <c r="C375" s="832" t="s">
        <v>598</v>
      </c>
      <c r="D375" s="832" t="s">
        <v>2941</v>
      </c>
      <c r="E375" s="832" t="s">
        <v>6412</v>
      </c>
      <c r="F375" s="832" t="s">
        <v>6488</v>
      </c>
      <c r="G375" s="832" t="s">
        <v>6489</v>
      </c>
      <c r="H375" s="849">
        <v>7</v>
      </c>
      <c r="I375" s="849">
        <v>539</v>
      </c>
      <c r="J375" s="832">
        <v>1.75</v>
      </c>
      <c r="K375" s="832">
        <v>77</v>
      </c>
      <c r="L375" s="849">
        <v>4</v>
      </c>
      <c r="M375" s="849">
        <v>308</v>
      </c>
      <c r="N375" s="832">
        <v>1</v>
      </c>
      <c r="O375" s="832">
        <v>77</v>
      </c>
      <c r="P375" s="849">
        <v>7</v>
      </c>
      <c r="Q375" s="849">
        <v>546</v>
      </c>
      <c r="R375" s="837">
        <v>1.7727272727272727</v>
      </c>
      <c r="S375" s="850">
        <v>78</v>
      </c>
    </row>
    <row r="376" spans="1:19" ht="14.45" customHeight="1" x14ac:dyDescent="0.2">
      <c r="A376" s="831" t="s">
        <v>6417</v>
      </c>
      <c r="B376" s="832" t="s">
        <v>6418</v>
      </c>
      <c r="C376" s="832" t="s">
        <v>598</v>
      </c>
      <c r="D376" s="832" t="s">
        <v>2941</v>
      </c>
      <c r="E376" s="832" t="s">
        <v>6412</v>
      </c>
      <c r="F376" s="832" t="s">
        <v>6490</v>
      </c>
      <c r="G376" s="832" t="s">
        <v>6491</v>
      </c>
      <c r="H376" s="849"/>
      <c r="I376" s="849"/>
      <c r="J376" s="832"/>
      <c r="K376" s="832"/>
      <c r="L376" s="849">
        <v>1</v>
      </c>
      <c r="M376" s="849">
        <v>620</v>
      </c>
      <c r="N376" s="832">
        <v>1</v>
      </c>
      <c r="O376" s="832">
        <v>620</v>
      </c>
      <c r="P376" s="849">
        <v>4</v>
      </c>
      <c r="Q376" s="849">
        <v>2488</v>
      </c>
      <c r="R376" s="837">
        <v>4.0129032258064514</v>
      </c>
      <c r="S376" s="850">
        <v>622</v>
      </c>
    </row>
    <row r="377" spans="1:19" ht="14.45" customHeight="1" x14ac:dyDescent="0.2">
      <c r="A377" s="831" t="s">
        <v>6417</v>
      </c>
      <c r="B377" s="832" t="s">
        <v>6418</v>
      </c>
      <c r="C377" s="832" t="s">
        <v>598</v>
      </c>
      <c r="D377" s="832" t="s">
        <v>2941</v>
      </c>
      <c r="E377" s="832" t="s">
        <v>6412</v>
      </c>
      <c r="F377" s="832" t="s">
        <v>6494</v>
      </c>
      <c r="G377" s="832" t="s">
        <v>6495</v>
      </c>
      <c r="H377" s="849">
        <v>122</v>
      </c>
      <c r="I377" s="849">
        <v>21594</v>
      </c>
      <c r="J377" s="832">
        <v>2.2465667915106118</v>
      </c>
      <c r="K377" s="832">
        <v>177</v>
      </c>
      <c r="L377" s="849">
        <v>54</v>
      </c>
      <c r="M377" s="849">
        <v>9612</v>
      </c>
      <c r="N377" s="832">
        <v>1</v>
      </c>
      <c r="O377" s="832">
        <v>178</v>
      </c>
      <c r="P377" s="849">
        <v>150</v>
      </c>
      <c r="Q377" s="849">
        <v>26850</v>
      </c>
      <c r="R377" s="837">
        <v>2.7933832709113608</v>
      </c>
      <c r="S377" s="850">
        <v>179</v>
      </c>
    </row>
    <row r="378" spans="1:19" ht="14.45" customHeight="1" x14ac:dyDescent="0.2">
      <c r="A378" s="831" t="s">
        <v>6417</v>
      </c>
      <c r="B378" s="832" t="s">
        <v>6418</v>
      </c>
      <c r="C378" s="832" t="s">
        <v>598</v>
      </c>
      <c r="D378" s="832" t="s">
        <v>6387</v>
      </c>
      <c r="E378" s="832" t="s">
        <v>6412</v>
      </c>
      <c r="F378" s="832" t="s">
        <v>6470</v>
      </c>
      <c r="G378" s="832" t="s">
        <v>6471</v>
      </c>
      <c r="H378" s="849">
        <v>10</v>
      </c>
      <c r="I378" s="849">
        <v>2510</v>
      </c>
      <c r="J378" s="832">
        <v>4.9801587301587302</v>
      </c>
      <c r="K378" s="832">
        <v>251</v>
      </c>
      <c r="L378" s="849">
        <v>2</v>
      </c>
      <c r="M378" s="849">
        <v>504</v>
      </c>
      <c r="N378" s="832">
        <v>1</v>
      </c>
      <c r="O378" s="832">
        <v>252</v>
      </c>
      <c r="P378" s="849">
        <v>34</v>
      </c>
      <c r="Q378" s="849">
        <v>8636</v>
      </c>
      <c r="R378" s="837">
        <v>17.134920634920636</v>
      </c>
      <c r="S378" s="850">
        <v>254</v>
      </c>
    </row>
    <row r="379" spans="1:19" ht="14.45" customHeight="1" x14ac:dyDescent="0.2">
      <c r="A379" s="831" t="s">
        <v>6417</v>
      </c>
      <c r="B379" s="832" t="s">
        <v>6418</v>
      </c>
      <c r="C379" s="832" t="s">
        <v>598</v>
      </c>
      <c r="D379" s="832" t="s">
        <v>2943</v>
      </c>
      <c r="E379" s="832" t="s">
        <v>6412</v>
      </c>
      <c r="F379" s="832" t="s">
        <v>6464</v>
      </c>
      <c r="G379" s="832" t="s">
        <v>6465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76</v>
      </c>
      <c r="R379" s="837"/>
      <c r="S379" s="850">
        <v>38</v>
      </c>
    </row>
    <row r="380" spans="1:19" ht="14.45" customHeight="1" x14ac:dyDescent="0.2">
      <c r="A380" s="831" t="s">
        <v>6417</v>
      </c>
      <c r="B380" s="832" t="s">
        <v>6418</v>
      </c>
      <c r="C380" s="832" t="s">
        <v>598</v>
      </c>
      <c r="D380" s="832" t="s">
        <v>2943</v>
      </c>
      <c r="E380" s="832" t="s">
        <v>6412</v>
      </c>
      <c r="F380" s="832" t="s">
        <v>6470</v>
      </c>
      <c r="G380" s="832" t="s">
        <v>6471</v>
      </c>
      <c r="H380" s="849">
        <v>66</v>
      </c>
      <c r="I380" s="849">
        <v>16566</v>
      </c>
      <c r="J380" s="832">
        <v>0.72239665096807959</v>
      </c>
      <c r="K380" s="832">
        <v>251</v>
      </c>
      <c r="L380" s="849">
        <v>91</v>
      </c>
      <c r="M380" s="849">
        <v>22932</v>
      </c>
      <c r="N380" s="832">
        <v>1</v>
      </c>
      <c r="O380" s="832">
        <v>252</v>
      </c>
      <c r="P380" s="849">
        <v>182</v>
      </c>
      <c r="Q380" s="849">
        <v>46228</v>
      </c>
      <c r="R380" s="837">
        <v>2.0158730158730158</v>
      </c>
      <c r="S380" s="850">
        <v>254</v>
      </c>
    </row>
    <row r="381" spans="1:19" ht="14.45" customHeight="1" x14ac:dyDescent="0.2">
      <c r="A381" s="831" t="s">
        <v>6417</v>
      </c>
      <c r="B381" s="832" t="s">
        <v>6418</v>
      </c>
      <c r="C381" s="832" t="s">
        <v>598</v>
      </c>
      <c r="D381" s="832" t="s">
        <v>2944</v>
      </c>
      <c r="E381" s="832" t="s">
        <v>6412</v>
      </c>
      <c r="F381" s="832" t="s">
        <v>6470</v>
      </c>
      <c r="G381" s="832" t="s">
        <v>6471</v>
      </c>
      <c r="H381" s="849">
        <v>12</v>
      </c>
      <c r="I381" s="849">
        <v>3012</v>
      </c>
      <c r="J381" s="832">
        <v>0.13280423280423281</v>
      </c>
      <c r="K381" s="832">
        <v>251</v>
      </c>
      <c r="L381" s="849">
        <v>90</v>
      </c>
      <c r="M381" s="849">
        <v>22680</v>
      </c>
      <c r="N381" s="832">
        <v>1</v>
      </c>
      <c r="O381" s="832">
        <v>252</v>
      </c>
      <c r="P381" s="849">
        <v>70</v>
      </c>
      <c r="Q381" s="849">
        <v>17780</v>
      </c>
      <c r="R381" s="837">
        <v>0.78395061728395066</v>
      </c>
      <c r="S381" s="850">
        <v>254</v>
      </c>
    </row>
    <row r="382" spans="1:19" ht="14.45" customHeight="1" x14ac:dyDescent="0.2">
      <c r="A382" s="831" t="s">
        <v>6417</v>
      </c>
      <c r="B382" s="832" t="s">
        <v>6418</v>
      </c>
      <c r="C382" s="832" t="s">
        <v>598</v>
      </c>
      <c r="D382" s="832" t="s">
        <v>6388</v>
      </c>
      <c r="E382" s="832" t="s">
        <v>6412</v>
      </c>
      <c r="F382" s="832" t="s">
        <v>6470</v>
      </c>
      <c r="G382" s="832" t="s">
        <v>6471</v>
      </c>
      <c r="H382" s="849">
        <v>15</v>
      </c>
      <c r="I382" s="849">
        <v>3765</v>
      </c>
      <c r="J382" s="832">
        <v>0.64958592132505177</v>
      </c>
      <c r="K382" s="832">
        <v>251</v>
      </c>
      <c r="L382" s="849">
        <v>23</v>
      </c>
      <c r="M382" s="849">
        <v>5796</v>
      </c>
      <c r="N382" s="832">
        <v>1</v>
      </c>
      <c r="O382" s="832">
        <v>252</v>
      </c>
      <c r="P382" s="849">
        <v>60</v>
      </c>
      <c r="Q382" s="849">
        <v>15240</v>
      </c>
      <c r="R382" s="837">
        <v>2.6293995859213251</v>
      </c>
      <c r="S382" s="850">
        <v>254</v>
      </c>
    </row>
    <row r="383" spans="1:19" ht="14.45" customHeight="1" x14ac:dyDescent="0.2">
      <c r="A383" s="831" t="s">
        <v>6417</v>
      </c>
      <c r="B383" s="832" t="s">
        <v>6418</v>
      </c>
      <c r="C383" s="832" t="s">
        <v>598</v>
      </c>
      <c r="D383" s="832" t="s">
        <v>2945</v>
      </c>
      <c r="E383" s="832" t="s">
        <v>6412</v>
      </c>
      <c r="F383" s="832" t="s">
        <v>6464</v>
      </c>
      <c r="G383" s="832" t="s">
        <v>6465</v>
      </c>
      <c r="H383" s="849"/>
      <c r="I383" s="849"/>
      <c r="J383" s="832"/>
      <c r="K383" s="832"/>
      <c r="L383" s="849">
        <v>1</v>
      </c>
      <c r="M383" s="849">
        <v>37</v>
      </c>
      <c r="N383" s="832">
        <v>1</v>
      </c>
      <c r="O383" s="832">
        <v>37</v>
      </c>
      <c r="P383" s="849"/>
      <c r="Q383" s="849"/>
      <c r="R383" s="837"/>
      <c r="S383" s="850"/>
    </row>
    <row r="384" spans="1:19" ht="14.45" customHeight="1" x14ac:dyDescent="0.2">
      <c r="A384" s="831" t="s">
        <v>6417</v>
      </c>
      <c r="B384" s="832" t="s">
        <v>6418</v>
      </c>
      <c r="C384" s="832" t="s">
        <v>598</v>
      </c>
      <c r="D384" s="832" t="s">
        <v>2945</v>
      </c>
      <c r="E384" s="832" t="s">
        <v>6412</v>
      </c>
      <c r="F384" s="832" t="s">
        <v>6470</v>
      </c>
      <c r="G384" s="832" t="s">
        <v>6471</v>
      </c>
      <c r="H384" s="849">
        <v>13</v>
      </c>
      <c r="I384" s="849">
        <v>3263</v>
      </c>
      <c r="J384" s="832">
        <v>0.51793650793650792</v>
      </c>
      <c r="K384" s="832">
        <v>251</v>
      </c>
      <c r="L384" s="849">
        <v>25</v>
      </c>
      <c r="M384" s="849">
        <v>6300</v>
      </c>
      <c r="N384" s="832">
        <v>1</v>
      </c>
      <c r="O384" s="832">
        <v>252</v>
      </c>
      <c r="P384" s="849">
        <v>18</v>
      </c>
      <c r="Q384" s="849">
        <v>4572</v>
      </c>
      <c r="R384" s="837">
        <v>0.72571428571428576</v>
      </c>
      <c r="S384" s="850">
        <v>254</v>
      </c>
    </row>
    <row r="385" spans="1:19" ht="14.45" customHeight="1" x14ac:dyDescent="0.2">
      <c r="A385" s="831" t="s">
        <v>6417</v>
      </c>
      <c r="B385" s="832" t="s">
        <v>6418</v>
      </c>
      <c r="C385" s="832" t="s">
        <v>598</v>
      </c>
      <c r="D385" s="832" t="s">
        <v>6389</v>
      </c>
      <c r="E385" s="832" t="s">
        <v>6412</v>
      </c>
      <c r="F385" s="832" t="s">
        <v>6464</v>
      </c>
      <c r="G385" s="832" t="s">
        <v>6465</v>
      </c>
      <c r="H385" s="849">
        <v>39</v>
      </c>
      <c r="I385" s="849">
        <v>1443</v>
      </c>
      <c r="J385" s="832">
        <v>9.75</v>
      </c>
      <c r="K385" s="832">
        <v>37</v>
      </c>
      <c r="L385" s="849">
        <v>4</v>
      </c>
      <c r="M385" s="849">
        <v>148</v>
      </c>
      <c r="N385" s="832">
        <v>1</v>
      </c>
      <c r="O385" s="832">
        <v>37</v>
      </c>
      <c r="P385" s="849"/>
      <c r="Q385" s="849"/>
      <c r="R385" s="837"/>
      <c r="S385" s="850"/>
    </row>
    <row r="386" spans="1:19" ht="14.45" customHeight="1" x14ac:dyDescent="0.2">
      <c r="A386" s="831" t="s">
        <v>6417</v>
      </c>
      <c r="B386" s="832" t="s">
        <v>6418</v>
      </c>
      <c r="C386" s="832" t="s">
        <v>598</v>
      </c>
      <c r="D386" s="832" t="s">
        <v>6389</v>
      </c>
      <c r="E386" s="832" t="s">
        <v>6412</v>
      </c>
      <c r="F386" s="832" t="s">
        <v>6470</v>
      </c>
      <c r="G386" s="832" t="s">
        <v>6471</v>
      </c>
      <c r="H386" s="849">
        <v>461</v>
      </c>
      <c r="I386" s="849">
        <v>115711</v>
      </c>
      <c r="J386" s="832">
        <v>1.1091078138179586</v>
      </c>
      <c r="K386" s="832">
        <v>251</v>
      </c>
      <c r="L386" s="849">
        <v>414</v>
      </c>
      <c r="M386" s="849">
        <v>104328</v>
      </c>
      <c r="N386" s="832">
        <v>1</v>
      </c>
      <c r="O386" s="832">
        <v>252</v>
      </c>
      <c r="P386" s="849">
        <v>461</v>
      </c>
      <c r="Q386" s="849">
        <v>117094</v>
      </c>
      <c r="R386" s="837">
        <v>1.12236408250901</v>
      </c>
      <c r="S386" s="850">
        <v>254</v>
      </c>
    </row>
    <row r="387" spans="1:19" ht="14.45" customHeight="1" x14ac:dyDescent="0.2">
      <c r="A387" s="831" t="s">
        <v>6417</v>
      </c>
      <c r="B387" s="832" t="s">
        <v>6418</v>
      </c>
      <c r="C387" s="832" t="s">
        <v>598</v>
      </c>
      <c r="D387" s="832" t="s">
        <v>2947</v>
      </c>
      <c r="E387" s="832" t="s">
        <v>6419</v>
      </c>
      <c r="F387" s="832" t="s">
        <v>6420</v>
      </c>
      <c r="G387" s="832" t="s">
        <v>6421</v>
      </c>
      <c r="H387" s="849"/>
      <c r="I387" s="849"/>
      <c r="J387" s="832"/>
      <c r="K387" s="832"/>
      <c r="L387" s="849">
        <v>0.2</v>
      </c>
      <c r="M387" s="849">
        <v>10.82</v>
      </c>
      <c r="N387" s="832">
        <v>1</v>
      </c>
      <c r="O387" s="832">
        <v>54.1</v>
      </c>
      <c r="P387" s="849"/>
      <c r="Q387" s="849"/>
      <c r="R387" s="837"/>
      <c r="S387" s="850"/>
    </row>
    <row r="388" spans="1:19" ht="14.45" customHeight="1" x14ac:dyDescent="0.2">
      <c r="A388" s="831" t="s">
        <v>6417</v>
      </c>
      <c r="B388" s="832" t="s">
        <v>6418</v>
      </c>
      <c r="C388" s="832" t="s">
        <v>598</v>
      </c>
      <c r="D388" s="832" t="s">
        <v>2947</v>
      </c>
      <c r="E388" s="832" t="s">
        <v>6419</v>
      </c>
      <c r="F388" s="832" t="s">
        <v>6422</v>
      </c>
      <c r="G388" s="832" t="s">
        <v>6423</v>
      </c>
      <c r="H388" s="849">
        <v>7.8000000000000007</v>
      </c>
      <c r="I388" s="849">
        <v>828.23</v>
      </c>
      <c r="J388" s="832">
        <v>1.0332468374959456</v>
      </c>
      <c r="K388" s="832">
        <v>106.18333333333332</v>
      </c>
      <c r="L388" s="849">
        <v>11.5</v>
      </c>
      <c r="M388" s="849">
        <v>801.57999999999993</v>
      </c>
      <c r="N388" s="832">
        <v>1</v>
      </c>
      <c r="O388" s="832">
        <v>69.702608695652174</v>
      </c>
      <c r="P388" s="849">
        <v>12.5</v>
      </c>
      <c r="Q388" s="849">
        <v>871.25</v>
      </c>
      <c r="R388" s="837">
        <v>1.0869158412136033</v>
      </c>
      <c r="S388" s="850">
        <v>69.7</v>
      </c>
    </row>
    <row r="389" spans="1:19" ht="14.45" customHeight="1" x14ac:dyDescent="0.2">
      <c r="A389" s="831" t="s">
        <v>6417</v>
      </c>
      <c r="B389" s="832" t="s">
        <v>6418</v>
      </c>
      <c r="C389" s="832" t="s">
        <v>598</v>
      </c>
      <c r="D389" s="832" t="s">
        <v>2947</v>
      </c>
      <c r="E389" s="832" t="s">
        <v>6419</v>
      </c>
      <c r="F389" s="832" t="s">
        <v>6424</v>
      </c>
      <c r="G389" s="832" t="s">
        <v>6425</v>
      </c>
      <c r="H389" s="849">
        <v>15.8</v>
      </c>
      <c r="I389" s="849">
        <v>4827.97</v>
      </c>
      <c r="J389" s="832">
        <v>0.76765555138617714</v>
      </c>
      <c r="K389" s="832">
        <v>305.56772151898736</v>
      </c>
      <c r="L389" s="849">
        <v>19.799999999999997</v>
      </c>
      <c r="M389" s="849">
        <v>6289.24</v>
      </c>
      <c r="N389" s="832">
        <v>1</v>
      </c>
      <c r="O389" s="832">
        <v>317.63838383838385</v>
      </c>
      <c r="P389" s="849">
        <v>21.4</v>
      </c>
      <c r="Q389" s="849">
        <v>6200.26</v>
      </c>
      <c r="R389" s="837">
        <v>0.98585202663596883</v>
      </c>
      <c r="S389" s="850">
        <v>289.73177570093463</v>
      </c>
    </row>
    <row r="390" spans="1:19" ht="14.45" customHeight="1" x14ac:dyDescent="0.2">
      <c r="A390" s="831" t="s">
        <v>6417</v>
      </c>
      <c r="B390" s="832" t="s">
        <v>6418</v>
      </c>
      <c r="C390" s="832" t="s">
        <v>598</v>
      </c>
      <c r="D390" s="832" t="s">
        <v>2947</v>
      </c>
      <c r="E390" s="832" t="s">
        <v>6419</v>
      </c>
      <c r="F390" s="832" t="s">
        <v>6426</v>
      </c>
      <c r="G390" s="832" t="s">
        <v>713</v>
      </c>
      <c r="H390" s="849"/>
      <c r="I390" s="849"/>
      <c r="J390" s="832"/>
      <c r="K390" s="832"/>
      <c r="L390" s="849">
        <v>0.1</v>
      </c>
      <c r="M390" s="849">
        <v>5.0599999999999996</v>
      </c>
      <c r="N390" s="832">
        <v>1</v>
      </c>
      <c r="O390" s="832">
        <v>50.599999999999994</v>
      </c>
      <c r="P390" s="849">
        <v>0.1</v>
      </c>
      <c r="Q390" s="849">
        <v>5.0599999999999996</v>
      </c>
      <c r="R390" s="837">
        <v>1</v>
      </c>
      <c r="S390" s="850">
        <v>50.599999999999994</v>
      </c>
    </row>
    <row r="391" spans="1:19" ht="14.45" customHeight="1" x14ac:dyDescent="0.2">
      <c r="A391" s="831" t="s">
        <v>6417</v>
      </c>
      <c r="B391" s="832" t="s">
        <v>6418</v>
      </c>
      <c r="C391" s="832" t="s">
        <v>598</v>
      </c>
      <c r="D391" s="832" t="s">
        <v>2947</v>
      </c>
      <c r="E391" s="832" t="s">
        <v>6419</v>
      </c>
      <c r="F391" s="832" t="s">
        <v>6427</v>
      </c>
      <c r="G391" s="832" t="s">
        <v>717</v>
      </c>
      <c r="H391" s="849">
        <v>24</v>
      </c>
      <c r="I391" s="849">
        <v>329.76</v>
      </c>
      <c r="J391" s="832">
        <v>1.211417655486573</v>
      </c>
      <c r="K391" s="832">
        <v>13.74</v>
      </c>
      <c r="L391" s="849">
        <v>20</v>
      </c>
      <c r="M391" s="849">
        <v>272.20999999999998</v>
      </c>
      <c r="N391" s="832">
        <v>1</v>
      </c>
      <c r="O391" s="832">
        <v>13.610499999999998</v>
      </c>
      <c r="P391" s="849">
        <v>7</v>
      </c>
      <c r="Q391" s="849">
        <v>93.589999999999989</v>
      </c>
      <c r="R391" s="837">
        <v>0.34381543661143971</v>
      </c>
      <c r="S391" s="850">
        <v>13.37</v>
      </c>
    </row>
    <row r="392" spans="1:19" ht="14.45" customHeight="1" x14ac:dyDescent="0.2">
      <c r="A392" s="831" t="s">
        <v>6417</v>
      </c>
      <c r="B392" s="832" t="s">
        <v>6418</v>
      </c>
      <c r="C392" s="832" t="s">
        <v>598</v>
      </c>
      <c r="D392" s="832" t="s">
        <v>2947</v>
      </c>
      <c r="E392" s="832" t="s">
        <v>6419</v>
      </c>
      <c r="F392" s="832" t="s">
        <v>6428</v>
      </c>
      <c r="G392" s="832" t="s">
        <v>719</v>
      </c>
      <c r="H392" s="849"/>
      <c r="I392" s="849"/>
      <c r="J392" s="832"/>
      <c r="K392" s="832"/>
      <c r="L392" s="849"/>
      <c r="M392" s="849"/>
      <c r="N392" s="832"/>
      <c r="O392" s="832"/>
      <c r="P392" s="849">
        <v>0.2</v>
      </c>
      <c r="Q392" s="849">
        <v>122.28</v>
      </c>
      <c r="R392" s="837"/>
      <c r="S392" s="850">
        <v>611.4</v>
      </c>
    </row>
    <row r="393" spans="1:19" ht="14.45" customHeight="1" x14ac:dyDescent="0.2">
      <c r="A393" s="831" t="s">
        <v>6417</v>
      </c>
      <c r="B393" s="832" t="s">
        <v>6418</v>
      </c>
      <c r="C393" s="832" t="s">
        <v>598</v>
      </c>
      <c r="D393" s="832" t="s">
        <v>2947</v>
      </c>
      <c r="E393" s="832" t="s">
        <v>6419</v>
      </c>
      <c r="F393" s="832" t="s">
        <v>6431</v>
      </c>
      <c r="G393" s="832" t="s">
        <v>3936</v>
      </c>
      <c r="H393" s="849"/>
      <c r="I393" s="849"/>
      <c r="J393" s="832"/>
      <c r="K393" s="832"/>
      <c r="L393" s="849">
        <v>0.2</v>
      </c>
      <c r="M393" s="849">
        <v>35.4</v>
      </c>
      <c r="N393" s="832">
        <v>1</v>
      </c>
      <c r="O393" s="832">
        <v>176.99999999999997</v>
      </c>
      <c r="P393" s="849"/>
      <c r="Q393" s="849"/>
      <c r="R393" s="837"/>
      <c r="S393" s="850"/>
    </row>
    <row r="394" spans="1:19" ht="14.45" customHeight="1" x14ac:dyDescent="0.2">
      <c r="A394" s="831" t="s">
        <v>6417</v>
      </c>
      <c r="B394" s="832" t="s">
        <v>6418</v>
      </c>
      <c r="C394" s="832" t="s">
        <v>598</v>
      </c>
      <c r="D394" s="832" t="s">
        <v>2947</v>
      </c>
      <c r="E394" s="832" t="s">
        <v>6419</v>
      </c>
      <c r="F394" s="832" t="s">
        <v>6432</v>
      </c>
      <c r="G394" s="832" t="s">
        <v>749</v>
      </c>
      <c r="H394" s="849"/>
      <c r="I394" s="849"/>
      <c r="J394" s="832"/>
      <c r="K394" s="832"/>
      <c r="L394" s="849">
        <v>0.1</v>
      </c>
      <c r="M394" s="849">
        <v>4.7</v>
      </c>
      <c r="N394" s="832">
        <v>1</v>
      </c>
      <c r="O394" s="832">
        <v>47</v>
      </c>
      <c r="P394" s="849"/>
      <c r="Q394" s="849"/>
      <c r="R394" s="837"/>
      <c r="S394" s="850"/>
    </row>
    <row r="395" spans="1:19" ht="14.45" customHeight="1" x14ac:dyDescent="0.2">
      <c r="A395" s="831" t="s">
        <v>6417</v>
      </c>
      <c r="B395" s="832" t="s">
        <v>6418</v>
      </c>
      <c r="C395" s="832" t="s">
        <v>598</v>
      </c>
      <c r="D395" s="832" t="s">
        <v>2947</v>
      </c>
      <c r="E395" s="832" t="s">
        <v>6419</v>
      </c>
      <c r="F395" s="832" t="s">
        <v>6433</v>
      </c>
      <c r="G395" s="832" t="s">
        <v>681</v>
      </c>
      <c r="H395" s="849">
        <v>3.6</v>
      </c>
      <c r="I395" s="849">
        <v>274.7</v>
      </c>
      <c r="J395" s="832">
        <v>0.66405588996059661</v>
      </c>
      <c r="K395" s="832">
        <v>76.305555555555557</v>
      </c>
      <c r="L395" s="849">
        <v>5.8</v>
      </c>
      <c r="M395" s="849">
        <v>413.66999999999996</v>
      </c>
      <c r="N395" s="832">
        <v>1</v>
      </c>
      <c r="O395" s="832">
        <v>71.322413793103436</v>
      </c>
      <c r="P395" s="849">
        <v>8.7999999999999989</v>
      </c>
      <c r="Q395" s="849">
        <v>529.08000000000004</v>
      </c>
      <c r="R395" s="837">
        <v>1.2789904996736532</v>
      </c>
      <c r="S395" s="850">
        <v>60.122727272727282</v>
      </c>
    </row>
    <row r="396" spans="1:19" ht="14.45" customHeight="1" x14ac:dyDescent="0.2">
      <c r="A396" s="831" t="s">
        <v>6417</v>
      </c>
      <c r="B396" s="832" t="s">
        <v>6418</v>
      </c>
      <c r="C396" s="832" t="s">
        <v>598</v>
      </c>
      <c r="D396" s="832" t="s">
        <v>2947</v>
      </c>
      <c r="E396" s="832" t="s">
        <v>6419</v>
      </c>
      <c r="F396" s="832" t="s">
        <v>6434</v>
      </c>
      <c r="G396" s="832" t="s">
        <v>6435</v>
      </c>
      <c r="H396" s="849">
        <v>0.1</v>
      </c>
      <c r="I396" s="849">
        <v>6.97</v>
      </c>
      <c r="J396" s="832"/>
      <c r="K396" s="832">
        <v>69.699999999999989</v>
      </c>
      <c r="L396" s="849"/>
      <c r="M396" s="849"/>
      <c r="N396" s="832"/>
      <c r="O396" s="832"/>
      <c r="P396" s="849">
        <v>0.70000000000000007</v>
      </c>
      <c r="Q396" s="849">
        <v>36.269999999999996</v>
      </c>
      <c r="R396" s="837"/>
      <c r="S396" s="850">
        <v>51.814285714285703</v>
      </c>
    </row>
    <row r="397" spans="1:19" ht="14.45" customHeight="1" x14ac:dyDescent="0.2">
      <c r="A397" s="831" t="s">
        <v>6417</v>
      </c>
      <c r="B397" s="832" t="s">
        <v>6418</v>
      </c>
      <c r="C397" s="832" t="s">
        <v>598</v>
      </c>
      <c r="D397" s="832" t="s">
        <v>2947</v>
      </c>
      <c r="E397" s="832" t="s">
        <v>6419</v>
      </c>
      <c r="F397" s="832" t="s">
        <v>6436</v>
      </c>
      <c r="G397" s="832" t="s">
        <v>674</v>
      </c>
      <c r="H397" s="849">
        <v>5</v>
      </c>
      <c r="I397" s="849">
        <v>3250</v>
      </c>
      <c r="J397" s="832">
        <v>0.9857565757546346</v>
      </c>
      <c r="K397" s="832">
        <v>650</v>
      </c>
      <c r="L397" s="849">
        <v>5.6000000000000005</v>
      </c>
      <c r="M397" s="849">
        <v>3296.96</v>
      </c>
      <c r="N397" s="832">
        <v>1</v>
      </c>
      <c r="O397" s="832">
        <v>588.74285714285713</v>
      </c>
      <c r="P397" s="849">
        <v>6.1999999999999993</v>
      </c>
      <c r="Q397" s="849">
        <v>3316.64</v>
      </c>
      <c r="R397" s="837">
        <v>1.0059691352033389</v>
      </c>
      <c r="S397" s="850">
        <v>534.94193548387102</v>
      </c>
    </row>
    <row r="398" spans="1:19" ht="14.45" customHeight="1" x14ac:dyDescent="0.2">
      <c r="A398" s="831" t="s">
        <v>6417</v>
      </c>
      <c r="B398" s="832" t="s">
        <v>6418</v>
      </c>
      <c r="C398" s="832" t="s">
        <v>598</v>
      </c>
      <c r="D398" s="832" t="s">
        <v>2947</v>
      </c>
      <c r="E398" s="832" t="s">
        <v>6419</v>
      </c>
      <c r="F398" s="832" t="s">
        <v>6437</v>
      </c>
      <c r="G398" s="832" t="s">
        <v>679</v>
      </c>
      <c r="H398" s="849">
        <v>1</v>
      </c>
      <c r="I398" s="849">
        <v>16.8</v>
      </c>
      <c r="J398" s="832">
        <v>0.16666666666666666</v>
      </c>
      <c r="K398" s="832">
        <v>16.8</v>
      </c>
      <c r="L398" s="849">
        <v>6</v>
      </c>
      <c r="M398" s="849">
        <v>100.80000000000001</v>
      </c>
      <c r="N398" s="832">
        <v>1</v>
      </c>
      <c r="O398" s="832">
        <v>16.8</v>
      </c>
      <c r="P398" s="849">
        <v>23</v>
      </c>
      <c r="Q398" s="849">
        <v>386.4</v>
      </c>
      <c r="R398" s="837">
        <v>3.8333333333333326</v>
      </c>
      <c r="S398" s="850">
        <v>16.8</v>
      </c>
    </row>
    <row r="399" spans="1:19" ht="14.45" customHeight="1" x14ac:dyDescent="0.2">
      <c r="A399" s="831" t="s">
        <v>6417</v>
      </c>
      <c r="B399" s="832" t="s">
        <v>6418</v>
      </c>
      <c r="C399" s="832" t="s">
        <v>598</v>
      </c>
      <c r="D399" s="832" t="s">
        <v>2947</v>
      </c>
      <c r="E399" s="832" t="s">
        <v>6419</v>
      </c>
      <c r="F399" s="832" t="s">
        <v>6439</v>
      </c>
      <c r="G399" s="832" t="s">
        <v>687</v>
      </c>
      <c r="H399" s="849"/>
      <c r="I399" s="849"/>
      <c r="J399" s="832"/>
      <c r="K399" s="832"/>
      <c r="L399" s="849">
        <v>0.04</v>
      </c>
      <c r="M399" s="849">
        <v>4.8600000000000003</v>
      </c>
      <c r="N399" s="832">
        <v>1</v>
      </c>
      <c r="O399" s="832">
        <v>121.5</v>
      </c>
      <c r="P399" s="849">
        <v>0.02</v>
      </c>
      <c r="Q399" s="849">
        <v>2.4300000000000002</v>
      </c>
      <c r="R399" s="837">
        <v>0.5</v>
      </c>
      <c r="S399" s="850">
        <v>121.5</v>
      </c>
    </row>
    <row r="400" spans="1:19" ht="14.45" customHeight="1" x14ac:dyDescent="0.2">
      <c r="A400" s="831" t="s">
        <v>6417</v>
      </c>
      <c r="B400" s="832" t="s">
        <v>6418</v>
      </c>
      <c r="C400" s="832" t="s">
        <v>598</v>
      </c>
      <c r="D400" s="832" t="s">
        <v>2947</v>
      </c>
      <c r="E400" s="832" t="s">
        <v>6419</v>
      </c>
      <c r="F400" s="832" t="s">
        <v>6440</v>
      </c>
      <c r="G400" s="832" t="s">
        <v>687</v>
      </c>
      <c r="H400" s="849"/>
      <c r="I400" s="849"/>
      <c r="J400" s="832"/>
      <c r="K400" s="832"/>
      <c r="L400" s="849">
        <v>0.12</v>
      </c>
      <c r="M400" s="849">
        <v>24.08</v>
      </c>
      <c r="N400" s="832">
        <v>1</v>
      </c>
      <c r="O400" s="832">
        <v>200.66666666666666</v>
      </c>
      <c r="P400" s="849">
        <v>0.21</v>
      </c>
      <c r="Q400" s="849">
        <v>42.14</v>
      </c>
      <c r="R400" s="837">
        <v>1.7500000000000002</v>
      </c>
      <c r="S400" s="850">
        <v>200.66666666666669</v>
      </c>
    </row>
    <row r="401" spans="1:19" ht="14.45" customHeight="1" x14ac:dyDescent="0.2">
      <c r="A401" s="831" t="s">
        <v>6417</v>
      </c>
      <c r="B401" s="832" t="s">
        <v>6418</v>
      </c>
      <c r="C401" s="832" t="s">
        <v>598</v>
      </c>
      <c r="D401" s="832" t="s">
        <v>2947</v>
      </c>
      <c r="E401" s="832" t="s">
        <v>6419</v>
      </c>
      <c r="F401" s="832" t="s">
        <v>6441</v>
      </c>
      <c r="G401" s="832" t="s">
        <v>687</v>
      </c>
      <c r="H401" s="849">
        <v>8.7999999999999989</v>
      </c>
      <c r="I401" s="849">
        <v>2142.3100000000004</v>
      </c>
      <c r="J401" s="832">
        <v>1.0000606858433931</v>
      </c>
      <c r="K401" s="832">
        <v>243.44431818181826</v>
      </c>
      <c r="L401" s="849">
        <v>8.7999999999999989</v>
      </c>
      <c r="M401" s="849">
        <v>2142.1800000000003</v>
      </c>
      <c r="N401" s="832">
        <v>1</v>
      </c>
      <c r="O401" s="832">
        <v>243.42954545454552</v>
      </c>
      <c r="P401" s="849">
        <v>12.299999999999999</v>
      </c>
      <c r="Q401" s="849">
        <v>2994.2200000000003</v>
      </c>
      <c r="R401" s="837">
        <v>1.3977443538824934</v>
      </c>
      <c r="S401" s="850">
        <v>243.43252032520328</v>
      </c>
    </row>
    <row r="402" spans="1:19" ht="14.45" customHeight="1" x14ac:dyDescent="0.2">
      <c r="A402" s="831" t="s">
        <v>6417</v>
      </c>
      <c r="B402" s="832" t="s">
        <v>6418</v>
      </c>
      <c r="C402" s="832" t="s">
        <v>598</v>
      </c>
      <c r="D402" s="832" t="s">
        <v>2947</v>
      </c>
      <c r="E402" s="832" t="s">
        <v>6419</v>
      </c>
      <c r="F402" s="832" t="s">
        <v>6442</v>
      </c>
      <c r="G402" s="832" t="s">
        <v>6443</v>
      </c>
      <c r="H402" s="849">
        <v>3.7</v>
      </c>
      <c r="I402" s="849">
        <v>138.80000000000001</v>
      </c>
      <c r="J402" s="832">
        <v>1.3219047619047619</v>
      </c>
      <c r="K402" s="832">
        <v>37.513513513513516</v>
      </c>
      <c r="L402" s="849">
        <v>2.8</v>
      </c>
      <c r="M402" s="849">
        <v>105</v>
      </c>
      <c r="N402" s="832">
        <v>1</v>
      </c>
      <c r="O402" s="832">
        <v>37.5</v>
      </c>
      <c r="P402" s="849"/>
      <c r="Q402" s="849"/>
      <c r="R402" s="837"/>
      <c r="S402" s="850"/>
    </row>
    <row r="403" spans="1:19" ht="14.45" customHeight="1" x14ac:dyDescent="0.2">
      <c r="A403" s="831" t="s">
        <v>6417</v>
      </c>
      <c r="B403" s="832" t="s">
        <v>6418</v>
      </c>
      <c r="C403" s="832" t="s">
        <v>598</v>
      </c>
      <c r="D403" s="832" t="s">
        <v>2947</v>
      </c>
      <c r="E403" s="832" t="s">
        <v>6419</v>
      </c>
      <c r="F403" s="832" t="s">
        <v>6446</v>
      </c>
      <c r="G403" s="832" t="s">
        <v>699</v>
      </c>
      <c r="H403" s="849"/>
      <c r="I403" s="849"/>
      <c r="J403" s="832"/>
      <c r="K403" s="832"/>
      <c r="L403" s="849"/>
      <c r="M403" s="849"/>
      <c r="N403" s="832"/>
      <c r="O403" s="832"/>
      <c r="P403" s="849">
        <v>0.2</v>
      </c>
      <c r="Q403" s="849">
        <v>6.04</v>
      </c>
      <c r="R403" s="837"/>
      <c r="S403" s="850">
        <v>30.2</v>
      </c>
    </row>
    <row r="404" spans="1:19" ht="14.45" customHeight="1" x14ac:dyDescent="0.2">
      <c r="A404" s="831" t="s">
        <v>6417</v>
      </c>
      <c r="B404" s="832" t="s">
        <v>6418</v>
      </c>
      <c r="C404" s="832" t="s">
        <v>598</v>
      </c>
      <c r="D404" s="832" t="s">
        <v>2947</v>
      </c>
      <c r="E404" s="832" t="s">
        <v>6419</v>
      </c>
      <c r="F404" s="832" t="s">
        <v>6447</v>
      </c>
      <c r="G404" s="832" t="s">
        <v>2358</v>
      </c>
      <c r="H404" s="849"/>
      <c r="I404" s="849"/>
      <c r="J404" s="832"/>
      <c r="K404" s="832"/>
      <c r="L404" s="849"/>
      <c r="M404" s="849"/>
      <c r="N404" s="832"/>
      <c r="O404" s="832"/>
      <c r="P404" s="849">
        <v>1.2</v>
      </c>
      <c r="Q404" s="849">
        <v>326.52</v>
      </c>
      <c r="R404" s="837"/>
      <c r="S404" s="850">
        <v>272.10000000000002</v>
      </c>
    </row>
    <row r="405" spans="1:19" ht="14.45" customHeight="1" x14ac:dyDescent="0.2">
      <c r="A405" s="831" t="s">
        <v>6417</v>
      </c>
      <c r="B405" s="832" t="s">
        <v>6418</v>
      </c>
      <c r="C405" s="832" t="s">
        <v>598</v>
      </c>
      <c r="D405" s="832" t="s">
        <v>2947</v>
      </c>
      <c r="E405" s="832" t="s">
        <v>6419</v>
      </c>
      <c r="F405" s="832" t="s">
        <v>6448</v>
      </c>
      <c r="G405" s="832" t="s">
        <v>2358</v>
      </c>
      <c r="H405" s="849"/>
      <c r="I405" s="849"/>
      <c r="J405" s="832"/>
      <c r="K405" s="832"/>
      <c r="L405" s="849"/>
      <c r="M405" s="849"/>
      <c r="N405" s="832"/>
      <c r="O405" s="832"/>
      <c r="P405" s="849">
        <v>2.2000000000000002</v>
      </c>
      <c r="Q405" s="849">
        <v>113.12</v>
      </c>
      <c r="R405" s="837"/>
      <c r="S405" s="850">
        <v>51.418181818181814</v>
      </c>
    </row>
    <row r="406" spans="1:19" ht="14.45" customHeight="1" x14ac:dyDescent="0.2">
      <c r="A406" s="831" t="s">
        <v>6417</v>
      </c>
      <c r="B406" s="832" t="s">
        <v>6418</v>
      </c>
      <c r="C406" s="832" t="s">
        <v>598</v>
      </c>
      <c r="D406" s="832" t="s">
        <v>2947</v>
      </c>
      <c r="E406" s="832" t="s">
        <v>6449</v>
      </c>
      <c r="F406" s="832" t="s">
        <v>6450</v>
      </c>
      <c r="G406" s="832" t="s">
        <v>6451</v>
      </c>
      <c r="H406" s="849"/>
      <c r="I406" s="849"/>
      <c r="J406" s="832"/>
      <c r="K406" s="832"/>
      <c r="L406" s="849">
        <v>1</v>
      </c>
      <c r="M406" s="849">
        <v>242.64</v>
      </c>
      <c r="N406" s="832">
        <v>1</v>
      </c>
      <c r="O406" s="832">
        <v>242.64</v>
      </c>
      <c r="P406" s="849">
        <v>2</v>
      </c>
      <c r="Q406" s="849">
        <v>485.28</v>
      </c>
      <c r="R406" s="837">
        <v>2</v>
      </c>
      <c r="S406" s="850">
        <v>242.64</v>
      </c>
    </row>
    <row r="407" spans="1:19" ht="14.45" customHeight="1" x14ac:dyDescent="0.2">
      <c r="A407" s="831" t="s">
        <v>6417</v>
      </c>
      <c r="B407" s="832" t="s">
        <v>6418</v>
      </c>
      <c r="C407" s="832" t="s">
        <v>598</v>
      </c>
      <c r="D407" s="832" t="s">
        <v>2947</v>
      </c>
      <c r="E407" s="832" t="s">
        <v>6449</v>
      </c>
      <c r="F407" s="832" t="s">
        <v>6452</v>
      </c>
      <c r="G407" s="832" t="s">
        <v>6453</v>
      </c>
      <c r="H407" s="849">
        <v>10</v>
      </c>
      <c r="I407" s="849">
        <v>2426.3999999999996</v>
      </c>
      <c r="J407" s="832">
        <v>0.52631578947368418</v>
      </c>
      <c r="K407" s="832">
        <v>242.63999999999996</v>
      </c>
      <c r="L407" s="849">
        <v>19</v>
      </c>
      <c r="M407" s="849">
        <v>4610.16</v>
      </c>
      <c r="N407" s="832">
        <v>1</v>
      </c>
      <c r="O407" s="832">
        <v>242.64</v>
      </c>
      <c r="P407" s="849">
        <v>24</v>
      </c>
      <c r="Q407" s="849">
        <v>5574.5599999999995</v>
      </c>
      <c r="R407" s="837">
        <v>1.2091901365679281</v>
      </c>
      <c r="S407" s="850">
        <v>232.27333333333331</v>
      </c>
    </row>
    <row r="408" spans="1:19" ht="14.45" customHeight="1" x14ac:dyDescent="0.2">
      <c r="A408" s="831" t="s">
        <v>6417</v>
      </c>
      <c r="B408" s="832" t="s">
        <v>6418</v>
      </c>
      <c r="C408" s="832" t="s">
        <v>598</v>
      </c>
      <c r="D408" s="832" t="s">
        <v>2947</v>
      </c>
      <c r="E408" s="832" t="s">
        <v>6449</v>
      </c>
      <c r="F408" s="832" t="s">
        <v>6454</v>
      </c>
      <c r="G408" s="832" t="s">
        <v>6455</v>
      </c>
      <c r="H408" s="849">
        <v>1</v>
      </c>
      <c r="I408" s="849">
        <v>242.64</v>
      </c>
      <c r="J408" s="832"/>
      <c r="K408" s="832">
        <v>242.64</v>
      </c>
      <c r="L408" s="849"/>
      <c r="M408" s="849"/>
      <c r="N408" s="832"/>
      <c r="O408" s="832"/>
      <c r="P408" s="849">
        <v>6</v>
      </c>
      <c r="Q408" s="849">
        <v>1207.04</v>
      </c>
      <c r="R408" s="837"/>
      <c r="S408" s="850">
        <v>201.17333333333332</v>
      </c>
    </row>
    <row r="409" spans="1:19" ht="14.45" customHeight="1" x14ac:dyDescent="0.2">
      <c r="A409" s="831" t="s">
        <v>6417</v>
      </c>
      <c r="B409" s="832" t="s">
        <v>6418</v>
      </c>
      <c r="C409" s="832" t="s">
        <v>598</v>
      </c>
      <c r="D409" s="832" t="s">
        <v>2947</v>
      </c>
      <c r="E409" s="832" t="s">
        <v>6449</v>
      </c>
      <c r="F409" s="832" t="s">
        <v>6456</v>
      </c>
      <c r="G409" s="832" t="s">
        <v>6457</v>
      </c>
      <c r="H409" s="849">
        <v>8</v>
      </c>
      <c r="I409" s="849">
        <v>3112</v>
      </c>
      <c r="J409" s="832">
        <v>1.3333333333333333</v>
      </c>
      <c r="K409" s="832">
        <v>389</v>
      </c>
      <c r="L409" s="849">
        <v>6</v>
      </c>
      <c r="M409" s="849">
        <v>2334</v>
      </c>
      <c r="N409" s="832">
        <v>1</v>
      </c>
      <c r="O409" s="832">
        <v>389</v>
      </c>
      <c r="P409" s="849"/>
      <c r="Q409" s="849"/>
      <c r="R409" s="837"/>
      <c r="S409" s="850"/>
    </row>
    <row r="410" spans="1:19" ht="14.45" customHeight="1" x14ac:dyDescent="0.2">
      <c r="A410" s="831" t="s">
        <v>6417</v>
      </c>
      <c r="B410" s="832" t="s">
        <v>6418</v>
      </c>
      <c r="C410" s="832" t="s">
        <v>598</v>
      </c>
      <c r="D410" s="832" t="s">
        <v>2947</v>
      </c>
      <c r="E410" s="832" t="s">
        <v>6449</v>
      </c>
      <c r="F410" s="832" t="s">
        <v>6458</v>
      </c>
      <c r="G410" s="832" t="s">
        <v>6457</v>
      </c>
      <c r="H410" s="849">
        <v>185</v>
      </c>
      <c r="I410" s="849">
        <v>83065</v>
      </c>
      <c r="J410" s="832">
        <v>0.73122529644268774</v>
      </c>
      <c r="K410" s="832">
        <v>449</v>
      </c>
      <c r="L410" s="849">
        <v>253</v>
      </c>
      <c r="M410" s="849">
        <v>113597</v>
      </c>
      <c r="N410" s="832">
        <v>1</v>
      </c>
      <c r="O410" s="832">
        <v>449</v>
      </c>
      <c r="P410" s="849">
        <v>271</v>
      </c>
      <c r="Q410" s="849">
        <v>121679</v>
      </c>
      <c r="R410" s="837">
        <v>1.0711462450592886</v>
      </c>
      <c r="S410" s="850">
        <v>449</v>
      </c>
    </row>
    <row r="411" spans="1:19" ht="14.45" customHeight="1" x14ac:dyDescent="0.2">
      <c r="A411" s="831" t="s">
        <v>6417</v>
      </c>
      <c r="B411" s="832" t="s">
        <v>6418</v>
      </c>
      <c r="C411" s="832" t="s">
        <v>598</v>
      </c>
      <c r="D411" s="832" t="s">
        <v>2947</v>
      </c>
      <c r="E411" s="832" t="s">
        <v>6449</v>
      </c>
      <c r="F411" s="832" t="s">
        <v>6459</v>
      </c>
      <c r="G411" s="832" t="s">
        <v>6457</v>
      </c>
      <c r="H411" s="849">
        <v>47</v>
      </c>
      <c r="I411" s="849">
        <v>23500</v>
      </c>
      <c r="J411" s="832">
        <v>1.1463414634146341</v>
      </c>
      <c r="K411" s="832">
        <v>500</v>
      </c>
      <c r="L411" s="849">
        <v>41</v>
      </c>
      <c r="M411" s="849">
        <v>20500</v>
      </c>
      <c r="N411" s="832">
        <v>1</v>
      </c>
      <c r="O411" s="832">
        <v>500</v>
      </c>
      <c r="P411" s="849">
        <v>65</v>
      </c>
      <c r="Q411" s="849">
        <v>32500</v>
      </c>
      <c r="R411" s="837">
        <v>1.5853658536585367</v>
      </c>
      <c r="S411" s="850">
        <v>500</v>
      </c>
    </row>
    <row r="412" spans="1:19" ht="14.45" customHeight="1" x14ac:dyDescent="0.2">
      <c r="A412" s="831" t="s">
        <v>6417</v>
      </c>
      <c r="B412" s="832" t="s">
        <v>6418</v>
      </c>
      <c r="C412" s="832" t="s">
        <v>598</v>
      </c>
      <c r="D412" s="832" t="s">
        <v>2947</v>
      </c>
      <c r="E412" s="832" t="s">
        <v>6412</v>
      </c>
      <c r="F412" s="832" t="s">
        <v>6460</v>
      </c>
      <c r="G412" s="832" t="s">
        <v>6461</v>
      </c>
      <c r="H412" s="849">
        <v>19</v>
      </c>
      <c r="I412" s="849">
        <v>1482</v>
      </c>
      <c r="J412" s="832">
        <v>0.46341463414634149</v>
      </c>
      <c r="K412" s="832">
        <v>78</v>
      </c>
      <c r="L412" s="849">
        <v>41</v>
      </c>
      <c r="M412" s="849">
        <v>3198</v>
      </c>
      <c r="N412" s="832">
        <v>1</v>
      </c>
      <c r="O412" s="832">
        <v>78</v>
      </c>
      <c r="P412" s="849">
        <v>33</v>
      </c>
      <c r="Q412" s="849">
        <v>2607</v>
      </c>
      <c r="R412" s="837">
        <v>0.8151969981238274</v>
      </c>
      <c r="S412" s="850">
        <v>79</v>
      </c>
    </row>
    <row r="413" spans="1:19" ht="14.45" customHeight="1" x14ac:dyDescent="0.2">
      <c r="A413" s="831" t="s">
        <v>6417</v>
      </c>
      <c r="B413" s="832" t="s">
        <v>6418</v>
      </c>
      <c r="C413" s="832" t="s">
        <v>598</v>
      </c>
      <c r="D413" s="832" t="s">
        <v>2947</v>
      </c>
      <c r="E413" s="832" t="s">
        <v>6412</v>
      </c>
      <c r="F413" s="832" t="s">
        <v>6462</v>
      </c>
      <c r="G413" s="832" t="s">
        <v>6463</v>
      </c>
      <c r="H413" s="849">
        <v>481</v>
      </c>
      <c r="I413" s="849">
        <v>70707</v>
      </c>
      <c r="J413" s="832">
        <v>0.88053549190535496</v>
      </c>
      <c r="K413" s="832">
        <v>147</v>
      </c>
      <c r="L413" s="849">
        <v>545</v>
      </c>
      <c r="M413" s="849">
        <v>80300</v>
      </c>
      <c r="N413" s="832">
        <v>1</v>
      </c>
      <c r="O413" s="832">
        <v>147.33944954128441</v>
      </c>
      <c r="P413" s="849">
        <v>671</v>
      </c>
      <c r="Q413" s="849">
        <v>101321</v>
      </c>
      <c r="R413" s="837">
        <v>1.2617808219178082</v>
      </c>
      <c r="S413" s="850">
        <v>151</v>
      </c>
    </row>
    <row r="414" spans="1:19" ht="14.45" customHeight="1" x14ac:dyDescent="0.2">
      <c r="A414" s="831" t="s">
        <v>6417</v>
      </c>
      <c r="B414" s="832" t="s">
        <v>6418</v>
      </c>
      <c r="C414" s="832" t="s">
        <v>598</v>
      </c>
      <c r="D414" s="832" t="s">
        <v>2947</v>
      </c>
      <c r="E414" s="832" t="s">
        <v>6412</v>
      </c>
      <c r="F414" s="832" t="s">
        <v>6464</v>
      </c>
      <c r="G414" s="832" t="s">
        <v>6465</v>
      </c>
      <c r="H414" s="849">
        <v>51</v>
      </c>
      <c r="I414" s="849">
        <v>1887</v>
      </c>
      <c r="J414" s="832">
        <v>0.76119402985074625</v>
      </c>
      <c r="K414" s="832">
        <v>37</v>
      </c>
      <c r="L414" s="849">
        <v>67</v>
      </c>
      <c r="M414" s="849">
        <v>2479</v>
      </c>
      <c r="N414" s="832">
        <v>1</v>
      </c>
      <c r="O414" s="832">
        <v>37</v>
      </c>
      <c r="P414" s="849">
        <v>73</v>
      </c>
      <c r="Q414" s="849">
        <v>2774</v>
      </c>
      <c r="R414" s="837">
        <v>1.1189995966115369</v>
      </c>
      <c r="S414" s="850">
        <v>38</v>
      </c>
    </row>
    <row r="415" spans="1:19" ht="14.45" customHeight="1" x14ac:dyDescent="0.2">
      <c r="A415" s="831" t="s">
        <v>6417</v>
      </c>
      <c r="B415" s="832" t="s">
        <v>6418</v>
      </c>
      <c r="C415" s="832" t="s">
        <v>598</v>
      </c>
      <c r="D415" s="832" t="s">
        <v>2947</v>
      </c>
      <c r="E415" s="832" t="s">
        <v>6412</v>
      </c>
      <c r="F415" s="832" t="s">
        <v>6466</v>
      </c>
      <c r="G415" s="832" t="s">
        <v>6467</v>
      </c>
      <c r="H415" s="849">
        <v>8</v>
      </c>
      <c r="I415" s="849">
        <v>928</v>
      </c>
      <c r="J415" s="832"/>
      <c r="K415" s="832">
        <v>116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5" customHeight="1" x14ac:dyDescent="0.2">
      <c r="A416" s="831" t="s">
        <v>6417</v>
      </c>
      <c r="B416" s="832" t="s">
        <v>6418</v>
      </c>
      <c r="C416" s="832" t="s">
        <v>598</v>
      </c>
      <c r="D416" s="832" t="s">
        <v>2947</v>
      </c>
      <c r="E416" s="832" t="s">
        <v>6412</v>
      </c>
      <c r="F416" s="832" t="s">
        <v>6468</v>
      </c>
      <c r="G416" s="832" t="s">
        <v>6469</v>
      </c>
      <c r="H416" s="849">
        <v>22</v>
      </c>
      <c r="I416" s="849">
        <v>2838</v>
      </c>
      <c r="J416" s="832">
        <v>0.75278514588859413</v>
      </c>
      <c r="K416" s="832">
        <v>129</v>
      </c>
      <c r="L416" s="849">
        <v>29</v>
      </c>
      <c r="M416" s="849">
        <v>3770</v>
      </c>
      <c r="N416" s="832">
        <v>1</v>
      </c>
      <c r="O416" s="832">
        <v>130</v>
      </c>
      <c r="P416" s="849">
        <v>51</v>
      </c>
      <c r="Q416" s="849">
        <v>6681</v>
      </c>
      <c r="R416" s="837">
        <v>1.7721485411140583</v>
      </c>
      <c r="S416" s="850">
        <v>131</v>
      </c>
    </row>
    <row r="417" spans="1:19" ht="14.45" customHeight="1" x14ac:dyDescent="0.2">
      <c r="A417" s="831" t="s">
        <v>6417</v>
      </c>
      <c r="B417" s="832" t="s">
        <v>6418</v>
      </c>
      <c r="C417" s="832" t="s">
        <v>598</v>
      </c>
      <c r="D417" s="832" t="s">
        <v>2947</v>
      </c>
      <c r="E417" s="832" t="s">
        <v>6412</v>
      </c>
      <c r="F417" s="832" t="s">
        <v>6470</v>
      </c>
      <c r="G417" s="832" t="s">
        <v>6471</v>
      </c>
      <c r="H417" s="849">
        <v>1</v>
      </c>
      <c r="I417" s="849">
        <v>251</v>
      </c>
      <c r="J417" s="832">
        <v>0.49801587301587302</v>
      </c>
      <c r="K417" s="832">
        <v>251</v>
      </c>
      <c r="L417" s="849">
        <v>2</v>
      </c>
      <c r="M417" s="849">
        <v>504</v>
      </c>
      <c r="N417" s="832">
        <v>1</v>
      </c>
      <c r="O417" s="832">
        <v>252</v>
      </c>
      <c r="P417" s="849"/>
      <c r="Q417" s="849"/>
      <c r="R417" s="837"/>
      <c r="S417" s="850"/>
    </row>
    <row r="418" spans="1:19" ht="14.45" customHeight="1" x14ac:dyDescent="0.2">
      <c r="A418" s="831" t="s">
        <v>6417</v>
      </c>
      <c r="B418" s="832" t="s">
        <v>6418</v>
      </c>
      <c r="C418" s="832" t="s">
        <v>598</v>
      </c>
      <c r="D418" s="832" t="s">
        <v>2947</v>
      </c>
      <c r="E418" s="832" t="s">
        <v>6412</v>
      </c>
      <c r="F418" s="832" t="s">
        <v>6472</v>
      </c>
      <c r="G418" s="832" t="s">
        <v>6473</v>
      </c>
      <c r="H418" s="849">
        <v>53</v>
      </c>
      <c r="I418" s="849">
        <v>37153</v>
      </c>
      <c r="J418" s="832">
        <v>1.2908414981585714</v>
      </c>
      <c r="K418" s="832">
        <v>701</v>
      </c>
      <c r="L418" s="849">
        <v>41</v>
      </c>
      <c r="M418" s="849">
        <v>28782</v>
      </c>
      <c r="N418" s="832">
        <v>1</v>
      </c>
      <c r="O418" s="832">
        <v>702</v>
      </c>
      <c r="P418" s="849">
        <v>48</v>
      </c>
      <c r="Q418" s="849">
        <v>33936</v>
      </c>
      <c r="R418" s="837">
        <v>1.1790702522409839</v>
      </c>
      <c r="S418" s="850">
        <v>707</v>
      </c>
    </row>
    <row r="419" spans="1:19" ht="14.45" customHeight="1" x14ac:dyDescent="0.2">
      <c r="A419" s="831" t="s">
        <v>6417</v>
      </c>
      <c r="B419" s="832" t="s">
        <v>6418</v>
      </c>
      <c r="C419" s="832" t="s">
        <v>598</v>
      </c>
      <c r="D419" s="832" t="s">
        <v>2947</v>
      </c>
      <c r="E419" s="832" t="s">
        <v>6412</v>
      </c>
      <c r="F419" s="832" t="s">
        <v>6474</v>
      </c>
      <c r="G419" s="832" t="s">
        <v>6475</v>
      </c>
      <c r="H419" s="849">
        <v>2</v>
      </c>
      <c r="I419" s="849">
        <v>710</v>
      </c>
      <c r="J419" s="832"/>
      <c r="K419" s="832">
        <v>355</v>
      </c>
      <c r="L419" s="849"/>
      <c r="M419" s="849"/>
      <c r="N419" s="832"/>
      <c r="O419" s="832"/>
      <c r="P419" s="849">
        <v>2</v>
      </c>
      <c r="Q419" s="849">
        <v>716</v>
      </c>
      <c r="R419" s="837"/>
      <c r="S419" s="850">
        <v>358</v>
      </c>
    </row>
    <row r="420" spans="1:19" ht="14.45" customHeight="1" x14ac:dyDescent="0.2">
      <c r="A420" s="831" t="s">
        <v>6417</v>
      </c>
      <c r="B420" s="832" t="s">
        <v>6418</v>
      </c>
      <c r="C420" s="832" t="s">
        <v>598</v>
      </c>
      <c r="D420" s="832" t="s">
        <v>2947</v>
      </c>
      <c r="E420" s="832" t="s">
        <v>6412</v>
      </c>
      <c r="F420" s="832" t="s">
        <v>6476</v>
      </c>
      <c r="G420" s="832" t="s">
        <v>6477</v>
      </c>
      <c r="H420" s="849">
        <v>1</v>
      </c>
      <c r="I420" s="849">
        <v>720</v>
      </c>
      <c r="J420" s="832"/>
      <c r="K420" s="832">
        <v>720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6417</v>
      </c>
      <c r="B421" s="832" t="s">
        <v>6418</v>
      </c>
      <c r="C421" s="832" t="s">
        <v>598</v>
      </c>
      <c r="D421" s="832" t="s">
        <v>2947</v>
      </c>
      <c r="E421" s="832" t="s">
        <v>6412</v>
      </c>
      <c r="F421" s="832" t="s">
        <v>6478</v>
      </c>
      <c r="G421" s="832" t="s">
        <v>6479</v>
      </c>
      <c r="H421" s="849">
        <v>408</v>
      </c>
      <c r="I421" s="849">
        <v>13600</v>
      </c>
      <c r="J421" s="832">
        <v>1.2515322067089487</v>
      </c>
      <c r="K421" s="832">
        <v>33.333333333333336</v>
      </c>
      <c r="L421" s="849">
        <v>326</v>
      </c>
      <c r="M421" s="849">
        <v>10866.68</v>
      </c>
      <c r="N421" s="832">
        <v>1</v>
      </c>
      <c r="O421" s="832">
        <v>33.333374233128836</v>
      </c>
      <c r="P421" s="849">
        <v>497</v>
      </c>
      <c r="Q421" s="849">
        <v>16566.66</v>
      </c>
      <c r="R421" s="837">
        <v>1.5245373932056525</v>
      </c>
      <c r="S421" s="850">
        <v>33.333319919517102</v>
      </c>
    </row>
    <row r="422" spans="1:19" ht="14.45" customHeight="1" x14ac:dyDescent="0.2">
      <c r="A422" s="831" t="s">
        <v>6417</v>
      </c>
      <c r="B422" s="832" t="s">
        <v>6418</v>
      </c>
      <c r="C422" s="832" t="s">
        <v>598</v>
      </c>
      <c r="D422" s="832" t="s">
        <v>2947</v>
      </c>
      <c r="E422" s="832" t="s">
        <v>6412</v>
      </c>
      <c r="F422" s="832" t="s">
        <v>6482</v>
      </c>
      <c r="G422" s="832" t="s">
        <v>6483</v>
      </c>
      <c r="H422" s="849">
        <v>1009</v>
      </c>
      <c r="I422" s="849">
        <v>121080</v>
      </c>
      <c r="J422" s="832">
        <v>0.86189591475003735</v>
      </c>
      <c r="K422" s="832">
        <v>120</v>
      </c>
      <c r="L422" s="849">
        <v>1161</v>
      </c>
      <c r="M422" s="849">
        <v>140481</v>
      </c>
      <c r="N422" s="832">
        <v>1</v>
      </c>
      <c r="O422" s="832">
        <v>121</v>
      </c>
      <c r="P422" s="849">
        <v>1253</v>
      </c>
      <c r="Q422" s="849">
        <v>152866</v>
      </c>
      <c r="R422" s="837">
        <v>1.088161388372805</v>
      </c>
      <c r="S422" s="850">
        <v>122</v>
      </c>
    </row>
    <row r="423" spans="1:19" ht="14.45" customHeight="1" x14ac:dyDescent="0.2">
      <c r="A423" s="831" t="s">
        <v>6417</v>
      </c>
      <c r="B423" s="832" t="s">
        <v>6418</v>
      </c>
      <c r="C423" s="832" t="s">
        <v>598</v>
      </c>
      <c r="D423" s="832" t="s">
        <v>2947</v>
      </c>
      <c r="E423" s="832" t="s">
        <v>6412</v>
      </c>
      <c r="F423" s="832" t="s">
        <v>6486</v>
      </c>
      <c r="G423" s="832" t="s">
        <v>6487</v>
      </c>
      <c r="H423" s="849">
        <v>3</v>
      </c>
      <c r="I423" s="849">
        <v>222</v>
      </c>
      <c r="J423" s="832"/>
      <c r="K423" s="832">
        <v>74</v>
      </c>
      <c r="L423" s="849"/>
      <c r="M423" s="849"/>
      <c r="N423" s="832"/>
      <c r="O423" s="832"/>
      <c r="P423" s="849">
        <v>1</v>
      </c>
      <c r="Q423" s="849">
        <v>75</v>
      </c>
      <c r="R423" s="837"/>
      <c r="S423" s="850">
        <v>75</v>
      </c>
    </row>
    <row r="424" spans="1:19" ht="14.45" customHeight="1" x14ac:dyDescent="0.2">
      <c r="A424" s="831" t="s">
        <v>6417</v>
      </c>
      <c r="B424" s="832" t="s">
        <v>6418</v>
      </c>
      <c r="C424" s="832" t="s">
        <v>598</v>
      </c>
      <c r="D424" s="832" t="s">
        <v>2947</v>
      </c>
      <c r="E424" s="832" t="s">
        <v>6412</v>
      </c>
      <c r="F424" s="832" t="s">
        <v>6488</v>
      </c>
      <c r="G424" s="832" t="s">
        <v>6489</v>
      </c>
      <c r="H424" s="849">
        <v>128</v>
      </c>
      <c r="I424" s="849">
        <v>9856</v>
      </c>
      <c r="J424" s="832">
        <v>0.83116883116883122</v>
      </c>
      <c r="K424" s="832">
        <v>77</v>
      </c>
      <c r="L424" s="849">
        <v>154</v>
      </c>
      <c r="M424" s="849">
        <v>11858</v>
      </c>
      <c r="N424" s="832">
        <v>1</v>
      </c>
      <c r="O424" s="832">
        <v>77</v>
      </c>
      <c r="P424" s="849">
        <v>213</v>
      </c>
      <c r="Q424" s="849">
        <v>16614</v>
      </c>
      <c r="R424" s="837">
        <v>1.4010794400404789</v>
      </c>
      <c r="S424" s="850">
        <v>78</v>
      </c>
    </row>
    <row r="425" spans="1:19" ht="14.45" customHeight="1" x14ac:dyDescent="0.2">
      <c r="A425" s="831" t="s">
        <v>6417</v>
      </c>
      <c r="B425" s="832" t="s">
        <v>6418</v>
      </c>
      <c r="C425" s="832" t="s">
        <v>598</v>
      </c>
      <c r="D425" s="832" t="s">
        <v>2947</v>
      </c>
      <c r="E425" s="832" t="s">
        <v>6412</v>
      </c>
      <c r="F425" s="832" t="s">
        <v>6490</v>
      </c>
      <c r="G425" s="832" t="s">
        <v>6491</v>
      </c>
      <c r="H425" s="849">
        <v>27</v>
      </c>
      <c r="I425" s="849">
        <v>16713</v>
      </c>
      <c r="J425" s="832">
        <v>1.036786600496278</v>
      </c>
      <c r="K425" s="832">
        <v>619</v>
      </c>
      <c r="L425" s="849">
        <v>26</v>
      </c>
      <c r="M425" s="849">
        <v>16120</v>
      </c>
      <c r="N425" s="832">
        <v>1</v>
      </c>
      <c r="O425" s="832">
        <v>620</v>
      </c>
      <c r="P425" s="849">
        <v>36</v>
      </c>
      <c r="Q425" s="849">
        <v>22392</v>
      </c>
      <c r="R425" s="837">
        <v>1.3890818858560794</v>
      </c>
      <c r="S425" s="850">
        <v>622</v>
      </c>
    </row>
    <row r="426" spans="1:19" ht="14.45" customHeight="1" x14ac:dyDescent="0.2">
      <c r="A426" s="831" t="s">
        <v>6417</v>
      </c>
      <c r="B426" s="832" t="s">
        <v>6418</v>
      </c>
      <c r="C426" s="832" t="s">
        <v>598</v>
      </c>
      <c r="D426" s="832" t="s">
        <v>2947</v>
      </c>
      <c r="E426" s="832" t="s">
        <v>6412</v>
      </c>
      <c r="F426" s="832" t="s">
        <v>6492</v>
      </c>
      <c r="G426" s="832" t="s">
        <v>6493</v>
      </c>
      <c r="H426" s="849">
        <v>6</v>
      </c>
      <c r="I426" s="849">
        <v>2238</v>
      </c>
      <c r="J426" s="832">
        <v>0.42742551566080977</v>
      </c>
      <c r="K426" s="832">
        <v>373</v>
      </c>
      <c r="L426" s="849">
        <v>14</v>
      </c>
      <c r="M426" s="849">
        <v>5236</v>
      </c>
      <c r="N426" s="832">
        <v>1</v>
      </c>
      <c r="O426" s="832">
        <v>374</v>
      </c>
      <c r="P426" s="849">
        <v>29</v>
      </c>
      <c r="Q426" s="849">
        <v>10904</v>
      </c>
      <c r="R426" s="837">
        <v>2.082505729564553</v>
      </c>
      <c r="S426" s="850">
        <v>376</v>
      </c>
    </row>
    <row r="427" spans="1:19" ht="14.45" customHeight="1" x14ac:dyDescent="0.2">
      <c r="A427" s="831" t="s">
        <v>6417</v>
      </c>
      <c r="B427" s="832" t="s">
        <v>6418</v>
      </c>
      <c r="C427" s="832" t="s">
        <v>598</v>
      </c>
      <c r="D427" s="832" t="s">
        <v>2947</v>
      </c>
      <c r="E427" s="832" t="s">
        <v>6412</v>
      </c>
      <c r="F427" s="832" t="s">
        <v>6494</v>
      </c>
      <c r="G427" s="832" t="s">
        <v>6495</v>
      </c>
      <c r="H427" s="849">
        <v>357</v>
      </c>
      <c r="I427" s="849">
        <v>63189</v>
      </c>
      <c r="J427" s="832">
        <v>0.86583995615237053</v>
      </c>
      <c r="K427" s="832">
        <v>177</v>
      </c>
      <c r="L427" s="849">
        <v>410</v>
      </c>
      <c r="M427" s="849">
        <v>72980</v>
      </c>
      <c r="N427" s="832">
        <v>1</v>
      </c>
      <c r="O427" s="832">
        <v>178</v>
      </c>
      <c r="P427" s="849">
        <v>448</v>
      </c>
      <c r="Q427" s="849">
        <v>80192</v>
      </c>
      <c r="R427" s="837">
        <v>1.0988215949575226</v>
      </c>
      <c r="S427" s="850">
        <v>179</v>
      </c>
    </row>
    <row r="428" spans="1:19" ht="14.45" customHeight="1" x14ac:dyDescent="0.2">
      <c r="A428" s="831" t="s">
        <v>6417</v>
      </c>
      <c r="B428" s="832" t="s">
        <v>6418</v>
      </c>
      <c r="C428" s="832" t="s">
        <v>598</v>
      </c>
      <c r="D428" s="832" t="s">
        <v>2947</v>
      </c>
      <c r="E428" s="832" t="s">
        <v>6412</v>
      </c>
      <c r="F428" s="832" t="s">
        <v>6498</v>
      </c>
      <c r="G428" s="832" t="s">
        <v>6499</v>
      </c>
      <c r="H428" s="849">
        <v>66</v>
      </c>
      <c r="I428" s="849">
        <v>85536</v>
      </c>
      <c r="J428" s="832">
        <v>0.85582214395773715</v>
      </c>
      <c r="K428" s="832">
        <v>1296</v>
      </c>
      <c r="L428" s="849">
        <v>77</v>
      </c>
      <c r="M428" s="849">
        <v>99946</v>
      </c>
      <c r="N428" s="832">
        <v>1</v>
      </c>
      <c r="O428" s="832">
        <v>1298</v>
      </c>
      <c r="P428" s="849">
        <v>86</v>
      </c>
      <c r="Q428" s="849">
        <v>112058</v>
      </c>
      <c r="R428" s="837">
        <v>1.1211854401376744</v>
      </c>
      <c r="S428" s="850">
        <v>1303</v>
      </c>
    </row>
    <row r="429" spans="1:19" ht="14.45" customHeight="1" x14ac:dyDescent="0.2">
      <c r="A429" s="831" t="s">
        <v>6417</v>
      </c>
      <c r="B429" s="832" t="s">
        <v>6418</v>
      </c>
      <c r="C429" s="832" t="s">
        <v>598</v>
      </c>
      <c r="D429" s="832" t="s">
        <v>6391</v>
      </c>
      <c r="E429" s="832" t="s">
        <v>6412</v>
      </c>
      <c r="F429" s="832" t="s">
        <v>6478</v>
      </c>
      <c r="G429" s="832" t="s">
        <v>6479</v>
      </c>
      <c r="H429" s="849"/>
      <c r="I429" s="849"/>
      <c r="J429" s="832"/>
      <c r="K429" s="832"/>
      <c r="L429" s="849">
        <v>1</v>
      </c>
      <c r="M429" s="849">
        <v>33.33</v>
      </c>
      <c r="N429" s="832">
        <v>1</v>
      </c>
      <c r="O429" s="832">
        <v>33.33</v>
      </c>
      <c r="P429" s="849"/>
      <c r="Q429" s="849"/>
      <c r="R429" s="837"/>
      <c r="S429" s="850"/>
    </row>
    <row r="430" spans="1:19" ht="14.45" customHeight="1" x14ac:dyDescent="0.2">
      <c r="A430" s="831" t="s">
        <v>6417</v>
      </c>
      <c r="B430" s="832" t="s">
        <v>6418</v>
      </c>
      <c r="C430" s="832" t="s">
        <v>598</v>
      </c>
      <c r="D430" s="832" t="s">
        <v>6391</v>
      </c>
      <c r="E430" s="832" t="s">
        <v>6412</v>
      </c>
      <c r="F430" s="832" t="s">
        <v>6494</v>
      </c>
      <c r="G430" s="832" t="s">
        <v>6495</v>
      </c>
      <c r="H430" s="849"/>
      <c r="I430" s="849"/>
      <c r="J430" s="832"/>
      <c r="K430" s="832"/>
      <c r="L430" s="849">
        <v>1</v>
      </c>
      <c r="M430" s="849">
        <v>178</v>
      </c>
      <c r="N430" s="832">
        <v>1</v>
      </c>
      <c r="O430" s="832">
        <v>178</v>
      </c>
      <c r="P430" s="849"/>
      <c r="Q430" s="849"/>
      <c r="R430" s="837"/>
      <c r="S430" s="850"/>
    </row>
    <row r="431" spans="1:19" ht="14.45" customHeight="1" x14ac:dyDescent="0.2">
      <c r="A431" s="831" t="s">
        <v>6417</v>
      </c>
      <c r="B431" s="832" t="s">
        <v>6418</v>
      </c>
      <c r="C431" s="832" t="s">
        <v>598</v>
      </c>
      <c r="D431" s="832" t="s">
        <v>6392</v>
      </c>
      <c r="E431" s="832" t="s">
        <v>6412</v>
      </c>
      <c r="F431" s="832" t="s">
        <v>6470</v>
      </c>
      <c r="G431" s="832" t="s">
        <v>6471</v>
      </c>
      <c r="H431" s="849">
        <v>14</v>
      </c>
      <c r="I431" s="849">
        <v>3514</v>
      </c>
      <c r="J431" s="832">
        <v>2.324074074074074</v>
      </c>
      <c r="K431" s="832">
        <v>251</v>
      </c>
      <c r="L431" s="849">
        <v>6</v>
      </c>
      <c r="M431" s="849">
        <v>1512</v>
      </c>
      <c r="N431" s="832">
        <v>1</v>
      </c>
      <c r="O431" s="832">
        <v>252</v>
      </c>
      <c r="P431" s="849"/>
      <c r="Q431" s="849"/>
      <c r="R431" s="837"/>
      <c r="S431" s="850"/>
    </row>
    <row r="432" spans="1:19" ht="14.45" customHeight="1" x14ac:dyDescent="0.2">
      <c r="A432" s="831" t="s">
        <v>6417</v>
      </c>
      <c r="B432" s="832" t="s">
        <v>6418</v>
      </c>
      <c r="C432" s="832" t="s">
        <v>598</v>
      </c>
      <c r="D432" s="832" t="s">
        <v>6393</v>
      </c>
      <c r="E432" s="832" t="s">
        <v>6412</v>
      </c>
      <c r="F432" s="832" t="s">
        <v>6470</v>
      </c>
      <c r="G432" s="832" t="s">
        <v>6471</v>
      </c>
      <c r="H432" s="849">
        <v>41</v>
      </c>
      <c r="I432" s="849">
        <v>10291</v>
      </c>
      <c r="J432" s="832">
        <v>0.58339002267573692</v>
      </c>
      <c r="K432" s="832">
        <v>251</v>
      </c>
      <c r="L432" s="849">
        <v>70</v>
      </c>
      <c r="M432" s="849">
        <v>17640</v>
      </c>
      <c r="N432" s="832">
        <v>1</v>
      </c>
      <c r="O432" s="832">
        <v>252</v>
      </c>
      <c r="P432" s="849">
        <v>16</v>
      </c>
      <c r="Q432" s="849">
        <v>4064</v>
      </c>
      <c r="R432" s="837">
        <v>0.23038548752834467</v>
      </c>
      <c r="S432" s="850">
        <v>254</v>
      </c>
    </row>
    <row r="433" spans="1:19" ht="14.45" customHeight="1" x14ac:dyDescent="0.2">
      <c r="A433" s="831" t="s">
        <v>6417</v>
      </c>
      <c r="B433" s="832" t="s">
        <v>6418</v>
      </c>
      <c r="C433" s="832" t="s">
        <v>598</v>
      </c>
      <c r="D433" s="832" t="s">
        <v>6394</v>
      </c>
      <c r="E433" s="832" t="s">
        <v>6412</v>
      </c>
      <c r="F433" s="832" t="s">
        <v>6470</v>
      </c>
      <c r="G433" s="832" t="s">
        <v>6471</v>
      </c>
      <c r="H433" s="849">
        <v>1</v>
      </c>
      <c r="I433" s="849">
        <v>251</v>
      </c>
      <c r="J433" s="832"/>
      <c r="K433" s="832">
        <v>251</v>
      </c>
      <c r="L433" s="849"/>
      <c r="M433" s="849"/>
      <c r="N433" s="832"/>
      <c r="O433" s="832"/>
      <c r="P433" s="849">
        <v>1</v>
      </c>
      <c r="Q433" s="849">
        <v>254</v>
      </c>
      <c r="R433" s="837"/>
      <c r="S433" s="850">
        <v>254</v>
      </c>
    </row>
    <row r="434" spans="1:19" ht="14.45" customHeight="1" x14ac:dyDescent="0.2">
      <c r="A434" s="831" t="s">
        <v>6417</v>
      </c>
      <c r="B434" s="832" t="s">
        <v>6418</v>
      </c>
      <c r="C434" s="832" t="s">
        <v>598</v>
      </c>
      <c r="D434" s="832" t="s">
        <v>6395</v>
      </c>
      <c r="E434" s="832" t="s">
        <v>6412</v>
      </c>
      <c r="F434" s="832" t="s">
        <v>6470</v>
      </c>
      <c r="G434" s="832" t="s">
        <v>6471</v>
      </c>
      <c r="H434" s="849">
        <v>29</v>
      </c>
      <c r="I434" s="849">
        <v>7279</v>
      </c>
      <c r="J434" s="832"/>
      <c r="K434" s="832">
        <v>251</v>
      </c>
      <c r="L434" s="849"/>
      <c r="M434" s="849"/>
      <c r="N434" s="832"/>
      <c r="O434" s="832"/>
      <c r="P434" s="849">
        <v>2</v>
      </c>
      <c r="Q434" s="849">
        <v>508</v>
      </c>
      <c r="R434" s="837"/>
      <c r="S434" s="850">
        <v>254</v>
      </c>
    </row>
    <row r="435" spans="1:19" ht="14.45" customHeight="1" x14ac:dyDescent="0.2">
      <c r="A435" s="831" t="s">
        <v>6417</v>
      </c>
      <c r="B435" s="832" t="s">
        <v>6418</v>
      </c>
      <c r="C435" s="832" t="s">
        <v>598</v>
      </c>
      <c r="D435" s="832" t="s">
        <v>6395</v>
      </c>
      <c r="E435" s="832" t="s">
        <v>6412</v>
      </c>
      <c r="F435" s="832" t="s">
        <v>6474</v>
      </c>
      <c r="G435" s="832" t="s">
        <v>6475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358</v>
      </c>
      <c r="R435" s="837"/>
      <c r="S435" s="850">
        <v>358</v>
      </c>
    </row>
    <row r="436" spans="1:19" ht="14.45" customHeight="1" x14ac:dyDescent="0.2">
      <c r="A436" s="831" t="s">
        <v>6417</v>
      </c>
      <c r="B436" s="832" t="s">
        <v>6418</v>
      </c>
      <c r="C436" s="832" t="s">
        <v>598</v>
      </c>
      <c r="D436" s="832" t="s">
        <v>6395</v>
      </c>
      <c r="E436" s="832" t="s">
        <v>6412</v>
      </c>
      <c r="F436" s="832" t="s">
        <v>6478</v>
      </c>
      <c r="G436" s="832" t="s">
        <v>6479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33.33</v>
      </c>
      <c r="R436" s="837"/>
      <c r="S436" s="850">
        <v>33.33</v>
      </c>
    </row>
    <row r="437" spans="1:19" ht="14.45" customHeight="1" x14ac:dyDescent="0.2">
      <c r="A437" s="831" t="s">
        <v>6417</v>
      </c>
      <c r="B437" s="832" t="s">
        <v>6418</v>
      </c>
      <c r="C437" s="832" t="s">
        <v>598</v>
      </c>
      <c r="D437" s="832" t="s">
        <v>2948</v>
      </c>
      <c r="E437" s="832" t="s">
        <v>6412</v>
      </c>
      <c r="F437" s="832" t="s">
        <v>6470</v>
      </c>
      <c r="G437" s="832" t="s">
        <v>6471</v>
      </c>
      <c r="H437" s="849">
        <v>91</v>
      </c>
      <c r="I437" s="849">
        <v>22841</v>
      </c>
      <c r="J437" s="832">
        <v>0.8315494393476045</v>
      </c>
      <c r="K437" s="832">
        <v>251</v>
      </c>
      <c r="L437" s="849">
        <v>109</v>
      </c>
      <c r="M437" s="849">
        <v>27468</v>
      </c>
      <c r="N437" s="832">
        <v>1</v>
      </c>
      <c r="O437" s="832">
        <v>252</v>
      </c>
      <c r="P437" s="849">
        <v>84</v>
      </c>
      <c r="Q437" s="849">
        <v>21336</v>
      </c>
      <c r="R437" s="837">
        <v>0.77675840978593269</v>
      </c>
      <c r="S437" s="850">
        <v>254</v>
      </c>
    </row>
    <row r="438" spans="1:19" ht="14.45" customHeight="1" x14ac:dyDescent="0.2">
      <c r="A438" s="831" t="s">
        <v>6417</v>
      </c>
      <c r="B438" s="832" t="s">
        <v>6418</v>
      </c>
      <c r="C438" s="832" t="s">
        <v>598</v>
      </c>
      <c r="D438" s="832" t="s">
        <v>2949</v>
      </c>
      <c r="E438" s="832" t="s">
        <v>6412</v>
      </c>
      <c r="F438" s="832" t="s">
        <v>6464</v>
      </c>
      <c r="G438" s="832" t="s">
        <v>6465</v>
      </c>
      <c r="H438" s="849">
        <v>3</v>
      </c>
      <c r="I438" s="849">
        <v>111</v>
      </c>
      <c r="J438" s="832">
        <v>0.1875</v>
      </c>
      <c r="K438" s="832">
        <v>37</v>
      </c>
      <c r="L438" s="849">
        <v>16</v>
      </c>
      <c r="M438" s="849">
        <v>592</v>
      </c>
      <c r="N438" s="832">
        <v>1</v>
      </c>
      <c r="O438" s="832">
        <v>37</v>
      </c>
      <c r="P438" s="849">
        <v>10</v>
      </c>
      <c r="Q438" s="849">
        <v>380</v>
      </c>
      <c r="R438" s="837">
        <v>0.64189189189189189</v>
      </c>
      <c r="S438" s="850">
        <v>38</v>
      </c>
    </row>
    <row r="439" spans="1:19" ht="14.45" customHeight="1" x14ac:dyDescent="0.2">
      <c r="A439" s="831" t="s">
        <v>6417</v>
      </c>
      <c r="B439" s="832" t="s">
        <v>6418</v>
      </c>
      <c r="C439" s="832" t="s">
        <v>598</v>
      </c>
      <c r="D439" s="832" t="s">
        <v>2949</v>
      </c>
      <c r="E439" s="832" t="s">
        <v>6412</v>
      </c>
      <c r="F439" s="832" t="s">
        <v>6470</v>
      </c>
      <c r="G439" s="832" t="s">
        <v>6471</v>
      </c>
      <c r="H439" s="849">
        <v>1</v>
      </c>
      <c r="I439" s="849">
        <v>251</v>
      </c>
      <c r="J439" s="832">
        <v>0.99603174603174605</v>
      </c>
      <c r="K439" s="832">
        <v>251</v>
      </c>
      <c r="L439" s="849">
        <v>1</v>
      </c>
      <c r="M439" s="849">
        <v>252</v>
      </c>
      <c r="N439" s="832">
        <v>1</v>
      </c>
      <c r="O439" s="832">
        <v>252</v>
      </c>
      <c r="P439" s="849">
        <v>1</v>
      </c>
      <c r="Q439" s="849">
        <v>254</v>
      </c>
      <c r="R439" s="837">
        <v>1.0079365079365079</v>
      </c>
      <c r="S439" s="850">
        <v>254</v>
      </c>
    </row>
    <row r="440" spans="1:19" ht="14.45" customHeight="1" x14ac:dyDescent="0.2">
      <c r="A440" s="831" t="s">
        <v>6417</v>
      </c>
      <c r="B440" s="832" t="s">
        <v>6418</v>
      </c>
      <c r="C440" s="832" t="s">
        <v>598</v>
      </c>
      <c r="D440" s="832" t="s">
        <v>2949</v>
      </c>
      <c r="E440" s="832" t="s">
        <v>6412</v>
      </c>
      <c r="F440" s="832" t="s">
        <v>6474</v>
      </c>
      <c r="G440" s="832" t="s">
        <v>6475</v>
      </c>
      <c r="H440" s="849">
        <v>4</v>
      </c>
      <c r="I440" s="849">
        <v>1420</v>
      </c>
      <c r="J440" s="832"/>
      <c r="K440" s="832">
        <v>355</v>
      </c>
      <c r="L440" s="849"/>
      <c r="M440" s="849"/>
      <c r="N440" s="832"/>
      <c r="O440" s="832"/>
      <c r="P440" s="849">
        <v>1</v>
      </c>
      <c r="Q440" s="849">
        <v>358</v>
      </c>
      <c r="R440" s="837"/>
      <c r="S440" s="850">
        <v>358</v>
      </c>
    </row>
    <row r="441" spans="1:19" ht="14.45" customHeight="1" x14ac:dyDescent="0.2">
      <c r="A441" s="831" t="s">
        <v>6417</v>
      </c>
      <c r="B441" s="832" t="s">
        <v>6418</v>
      </c>
      <c r="C441" s="832" t="s">
        <v>598</v>
      </c>
      <c r="D441" s="832" t="s">
        <v>2949</v>
      </c>
      <c r="E441" s="832" t="s">
        <v>6412</v>
      </c>
      <c r="F441" s="832" t="s">
        <v>6478</v>
      </c>
      <c r="G441" s="832" t="s">
        <v>6479</v>
      </c>
      <c r="H441" s="849">
        <v>4</v>
      </c>
      <c r="I441" s="849">
        <v>133.33000000000001</v>
      </c>
      <c r="J441" s="832"/>
      <c r="K441" s="832">
        <v>33.332500000000003</v>
      </c>
      <c r="L441" s="849"/>
      <c r="M441" s="849"/>
      <c r="N441" s="832"/>
      <c r="O441" s="832"/>
      <c r="P441" s="849">
        <v>1</v>
      </c>
      <c r="Q441" s="849">
        <v>33.33</v>
      </c>
      <c r="R441" s="837"/>
      <c r="S441" s="850">
        <v>33.33</v>
      </c>
    </row>
    <row r="442" spans="1:19" ht="14.45" customHeight="1" x14ac:dyDescent="0.2">
      <c r="A442" s="831" t="s">
        <v>6417</v>
      </c>
      <c r="B442" s="832" t="s">
        <v>6418</v>
      </c>
      <c r="C442" s="832" t="s">
        <v>598</v>
      </c>
      <c r="D442" s="832" t="s">
        <v>2950</v>
      </c>
      <c r="E442" s="832" t="s">
        <v>6412</v>
      </c>
      <c r="F442" s="832" t="s">
        <v>6464</v>
      </c>
      <c r="G442" s="832" t="s">
        <v>6465</v>
      </c>
      <c r="H442" s="849">
        <v>10</v>
      </c>
      <c r="I442" s="849">
        <v>370</v>
      </c>
      <c r="J442" s="832">
        <v>1.6666666666666667</v>
      </c>
      <c r="K442" s="832">
        <v>37</v>
      </c>
      <c r="L442" s="849">
        <v>6</v>
      </c>
      <c r="M442" s="849">
        <v>222</v>
      </c>
      <c r="N442" s="832">
        <v>1</v>
      </c>
      <c r="O442" s="832">
        <v>37</v>
      </c>
      <c r="P442" s="849">
        <v>7</v>
      </c>
      <c r="Q442" s="849">
        <v>266</v>
      </c>
      <c r="R442" s="837">
        <v>1.1981981981981982</v>
      </c>
      <c r="S442" s="850">
        <v>38</v>
      </c>
    </row>
    <row r="443" spans="1:19" ht="14.45" customHeight="1" x14ac:dyDescent="0.2">
      <c r="A443" s="831" t="s">
        <v>6417</v>
      </c>
      <c r="B443" s="832" t="s">
        <v>6418</v>
      </c>
      <c r="C443" s="832" t="s">
        <v>598</v>
      </c>
      <c r="D443" s="832" t="s">
        <v>2950</v>
      </c>
      <c r="E443" s="832" t="s">
        <v>6412</v>
      </c>
      <c r="F443" s="832" t="s">
        <v>6470</v>
      </c>
      <c r="G443" s="832" t="s">
        <v>6471</v>
      </c>
      <c r="H443" s="849">
        <v>82</v>
      </c>
      <c r="I443" s="849">
        <v>20582</v>
      </c>
      <c r="J443" s="832">
        <v>1.4849927849927851</v>
      </c>
      <c r="K443" s="832">
        <v>251</v>
      </c>
      <c r="L443" s="849">
        <v>55</v>
      </c>
      <c r="M443" s="849">
        <v>13860</v>
      </c>
      <c r="N443" s="832">
        <v>1</v>
      </c>
      <c r="O443" s="832">
        <v>252</v>
      </c>
      <c r="P443" s="849">
        <v>88</v>
      </c>
      <c r="Q443" s="849">
        <v>22352</v>
      </c>
      <c r="R443" s="837">
        <v>1.6126984126984127</v>
      </c>
      <c r="S443" s="850">
        <v>254</v>
      </c>
    </row>
    <row r="444" spans="1:19" ht="14.45" customHeight="1" x14ac:dyDescent="0.2">
      <c r="A444" s="831" t="s">
        <v>6417</v>
      </c>
      <c r="B444" s="832" t="s">
        <v>6418</v>
      </c>
      <c r="C444" s="832" t="s">
        <v>598</v>
      </c>
      <c r="D444" s="832" t="s">
        <v>6396</v>
      </c>
      <c r="E444" s="832" t="s">
        <v>6412</v>
      </c>
      <c r="F444" s="832" t="s">
        <v>6464</v>
      </c>
      <c r="G444" s="832" t="s">
        <v>6465</v>
      </c>
      <c r="H444" s="849">
        <v>1</v>
      </c>
      <c r="I444" s="849">
        <v>37</v>
      </c>
      <c r="J444" s="832"/>
      <c r="K444" s="832">
        <v>37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6417</v>
      </c>
      <c r="B445" s="832" t="s">
        <v>6418</v>
      </c>
      <c r="C445" s="832" t="s">
        <v>598</v>
      </c>
      <c r="D445" s="832" t="s">
        <v>6396</v>
      </c>
      <c r="E445" s="832" t="s">
        <v>6412</v>
      </c>
      <c r="F445" s="832" t="s">
        <v>6470</v>
      </c>
      <c r="G445" s="832" t="s">
        <v>6471</v>
      </c>
      <c r="H445" s="849">
        <v>139</v>
      </c>
      <c r="I445" s="849">
        <v>34889</v>
      </c>
      <c r="J445" s="832">
        <v>0.76070556427699287</v>
      </c>
      <c r="K445" s="832">
        <v>251</v>
      </c>
      <c r="L445" s="849">
        <v>182</v>
      </c>
      <c r="M445" s="849">
        <v>45864</v>
      </c>
      <c r="N445" s="832">
        <v>1</v>
      </c>
      <c r="O445" s="832">
        <v>252</v>
      </c>
      <c r="P445" s="849">
        <v>73</v>
      </c>
      <c r="Q445" s="849">
        <v>18542</v>
      </c>
      <c r="R445" s="837">
        <v>0.40428222571079714</v>
      </c>
      <c r="S445" s="850">
        <v>254</v>
      </c>
    </row>
    <row r="446" spans="1:19" ht="14.45" customHeight="1" x14ac:dyDescent="0.2">
      <c r="A446" s="831" t="s">
        <v>6417</v>
      </c>
      <c r="B446" s="832" t="s">
        <v>6418</v>
      </c>
      <c r="C446" s="832" t="s">
        <v>598</v>
      </c>
      <c r="D446" s="832" t="s">
        <v>2951</v>
      </c>
      <c r="E446" s="832" t="s">
        <v>6412</v>
      </c>
      <c r="F446" s="832" t="s">
        <v>6470</v>
      </c>
      <c r="G446" s="832" t="s">
        <v>6471</v>
      </c>
      <c r="H446" s="849">
        <v>56</v>
      </c>
      <c r="I446" s="849">
        <v>14056</v>
      </c>
      <c r="J446" s="832">
        <v>0.97855750487329429</v>
      </c>
      <c r="K446" s="832">
        <v>251</v>
      </c>
      <c r="L446" s="849">
        <v>57</v>
      </c>
      <c r="M446" s="849">
        <v>14364</v>
      </c>
      <c r="N446" s="832">
        <v>1</v>
      </c>
      <c r="O446" s="832">
        <v>252</v>
      </c>
      <c r="P446" s="849">
        <v>122</v>
      </c>
      <c r="Q446" s="849">
        <v>30988</v>
      </c>
      <c r="R446" s="837">
        <v>2.1573377889167364</v>
      </c>
      <c r="S446" s="850">
        <v>254</v>
      </c>
    </row>
    <row r="447" spans="1:19" ht="14.45" customHeight="1" x14ac:dyDescent="0.2">
      <c r="A447" s="831" t="s">
        <v>6417</v>
      </c>
      <c r="B447" s="832" t="s">
        <v>6418</v>
      </c>
      <c r="C447" s="832" t="s">
        <v>598</v>
      </c>
      <c r="D447" s="832" t="s">
        <v>2952</v>
      </c>
      <c r="E447" s="832" t="s">
        <v>6412</v>
      </c>
      <c r="F447" s="832" t="s">
        <v>6464</v>
      </c>
      <c r="G447" s="832" t="s">
        <v>6465</v>
      </c>
      <c r="H447" s="849">
        <v>1</v>
      </c>
      <c r="I447" s="849">
        <v>37</v>
      </c>
      <c r="J447" s="832"/>
      <c r="K447" s="832">
        <v>37</v>
      </c>
      <c r="L447" s="849"/>
      <c r="M447" s="849"/>
      <c r="N447" s="832"/>
      <c r="O447" s="832"/>
      <c r="P447" s="849">
        <v>9</v>
      </c>
      <c r="Q447" s="849">
        <v>342</v>
      </c>
      <c r="R447" s="837"/>
      <c r="S447" s="850">
        <v>38</v>
      </c>
    </row>
    <row r="448" spans="1:19" ht="14.45" customHeight="1" x14ac:dyDescent="0.2">
      <c r="A448" s="831" t="s">
        <v>6417</v>
      </c>
      <c r="B448" s="832" t="s">
        <v>6418</v>
      </c>
      <c r="C448" s="832" t="s">
        <v>598</v>
      </c>
      <c r="D448" s="832" t="s">
        <v>6400</v>
      </c>
      <c r="E448" s="832" t="s">
        <v>6412</v>
      </c>
      <c r="F448" s="832" t="s">
        <v>6470</v>
      </c>
      <c r="G448" s="832" t="s">
        <v>6471</v>
      </c>
      <c r="H448" s="849"/>
      <c r="I448" s="849"/>
      <c r="J448" s="832"/>
      <c r="K448" s="832"/>
      <c r="L448" s="849"/>
      <c r="M448" s="849"/>
      <c r="N448" s="832"/>
      <c r="O448" s="832"/>
      <c r="P448" s="849">
        <v>2</v>
      </c>
      <c r="Q448" s="849">
        <v>508</v>
      </c>
      <c r="R448" s="837"/>
      <c r="S448" s="850">
        <v>254</v>
      </c>
    </row>
    <row r="449" spans="1:19" ht="14.45" customHeight="1" x14ac:dyDescent="0.2">
      <c r="A449" s="831" t="s">
        <v>6417</v>
      </c>
      <c r="B449" s="832" t="s">
        <v>6418</v>
      </c>
      <c r="C449" s="832" t="s">
        <v>598</v>
      </c>
      <c r="D449" s="832" t="s">
        <v>6401</v>
      </c>
      <c r="E449" s="832" t="s">
        <v>6412</v>
      </c>
      <c r="F449" s="832" t="s">
        <v>6464</v>
      </c>
      <c r="G449" s="832" t="s">
        <v>6465</v>
      </c>
      <c r="H449" s="849">
        <v>1</v>
      </c>
      <c r="I449" s="849">
        <v>37</v>
      </c>
      <c r="J449" s="832">
        <v>0.25</v>
      </c>
      <c r="K449" s="832">
        <v>37</v>
      </c>
      <c r="L449" s="849">
        <v>4</v>
      </c>
      <c r="M449" s="849">
        <v>148</v>
      </c>
      <c r="N449" s="832">
        <v>1</v>
      </c>
      <c r="O449" s="832">
        <v>37</v>
      </c>
      <c r="P449" s="849"/>
      <c r="Q449" s="849"/>
      <c r="R449" s="837"/>
      <c r="S449" s="850"/>
    </row>
    <row r="450" spans="1:19" ht="14.45" customHeight="1" x14ac:dyDescent="0.2">
      <c r="A450" s="831" t="s">
        <v>6417</v>
      </c>
      <c r="B450" s="832" t="s">
        <v>6418</v>
      </c>
      <c r="C450" s="832" t="s">
        <v>598</v>
      </c>
      <c r="D450" s="832" t="s">
        <v>6401</v>
      </c>
      <c r="E450" s="832" t="s">
        <v>6412</v>
      </c>
      <c r="F450" s="832" t="s">
        <v>6470</v>
      </c>
      <c r="G450" s="832" t="s">
        <v>6471</v>
      </c>
      <c r="H450" s="849">
        <v>3</v>
      </c>
      <c r="I450" s="849">
        <v>753</v>
      </c>
      <c r="J450" s="832">
        <v>1.4940476190476191</v>
      </c>
      <c r="K450" s="832">
        <v>251</v>
      </c>
      <c r="L450" s="849">
        <v>2</v>
      </c>
      <c r="M450" s="849">
        <v>504</v>
      </c>
      <c r="N450" s="832">
        <v>1</v>
      </c>
      <c r="O450" s="832">
        <v>252</v>
      </c>
      <c r="P450" s="849">
        <v>1</v>
      </c>
      <c r="Q450" s="849">
        <v>254</v>
      </c>
      <c r="R450" s="837">
        <v>0.50396825396825395</v>
      </c>
      <c r="S450" s="850">
        <v>254</v>
      </c>
    </row>
    <row r="451" spans="1:19" ht="14.45" customHeight="1" x14ac:dyDescent="0.2">
      <c r="A451" s="831" t="s">
        <v>6417</v>
      </c>
      <c r="B451" s="832" t="s">
        <v>6418</v>
      </c>
      <c r="C451" s="832" t="s">
        <v>598</v>
      </c>
      <c r="D451" s="832" t="s">
        <v>2953</v>
      </c>
      <c r="E451" s="832" t="s">
        <v>6412</v>
      </c>
      <c r="F451" s="832" t="s">
        <v>6464</v>
      </c>
      <c r="G451" s="832" t="s">
        <v>6465</v>
      </c>
      <c r="H451" s="849"/>
      <c r="I451" s="849"/>
      <c r="J451" s="832"/>
      <c r="K451" s="832"/>
      <c r="L451" s="849">
        <v>1</v>
      </c>
      <c r="M451" s="849">
        <v>37</v>
      </c>
      <c r="N451" s="832">
        <v>1</v>
      </c>
      <c r="O451" s="832">
        <v>37</v>
      </c>
      <c r="P451" s="849">
        <v>3</v>
      </c>
      <c r="Q451" s="849">
        <v>114</v>
      </c>
      <c r="R451" s="837">
        <v>3.0810810810810811</v>
      </c>
      <c r="S451" s="850">
        <v>38</v>
      </c>
    </row>
    <row r="452" spans="1:19" ht="14.45" customHeight="1" x14ac:dyDescent="0.2">
      <c r="A452" s="831" t="s">
        <v>6417</v>
      </c>
      <c r="B452" s="832" t="s">
        <v>6418</v>
      </c>
      <c r="C452" s="832" t="s">
        <v>598</v>
      </c>
      <c r="D452" s="832" t="s">
        <v>6402</v>
      </c>
      <c r="E452" s="832" t="s">
        <v>6412</v>
      </c>
      <c r="F452" s="832" t="s">
        <v>6470</v>
      </c>
      <c r="G452" s="832" t="s">
        <v>6471</v>
      </c>
      <c r="H452" s="849">
        <v>14</v>
      </c>
      <c r="I452" s="849">
        <v>3514</v>
      </c>
      <c r="J452" s="832">
        <v>0.34861111111111109</v>
      </c>
      <c r="K452" s="832">
        <v>251</v>
      </c>
      <c r="L452" s="849">
        <v>40</v>
      </c>
      <c r="M452" s="849">
        <v>10080</v>
      </c>
      <c r="N452" s="832">
        <v>1</v>
      </c>
      <c r="O452" s="832">
        <v>252</v>
      </c>
      <c r="P452" s="849">
        <v>60</v>
      </c>
      <c r="Q452" s="849">
        <v>15240</v>
      </c>
      <c r="R452" s="837">
        <v>1.5119047619047619</v>
      </c>
      <c r="S452" s="850">
        <v>254</v>
      </c>
    </row>
    <row r="453" spans="1:19" ht="14.45" customHeight="1" x14ac:dyDescent="0.2">
      <c r="A453" s="831" t="s">
        <v>6417</v>
      </c>
      <c r="B453" s="832" t="s">
        <v>6418</v>
      </c>
      <c r="C453" s="832" t="s">
        <v>598</v>
      </c>
      <c r="D453" s="832" t="s">
        <v>6402</v>
      </c>
      <c r="E453" s="832" t="s">
        <v>6412</v>
      </c>
      <c r="F453" s="832" t="s">
        <v>6476</v>
      </c>
      <c r="G453" s="832" t="s">
        <v>6477</v>
      </c>
      <c r="H453" s="849">
        <v>1</v>
      </c>
      <c r="I453" s="849">
        <v>720</v>
      </c>
      <c r="J453" s="832"/>
      <c r="K453" s="832">
        <v>720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5" customHeight="1" x14ac:dyDescent="0.2">
      <c r="A454" s="831" t="s">
        <v>6417</v>
      </c>
      <c r="B454" s="832" t="s">
        <v>6418</v>
      </c>
      <c r="C454" s="832" t="s">
        <v>598</v>
      </c>
      <c r="D454" s="832" t="s">
        <v>2954</v>
      </c>
      <c r="E454" s="832" t="s">
        <v>6412</v>
      </c>
      <c r="F454" s="832" t="s">
        <v>6464</v>
      </c>
      <c r="G454" s="832" t="s">
        <v>6465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38</v>
      </c>
      <c r="R454" s="837"/>
      <c r="S454" s="850">
        <v>38</v>
      </c>
    </row>
    <row r="455" spans="1:19" ht="14.45" customHeight="1" x14ac:dyDescent="0.2">
      <c r="A455" s="831" t="s">
        <v>6417</v>
      </c>
      <c r="B455" s="832" t="s">
        <v>6418</v>
      </c>
      <c r="C455" s="832" t="s">
        <v>598</v>
      </c>
      <c r="D455" s="832" t="s">
        <v>2954</v>
      </c>
      <c r="E455" s="832" t="s">
        <v>6412</v>
      </c>
      <c r="F455" s="832" t="s">
        <v>6470</v>
      </c>
      <c r="G455" s="832" t="s">
        <v>6471</v>
      </c>
      <c r="H455" s="849">
        <v>88</v>
      </c>
      <c r="I455" s="849">
        <v>22088</v>
      </c>
      <c r="J455" s="832">
        <v>0.87650793650793646</v>
      </c>
      <c r="K455" s="832">
        <v>251</v>
      </c>
      <c r="L455" s="849">
        <v>100</v>
      </c>
      <c r="M455" s="849">
        <v>25200</v>
      </c>
      <c r="N455" s="832">
        <v>1</v>
      </c>
      <c r="O455" s="832">
        <v>252</v>
      </c>
      <c r="P455" s="849">
        <v>143</v>
      </c>
      <c r="Q455" s="849">
        <v>36322</v>
      </c>
      <c r="R455" s="837">
        <v>1.4413492063492064</v>
      </c>
      <c r="S455" s="850">
        <v>254</v>
      </c>
    </row>
    <row r="456" spans="1:19" ht="14.45" customHeight="1" x14ac:dyDescent="0.2">
      <c r="A456" s="831" t="s">
        <v>6417</v>
      </c>
      <c r="B456" s="832" t="s">
        <v>6418</v>
      </c>
      <c r="C456" s="832" t="s">
        <v>598</v>
      </c>
      <c r="D456" s="832" t="s">
        <v>2955</v>
      </c>
      <c r="E456" s="832" t="s">
        <v>6412</v>
      </c>
      <c r="F456" s="832" t="s">
        <v>6464</v>
      </c>
      <c r="G456" s="832" t="s">
        <v>6465</v>
      </c>
      <c r="H456" s="849">
        <v>1</v>
      </c>
      <c r="I456" s="849">
        <v>37</v>
      </c>
      <c r="J456" s="832">
        <v>0.5</v>
      </c>
      <c r="K456" s="832">
        <v>37</v>
      </c>
      <c r="L456" s="849">
        <v>2</v>
      </c>
      <c r="M456" s="849">
        <v>74</v>
      </c>
      <c r="N456" s="832">
        <v>1</v>
      </c>
      <c r="O456" s="832">
        <v>37</v>
      </c>
      <c r="P456" s="849">
        <v>2</v>
      </c>
      <c r="Q456" s="849">
        <v>76</v>
      </c>
      <c r="R456" s="837">
        <v>1.027027027027027</v>
      </c>
      <c r="S456" s="850">
        <v>38</v>
      </c>
    </row>
    <row r="457" spans="1:19" ht="14.45" customHeight="1" x14ac:dyDescent="0.2">
      <c r="A457" s="831" t="s">
        <v>6417</v>
      </c>
      <c r="B457" s="832" t="s">
        <v>6418</v>
      </c>
      <c r="C457" s="832" t="s">
        <v>598</v>
      </c>
      <c r="D457" s="832" t="s">
        <v>2955</v>
      </c>
      <c r="E457" s="832" t="s">
        <v>6412</v>
      </c>
      <c r="F457" s="832" t="s">
        <v>6470</v>
      </c>
      <c r="G457" s="832" t="s">
        <v>6471</v>
      </c>
      <c r="H457" s="849">
        <v>7</v>
      </c>
      <c r="I457" s="849">
        <v>1757</v>
      </c>
      <c r="J457" s="832">
        <v>0.49801587301587302</v>
      </c>
      <c r="K457" s="832">
        <v>251</v>
      </c>
      <c r="L457" s="849">
        <v>14</v>
      </c>
      <c r="M457" s="849">
        <v>3528</v>
      </c>
      <c r="N457" s="832">
        <v>1</v>
      </c>
      <c r="O457" s="832">
        <v>252</v>
      </c>
      <c r="P457" s="849">
        <v>20</v>
      </c>
      <c r="Q457" s="849">
        <v>5080</v>
      </c>
      <c r="R457" s="837">
        <v>1.4399092970521541</v>
      </c>
      <c r="S457" s="850">
        <v>254</v>
      </c>
    </row>
    <row r="458" spans="1:19" ht="14.45" customHeight="1" x14ac:dyDescent="0.2">
      <c r="A458" s="831" t="s">
        <v>6417</v>
      </c>
      <c r="B458" s="832" t="s">
        <v>6418</v>
      </c>
      <c r="C458" s="832" t="s">
        <v>598</v>
      </c>
      <c r="D458" s="832" t="s">
        <v>2955</v>
      </c>
      <c r="E458" s="832" t="s">
        <v>6412</v>
      </c>
      <c r="F458" s="832" t="s">
        <v>6496</v>
      </c>
      <c r="G458" s="832" t="s">
        <v>6497</v>
      </c>
      <c r="H458" s="849">
        <v>1</v>
      </c>
      <c r="I458" s="849">
        <v>538</v>
      </c>
      <c r="J458" s="832"/>
      <c r="K458" s="832">
        <v>538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5" customHeight="1" x14ac:dyDescent="0.2">
      <c r="A459" s="831" t="s">
        <v>6417</v>
      </c>
      <c r="B459" s="832" t="s">
        <v>6418</v>
      </c>
      <c r="C459" s="832" t="s">
        <v>598</v>
      </c>
      <c r="D459" s="832" t="s">
        <v>2956</v>
      </c>
      <c r="E459" s="832" t="s">
        <v>6412</v>
      </c>
      <c r="F459" s="832" t="s">
        <v>6464</v>
      </c>
      <c r="G459" s="832" t="s">
        <v>6465</v>
      </c>
      <c r="H459" s="849"/>
      <c r="I459" s="849"/>
      <c r="J459" s="832"/>
      <c r="K459" s="832"/>
      <c r="L459" s="849">
        <v>1</v>
      </c>
      <c r="M459" s="849">
        <v>37</v>
      </c>
      <c r="N459" s="832">
        <v>1</v>
      </c>
      <c r="O459" s="832">
        <v>37</v>
      </c>
      <c r="P459" s="849"/>
      <c r="Q459" s="849"/>
      <c r="R459" s="837"/>
      <c r="S459" s="850"/>
    </row>
    <row r="460" spans="1:19" ht="14.45" customHeight="1" x14ac:dyDescent="0.2">
      <c r="A460" s="831" t="s">
        <v>6417</v>
      </c>
      <c r="B460" s="832" t="s">
        <v>6418</v>
      </c>
      <c r="C460" s="832" t="s">
        <v>598</v>
      </c>
      <c r="D460" s="832" t="s">
        <v>2956</v>
      </c>
      <c r="E460" s="832" t="s">
        <v>6412</v>
      </c>
      <c r="F460" s="832" t="s">
        <v>6470</v>
      </c>
      <c r="G460" s="832" t="s">
        <v>6471</v>
      </c>
      <c r="H460" s="849">
        <v>3</v>
      </c>
      <c r="I460" s="849">
        <v>753</v>
      </c>
      <c r="J460" s="832"/>
      <c r="K460" s="832">
        <v>251</v>
      </c>
      <c r="L460" s="849"/>
      <c r="M460" s="849"/>
      <c r="N460" s="832"/>
      <c r="O460" s="832"/>
      <c r="P460" s="849">
        <v>3</v>
      </c>
      <c r="Q460" s="849">
        <v>762</v>
      </c>
      <c r="R460" s="837"/>
      <c r="S460" s="850">
        <v>254</v>
      </c>
    </row>
    <row r="461" spans="1:19" ht="14.45" customHeight="1" x14ac:dyDescent="0.2">
      <c r="A461" s="831" t="s">
        <v>6417</v>
      </c>
      <c r="B461" s="832" t="s">
        <v>6418</v>
      </c>
      <c r="C461" s="832" t="s">
        <v>598</v>
      </c>
      <c r="D461" s="832" t="s">
        <v>2958</v>
      </c>
      <c r="E461" s="832" t="s">
        <v>6412</v>
      </c>
      <c r="F461" s="832" t="s">
        <v>6464</v>
      </c>
      <c r="G461" s="832" t="s">
        <v>6465</v>
      </c>
      <c r="H461" s="849">
        <v>5</v>
      </c>
      <c r="I461" s="849">
        <v>185</v>
      </c>
      <c r="J461" s="832">
        <v>0.41666666666666669</v>
      </c>
      <c r="K461" s="832">
        <v>37</v>
      </c>
      <c r="L461" s="849">
        <v>12</v>
      </c>
      <c r="M461" s="849">
        <v>444</v>
      </c>
      <c r="N461" s="832">
        <v>1</v>
      </c>
      <c r="O461" s="832">
        <v>37</v>
      </c>
      <c r="P461" s="849">
        <v>8</v>
      </c>
      <c r="Q461" s="849">
        <v>304</v>
      </c>
      <c r="R461" s="837">
        <v>0.68468468468468469</v>
      </c>
      <c r="S461" s="850">
        <v>38</v>
      </c>
    </row>
    <row r="462" spans="1:19" ht="14.45" customHeight="1" x14ac:dyDescent="0.2">
      <c r="A462" s="831" t="s">
        <v>6417</v>
      </c>
      <c r="B462" s="832" t="s">
        <v>6418</v>
      </c>
      <c r="C462" s="832" t="s">
        <v>598</v>
      </c>
      <c r="D462" s="832" t="s">
        <v>2960</v>
      </c>
      <c r="E462" s="832" t="s">
        <v>6412</v>
      </c>
      <c r="F462" s="832" t="s">
        <v>6464</v>
      </c>
      <c r="G462" s="832" t="s">
        <v>6465</v>
      </c>
      <c r="H462" s="849">
        <v>13</v>
      </c>
      <c r="I462" s="849">
        <v>481</v>
      </c>
      <c r="J462" s="832">
        <v>1.8571428571428572</v>
      </c>
      <c r="K462" s="832">
        <v>37</v>
      </c>
      <c r="L462" s="849">
        <v>7</v>
      </c>
      <c r="M462" s="849">
        <v>259</v>
      </c>
      <c r="N462" s="832">
        <v>1</v>
      </c>
      <c r="O462" s="832">
        <v>37</v>
      </c>
      <c r="P462" s="849">
        <v>7</v>
      </c>
      <c r="Q462" s="849">
        <v>266</v>
      </c>
      <c r="R462" s="837">
        <v>1.027027027027027</v>
      </c>
      <c r="S462" s="850">
        <v>38</v>
      </c>
    </row>
    <row r="463" spans="1:19" ht="14.45" customHeight="1" x14ac:dyDescent="0.2">
      <c r="A463" s="831" t="s">
        <v>6417</v>
      </c>
      <c r="B463" s="832" t="s">
        <v>6418</v>
      </c>
      <c r="C463" s="832" t="s">
        <v>598</v>
      </c>
      <c r="D463" s="832" t="s">
        <v>2960</v>
      </c>
      <c r="E463" s="832" t="s">
        <v>6412</v>
      </c>
      <c r="F463" s="832" t="s">
        <v>6470</v>
      </c>
      <c r="G463" s="832" t="s">
        <v>6471</v>
      </c>
      <c r="H463" s="849">
        <v>92</v>
      </c>
      <c r="I463" s="849">
        <v>23092</v>
      </c>
      <c r="J463" s="832">
        <v>1.3475723622782447</v>
      </c>
      <c r="K463" s="832">
        <v>251</v>
      </c>
      <c r="L463" s="849">
        <v>68</v>
      </c>
      <c r="M463" s="849">
        <v>17136</v>
      </c>
      <c r="N463" s="832">
        <v>1</v>
      </c>
      <c r="O463" s="832">
        <v>252</v>
      </c>
      <c r="P463" s="849">
        <v>175</v>
      </c>
      <c r="Q463" s="849">
        <v>44450</v>
      </c>
      <c r="R463" s="837">
        <v>2.5939542483660132</v>
      </c>
      <c r="S463" s="850">
        <v>254</v>
      </c>
    </row>
    <row r="464" spans="1:19" ht="14.45" customHeight="1" x14ac:dyDescent="0.2">
      <c r="A464" s="831" t="s">
        <v>6417</v>
      </c>
      <c r="B464" s="832" t="s">
        <v>6418</v>
      </c>
      <c r="C464" s="832" t="s">
        <v>598</v>
      </c>
      <c r="D464" s="832" t="s">
        <v>6408</v>
      </c>
      <c r="E464" s="832" t="s">
        <v>6412</v>
      </c>
      <c r="F464" s="832" t="s">
        <v>6470</v>
      </c>
      <c r="G464" s="832" t="s">
        <v>6471</v>
      </c>
      <c r="H464" s="849">
        <v>91</v>
      </c>
      <c r="I464" s="849">
        <v>22841</v>
      </c>
      <c r="J464" s="832">
        <v>0.69722222222222219</v>
      </c>
      <c r="K464" s="832">
        <v>251</v>
      </c>
      <c r="L464" s="849">
        <v>130</v>
      </c>
      <c r="M464" s="849">
        <v>32760</v>
      </c>
      <c r="N464" s="832">
        <v>1</v>
      </c>
      <c r="O464" s="832">
        <v>252</v>
      </c>
      <c r="P464" s="849"/>
      <c r="Q464" s="849"/>
      <c r="R464" s="837"/>
      <c r="S464" s="850"/>
    </row>
    <row r="465" spans="1:19" ht="14.45" customHeight="1" x14ac:dyDescent="0.2">
      <c r="A465" s="831" t="s">
        <v>6417</v>
      </c>
      <c r="B465" s="832" t="s">
        <v>6418</v>
      </c>
      <c r="C465" s="832" t="s">
        <v>598</v>
      </c>
      <c r="D465" s="832" t="s">
        <v>6364</v>
      </c>
      <c r="E465" s="832" t="s">
        <v>6419</v>
      </c>
      <c r="F465" s="832" t="s">
        <v>6422</v>
      </c>
      <c r="G465" s="832" t="s">
        <v>6423</v>
      </c>
      <c r="H465" s="849">
        <v>0.1</v>
      </c>
      <c r="I465" s="849">
        <v>15.1</v>
      </c>
      <c r="J465" s="832"/>
      <c r="K465" s="832">
        <v>151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5" customHeight="1" x14ac:dyDescent="0.2">
      <c r="A466" s="831" t="s">
        <v>6417</v>
      </c>
      <c r="B466" s="832" t="s">
        <v>6418</v>
      </c>
      <c r="C466" s="832" t="s">
        <v>598</v>
      </c>
      <c r="D466" s="832" t="s">
        <v>6364</v>
      </c>
      <c r="E466" s="832" t="s">
        <v>6419</v>
      </c>
      <c r="F466" s="832" t="s">
        <v>6424</v>
      </c>
      <c r="G466" s="832" t="s">
        <v>6425</v>
      </c>
      <c r="H466" s="849">
        <v>0.4</v>
      </c>
      <c r="I466" s="849">
        <v>101.42</v>
      </c>
      <c r="J466" s="832"/>
      <c r="K466" s="832">
        <v>253.54999999999998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5" customHeight="1" x14ac:dyDescent="0.2">
      <c r="A467" s="831" t="s">
        <v>6417</v>
      </c>
      <c r="B467" s="832" t="s">
        <v>6418</v>
      </c>
      <c r="C467" s="832" t="s">
        <v>598</v>
      </c>
      <c r="D467" s="832" t="s">
        <v>6364</v>
      </c>
      <c r="E467" s="832" t="s">
        <v>6419</v>
      </c>
      <c r="F467" s="832" t="s">
        <v>6436</v>
      </c>
      <c r="G467" s="832" t="s">
        <v>674</v>
      </c>
      <c r="H467" s="849">
        <v>0.2</v>
      </c>
      <c r="I467" s="849">
        <v>130</v>
      </c>
      <c r="J467" s="832"/>
      <c r="K467" s="832">
        <v>650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5" customHeight="1" x14ac:dyDescent="0.2">
      <c r="A468" s="831" t="s">
        <v>6417</v>
      </c>
      <c r="B468" s="832" t="s">
        <v>6418</v>
      </c>
      <c r="C468" s="832" t="s">
        <v>598</v>
      </c>
      <c r="D468" s="832" t="s">
        <v>6364</v>
      </c>
      <c r="E468" s="832" t="s">
        <v>6419</v>
      </c>
      <c r="F468" s="832" t="s">
        <v>6441</v>
      </c>
      <c r="G468" s="832" t="s">
        <v>687</v>
      </c>
      <c r="H468" s="849">
        <v>0.1</v>
      </c>
      <c r="I468" s="849">
        <v>24.34</v>
      </c>
      <c r="J468" s="832"/>
      <c r="K468" s="832">
        <v>243.39999999999998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6417</v>
      </c>
      <c r="B469" s="832" t="s">
        <v>6418</v>
      </c>
      <c r="C469" s="832" t="s">
        <v>598</v>
      </c>
      <c r="D469" s="832" t="s">
        <v>6364</v>
      </c>
      <c r="E469" s="832" t="s">
        <v>6419</v>
      </c>
      <c r="F469" s="832" t="s">
        <v>6442</v>
      </c>
      <c r="G469" s="832" t="s">
        <v>6443</v>
      </c>
      <c r="H469" s="849">
        <v>0.1</v>
      </c>
      <c r="I469" s="849">
        <v>3.75</v>
      </c>
      <c r="J469" s="832"/>
      <c r="K469" s="832">
        <v>37.5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5" customHeight="1" x14ac:dyDescent="0.2">
      <c r="A470" s="831" t="s">
        <v>6417</v>
      </c>
      <c r="B470" s="832" t="s">
        <v>6418</v>
      </c>
      <c r="C470" s="832" t="s">
        <v>598</v>
      </c>
      <c r="D470" s="832" t="s">
        <v>6364</v>
      </c>
      <c r="E470" s="832" t="s">
        <v>6449</v>
      </c>
      <c r="F470" s="832" t="s">
        <v>6452</v>
      </c>
      <c r="G470" s="832" t="s">
        <v>6453</v>
      </c>
      <c r="H470" s="849">
        <v>2</v>
      </c>
      <c r="I470" s="849">
        <v>485.28</v>
      </c>
      <c r="J470" s="832"/>
      <c r="K470" s="832">
        <v>242.64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5" customHeight="1" x14ac:dyDescent="0.2">
      <c r="A471" s="831" t="s">
        <v>6417</v>
      </c>
      <c r="B471" s="832" t="s">
        <v>6418</v>
      </c>
      <c r="C471" s="832" t="s">
        <v>598</v>
      </c>
      <c r="D471" s="832" t="s">
        <v>6364</v>
      </c>
      <c r="E471" s="832" t="s">
        <v>6412</v>
      </c>
      <c r="F471" s="832" t="s">
        <v>6462</v>
      </c>
      <c r="G471" s="832" t="s">
        <v>6463</v>
      </c>
      <c r="H471" s="849">
        <v>8</v>
      </c>
      <c r="I471" s="849">
        <v>1176</v>
      </c>
      <c r="J471" s="832"/>
      <c r="K471" s="832">
        <v>147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5" customHeight="1" x14ac:dyDescent="0.2">
      <c r="A472" s="831" t="s">
        <v>6417</v>
      </c>
      <c r="B472" s="832" t="s">
        <v>6418</v>
      </c>
      <c r="C472" s="832" t="s">
        <v>598</v>
      </c>
      <c r="D472" s="832" t="s">
        <v>6364</v>
      </c>
      <c r="E472" s="832" t="s">
        <v>6412</v>
      </c>
      <c r="F472" s="832" t="s">
        <v>6464</v>
      </c>
      <c r="G472" s="832" t="s">
        <v>6465</v>
      </c>
      <c r="H472" s="849">
        <v>2</v>
      </c>
      <c r="I472" s="849">
        <v>74</v>
      </c>
      <c r="J472" s="832"/>
      <c r="K472" s="832">
        <v>37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5" customHeight="1" x14ac:dyDescent="0.2">
      <c r="A473" s="831" t="s">
        <v>6417</v>
      </c>
      <c r="B473" s="832" t="s">
        <v>6418</v>
      </c>
      <c r="C473" s="832" t="s">
        <v>598</v>
      </c>
      <c r="D473" s="832" t="s">
        <v>6364</v>
      </c>
      <c r="E473" s="832" t="s">
        <v>6412</v>
      </c>
      <c r="F473" s="832" t="s">
        <v>6478</v>
      </c>
      <c r="G473" s="832" t="s">
        <v>6479</v>
      </c>
      <c r="H473" s="849">
        <v>4</v>
      </c>
      <c r="I473" s="849">
        <v>133.32999999999998</v>
      </c>
      <c r="J473" s="832"/>
      <c r="K473" s="832">
        <v>33.332499999999996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6417</v>
      </c>
      <c r="B474" s="832" t="s">
        <v>6418</v>
      </c>
      <c r="C474" s="832" t="s">
        <v>598</v>
      </c>
      <c r="D474" s="832" t="s">
        <v>6364</v>
      </c>
      <c r="E474" s="832" t="s">
        <v>6412</v>
      </c>
      <c r="F474" s="832" t="s">
        <v>6482</v>
      </c>
      <c r="G474" s="832" t="s">
        <v>6483</v>
      </c>
      <c r="H474" s="849">
        <v>16</v>
      </c>
      <c r="I474" s="849">
        <v>1920</v>
      </c>
      <c r="J474" s="832"/>
      <c r="K474" s="832">
        <v>120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5" customHeight="1" x14ac:dyDescent="0.2">
      <c r="A475" s="831" t="s">
        <v>6417</v>
      </c>
      <c r="B475" s="832" t="s">
        <v>6418</v>
      </c>
      <c r="C475" s="832" t="s">
        <v>598</v>
      </c>
      <c r="D475" s="832" t="s">
        <v>6364</v>
      </c>
      <c r="E475" s="832" t="s">
        <v>6412</v>
      </c>
      <c r="F475" s="832" t="s">
        <v>6488</v>
      </c>
      <c r="G475" s="832" t="s">
        <v>6489</v>
      </c>
      <c r="H475" s="849">
        <v>2</v>
      </c>
      <c r="I475" s="849">
        <v>154</v>
      </c>
      <c r="J475" s="832"/>
      <c r="K475" s="832">
        <v>77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5" customHeight="1" x14ac:dyDescent="0.2">
      <c r="A476" s="831" t="s">
        <v>6417</v>
      </c>
      <c r="B476" s="832" t="s">
        <v>6418</v>
      </c>
      <c r="C476" s="832" t="s">
        <v>598</v>
      </c>
      <c r="D476" s="832" t="s">
        <v>6364</v>
      </c>
      <c r="E476" s="832" t="s">
        <v>6412</v>
      </c>
      <c r="F476" s="832" t="s">
        <v>6490</v>
      </c>
      <c r="G476" s="832" t="s">
        <v>6491</v>
      </c>
      <c r="H476" s="849">
        <v>1</v>
      </c>
      <c r="I476" s="849">
        <v>619</v>
      </c>
      <c r="J476" s="832"/>
      <c r="K476" s="832">
        <v>619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5" customHeight="1" x14ac:dyDescent="0.2">
      <c r="A477" s="831" t="s">
        <v>6417</v>
      </c>
      <c r="B477" s="832" t="s">
        <v>6418</v>
      </c>
      <c r="C477" s="832" t="s">
        <v>598</v>
      </c>
      <c r="D477" s="832" t="s">
        <v>6364</v>
      </c>
      <c r="E477" s="832" t="s">
        <v>6412</v>
      </c>
      <c r="F477" s="832" t="s">
        <v>6492</v>
      </c>
      <c r="G477" s="832" t="s">
        <v>6493</v>
      </c>
      <c r="H477" s="849">
        <v>1</v>
      </c>
      <c r="I477" s="849">
        <v>373</v>
      </c>
      <c r="J477" s="832"/>
      <c r="K477" s="832">
        <v>373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5" customHeight="1" x14ac:dyDescent="0.2">
      <c r="A478" s="831" t="s">
        <v>6417</v>
      </c>
      <c r="B478" s="832" t="s">
        <v>6418</v>
      </c>
      <c r="C478" s="832" t="s">
        <v>598</v>
      </c>
      <c r="D478" s="832" t="s">
        <v>6364</v>
      </c>
      <c r="E478" s="832" t="s">
        <v>6412</v>
      </c>
      <c r="F478" s="832" t="s">
        <v>6494</v>
      </c>
      <c r="G478" s="832" t="s">
        <v>6495</v>
      </c>
      <c r="H478" s="849">
        <v>4</v>
      </c>
      <c r="I478" s="849">
        <v>708</v>
      </c>
      <c r="J478" s="832"/>
      <c r="K478" s="832">
        <v>177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5" customHeight="1" x14ac:dyDescent="0.2">
      <c r="A479" s="831" t="s">
        <v>6417</v>
      </c>
      <c r="B479" s="832" t="s">
        <v>6418</v>
      </c>
      <c r="C479" s="832" t="s">
        <v>598</v>
      </c>
      <c r="D479" s="832" t="s">
        <v>6384</v>
      </c>
      <c r="E479" s="832" t="s">
        <v>6412</v>
      </c>
      <c r="F479" s="832" t="s">
        <v>6470</v>
      </c>
      <c r="G479" s="832" t="s">
        <v>6471</v>
      </c>
      <c r="H479" s="849">
        <v>25</v>
      </c>
      <c r="I479" s="849">
        <v>6275</v>
      </c>
      <c r="J479" s="832">
        <v>0.23715041572184428</v>
      </c>
      <c r="K479" s="832">
        <v>251</v>
      </c>
      <c r="L479" s="849">
        <v>105</v>
      </c>
      <c r="M479" s="849">
        <v>26460</v>
      </c>
      <c r="N479" s="832">
        <v>1</v>
      </c>
      <c r="O479" s="832">
        <v>252</v>
      </c>
      <c r="P479" s="849">
        <v>176</v>
      </c>
      <c r="Q479" s="849">
        <v>44704</v>
      </c>
      <c r="R479" s="837">
        <v>1.689493575207861</v>
      </c>
      <c r="S479" s="850">
        <v>254</v>
      </c>
    </row>
    <row r="480" spans="1:19" ht="14.45" customHeight="1" x14ac:dyDescent="0.2">
      <c r="A480" s="831" t="s">
        <v>6417</v>
      </c>
      <c r="B480" s="832" t="s">
        <v>6418</v>
      </c>
      <c r="C480" s="832" t="s">
        <v>598</v>
      </c>
      <c r="D480" s="832" t="s">
        <v>6405</v>
      </c>
      <c r="E480" s="832" t="s">
        <v>6412</v>
      </c>
      <c r="F480" s="832" t="s">
        <v>6470</v>
      </c>
      <c r="G480" s="832" t="s">
        <v>6471</v>
      </c>
      <c r="H480" s="849">
        <v>628</v>
      </c>
      <c r="I480" s="849">
        <v>157628</v>
      </c>
      <c r="J480" s="832">
        <v>62.550793650793651</v>
      </c>
      <c r="K480" s="832">
        <v>251</v>
      </c>
      <c r="L480" s="849">
        <v>10</v>
      </c>
      <c r="M480" s="849">
        <v>2520</v>
      </c>
      <c r="N480" s="832">
        <v>1</v>
      </c>
      <c r="O480" s="832">
        <v>252</v>
      </c>
      <c r="P480" s="849"/>
      <c r="Q480" s="849"/>
      <c r="R480" s="837"/>
      <c r="S480" s="850"/>
    </row>
    <row r="481" spans="1:19" ht="14.45" customHeight="1" x14ac:dyDescent="0.2">
      <c r="A481" s="831" t="s">
        <v>6417</v>
      </c>
      <c r="B481" s="832" t="s">
        <v>6418</v>
      </c>
      <c r="C481" s="832" t="s">
        <v>598</v>
      </c>
      <c r="D481" s="832" t="s">
        <v>6406</v>
      </c>
      <c r="E481" s="832" t="s">
        <v>6412</v>
      </c>
      <c r="F481" s="832" t="s">
        <v>6470</v>
      </c>
      <c r="G481" s="832" t="s">
        <v>6471</v>
      </c>
      <c r="H481" s="849"/>
      <c r="I481" s="849"/>
      <c r="J481" s="832"/>
      <c r="K481" s="832"/>
      <c r="L481" s="849">
        <v>37</v>
      </c>
      <c r="M481" s="849">
        <v>9324</v>
      </c>
      <c r="N481" s="832">
        <v>1</v>
      </c>
      <c r="O481" s="832">
        <v>252</v>
      </c>
      <c r="P481" s="849">
        <v>106</v>
      </c>
      <c r="Q481" s="849">
        <v>26924</v>
      </c>
      <c r="R481" s="837">
        <v>2.8876018876018876</v>
      </c>
      <c r="S481" s="850">
        <v>254</v>
      </c>
    </row>
    <row r="482" spans="1:19" ht="14.45" customHeight="1" x14ac:dyDescent="0.2">
      <c r="A482" s="831" t="s">
        <v>6417</v>
      </c>
      <c r="B482" s="832" t="s">
        <v>6418</v>
      </c>
      <c r="C482" s="832" t="s">
        <v>598</v>
      </c>
      <c r="D482" s="832" t="s">
        <v>6386</v>
      </c>
      <c r="E482" s="832" t="s">
        <v>6412</v>
      </c>
      <c r="F482" s="832" t="s">
        <v>6470</v>
      </c>
      <c r="G482" s="832" t="s">
        <v>6471</v>
      </c>
      <c r="H482" s="849"/>
      <c r="I482" s="849"/>
      <c r="J482" s="832"/>
      <c r="K482" s="832"/>
      <c r="L482" s="849">
        <v>45</v>
      </c>
      <c r="M482" s="849">
        <v>11340</v>
      </c>
      <c r="N482" s="832">
        <v>1</v>
      </c>
      <c r="O482" s="832">
        <v>252</v>
      </c>
      <c r="P482" s="849">
        <v>64</v>
      </c>
      <c r="Q482" s="849">
        <v>16256</v>
      </c>
      <c r="R482" s="837">
        <v>1.4335097001763668</v>
      </c>
      <c r="S482" s="850">
        <v>254</v>
      </c>
    </row>
    <row r="483" spans="1:19" ht="14.45" customHeight="1" x14ac:dyDescent="0.2">
      <c r="A483" s="831" t="s">
        <v>6417</v>
      </c>
      <c r="B483" s="832" t="s">
        <v>6418</v>
      </c>
      <c r="C483" s="832" t="s">
        <v>598</v>
      </c>
      <c r="D483" s="832" t="s">
        <v>6403</v>
      </c>
      <c r="E483" s="832" t="s">
        <v>6412</v>
      </c>
      <c r="F483" s="832" t="s">
        <v>6478</v>
      </c>
      <c r="G483" s="832" t="s">
        <v>6479</v>
      </c>
      <c r="H483" s="849">
        <v>1</v>
      </c>
      <c r="I483" s="849">
        <v>33.33</v>
      </c>
      <c r="J483" s="832"/>
      <c r="K483" s="832">
        <v>33.33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5" customHeight="1" x14ac:dyDescent="0.2">
      <c r="A484" s="831" t="s">
        <v>6417</v>
      </c>
      <c r="B484" s="832" t="s">
        <v>6418</v>
      </c>
      <c r="C484" s="832" t="s">
        <v>598</v>
      </c>
      <c r="D484" s="832" t="s">
        <v>6403</v>
      </c>
      <c r="E484" s="832" t="s">
        <v>6412</v>
      </c>
      <c r="F484" s="832" t="s">
        <v>6494</v>
      </c>
      <c r="G484" s="832" t="s">
        <v>6495</v>
      </c>
      <c r="H484" s="849">
        <v>1</v>
      </c>
      <c r="I484" s="849">
        <v>177</v>
      </c>
      <c r="J484" s="832"/>
      <c r="K484" s="832">
        <v>177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5" customHeight="1" x14ac:dyDescent="0.2">
      <c r="A485" s="831" t="s">
        <v>6417</v>
      </c>
      <c r="B485" s="832" t="s">
        <v>6418</v>
      </c>
      <c r="C485" s="832" t="s">
        <v>598</v>
      </c>
      <c r="D485" s="832" t="s">
        <v>2940</v>
      </c>
      <c r="E485" s="832" t="s">
        <v>6412</v>
      </c>
      <c r="F485" s="832" t="s">
        <v>6464</v>
      </c>
      <c r="G485" s="832" t="s">
        <v>6465</v>
      </c>
      <c r="H485" s="849">
        <v>1</v>
      </c>
      <c r="I485" s="849">
        <v>37</v>
      </c>
      <c r="J485" s="832">
        <v>0.5</v>
      </c>
      <c r="K485" s="832">
        <v>37</v>
      </c>
      <c r="L485" s="849">
        <v>2</v>
      </c>
      <c r="M485" s="849">
        <v>74</v>
      </c>
      <c r="N485" s="832">
        <v>1</v>
      </c>
      <c r="O485" s="832">
        <v>37</v>
      </c>
      <c r="P485" s="849">
        <v>6</v>
      </c>
      <c r="Q485" s="849">
        <v>228</v>
      </c>
      <c r="R485" s="837">
        <v>3.0810810810810811</v>
      </c>
      <c r="S485" s="850">
        <v>38</v>
      </c>
    </row>
    <row r="486" spans="1:19" ht="14.45" customHeight="1" x14ac:dyDescent="0.2">
      <c r="A486" s="831" t="s">
        <v>6417</v>
      </c>
      <c r="B486" s="832" t="s">
        <v>6418</v>
      </c>
      <c r="C486" s="832" t="s">
        <v>598</v>
      </c>
      <c r="D486" s="832" t="s">
        <v>2940</v>
      </c>
      <c r="E486" s="832" t="s">
        <v>6412</v>
      </c>
      <c r="F486" s="832" t="s">
        <v>6470</v>
      </c>
      <c r="G486" s="832" t="s">
        <v>6471</v>
      </c>
      <c r="H486" s="849"/>
      <c r="I486" s="849"/>
      <c r="J486" s="832"/>
      <c r="K486" s="832"/>
      <c r="L486" s="849">
        <v>144</v>
      </c>
      <c r="M486" s="849">
        <v>36288</v>
      </c>
      <c r="N486" s="832">
        <v>1</v>
      </c>
      <c r="O486" s="832">
        <v>252</v>
      </c>
      <c r="P486" s="849">
        <v>174</v>
      </c>
      <c r="Q486" s="849">
        <v>44196</v>
      </c>
      <c r="R486" s="837">
        <v>1.2179232804232805</v>
      </c>
      <c r="S486" s="850">
        <v>254</v>
      </c>
    </row>
    <row r="487" spans="1:19" ht="14.45" customHeight="1" x14ac:dyDescent="0.2">
      <c r="A487" s="831" t="s">
        <v>6417</v>
      </c>
      <c r="B487" s="832" t="s">
        <v>6418</v>
      </c>
      <c r="C487" s="832" t="s">
        <v>598</v>
      </c>
      <c r="D487" s="832" t="s">
        <v>2946</v>
      </c>
      <c r="E487" s="832" t="s">
        <v>6412</v>
      </c>
      <c r="F487" s="832" t="s">
        <v>6464</v>
      </c>
      <c r="G487" s="832" t="s">
        <v>6465</v>
      </c>
      <c r="H487" s="849">
        <v>21</v>
      </c>
      <c r="I487" s="849">
        <v>777</v>
      </c>
      <c r="J487" s="832">
        <v>1.05</v>
      </c>
      <c r="K487" s="832">
        <v>37</v>
      </c>
      <c r="L487" s="849">
        <v>20</v>
      </c>
      <c r="M487" s="849">
        <v>740</v>
      </c>
      <c r="N487" s="832">
        <v>1</v>
      </c>
      <c r="O487" s="832">
        <v>37</v>
      </c>
      <c r="P487" s="849">
        <v>7</v>
      </c>
      <c r="Q487" s="849">
        <v>266</v>
      </c>
      <c r="R487" s="837">
        <v>0.35945945945945945</v>
      </c>
      <c r="S487" s="850">
        <v>38</v>
      </c>
    </row>
    <row r="488" spans="1:19" ht="14.45" customHeight="1" x14ac:dyDescent="0.2">
      <c r="A488" s="831" t="s">
        <v>6417</v>
      </c>
      <c r="B488" s="832" t="s">
        <v>6418</v>
      </c>
      <c r="C488" s="832" t="s">
        <v>598</v>
      </c>
      <c r="D488" s="832" t="s">
        <v>2946</v>
      </c>
      <c r="E488" s="832" t="s">
        <v>6412</v>
      </c>
      <c r="F488" s="832" t="s">
        <v>6470</v>
      </c>
      <c r="G488" s="832" t="s">
        <v>6471</v>
      </c>
      <c r="H488" s="849">
        <v>1050</v>
      </c>
      <c r="I488" s="849">
        <v>263550</v>
      </c>
      <c r="J488" s="832">
        <v>1.2347500983864621</v>
      </c>
      <c r="K488" s="832">
        <v>251</v>
      </c>
      <c r="L488" s="849">
        <v>847</v>
      </c>
      <c r="M488" s="849">
        <v>213444</v>
      </c>
      <c r="N488" s="832">
        <v>1</v>
      </c>
      <c r="O488" s="832">
        <v>252</v>
      </c>
      <c r="P488" s="849">
        <v>518</v>
      </c>
      <c r="Q488" s="849">
        <v>131572</v>
      </c>
      <c r="R488" s="837">
        <v>0.61642398006034371</v>
      </c>
      <c r="S488" s="850">
        <v>254</v>
      </c>
    </row>
    <row r="489" spans="1:19" ht="14.45" customHeight="1" x14ac:dyDescent="0.2">
      <c r="A489" s="831" t="s">
        <v>6417</v>
      </c>
      <c r="B489" s="832" t="s">
        <v>6418</v>
      </c>
      <c r="C489" s="832" t="s">
        <v>598</v>
      </c>
      <c r="D489" s="832" t="s">
        <v>6376</v>
      </c>
      <c r="E489" s="832" t="s">
        <v>6412</v>
      </c>
      <c r="F489" s="832" t="s">
        <v>6464</v>
      </c>
      <c r="G489" s="832" t="s">
        <v>6465</v>
      </c>
      <c r="H489" s="849"/>
      <c r="I489" s="849"/>
      <c r="J489" s="832"/>
      <c r="K489" s="832"/>
      <c r="L489" s="849">
        <v>5</v>
      </c>
      <c r="M489" s="849">
        <v>185</v>
      </c>
      <c r="N489" s="832">
        <v>1</v>
      </c>
      <c r="O489" s="832">
        <v>37</v>
      </c>
      <c r="P489" s="849"/>
      <c r="Q489" s="849"/>
      <c r="R489" s="837"/>
      <c r="S489" s="850"/>
    </row>
    <row r="490" spans="1:19" ht="14.45" customHeight="1" x14ac:dyDescent="0.2">
      <c r="A490" s="831" t="s">
        <v>6417</v>
      </c>
      <c r="B490" s="832" t="s">
        <v>6418</v>
      </c>
      <c r="C490" s="832" t="s">
        <v>598</v>
      </c>
      <c r="D490" s="832" t="s">
        <v>6376</v>
      </c>
      <c r="E490" s="832" t="s">
        <v>6412</v>
      </c>
      <c r="F490" s="832" t="s">
        <v>6470</v>
      </c>
      <c r="G490" s="832" t="s">
        <v>6471</v>
      </c>
      <c r="H490" s="849"/>
      <c r="I490" s="849"/>
      <c r="J490" s="832"/>
      <c r="K490" s="832"/>
      <c r="L490" s="849">
        <v>512</v>
      </c>
      <c r="M490" s="849">
        <v>129024</v>
      </c>
      <c r="N490" s="832">
        <v>1</v>
      </c>
      <c r="O490" s="832">
        <v>252</v>
      </c>
      <c r="P490" s="849"/>
      <c r="Q490" s="849"/>
      <c r="R490" s="837"/>
      <c r="S490" s="850"/>
    </row>
    <row r="491" spans="1:19" ht="14.45" customHeight="1" x14ac:dyDescent="0.2">
      <c r="A491" s="831" t="s">
        <v>6417</v>
      </c>
      <c r="B491" s="832" t="s">
        <v>6418</v>
      </c>
      <c r="C491" s="832" t="s">
        <v>598</v>
      </c>
      <c r="D491" s="832" t="s">
        <v>6371</v>
      </c>
      <c r="E491" s="832" t="s">
        <v>6412</v>
      </c>
      <c r="F491" s="832" t="s">
        <v>6470</v>
      </c>
      <c r="G491" s="832" t="s">
        <v>6471</v>
      </c>
      <c r="H491" s="849"/>
      <c r="I491" s="849"/>
      <c r="J491" s="832"/>
      <c r="K491" s="832"/>
      <c r="L491" s="849">
        <v>8</v>
      </c>
      <c r="M491" s="849">
        <v>2016</v>
      </c>
      <c r="N491" s="832">
        <v>1</v>
      </c>
      <c r="O491" s="832">
        <v>252</v>
      </c>
      <c r="P491" s="849">
        <v>118</v>
      </c>
      <c r="Q491" s="849">
        <v>29972</v>
      </c>
      <c r="R491" s="837">
        <v>14.867063492063492</v>
      </c>
      <c r="S491" s="850">
        <v>254</v>
      </c>
    </row>
    <row r="492" spans="1:19" ht="14.45" customHeight="1" x14ac:dyDescent="0.2">
      <c r="A492" s="831" t="s">
        <v>6417</v>
      </c>
      <c r="B492" s="832" t="s">
        <v>6418</v>
      </c>
      <c r="C492" s="832" t="s">
        <v>598</v>
      </c>
      <c r="D492" s="832" t="s">
        <v>6372</v>
      </c>
      <c r="E492" s="832" t="s">
        <v>6419</v>
      </c>
      <c r="F492" s="832" t="s">
        <v>6424</v>
      </c>
      <c r="G492" s="832" t="s">
        <v>6425</v>
      </c>
      <c r="H492" s="849"/>
      <c r="I492" s="849"/>
      <c r="J492" s="832"/>
      <c r="K492" s="832"/>
      <c r="L492" s="849">
        <v>0.2</v>
      </c>
      <c r="M492" s="849">
        <v>57.02</v>
      </c>
      <c r="N492" s="832">
        <v>1</v>
      </c>
      <c r="O492" s="832">
        <v>285.10000000000002</v>
      </c>
      <c r="P492" s="849"/>
      <c r="Q492" s="849"/>
      <c r="R492" s="837"/>
      <c r="S492" s="850"/>
    </row>
    <row r="493" spans="1:19" ht="14.45" customHeight="1" x14ac:dyDescent="0.2">
      <c r="A493" s="831" t="s">
        <v>6417</v>
      </c>
      <c r="B493" s="832" t="s">
        <v>6418</v>
      </c>
      <c r="C493" s="832" t="s">
        <v>598</v>
      </c>
      <c r="D493" s="832" t="s">
        <v>6372</v>
      </c>
      <c r="E493" s="832" t="s">
        <v>6419</v>
      </c>
      <c r="F493" s="832" t="s">
        <v>6433</v>
      </c>
      <c r="G493" s="832" t="s">
        <v>681</v>
      </c>
      <c r="H493" s="849"/>
      <c r="I493" s="849"/>
      <c r="J493" s="832"/>
      <c r="K493" s="832"/>
      <c r="L493" s="849">
        <v>0.1</v>
      </c>
      <c r="M493" s="849">
        <v>6.37</v>
      </c>
      <c r="N493" s="832">
        <v>1</v>
      </c>
      <c r="O493" s="832">
        <v>63.699999999999996</v>
      </c>
      <c r="P493" s="849"/>
      <c r="Q493" s="849"/>
      <c r="R493" s="837"/>
      <c r="S493" s="850"/>
    </row>
    <row r="494" spans="1:19" ht="14.45" customHeight="1" x14ac:dyDescent="0.2">
      <c r="A494" s="831" t="s">
        <v>6417</v>
      </c>
      <c r="B494" s="832" t="s">
        <v>6418</v>
      </c>
      <c r="C494" s="832" t="s">
        <v>598</v>
      </c>
      <c r="D494" s="832" t="s">
        <v>6372</v>
      </c>
      <c r="E494" s="832" t="s">
        <v>6419</v>
      </c>
      <c r="F494" s="832" t="s">
        <v>6441</v>
      </c>
      <c r="G494" s="832" t="s">
        <v>687</v>
      </c>
      <c r="H494" s="849"/>
      <c r="I494" s="849"/>
      <c r="J494" s="832"/>
      <c r="K494" s="832"/>
      <c r="L494" s="849">
        <v>0.05</v>
      </c>
      <c r="M494" s="849">
        <v>12.17</v>
      </c>
      <c r="N494" s="832">
        <v>1</v>
      </c>
      <c r="O494" s="832">
        <v>243.39999999999998</v>
      </c>
      <c r="P494" s="849"/>
      <c r="Q494" s="849"/>
      <c r="R494" s="837"/>
      <c r="S494" s="850"/>
    </row>
    <row r="495" spans="1:19" ht="14.45" customHeight="1" x14ac:dyDescent="0.2">
      <c r="A495" s="831" t="s">
        <v>6417</v>
      </c>
      <c r="B495" s="832" t="s">
        <v>6418</v>
      </c>
      <c r="C495" s="832" t="s">
        <v>598</v>
      </c>
      <c r="D495" s="832" t="s">
        <v>6372</v>
      </c>
      <c r="E495" s="832" t="s">
        <v>6449</v>
      </c>
      <c r="F495" s="832" t="s">
        <v>6452</v>
      </c>
      <c r="G495" s="832" t="s">
        <v>6453</v>
      </c>
      <c r="H495" s="849"/>
      <c r="I495" s="849"/>
      <c r="J495" s="832"/>
      <c r="K495" s="832"/>
      <c r="L495" s="849">
        <v>1</v>
      </c>
      <c r="M495" s="849">
        <v>242.64</v>
      </c>
      <c r="N495" s="832">
        <v>1</v>
      </c>
      <c r="O495" s="832">
        <v>242.64</v>
      </c>
      <c r="P495" s="849"/>
      <c r="Q495" s="849"/>
      <c r="R495" s="837"/>
      <c r="S495" s="850"/>
    </row>
    <row r="496" spans="1:19" ht="14.45" customHeight="1" x14ac:dyDescent="0.2">
      <c r="A496" s="831" t="s">
        <v>6417</v>
      </c>
      <c r="B496" s="832" t="s">
        <v>6418</v>
      </c>
      <c r="C496" s="832" t="s">
        <v>598</v>
      </c>
      <c r="D496" s="832" t="s">
        <v>6372</v>
      </c>
      <c r="E496" s="832" t="s">
        <v>6412</v>
      </c>
      <c r="F496" s="832" t="s">
        <v>6462</v>
      </c>
      <c r="G496" s="832" t="s">
        <v>6463</v>
      </c>
      <c r="H496" s="849"/>
      <c r="I496" s="849"/>
      <c r="J496" s="832"/>
      <c r="K496" s="832"/>
      <c r="L496" s="849">
        <v>4</v>
      </c>
      <c r="M496" s="849">
        <v>592</v>
      </c>
      <c r="N496" s="832">
        <v>1</v>
      </c>
      <c r="O496" s="832">
        <v>148</v>
      </c>
      <c r="P496" s="849"/>
      <c r="Q496" s="849"/>
      <c r="R496" s="837"/>
      <c r="S496" s="850"/>
    </row>
    <row r="497" spans="1:19" ht="14.45" customHeight="1" x14ac:dyDescent="0.2">
      <c r="A497" s="831" t="s">
        <v>6417</v>
      </c>
      <c r="B497" s="832" t="s">
        <v>6418</v>
      </c>
      <c r="C497" s="832" t="s">
        <v>598</v>
      </c>
      <c r="D497" s="832" t="s">
        <v>6372</v>
      </c>
      <c r="E497" s="832" t="s">
        <v>6412</v>
      </c>
      <c r="F497" s="832" t="s">
        <v>6478</v>
      </c>
      <c r="G497" s="832" t="s">
        <v>6479</v>
      </c>
      <c r="H497" s="849"/>
      <c r="I497" s="849"/>
      <c r="J497" s="832"/>
      <c r="K497" s="832"/>
      <c r="L497" s="849">
        <v>1</v>
      </c>
      <c r="M497" s="849">
        <v>33.33</v>
      </c>
      <c r="N497" s="832">
        <v>1</v>
      </c>
      <c r="O497" s="832">
        <v>33.33</v>
      </c>
      <c r="P497" s="849"/>
      <c r="Q497" s="849"/>
      <c r="R497" s="837"/>
      <c r="S497" s="850"/>
    </row>
    <row r="498" spans="1:19" ht="14.45" customHeight="1" x14ac:dyDescent="0.2">
      <c r="A498" s="831" t="s">
        <v>6417</v>
      </c>
      <c r="B498" s="832" t="s">
        <v>6418</v>
      </c>
      <c r="C498" s="832" t="s">
        <v>598</v>
      </c>
      <c r="D498" s="832" t="s">
        <v>6372</v>
      </c>
      <c r="E498" s="832" t="s">
        <v>6412</v>
      </c>
      <c r="F498" s="832" t="s">
        <v>6482</v>
      </c>
      <c r="G498" s="832" t="s">
        <v>6483</v>
      </c>
      <c r="H498" s="849"/>
      <c r="I498" s="849"/>
      <c r="J498" s="832"/>
      <c r="K498" s="832"/>
      <c r="L498" s="849">
        <v>8</v>
      </c>
      <c r="M498" s="849">
        <v>968</v>
      </c>
      <c r="N498" s="832">
        <v>1</v>
      </c>
      <c r="O498" s="832">
        <v>121</v>
      </c>
      <c r="P498" s="849"/>
      <c r="Q498" s="849"/>
      <c r="R498" s="837"/>
      <c r="S498" s="850"/>
    </row>
    <row r="499" spans="1:19" ht="14.45" customHeight="1" x14ac:dyDescent="0.2">
      <c r="A499" s="831" t="s">
        <v>6417</v>
      </c>
      <c r="B499" s="832" t="s">
        <v>6418</v>
      </c>
      <c r="C499" s="832" t="s">
        <v>598</v>
      </c>
      <c r="D499" s="832" t="s">
        <v>6372</v>
      </c>
      <c r="E499" s="832" t="s">
        <v>6412</v>
      </c>
      <c r="F499" s="832" t="s">
        <v>6488</v>
      </c>
      <c r="G499" s="832" t="s">
        <v>6489</v>
      </c>
      <c r="H499" s="849"/>
      <c r="I499" s="849"/>
      <c r="J499" s="832"/>
      <c r="K499" s="832"/>
      <c r="L499" s="849">
        <v>1</v>
      </c>
      <c r="M499" s="849">
        <v>77</v>
      </c>
      <c r="N499" s="832">
        <v>1</v>
      </c>
      <c r="O499" s="832">
        <v>77</v>
      </c>
      <c r="P499" s="849"/>
      <c r="Q499" s="849"/>
      <c r="R499" s="837"/>
      <c r="S499" s="850"/>
    </row>
    <row r="500" spans="1:19" ht="14.45" customHeight="1" x14ac:dyDescent="0.2">
      <c r="A500" s="831" t="s">
        <v>6417</v>
      </c>
      <c r="B500" s="832" t="s">
        <v>6418</v>
      </c>
      <c r="C500" s="832" t="s">
        <v>598</v>
      </c>
      <c r="D500" s="832" t="s">
        <v>6372</v>
      </c>
      <c r="E500" s="832" t="s">
        <v>6412</v>
      </c>
      <c r="F500" s="832" t="s">
        <v>6492</v>
      </c>
      <c r="G500" s="832" t="s">
        <v>6493</v>
      </c>
      <c r="H500" s="849"/>
      <c r="I500" s="849"/>
      <c r="J500" s="832"/>
      <c r="K500" s="832"/>
      <c r="L500" s="849">
        <v>1</v>
      </c>
      <c r="M500" s="849">
        <v>374</v>
      </c>
      <c r="N500" s="832">
        <v>1</v>
      </c>
      <c r="O500" s="832">
        <v>374</v>
      </c>
      <c r="P500" s="849"/>
      <c r="Q500" s="849"/>
      <c r="R500" s="837"/>
      <c r="S500" s="850"/>
    </row>
    <row r="501" spans="1:19" ht="14.45" customHeight="1" x14ac:dyDescent="0.2">
      <c r="A501" s="831" t="s">
        <v>6417</v>
      </c>
      <c r="B501" s="832" t="s">
        <v>6418</v>
      </c>
      <c r="C501" s="832" t="s">
        <v>598</v>
      </c>
      <c r="D501" s="832" t="s">
        <v>6372</v>
      </c>
      <c r="E501" s="832" t="s">
        <v>6412</v>
      </c>
      <c r="F501" s="832" t="s">
        <v>6494</v>
      </c>
      <c r="G501" s="832" t="s">
        <v>6495</v>
      </c>
      <c r="H501" s="849"/>
      <c r="I501" s="849"/>
      <c r="J501" s="832"/>
      <c r="K501" s="832"/>
      <c r="L501" s="849">
        <v>1</v>
      </c>
      <c r="M501" s="849">
        <v>178</v>
      </c>
      <c r="N501" s="832">
        <v>1</v>
      </c>
      <c r="O501" s="832">
        <v>178</v>
      </c>
      <c r="P501" s="849"/>
      <c r="Q501" s="849"/>
      <c r="R501" s="837"/>
      <c r="S501" s="850"/>
    </row>
    <row r="502" spans="1:19" ht="14.45" customHeight="1" x14ac:dyDescent="0.2">
      <c r="A502" s="831" t="s">
        <v>6417</v>
      </c>
      <c r="B502" s="832" t="s">
        <v>6418</v>
      </c>
      <c r="C502" s="832" t="s">
        <v>598</v>
      </c>
      <c r="D502" s="832" t="s">
        <v>2959</v>
      </c>
      <c r="E502" s="832" t="s">
        <v>6412</v>
      </c>
      <c r="F502" s="832" t="s">
        <v>6470</v>
      </c>
      <c r="G502" s="832" t="s">
        <v>6471</v>
      </c>
      <c r="H502" s="849"/>
      <c r="I502" s="849"/>
      <c r="J502" s="832"/>
      <c r="K502" s="832"/>
      <c r="L502" s="849"/>
      <c r="M502" s="849"/>
      <c r="N502" s="832"/>
      <c r="O502" s="832"/>
      <c r="P502" s="849">
        <v>66</v>
      </c>
      <c r="Q502" s="849">
        <v>16764</v>
      </c>
      <c r="R502" s="837"/>
      <c r="S502" s="850">
        <v>254</v>
      </c>
    </row>
    <row r="503" spans="1:19" ht="14.45" customHeight="1" x14ac:dyDescent="0.2">
      <c r="A503" s="831" t="s">
        <v>6417</v>
      </c>
      <c r="B503" s="832" t="s">
        <v>6418</v>
      </c>
      <c r="C503" s="832" t="s">
        <v>598</v>
      </c>
      <c r="D503" s="832" t="s">
        <v>6404</v>
      </c>
      <c r="E503" s="832" t="s">
        <v>6412</v>
      </c>
      <c r="F503" s="832" t="s">
        <v>6464</v>
      </c>
      <c r="G503" s="832" t="s">
        <v>6465</v>
      </c>
      <c r="H503" s="849">
        <v>1</v>
      </c>
      <c r="I503" s="849">
        <v>37</v>
      </c>
      <c r="J503" s="832"/>
      <c r="K503" s="832">
        <v>37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5" customHeight="1" x14ac:dyDescent="0.2">
      <c r="A504" s="831" t="s">
        <v>6417</v>
      </c>
      <c r="B504" s="832" t="s">
        <v>6418</v>
      </c>
      <c r="C504" s="832" t="s">
        <v>598</v>
      </c>
      <c r="D504" s="832" t="s">
        <v>6404</v>
      </c>
      <c r="E504" s="832" t="s">
        <v>6412</v>
      </c>
      <c r="F504" s="832" t="s">
        <v>6470</v>
      </c>
      <c r="G504" s="832" t="s">
        <v>6471</v>
      </c>
      <c r="H504" s="849">
        <v>55</v>
      </c>
      <c r="I504" s="849">
        <v>13805</v>
      </c>
      <c r="J504" s="832">
        <v>2.4900793650793651</v>
      </c>
      <c r="K504" s="832">
        <v>251</v>
      </c>
      <c r="L504" s="849">
        <v>22</v>
      </c>
      <c r="M504" s="849">
        <v>5544</v>
      </c>
      <c r="N504" s="832">
        <v>1</v>
      </c>
      <c r="O504" s="832">
        <v>252</v>
      </c>
      <c r="P504" s="849">
        <v>95</v>
      </c>
      <c r="Q504" s="849">
        <v>24130</v>
      </c>
      <c r="R504" s="837">
        <v>4.3524531024531026</v>
      </c>
      <c r="S504" s="850">
        <v>254</v>
      </c>
    </row>
    <row r="505" spans="1:19" ht="14.45" customHeight="1" x14ac:dyDescent="0.2">
      <c r="A505" s="831" t="s">
        <v>6417</v>
      </c>
      <c r="B505" s="832" t="s">
        <v>6418</v>
      </c>
      <c r="C505" s="832" t="s">
        <v>598</v>
      </c>
      <c r="D505" s="832" t="s">
        <v>6404</v>
      </c>
      <c r="E505" s="832" t="s">
        <v>6412</v>
      </c>
      <c r="F505" s="832" t="s">
        <v>6480</v>
      </c>
      <c r="G505" s="832" t="s">
        <v>6481</v>
      </c>
      <c r="H505" s="849">
        <v>11</v>
      </c>
      <c r="I505" s="849">
        <v>1276</v>
      </c>
      <c r="J505" s="832">
        <v>2.2037996545768568</v>
      </c>
      <c r="K505" s="832">
        <v>116</v>
      </c>
      <c r="L505" s="849">
        <v>5</v>
      </c>
      <c r="M505" s="849">
        <v>579</v>
      </c>
      <c r="N505" s="832">
        <v>1</v>
      </c>
      <c r="O505" s="832">
        <v>115.8</v>
      </c>
      <c r="P505" s="849">
        <v>13</v>
      </c>
      <c r="Q505" s="849">
        <v>1508</v>
      </c>
      <c r="R505" s="837">
        <v>2.6044905008635579</v>
      </c>
      <c r="S505" s="850">
        <v>116</v>
      </c>
    </row>
    <row r="506" spans="1:19" ht="14.45" customHeight="1" x14ac:dyDescent="0.2">
      <c r="A506" s="831" t="s">
        <v>6417</v>
      </c>
      <c r="B506" s="832" t="s">
        <v>6418</v>
      </c>
      <c r="C506" s="832" t="s">
        <v>598</v>
      </c>
      <c r="D506" s="832" t="s">
        <v>2924</v>
      </c>
      <c r="E506" s="832" t="s">
        <v>6412</v>
      </c>
      <c r="F506" s="832" t="s">
        <v>6464</v>
      </c>
      <c r="G506" s="832" t="s">
        <v>6465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38</v>
      </c>
      <c r="R506" s="837"/>
      <c r="S506" s="850">
        <v>38</v>
      </c>
    </row>
    <row r="507" spans="1:19" ht="14.45" customHeight="1" x14ac:dyDescent="0.2">
      <c r="A507" s="831" t="s">
        <v>6417</v>
      </c>
      <c r="B507" s="832" t="s">
        <v>6418</v>
      </c>
      <c r="C507" s="832" t="s">
        <v>598</v>
      </c>
      <c r="D507" s="832" t="s">
        <v>2924</v>
      </c>
      <c r="E507" s="832" t="s">
        <v>6412</v>
      </c>
      <c r="F507" s="832" t="s">
        <v>6470</v>
      </c>
      <c r="G507" s="832" t="s">
        <v>6471</v>
      </c>
      <c r="H507" s="849"/>
      <c r="I507" s="849"/>
      <c r="J507" s="832"/>
      <c r="K507" s="832"/>
      <c r="L507" s="849"/>
      <c r="M507" s="849"/>
      <c r="N507" s="832"/>
      <c r="O507" s="832"/>
      <c r="P507" s="849">
        <v>39</v>
      </c>
      <c r="Q507" s="849">
        <v>9906</v>
      </c>
      <c r="R507" s="837"/>
      <c r="S507" s="850">
        <v>254</v>
      </c>
    </row>
    <row r="508" spans="1:19" ht="14.45" customHeight="1" x14ac:dyDescent="0.2">
      <c r="A508" s="831" t="s">
        <v>6417</v>
      </c>
      <c r="B508" s="832" t="s">
        <v>6418</v>
      </c>
      <c r="C508" s="832" t="s">
        <v>598</v>
      </c>
      <c r="D508" s="832" t="s">
        <v>6375</v>
      </c>
      <c r="E508" s="832" t="s">
        <v>6412</v>
      </c>
      <c r="F508" s="832" t="s">
        <v>6478</v>
      </c>
      <c r="G508" s="832" t="s">
        <v>6479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33.33</v>
      </c>
      <c r="R508" s="837"/>
      <c r="S508" s="850">
        <v>33.33</v>
      </c>
    </row>
    <row r="509" spans="1:19" ht="14.45" customHeight="1" x14ac:dyDescent="0.2">
      <c r="A509" s="831" t="s">
        <v>6417</v>
      </c>
      <c r="B509" s="832" t="s">
        <v>6418</v>
      </c>
      <c r="C509" s="832" t="s">
        <v>598</v>
      </c>
      <c r="D509" s="832" t="s">
        <v>6375</v>
      </c>
      <c r="E509" s="832" t="s">
        <v>6412</v>
      </c>
      <c r="F509" s="832" t="s">
        <v>6494</v>
      </c>
      <c r="G509" s="832" t="s">
        <v>6495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179</v>
      </c>
      <c r="R509" s="837"/>
      <c r="S509" s="850">
        <v>179</v>
      </c>
    </row>
    <row r="510" spans="1:19" ht="14.45" customHeight="1" x14ac:dyDescent="0.2">
      <c r="A510" s="831" t="s">
        <v>6417</v>
      </c>
      <c r="B510" s="832" t="s">
        <v>6418</v>
      </c>
      <c r="C510" s="832" t="s">
        <v>598</v>
      </c>
      <c r="D510" s="832" t="s">
        <v>2957</v>
      </c>
      <c r="E510" s="832" t="s">
        <v>6412</v>
      </c>
      <c r="F510" s="832" t="s">
        <v>6470</v>
      </c>
      <c r="G510" s="832" t="s">
        <v>6471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254</v>
      </c>
      <c r="R510" s="837"/>
      <c r="S510" s="850">
        <v>254</v>
      </c>
    </row>
    <row r="511" spans="1:19" ht="14.45" customHeight="1" x14ac:dyDescent="0.2">
      <c r="A511" s="831" t="s">
        <v>6417</v>
      </c>
      <c r="B511" s="832" t="s">
        <v>6418</v>
      </c>
      <c r="C511" s="832" t="s">
        <v>606</v>
      </c>
      <c r="D511" s="832" t="s">
        <v>6362</v>
      </c>
      <c r="E511" s="832" t="s">
        <v>6412</v>
      </c>
      <c r="F511" s="832" t="s">
        <v>6470</v>
      </c>
      <c r="G511" s="832" t="s">
        <v>6471</v>
      </c>
      <c r="H511" s="849">
        <v>2</v>
      </c>
      <c r="I511" s="849">
        <v>502</v>
      </c>
      <c r="J511" s="832"/>
      <c r="K511" s="832">
        <v>251</v>
      </c>
      <c r="L511" s="849"/>
      <c r="M511" s="849"/>
      <c r="N511" s="832"/>
      <c r="O511" s="832"/>
      <c r="P511" s="849">
        <v>1</v>
      </c>
      <c r="Q511" s="849">
        <v>254</v>
      </c>
      <c r="R511" s="837"/>
      <c r="S511" s="850">
        <v>254</v>
      </c>
    </row>
    <row r="512" spans="1:19" ht="14.45" customHeight="1" x14ac:dyDescent="0.2">
      <c r="A512" s="831" t="s">
        <v>6417</v>
      </c>
      <c r="B512" s="832" t="s">
        <v>6418</v>
      </c>
      <c r="C512" s="832" t="s">
        <v>606</v>
      </c>
      <c r="D512" s="832" t="s">
        <v>6362</v>
      </c>
      <c r="E512" s="832" t="s">
        <v>6412</v>
      </c>
      <c r="F512" s="832" t="s">
        <v>6502</v>
      </c>
      <c r="G512" s="832" t="s">
        <v>6503</v>
      </c>
      <c r="H512" s="849">
        <v>5</v>
      </c>
      <c r="I512" s="849">
        <v>630</v>
      </c>
      <c r="J512" s="832"/>
      <c r="K512" s="832">
        <v>126</v>
      </c>
      <c r="L512" s="849"/>
      <c r="M512" s="849"/>
      <c r="N512" s="832"/>
      <c r="O512" s="832"/>
      <c r="P512" s="849">
        <v>4</v>
      </c>
      <c r="Q512" s="849">
        <v>504</v>
      </c>
      <c r="R512" s="837"/>
      <c r="S512" s="850">
        <v>126</v>
      </c>
    </row>
    <row r="513" spans="1:19" ht="14.45" customHeight="1" x14ac:dyDescent="0.2">
      <c r="A513" s="831" t="s">
        <v>6417</v>
      </c>
      <c r="B513" s="832" t="s">
        <v>6418</v>
      </c>
      <c r="C513" s="832" t="s">
        <v>606</v>
      </c>
      <c r="D513" s="832" t="s">
        <v>6362</v>
      </c>
      <c r="E513" s="832" t="s">
        <v>6412</v>
      </c>
      <c r="F513" s="832" t="s">
        <v>6504</v>
      </c>
      <c r="G513" s="832" t="s">
        <v>6505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334</v>
      </c>
      <c r="R513" s="837"/>
      <c r="S513" s="850">
        <v>334</v>
      </c>
    </row>
    <row r="514" spans="1:19" ht="14.45" customHeight="1" x14ac:dyDescent="0.2">
      <c r="A514" s="831" t="s">
        <v>6417</v>
      </c>
      <c r="B514" s="832" t="s">
        <v>6418</v>
      </c>
      <c r="C514" s="832" t="s">
        <v>606</v>
      </c>
      <c r="D514" s="832" t="s">
        <v>6362</v>
      </c>
      <c r="E514" s="832" t="s">
        <v>6412</v>
      </c>
      <c r="F514" s="832" t="s">
        <v>6506</v>
      </c>
      <c r="G514" s="832" t="s">
        <v>6507</v>
      </c>
      <c r="H514" s="849">
        <v>2</v>
      </c>
      <c r="I514" s="849">
        <v>990</v>
      </c>
      <c r="J514" s="832"/>
      <c r="K514" s="832">
        <v>495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5" customHeight="1" x14ac:dyDescent="0.2">
      <c r="A515" s="831" t="s">
        <v>6417</v>
      </c>
      <c r="B515" s="832" t="s">
        <v>6418</v>
      </c>
      <c r="C515" s="832" t="s">
        <v>606</v>
      </c>
      <c r="D515" s="832" t="s">
        <v>6362</v>
      </c>
      <c r="E515" s="832" t="s">
        <v>6412</v>
      </c>
      <c r="F515" s="832" t="s">
        <v>6525</v>
      </c>
      <c r="G515" s="832" t="s">
        <v>6523</v>
      </c>
      <c r="H515" s="849">
        <v>1</v>
      </c>
      <c r="I515" s="849">
        <v>380</v>
      </c>
      <c r="J515" s="832"/>
      <c r="K515" s="832">
        <v>380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5" customHeight="1" x14ac:dyDescent="0.2">
      <c r="A516" s="831" t="s">
        <v>6417</v>
      </c>
      <c r="B516" s="832" t="s">
        <v>6418</v>
      </c>
      <c r="C516" s="832" t="s">
        <v>606</v>
      </c>
      <c r="D516" s="832" t="s">
        <v>2918</v>
      </c>
      <c r="E516" s="832" t="s">
        <v>6449</v>
      </c>
      <c r="F516" s="832" t="s">
        <v>6500</v>
      </c>
      <c r="G516" s="832" t="s">
        <v>6501</v>
      </c>
      <c r="H516" s="849"/>
      <c r="I516" s="849"/>
      <c r="J516" s="832"/>
      <c r="K516" s="832"/>
      <c r="L516" s="849">
        <v>1</v>
      </c>
      <c r="M516" s="849">
        <v>904.75</v>
      </c>
      <c r="N516" s="832">
        <v>1</v>
      </c>
      <c r="O516" s="832">
        <v>904.75</v>
      </c>
      <c r="P516" s="849"/>
      <c r="Q516" s="849"/>
      <c r="R516" s="837"/>
      <c r="S516" s="850"/>
    </row>
    <row r="517" spans="1:19" ht="14.45" customHeight="1" x14ac:dyDescent="0.2">
      <c r="A517" s="831" t="s">
        <v>6417</v>
      </c>
      <c r="B517" s="832" t="s">
        <v>6418</v>
      </c>
      <c r="C517" s="832" t="s">
        <v>606</v>
      </c>
      <c r="D517" s="832" t="s">
        <v>2918</v>
      </c>
      <c r="E517" s="832" t="s">
        <v>6412</v>
      </c>
      <c r="F517" s="832" t="s">
        <v>6470</v>
      </c>
      <c r="G517" s="832" t="s">
        <v>6471</v>
      </c>
      <c r="H517" s="849">
        <v>14</v>
      </c>
      <c r="I517" s="849">
        <v>3514</v>
      </c>
      <c r="J517" s="832">
        <v>0.87152777777777779</v>
      </c>
      <c r="K517" s="832">
        <v>251</v>
      </c>
      <c r="L517" s="849">
        <v>16</v>
      </c>
      <c r="M517" s="849">
        <v>4032</v>
      </c>
      <c r="N517" s="832">
        <v>1</v>
      </c>
      <c r="O517" s="832">
        <v>252</v>
      </c>
      <c r="P517" s="849">
        <v>14</v>
      </c>
      <c r="Q517" s="849">
        <v>3556</v>
      </c>
      <c r="R517" s="837">
        <v>0.88194444444444442</v>
      </c>
      <c r="S517" s="850">
        <v>254</v>
      </c>
    </row>
    <row r="518" spans="1:19" ht="14.45" customHeight="1" x14ac:dyDescent="0.2">
      <c r="A518" s="831" t="s">
        <v>6417</v>
      </c>
      <c r="B518" s="832" t="s">
        <v>6418</v>
      </c>
      <c r="C518" s="832" t="s">
        <v>606</v>
      </c>
      <c r="D518" s="832" t="s">
        <v>2918</v>
      </c>
      <c r="E518" s="832" t="s">
        <v>6412</v>
      </c>
      <c r="F518" s="832" t="s">
        <v>6502</v>
      </c>
      <c r="G518" s="832" t="s">
        <v>6503</v>
      </c>
      <c r="H518" s="849">
        <v>40</v>
      </c>
      <c r="I518" s="849">
        <v>5040</v>
      </c>
      <c r="J518" s="832">
        <v>0.61053906723198059</v>
      </c>
      <c r="K518" s="832">
        <v>126</v>
      </c>
      <c r="L518" s="849">
        <v>65</v>
      </c>
      <c r="M518" s="849">
        <v>8255</v>
      </c>
      <c r="N518" s="832">
        <v>1</v>
      </c>
      <c r="O518" s="832">
        <v>127</v>
      </c>
      <c r="P518" s="849">
        <v>59</v>
      </c>
      <c r="Q518" s="849">
        <v>7434</v>
      </c>
      <c r="R518" s="837">
        <v>0.90054512416717136</v>
      </c>
      <c r="S518" s="850">
        <v>126</v>
      </c>
    </row>
    <row r="519" spans="1:19" ht="14.45" customHeight="1" x14ac:dyDescent="0.2">
      <c r="A519" s="831" t="s">
        <v>6417</v>
      </c>
      <c r="B519" s="832" t="s">
        <v>6418</v>
      </c>
      <c r="C519" s="832" t="s">
        <v>606</v>
      </c>
      <c r="D519" s="832" t="s">
        <v>2918</v>
      </c>
      <c r="E519" s="832" t="s">
        <v>6412</v>
      </c>
      <c r="F519" s="832" t="s">
        <v>6510</v>
      </c>
      <c r="G519" s="832" t="s">
        <v>6507</v>
      </c>
      <c r="H519" s="849"/>
      <c r="I519" s="849"/>
      <c r="J519" s="832"/>
      <c r="K519" s="832"/>
      <c r="L519" s="849">
        <v>2</v>
      </c>
      <c r="M519" s="849">
        <v>1138</v>
      </c>
      <c r="N519" s="832">
        <v>1</v>
      </c>
      <c r="O519" s="832">
        <v>569</v>
      </c>
      <c r="P519" s="849">
        <v>2</v>
      </c>
      <c r="Q519" s="849">
        <v>1146</v>
      </c>
      <c r="R519" s="837">
        <v>1.0070298769771528</v>
      </c>
      <c r="S519" s="850">
        <v>573</v>
      </c>
    </row>
    <row r="520" spans="1:19" ht="14.45" customHeight="1" x14ac:dyDescent="0.2">
      <c r="A520" s="831" t="s">
        <v>6417</v>
      </c>
      <c r="B520" s="832" t="s">
        <v>6418</v>
      </c>
      <c r="C520" s="832" t="s">
        <v>606</v>
      </c>
      <c r="D520" s="832" t="s">
        <v>2918</v>
      </c>
      <c r="E520" s="832" t="s">
        <v>6412</v>
      </c>
      <c r="F520" s="832" t="s">
        <v>6515</v>
      </c>
      <c r="G520" s="832" t="s">
        <v>6491</v>
      </c>
      <c r="H520" s="849"/>
      <c r="I520" s="849"/>
      <c r="J520" s="832"/>
      <c r="K520" s="832"/>
      <c r="L520" s="849">
        <v>1</v>
      </c>
      <c r="M520" s="849">
        <v>730</v>
      </c>
      <c r="N520" s="832">
        <v>1</v>
      </c>
      <c r="O520" s="832">
        <v>730</v>
      </c>
      <c r="P520" s="849"/>
      <c r="Q520" s="849"/>
      <c r="R520" s="837"/>
      <c r="S520" s="850"/>
    </row>
    <row r="521" spans="1:19" ht="14.45" customHeight="1" x14ac:dyDescent="0.2">
      <c r="A521" s="831" t="s">
        <v>6417</v>
      </c>
      <c r="B521" s="832" t="s">
        <v>6418</v>
      </c>
      <c r="C521" s="832" t="s">
        <v>606</v>
      </c>
      <c r="D521" s="832" t="s">
        <v>2918</v>
      </c>
      <c r="E521" s="832" t="s">
        <v>6412</v>
      </c>
      <c r="F521" s="832" t="s">
        <v>6516</v>
      </c>
      <c r="G521" s="832" t="s">
        <v>6517</v>
      </c>
      <c r="H521" s="849"/>
      <c r="I521" s="849"/>
      <c r="J521" s="832"/>
      <c r="K521" s="832"/>
      <c r="L521" s="849">
        <v>1</v>
      </c>
      <c r="M521" s="849">
        <v>834</v>
      </c>
      <c r="N521" s="832">
        <v>1</v>
      </c>
      <c r="O521" s="832">
        <v>834</v>
      </c>
      <c r="P521" s="849"/>
      <c r="Q521" s="849"/>
      <c r="R521" s="837"/>
      <c r="S521" s="850"/>
    </row>
    <row r="522" spans="1:19" ht="14.45" customHeight="1" x14ac:dyDescent="0.2">
      <c r="A522" s="831" t="s">
        <v>6417</v>
      </c>
      <c r="B522" s="832" t="s">
        <v>6418</v>
      </c>
      <c r="C522" s="832" t="s">
        <v>606</v>
      </c>
      <c r="D522" s="832" t="s">
        <v>2918</v>
      </c>
      <c r="E522" s="832" t="s">
        <v>6412</v>
      </c>
      <c r="F522" s="832" t="s">
        <v>6518</v>
      </c>
      <c r="G522" s="832" t="s">
        <v>6519</v>
      </c>
      <c r="H522" s="849">
        <v>1</v>
      </c>
      <c r="I522" s="849">
        <v>215</v>
      </c>
      <c r="J522" s="832">
        <v>0.5</v>
      </c>
      <c r="K522" s="832">
        <v>215</v>
      </c>
      <c r="L522" s="849">
        <v>2</v>
      </c>
      <c r="M522" s="849">
        <v>430</v>
      </c>
      <c r="N522" s="832">
        <v>1</v>
      </c>
      <c r="O522" s="832">
        <v>215</v>
      </c>
      <c r="P522" s="849"/>
      <c r="Q522" s="849"/>
      <c r="R522" s="837"/>
      <c r="S522" s="850"/>
    </row>
    <row r="523" spans="1:19" ht="14.45" customHeight="1" x14ac:dyDescent="0.2">
      <c r="A523" s="831" t="s">
        <v>6417</v>
      </c>
      <c r="B523" s="832" t="s">
        <v>6418</v>
      </c>
      <c r="C523" s="832" t="s">
        <v>606</v>
      </c>
      <c r="D523" s="832" t="s">
        <v>2918</v>
      </c>
      <c r="E523" s="832" t="s">
        <v>6412</v>
      </c>
      <c r="F523" s="832" t="s">
        <v>6520</v>
      </c>
      <c r="G523" s="832" t="s">
        <v>6521</v>
      </c>
      <c r="H523" s="849">
        <v>8</v>
      </c>
      <c r="I523" s="849">
        <v>680</v>
      </c>
      <c r="J523" s="832">
        <v>1.1295681063122924</v>
      </c>
      <c r="K523" s="832">
        <v>85</v>
      </c>
      <c r="L523" s="849">
        <v>7</v>
      </c>
      <c r="M523" s="849">
        <v>602</v>
      </c>
      <c r="N523" s="832">
        <v>1</v>
      </c>
      <c r="O523" s="832">
        <v>86</v>
      </c>
      <c r="P523" s="849"/>
      <c r="Q523" s="849"/>
      <c r="R523" s="837"/>
      <c r="S523" s="850"/>
    </row>
    <row r="524" spans="1:19" ht="14.45" customHeight="1" x14ac:dyDescent="0.2">
      <c r="A524" s="831" t="s">
        <v>6417</v>
      </c>
      <c r="B524" s="832" t="s">
        <v>6418</v>
      </c>
      <c r="C524" s="832" t="s">
        <v>606</v>
      </c>
      <c r="D524" s="832" t="s">
        <v>2918</v>
      </c>
      <c r="E524" s="832" t="s">
        <v>6412</v>
      </c>
      <c r="F524" s="832" t="s">
        <v>6522</v>
      </c>
      <c r="G524" s="832" t="s">
        <v>6523</v>
      </c>
      <c r="H524" s="849">
        <v>14</v>
      </c>
      <c r="I524" s="849">
        <v>4298</v>
      </c>
      <c r="J524" s="832">
        <v>4.6515151515151514</v>
      </c>
      <c r="K524" s="832">
        <v>307</v>
      </c>
      <c r="L524" s="849">
        <v>3</v>
      </c>
      <c r="M524" s="849">
        <v>924</v>
      </c>
      <c r="N524" s="832">
        <v>1</v>
      </c>
      <c r="O524" s="832">
        <v>308</v>
      </c>
      <c r="P524" s="849">
        <v>2</v>
      </c>
      <c r="Q524" s="849">
        <v>620</v>
      </c>
      <c r="R524" s="837">
        <v>0.67099567099567103</v>
      </c>
      <c r="S524" s="850">
        <v>310</v>
      </c>
    </row>
    <row r="525" spans="1:19" ht="14.45" customHeight="1" x14ac:dyDescent="0.2">
      <c r="A525" s="831" t="s">
        <v>6417</v>
      </c>
      <c r="B525" s="832" t="s">
        <v>6418</v>
      </c>
      <c r="C525" s="832" t="s">
        <v>606</v>
      </c>
      <c r="D525" s="832" t="s">
        <v>2918</v>
      </c>
      <c r="E525" s="832" t="s">
        <v>6412</v>
      </c>
      <c r="F525" s="832" t="s">
        <v>6525</v>
      </c>
      <c r="G525" s="832" t="s">
        <v>6523</v>
      </c>
      <c r="H525" s="849"/>
      <c r="I525" s="849"/>
      <c r="J525" s="832"/>
      <c r="K525" s="832"/>
      <c r="L525" s="849">
        <v>18</v>
      </c>
      <c r="M525" s="849">
        <v>6858</v>
      </c>
      <c r="N525" s="832">
        <v>1</v>
      </c>
      <c r="O525" s="832">
        <v>381</v>
      </c>
      <c r="P525" s="849">
        <v>16</v>
      </c>
      <c r="Q525" s="849">
        <v>6160</v>
      </c>
      <c r="R525" s="837">
        <v>0.89822105570137067</v>
      </c>
      <c r="S525" s="850">
        <v>385</v>
      </c>
    </row>
    <row r="526" spans="1:19" ht="14.45" customHeight="1" x14ac:dyDescent="0.2">
      <c r="A526" s="831" t="s">
        <v>6417</v>
      </c>
      <c r="B526" s="832" t="s">
        <v>6418</v>
      </c>
      <c r="C526" s="832" t="s">
        <v>606</v>
      </c>
      <c r="D526" s="832" t="s">
        <v>2918</v>
      </c>
      <c r="E526" s="832" t="s">
        <v>6412</v>
      </c>
      <c r="F526" s="832" t="s">
        <v>6526</v>
      </c>
      <c r="G526" s="832" t="s">
        <v>6527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275</v>
      </c>
      <c r="R526" s="837"/>
      <c r="S526" s="850">
        <v>275</v>
      </c>
    </row>
    <row r="527" spans="1:19" ht="14.45" customHeight="1" x14ac:dyDescent="0.2">
      <c r="A527" s="831" t="s">
        <v>6417</v>
      </c>
      <c r="B527" s="832" t="s">
        <v>6418</v>
      </c>
      <c r="C527" s="832" t="s">
        <v>606</v>
      </c>
      <c r="D527" s="832" t="s">
        <v>2919</v>
      </c>
      <c r="E527" s="832" t="s">
        <v>6412</v>
      </c>
      <c r="F527" s="832" t="s">
        <v>6470</v>
      </c>
      <c r="G527" s="832" t="s">
        <v>6471</v>
      </c>
      <c r="H527" s="849"/>
      <c r="I527" s="849"/>
      <c r="J527" s="832"/>
      <c r="K527" s="832"/>
      <c r="L527" s="849">
        <v>1</v>
      </c>
      <c r="M527" s="849">
        <v>252</v>
      </c>
      <c r="N527" s="832">
        <v>1</v>
      </c>
      <c r="O527" s="832">
        <v>252</v>
      </c>
      <c r="P527" s="849">
        <v>4</v>
      </c>
      <c r="Q527" s="849">
        <v>1016</v>
      </c>
      <c r="R527" s="837">
        <v>4.0317460317460316</v>
      </c>
      <c r="S527" s="850">
        <v>254</v>
      </c>
    </row>
    <row r="528" spans="1:19" ht="14.45" customHeight="1" x14ac:dyDescent="0.2">
      <c r="A528" s="831" t="s">
        <v>6417</v>
      </c>
      <c r="B528" s="832" t="s">
        <v>6418</v>
      </c>
      <c r="C528" s="832" t="s">
        <v>606</v>
      </c>
      <c r="D528" s="832" t="s">
        <v>2919</v>
      </c>
      <c r="E528" s="832" t="s">
        <v>6412</v>
      </c>
      <c r="F528" s="832" t="s">
        <v>6502</v>
      </c>
      <c r="G528" s="832" t="s">
        <v>6503</v>
      </c>
      <c r="H528" s="849"/>
      <c r="I528" s="849"/>
      <c r="J528" s="832"/>
      <c r="K528" s="832"/>
      <c r="L528" s="849">
        <v>4</v>
      </c>
      <c r="M528" s="849">
        <v>508</v>
      </c>
      <c r="N528" s="832">
        <v>1</v>
      </c>
      <c r="O528" s="832">
        <v>127</v>
      </c>
      <c r="P528" s="849">
        <v>10</v>
      </c>
      <c r="Q528" s="849">
        <v>1260</v>
      </c>
      <c r="R528" s="837">
        <v>2.4803149606299213</v>
      </c>
      <c r="S528" s="850">
        <v>126</v>
      </c>
    </row>
    <row r="529" spans="1:19" ht="14.45" customHeight="1" x14ac:dyDescent="0.2">
      <c r="A529" s="831" t="s">
        <v>6417</v>
      </c>
      <c r="B529" s="832" t="s">
        <v>6418</v>
      </c>
      <c r="C529" s="832" t="s">
        <v>606</v>
      </c>
      <c r="D529" s="832" t="s">
        <v>2919</v>
      </c>
      <c r="E529" s="832" t="s">
        <v>6412</v>
      </c>
      <c r="F529" s="832" t="s">
        <v>6518</v>
      </c>
      <c r="G529" s="832" t="s">
        <v>6519</v>
      </c>
      <c r="H529" s="849"/>
      <c r="I529" s="849"/>
      <c r="J529" s="832"/>
      <c r="K529" s="832"/>
      <c r="L529" s="849">
        <v>1</v>
      </c>
      <c r="M529" s="849">
        <v>215</v>
      </c>
      <c r="N529" s="832">
        <v>1</v>
      </c>
      <c r="O529" s="832">
        <v>215</v>
      </c>
      <c r="P529" s="849">
        <v>2</v>
      </c>
      <c r="Q529" s="849">
        <v>434</v>
      </c>
      <c r="R529" s="837">
        <v>2.0186046511627906</v>
      </c>
      <c r="S529" s="850">
        <v>217</v>
      </c>
    </row>
    <row r="530" spans="1:19" ht="14.45" customHeight="1" x14ac:dyDescent="0.2">
      <c r="A530" s="831" t="s">
        <v>6417</v>
      </c>
      <c r="B530" s="832" t="s">
        <v>6418</v>
      </c>
      <c r="C530" s="832" t="s">
        <v>606</v>
      </c>
      <c r="D530" s="832" t="s">
        <v>2919</v>
      </c>
      <c r="E530" s="832" t="s">
        <v>6412</v>
      </c>
      <c r="F530" s="832" t="s">
        <v>6520</v>
      </c>
      <c r="G530" s="832" t="s">
        <v>6521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88</v>
      </c>
      <c r="R530" s="837"/>
      <c r="S530" s="850">
        <v>88</v>
      </c>
    </row>
    <row r="531" spans="1:19" ht="14.45" customHeight="1" x14ac:dyDescent="0.2">
      <c r="A531" s="831" t="s">
        <v>6417</v>
      </c>
      <c r="B531" s="832" t="s">
        <v>6418</v>
      </c>
      <c r="C531" s="832" t="s">
        <v>606</v>
      </c>
      <c r="D531" s="832" t="s">
        <v>2919</v>
      </c>
      <c r="E531" s="832" t="s">
        <v>6412</v>
      </c>
      <c r="F531" s="832" t="s">
        <v>6522</v>
      </c>
      <c r="G531" s="832" t="s">
        <v>6523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310</v>
      </c>
      <c r="R531" s="837"/>
      <c r="S531" s="850">
        <v>310</v>
      </c>
    </row>
    <row r="532" spans="1:19" ht="14.45" customHeight="1" x14ac:dyDescent="0.2">
      <c r="A532" s="831" t="s">
        <v>6417</v>
      </c>
      <c r="B532" s="832" t="s">
        <v>6418</v>
      </c>
      <c r="C532" s="832" t="s">
        <v>606</v>
      </c>
      <c r="D532" s="832" t="s">
        <v>2919</v>
      </c>
      <c r="E532" s="832" t="s">
        <v>6412</v>
      </c>
      <c r="F532" s="832" t="s">
        <v>6525</v>
      </c>
      <c r="G532" s="832" t="s">
        <v>6523</v>
      </c>
      <c r="H532" s="849"/>
      <c r="I532" s="849"/>
      <c r="J532" s="832"/>
      <c r="K532" s="832"/>
      <c r="L532" s="849">
        <v>2</v>
      </c>
      <c r="M532" s="849">
        <v>762</v>
      </c>
      <c r="N532" s="832">
        <v>1</v>
      </c>
      <c r="O532" s="832">
        <v>381</v>
      </c>
      <c r="P532" s="849">
        <v>8</v>
      </c>
      <c r="Q532" s="849">
        <v>3080</v>
      </c>
      <c r="R532" s="837">
        <v>4.0419947506561682</v>
      </c>
      <c r="S532" s="850">
        <v>385</v>
      </c>
    </row>
    <row r="533" spans="1:19" ht="14.45" customHeight="1" x14ac:dyDescent="0.2">
      <c r="A533" s="831" t="s">
        <v>6417</v>
      </c>
      <c r="B533" s="832" t="s">
        <v>6418</v>
      </c>
      <c r="C533" s="832" t="s">
        <v>606</v>
      </c>
      <c r="D533" s="832" t="s">
        <v>6363</v>
      </c>
      <c r="E533" s="832" t="s">
        <v>6412</v>
      </c>
      <c r="F533" s="832" t="s">
        <v>6470</v>
      </c>
      <c r="G533" s="832" t="s">
        <v>6471</v>
      </c>
      <c r="H533" s="849">
        <v>27</v>
      </c>
      <c r="I533" s="849">
        <v>6777</v>
      </c>
      <c r="J533" s="832">
        <v>0.41373626373626371</v>
      </c>
      <c r="K533" s="832">
        <v>251</v>
      </c>
      <c r="L533" s="849">
        <v>65</v>
      </c>
      <c r="M533" s="849">
        <v>16380</v>
      </c>
      <c r="N533" s="832">
        <v>1</v>
      </c>
      <c r="O533" s="832">
        <v>252</v>
      </c>
      <c r="P533" s="849">
        <v>6</v>
      </c>
      <c r="Q533" s="849">
        <v>1524</v>
      </c>
      <c r="R533" s="837">
        <v>9.3040293040293043E-2</v>
      </c>
      <c r="S533" s="850">
        <v>254</v>
      </c>
    </row>
    <row r="534" spans="1:19" ht="14.45" customHeight="1" x14ac:dyDescent="0.2">
      <c r="A534" s="831" t="s">
        <v>6417</v>
      </c>
      <c r="B534" s="832" t="s">
        <v>6418</v>
      </c>
      <c r="C534" s="832" t="s">
        <v>606</v>
      </c>
      <c r="D534" s="832" t="s">
        <v>6363</v>
      </c>
      <c r="E534" s="832" t="s">
        <v>6412</v>
      </c>
      <c r="F534" s="832" t="s">
        <v>6502</v>
      </c>
      <c r="G534" s="832" t="s">
        <v>6503</v>
      </c>
      <c r="H534" s="849">
        <v>86</v>
      </c>
      <c r="I534" s="849">
        <v>10836</v>
      </c>
      <c r="J534" s="832">
        <v>0.34919918790886534</v>
      </c>
      <c r="K534" s="832">
        <v>126</v>
      </c>
      <c r="L534" s="849">
        <v>245</v>
      </c>
      <c r="M534" s="849">
        <v>31031</v>
      </c>
      <c r="N534" s="832">
        <v>1</v>
      </c>
      <c r="O534" s="832">
        <v>126.65714285714286</v>
      </c>
      <c r="P534" s="849">
        <v>36</v>
      </c>
      <c r="Q534" s="849">
        <v>4536</v>
      </c>
      <c r="R534" s="837">
        <v>0.14617640424092038</v>
      </c>
      <c r="S534" s="850">
        <v>126</v>
      </c>
    </row>
    <row r="535" spans="1:19" ht="14.45" customHeight="1" x14ac:dyDescent="0.2">
      <c r="A535" s="831" t="s">
        <v>6417</v>
      </c>
      <c r="B535" s="832" t="s">
        <v>6418</v>
      </c>
      <c r="C535" s="832" t="s">
        <v>606</v>
      </c>
      <c r="D535" s="832" t="s">
        <v>6363</v>
      </c>
      <c r="E535" s="832" t="s">
        <v>6412</v>
      </c>
      <c r="F535" s="832" t="s">
        <v>6506</v>
      </c>
      <c r="G535" s="832" t="s">
        <v>6507</v>
      </c>
      <c r="H535" s="849">
        <v>1</v>
      </c>
      <c r="I535" s="849">
        <v>495</v>
      </c>
      <c r="J535" s="832"/>
      <c r="K535" s="832">
        <v>495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5" customHeight="1" x14ac:dyDescent="0.2">
      <c r="A536" s="831" t="s">
        <v>6417</v>
      </c>
      <c r="B536" s="832" t="s">
        <v>6418</v>
      </c>
      <c r="C536" s="832" t="s">
        <v>606</v>
      </c>
      <c r="D536" s="832" t="s">
        <v>6363</v>
      </c>
      <c r="E536" s="832" t="s">
        <v>6412</v>
      </c>
      <c r="F536" s="832" t="s">
        <v>6510</v>
      </c>
      <c r="G536" s="832" t="s">
        <v>6507</v>
      </c>
      <c r="H536" s="849">
        <v>34</v>
      </c>
      <c r="I536" s="849">
        <v>19312</v>
      </c>
      <c r="J536" s="832">
        <v>0.45253661394258932</v>
      </c>
      <c r="K536" s="832">
        <v>568</v>
      </c>
      <c r="L536" s="849">
        <v>75</v>
      </c>
      <c r="M536" s="849">
        <v>42675</v>
      </c>
      <c r="N536" s="832">
        <v>1</v>
      </c>
      <c r="O536" s="832">
        <v>569</v>
      </c>
      <c r="P536" s="849">
        <v>13</v>
      </c>
      <c r="Q536" s="849">
        <v>7449</v>
      </c>
      <c r="R536" s="837">
        <v>0.17455184534270651</v>
      </c>
      <c r="S536" s="850">
        <v>573</v>
      </c>
    </row>
    <row r="537" spans="1:19" ht="14.45" customHeight="1" x14ac:dyDescent="0.2">
      <c r="A537" s="831" t="s">
        <v>6417</v>
      </c>
      <c r="B537" s="832" t="s">
        <v>6418</v>
      </c>
      <c r="C537" s="832" t="s">
        <v>606</v>
      </c>
      <c r="D537" s="832" t="s">
        <v>6363</v>
      </c>
      <c r="E537" s="832" t="s">
        <v>6412</v>
      </c>
      <c r="F537" s="832" t="s">
        <v>6525</v>
      </c>
      <c r="G537" s="832" t="s">
        <v>6523</v>
      </c>
      <c r="H537" s="849">
        <v>1</v>
      </c>
      <c r="I537" s="849">
        <v>380</v>
      </c>
      <c r="J537" s="832">
        <v>0.49868766404199477</v>
      </c>
      <c r="K537" s="832">
        <v>380</v>
      </c>
      <c r="L537" s="849">
        <v>2</v>
      </c>
      <c r="M537" s="849">
        <v>762</v>
      </c>
      <c r="N537" s="832">
        <v>1</v>
      </c>
      <c r="O537" s="832">
        <v>381</v>
      </c>
      <c r="P537" s="849"/>
      <c r="Q537" s="849"/>
      <c r="R537" s="837"/>
      <c r="S537" s="850"/>
    </row>
    <row r="538" spans="1:19" ht="14.45" customHeight="1" x14ac:dyDescent="0.2">
      <c r="A538" s="831" t="s">
        <v>6417</v>
      </c>
      <c r="B538" s="832" t="s">
        <v>6418</v>
      </c>
      <c r="C538" s="832" t="s">
        <v>606</v>
      </c>
      <c r="D538" s="832" t="s">
        <v>2920</v>
      </c>
      <c r="E538" s="832" t="s">
        <v>6412</v>
      </c>
      <c r="F538" s="832" t="s">
        <v>6470</v>
      </c>
      <c r="G538" s="832" t="s">
        <v>6471</v>
      </c>
      <c r="H538" s="849">
        <v>9</v>
      </c>
      <c r="I538" s="849">
        <v>2259</v>
      </c>
      <c r="J538" s="832">
        <v>1.1205357142857142</v>
      </c>
      <c r="K538" s="832">
        <v>251</v>
      </c>
      <c r="L538" s="849">
        <v>8</v>
      </c>
      <c r="M538" s="849">
        <v>2016</v>
      </c>
      <c r="N538" s="832">
        <v>1</v>
      </c>
      <c r="O538" s="832">
        <v>252</v>
      </c>
      <c r="P538" s="849"/>
      <c r="Q538" s="849"/>
      <c r="R538" s="837"/>
      <c r="S538" s="850"/>
    </row>
    <row r="539" spans="1:19" ht="14.45" customHeight="1" x14ac:dyDescent="0.2">
      <c r="A539" s="831" t="s">
        <v>6417</v>
      </c>
      <c r="B539" s="832" t="s">
        <v>6418</v>
      </c>
      <c r="C539" s="832" t="s">
        <v>606</v>
      </c>
      <c r="D539" s="832" t="s">
        <v>2920</v>
      </c>
      <c r="E539" s="832" t="s">
        <v>6412</v>
      </c>
      <c r="F539" s="832" t="s">
        <v>6502</v>
      </c>
      <c r="G539" s="832" t="s">
        <v>6503</v>
      </c>
      <c r="H539" s="849">
        <v>36</v>
      </c>
      <c r="I539" s="849">
        <v>4536</v>
      </c>
      <c r="J539" s="832">
        <v>1.1161417322834646</v>
      </c>
      <c r="K539" s="832">
        <v>126</v>
      </c>
      <c r="L539" s="849">
        <v>32</v>
      </c>
      <c r="M539" s="849">
        <v>4064</v>
      </c>
      <c r="N539" s="832">
        <v>1</v>
      </c>
      <c r="O539" s="832">
        <v>127</v>
      </c>
      <c r="P539" s="849"/>
      <c r="Q539" s="849"/>
      <c r="R539" s="837"/>
      <c r="S539" s="850"/>
    </row>
    <row r="540" spans="1:19" ht="14.45" customHeight="1" x14ac:dyDescent="0.2">
      <c r="A540" s="831" t="s">
        <v>6417</v>
      </c>
      <c r="B540" s="832" t="s">
        <v>6418</v>
      </c>
      <c r="C540" s="832" t="s">
        <v>606</v>
      </c>
      <c r="D540" s="832" t="s">
        <v>2920</v>
      </c>
      <c r="E540" s="832" t="s">
        <v>6412</v>
      </c>
      <c r="F540" s="832" t="s">
        <v>6510</v>
      </c>
      <c r="G540" s="832" t="s">
        <v>6507</v>
      </c>
      <c r="H540" s="849">
        <v>2</v>
      </c>
      <c r="I540" s="849">
        <v>1136</v>
      </c>
      <c r="J540" s="832"/>
      <c r="K540" s="832">
        <v>568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5" customHeight="1" x14ac:dyDescent="0.2">
      <c r="A541" s="831" t="s">
        <v>6417</v>
      </c>
      <c r="B541" s="832" t="s">
        <v>6418</v>
      </c>
      <c r="C541" s="832" t="s">
        <v>606</v>
      </c>
      <c r="D541" s="832" t="s">
        <v>2920</v>
      </c>
      <c r="E541" s="832" t="s">
        <v>6412</v>
      </c>
      <c r="F541" s="832" t="s">
        <v>6522</v>
      </c>
      <c r="G541" s="832" t="s">
        <v>6523</v>
      </c>
      <c r="H541" s="849"/>
      <c r="I541" s="849"/>
      <c r="J541" s="832"/>
      <c r="K541" s="832"/>
      <c r="L541" s="849">
        <v>14</v>
      </c>
      <c r="M541" s="849">
        <v>4312</v>
      </c>
      <c r="N541" s="832">
        <v>1</v>
      </c>
      <c r="O541" s="832">
        <v>308</v>
      </c>
      <c r="P541" s="849"/>
      <c r="Q541" s="849"/>
      <c r="R541" s="837"/>
      <c r="S541" s="850"/>
    </row>
    <row r="542" spans="1:19" ht="14.45" customHeight="1" x14ac:dyDescent="0.2">
      <c r="A542" s="831" t="s">
        <v>6417</v>
      </c>
      <c r="B542" s="832" t="s">
        <v>6418</v>
      </c>
      <c r="C542" s="832" t="s">
        <v>606</v>
      </c>
      <c r="D542" s="832" t="s">
        <v>2920</v>
      </c>
      <c r="E542" s="832" t="s">
        <v>6412</v>
      </c>
      <c r="F542" s="832" t="s">
        <v>6525</v>
      </c>
      <c r="G542" s="832" t="s">
        <v>6523</v>
      </c>
      <c r="H542" s="849">
        <v>14</v>
      </c>
      <c r="I542" s="849">
        <v>5320</v>
      </c>
      <c r="J542" s="832"/>
      <c r="K542" s="832">
        <v>380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5" customHeight="1" x14ac:dyDescent="0.2">
      <c r="A543" s="831" t="s">
        <v>6417</v>
      </c>
      <c r="B543" s="832" t="s">
        <v>6418</v>
      </c>
      <c r="C543" s="832" t="s">
        <v>606</v>
      </c>
      <c r="D543" s="832" t="s">
        <v>6358</v>
      </c>
      <c r="E543" s="832" t="s">
        <v>6412</v>
      </c>
      <c r="F543" s="832" t="s">
        <v>6470</v>
      </c>
      <c r="G543" s="832" t="s">
        <v>6471</v>
      </c>
      <c r="H543" s="849">
        <v>2</v>
      </c>
      <c r="I543" s="849">
        <v>502</v>
      </c>
      <c r="J543" s="832"/>
      <c r="K543" s="832">
        <v>251</v>
      </c>
      <c r="L543" s="849"/>
      <c r="M543" s="849"/>
      <c r="N543" s="832"/>
      <c r="O543" s="832"/>
      <c r="P543" s="849">
        <v>1</v>
      </c>
      <c r="Q543" s="849">
        <v>254</v>
      </c>
      <c r="R543" s="837"/>
      <c r="S543" s="850">
        <v>254</v>
      </c>
    </row>
    <row r="544" spans="1:19" ht="14.45" customHeight="1" x14ac:dyDescent="0.2">
      <c r="A544" s="831" t="s">
        <v>6417</v>
      </c>
      <c r="B544" s="832" t="s">
        <v>6418</v>
      </c>
      <c r="C544" s="832" t="s">
        <v>606</v>
      </c>
      <c r="D544" s="832" t="s">
        <v>6358</v>
      </c>
      <c r="E544" s="832" t="s">
        <v>6412</v>
      </c>
      <c r="F544" s="832" t="s">
        <v>6502</v>
      </c>
      <c r="G544" s="832" t="s">
        <v>6503</v>
      </c>
      <c r="H544" s="849">
        <v>14</v>
      </c>
      <c r="I544" s="849">
        <v>1764</v>
      </c>
      <c r="J544" s="832">
        <v>1.1574803149606299</v>
      </c>
      <c r="K544" s="832">
        <v>126</v>
      </c>
      <c r="L544" s="849">
        <v>12</v>
      </c>
      <c r="M544" s="849">
        <v>1524</v>
      </c>
      <c r="N544" s="832">
        <v>1</v>
      </c>
      <c r="O544" s="832">
        <v>127</v>
      </c>
      <c r="P544" s="849">
        <v>9</v>
      </c>
      <c r="Q544" s="849">
        <v>1134</v>
      </c>
      <c r="R544" s="837">
        <v>0.74409448818897639</v>
      </c>
      <c r="S544" s="850">
        <v>126</v>
      </c>
    </row>
    <row r="545" spans="1:19" ht="14.45" customHeight="1" x14ac:dyDescent="0.2">
      <c r="A545" s="831" t="s">
        <v>6417</v>
      </c>
      <c r="B545" s="832" t="s">
        <v>6418</v>
      </c>
      <c r="C545" s="832" t="s">
        <v>606</v>
      </c>
      <c r="D545" s="832" t="s">
        <v>6358</v>
      </c>
      <c r="E545" s="832" t="s">
        <v>6412</v>
      </c>
      <c r="F545" s="832" t="s">
        <v>6506</v>
      </c>
      <c r="G545" s="832" t="s">
        <v>6507</v>
      </c>
      <c r="H545" s="849">
        <v>1</v>
      </c>
      <c r="I545" s="849">
        <v>495</v>
      </c>
      <c r="J545" s="832"/>
      <c r="K545" s="832">
        <v>495</v>
      </c>
      <c r="L545" s="849"/>
      <c r="M545" s="849"/>
      <c r="N545" s="832"/>
      <c r="O545" s="832"/>
      <c r="P545" s="849">
        <v>3</v>
      </c>
      <c r="Q545" s="849">
        <v>1494</v>
      </c>
      <c r="R545" s="837"/>
      <c r="S545" s="850">
        <v>498</v>
      </c>
    </row>
    <row r="546" spans="1:19" ht="14.45" customHeight="1" x14ac:dyDescent="0.2">
      <c r="A546" s="831" t="s">
        <v>6417</v>
      </c>
      <c r="B546" s="832" t="s">
        <v>6418</v>
      </c>
      <c r="C546" s="832" t="s">
        <v>606</v>
      </c>
      <c r="D546" s="832" t="s">
        <v>6358</v>
      </c>
      <c r="E546" s="832" t="s">
        <v>6412</v>
      </c>
      <c r="F546" s="832" t="s">
        <v>6522</v>
      </c>
      <c r="G546" s="832" t="s">
        <v>6523</v>
      </c>
      <c r="H546" s="849">
        <v>3</v>
      </c>
      <c r="I546" s="849">
        <v>921</v>
      </c>
      <c r="J546" s="832"/>
      <c r="K546" s="832">
        <v>307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5" customHeight="1" x14ac:dyDescent="0.2">
      <c r="A547" s="831" t="s">
        <v>6417</v>
      </c>
      <c r="B547" s="832" t="s">
        <v>6418</v>
      </c>
      <c r="C547" s="832" t="s">
        <v>606</v>
      </c>
      <c r="D547" s="832" t="s">
        <v>6358</v>
      </c>
      <c r="E547" s="832" t="s">
        <v>6412</v>
      </c>
      <c r="F547" s="832" t="s">
        <v>6525</v>
      </c>
      <c r="G547" s="832" t="s">
        <v>6523</v>
      </c>
      <c r="H547" s="849"/>
      <c r="I547" s="849"/>
      <c r="J547" s="832"/>
      <c r="K547" s="832"/>
      <c r="L547" s="849">
        <v>1</v>
      </c>
      <c r="M547" s="849">
        <v>381</v>
      </c>
      <c r="N547" s="832">
        <v>1</v>
      </c>
      <c r="O547" s="832">
        <v>381</v>
      </c>
      <c r="P547" s="849"/>
      <c r="Q547" s="849"/>
      <c r="R547" s="837"/>
      <c r="S547" s="850"/>
    </row>
    <row r="548" spans="1:19" ht="14.45" customHeight="1" x14ac:dyDescent="0.2">
      <c r="A548" s="831" t="s">
        <v>6417</v>
      </c>
      <c r="B548" s="832" t="s">
        <v>6418</v>
      </c>
      <c r="C548" s="832" t="s">
        <v>606</v>
      </c>
      <c r="D548" s="832" t="s">
        <v>2921</v>
      </c>
      <c r="E548" s="832" t="s">
        <v>6412</v>
      </c>
      <c r="F548" s="832" t="s">
        <v>6470</v>
      </c>
      <c r="G548" s="832" t="s">
        <v>6471</v>
      </c>
      <c r="H548" s="849">
        <v>23</v>
      </c>
      <c r="I548" s="849">
        <v>5773</v>
      </c>
      <c r="J548" s="832">
        <v>0.67378618113912236</v>
      </c>
      <c r="K548" s="832">
        <v>251</v>
      </c>
      <c r="L548" s="849">
        <v>34</v>
      </c>
      <c r="M548" s="849">
        <v>8568</v>
      </c>
      <c r="N548" s="832">
        <v>1</v>
      </c>
      <c r="O548" s="832">
        <v>252</v>
      </c>
      <c r="P548" s="849"/>
      <c r="Q548" s="849"/>
      <c r="R548" s="837"/>
      <c r="S548" s="850"/>
    </row>
    <row r="549" spans="1:19" ht="14.45" customHeight="1" x14ac:dyDescent="0.2">
      <c r="A549" s="831" t="s">
        <v>6417</v>
      </c>
      <c r="B549" s="832" t="s">
        <v>6418</v>
      </c>
      <c r="C549" s="832" t="s">
        <v>606</v>
      </c>
      <c r="D549" s="832" t="s">
        <v>2921</v>
      </c>
      <c r="E549" s="832" t="s">
        <v>6412</v>
      </c>
      <c r="F549" s="832" t="s">
        <v>6502</v>
      </c>
      <c r="G549" s="832" t="s">
        <v>6503</v>
      </c>
      <c r="H549" s="849">
        <v>68</v>
      </c>
      <c r="I549" s="849">
        <v>8568</v>
      </c>
      <c r="J549" s="832">
        <v>0.67539019391455146</v>
      </c>
      <c r="K549" s="832">
        <v>126</v>
      </c>
      <c r="L549" s="849">
        <v>100</v>
      </c>
      <c r="M549" s="849">
        <v>12686</v>
      </c>
      <c r="N549" s="832">
        <v>1</v>
      </c>
      <c r="O549" s="832">
        <v>126.86</v>
      </c>
      <c r="P549" s="849"/>
      <c r="Q549" s="849"/>
      <c r="R549" s="837"/>
      <c r="S549" s="850"/>
    </row>
    <row r="550" spans="1:19" ht="14.45" customHeight="1" x14ac:dyDescent="0.2">
      <c r="A550" s="831" t="s">
        <v>6417</v>
      </c>
      <c r="B550" s="832" t="s">
        <v>6418</v>
      </c>
      <c r="C550" s="832" t="s">
        <v>606</v>
      </c>
      <c r="D550" s="832" t="s">
        <v>2921</v>
      </c>
      <c r="E550" s="832" t="s">
        <v>6412</v>
      </c>
      <c r="F550" s="832" t="s">
        <v>6510</v>
      </c>
      <c r="G550" s="832" t="s">
        <v>6507</v>
      </c>
      <c r="H550" s="849">
        <v>3</v>
      </c>
      <c r="I550" s="849">
        <v>1704</v>
      </c>
      <c r="J550" s="832">
        <v>2.9947275922671355</v>
      </c>
      <c r="K550" s="832">
        <v>568</v>
      </c>
      <c r="L550" s="849">
        <v>1</v>
      </c>
      <c r="M550" s="849">
        <v>569</v>
      </c>
      <c r="N550" s="832">
        <v>1</v>
      </c>
      <c r="O550" s="832">
        <v>569</v>
      </c>
      <c r="P550" s="849"/>
      <c r="Q550" s="849"/>
      <c r="R550" s="837"/>
      <c r="S550" s="850"/>
    </row>
    <row r="551" spans="1:19" ht="14.45" customHeight="1" x14ac:dyDescent="0.2">
      <c r="A551" s="831" t="s">
        <v>6417</v>
      </c>
      <c r="B551" s="832" t="s">
        <v>6418</v>
      </c>
      <c r="C551" s="832" t="s">
        <v>606</v>
      </c>
      <c r="D551" s="832" t="s">
        <v>2921</v>
      </c>
      <c r="E551" s="832" t="s">
        <v>6412</v>
      </c>
      <c r="F551" s="832" t="s">
        <v>6512</v>
      </c>
      <c r="G551" s="832" t="s">
        <v>6513</v>
      </c>
      <c r="H551" s="849">
        <v>15</v>
      </c>
      <c r="I551" s="849">
        <v>6930</v>
      </c>
      <c r="J551" s="832">
        <v>2.4892241379310347</v>
      </c>
      <c r="K551" s="832">
        <v>462</v>
      </c>
      <c r="L551" s="849">
        <v>6</v>
      </c>
      <c r="M551" s="849">
        <v>2784</v>
      </c>
      <c r="N551" s="832">
        <v>1</v>
      </c>
      <c r="O551" s="832">
        <v>464</v>
      </c>
      <c r="P551" s="849"/>
      <c r="Q551" s="849"/>
      <c r="R551" s="837"/>
      <c r="S551" s="850"/>
    </row>
    <row r="552" spans="1:19" ht="14.45" customHeight="1" x14ac:dyDescent="0.2">
      <c r="A552" s="831" t="s">
        <v>6417</v>
      </c>
      <c r="B552" s="832" t="s">
        <v>6418</v>
      </c>
      <c r="C552" s="832" t="s">
        <v>606</v>
      </c>
      <c r="D552" s="832" t="s">
        <v>2921</v>
      </c>
      <c r="E552" s="832" t="s">
        <v>6412</v>
      </c>
      <c r="F552" s="832" t="s">
        <v>6518</v>
      </c>
      <c r="G552" s="832" t="s">
        <v>6519</v>
      </c>
      <c r="H552" s="849"/>
      <c r="I552" s="849"/>
      <c r="J552" s="832"/>
      <c r="K552" s="832"/>
      <c r="L552" s="849">
        <v>1</v>
      </c>
      <c r="M552" s="849">
        <v>215</v>
      </c>
      <c r="N552" s="832">
        <v>1</v>
      </c>
      <c r="O552" s="832">
        <v>215</v>
      </c>
      <c r="P552" s="849"/>
      <c r="Q552" s="849"/>
      <c r="R552" s="837"/>
      <c r="S552" s="850"/>
    </row>
    <row r="553" spans="1:19" ht="14.45" customHeight="1" x14ac:dyDescent="0.2">
      <c r="A553" s="831" t="s">
        <v>6417</v>
      </c>
      <c r="B553" s="832" t="s">
        <v>6418</v>
      </c>
      <c r="C553" s="832" t="s">
        <v>606</v>
      </c>
      <c r="D553" s="832" t="s">
        <v>2921</v>
      </c>
      <c r="E553" s="832" t="s">
        <v>6412</v>
      </c>
      <c r="F553" s="832" t="s">
        <v>6520</v>
      </c>
      <c r="G553" s="832" t="s">
        <v>6521</v>
      </c>
      <c r="H553" s="849">
        <v>1</v>
      </c>
      <c r="I553" s="849">
        <v>85</v>
      </c>
      <c r="J553" s="832"/>
      <c r="K553" s="832">
        <v>85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5" customHeight="1" x14ac:dyDescent="0.2">
      <c r="A554" s="831" t="s">
        <v>6417</v>
      </c>
      <c r="B554" s="832" t="s">
        <v>6418</v>
      </c>
      <c r="C554" s="832" t="s">
        <v>606</v>
      </c>
      <c r="D554" s="832" t="s">
        <v>2921</v>
      </c>
      <c r="E554" s="832" t="s">
        <v>6412</v>
      </c>
      <c r="F554" s="832" t="s">
        <v>6522</v>
      </c>
      <c r="G554" s="832" t="s">
        <v>6523</v>
      </c>
      <c r="H554" s="849">
        <v>1</v>
      </c>
      <c r="I554" s="849">
        <v>307</v>
      </c>
      <c r="J554" s="832">
        <v>0.99675324675324672</v>
      </c>
      <c r="K554" s="832">
        <v>307</v>
      </c>
      <c r="L554" s="849">
        <v>1</v>
      </c>
      <c r="M554" s="849">
        <v>308</v>
      </c>
      <c r="N554" s="832">
        <v>1</v>
      </c>
      <c r="O554" s="832">
        <v>308</v>
      </c>
      <c r="P554" s="849"/>
      <c r="Q554" s="849"/>
      <c r="R554" s="837"/>
      <c r="S554" s="850"/>
    </row>
    <row r="555" spans="1:19" ht="14.45" customHeight="1" x14ac:dyDescent="0.2">
      <c r="A555" s="831" t="s">
        <v>6417</v>
      </c>
      <c r="B555" s="832" t="s">
        <v>6418</v>
      </c>
      <c r="C555" s="832" t="s">
        <v>606</v>
      </c>
      <c r="D555" s="832" t="s">
        <v>2921</v>
      </c>
      <c r="E555" s="832" t="s">
        <v>6412</v>
      </c>
      <c r="F555" s="832" t="s">
        <v>6525</v>
      </c>
      <c r="G555" s="832" t="s">
        <v>6523</v>
      </c>
      <c r="H555" s="849">
        <v>8</v>
      </c>
      <c r="I555" s="849">
        <v>3040</v>
      </c>
      <c r="J555" s="832">
        <v>0.66491688538932636</v>
      </c>
      <c r="K555" s="832">
        <v>380</v>
      </c>
      <c r="L555" s="849">
        <v>12</v>
      </c>
      <c r="M555" s="849">
        <v>4572</v>
      </c>
      <c r="N555" s="832">
        <v>1</v>
      </c>
      <c r="O555" s="832">
        <v>381</v>
      </c>
      <c r="P555" s="849"/>
      <c r="Q555" s="849"/>
      <c r="R555" s="837"/>
      <c r="S555" s="850"/>
    </row>
    <row r="556" spans="1:19" ht="14.45" customHeight="1" x14ac:dyDescent="0.2">
      <c r="A556" s="831" t="s">
        <v>6417</v>
      </c>
      <c r="B556" s="832" t="s">
        <v>6418</v>
      </c>
      <c r="C556" s="832" t="s">
        <v>606</v>
      </c>
      <c r="D556" s="832" t="s">
        <v>2921</v>
      </c>
      <c r="E556" s="832" t="s">
        <v>6412</v>
      </c>
      <c r="F556" s="832" t="s">
        <v>6528</v>
      </c>
      <c r="G556" s="832" t="s">
        <v>6513</v>
      </c>
      <c r="H556" s="849"/>
      <c r="I556" s="849"/>
      <c r="J556" s="832"/>
      <c r="K556" s="832"/>
      <c r="L556" s="849">
        <v>17</v>
      </c>
      <c r="M556" s="849">
        <v>6013</v>
      </c>
      <c r="N556" s="832">
        <v>1</v>
      </c>
      <c r="O556" s="832">
        <v>353.70588235294116</v>
      </c>
      <c r="P556" s="849"/>
      <c r="Q556" s="849"/>
      <c r="R556" s="837"/>
      <c r="S556" s="850"/>
    </row>
    <row r="557" spans="1:19" ht="14.45" customHeight="1" x14ac:dyDescent="0.2">
      <c r="A557" s="831" t="s">
        <v>6417</v>
      </c>
      <c r="B557" s="832" t="s">
        <v>6418</v>
      </c>
      <c r="C557" s="832" t="s">
        <v>606</v>
      </c>
      <c r="D557" s="832" t="s">
        <v>6365</v>
      </c>
      <c r="E557" s="832" t="s">
        <v>6412</v>
      </c>
      <c r="F557" s="832" t="s">
        <v>6470</v>
      </c>
      <c r="G557" s="832" t="s">
        <v>6471</v>
      </c>
      <c r="H557" s="849">
        <v>1</v>
      </c>
      <c r="I557" s="849">
        <v>251</v>
      </c>
      <c r="J557" s="832">
        <v>0.16600529100529102</v>
      </c>
      <c r="K557" s="832">
        <v>251</v>
      </c>
      <c r="L557" s="849">
        <v>6</v>
      </c>
      <c r="M557" s="849">
        <v>1512</v>
      </c>
      <c r="N557" s="832">
        <v>1</v>
      </c>
      <c r="O557" s="832">
        <v>252</v>
      </c>
      <c r="P557" s="849">
        <v>1</v>
      </c>
      <c r="Q557" s="849">
        <v>254</v>
      </c>
      <c r="R557" s="837">
        <v>0.16798941798941799</v>
      </c>
      <c r="S557" s="850">
        <v>254</v>
      </c>
    </row>
    <row r="558" spans="1:19" ht="14.45" customHeight="1" x14ac:dyDescent="0.2">
      <c r="A558" s="831" t="s">
        <v>6417</v>
      </c>
      <c r="B558" s="832" t="s">
        <v>6418</v>
      </c>
      <c r="C558" s="832" t="s">
        <v>606</v>
      </c>
      <c r="D558" s="832" t="s">
        <v>6365</v>
      </c>
      <c r="E558" s="832" t="s">
        <v>6412</v>
      </c>
      <c r="F558" s="832" t="s">
        <v>6502</v>
      </c>
      <c r="G558" s="832" t="s">
        <v>6503</v>
      </c>
      <c r="H558" s="849">
        <v>1</v>
      </c>
      <c r="I558" s="849">
        <v>126</v>
      </c>
      <c r="J558" s="832">
        <v>0.19936708860759494</v>
      </c>
      <c r="K558" s="832">
        <v>126</v>
      </c>
      <c r="L558" s="849">
        <v>5</v>
      </c>
      <c r="M558" s="849">
        <v>632</v>
      </c>
      <c r="N558" s="832">
        <v>1</v>
      </c>
      <c r="O558" s="832">
        <v>126.4</v>
      </c>
      <c r="P558" s="849">
        <v>1</v>
      </c>
      <c r="Q558" s="849">
        <v>126</v>
      </c>
      <c r="R558" s="837">
        <v>0.19936708860759494</v>
      </c>
      <c r="S558" s="850">
        <v>126</v>
      </c>
    </row>
    <row r="559" spans="1:19" ht="14.45" customHeight="1" x14ac:dyDescent="0.2">
      <c r="A559" s="831" t="s">
        <v>6417</v>
      </c>
      <c r="B559" s="832" t="s">
        <v>6418</v>
      </c>
      <c r="C559" s="832" t="s">
        <v>606</v>
      </c>
      <c r="D559" s="832" t="s">
        <v>6365</v>
      </c>
      <c r="E559" s="832" t="s">
        <v>6412</v>
      </c>
      <c r="F559" s="832" t="s">
        <v>6522</v>
      </c>
      <c r="G559" s="832" t="s">
        <v>6523</v>
      </c>
      <c r="H559" s="849">
        <v>1</v>
      </c>
      <c r="I559" s="849">
        <v>307</v>
      </c>
      <c r="J559" s="832">
        <v>0.16612554112554112</v>
      </c>
      <c r="K559" s="832">
        <v>307</v>
      </c>
      <c r="L559" s="849">
        <v>6</v>
      </c>
      <c r="M559" s="849">
        <v>1848</v>
      </c>
      <c r="N559" s="832">
        <v>1</v>
      </c>
      <c r="O559" s="832">
        <v>308</v>
      </c>
      <c r="P559" s="849">
        <v>2</v>
      </c>
      <c r="Q559" s="849">
        <v>620</v>
      </c>
      <c r="R559" s="837">
        <v>0.33549783549783552</v>
      </c>
      <c r="S559" s="850">
        <v>310</v>
      </c>
    </row>
    <row r="560" spans="1:19" ht="14.45" customHeight="1" x14ac:dyDescent="0.2">
      <c r="A560" s="831" t="s">
        <v>6417</v>
      </c>
      <c r="B560" s="832" t="s">
        <v>6418</v>
      </c>
      <c r="C560" s="832" t="s">
        <v>606</v>
      </c>
      <c r="D560" s="832" t="s">
        <v>2922</v>
      </c>
      <c r="E560" s="832" t="s">
        <v>6412</v>
      </c>
      <c r="F560" s="832" t="s">
        <v>6470</v>
      </c>
      <c r="G560" s="832" t="s">
        <v>6471</v>
      </c>
      <c r="H560" s="849">
        <v>17</v>
      </c>
      <c r="I560" s="849">
        <v>4267</v>
      </c>
      <c r="J560" s="832">
        <v>3.3865079365079365</v>
      </c>
      <c r="K560" s="832">
        <v>251</v>
      </c>
      <c r="L560" s="849">
        <v>5</v>
      </c>
      <c r="M560" s="849">
        <v>1260</v>
      </c>
      <c r="N560" s="832">
        <v>1</v>
      </c>
      <c r="O560" s="832">
        <v>252</v>
      </c>
      <c r="P560" s="849">
        <v>2</v>
      </c>
      <c r="Q560" s="849">
        <v>508</v>
      </c>
      <c r="R560" s="837">
        <v>0.40317460317460319</v>
      </c>
      <c r="S560" s="850">
        <v>254</v>
      </c>
    </row>
    <row r="561" spans="1:19" ht="14.45" customHeight="1" x14ac:dyDescent="0.2">
      <c r="A561" s="831" t="s">
        <v>6417</v>
      </c>
      <c r="B561" s="832" t="s">
        <v>6418</v>
      </c>
      <c r="C561" s="832" t="s">
        <v>606</v>
      </c>
      <c r="D561" s="832" t="s">
        <v>2922</v>
      </c>
      <c r="E561" s="832" t="s">
        <v>6412</v>
      </c>
      <c r="F561" s="832" t="s">
        <v>6502</v>
      </c>
      <c r="G561" s="832" t="s">
        <v>6503</v>
      </c>
      <c r="H561" s="849">
        <v>65</v>
      </c>
      <c r="I561" s="849">
        <v>8190</v>
      </c>
      <c r="J561" s="832">
        <v>2.5852272727272729</v>
      </c>
      <c r="K561" s="832">
        <v>126</v>
      </c>
      <c r="L561" s="849">
        <v>25</v>
      </c>
      <c r="M561" s="849">
        <v>3168</v>
      </c>
      <c r="N561" s="832">
        <v>1</v>
      </c>
      <c r="O561" s="832">
        <v>126.72</v>
      </c>
      <c r="P561" s="849">
        <v>8</v>
      </c>
      <c r="Q561" s="849">
        <v>1008</v>
      </c>
      <c r="R561" s="837">
        <v>0.31818181818181818</v>
      </c>
      <c r="S561" s="850">
        <v>126</v>
      </c>
    </row>
    <row r="562" spans="1:19" ht="14.45" customHeight="1" x14ac:dyDescent="0.2">
      <c r="A562" s="831" t="s">
        <v>6417</v>
      </c>
      <c r="B562" s="832" t="s">
        <v>6418</v>
      </c>
      <c r="C562" s="832" t="s">
        <v>606</v>
      </c>
      <c r="D562" s="832" t="s">
        <v>2922</v>
      </c>
      <c r="E562" s="832" t="s">
        <v>6412</v>
      </c>
      <c r="F562" s="832" t="s">
        <v>6504</v>
      </c>
      <c r="G562" s="832" t="s">
        <v>6505</v>
      </c>
      <c r="H562" s="849">
        <v>1</v>
      </c>
      <c r="I562" s="849">
        <v>331</v>
      </c>
      <c r="J562" s="832"/>
      <c r="K562" s="832">
        <v>331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5" customHeight="1" x14ac:dyDescent="0.2">
      <c r="A563" s="831" t="s">
        <v>6417</v>
      </c>
      <c r="B563" s="832" t="s">
        <v>6418</v>
      </c>
      <c r="C563" s="832" t="s">
        <v>606</v>
      </c>
      <c r="D563" s="832" t="s">
        <v>2922</v>
      </c>
      <c r="E563" s="832" t="s">
        <v>6412</v>
      </c>
      <c r="F563" s="832" t="s">
        <v>6506</v>
      </c>
      <c r="G563" s="832" t="s">
        <v>6507</v>
      </c>
      <c r="H563" s="849">
        <v>1</v>
      </c>
      <c r="I563" s="849">
        <v>495</v>
      </c>
      <c r="J563" s="832"/>
      <c r="K563" s="832">
        <v>495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5" customHeight="1" x14ac:dyDescent="0.2">
      <c r="A564" s="831" t="s">
        <v>6417</v>
      </c>
      <c r="B564" s="832" t="s">
        <v>6418</v>
      </c>
      <c r="C564" s="832" t="s">
        <v>606</v>
      </c>
      <c r="D564" s="832" t="s">
        <v>2922</v>
      </c>
      <c r="E564" s="832" t="s">
        <v>6412</v>
      </c>
      <c r="F564" s="832" t="s">
        <v>6510</v>
      </c>
      <c r="G564" s="832" t="s">
        <v>6507</v>
      </c>
      <c r="H564" s="849">
        <v>3</v>
      </c>
      <c r="I564" s="849">
        <v>1704</v>
      </c>
      <c r="J564" s="832">
        <v>1.4973637961335677</v>
      </c>
      <c r="K564" s="832">
        <v>568</v>
      </c>
      <c r="L564" s="849">
        <v>2</v>
      </c>
      <c r="M564" s="849">
        <v>1138</v>
      </c>
      <c r="N564" s="832">
        <v>1</v>
      </c>
      <c r="O564" s="832">
        <v>569</v>
      </c>
      <c r="P564" s="849">
        <v>6</v>
      </c>
      <c r="Q564" s="849">
        <v>3438</v>
      </c>
      <c r="R564" s="837">
        <v>3.0210896309314585</v>
      </c>
      <c r="S564" s="850">
        <v>573</v>
      </c>
    </row>
    <row r="565" spans="1:19" ht="14.45" customHeight="1" x14ac:dyDescent="0.2">
      <c r="A565" s="831" t="s">
        <v>6417</v>
      </c>
      <c r="B565" s="832" t="s">
        <v>6418</v>
      </c>
      <c r="C565" s="832" t="s">
        <v>606</v>
      </c>
      <c r="D565" s="832" t="s">
        <v>2922</v>
      </c>
      <c r="E565" s="832" t="s">
        <v>6412</v>
      </c>
      <c r="F565" s="832" t="s">
        <v>6518</v>
      </c>
      <c r="G565" s="832" t="s">
        <v>6519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217</v>
      </c>
      <c r="R565" s="837"/>
      <c r="S565" s="850">
        <v>217</v>
      </c>
    </row>
    <row r="566" spans="1:19" ht="14.45" customHeight="1" x14ac:dyDescent="0.2">
      <c r="A566" s="831" t="s">
        <v>6417</v>
      </c>
      <c r="B566" s="832" t="s">
        <v>6418</v>
      </c>
      <c r="C566" s="832" t="s">
        <v>606</v>
      </c>
      <c r="D566" s="832" t="s">
        <v>2922</v>
      </c>
      <c r="E566" s="832" t="s">
        <v>6412</v>
      </c>
      <c r="F566" s="832" t="s">
        <v>6522</v>
      </c>
      <c r="G566" s="832" t="s">
        <v>6523</v>
      </c>
      <c r="H566" s="849">
        <v>20</v>
      </c>
      <c r="I566" s="849">
        <v>6140</v>
      </c>
      <c r="J566" s="832">
        <v>1.6612554112554112</v>
      </c>
      <c r="K566" s="832">
        <v>307</v>
      </c>
      <c r="L566" s="849">
        <v>12</v>
      </c>
      <c r="M566" s="849">
        <v>3696</v>
      </c>
      <c r="N566" s="832">
        <v>1</v>
      </c>
      <c r="O566" s="832">
        <v>308</v>
      </c>
      <c r="P566" s="849">
        <v>1</v>
      </c>
      <c r="Q566" s="849">
        <v>310</v>
      </c>
      <c r="R566" s="837">
        <v>8.3874458874458879E-2</v>
      </c>
      <c r="S566" s="850">
        <v>310</v>
      </c>
    </row>
    <row r="567" spans="1:19" ht="14.45" customHeight="1" x14ac:dyDescent="0.2">
      <c r="A567" s="831" t="s">
        <v>6417</v>
      </c>
      <c r="B567" s="832" t="s">
        <v>6418</v>
      </c>
      <c r="C567" s="832" t="s">
        <v>606</v>
      </c>
      <c r="D567" s="832" t="s">
        <v>2922</v>
      </c>
      <c r="E567" s="832" t="s">
        <v>6412</v>
      </c>
      <c r="F567" s="832" t="s">
        <v>6526</v>
      </c>
      <c r="G567" s="832" t="s">
        <v>6527</v>
      </c>
      <c r="H567" s="849">
        <v>1</v>
      </c>
      <c r="I567" s="849">
        <v>272</v>
      </c>
      <c r="J567" s="832"/>
      <c r="K567" s="832">
        <v>272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5" customHeight="1" x14ac:dyDescent="0.2">
      <c r="A568" s="831" t="s">
        <v>6417</v>
      </c>
      <c r="B568" s="832" t="s">
        <v>6418</v>
      </c>
      <c r="C568" s="832" t="s">
        <v>606</v>
      </c>
      <c r="D568" s="832" t="s">
        <v>2923</v>
      </c>
      <c r="E568" s="832" t="s">
        <v>6412</v>
      </c>
      <c r="F568" s="832" t="s">
        <v>6470</v>
      </c>
      <c r="G568" s="832" t="s">
        <v>6471</v>
      </c>
      <c r="H568" s="849">
        <v>1</v>
      </c>
      <c r="I568" s="849">
        <v>251</v>
      </c>
      <c r="J568" s="832">
        <v>0.49801587301587302</v>
      </c>
      <c r="K568" s="832">
        <v>251</v>
      </c>
      <c r="L568" s="849">
        <v>2</v>
      </c>
      <c r="M568" s="849">
        <v>504</v>
      </c>
      <c r="N568" s="832">
        <v>1</v>
      </c>
      <c r="O568" s="832">
        <v>252</v>
      </c>
      <c r="P568" s="849">
        <v>5</v>
      </c>
      <c r="Q568" s="849">
        <v>1270</v>
      </c>
      <c r="R568" s="837">
        <v>2.5198412698412698</v>
      </c>
      <c r="S568" s="850">
        <v>254</v>
      </c>
    </row>
    <row r="569" spans="1:19" ht="14.45" customHeight="1" x14ac:dyDescent="0.2">
      <c r="A569" s="831" t="s">
        <v>6417</v>
      </c>
      <c r="B569" s="832" t="s">
        <v>6418</v>
      </c>
      <c r="C569" s="832" t="s">
        <v>606</v>
      </c>
      <c r="D569" s="832" t="s">
        <v>2923</v>
      </c>
      <c r="E569" s="832" t="s">
        <v>6412</v>
      </c>
      <c r="F569" s="832" t="s">
        <v>6502</v>
      </c>
      <c r="G569" s="832" t="s">
        <v>6503</v>
      </c>
      <c r="H569" s="849">
        <v>6</v>
      </c>
      <c r="I569" s="849">
        <v>756</v>
      </c>
      <c r="J569" s="832">
        <v>3</v>
      </c>
      <c r="K569" s="832">
        <v>126</v>
      </c>
      <c r="L569" s="849">
        <v>2</v>
      </c>
      <c r="M569" s="849">
        <v>252</v>
      </c>
      <c r="N569" s="832">
        <v>1</v>
      </c>
      <c r="O569" s="832">
        <v>126</v>
      </c>
      <c r="P569" s="849">
        <v>25</v>
      </c>
      <c r="Q569" s="849">
        <v>3150</v>
      </c>
      <c r="R569" s="837">
        <v>12.5</v>
      </c>
      <c r="S569" s="850">
        <v>126</v>
      </c>
    </row>
    <row r="570" spans="1:19" ht="14.45" customHeight="1" x14ac:dyDescent="0.2">
      <c r="A570" s="831" t="s">
        <v>6417</v>
      </c>
      <c r="B570" s="832" t="s">
        <v>6418</v>
      </c>
      <c r="C570" s="832" t="s">
        <v>606</v>
      </c>
      <c r="D570" s="832" t="s">
        <v>2923</v>
      </c>
      <c r="E570" s="832" t="s">
        <v>6412</v>
      </c>
      <c r="F570" s="832" t="s">
        <v>6506</v>
      </c>
      <c r="G570" s="832" t="s">
        <v>6507</v>
      </c>
      <c r="H570" s="849"/>
      <c r="I570" s="849"/>
      <c r="J570" s="832"/>
      <c r="K570" s="832"/>
      <c r="L570" s="849"/>
      <c r="M570" s="849"/>
      <c r="N570" s="832"/>
      <c r="O570" s="832"/>
      <c r="P570" s="849">
        <v>6</v>
      </c>
      <c r="Q570" s="849">
        <v>2988</v>
      </c>
      <c r="R570" s="837"/>
      <c r="S570" s="850">
        <v>498</v>
      </c>
    </row>
    <row r="571" spans="1:19" ht="14.45" customHeight="1" x14ac:dyDescent="0.2">
      <c r="A571" s="831" t="s">
        <v>6417</v>
      </c>
      <c r="B571" s="832" t="s">
        <v>6418</v>
      </c>
      <c r="C571" s="832" t="s">
        <v>606</v>
      </c>
      <c r="D571" s="832" t="s">
        <v>2923</v>
      </c>
      <c r="E571" s="832" t="s">
        <v>6412</v>
      </c>
      <c r="F571" s="832" t="s">
        <v>6518</v>
      </c>
      <c r="G571" s="832" t="s">
        <v>6519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217</v>
      </c>
      <c r="R571" s="837"/>
      <c r="S571" s="850">
        <v>217</v>
      </c>
    </row>
    <row r="572" spans="1:19" ht="14.45" customHeight="1" x14ac:dyDescent="0.2">
      <c r="A572" s="831" t="s">
        <v>6417</v>
      </c>
      <c r="B572" s="832" t="s">
        <v>6418</v>
      </c>
      <c r="C572" s="832" t="s">
        <v>606</v>
      </c>
      <c r="D572" s="832" t="s">
        <v>2923</v>
      </c>
      <c r="E572" s="832" t="s">
        <v>6412</v>
      </c>
      <c r="F572" s="832" t="s">
        <v>6522</v>
      </c>
      <c r="G572" s="832" t="s">
        <v>6523</v>
      </c>
      <c r="H572" s="849">
        <v>3</v>
      </c>
      <c r="I572" s="849">
        <v>921</v>
      </c>
      <c r="J572" s="832">
        <v>1.4951298701298701</v>
      </c>
      <c r="K572" s="832">
        <v>307</v>
      </c>
      <c r="L572" s="849">
        <v>2</v>
      </c>
      <c r="M572" s="849">
        <v>616</v>
      </c>
      <c r="N572" s="832">
        <v>1</v>
      </c>
      <c r="O572" s="832">
        <v>308</v>
      </c>
      <c r="P572" s="849">
        <v>5</v>
      </c>
      <c r="Q572" s="849">
        <v>1550</v>
      </c>
      <c r="R572" s="837">
        <v>2.5162337662337664</v>
      </c>
      <c r="S572" s="850">
        <v>310</v>
      </c>
    </row>
    <row r="573" spans="1:19" ht="14.45" customHeight="1" x14ac:dyDescent="0.2">
      <c r="A573" s="831" t="s">
        <v>6417</v>
      </c>
      <c r="B573" s="832" t="s">
        <v>6418</v>
      </c>
      <c r="C573" s="832" t="s">
        <v>606</v>
      </c>
      <c r="D573" s="832" t="s">
        <v>2923</v>
      </c>
      <c r="E573" s="832" t="s">
        <v>6412</v>
      </c>
      <c r="F573" s="832" t="s">
        <v>6525</v>
      </c>
      <c r="G573" s="832" t="s">
        <v>6523</v>
      </c>
      <c r="H573" s="849"/>
      <c r="I573" s="849"/>
      <c r="J573" s="832"/>
      <c r="K573" s="832"/>
      <c r="L573" s="849"/>
      <c r="M573" s="849"/>
      <c r="N573" s="832"/>
      <c r="O573" s="832"/>
      <c r="P573" s="849">
        <v>2</v>
      </c>
      <c r="Q573" s="849">
        <v>770</v>
      </c>
      <c r="R573" s="837"/>
      <c r="S573" s="850">
        <v>385</v>
      </c>
    </row>
    <row r="574" spans="1:19" ht="14.45" customHeight="1" x14ac:dyDescent="0.2">
      <c r="A574" s="831" t="s">
        <v>6417</v>
      </c>
      <c r="B574" s="832" t="s">
        <v>6418</v>
      </c>
      <c r="C574" s="832" t="s">
        <v>606</v>
      </c>
      <c r="D574" s="832" t="s">
        <v>2925</v>
      </c>
      <c r="E574" s="832" t="s">
        <v>6412</v>
      </c>
      <c r="F574" s="832" t="s">
        <v>6470</v>
      </c>
      <c r="G574" s="832" t="s">
        <v>6471</v>
      </c>
      <c r="H574" s="849">
        <v>46</v>
      </c>
      <c r="I574" s="849">
        <v>11546</v>
      </c>
      <c r="J574" s="832">
        <v>0.80381509328877754</v>
      </c>
      <c r="K574" s="832">
        <v>251</v>
      </c>
      <c r="L574" s="849">
        <v>57</v>
      </c>
      <c r="M574" s="849">
        <v>14364</v>
      </c>
      <c r="N574" s="832">
        <v>1</v>
      </c>
      <c r="O574" s="832">
        <v>252</v>
      </c>
      <c r="P574" s="849">
        <v>88</v>
      </c>
      <c r="Q574" s="849">
        <v>22352</v>
      </c>
      <c r="R574" s="837">
        <v>1.5561125034809244</v>
      </c>
      <c r="S574" s="850">
        <v>254</v>
      </c>
    </row>
    <row r="575" spans="1:19" ht="14.45" customHeight="1" x14ac:dyDescent="0.2">
      <c r="A575" s="831" t="s">
        <v>6417</v>
      </c>
      <c r="B575" s="832" t="s">
        <v>6418</v>
      </c>
      <c r="C575" s="832" t="s">
        <v>606</v>
      </c>
      <c r="D575" s="832" t="s">
        <v>2925</v>
      </c>
      <c r="E575" s="832" t="s">
        <v>6412</v>
      </c>
      <c r="F575" s="832" t="s">
        <v>6502</v>
      </c>
      <c r="G575" s="832" t="s">
        <v>6503</v>
      </c>
      <c r="H575" s="849">
        <v>58</v>
      </c>
      <c r="I575" s="849">
        <v>7308</v>
      </c>
      <c r="J575" s="832">
        <v>0.96322657176749704</v>
      </c>
      <c r="K575" s="832">
        <v>126</v>
      </c>
      <c r="L575" s="849">
        <v>60</v>
      </c>
      <c r="M575" s="849">
        <v>7587</v>
      </c>
      <c r="N575" s="832">
        <v>1</v>
      </c>
      <c r="O575" s="832">
        <v>126.45</v>
      </c>
      <c r="P575" s="849">
        <v>125</v>
      </c>
      <c r="Q575" s="849">
        <v>15750</v>
      </c>
      <c r="R575" s="837">
        <v>2.0759193357058128</v>
      </c>
      <c r="S575" s="850">
        <v>126</v>
      </c>
    </row>
    <row r="576" spans="1:19" ht="14.45" customHeight="1" x14ac:dyDescent="0.2">
      <c r="A576" s="831" t="s">
        <v>6417</v>
      </c>
      <c r="B576" s="832" t="s">
        <v>6418</v>
      </c>
      <c r="C576" s="832" t="s">
        <v>606</v>
      </c>
      <c r="D576" s="832" t="s">
        <v>2925</v>
      </c>
      <c r="E576" s="832" t="s">
        <v>6412</v>
      </c>
      <c r="F576" s="832" t="s">
        <v>6506</v>
      </c>
      <c r="G576" s="832" t="s">
        <v>6507</v>
      </c>
      <c r="H576" s="849">
        <v>2</v>
      </c>
      <c r="I576" s="849">
        <v>990</v>
      </c>
      <c r="J576" s="832">
        <v>1.9959677419354838</v>
      </c>
      <c r="K576" s="832">
        <v>495</v>
      </c>
      <c r="L576" s="849">
        <v>1</v>
      </c>
      <c r="M576" s="849">
        <v>496</v>
      </c>
      <c r="N576" s="832">
        <v>1</v>
      </c>
      <c r="O576" s="832">
        <v>496</v>
      </c>
      <c r="P576" s="849"/>
      <c r="Q576" s="849"/>
      <c r="R576" s="837"/>
      <c r="S576" s="850"/>
    </row>
    <row r="577" spans="1:19" ht="14.45" customHeight="1" x14ac:dyDescent="0.2">
      <c r="A577" s="831" t="s">
        <v>6417</v>
      </c>
      <c r="B577" s="832" t="s">
        <v>6418</v>
      </c>
      <c r="C577" s="832" t="s">
        <v>606</v>
      </c>
      <c r="D577" s="832" t="s">
        <v>2925</v>
      </c>
      <c r="E577" s="832" t="s">
        <v>6412</v>
      </c>
      <c r="F577" s="832" t="s">
        <v>6510</v>
      </c>
      <c r="G577" s="832" t="s">
        <v>6507</v>
      </c>
      <c r="H577" s="849"/>
      <c r="I577" s="849"/>
      <c r="J577" s="832"/>
      <c r="K577" s="832"/>
      <c r="L577" s="849">
        <v>1</v>
      </c>
      <c r="M577" s="849">
        <v>569</v>
      </c>
      <c r="N577" s="832">
        <v>1</v>
      </c>
      <c r="O577" s="832">
        <v>569</v>
      </c>
      <c r="P577" s="849">
        <v>2</v>
      </c>
      <c r="Q577" s="849">
        <v>1146</v>
      </c>
      <c r="R577" s="837">
        <v>2.0140597539543057</v>
      </c>
      <c r="S577" s="850">
        <v>573</v>
      </c>
    </row>
    <row r="578" spans="1:19" ht="14.45" customHeight="1" x14ac:dyDescent="0.2">
      <c r="A578" s="831" t="s">
        <v>6417</v>
      </c>
      <c r="B578" s="832" t="s">
        <v>6418</v>
      </c>
      <c r="C578" s="832" t="s">
        <v>606</v>
      </c>
      <c r="D578" s="832" t="s">
        <v>2925</v>
      </c>
      <c r="E578" s="832" t="s">
        <v>6412</v>
      </c>
      <c r="F578" s="832" t="s">
        <v>6511</v>
      </c>
      <c r="G578" s="832" t="s">
        <v>6509</v>
      </c>
      <c r="H578" s="849"/>
      <c r="I578" s="849"/>
      <c r="J578" s="832"/>
      <c r="K578" s="832"/>
      <c r="L578" s="849"/>
      <c r="M578" s="849"/>
      <c r="N578" s="832"/>
      <c r="O578" s="832"/>
      <c r="P578" s="849">
        <v>2</v>
      </c>
      <c r="Q578" s="849">
        <v>1532</v>
      </c>
      <c r="R578" s="837"/>
      <c r="S578" s="850">
        <v>766</v>
      </c>
    </row>
    <row r="579" spans="1:19" ht="14.45" customHeight="1" x14ac:dyDescent="0.2">
      <c r="A579" s="831" t="s">
        <v>6417</v>
      </c>
      <c r="B579" s="832" t="s">
        <v>6418</v>
      </c>
      <c r="C579" s="832" t="s">
        <v>606</v>
      </c>
      <c r="D579" s="832" t="s">
        <v>2925</v>
      </c>
      <c r="E579" s="832" t="s">
        <v>6412</v>
      </c>
      <c r="F579" s="832" t="s">
        <v>6518</v>
      </c>
      <c r="G579" s="832" t="s">
        <v>6519</v>
      </c>
      <c r="H579" s="849">
        <v>1</v>
      </c>
      <c r="I579" s="849">
        <v>215</v>
      </c>
      <c r="J579" s="832"/>
      <c r="K579" s="832">
        <v>215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5" customHeight="1" x14ac:dyDescent="0.2">
      <c r="A580" s="831" t="s">
        <v>6417</v>
      </c>
      <c r="B580" s="832" t="s">
        <v>6418</v>
      </c>
      <c r="C580" s="832" t="s">
        <v>606</v>
      </c>
      <c r="D580" s="832" t="s">
        <v>2925</v>
      </c>
      <c r="E580" s="832" t="s">
        <v>6412</v>
      </c>
      <c r="F580" s="832" t="s">
        <v>6520</v>
      </c>
      <c r="G580" s="832" t="s">
        <v>6521</v>
      </c>
      <c r="H580" s="849">
        <v>1</v>
      </c>
      <c r="I580" s="849">
        <v>85</v>
      </c>
      <c r="J580" s="832"/>
      <c r="K580" s="832">
        <v>85</v>
      </c>
      <c r="L580" s="849"/>
      <c r="M580" s="849"/>
      <c r="N580" s="832"/>
      <c r="O580" s="832"/>
      <c r="P580" s="849">
        <v>2</v>
      </c>
      <c r="Q580" s="849">
        <v>176</v>
      </c>
      <c r="R580" s="837"/>
      <c r="S580" s="850">
        <v>88</v>
      </c>
    </row>
    <row r="581" spans="1:19" ht="14.45" customHeight="1" x14ac:dyDescent="0.2">
      <c r="A581" s="831" t="s">
        <v>6417</v>
      </c>
      <c r="B581" s="832" t="s">
        <v>6418</v>
      </c>
      <c r="C581" s="832" t="s">
        <v>606</v>
      </c>
      <c r="D581" s="832" t="s">
        <v>2925</v>
      </c>
      <c r="E581" s="832" t="s">
        <v>6412</v>
      </c>
      <c r="F581" s="832" t="s">
        <v>6522</v>
      </c>
      <c r="G581" s="832" t="s">
        <v>6523</v>
      </c>
      <c r="H581" s="849">
        <v>46</v>
      </c>
      <c r="I581" s="849">
        <v>14122</v>
      </c>
      <c r="J581" s="832">
        <v>0.73952660242982826</v>
      </c>
      <c r="K581" s="832">
        <v>307</v>
      </c>
      <c r="L581" s="849">
        <v>62</v>
      </c>
      <c r="M581" s="849">
        <v>19096</v>
      </c>
      <c r="N581" s="832">
        <v>1</v>
      </c>
      <c r="O581" s="832">
        <v>308</v>
      </c>
      <c r="P581" s="849">
        <v>96</v>
      </c>
      <c r="Q581" s="849">
        <v>29760</v>
      </c>
      <c r="R581" s="837">
        <v>1.5584415584415585</v>
      </c>
      <c r="S581" s="850">
        <v>310</v>
      </c>
    </row>
    <row r="582" spans="1:19" ht="14.45" customHeight="1" x14ac:dyDescent="0.2">
      <c r="A582" s="831" t="s">
        <v>6417</v>
      </c>
      <c r="B582" s="832" t="s">
        <v>6418</v>
      </c>
      <c r="C582" s="832" t="s">
        <v>606</v>
      </c>
      <c r="D582" s="832" t="s">
        <v>2925</v>
      </c>
      <c r="E582" s="832" t="s">
        <v>6412</v>
      </c>
      <c r="F582" s="832" t="s">
        <v>6524</v>
      </c>
      <c r="G582" s="832" t="s">
        <v>6519</v>
      </c>
      <c r="H582" s="849">
        <v>1</v>
      </c>
      <c r="I582" s="849">
        <v>178</v>
      </c>
      <c r="J582" s="832"/>
      <c r="K582" s="832">
        <v>178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5" customHeight="1" x14ac:dyDescent="0.2">
      <c r="A583" s="831" t="s">
        <v>6417</v>
      </c>
      <c r="B583" s="832" t="s">
        <v>6418</v>
      </c>
      <c r="C583" s="832" t="s">
        <v>606</v>
      </c>
      <c r="D583" s="832" t="s">
        <v>2925</v>
      </c>
      <c r="E583" s="832" t="s">
        <v>6412</v>
      </c>
      <c r="F583" s="832" t="s">
        <v>6525</v>
      </c>
      <c r="G583" s="832" t="s">
        <v>6523</v>
      </c>
      <c r="H583" s="849">
        <v>2</v>
      </c>
      <c r="I583" s="849">
        <v>760</v>
      </c>
      <c r="J583" s="832">
        <v>1.9947506561679791</v>
      </c>
      <c r="K583" s="832">
        <v>380</v>
      </c>
      <c r="L583" s="849">
        <v>1</v>
      </c>
      <c r="M583" s="849">
        <v>381</v>
      </c>
      <c r="N583" s="832">
        <v>1</v>
      </c>
      <c r="O583" s="832">
        <v>381</v>
      </c>
      <c r="P583" s="849">
        <v>1</v>
      </c>
      <c r="Q583" s="849">
        <v>385</v>
      </c>
      <c r="R583" s="837">
        <v>1.0104986876640421</v>
      </c>
      <c r="S583" s="850">
        <v>385</v>
      </c>
    </row>
    <row r="584" spans="1:19" ht="14.45" customHeight="1" x14ac:dyDescent="0.2">
      <c r="A584" s="831" t="s">
        <v>6417</v>
      </c>
      <c r="B584" s="832" t="s">
        <v>6418</v>
      </c>
      <c r="C584" s="832" t="s">
        <v>606</v>
      </c>
      <c r="D584" s="832" t="s">
        <v>2925</v>
      </c>
      <c r="E584" s="832" t="s">
        <v>6412</v>
      </c>
      <c r="F584" s="832" t="s">
        <v>6531</v>
      </c>
      <c r="G584" s="832" t="s">
        <v>6505</v>
      </c>
      <c r="H584" s="849">
        <v>1</v>
      </c>
      <c r="I584" s="849">
        <v>404</v>
      </c>
      <c r="J584" s="832"/>
      <c r="K584" s="832">
        <v>404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6417</v>
      </c>
      <c r="B585" s="832" t="s">
        <v>6418</v>
      </c>
      <c r="C585" s="832" t="s">
        <v>606</v>
      </c>
      <c r="D585" s="832" t="s">
        <v>6367</v>
      </c>
      <c r="E585" s="832" t="s">
        <v>6412</v>
      </c>
      <c r="F585" s="832" t="s">
        <v>6470</v>
      </c>
      <c r="G585" s="832" t="s">
        <v>6471</v>
      </c>
      <c r="H585" s="849">
        <v>12</v>
      </c>
      <c r="I585" s="849">
        <v>3012</v>
      </c>
      <c r="J585" s="832"/>
      <c r="K585" s="832">
        <v>251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5" customHeight="1" x14ac:dyDescent="0.2">
      <c r="A586" s="831" t="s">
        <v>6417</v>
      </c>
      <c r="B586" s="832" t="s">
        <v>6418</v>
      </c>
      <c r="C586" s="832" t="s">
        <v>606</v>
      </c>
      <c r="D586" s="832" t="s">
        <v>6367</v>
      </c>
      <c r="E586" s="832" t="s">
        <v>6412</v>
      </c>
      <c r="F586" s="832" t="s">
        <v>6502</v>
      </c>
      <c r="G586" s="832" t="s">
        <v>6503</v>
      </c>
      <c r="H586" s="849">
        <v>33</v>
      </c>
      <c r="I586" s="849">
        <v>4158</v>
      </c>
      <c r="J586" s="832"/>
      <c r="K586" s="832">
        <v>126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5" customHeight="1" x14ac:dyDescent="0.2">
      <c r="A587" s="831" t="s">
        <v>6417</v>
      </c>
      <c r="B587" s="832" t="s">
        <v>6418</v>
      </c>
      <c r="C587" s="832" t="s">
        <v>606</v>
      </c>
      <c r="D587" s="832" t="s">
        <v>6367</v>
      </c>
      <c r="E587" s="832" t="s">
        <v>6412</v>
      </c>
      <c r="F587" s="832" t="s">
        <v>6522</v>
      </c>
      <c r="G587" s="832" t="s">
        <v>6523</v>
      </c>
      <c r="H587" s="849">
        <v>3</v>
      </c>
      <c r="I587" s="849">
        <v>921</v>
      </c>
      <c r="J587" s="832"/>
      <c r="K587" s="832">
        <v>307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5" customHeight="1" x14ac:dyDescent="0.2">
      <c r="A588" s="831" t="s">
        <v>6417</v>
      </c>
      <c r="B588" s="832" t="s">
        <v>6418</v>
      </c>
      <c r="C588" s="832" t="s">
        <v>606</v>
      </c>
      <c r="D588" s="832" t="s">
        <v>6367</v>
      </c>
      <c r="E588" s="832" t="s">
        <v>6412</v>
      </c>
      <c r="F588" s="832" t="s">
        <v>6525</v>
      </c>
      <c r="G588" s="832" t="s">
        <v>6523</v>
      </c>
      <c r="H588" s="849">
        <v>1</v>
      </c>
      <c r="I588" s="849">
        <v>380</v>
      </c>
      <c r="J588" s="832"/>
      <c r="K588" s="832">
        <v>380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5" customHeight="1" x14ac:dyDescent="0.2">
      <c r="A589" s="831" t="s">
        <v>6417</v>
      </c>
      <c r="B589" s="832" t="s">
        <v>6418</v>
      </c>
      <c r="C589" s="832" t="s">
        <v>606</v>
      </c>
      <c r="D589" s="832" t="s">
        <v>6367</v>
      </c>
      <c r="E589" s="832" t="s">
        <v>6412</v>
      </c>
      <c r="F589" s="832" t="s">
        <v>6528</v>
      </c>
      <c r="G589" s="832" t="s">
        <v>6513</v>
      </c>
      <c r="H589" s="849">
        <v>8</v>
      </c>
      <c r="I589" s="849">
        <v>2824</v>
      </c>
      <c r="J589" s="832"/>
      <c r="K589" s="832">
        <v>353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5" customHeight="1" x14ac:dyDescent="0.2">
      <c r="A590" s="831" t="s">
        <v>6417</v>
      </c>
      <c r="B590" s="832" t="s">
        <v>6418</v>
      </c>
      <c r="C590" s="832" t="s">
        <v>606</v>
      </c>
      <c r="D590" s="832" t="s">
        <v>2926</v>
      </c>
      <c r="E590" s="832" t="s">
        <v>6412</v>
      </c>
      <c r="F590" s="832" t="s">
        <v>6470</v>
      </c>
      <c r="G590" s="832" t="s">
        <v>6471</v>
      </c>
      <c r="H590" s="849">
        <v>2</v>
      </c>
      <c r="I590" s="849">
        <v>502</v>
      </c>
      <c r="J590" s="832">
        <v>0.66402116402116407</v>
      </c>
      <c r="K590" s="832">
        <v>251</v>
      </c>
      <c r="L590" s="849">
        <v>3</v>
      </c>
      <c r="M590" s="849">
        <v>756</v>
      </c>
      <c r="N590" s="832">
        <v>1</v>
      </c>
      <c r="O590" s="832">
        <v>252</v>
      </c>
      <c r="P590" s="849">
        <v>8</v>
      </c>
      <c r="Q590" s="849">
        <v>2032</v>
      </c>
      <c r="R590" s="837">
        <v>2.6878306878306879</v>
      </c>
      <c r="S590" s="850">
        <v>254</v>
      </c>
    </row>
    <row r="591" spans="1:19" ht="14.45" customHeight="1" x14ac:dyDescent="0.2">
      <c r="A591" s="831" t="s">
        <v>6417</v>
      </c>
      <c r="B591" s="832" t="s">
        <v>6418</v>
      </c>
      <c r="C591" s="832" t="s">
        <v>606</v>
      </c>
      <c r="D591" s="832" t="s">
        <v>2926</v>
      </c>
      <c r="E591" s="832" t="s">
        <v>6412</v>
      </c>
      <c r="F591" s="832" t="s">
        <v>6502</v>
      </c>
      <c r="G591" s="832" t="s">
        <v>6503</v>
      </c>
      <c r="H591" s="849">
        <v>2</v>
      </c>
      <c r="I591" s="849">
        <v>252</v>
      </c>
      <c r="J591" s="832">
        <v>0.18064516129032257</v>
      </c>
      <c r="K591" s="832">
        <v>126</v>
      </c>
      <c r="L591" s="849">
        <v>11</v>
      </c>
      <c r="M591" s="849">
        <v>1395</v>
      </c>
      <c r="N591" s="832">
        <v>1</v>
      </c>
      <c r="O591" s="832">
        <v>126.81818181818181</v>
      </c>
      <c r="P591" s="849">
        <v>10</v>
      </c>
      <c r="Q591" s="849">
        <v>1260</v>
      </c>
      <c r="R591" s="837">
        <v>0.90322580645161288</v>
      </c>
      <c r="S591" s="850">
        <v>126</v>
      </c>
    </row>
    <row r="592" spans="1:19" ht="14.45" customHeight="1" x14ac:dyDescent="0.2">
      <c r="A592" s="831" t="s">
        <v>6417</v>
      </c>
      <c r="B592" s="832" t="s">
        <v>6418</v>
      </c>
      <c r="C592" s="832" t="s">
        <v>606</v>
      </c>
      <c r="D592" s="832" t="s">
        <v>2926</v>
      </c>
      <c r="E592" s="832" t="s">
        <v>6412</v>
      </c>
      <c r="F592" s="832" t="s">
        <v>6504</v>
      </c>
      <c r="G592" s="832" t="s">
        <v>6505</v>
      </c>
      <c r="H592" s="849">
        <v>1</v>
      </c>
      <c r="I592" s="849">
        <v>331</v>
      </c>
      <c r="J592" s="832"/>
      <c r="K592" s="832">
        <v>331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5" customHeight="1" x14ac:dyDescent="0.2">
      <c r="A593" s="831" t="s">
        <v>6417</v>
      </c>
      <c r="B593" s="832" t="s">
        <v>6418</v>
      </c>
      <c r="C593" s="832" t="s">
        <v>606</v>
      </c>
      <c r="D593" s="832" t="s">
        <v>2926</v>
      </c>
      <c r="E593" s="832" t="s">
        <v>6412</v>
      </c>
      <c r="F593" s="832" t="s">
        <v>6518</v>
      </c>
      <c r="G593" s="832" t="s">
        <v>6519</v>
      </c>
      <c r="H593" s="849"/>
      <c r="I593" s="849"/>
      <c r="J593" s="832"/>
      <c r="K593" s="832"/>
      <c r="L593" s="849">
        <v>1</v>
      </c>
      <c r="M593" s="849">
        <v>215</v>
      </c>
      <c r="N593" s="832">
        <v>1</v>
      </c>
      <c r="O593" s="832">
        <v>215</v>
      </c>
      <c r="P593" s="849"/>
      <c r="Q593" s="849"/>
      <c r="R593" s="837"/>
      <c r="S593" s="850"/>
    </row>
    <row r="594" spans="1:19" ht="14.45" customHeight="1" x14ac:dyDescent="0.2">
      <c r="A594" s="831" t="s">
        <v>6417</v>
      </c>
      <c r="B594" s="832" t="s">
        <v>6418</v>
      </c>
      <c r="C594" s="832" t="s">
        <v>606</v>
      </c>
      <c r="D594" s="832" t="s">
        <v>2926</v>
      </c>
      <c r="E594" s="832" t="s">
        <v>6412</v>
      </c>
      <c r="F594" s="832" t="s">
        <v>6482</v>
      </c>
      <c r="G594" s="832" t="s">
        <v>6483</v>
      </c>
      <c r="H594" s="849">
        <v>1</v>
      </c>
      <c r="I594" s="849">
        <v>120</v>
      </c>
      <c r="J594" s="832"/>
      <c r="K594" s="832">
        <v>120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5" customHeight="1" x14ac:dyDescent="0.2">
      <c r="A595" s="831" t="s">
        <v>6417</v>
      </c>
      <c r="B595" s="832" t="s">
        <v>6418</v>
      </c>
      <c r="C595" s="832" t="s">
        <v>606</v>
      </c>
      <c r="D595" s="832" t="s">
        <v>2926</v>
      </c>
      <c r="E595" s="832" t="s">
        <v>6412</v>
      </c>
      <c r="F595" s="832" t="s">
        <v>6522</v>
      </c>
      <c r="G595" s="832" t="s">
        <v>6523</v>
      </c>
      <c r="H595" s="849"/>
      <c r="I595" s="849"/>
      <c r="J595" s="832"/>
      <c r="K595" s="832"/>
      <c r="L595" s="849">
        <v>1</v>
      </c>
      <c r="M595" s="849">
        <v>308</v>
      </c>
      <c r="N595" s="832">
        <v>1</v>
      </c>
      <c r="O595" s="832">
        <v>308</v>
      </c>
      <c r="P595" s="849">
        <v>1</v>
      </c>
      <c r="Q595" s="849">
        <v>310</v>
      </c>
      <c r="R595" s="837">
        <v>1.0064935064935066</v>
      </c>
      <c r="S595" s="850">
        <v>310</v>
      </c>
    </row>
    <row r="596" spans="1:19" ht="14.45" customHeight="1" x14ac:dyDescent="0.2">
      <c r="A596" s="831" t="s">
        <v>6417</v>
      </c>
      <c r="B596" s="832" t="s">
        <v>6418</v>
      </c>
      <c r="C596" s="832" t="s">
        <v>606</v>
      </c>
      <c r="D596" s="832" t="s">
        <v>2926</v>
      </c>
      <c r="E596" s="832" t="s">
        <v>6412</v>
      </c>
      <c r="F596" s="832" t="s">
        <v>6525</v>
      </c>
      <c r="G596" s="832" t="s">
        <v>6523</v>
      </c>
      <c r="H596" s="849">
        <v>1</v>
      </c>
      <c r="I596" s="849">
        <v>380</v>
      </c>
      <c r="J596" s="832">
        <v>0.1994750656167979</v>
      </c>
      <c r="K596" s="832">
        <v>380</v>
      </c>
      <c r="L596" s="849">
        <v>5</v>
      </c>
      <c r="M596" s="849">
        <v>1905</v>
      </c>
      <c r="N596" s="832">
        <v>1</v>
      </c>
      <c r="O596" s="832">
        <v>381</v>
      </c>
      <c r="P596" s="849">
        <v>10</v>
      </c>
      <c r="Q596" s="849">
        <v>3850</v>
      </c>
      <c r="R596" s="837">
        <v>2.0209973753280841</v>
      </c>
      <c r="S596" s="850">
        <v>385</v>
      </c>
    </row>
    <row r="597" spans="1:19" ht="14.45" customHeight="1" x14ac:dyDescent="0.2">
      <c r="A597" s="831" t="s">
        <v>6417</v>
      </c>
      <c r="B597" s="832" t="s">
        <v>6418</v>
      </c>
      <c r="C597" s="832" t="s">
        <v>606</v>
      </c>
      <c r="D597" s="832" t="s">
        <v>2927</v>
      </c>
      <c r="E597" s="832" t="s">
        <v>6412</v>
      </c>
      <c r="F597" s="832" t="s">
        <v>6470</v>
      </c>
      <c r="G597" s="832" t="s">
        <v>6471</v>
      </c>
      <c r="H597" s="849">
        <v>10</v>
      </c>
      <c r="I597" s="849">
        <v>2510</v>
      </c>
      <c r="J597" s="832">
        <v>0.25539275539275541</v>
      </c>
      <c r="K597" s="832">
        <v>251</v>
      </c>
      <c r="L597" s="849">
        <v>39</v>
      </c>
      <c r="M597" s="849">
        <v>9828</v>
      </c>
      <c r="N597" s="832">
        <v>1</v>
      </c>
      <c r="O597" s="832">
        <v>252</v>
      </c>
      <c r="P597" s="849">
        <v>24</v>
      </c>
      <c r="Q597" s="849">
        <v>6096</v>
      </c>
      <c r="R597" s="837">
        <v>0.62026862026862029</v>
      </c>
      <c r="S597" s="850">
        <v>254</v>
      </c>
    </row>
    <row r="598" spans="1:19" ht="14.45" customHeight="1" x14ac:dyDescent="0.2">
      <c r="A598" s="831" t="s">
        <v>6417</v>
      </c>
      <c r="B598" s="832" t="s">
        <v>6418</v>
      </c>
      <c r="C598" s="832" t="s">
        <v>606</v>
      </c>
      <c r="D598" s="832" t="s">
        <v>2927</v>
      </c>
      <c r="E598" s="832" t="s">
        <v>6412</v>
      </c>
      <c r="F598" s="832" t="s">
        <v>6502</v>
      </c>
      <c r="G598" s="832" t="s">
        <v>6503</v>
      </c>
      <c r="H598" s="849">
        <v>20</v>
      </c>
      <c r="I598" s="849">
        <v>2520</v>
      </c>
      <c r="J598" s="832">
        <v>0.15548836922317516</v>
      </c>
      <c r="K598" s="832">
        <v>126</v>
      </c>
      <c r="L598" s="849">
        <v>128</v>
      </c>
      <c r="M598" s="849">
        <v>16207</v>
      </c>
      <c r="N598" s="832">
        <v>1</v>
      </c>
      <c r="O598" s="832">
        <v>126.6171875</v>
      </c>
      <c r="P598" s="849">
        <v>119</v>
      </c>
      <c r="Q598" s="849">
        <v>14994</v>
      </c>
      <c r="R598" s="837">
        <v>0.92515579687789229</v>
      </c>
      <c r="S598" s="850">
        <v>126</v>
      </c>
    </row>
    <row r="599" spans="1:19" ht="14.45" customHeight="1" x14ac:dyDescent="0.2">
      <c r="A599" s="831" t="s">
        <v>6417</v>
      </c>
      <c r="B599" s="832" t="s">
        <v>6418</v>
      </c>
      <c r="C599" s="832" t="s">
        <v>606</v>
      </c>
      <c r="D599" s="832" t="s">
        <v>2927</v>
      </c>
      <c r="E599" s="832" t="s">
        <v>6412</v>
      </c>
      <c r="F599" s="832" t="s">
        <v>6510</v>
      </c>
      <c r="G599" s="832" t="s">
        <v>6507</v>
      </c>
      <c r="H599" s="849">
        <v>1</v>
      </c>
      <c r="I599" s="849">
        <v>568</v>
      </c>
      <c r="J599" s="832"/>
      <c r="K599" s="832">
        <v>568</v>
      </c>
      <c r="L599" s="849"/>
      <c r="M599" s="849"/>
      <c r="N599" s="832"/>
      <c r="O599" s="832"/>
      <c r="P599" s="849">
        <v>2</v>
      </c>
      <c r="Q599" s="849">
        <v>1146</v>
      </c>
      <c r="R599" s="837"/>
      <c r="S599" s="850">
        <v>573</v>
      </c>
    </row>
    <row r="600" spans="1:19" ht="14.45" customHeight="1" x14ac:dyDescent="0.2">
      <c r="A600" s="831" t="s">
        <v>6417</v>
      </c>
      <c r="B600" s="832" t="s">
        <v>6418</v>
      </c>
      <c r="C600" s="832" t="s">
        <v>606</v>
      </c>
      <c r="D600" s="832" t="s">
        <v>2927</v>
      </c>
      <c r="E600" s="832" t="s">
        <v>6412</v>
      </c>
      <c r="F600" s="832" t="s">
        <v>6518</v>
      </c>
      <c r="G600" s="832" t="s">
        <v>6519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217</v>
      </c>
      <c r="R600" s="837"/>
      <c r="S600" s="850">
        <v>217</v>
      </c>
    </row>
    <row r="601" spans="1:19" ht="14.45" customHeight="1" x14ac:dyDescent="0.2">
      <c r="A601" s="831" t="s">
        <v>6417</v>
      </c>
      <c r="B601" s="832" t="s">
        <v>6418</v>
      </c>
      <c r="C601" s="832" t="s">
        <v>606</v>
      </c>
      <c r="D601" s="832" t="s">
        <v>2927</v>
      </c>
      <c r="E601" s="832" t="s">
        <v>6412</v>
      </c>
      <c r="F601" s="832" t="s">
        <v>6522</v>
      </c>
      <c r="G601" s="832" t="s">
        <v>6523</v>
      </c>
      <c r="H601" s="849">
        <v>9</v>
      </c>
      <c r="I601" s="849">
        <v>2763</v>
      </c>
      <c r="J601" s="832">
        <v>0.2187994931897371</v>
      </c>
      <c r="K601" s="832">
        <v>307</v>
      </c>
      <c r="L601" s="849">
        <v>41</v>
      </c>
      <c r="M601" s="849">
        <v>12628</v>
      </c>
      <c r="N601" s="832">
        <v>1</v>
      </c>
      <c r="O601" s="832">
        <v>308</v>
      </c>
      <c r="P601" s="849">
        <v>38</v>
      </c>
      <c r="Q601" s="849">
        <v>11780</v>
      </c>
      <c r="R601" s="837">
        <v>0.93284764016471333</v>
      </c>
      <c r="S601" s="850">
        <v>310</v>
      </c>
    </row>
    <row r="602" spans="1:19" ht="14.45" customHeight="1" x14ac:dyDescent="0.2">
      <c r="A602" s="831" t="s">
        <v>6417</v>
      </c>
      <c r="B602" s="832" t="s">
        <v>6418</v>
      </c>
      <c r="C602" s="832" t="s">
        <v>606</v>
      </c>
      <c r="D602" s="832" t="s">
        <v>2927</v>
      </c>
      <c r="E602" s="832" t="s">
        <v>6412</v>
      </c>
      <c r="F602" s="832" t="s">
        <v>6525</v>
      </c>
      <c r="G602" s="832" t="s">
        <v>6523</v>
      </c>
      <c r="H602" s="849">
        <v>4</v>
      </c>
      <c r="I602" s="849">
        <v>1520</v>
      </c>
      <c r="J602" s="832">
        <v>0.99737532808398954</v>
      </c>
      <c r="K602" s="832">
        <v>380</v>
      </c>
      <c r="L602" s="849">
        <v>4</v>
      </c>
      <c r="M602" s="849">
        <v>1524</v>
      </c>
      <c r="N602" s="832">
        <v>1</v>
      </c>
      <c r="O602" s="832">
        <v>381</v>
      </c>
      <c r="P602" s="849">
        <v>1</v>
      </c>
      <c r="Q602" s="849">
        <v>385</v>
      </c>
      <c r="R602" s="837">
        <v>0.25262467191601051</v>
      </c>
      <c r="S602" s="850">
        <v>385</v>
      </c>
    </row>
    <row r="603" spans="1:19" ht="14.45" customHeight="1" x14ac:dyDescent="0.2">
      <c r="A603" s="831" t="s">
        <v>6417</v>
      </c>
      <c r="B603" s="832" t="s">
        <v>6418</v>
      </c>
      <c r="C603" s="832" t="s">
        <v>606</v>
      </c>
      <c r="D603" s="832" t="s">
        <v>2929</v>
      </c>
      <c r="E603" s="832" t="s">
        <v>6412</v>
      </c>
      <c r="F603" s="832" t="s">
        <v>6470</v>
      </c>
      <c r="G603" s="832" t="s">
        <v>6471</v>
      </c>
      <c r="H603" s="849">
        <v>7</v>
      </c>
      <c r="I603" s="849">
        <v>1757</v>
      </c>
      <c r="J603" s="832">
        <v>6.9722222222222223</v>
      </c>
      <c r="K603" s="832">
        <v>251</v>
      </c>
      <c r="L603" s="849">
        <v>1</v>
      </c>
      <c r="M603" s="849">
        <v>252</v>
      </c>
      <c r="N603" s="832">
        <v>1</v>
      </c>
      <c r="O603" s="832">
        <v>252</v>
      </c>
      <c r="P603" s="849">
        <v>8</v>
      </c>
      <c r="Q603" s="849">
        <v>2032</v>
      </c>
      <c r="R603" s="837">
        <v>8.0634920634920633</v>
      </c>
      <c r="S603" s="850">
        <v>254</v>
      </c>
    </row>
    <row r="604" spans="1:19" ht="14.45" customHeight="1" x14ac:dyDescent="0.2">
      <c r="A604" s="831" t="s">
        <v>6417</v>
      </c>
      <c r="B604" s="832" t="s">
        <v>6418</v>
      </c>
      <c r="C604" s="832" t="s">
        <v>606</v>
      </c>
      <c r="D604" s="832" t="s">
        <v>2929</v>
      </c>
      <c r="E604" s="832" t="s">
        <v>6412</v>
      </c>
      <c r="F604" s="832" t="s">
        <v>6502</v>
      </c>
      <c r="G604" s="832" t="s">
        <v>6503</v>
      </c>
      <c r="H604" s="849">
        <v>29</v>
      </c>
      <c r="I604" s="849">
        <v>3654</v>
      </c>
      <c r="J604" s="832">
        <v>7.1929133858267713</v>
      </c>
      <c r="K604" s="832">
        <v>126</v>
      </c>
      <c r="L604" s="849">
        <v>4</v>
      </c>
      <c r="M604" s="849">
        <v>508</v>
      </c>
      <c r="N604" s="832">
        <v>1</v>
      </c>
      <c r="O604" s="832">
        <v>127</v>
      </c>
      <c r="P604" s="849">
        <v>29</v>
      </c>
      <c r="Q604" s="849">
        <v>3654</v>
      </c>
      <c r="R604" s="837">
        <v>7.1929133858267713</v>
      </c>
      <c r="S604" s="850">
        <v>126</v>
      </c>
    </row>
    <row r="605" spans="1:19" ht="14.45" customHeight="1" x14ac:dyDescent="0.2">
      <c r="A605" s="831" t="s">
        <v>6417</v>
      </c>
      <c r="B605" s="832" t="s">
        <v>6418</v>
      </c>
      <c r="C605" s="832" t="s">
        <v>606</v>
      </c>
      <c r="D605" s="832" t="s">
        <v>2929</v>
      </c>
      <c r="E605" s="832" t="s">
        <v>6412</v>
      </c>
      <c r="F605" s="832" t="s">
        <v>6506</v>
      </c>
      <c r="G605" s="832" t="s">
        <v>6507</v>
      </c>
      <c r="H605" s="849">
        <v>1</v>
      </c>
      <c r="I605" s="849">
        <v>495</v>
      </c>
      <c r="J605" s="832">
        <v>0.49899193548387094</v>
      </c>
      <c r="K605" s="832">
        <v>495</v>
      </c>
      <c r="L605" s="849">
        <v>2</v>
      </c>
      <c r="M605" s="849">
        <v>992</v>
      </c>
      <c r="N605" s="832">
        <v>1</v>
      </c>
      <c r="O605" s="832">
        <v>496</v>
      </c>
      <c r="P605" s="849">
        <v>2</v>
      </c>
      <c r="Q605" s="849">
        <v>996</v>
      </c>
      <c r="R605" s="837">
        <v>1.0040322580645162</v>
      </c>
      <c r="S605" s="850">
        <v>498</v>
      </c>
    </row>
    <row r="606" spans="1:19" ht="14.45" customHeight="1" x14ac:dyDescent="0.2">
      <c r="A606" s="831" t="s">
        <v>6417</v>
      </c>
      <c r="B606" s="832" t="s">
        <v>6418</v>
      </c>
      <c r="C606" s="832" t="s">
        <v>606</v>
      </c>
      <c r="D606" s="832" t="s">
        <v>2929</v>
      </c>
      <c r="E606" s="832" t="s">
        <v>6412</v>
      </c>
      <c r="F606" s="832" t="s">
        <v>6522</v>
      </c>
      <c r="G606" s="832" t="s">
        <v>6523</v>
      </c>
      <c r="H606" s="849">
        <v>7</v>
      </c>
      <c r="I606" s="849">
        <v>2149</v>
      </c>
      <c r="J606" s="832"/>
      <c r="K606" s="832">
        <v>307</v>
      </c>
      <c r="L606" s="849"/>
      <c r="M606" s="849"/>
      <c r="N606" s="832"/>
      <c r="O606" s="832"/>
      <c r="P606" s="849">
        <v>6</v>
      </c>
      <c r="Q606" s="849">
        <v>1860</v>
      </c>
      <c r="R606" s="837"/>
      <c r="S606" s="850">
        <v>310</v>
      </c>
    </row>
    <row r="607" spans="1:19" ht="14.45" customHeight="1" x14ac:dyDescent="0.2">
      <c r="A607" s="831" t="s">
        <v>6417</v>
      </c>
      <c r="B607" s="832" t="s">
        <v>6418</v>
      </c>
      <c r="C607" s="832" t="s">
        <v>606</v>
      </c>
      <c r="D607" s="832" t="s">
        <v>2929</v>
      </c>
      <c r="E607" s="832" t="s">
        <v>6412</v>
      </c>
      <c r="F607" s="832" t="s">
        <v>6525</v>
      </c>
      <c r="G607" s="832" t="s">
        <v>6523</v>
      </c>
      <c r="H607" s="849"/>
      <c r="I607" s="849"/>
      <c r="J607" s="832"/>
      <c r="K607" s="832"/>
      <c r="L607" s="849">
        <v>1</v>
      </c>
      <c r="M607" s="849">
        <v>381</v>
      </c>
      <c r="N607" s="832">
        <v>1</v>
      </c>
      <c r="O607" s="832">
        <v>381</v>
      </c>
      <c r="P607" s="849"/>
      <c r="Q607" s="849"/>
      <c r="R607" s="837"/>
      <c r="S607" s="850"/>
    </row>
    <row r="608" spans="1:19" ht="14.45" customHeight="1" x14ac:dyDescent="0.2">
      <c r="A608" s="831" t="s">
        <v>6417</v>
      </c>
      <c r="B608" s="832" t="s">
        <v>6418</v>
      </c>
      <c r="C608" s="832" t="s">
        <v>606</v>
      </c>
      <c r="D608" s="832" t="s">
        <v>2931</v>
      </c>
      <c r="E608" s="832" t="s">
        <v>6412</v>
      </c>
      <c r="F608" s="832" t="s">
        <v>6470</v>
      </c>
      <c r="G608" s="832" t="s">
        <v>6471</v>
      </c>
      <c r="H608" s="849">
        <v>60</v>
      </c>
      <c r="I608" s="849">
        <v>15060</v>
      </c>
      <c r="J608" s="832">
        <v>19.920634920634921</v>
      </c>
      <c r="K608" s="832">
        <v>251</v>
      </c>
      <c r="L608" s="849">
        <v>3</v>
      </c>
      <c r="M608" s="849">
        <v>756</v>
      </c>
      <c r="N608" s="832">
        <v>1</v>
      </c>
      <c r="O608" s="832">
        <v>252</v>
      </c>
      <c r="P608" s="849">
        <v>1</v>
      </c>
      <c r="Q608" s="849">
        <v>254</v>
      </c>
      <c r="R608" s="837">
        <v>0.33597883597883599</v>
      </c>
      <c r="S608" s="850">
        <v>254</v>
      </c>
    </row>
    <row r="609" spans="1:19" ht="14.45" customHeight="1" x14ac:dyDescent="0.2">
      <c r="A609" s="831" t="s">
        <v>6417</v>
      </c>
      <c r="B609" s="832" t="s">
        <v>6418</v>
      </c>
      <c r="C609" s="832" t="s">
        <v>606</v>
      </c>
      <c r="D609" s="832" t="s">
        <v>2931</v>
      </c>
      <c r="E609" s="832" t="s">
        <v>6412</v>
      </c>
      <c r="F609" s="832" t="s">
        <v>6502</v>
      </c>
      <c r="G609" s="832" t="s">
        <v>6503</v>
      </c>
      <c r="H609" s="849">
        <v>195</v>
      </c>
      <c r="I609" s="849">
        <v>24570</v>
      </c>
      <c r="J609" s="832">
        <v>38.69291338582677</v>
      </c>
      <c r="K609" s="832">
        <v>126</v>
      </c>
      <c r="L609" s="849">
        <v>5</v>
      </c>
      <c r="M609" s="849">
        <v>635</v>
      </c>
      <c r="N609" s="832">
        <v>1</v>
      </c>
      <c r="O609" s="832">
        <v>127</v>
      </c>
      <c r="P609" s="849">
        <v>2</v>
      </c>
      <c r="Q609" s="849">
        <v>252</v>
      </c>
      <c r="R609" s="837">
        <v>0.3968503937007874</v>
      </c>
      <c r="S609" s="850">
        <v>126</v>
      </c>
    </row>
    <row r="610" spans="1:19" ht="14.45" customHeight="1" x14ac:dyDescent="0.2">
      <c r="A610" s="831" t="s">
        <v>6417</v>
      </c>
      <c r="B610" s="832" t="s">
        <v>6418</v>
      </c>
      <c r="C610" s="832" t="s">
        <v>606</v>
      </c>
      <c r="D610" s="832" t="s">
        <v>2931</v>
      </c>
      <c r="E610" s="832" t="s">
        <v>6412</v>
      </c>
      <c r="F610" s="832" t="s">
        <v>6504</v>
      </c>
      <c r="G610" s="832" t="s">
        <v>6505</v>
      </c>
      <c r="H610" s="849">
        <v>1</v>
      </c>
      <c r="I610" s="849">
        <v>331</v>
      </c>
      <c r="J610" s="832"/>
      <c r="K610" s="832">
        <v>331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5" customHeight="1" x14ac:dyDescent="0.2">
      <c r="A611" s="831" t="s">
        <v>6417</v>
      </c>
      <c r="B611" s="832" t="s">
        <v>6418</v>
      </c>
      <c r="C611" s="832" t="s">
        <v>606</v>
      </c>
      <c r="D611" s="832" t="s">
        <v>2931</v>
      </c>
      <c r="E611" s="832" t="s">
        <v>6412</v>
      </c>
      <c r="F611" s="832" t="s">
        <v>6506</v>
      </c>
      <c r="G611" s="832" t="s">
        <v>6507</v>
      </c>
      <c r="H611" s="849">
        <v>1</v>
      </c>
      <c r="I611" s="849">
        <v>495</v>
      </c>
      <c r="J611" s="832"/>
      <c r="K611" s="832">
        <v>495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5" customHeight="1" x14ac:dyDescent="0.2">
      <c r="A612" s="831" t="s">
        <v>6417</v>
      </c>
      <c r="B612" s="832" t="s">
        <v>6418</v>
      </c>
      <c r="C612" s="832" t="s">
        <v>606</v>
      </c>
      <c r="D612" s="832" t="s">
        <v>2931</v>
      </c>
      <c r="E612" s="832" t="s">
        <v>6412</v>
      </c>
      <c r="F612" s="832" t="s">
        <v>6510</v>
      </c>
      <c r="G612" s="832" t="s">
        <v>6507</v>
      </c>
      <c r="H612" s="849">
        <v>1</v>
      </c>
      <c r="I612" s="849">
        <v>568</v>
      </c>
      <c r="J612" s="832"/>
      <c r="K612" s="832">
        <v>568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5" customHeight="1" x14ac:dyDescent="0.2">
      <c r="A613" s="831" t="s">
        <v>6417</v>
      </c>
      <c r="B613" s="832" t="s">
        <v>6418</v>
      </c>
      <c r="C613" s="832" t="s">
        <v>606</v>
      </c>
      <c r="D613" s="832" t="s">
        <v>2931</v>
      </c>
      <c r="E613" s="832" t="s">
        <v>6412</v>
      </c>
      <c r="F613" s="832" t="s">
        <v>6518</v>
      </c>
      <c r="G613" s="832" t="s">
        <v>6519</v>
      </c>
      <c r="H613" s="849"/>
      <c r="I613" s="849"/>
      <c r="J613" s="832"/>
      <c r="K613" s="832"/>
      <c r="L613" s="849">
        <v>1</v>
      </c>
      <c r="M613" s="849">
        <v>215</v>
      </c>
      <c r="N613" s="832">
        <v>1</v>
      </c>
      <c r="O613" s="832">
        <v>215</v>
      </c>
      <c r="P613" s="849"/>
      <c r="Q613" s="849"/>
      <c r="R613" s="837"/>
      <c r="S613" s="850"/>
    </row>
    <row r="614" spans="1:19" ht="14.45" customHeight="1" x14ac:dyDescent="0.2">
      <c r="A614" s="831" t="s">
        <v>6417</v>
      </c>
      <c r="B614" s="832" t="s">
        <v>6418</v>
      </c>
      <c r="C614" s="832" t="s">
        <v>606</v>
      </c>
      <c r="D614" s="832" t="s">
        <v>2931</v>
      </c>
      <c r="E614" s="832" t="s">
        <v>6412</v>
      </c>
      <c r="F614" s="832" t="s">
        <v>6522</v>
      </c>
      <c r="G614" s="832" t="s">
        <v>6523</v>
      </c>
      <c r="H614" s="849">
        <v>59</v>
      </c>
      <c r="I614" s="849">
        <v>18113</v>
      </c>
      <c r="J614" s="832">
        <v>58.808441558441558</v>
      </c>
      <c r="K614" s="832">
        <v>307</v>
      </c>
      <c r="L614" s="849">
        <v>1</v>
      </c>
      <c r="M614" s="849">
        <v>308</v>
      </c>
      <c r="N614" s="832">
        <v>1</v>
      </c>
      <c r="O614" s="832">
        <v>308</v>
      </c>
      <c r="P614" s="849">
        <v>2</v>
      </c>
      <c r="Q614" s="849">
        <v>620</v>
      </c>
      <c r="R614" s="837">
        <v>2.0129870129870131</v>
      </c>
      <c r="S614" s="850">
        <v>310</v>
      </c>
    </row>
    <row r="615" spans="1:19" ht="14.45" customHeight="1" x14ac:dyDescent="0.2">
      <c r="A615" s="831" t="s">
        <v>6417</v>
      </c>
      <c r="B615" s="832" t="s">
        <v>6418</v>
      </c>
      <c r="C615" s="832" t="s">
        <v>606</v>
      </c>
      <c r="D615" s="832" t="s">
        <v>2931</v>
      </c>
      <c r="E615" s="832" t="s">
        <v>6412</v>
      </c>
      <c r="F615" s="832" t="s">
        <v>6525</v>
      </c>
      <c r="G615" s="832" t="s">
        <v>6523</v>
      </c>
      <c r="H615" s="849">
        <v>4</v>
      </c>
      <c r="I615" s="849">
        <v>1520</v>
      </c>
      <c r="J615" s="832">
        <v>0.79790026246719159</v>
      </c>
      <c r="K615" s="832">
        <v>380</v>
      </c>
      <c r="L615" s="849">
        <v>5</v>
      </c>
      <c r="M615" s="849">
        <v>1905</v>
      </c>
      <c r="N615" s="832">
        <v>1</v>
      </c>
      <c r="O615" s="832">
        <v>381</v>
      </c>
      <c r="P615" s="849"/>
      <c r="Q615" s="849"/>
      <c r="R615" s="837"/>
      <c r="S615" s="850"/>
    </row>
    <row r="616" spans="1:19" ht="14.45" customHeight="1" x14ac:dyDescent="0.2">
      <c r="A616" s="831" t="s">
        <v>6417</v>
      </c>
      <c r="B616" s="832" t="s">
        <v>6418</v>
      </c>
      <c r="C616" s="832" t="s">
        <v>606</v>
      </c>
      <c r="D616" s="832" t="s">
        <v>2932</v>
      </c>
      <c r="E616" s="832" t="s">
        <v>6412</v>
      </c>
      <c r="F616" s="832" t="s">
        <v>6470</v>
      </c>
      <c r="G616" s="832" t="s">
        <v>6471</v>
      </c>
      <c r="H616" s="849">
        <v>6</v>
      </c>
      <c r="I616" s="849">
        <v>1506</v>
      </c>
      <c r="J616" s="832">
        <v>5.9761904761904763</v>
      </c>
      <c r="K616" s="832">
        <v>251</v>
      </c>
      <c r="L616" s="849">
        <v>1</v>
      </c>
      <c r="M616" s="849">
        <v>252</v>
      </c>
      <c r="N616" s="832">
        <v>1</v>
      </c>
      <c r="O616" s="832">
        <v>252</v>
      </c>
      <c r="P616" s="849"/>
      <c r="Q616" s="849"/>
      <c r="R616" s="837"/>
      <c r="S616" s="850"/>
    </row>
    <row r="617" spans="1:19" ht="14.45" customHeight="1" x14ac:dyDescent="0.2">
      <c r="A617" s="831" t="s">
        <v>6417</v>
      </c>
      <c r="B617" s="832" t="s">
        <v>6418</v>
      </c>
      <c r="C617" s="832" t="s">
        <v>606</v>
      </c>
      <c r="D617" s="832" t="s">
        <v>2932</v>
      </c>
      <c r="E617" s="832" t="s">
        <v>6412</v>
      </c>
      <c r="F617" s="832" t="s">
        <v>6502</v>
      </c>
      <c r="G617" s="832" t="s">
        <v>6503</v>
      </c>
      <c r="H617" s="849">
        <v>25</v>
      </c>
      <c r="I617" s="849">
        <v>3150</v>
      </c>
      <c r="J617" s="832"/>
      <c r="K617" s="832">
        <v>126</v>
      </c>
      <c r="L617" s="849">
        <v>0</v>
      </c>
      <c r="M617" s="849">
        <v>0</v>
      </c>
      <c r="N617" s="832"/>
      <c r="O617" s="832"/>
      <c r="P617" s="849"/>
      <c r="Q617" s="849"/>
      <c r="R617" s="837"/>
      <c r="S617" s="850"/>
    </row>
    <row r="618" spans="1:19" ht="14.45" customHeight="1" x14ac:dyDescent="0.2">
      <c r="A618" s="831" t="s">
        <v>6417</v>
      </c>
      <c r="B618" s="832" t="s">
        <v>6418</v>
      </c>
      <c r="C618" s="832" t="s">
        <v>606</v>
      </c>
      <c r="D618" s="832" t="s">
        <v>2932</v>
      </c>
      <c r="E618" s="832" t="s">
        <v>6412</v>
      </c>
      <c r="F618" s="832" t="s">
        <v>6510</v>
      </c>
      <c r="G618" s="832" t="s">
        <v>6507</v>
      </c>
      <c r="H618" s="849">
        <v>14</v>
      </c>
      <c r="I618" s="849">
        <v>7952</v>
      </c>
      <c r="J618" s="832"/>
      <c r="K618" s="832">
        <v>568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5" customHeight="1" x14ac:dyDescent="0.2">
      <c r="A619" s="831" t="s">
        <v>6417</v>
      </c>
      <c r="B619" s="832" t="s">
        <v>6418</v>
      </c>
      <c r="C619" s="832" t="s">
        <v>606</v>
      </c>
      <c r="D619" s="832" t="s">
        <v>2932</v>
      </c>
      <c r="E619" s="832" t="s">
        <v>6412</v>
      </c>
      <c r="F619" s="832" t="s">
        <v>6522</v>
      </c>
      <c r="G619" s="832" t="s">
        <v>6523</v>
      </c>
      <c r="H619" s="849"/>
      <c r="I619" s="849"/>
      <c r="J619" s="832"/>
      <c r="K619" s="832"/>
      <c r="L619" s="849">
        <v>1</v>
      </c>
      <c r="M619" s="849">
        <v>308</v>
      </c>
      <c r="N619" s="832">
        <v>1</v>
      </c>
      <c r="O619" s="832">
        <v>308</v>
      </c>
      <c r="P619" s="849"/>
      <c r="Q619" s="849"/>
      <c r="R619" s="837"/>
      <c r="S619" s="850"/>
    </row>
    <row r="620" spans="1:19" ht="14.45" customHeight="1" x14ac:dyDescent="0.2">
      <c r="A620" s="831" t="s">
        <v>6417</v>
      </c>
      <c r="B620" s="832" t="s">
        <v>6418</v>
      </c>
      <c r="C620" s="832" t="s">
        <v>606</v>
      </c>
      <c r="D620" s="832" t="s">
        <v>6374</v>
      </c>
      <c r="E620" s="832" t="s">
        <v>6412</v>
      </c>
      <c r="F620" s="832" t="s">
        <v>6470</v>
      </c>
      <c r="G620" s="832" t="s">
        <v>6471</v>
      </c>
      <c r="H620" s="849">
        <v>2</v>
      </c>
      <c r="I620" s="849">
        <v>502</v>
      </c>
      <c r="J620" s="832"/>
      <c r="K620" s="832">
        <v>251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5" customHeight="1" x14ac:dyDescent="0.2">
      <c r="A621" s="831" t="s">
        <v>6417</v>
      </c>
      <c r="B621" s="832" t="s">
        <v>6418</v>
      </c>
      <c r="C621" s="832" t="s">
        <v>606</v>
      </c>
      <c r="D621" s="832" t="s">
        <v>6374</v>
      </c>
      <c r="E621" s="832" t="s">
        <v>6412</v>
      </c>
      <c r="F621" s="832" t="s">
        <v>6502</v>
      </c>
      <c r="G621" s="832" t="s">
        <v>6503</v>
      </c>
      <c r="H621" s="849">
        <v>5</v>
      </c>
      <c r="I621" s="849">
        <v>630</v>
      </c>
      <c r="J621" s="832"/>
      <c r="K621" s="832">
        <v>126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5" customHeight="1" x14ac:dyDescent="0.2">
      <c r="A622" s="831" t="s">
        <v>6417</v>
      </c>
      <c r="B622" s="832" t="s">
        <v>6418</v>
      </c>
      <c r="C622" s="832" t="s">
        <v>606</v>
      </c>
      <c r="D622" s="832" t="s">
        <v>6374</v>
      </c>
      <c r="E622" s="832" t="s">
        <v>6412</v>
      </c>
      <c r="F622" s="832" t="s">
        <v>6510</v>
      </c>
      <c r="G622" s="832" t="s">
        <v>6507</v>
      </c>
      <c r="H622" s="849">
        <v>2</v>
      </c>
      <c r="I622" s="849">
        <v>1136</v>
      </c>
      <c r="J622" s="832"/>
      <c r="K622" s="832">
        <v>568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5" customHeight="1" x14ac:dyDescent="0.2">
      <c r="A623" s="831" t="s">
        <v>6417</v>
      </c>
      <c r="B623" s="832" t="s">
        <v>6418</v>
      </c>
      <c r="C623" s="832" t="s">
        <v>606</v>
      </c>
      <c r="D623" s="832" t="s">
        <v>6374</v>
      </c>
      <c r="E623" s="832" t="s">
        <v>6412</v>
      </c>
      <c r="F623" s="832" t="s">
        <v>6525</v>
      </c>
      <c r="G623" s="832" t="s">
        <v>6523</v>
      </c>
      <c r="H623" s="849">
        <v>1</v>
      </c>
      <c r="I623" s="849">
        <v>380</v>
      </c>
      <c r="J623" s="832"/>
      <c r="K623" s="832">
        <v>380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5" customHeight="1" x14ac:dyDescent="0.2">
      <c r="A624" s="831" t="s">
        <v>6417</v>
      </c>
      <c r="B624" s="832" t="s">
        <v>6418</v>
      </c>
      <c r="C624" s="832" t="s">
        <v>606</v>
      </c>
      <c r="D624" s="832" t="s">
        <v>6377</v>
      </c>
      <c r="E624" s="832" t="s">
        <v>6412</v>
      </c>
      <c r="F624" s="832" t="s">
        <v>6470</v>
      </c>
      <c r="G624" s="832" t="s">
        <v>6471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254</v>
      </c>
      <c r="R624" s="837"/>
      <c r="S624" s="850">
        <v>254</v>
      </c>
    </row>
    <row r="625" spans="1:19" ht="14.45" customHeight="1" x14ac:dyDescent="0.2">
      <c r="A625" s="831" t="s">
        <v>6417</v>
      </c>
      <c r="B625" s="832" t="s">
        <v>6418</v>
      </c>
      <c r="C625" s="832" t="s">
        <v>606</v>
      </c>
      <c r="D625" s="832" t="s">
        <v>6377</v>
      </c>
      <c r="E625" s="832" t="s">
        <v>6412</v>
      </c>
      <c r="F625" s="832" t="s">
        <v>6502</v>
      </c>
      <c r="G625" s="832" t="s">
        <v>6503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126</v>
      </c>
      <c r="R625" s="837"/>
      <c r="S625" s="850">
        <v>126</v>
      </c>
    </row>
    <row r="626" spans="1:19" ht="14.45" customHeight="1" x14ac:dyDescent="0.2">
      <c r="A626" s="831" t="s">
        <v>6417</v>
      </c>
      <c r="B626" s="832" t="s">
        <v>6418</v>
      </c>
      <c r="C626" s="832" t="s">
        <v>606</v>
      </c>
      <c r="D626" s="832" t="s">
        <v>6377</v>
      </c>
      <c r="E626" s="832" t="s">
        <v>6412</v>
      </c>
      <c r="F626" s="832" t="s">
        <v>6525</v>
      </c>
      <c r="G626" s="832" t="s">
        <v>6523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385</v>
      </c>
      <c r="R626" s="837"/>
      <c r="S626" s="850">
        <v>385</v>
      </c>
    </row>
    <row r="627" spans="1:19" ht="14.45" customHeight="1" x14ac:dyDescent="0.2">
      <c r="A627" s="831" t="s">
        <v>6417</v>
      </c>
      <c r="B627" s="832" t="s">
        <v>6418</v>
      </c>
      <c r="C627" s="832" t="s">
        <v>606</v>
      </c>
      <c r="D627" s="832" t="s">
        <v>2933</v>
      </c>
      <c r="E627" s="832" t="s">
        <v>6412</v>
      </c>
      <c r="F627" s="832" t="s">
        <v>6470</v>
      </c>
      <c r="G627" s="832" t="s">
        <v>6471</v>
      </c>
      <c r="H627" s="849"/>
      <c r="I627" s="849"/>
      <c r="J627" s="832"/>
      <c r="K627" s="832"/>
      <c r="L627" s="849">
        <v>2</v>
      </c>
      <c r="M627" s="849">
        <v>504</v>
      </c>
      <c r="N627" s="832">
        <v>1</v>
      </c>
      <c r="O627" s="832">
        <v>252</v>
      </c>
      <c r="P627" s="849">
        <v>54</v>
      </c>
      <c r="Q627" s="849">
        <v>13716</v>
      </c>
      <c r="R627" s="837">
        <v>27.214285714285715</v>
      </c>
      <c r="S627" s="850">
        <v>254</v>
      </c>
    </row>
    <row r="628" spans="1:19" ht="14.45" customHeight="1" x14ac:dyDescent="0.2">
      <c r="A628" s="831" t="s">
        <v>6417</v>
      </c>
      <c r="B628" s="832" t="s">
        <v>6418</v>
      </c>
      <c r="C628" s="832" t="s">
        <v>606</v>
      </c>
      <c r="D628" s="832" t="s">
        <v>2933</v>
      </c>
      <c r="E628" s="832" t="s">
        <v>6412</v>
      </c>
      <c r="F628" s="832" t="s">
        <v>6502</v>
      </c>
      <c r="G628" s="832" t="s">
        <v>6503</v>
      </c>
      <c r="H628" s="849"/>
      <c r="I628" s="849"/>
      <c r="J628" s="832"/>
      <c r="K628" s="832"/>
      <c r="L628" s="849">
        <v>3</v>
      </c>
      <c r="M628" s="849">
        <v>378</v>
      </c>
      <c r="N628" s="832">
        <v>1</v>
      </c>
      <c r="O628" s="832">
        <v>126</v>
      </c>
      <c r="P628" s="849">
        <v>207</v>
      </c>
      <c r="Q628" s="849">
        <v>26082</v>
      </c>
      <c r="R628" s="837">
        <v>69</v>
      </c>
      <c r="S628" s="850">
        <v>126</v>
      </c>
    </row>
    <row r="629" spans="1:19" ht="14.45" customHeight="1" x14ac:dyDescent="0.2">
      <c r="A629" s="831" t="s">
        <v>6417</v>
      </c>
      <c r="B629" s="832" t="s">
        <v>6418</v>
      </c>
      <c r="C629" s="832" t="s">
        <v>606</v>
      </c>
      <c r="D629" s="832" t="s">
        <v>2933</v>
      </c>
      <c r="E629" s="832" t="s">
        <v>6412</v>
      </c>
      <c r="F629" s="832" t="s">
        <v>6506</v>
      </c>
      <c r="G629" s="832" t="s">
        <v>6507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498</v>
      </c>
      <c r="R629" s="837"/>
      <c r="S629" s="850">
        <v>498</v>
      </c>
    </row>
    <row r="630" spans="1:19" ht="14.45" customHeight="1" x14ac:dyDescent="0.2">
      <c r="A630" s="831" t="s">
        <v>6417</v>
      </c>
      <c r="B630" s="832" t="s">
        <v>6418</v>
      </c>
      <c r="C630" s="832" t="s">
        <v>606</v>
      </c>
      <c r="D630" s="832" t="s">
        <v>2933</v>
      </c>
      <c r="E630" s="832" t="s">
        <v>6412</v>
      </c>
      <c r="F630" s="832" t="s">
        <v>6510</v>
      </c>
      <c r="G630" s="832" t="s">
        <v>6507</v>
      </c>
      <c r="H630" s="849"/>
      <c r="I630" s="849"/>
      <c r="J630" s="832"/>
      <c r="K630" s="832"/>
      <c r="L630" s="849"/>
      <c r="M630" s="849"/>
      <c r="N630" s="832"/>
      <c r="O630" s="832"/>
      <c r="P630" s="849">
        <v>72</v>
      </c>
      <c r="Q630" s="849">
        <v>41256</v>
      </c>
      <c r="R630" s="837"/>
      <c r="S630" s="850">
        <v>573</v>
      </c>
    </row>
    <row r="631" spans="1:19" ht="14.45" customHeight="1" x14ac:dyDescent="0.2">
      <c r="A631" s="831" t="s">
        <v>6417</v>
      </c>
      <c r="B631" s="832" t="s">
        <v>6418</v>
      </c>
      <c r="C631" s="832" t="s">
        <v>606</v>
      </c>
      <c r="D631" s="832" t="s">
        <v>2933</v>
      </c>
      <c r="E631" s="832" t="s">
        <v>6412</v>
      </c>
      <c r="F631" s="832" t="s">
        <v>6518</v>
      </c>
      <c r="G631" s="832" t="s">
        <v>6519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217</v>
      </c>
      <c r="R631" s="837"/>
      <c r="S631" s="850">
        <v>217</v>
      </c>
    </row>
    <row r="632" spans="1:19" ht="14.45" customHeight="1" x14ac:dyDescent="0.2">
      <c r="A632" s="831" t="s">
        <v>6417</v>
      </c>
      <c r="B632" s="832" t="s">
        <v>6418</v>
      </c>
      <c r="C632" s="832" t="s">
        <v>606</v>
      </c>
      <c r="D632" s="832" t="s">
        <v>2933</v>
      </c>
      <c r="E632" s="832" t="s">
        <v>6412</v>
      </c>
      <c r="F632" s="832" t="s">
        <v>6520</v>
      </c>
      <c r="G632" s="832" t="s">
        <v>6521</v>
      </c>
      <c r="H632" s="849"/>
      <c r="I632" s="849"/>
      <c r="J632" s="832"/>
      <c r="K632" s="832"/>
      <c r="L632" s="849"/>
      <c r="M632" s="849"/>
      <c r="N632" s="832"/>
      <c r="O632" s="832"/>
      <c r="P632" s="849">
        <v>4</v>
      </c>
      <c r="Q632" s="849">
        <v>352</v>
      </c>
      <c r="R632" s="837"/>
      <c r="S632" s="850">
        <v>88</v>
      </c>
    </row>
    <row r="633" spans="1:19" ht="14.45" customHeight="1" x14ac:dyDescent="0.2">
      <c r="A633" s="831" t="s">
        <v>6417</v>
      </c>
      <c r="B633" s="832" t="s">
        <v>6418</v>
      </c>
      <c r="C633" s="832" t="s">
        <v>606</v>
      </c>
      <c r="D633" s="832" t="s">
        <v>2933</v>
      </c>
      <c r="E633" s="832" t="s">
        <v>6412</v>
      </c>
      <c r="F633" s="832" t="s">
        <v>6525</v>
      </c>
      <c r="G633" s="832" t="s">
        <v>6523</v>
      </c>
      <c r="H633" s="849"/>
      <c r="I633" s="849"/>
      <c r="J633" s="832"/>
      <c r="K633" s="832"/>
      <c r="L633" s="849">
        <v>2</v>
      </c>
      <c r="M633" s="849">
        <v>762</v>
      </c>
      <c r="N633" s="832">
        <v>1</v>
      </c>
      <c r="O633" s="832">
        <v>381</v>
      </c>
      <c r="P633" s="849">
        <v>2</v>
      </c>
      <c r="Q633" s="849">
        <v>770</v>
      </c>
      <c r="R633" s="837">
        <v>1.0104986876640421</v>
      </c>
      <c r="S633" s="850">
        <v>385</v>
      </c>
    </row>
    <row r="634" spans="1:19" ht="14.45" customHeight="1" x14ac:dyDescent="0.2">
      <c r="A634" s="831" t="s">
        <v>6417</v>
      </c>
      <c r="B634" s="832" t="s">
        <v>6418</v>
      </c>
      <c r="C634" s="832" t="s">
        <v>606</v>
      </c>
      <c r="D634" s="832" t="s">
        <v>6378</v>
      </c>
      <c r="E634" s="832" t="s">
        <v>6412</v>
      </c>
      <c r="F634" s="832" t="s">
        <v>6470</v>
      </c>
      <c r="G634" s="832" t="s">
        <v>6471</v>
      </c>
      <c r="H634" s="849"/>
      <c r="I634" s="849"/>
      <c r="J634" s="832"/>
      <c r="K634" s="832"/>
      <c r="L634" s="849">
        <v>3</v>
      </c>
      <c r="M634" s="849">
        <v>756</v>
      </c>
      <c r="N634" s="832">
        <v>1</v>
      </c>
      <c r="O634" s="832">
        <v>252</v>
      </c>
      <c r="P634" s="849">
        <v>1</v>
      </c>
      <c r="Q634" s="849">
        <v>254</v>
      </c>
      <c r="R634" s="837">
        <v>0.33597883597883599</v>
      </c>
      <c r="S634" s="850">
        <v>254</v>
      </c>
    </row>
    <row r="635" spans="1:19" ht="14.45" customHeight="1" x14ac:dyDescent="0.2">
      <c r="A635" s="831" t="s">
        <v>6417</v>
      </c>
      <c r="B635" s="832" t="s">
        <v>6418</v>
      </c>
      <c r="C635" s="832" t="s">
        <v>606</v>
      </c>
      <c r="D635" s="832" t="s">
        <v>6378</v>
      </c>
      <c r="E635" s="832" t="s">
        <v>6412</v>
      </c>
      <c r="F635" s="832" t="s">
        <v>6502</v>
      </c>
      <c r="G635" s="832" t="s">
        <v>6503</v>
      </c>
      <c r="H635" s="849"/>
      <c r="I635" s="849"/>
      <c r="J635" s="832"/>
      <c r="K635" s="832"/>
      <c r="L635" s="849">
        <v>4</v>
      </c>
      <c r="M635" s="849">
        <v>508</v>
      </c>
      <c r="N635" s="832">
        <v>1</v>
      </c>
      <c r="O635" s="832">
        <v>127</v>
      </c>
      <c r="P635" s="849">
        <v>9</v>
      </c>
      <c r="Q635" s="849">
        <v>1134</v>
      </c>
      <c r="R635" s="837">
        <v>2.2322834645669292</v>
      </c>
      <c r="S635" s="850">
        <v>126</v>
      </c>
    </row>
    <row r="636" spans="1:19" ht="14.45" customHeight="1" x14ac:dyDescent="0.2">
      <c r="A636" s="831" t="s">
        <v>6417</v>
      </c>
      <c r="B636" s="832" t="s">
        <v>6418</v>
      </c>
      <c r="C636" s="832" t="s">
        <v>606</v>
      </c>
      <c r="D636" s="832" t="s">
        <v>6378</v>
      </c>
      <c r="E636" s="832" t="s">
        <v>6412</v>
      </c>
      <c r="F636" s="832" t="s">
        <v>6504</v>
      </c>
      <c r="G636" s="832" t="s">
        <v>6505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334</v>
      </c>
      <c r="R636" s="837"/>
      <c r="S636" s="850">
        <v>334</v>
      </c>
    </row>
    <row r="637" spans="1:19" ht="14.45" customHeight="1" x14ac:dyDescent="0.2">
      <c r="A637" s="831" t="s">
        <v>6417</v>
      </c>
      <c r="B637" s="832" t="s">
        <v>6418</v>
      </c>
      <c r="C637" s="832" t="s">
        <v>606</v>
      </c>
      <c r="D637" s="832" t="s">
        <v>6378</v>
      </c>
      <c r="E637" s="832" t="s">
        <v>6412</v>
      </c>
      <c r="F637" s="832" t="s">
        <v>6506</v>
      </c>
      <c r="G637" s="832" t="s">
        <v>6507</v>
      </c>
      <c r="H637" s="849"/>
      <c r="I637" s="849"/>
      <c r="J637" s="832"/>
      <c r="K637" s="832"/>
      <c r="L637" s="849">
        <v>3</v>
      </c>
      <c r="M637" s="849">
        <v>1488</v>
      </c>
      <c r="N637" s="832">
        <v>1</v>
      </c>
      <c r="O637" s="832">
        <v>496</v>
      </c>
      <c r="P637" s="849"/>
      <c r="Q637" s="849"/>
      <c r="R637" s="837"/>
      <c r="S637" s="850"/>
    </row>
    <row r="638" spans="1:19" ht="14.45" customHeight="1" x14ac:dyDescent="0.2">
      <c r="A638" s="831" t="s">
        <v>6417</v>
      </c>
      <c r="B638" s="832" t="s">
        <v>6418</v>
      </c>
      <c r="C638" s="832" t="s">
        <v>606</v>
      </c>
      <c r="D638" s="832" t="s">
        <v>6378</v>
      </c>
      <c r="E638" s="832" t="s">
        <v>6412</v>
      </c>
      <c r="F638" s="832" t="s">
        <v>6522</v>
      </c>
      <c r="G638" s="832" t="s">
        <v>6523</v>
      </c>
      <c r="H638" s="849"/>
      <c r="I638" s="849"/>
      <c r="J638" s="832"/>
      <c r="K638" s="832"/>
      <c r="L638" s="849">
        <v>2</v>
      </c>
      <c r="M638" s="849">
        <v>616</v>
      </c>
      <c r="N638" s="832">
        <v>1</v>
      </c>
      <c r="O638" s="832">
        <v>308</v>
      </c>
      <c r="P638" s="849">
        <v>2</v>
      </c>
      <c r="Q638" s="849">
        <v>620</v>
      </c>
      <c r="R638" s="837">
        <v>1.0064935064935066</v>
      </c>
      <c r="S638" s="850">
        <v>310</v>
      </c>
    </row>
    <row r="639" spans="1:19" ht="14.45" customHeight="1" x14ac:dyDescent="0.2">
      <c r="A639" s="831" t="s">
        <v>6417</v>
      </c>
      <c r="B639" s="832" t="s">
        <v>6418</v>
      </c>
      <c r="C639" s="832" t="s">
        <v>606</v>
      </c>
      <c r="D639" s="832" t="s">
        <v>6378</v>
      </c>
      <c r="E639" s="832" t="s">
        <v>6412</v>
      </c>
      <c r="F639" s="832" t="s">
        <v>6528</v>
      </c>
      <c r="G639" s="832" t="s">
        <v>6513</v>
      </c>
      <c r="H639" s="849"/>
      <c r="I639" s="849"/>
      <c r="J639" s="832"/>
      <c r="K639" s="832"/>
      <c r="L639" s="849">
        <v>1</v>
      </c>
      <c r="M639" s="849">
        <v>354</v>
      </c>
      <c r="N639" s="832">
        <v>1</v>
      </c>
      <c r="O639" s="832">
        <v>354</v>
      </c>
      <c r="P639" s="849"/>
      <c r="Q639" s="849"/>
      <c r="R639" s="837"/>
      <c r="S639" s="850"/>
    </row>
    <row r="640" spans="1:19" ht="14.45" customHeight="1" x14ac:dyDescent="0.2">
      <c r="A640" s="831" t="s">
        <v>6417</v>
      </c>
      <c r="B640" s="832" t="s">
        <v>6418</v>
      </c>
      <c r="C640" s="832" t="s">
        <v>606</v>
      </c>
      <c r="D640" s="832" t="s">
        <v>2934</v>
      </c>
      <c r="E640" s="832" t="s">
        <v>6412</v>
      </c>
      <c r="F640" s="832" t="s">
        <v>6470</v>
      </c>
      <c r="G640" s="832" t="s">
        <v>6471</v>
      </c>
      <c r="H640" s="849">
        <v>1</v>
      </c>
      <c r="I640" s="849">
        <v>251</v>
      </c>
      <c r="J640" s="832">
        <v>0.49801587301587302</v>
      </c>
      <c r="K640" s="832">
        <v>251</v>
      </c>
      <c r="L640" s="849">
        <v>2</v>
      </c>
      <c r="M640" s="849">
        <v>504</v>
      </c>
      <c r="N640" s="832">
        <v>1</v>
      </c>
      <c r="O640" s="832">
        <v>252</v>
      </c>
      <c r="P640" s="849">
        <v>3</v>
      </c>
      <c r="Q640" s="849">
        <v>762</v>
      </c>
      <c r="R640" s="837">
        <v>1.5119047619047619</v>
      </c>
      <c r="S640" s="850">
        <v>254</v>
      </c>
    </row>
    <row r="641" spans="1:19" ht="14.45" customHeight="1" x14ac:dyDescent="0.2">
      <c r="A641" s="831" t="s">
        <v>6417</v>
      </c>
      <c r="B641" s="832" t="s">
        <v>6418</v>
      </c>
      <c r="C641" s="832" t="s">
        <v>606</v>
      </c>
      <c r="D641" s="832" t="s">
        <v>2934</v>
      </c>
      <c r="E641" s="832" t="s">
        <v>6412</v>
      </c>
      <c r="F641" s="832" t="s">
        <v>6502</v>
      </c>
      <c r="G641" s="832" t="s">
        <v>6503</v>
      </c>
      <c r="H641" s="849">
        <v>4</v>
      </c>
      <c r="I641" s="849">
        <v>504</v>
      </c>
      <c r="J641" s="832">
        <v>0.99212598425196852</v>
      </c>
      <c r="K641" s="832">
        <v>126</v>
      </c>
      <c r="L641" s="849">
        <v>4</v>
      </c>
      <c r="M641" s="849">
        <v>508</v>
      </c>
      <c r="N641" s="832">
        <v>1</v>
      </c>
      <c r="O641" s="832">
        <v>127</v>
      </c>
      <c r="P641" s="849">
        <v>9</v>
      </c>
      <c r="Q641" s="849">
        <v>1134</v>
      </c>
      <c r="R641" s="837">
        <v>2.2322834645669292</v>
      </c>
      <c r="S641" s="850">
        <v>126</v>
      </c>
    </row>
    <row r="642" spans="1:19" ht="14.45" customHeight="1" x14ac:dyDescent="0.2">
      <c r="A642" s="831" t="s">
        <v>6417</v>
      </c>
      <c r="B642" s="832" t="s">
        <v>6418</v>
      </c>
      <c r="C642" s="832" t="s">
        <v>606</v>
      </c>
      <c r="D642" s="832" t="s">
        <v>2934</v>
      </c>
      <c r="E642" s="832" t="s">
        <v>6412</v>
      </c>
      <c r="F642" s="832" t="s">
        <v>6506</v>
      </c>
      <c r="G642" s="832" t="s">
        <v>6507</v>
      </c>
      <c r="H642" s="849"/>
      <c r="I642" s="849"/>
      <c r="J642" s="832"/>
      <c r="K642" s="832"/>
      <c r="L642" s="849">
        <v>2</v>
      </c>
      <c r="M642" s="849">
        <v>992</v>
      </c>
      <c r="N642" s="832">
        <v>1</v>
      </c>
      <c r="O642" s="832">
        <v>496</v>
      </c>
      <c r="P642" s="849"/>
      <c r="Q642" s="849"/>
      <c r="R642" s="837"/>
      <c r="S642" s="850"/>
    </row>
    <row r="643" spans="1:19" ht="14.45" customHeight="1" x14ac:dyDescent="0.2">
      <c r="A643" s="831" t="s">
        <v>6417</v>
      </c>
      <c r="B643" s="832" t="s">
        <v>6418</v>
      </c>
      <c r="C643" s="832" t="s">
        <v>606</v>
      </c>
      <c r="D643" s="832" t="s">
        <v>2934</v>
      </c>
      <c r="E643" s="832" t="s">
        <v>6412</v>
      </c>
      <c r="F643" s="832" t="s">
        <v>6510</v>
      </c>
      <c r="G643" s="832" t="s">
        <v>6507</v>
      </c>
      <c r="H643" s="849">
        <v>1</v>
      </c>
      <c r="I643" s="849">
        <v>568</v>
      </c>
      <c r="J643" s="832"/>
      <c r="K643" s="832">
        <v>568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5" customHeight="1" x14ac:dyDescent="0.2">
      <c r="A644" s="831" t="s">
        <v>6417</v>
      </c>
      <c r="B644" s="832" t="s">
        <v>6418</v>
      </c>
      <c r="C644" s="832" t="s">
        <v>606</v>
      </c>
      <c r="D644" s="832" t="s">
        <v>2934</v>
      </c>
      <c r="E644" s="832" t="s">
        <v>6412</v>
      </c>
      <c r="F644" s="832" t="s">
        <v>6520</v>
      </c>
      <c r="G644" s="832" t="s">
        <v>6521</v>
      </c>
      <c r="H644" s="849">
        <v>1</v>
      </c>
      <c r="I644" s="849">
        <v>85</v>
      </c>
      <c r="J644" s="832">
        <v>0.4941860465116279</v>
      </c>
      <c r="K644" s="832">
        <v>85</v>
      </c>
      <c r="L644" s="849">
        <v>2</v>
      </c>
      <c r="M644" s="849">
        <v>172</v>
      </c>
      <c r="N644" s="832">
        <v>1</v>
      </c>
      <c r="O644" s="832">
        <v>86</v>
      </c>
      <c r="P644" s="849"/>
      <c r="Q644" s="849"/>
      <c r="R644" s="837"/>
      <c r="S644" s="850"/>
    </row>
    <row r="645" spans="1:19" ht="14.45" customHeight="1" x14ac:dyDescent="0.2">
      <c r="A645" s="831" t="s">
        <v>6417</v>
      </c>
      <c r="B645" s="832" t="s">
        <v>6418</v>
      </c>
      <c r="C645" s="832" t="s">
        <v>606</v>
      </c>
      <c r="D645" s="832" t="s">
        <v>2934</v>
      </c>
      <c r="E645" s="832" t="s">
        <v>6412</v>
      </c>
      <c r="F645" s="832" t="s">
        <v>6522</v>
      </c>
      <c r="G645" s="832" t="s">
        <v>6523</v>
      </c>
      <c r="H645" s="849"/>
      <c r="I645" s="849"/>
      <c r="J645" s="832"/>
      <c r="K645" s="832"/>
      <c r="L645" s="849"/>
      <c r="M645" s="849"/>
      <c r="N645" s="832"/>
      <c r="O645" s="832"/>
      <c r="P645" s="849">
        <v>3</v>
      </c>
      <c r="Q645" s="849">
        <v>930</v>
      </c>
      <c r="R645" s="837"/>
      <c r="S645" s="850">
        <v>310</v>
      </c>
    </row>
    <row r="646" spans="1:19" ht="14.45" customHeight="1" x14ac:dyDescent="0.2">
      <c r="A646" s="831" t="s">
        <v>6417</v>
      </c>
      <c r="B646" s="832" t="s">
        <v>6418</v>
      </c>
      <c r="C646" s="832" t="s">
        <v>606</v>
      </c>
      <c r="D646" s="832" t="s">
        <v>2934</v>
      </c>
      <c r="E646" s="832" t="s">
        <v>6412</v>
      </c>
      <c r="F646" s="832" t="s">
        <v>6525</v>
      </c>
      <c r="G646" s="832" t="s">
        <v>6523</v>
      </c>
      <c r="H646" s="849"/>
      <c r="I646" s="849"/>
      <c r="J646" s="832"/>
      <c r="K646" s="832"/>
      <c r="L646" s="849">
        <v>3</v>
      </c>
      <c r="M646" s="849">
        <v>1143</v>
      </c>
      <c r="N646" s="832">
        <v>1</v>
      </c>
      <c r="O646" s="832">
        <v>381</v>
      </c>
      <c r="P646" s="849">
        <v>1</v>
      </c>
      <c r="Q646" s="849">
        <v>385</v>
      </c>
      <c r="R646" s="837">
        <v>0.33683289588801402</v>
      </c>
      <c r="S646" s="850">
        <v>385</v>
      </c>
    </row>
    <row r="647" spans="1:19" ht="14.45" customHeight="1" x14ac:dyDescent="0.2">
      <c r="A647" s="831" t="s">
        <v>6417</v>
      </c>
      <c r="B647" s="832" t="s">
        <v>6418</v>
      </c>
      <c r="C647" s="832" t="s">
        <v>606</v>
      </c>
      <c r="D647" s="832" t="s">
        <v>6379</v>
      </c>
      <c r="E647" s="832" t="s">
        <v>6412</v>
      </c>
      <c r="F647" s="832" t="s">
        <v>6470</v>
      </c>
      <c r="G647" s="832" t="s">
        <v>6471</v>
      </c>
      <c r="H647" s="849">
        <v>5</v>
      </c>
      <c r="I647" s="849">
        <v>1255</v>
      </c>
      <c r="J647" s="832"/>
      <c r="K647" s="832">
        <v>251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5" customHeight="1" x14ac:dyDescent="0.2">
      <c r="A648" s="831" t="s">
        <v>6417</v>
      </c>
      <c r="B648" s="832" t="s">
        <v>6418</v>
      </c>
      <c r="C648" s="832" t="s">
        <v>606</v>
      </c>
      <c r="D648" s="832" t="s">
        <v>6379</v>
      </c>
      <c r="E648" s="832" t="s">
        <v>6412</v>
      </c>
      <c r="F648" s="832" t="s">
        <v>6502</v>
      </c>
      <c r="G648" s="832" t="s">
        <v>6503</v>
      </c>
      <c r="H648" s="849">
        <v>5</v>
      </c>
      <c r="I648" s="849">
        <v>630</v>
      </c>
      <c r="J648" s="832"/>
      <c r="K648" s="832">
        <v>126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5" customHeight="1" x14ac:dyDescent="0.2">
      <c r="A649" s="831" t="s">
        <v>6417</v>
      </c>
      <c r="B649" s="832" t="s">
        <v>6418</v>
      </c>
      <c r="C649" s="832" t="s">
        <v>606</v>
      </c>
      <c r="D649" s="832" t="s">
        <v>6379</v>
      </c>
      <c r="E649" s="832" t="s">
        <v>6412</v>
      </c>
      <c r="F649" s="832" t="s">
        <v>6522</v>
      </c>
      <c r="G649" s="832" t="s">
        <v>6523</v>
      </c>
      <c r="H649" s="849">
        <v>2</v>
      </c>
      <c r="I649" s="849">
        <v>614</v>
      </c>
      <c r="J649" s="832"/>
      <c r="K649" s="832">
        <v>307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5" customHeight="1" x14ac:dyDescent="0.2">
      <c r="A650" s="831" t="s">
        <v>6417</v>
      </c>
      <c r="B650" s="832" t="s">
        <v>6418</v>
      </c>
      <c r="C650" s="832" t="s">
        <v>606</v>
      </c>
      <c r="D650" s="832" t="s">
        <v>6379</v>
      </c>
      <c r="E650" s="832" t="s">
        <v>6412</v>
      </c>
      <c r="F650" s="832" t="s">
        <v>6525</v>
      </c>
      <c r="G650" s="832" t="s">
        <v>6523</v>
      </c>
      <c r="H650" s="849">
        <v>3</v>
      </c>
      <c r="I650" s="849">
        <v>1140</v>
      </c>
      <c r="J650" s="832"/>
      <c r="K650" s="832">
        <v>380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5" customHeight="1" x14ac:dyDescent="0.2">
      <c r="A651" s="831" t="s">
        <v>6417</v>
      </c>
      <c r="B651" s="832" t="s">
        <v>6418</v>
      </c>
      <c r="C651" s="832" t="s">
        <v>606</v>
      </c>
      <c r="D651" s="832" t="s">
        <v>2935</v>
      </c>
      <c r="E651" s="832" t="s">
        <v>6412</v>
      </c>
      <c r="F651" s="832" t="s">
        <v>6470</v>
      </c>
      <c r="G651" s="832" t="s">
        <v>6471</v>
      </c>
      <c r="H651" s="849">
        <v>3</v>
      </c>
      <c r="I651" s="849">
        <v>753</v>
      </c>
      <c r="J651" s="832">
        <v>2.9880952380952381</v>
      </c>
      <c r="K651" s="832">
        <v>251</v>
      </c>
      <c r="L651" s="849">
        <v>1</v>
      </c>
      <c r="M651" s="849">
        <v>252</v>
      </c>
      <c r="N651" s="832">
        <v>1</v>
      </c>
      <c r="O651" s="832">
        <v>252</v>
      </c>
      <c r="P651" s="849">
        <v>2</v>
      </c>
      <c r="Q651" s="849">
        <v>508</v>
      </c>
      <c r="R651" s="837">
        <v>2.0158730158730158</v>
      </c>
      <c r="S651" s="850">
        <v>254</v>
      </c>
    </row>
    <row r="652" spans="1:19" ht="14.45" customHeight="1" x14ac:dyDescent="0.2">
      <c r="A652" s="831" t="s">
        <v>6417</v>
      </c>
      <c r="B652" s="832" t="s">
        <v>6418</v>
      </c>
      <c r="C652" s="832" t="s">
        <v>606</v>
      </c>
      <c r="D652" s="832" t="s">
        <v>2935</v>
      </c>
      <c r="E652" s="832" t="s">
        <v>6412</v>
      </c>
      <c r="F652" s="832" t="s">
        <v>6502</v>
      </c>
      <c r="G652" s="832" t="s">
        <v>6503</v>
      </c>
      <c r="H652" s="849">
        <v>7</v>
      </c>
      <c r="I652" s="849">
        <v>882</v>
      </c>
      <c r="J652" s="832">
        <v>1.7362204724409449</v>
      </c>
      <c r="K652" s="832">
        <v>126</v>
      </c>
      <c r="L652" s="849">
        <v>4</v>
      </c>
      <c r="M652" s="849">
        <v>508</v>
      </c>
      <c r="N652" s="832">
        <v>1</v>
      </c>
      <c r="O652" s="832">
        <v>127</v>
      </c>
      <c r="P652" s="849">
        <v>8</v>
      </c>
      <c r="Q652" s="849">
        <v>1008</v>
      </c>
      <c r="R652" s="837">
        <v>1.984251968503937</v>
      </c>
      <c r="S652" s="850">
        <v>126</v>
      </c>
    </row>
    <row r="653" spans="1:19" ht="14.45" customHeight="1" x14ac:dyDescent="0.2">
      <c r="A653" s="831" t="s">
        <v>6417</v>
      </c>
      <c r="B653" s="832" t="s">
        <v>6418</v>
      </c>
      <c r="C653" s="832" t="s">
        <v>606</v>
      </c>
      <c r="D653" s="832" t="s">
        <v>2935</v>
      </c>
      <c r="E653" s="832" t="s">
        <v>6412</v>
      </c>
      <c r="F653" s="832" t="s">
        <v>6522</v>
      </c>
      <c r="G653" s="832" t="s">
        <v>6523</v>
      </c>
      <c r="H653" s="849">
        <v>1</v>
      </c>
      <c r="I653" s="849">
        <v>307</v>
      </c>
      <c r="J653" s="832"/>
      <c r="K653" s="832">
        <v>307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5" customHeight="1" x14ac:dyDescent="0.2">
      <c r="A654" s="831" t="s">
        <v>6417</v>
      </c>
      <c r="B654" s="832" t="s">
        <v>6418</v>
      </c>
      <c r="C654" s="832" t="s">
        <v>606</v>
      </c>
      <c r="D654" s="832" t="s">
        <v>2935</v>
      </c>
      <c r="E654" s="832" t="s">
        <v>6412</v>
      </c>
      <c r="F654" s="832" t="s">
        <v>6525</v>
      </c>
      <c r="G654" s="832" t="s">
        <v>6523</v>
      </c>
      <c r="H654" s="849">
        <v>3</v>
      </c>
      <c r="I654" s="849">
        <v>1140</v>
      </c>
      <c r="J654" s="832">
        <v>2.9921259842519685</v>
      </c>
      <c r="K654" s="832">
        <v>380</v>
      </c>
      <c r="L654" s="849">
        <v>1</v>
      </c>
      <c r="M654" s="849">
        <v>381</v>
      </c>
      <c r="N654" s="832">
        <v>1</v>
      </c>
      <c r="O654" s="832">
        <v>381</v>
      </c>
      <c r="P654" s="849">
        <v>2</v>
      </c>
      <c r="Q654" s="849">
        <v>770</v>
      </c>
      <c r="R654" s="837">
        <v>2.0209973753280841</v>
      </c>
      <c r="S654" s="850">
        <v>385</v>
      </c>
    </row>
    <row r="655" spans="1:19" ht="14.45" customHeight="1" x14ac:dyDescent="0.2">
      <c r="A655" s="831" t="s">
        <v>6417</v>
      </c>
      <c r="B655" s="832" t="s">
        <v>6418</v>
      </c>
      <c r="C655" s="832" t="s">
        <v>606</v>
      </c>
      <c r="D655" s="832" t="s">
        <v>6380</v>
      </c>
      <c r="E655" s="832" t="s">
        <v>6412</v>
      </c>
      <c r="F655" s="832" t="s">
        <v>6470</v>
      </c>
      <c r="G655" s="832" t="s">
        <v>6471</v>
      </c>
      <c r="H655" s="849"/>
      <c r="I655" s="849"/>
      <c r="J655" s="832"/>
      <c r="K655" s="832"/>
      <c r="L655" s="849">
        <v>1</v>
      </c>
      <c r="M655" s="849">
        <v>252</v>
      </c>
      <c r="N655" s="832">
        <v>1</v>
      </c>
      <c r="O655" s="832">
        <v>252</v>
      </c>
      <c r="P655" s="849"/>
      <c r="Q655" s="849"/>
      <c r="R655" s="837"/>
      <c r="S655" s="850"/>
    </row>
    <row r="656" spans="1:19" ht="14.45" customHeight="1" x14ac:dyDescent="0.2">
      <c r="A656" s="831" t="s">
        <v>6417</v>
      </c>
      <c r="B656" s="832" t="s">
        <v>6418</v>
      </c>
      <c r="C656" s="832" t="s">
        <v>606</v>
      </c>
      <c r="D656" s="832" t="s">
        <v>6380</v>
      </c>
      <c r="E656" s="832" t="s">
        <v>6412</v>
      </c>
      <c r="F656" s="832" t="s">
        <v>6502</v>
      </c>
      <c r="G656" s="832" t="s">
        <v>6503</v>
      </c>
      <c r="H656" s="849"/>
      <c r="I656" s="849"/>
      <c r="J656" s="832"/>
      <c r="K656" s="832"/>
      <c r="L656" s="849">
        <v>1</v>
      </c>
      <c r="M656" s="849">
        <v>126</v>
      </c>
      <c r="N656" s="832">
        <v>1</v>
      </c>
      <c r="O656" s="832">
        <v>126</v>
      </c>
      <c r="P656" s="849"/>
      <c r="Q656" s="849"/>
      <c r="R656" s="837"/>
      <c r="S656" s="850"/>
    </row>
    <row r="657" spans="1:19" ht="14.45" customHeight="1" x14ac:dyDescent="0.2">
      <c r="A657" s="831" t="s">
        <v>6417</v>
      </c>
      <c r="B657" s="832" t="s">
        <v>6418</v>
      </c>
      <c r="C657" s="832" t="s">
        <v>606</v>
      </c>
      <c r="D657" s="832" t="s">
        <v>6380</v>
      </c>
      <c r="E657" s="832" t="s">
        <v>6412</v>
      </c>
      <c r="F657" s="832" t="s">
        <v>6525</v>
      </c>
      <c r="G657" s="832" t="s">
        <v>6523</v>
      </c>
      <c r="H657" s="849"/>
      <c r="I657" s="849"/>
      <c r="J657" s="832"/>
      <c r="K657" s="832"/>
      <c r="L657" s="849">
        <v>1</v>
      </c>
      <c r="M657" s="849">
        <v>381</v>
      </c>
      <c r="N657" s="832">
        <v>1</v>
      </c>
      <c r="O657" s="832">
        <v>381</v>
      </c>
      <c r="P657" s="849"/>
      <c r="Q657" s="849"/>
      <c r="R657" s="837"/>
      <c r="S657" s="850"/>
    </row>
    <row r="658" spans="1:19" ht="14.45" customHeight="1" x14ac:dyDescent="0.2">
      <c r="A658" s="831" t="s">
        <v>6417</v>
      </c>
      <c r="B658" s="832" t="s">
        <v>6418</v>
      </c>
      <c r="C658" s="832" t="s">
        <v>606</v>
      </c>
      <c r="D658" s="832" t="s">
        <v>2936</v>
      </c>
      <c r="E658" s="832" t="s">
        <v>6412</v>
      </c>
      <c r="F658" s="832" t="s">
        <v>6470</v>
      </c>
      <c r="G658" s="832" t="s">
        <v>6471</v>
      </c>
      <c r="H658" s="849"/>
      <c r="I658" s="849"/>
      <c r="J658" s="832"/>
      <c r="K658" s="832"/>
      <c r="L658" s="849">
        <v>9</v>
      </c>
      <c r="M658" s="849">
        <v>2268</v>
      </c>
      <c r="N658" s="832">
        <v>1</v>
      </c>
      <c r="O658" s="832">
        <v>252</v>
      </c>
      <c r="P658" s="849">
        <v>13</v>
      </c>
      <c r="Q658" s="849">
        <v>3302</v>
      </c>
      <c r="R658" s="837">
        <v>1.4559082892416226</v>
      </c>
      <c r="S658" s="850">
        <v>254</v>
      </c>
    </row>
    <row r="659" spans="1:19" ht="14.45" customHeight="1" x14ac:dyDescent="0.2">
      <c r="A659" s="831" t="s">
        <v>6417</v>
      </c>
      <c r="B659" s="832" t="s">
        <v>6418</v>
      </c>
      <c r="C659" s="832" t="s">
        <v>606</v>
      </c>
      <c r="D659" s="832" t="s">
        <v>2936</v>
      </c>
      <c r="E659" s="832" t="s">
        <v>6412</v>
      </c>
      <c r="F659" s="832" t="s">
        <v>6502</v>
      </c>
      <c r="G659" s="832" t="s">
        <v>6503</v>
      </c>
      <c r="H659" s="849"/>
      <c r="I659" s="849"/>
      <c r="J659" s="832"/>
      <c r="K659" s="832"/>
      <c r="L659" s="849">
        <v>10</v>
      </c>
      <c r="M659" s="849">
        <v>1265</v>
      </c>
      <c r="N659" s="832">
        <v>1</v>
      </c>
      <c r="O659" s="832">
        <v>126.5</v>
      </c>
      <c r="P659" s="849">
        <v>17</v>
      </c>
      <c r="Q659" s="849">
        <v>2142</v>
      </c>
      <c r="R659" s="837">
        <v>1.6932806324110672</v>
      </c>
      <c r="S659" s="850">
        <v>126</v>
      </c>
    </row>
    <row r="660" spans="1:19" ht="14.45" customHeight="1" x14ac:dyDescent="0.2">
      <c r="A660" s="831" t="s">
        <v>6417</v>
      </c>
      <c r="B660" s="832" t="s">
        <v>6418</v>
      </c>
      <c r="C660" s="832" t="s">
        <v>606</v>
      </c>
      <c r="D660" s="832" t="s">
        <v>2936</v>
      </c>
      <c r="E660" s="832" t="s">
        <v>6412</v>
      </c>
      <c r="F660" s="832" t="s">
        <v>6506</v>
      </c>
      <c r="G660" s="832" t="s">
        <v>6507</v>
      </c>
      <c r="H660" s="849"/>
      <c r="I660" s="849"/>
      <c r="J660" s="832"/>
      <c r="K660" s="832"/>
      <c r="L660" s="849">
        <v>1</v>
      </c>
      <c r="M660" s="849">
        <v>496</v>
      </c>
      <c r="N660" s="832">
        <v>1</v>
      </c>
      <c r="O660" s="832">
        <v>496</v>
      </c>
      <c r="P660" s="849"/>
      <c r="Q660" s="849"/>
      <c r="R660" s="837"/>
      <c r="S660" s="850"/>
    </row>
    <row r="661" spans="1:19" ht="14.45" customHeight="1" x14ac:dyDescent="0.2">
      <c r="A661" s="831" t="s">
        <v>6417</v>
      </c>
      <c r="B661" s="832" t="s">
        <v>6418</v>
      </c>
      <c r="C661" s="832" t="s">
        <v>606</v>
      </c>
      <c r="D661" s="832" t="s">
        <v>2936</v>
      </c>
      <c r="E661" s="832" t="s">
        <v>6412</v>
      </c>
      <c r="F661" s="832" t="s">
        <v>6510</v>
      </c>
      <c r="G661" s="832" t="s">
        <v>6507</v>
      </c>
      <c r="H661" s="849"/>
      <c r="I661" s="849"/>
      <c r="J661" s="832"/>
      <c r="K661" s="832"/>
      <c r="L661" s="849">
        <v>1</v>
      </c>
      <c r="M661" s="849">
        <v>569</v>
      </c>
      <c r="N661" s="832">
        <v>1</v>
      </c>
      <c r="O661" s="832">
        <v>569</v>
      </c>
      <c r="P661" s="849"/>
      <c r="Q661" s="849"/>
      <c r="R661" s="837"/>
      <c r="S661" s="850"/>
    </row>
    <row r="662" spans="1:19" ht="14.45" customHeight="1" x14ac:dyDescent="0.2">
      <c r="A662" s="831" t="s">
        <v>6417</v>
      </c>
      <c r="B662" s="832" t="s">
        <v>6418</v>
      </c>
      <c r="C662" s="832" t="s">
        <v>606</v>
      </c>
      <c r="D662" s="832" t="s">
        <v>2936</v>
      </c>
      <c r="E662" s="832" t="s">
        <v>6412</v>
      </c>
      <c r="F662" s="832" t="s">
        <v>6522</v>
      </c>
      <c r="G662" s="832" t="s">
        <v>6523</v>
      </c>
      <c r="H662" s="849"/>
      <c r="I662" s="849"/>
      <c r="J662" s="832"/>
      <c r="K662" s="832"/>
      <c r="L662" s="849">
        <v>1</v>
      </c>
      <c r="M662" s="849">
        <v>308</v>
      </c>
      <c r="N662" s="832">
        <v>1</v>
      </c>
      <c r="O662" s="832">
        <v>308</v>
      </c>
      <c r="P662" s="849"/>
      <c r="Q662" s="849"/>
      <c r="R662" s="837"/>
      <c r="S662" s="850"/>
    </row>
    <row r="663" spans="1:19" ht="14.45" customHeight="1" x14ac:dyDescent="0.2">
      <c r="A663" s="831" t="s">
        <v>6417</v>
      </c>
      <c r="B663" s="832" t="s">
        <v>6418</v>
      </c>
      <c r="C663" s="832" t="s">
        <v>606</v>
      </c>
      <c r="D663" s="832" t="s">
        <v>2936</v>
      </c>
      <c r="E663" s="832" t="s">
        <v>6412</v>
      </c>
      <c r="F663" s="832" t="s">
        <v>6525</v>
      </c>
      <c r="G663" s="832" t="s">
        <v>6523</v>
      </c>
      <c r="H663" s="849"/>
      <c r="I663" s="849"/>
      <c r="J663" s="832"/>
      <c r="K663" s="832"/>
      <c r="L663" s="849">
        <v>10</v>
      </c>
      <c r="M663" s="849">
        <v>3810</v>
      </c>
      <c r="N663" s="832">
        <v>1</v>
      </c>
      <c r="O663" s="832">
        <v>381</v>
      </c>
      <c r="P663" s="849">
        <v>17</v>
      </c>
      <c r="Q663" s="849">
        <v>6545</v>
      </c>
      <c r="R663" s="837">
        <v>1.7178477690288714</v>
      </c>
      <c r="S663" s="850">
        <v>385</v>
      </c>
    </row>
    <row r="664" spans="1:19" ht="14.45" customHeight="1" x14ac:dyDescent="0.2">
      <c r="A664" s="831" t="s">
        <v>6417</v>
      </c>
      <c r="B664" s="832" t="s">
        <v>6418</v>
      </c>
      <c r="C664" s="832" t="s">
        <v>606</v>
      </c>
      <c r="D664" s="832" t="s">
        <v>2937</v>
      </c>
      <c r="E664" s="832" t="s">
        <v>6412</v>
      </c>
      <c r="F664" s="832" t="s">
        <v>6470</v>
      </c>
      <c r="G664" s="832" t="s">
        <v>6471</v>
      </c>
      <c r="H664" s="849">
        <v>1</v>
      </c>
      <c r="I664" s="849">
        <v>251</v>
      </c>
      <c r="J664" s="832">
        <v>4.9801587301587298E-2</v>
      </c>
      <c r="K664" s="832">
        <v>251</v>
      </c>
      <c r="L664" s="849">
        <v>20</v>
      </c>
      <c r="M664" s="849">
        <v>5040</v>
      </c>
      <c r="N664" s="832">
        <v>1</v>
      </c>
      <c r="O664" s="832">
        <v>252</v>
      </c>
      <c r="P664" s="849">
        <v>10</v>
      </c>
      <c r="Q664" s="849">
        <v>2540</v>
      </c>
      <c r="R664" s="837">
        <v>0.50396825396825395</v>
      </c>
      <c r="S664" s="850">
        <v>254</v>
      </c>
    </row>
    <row r="665" spans="1:19" ht="14.45" customHeight="1" x14ac:dyDescent="0.2">
      <c r="A665" s="831" t="s">
        <v>6417</v>
      </c>
      <c r="B665" s="832" t="s">
        <v>6418</v>
      </c>
      <c r="C665" s="832" t="s">
        <v>606</v>
      </c>
      <c r="D665" s="832" t="s">
        <v>2937</v>
      </c>
      <c r="E665" s="832" t="s">
        <v>6412</v>
      </c>
      <c r="F665" s="832" t="s">
        <v>6502</v>
      </c>
      <c r="G665" s="832" t="s">
        <v>6503</v>
      </c>
      <c r="H665" s="849">
        <v>1</v>
      </c>
      <c r="I665" s="849">
        <v>126</v>
      </c>
      <c r="J665" s="832">
        <v>1.1764705882352941E-2</v>
      </c>
      <c r="K665" s="832">
        <v>126</v>
      </c>
      <c r="L665" s="849">
        <v>85</v>
      </c>
      <c r="M665" s="849">
        <v>10710</v>
      </c>
      <c r="N665" s="832">
        <v>1</v>
      </c>
      <c r="O665" s="832">
        <v>126</v>
      </c>
      <c r="P665" s="849">
        <v>40</v>
      </c>
      <c r="Q665" s="849">
        <v>5040</v>
      </c>
      <c r="R665" s="837">
        <v>0.47058823529411764</v>
      </c>
      <c r="S665" s="850">
        <v>126</v>
      </c>
    </row>
    <row r="666" spans="1:19" ht="14.45" customHeight="1" x14ac:dyDescent="0.2">
      <c r="A666" s="831" t="s">
        <v>6417</v>
      </c>
      <c r="B666" s="832" t="s">
        <v>6418</v>
      </c>
      <c r="C666" s="832" t="s">
        <v>606</v>
      </c>
      <c r="D666" s="832" t="s">
        <v>2937</v>
      </c>
      <c r="E666" s="832" t="s">
        <v>6412</v>
      </c>
      <c r="F666" s="832" t="s">
        <v>6506</v>
      </c>
      <c r="G666" s="832" t="s">
        <v>6507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498</v>
      </c>
      <c r="R666" s="837"/>
      <c r="S666" s="850">
        <v>498</v>
      </c>
    </row>
    <row r="667" spans="1:19" ht="14.45" customHeight="1" x14ac:dyDescent="0.2">
      <c r="A667" s="831" t="s">
        <v>6417</v>
      </c>
      <c r="B667" s="832" t="s">
        <v>6418</v>
      </c>
      <c r="C667" s="832" t="s">
        <v>606</v>
      </c>
      <c r="D667" s="832" t="s">
        <v>2937</v>
      </c>
      <c r="E667" s="832" t="s">
        <v>6412</v>
      </c>
      <c r="F667" s="832" t="s">
        <v>6522</v>
      </c>
      <c r="G667" s="832" t="s">
        <v>6523</v>
      </c>
      <c r="H667" s="849">
        <v>1</v>
      </c>
      <c r="I667" s="849">
        <v>307</v>
      </c>
      <c r="J667" s="832">
        <v>3.9870129870129868E-2</v>
      </c>
      <c r="K667" s="832">
        <v>307</v>
      </c>
      <c r="L667" s="849">
        <v>25</v>
      </c>
      <c r="M667" s="849">
        <v>7700</v>
      </c>
      <c r="N667" s="832">
        <v>1</v>
      </c>
      <c r="O667" s="832">
        <v>308</v>
      </c>
      <c r="P667" s="849">
        <v>12</v>
      </c>
      <c r="Q667" s="849">
        <v>3720</v>
      </c>
      <c r="R667" s="837">
        <v>0.48311688311688311</v>
      </c>
      <c r="S667" s="850">
        <v>310</v>
      </c>
    </row>
    <row r="668" spans="1:19" ht="14.45" customHeight="1" x14ac:dyDescent="0.2">
      <c r="A668" s="831" t="s">
        <v>6417</v>
      </c>
      <c r="B668" s="832" t="s">
        <v>6418</v>
      </c>
      <c r="C668" s="832" t="s">
        <v>606</v>
      </c>
      <c r="D668" s="832" t="s">
        <v>2937</v>
      </c>
      <c r="E668" s="832" t="s">
        <v>6412</v>
      </c>
      <c r="F668" s="832" t="s">
        <v>6524</v>
      </c>
      <c r="G668" s="832" t="s">
        <v>6519</v>
      </c>
      <c r="H668" s="849"/>
      <c r="I668" s="849"/>
      <c r="J668" s="832"/>
      <c r="K668" s="832"/>
      <c r="L668" s="849"/>
      <c r="M668" s="849"/>
      <c r="N668" s="832"/>
      <c r="O668" s="832"/>
      <c r="P668" s="849">
        <v>2</v>
      </c>
      <c r="Q668" s="849">
        <v>358</v>
      </c>
      <c r="R668" s="837"/>
      <c r="S668" s="850">
        <v>179</v>
      </c>
    </row>
    <row r="669" spans="1:19" ht="14.45" customHeight="1" x14ac:dyDescent="0.2">
      <c r="A669" s="831" t="s">
        <v>6417</v>
      </c>
      <c r="B669" s="832" t="s">
        <v>6418</v>
      </c>
      <c r="C669" s="832" t="s">
        <v>606</v>
      </c>
      <c r="D669" s="832" t="s">
        <v>2937</v>
      </c>
      <c r="E669" s="832" t="s">
        <v>6412</v>
      </c>
      <c r="F669" s="832" t="s">
        <v>6525</v>
      </c>
      <c r="G669" s="832" t="s">
        <v>6523</v>
      </c>
      <c r="H669" s="849"/>
      <c r="I669" s="849"/>
      <c r="J669" s="832"/>
      <c r="K669" s="832"/>
      <c r="L669" s="849"/>
      <c r="M669" s="849"/>
      <c r="N669" s="832"/>
      <c r="O669" s="832"/>
      <c r="P669" s="849">
        <v>1</v>
      </c>
      <c r="Q669" s="849">
        <v>385</v>
      </c>
      <c r="R669" s="837"/>
      <c r="S669" s="850">
        <v>385</v>
      </c>
    </row>
    <row r="670" spans="1:19" ht="14.45" customHeight="1" x14ac:dyDescent="0.2">
      <c r="A670" s="831" t="s">
        <v>6417</v>
      </c>
      <c r="B670" s="832" t="s">
        <v>6418</v>
      </c>
      <c r="C670" s="832" t="s">
        <v>606</v>
      </c>
      <c r="D670" s="832" t="s">
        <v>6383</v>
      </c>
      <c r="E670" s="832" t="s">
        <v>6412</v>
      </c>
      <c r="F670" s="832" t="s">
        <v>6470</v>
      </c>
      <c r="G670" s="832" t="s">
        <v>6471</v>
      </c>
      <c r="H670" s="849">
        <v>1</v>
      </c>
      <c r="I670" s="849">
        <v>251</v>
      </c>
      <c r="J670" s="832"/>
      <c r="K670" s="832">
        <v>251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5" customHeight="1" x14ac:dyDescent="0.2">
      <c r="A671" s="831" t="s">
        <v>6417</v>
      </c>
      <c r="B671" s="832" t="s">
        <v>6418</v>
      </c>
      <c r="C671" s="832" t="s">
        <v>606</v>
      </c>
      <c r="D671" s="832" t="s">
        <v>6383</v>
      </c>
      <c r="E671" s="832" t="s">
        <v>6412</v>
      </c>
      <c r="F671" s="832" t="s">
        <v>6502</v>
      </c>
      <c r="G671" s="832" t="s">
        <v>6503</v>
      </c>
      <c r="H671" s="849">
        <v>4</v>
      </c>
      <c r="I671" s="849">
        <v>504</v>
      </c>
      <c r="J671" s="832"/>
      <c r="K671" s="832">
        <v>126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5" customHeight="1" x14ac:dyDescent="0.2">
      <c r="A672" s="831" t="s">
        <v>6417</v>
      </c>
      <c r="B672" s="832" t="s">
        <v>6418</v>
      </c>
      <c r="C672" s="832" t="s">
        <v>606</v>
      </c>
      <c r="D672" s="832" t="s">
        <v>6383</v>
      </c>
      <c r="E672" s="832" t="s">
        <v>6412</v>
      </c>
      <c r="F672" s="832" t="s">
        <v>6522</v>
      </c>
      <c r="G672" s="832" t="s">
        <v>6523</v>
      </c>
      <c r="H672" s="849">
        <v>1</v>
      </c>
      <c r="I672" s="849">
        <v>307</v>
      </c>
      <c r="J672" s="832"/>
      <c r="K672" s="832">
        <v>307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5" customHeight="1" x14ac:dyDescent="0.2">
      <c r="A673" s="831" t="s">
        <v>6417</v>
      </c>
      <c r="B673" s="832" t="s">
        <v>6418</v>
      </c>
      <c r="C673" s="832" t="s">
        <v>606</v>
      </c>
      <c r="D673" s="832" t="s">
        <v>2938</v>
      </c>
      <c r="E673" s="832" t="s">
        <v>6412</v>
      </c>
      <c r="F673" s="832" t="s">
        <v>6470</v>
      </c>
      <c r="G673" s="832" t="s">
        <v>6471</v>
      </c>
      <c r="H673" s="849">
        <v>33</v>
      </c>
      <c r="I673" s="849">
        <v>8283</v>
      </c>
      <c r="J673" s="832">
        <v>0.57664995822890563</v>
      </c>
      <c r="K673" s="832">
        <v>251</v>
      </c>
      <c r="L673" s="849">
        <v>57</v>
      </c>
      <c r="M673" s="849">
        <v>14364</v>
      </c>
      <c r="N673" s="832">
        <v>1</v>
      </c>
      <c r="O673" s="832">
        <v>252</v>
      </c>
      <c r="P673" s="849">
        <v>63</v>
      </c>
      <c r="Q673" s="849">
        <v>16002</v>
      </c>
      <c r="R673" s="837">
        <v>1.1140350877192982</v>
      </c>
      <c r="S673" s="850">
        <v>254</v>
      </c>
    </row>
    <row r="674" spans="1:19" ht="14.45" customHeight="1" x14ac:dyDescent="0.2">
      <c r="A674" s="831" t="s">
        <v>6417</v>
      </c>
      <c r="B674" s="832" t="s">
        <v>6418</v>
      </c>
      <c r="C674" s="832" t="s">
        <v>606</v>
      </c>
      <c r="D674" s="832" t="s">
        <v>2938</v>
      </c>
      <c r="E674" s="832" t="s">
        <v>6412</v>
      </c>
      <c r="F674" s="832" t="s">
        <v>6502</v>
      </c>
      <c r="G674" s="832" t="s">
        <v>6503</v>
      </c>
      <c r="H674" s="849">
        <v>107</v>
      </c>
      <c r="I674" s="849">
        <v>13482</v>
      </c>
      <c r="J674" s="832">
        <v>0.46524949962040169</v>
      </c>
      <c r="K674" s="832">
        <v>126</v>
      </c>
      <c r="L674" s="849">
        <v>229</v>
      </c>
      <c r="M674" s="849">
        <v>28978</v>
      </c>
      <c r="N674" s="832">
        <v>1</v>
      </c>
      <c r="O674" s="832">
        <v>126.5414847161572</v>
      </c>
      <c r="P674" s="849">
        <v>287</v>
      </c>
      <c r="Q674" s="849">
        <v>36162</v>
      </c>
      <c r="R674" s="837">
        <v>1.2479122092621988</v>
      </c>
      <c r="S674" s="850">
        <v>126</v>
      </c>
    </row>
    <row r="675" spans="1:19" ht="14.45" customHeight="1" x14ac:dyDescent="0.2">
      <c r="A675" s="831" t="s">
        <v>6417</v>
      </c>
      <c r="B675" s="832" t="s">
        <v>6418</v>
      </c>
      <c r="C675" s="832" t="s">
        <v>606</v>
      </c>
      <c r="D675" s="832" t="s">
        <v>2938</v>
      </c>
      <c r="E675" s="832" t="s">
        <v>6412</v>
      </c>
      <c r="F675" s="832" t="s">
        <v>6506</v>
      </c>
      <c r="G675" s="832" t="s">
        <v>6507</v>
      </c>
      <c r="H675" s="849">
        <v>1</v>
      </c>
      <c r="I675" s="849">
        <v>495</v>
      </c>
      <c r="J675" s="832"/>
      <c r="K675" s="832">
        <v>495</v>
      </c>
      <c r="L675" s="849"/>
      <c r="M675" s="849"/>
      <c r="N675" s="832"/>
      <c r="O675" s="832"/>
      <c r="P675" s="849">
        <v>1</v>
      </c>
      <c r="Q675" s="849">
        <v>498</v>
      </c>
      <c r="R675" s="837"/>
      <c r="S675" s="850">
        <v>498</v>
      </c>
    </row>
    <row r="676" spans="1:19" ht="14.45" customHeight="1" x14ac:dyDescent="0.2">
      <c r="A676" s="831" t="s">
        <v>6417</v>
      </c>
      <c r="B676" s="832" t="s">
        <v>6418</v>
      </c>
      <c r="C676" s="832" t="s">
        <v>606</v>
      </c>
      <c r="D676" s="832" t="s">
        <v>2938</v>
      </c>
      <c r="E676" s="832" t="s">
        <v>6412</v>
      </c>
      <c r="F676" s="832" t="s">
        <v>6510</v>
      </c>
      <c r="G676" s="832" t="s">
        <v>6507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573</v>
      </c>
      <c r="R676" s="837"/>
      <c r="S676" s="850">
        <v>573</v>
      </c>
    </row>
    <row r="677" spans="1:19" ht="14.45" customHeight="1" x14ac:dyDescent="0.2">
      <c r="A677" s="831" t="s">
        <v>6417</v>
      </c>
      <c r="B677" s="832" t="s">
        <v>6418</v>
      </c>
      <c r="C677" s="832" t="s">
        <v>606</v>
      </c>
      <c r="D677" s="832" t="s">
        <v>2938</v>
      </c>
      <c r="E677" s="832" t="s">
        <v>6412</v>
      </c>
      <c r="F677" s="832" t="s">
        <v>6512</v>
      </c>
      <c r="G677" s="832" t="s">
        <v>6513</v>
      </c>
      <c r="H677" s="849">
        <v>3</v>
      </c>
      <c r="I677" s="849">
        <v>1386</v>
      </c>
      <c r="J677" s="832"/>
      <c r="K677" s="832">
        <v>462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 t="s">
        <v>6417</v>
      </c>
      <c r="B678" s="832" t="s">
        <v>6418</v>
      </c>
      <c r="C678" s="832" t="s">
        <v>606</v>
      </c>
      <c r="D678" s="832" t="s">
        <v>2938</v>
      </c>
      <c r="E678" s="832" t="s">
        <v>6412</v>
      </c>
      <c r="F678" s="832" t="s">
        <v>6525</v>
      </c>
      <c r="G678" s="832" t="s">
        <v>6523</v>
      </c>
      <c r="H678" s="849">
        <v>50</v>
      </c>
      <c r="I678" s="849">
        <v>19000</v>
      </c>
      <c r="J678" s="832">
        <v>0.6156637827678948</v>
      </c>
      <c r="K678" s="832">
        <v>380</v>
      </c>
      <c r="L678" s="849">
        <v>81</v>
      </c>
      <c r="M678" s="849">
        <v>30861</v>
      </c>
      <c r="N678" s="832">
        <v>1</v>
      </c>
      <c r="O678" s="832">
        <v>381</v>
      </c>
      <c r="P678" s="849">
        <v>124</v>
      </c>
      <c r="Q678" s="849">
        <v>47740</v>
      </c>
      <c r="R678" s="837">
        <v>1.5469362625968051</v>
      </c>
      <c r="S678" s="850">
        <v>385</v>
      </c>
    </row>
    <row r="679" spans="1:19" ht="14.45" customHeight="1" x14ac:dyDescent="0.2">
      <c r="A679" s="831" t="s">
        <v>6417</v>
      </c>
      <c r="B679" s="832" t="s">
        <v>6418</v>
      </c>
      <c r="C679" s="832" t="s">
        <v>606</v>
      </c>
      <c r="D679" s="832" t="s">
        <v>2939</v>
      </c>
      <c r="E679" s="832" t="s">
        <v>6412</v>
      </c>
      <c r="F679" s="832" t="s">
        <v>6470</v>
      </c>
      <c r="G679" s="832" t="s">
        <v>6471</v>
      </c>
      <c r="H679" s="849">
        <v>32</v>
      </c>
      <c r="I679" s="849">
        <v>8032</v>
      </c>
      <c r="J679" s="832">
        <v>7.9682539682539684</v>
      </c>
      <c r="K679" s="832">
        <v>251</v>
      </c>
      <c r="L679" s="849">
        <v>4</v>
      </c>
      <c r="M679" s="849">
        <v>1008</v>
      </c>
      <c r="N679" s="832">
        <v>1</v>
      </c>
      <c r="O679" s="832">
        <v>252</v>
      </c>
      <c r="P679" s="849">
        <v>4</v>
      </c>
      <c r="Q679" s="849">
        <v>1016</v>
      </c>
      <c r="R679" s="837">
        <v>1.0079365079365079</v>
      </c>
      <c r="S679" s="850">
        <v>254</v>
      </c>
    </row>
    <row r="680" spans="1:19" ht="14.45" customHeight="1" x14ac:dyDescent="0.2">
      <c r="A680" s="831" t="s">
        <v>6417</v>
      </c>
      <c r="B680" s="832" t="s">
        <v>6418</v>
      </c>
      <c r="C680" s="832" t="s">
        <v>606</v>
      </c>
      <c r="D680" s="832" t="s">
        <v>2939</v>
      </c>
      <c r="E680" s="832" t="s">
        <v>6412</v>
      </c>
      <c r="F680" s="832" t="s">
        <v>6502</v>
      </c>
      <c r="G680" s="832" t="s">
        <v>6503</v>
      </c>
      <c r="H680" s="849">
        <v>90</v>
      </c>
      <c r="I680" s="849">
        <v>11340</v>
      </c>
      <c r="J680" s="832">
        <v>2.5523295070898042</v>
      </c>
      <c r="K680" s="832">
        <v>126</v>
      </c>
      <c r="L680" s="849">
        <v>35</v>
      </c>
      <c r="M680" s="849">
        <v>4443</v>
      </c>
      <c r="N680" s="832">
        <v>1</v>
      </c>
      <c r="O680" s="832">
        <v>126.94285714285714</v>
      </c>
      <c r="P680" s="849">
        <v>5</v>
      </c>
      <c r="Q680" s="849">
        <v>630</v>
      </c>
      <c r="R680" s="837">
        <v>0.14179608372721134</v>
      </c>
      <c r="S680" s="850">
        <v>126</v>
      </c>
    </row>
    <row r="681" spans="1:19" ht="14.45" customHeight="1" x14ac:dyDescent="0.2">
      <c r="A681" s="831" t="s">
        <v>6417</v>
      </c>
      <c r="B681" s="832" t="s">
        <v>6418</v>
      </c>
      <c r="C681" s="832" t="s">
        <v>606</v>
      </c>
      <c r="D681" s="832" t="s">
        <v>2939</v>
      </c>
      <c r="E681" s="832" t="s">
        <v>6412</v>
      </c>
      <c r="F681" s="832" t="s">
        <v>6506</v>
      </c>
      <c r="G681" s="832" t="s">
        <v>6507</v>
      </c>
      <c r="H681" s="849">
        <v>3</v>
      </c>
      <c r="I681" s="849">
        <v>1485</v>
      </c>
      <c r="J681" s="832"/>
      <c r="K681" s="832">
        <v>495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5" customHeight="1" x14ac:dyDescent="0.2">
      <c r="A682" s="831" t="s">
        <v>6417</v>
      </c>
      <c r="B682" s="832" t="s">
        <v>6418</v>
      </c>
      <c r="C682" s="832" t="s">
        <v>606</v>
      </c>
      <c r="D682" s="832" t="s">
        <v>2939</v>
      </c>
      <c r="E682" s="832" t="s">
        <v>6412</v>
      </c>
      <c r="F682" s="832" t="s">
        <v>6510</v>
      </c>
      <c r="G682" s="832" t="s">
        <v>6507</v>
      </c>
      <c r="H682" s="849">
        <v>4</v>
      </c>
      <c r="I682" s="849">
        <v>2272</v>
      </c>
      <c r="J682" s="832"/>
      <c r="K682" s="832">
        <v>568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5" customHeight="1" x14ac:dyDescent="0.2">
      <c r="A683" s="831" t="s">
        <v>6417</v>
      </c>
      <c r="B683" s="832" t="s">
        <v>6418</v>
      </c>
      <c r="C683" s="832" t="s">
        <v>606</v>
      </c>
      <c r="D683" s="832" t="s">
        <v>2939</v>
      </c>
      <c r="E683" s="832" t="s">
        <v>6412</v>
      </c>
      <c r="F683" s="832" t="s">
        <v>6512</v>
      </c>
      <c r="G683" s="832" t="s">
        <v>6513</v>
      </c>
      <c r="H683" s="849">
        <v>1</v>
      </c>
      <c r="I683" s="849">
        <v>462</v>
      </c>
      <c r="J683" s="832"/>
      <c r="K683" s="832">
        <v>462</v>
      </c>
      <c r="L683" s="849"/>
      <c r="M683" s="849"/>
      <c r="N683" s="832"/>
      <c r="O683" s="832"/>
      <c r="P683" s="849">
        <v>1</v>
      </c>
      <c r="Q683" s="849">
        <v>468</v>
      </c>
      <c r="R683" s="837"/>
      <c r="S683" s="850">
        <v>468</v>
      </c>
    </row>
    <row r="684" spans="1:19" ht="14.45" customHeight="1" x14ac:dyDescent="0.2">
      <c r="A684" s="831" t="s">
        <v>6417</v>
      </c>
      <c r="B684" s="832" t="s">
        <v>6418</v>
      </c>
      <c r="C684" s="832" t="s">
        <v>606</v>
      </c>
      <c r="D684" s="832" t="s">
        <v>2939</v>
      </c>
      <c r="E684" s="832" t="s">
        <v>6412</v>
      </c>
      <c r="F684" s="832" t="s">
        <v>6515</v>
      </c>
      <c r="G684" s="832" t="s">
        <v>6491</v>
      </c>
      <c r="H684" s="849">
        <v>1</v>
      </c>
      <c r="I684" s="849">
        <v>728</v>
      </c>
      <c r="J684" s="832"/>
      <c r="K684" s="832">
        <v>728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5" customHeight="1" x14ac:dyDescent="0.2">
      <c r="A685" s="831" t="s">
        <v>6417</v>
      </c>
      <c r="B685" s="832" t="s">
        <v>6418</v>
      </c>
      <c r="C685" s="832" t="s">
        <v>606</v>
      </c>
      <c r="D685" s="832" t="s">
        <v>2939</v>
      </c>
      <c r="E685" s="832" t="s">
        <v>6412</v>
      </c>
      <c r="F685" s="832" t="s">
        <v>6520</v>
      </c>
      <c r="G685" s="832" t="s">
        <v>6521</v>
      </c>
      <c r="H685" s="849">
        <v>3</v>
      </c>
      <c r="I685" s="849">
        <v>255</v>
      </c>
      <c r="J685" s="832"/>
      <c r="K685" s="832">
        <v>85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5" customHeight="1" x14ac:dyDescent="0.2">
      <c r="A686" s="831" t="s">
        <v>6417</v>
      </c>
      <c r="B686" s="832" t="s">
        <v>6418</v>
      </c>
      <c r="C686" s="832" t="s">
        <v>606</v>
      </c>
      <c r="D686" s="832" t="s">
        <v>2939</v>
      </c>
      <c r="E686" s="832" t="s">
        <v>6412</v>
      </c>
      <c r="F686" s="832" t="s">
        <v>6522</v>
      </c>
      <c r="G686" s="832" t="s">
        <v>6523</v>
      </c>
      <c r="H686" s="849">
        <v>19</v>
      </c>
      <c r="I686" s="849">
        <v>5833</v>
      </c>
      <c r="J686" s="832"/>
      <c r="K686" s="832">
        <v>307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5" customHeight="1" x14ac:dyDescent="0.2">
      <c r="A687" s="831" t="s">
        <v>6417</v>
      </c>
      <c r="B687" s="832" t="s">
        <v>6418</v>
      </c>
      <c r="C687" s="832" t="s">
        <v>606</v>
      </c>
      <c r="D687" s="832" t="s">
        <v>2939</v>
      </c>
      <c r="E687" s="832" t="s">
        <v>6412</v>
      </c>
      <c r="F687" s="832" t="s">
        <v>6525</v>
      </c>
      <c r="G687" s="832" t="s">
        <v>6523</v>
      </c>
      <c r="H687" s="849">
        <v>15</v>
      </c>
      <c r="I687" s="849">
        <v>5700</v>
      </c>
      <c r="J687" s="832">
        <v>1.1508176862507571</v>
      </c>
      <c r="K687" s="832">
        <v>380</v>
      </c>
      <c r="L687" s="849">
        <v>13</v>
      </c>
      <c r="M687" s="849">
        <v>4953</v>
      </c>
      <c r="N687" s="832">
        <v>1</v>
      </c>
      <c r="O687" s="832">
        <v>381</v>
      </c>
      <c r="P687" s="849">
        <v>5</v>
      </c>
      <c r="Q687" s="849">
        <v>1925</v>
      </c>
      <c r="R687" s="837">
        <v>0.3886533414092469</v>
      </c>
      <c r="S687" s="850">
        <v>385</v>
      </c>
    </row>
    <row r="688" spans="1:19" ht="14.45" customHeight="1" x14ac:dyDescent="0.2">
      <c r="A688" s="831" t="s">
        <v>6417</v>
      </c>
      <c r="B688" s="832" t="s">
        <v>6418</v>
      </c>
      <c r="C688" s="832" t="s">
        <v>606</v>
      </c>
      <c r="D688" s="832" t="s">
        <v>2939</v>
      </c>
      <c r="E688" s="832" t="s">
        <v>6412</v>
      </c>
      <c r="F688" s="832" t="s">
        <v>6526</v>
      </c>
      <c r="G688" s="832" t="s">
        <v>6527</v>
      </c>
      <c r="H688" s="849"/>
      <c r="I688" s="849"/>
      <c r="J688" s="832"/>
      <c r="K688" s="832"/>
      <c r="L688" s="849">
        <v>1</v>
      </c>
      <c r="M688" s="849">
        <v>273</v>
      </c>
      <c r="N688" s="832">
        <v>1</v>
      </c>
      <c r="O688" s="832">
        <v>273</v>
      </c>
      <c r="P688" s="849"/>
      <c r="Q688" s="849"/>
      <c r="R688" s="837"/>
      <c r="S688" s="850"/>
    </row>
    <row r="689" spans="1:19" ht="14.45" customHeight="1" x14ac:dyDescent="0.2">
      <c r="A689" s="831" t="s">
        <v>6417</v>
      </c>
      <c r="B689" s="832" t="s">
        <v>6418</v>
      </c>
      <c r="C689" s="832" t="s">
        <v>606</v>
      </c>
      <c r="D689" s="832" t="s">
        <v>2939</v>
      </c>
      <c r="E689" s="832" t="s">
        <v>6412</v>
      </c>
      <c r="F689" s="832" t="s">
        <v>6529</v>
      </c>
      <c r="G689" s="832" t="s">
        <v>6530</v>
      </c>
      <c r="H689" s="849">
        <v>3</v>
      </c>
      <c r="I689" s="849">
        <v>1812</v>
      </c>
      <c r="J689" s="832"/>
      <c r="K689" s="832">
        <v>604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5" customHeight="1" x14ac:dyDescent="0.2">
      <c r="A690" s="831" t="s">
        <v>6417</v>
      </c>
      <c r="B690" s="832" t="s">
        <v>6418</v>
      </c>
      <c r="C690" s="832" t="s">
        <v>606</v>
      </c>
      <c r="D690" s="832" t="s">
        <v>2939</v>
      </c>
      <c r="E690" s="832" t="s">
        <v>6412</v>
      </c>
      <c r="F690" s="832" t="s">
        <v>6531</v>
      </c>
      <c r="G690" s="832" t="s">
        <v>6505</v>
      </c>
      <c r="H690" s="849">
        <v>3</v>
      </c>
      <c r="I690" s="849">
        <v>1212</v>
      </c>
      <c r="J690" s="832">
        <v>2.9925925925925925</v>
      </c>
      <c r="K690" s="832">
        <v>404</v>
      </c>
      <c r="L690" s="849">
        <v>1</v>
      </c>
      <c r="M690" s="849">
        <v>405</v>
      </c>
      <c r="N690" s="832">
        <v>1</v>
      </c>
      <c r="O690" s="832">
        <v>405</v>
      </c>
      <c r="P690" s="849"/>
      <c r="Q690" s="849"/>
      <c r="R690" s="837"/>
      <c r="S690" s="850"/>
    </row>
    <row r="691" spans="1:19" ht="14.45" customHeight="1" x14ac:dyDescent="0.2">
      <c r="A691" s="831" t="s">
        <v>6417</v>
      </c>
      <c r="B691" s="832" t="s">
        <v>6418</v>
      </c>
      <c r="C691" s="832" t="s">
        <v>606</v>
      </c>
      <c r="D691" s="832" t="s">
        <v>2941</v>
      </c>
      <c r="E691" s="832" t="s">
        <v>6412</v>
      </c>
      <c r="F691" s="832" t="s">
        <v>6470</v>
      </c>
      <c r="G691" s="832" t="s">
        <v>6471</v>
      </c>
      <c r="H691" s="849">
        <v>26</v>
      </c>
      <c r="I691" s="849">
        <v>6526</v>
      </c>
      <c r="J691" s="832">
        <v>1.177128427128427</v>
      </c>
      <c r="K691" s="832">
        <v>251</v>
      </c>
      <c r="L691" s="849">
        <v>22</v>
      </c>
      <c r="M691" s="849">
        <v>5544</v>
      </c>
      <c r="N691" s="832">
        <v>1</v>
      </c>
      <c r="O691" s="832">
        <v>252</v>
      </c>
      <c r="P691" s="849">
        <v>12</v>
      </c>
      <c r="Q691" s="849">
        <v>3048</v>
      </c>
      <c r="R691" s="837">
        <v>0.54978354978354982</v>
      </c>
      <c r="S691" s="850">
        <v>254</v>
      </c>
    </row>
    <row r="692" spans="1:19" ht="14.45" customHeight="1" x14ac:dyDescent="0.2">
      <c r="A692" s="831" t="s">
        <v>6417</v>
      </c>
      <c r="B692" s="832" t="s">
        <v>6418</v>
      </c>
      <c r="C692" s="832" t="s">
        <v>606</v>
      </c>
      <c r="D692" s="832" t="s">
        <v>2941</v>
      </c>
      <c r="E692" s="832" t="s">
        <v>6412</v>
      </c>
      <c r="F692" s="832" t="s">
        <v>6502</v>
      </c>
      <c r="G692" s="832" t="s">
        <v>6503</v>
      </c>
      <c r="H692" s="849">
        <v>30</v>
      </c>
      <c r="I692" s="849">
        <v>3780</v>
      </c>
      <c r="J692" s="832">
        <v>1.2958519026396984</v>
      </c>
      <c r="K692" s="832">
        <v>126</v>
      </c>
      <c r="L692" s="849">
        <v>23</v>
      </c>
      <c r="M692" s="849">
        <v>2917</v>
      </c>
      <c r="N692" s="832">
        <v>1</v>
      </c>
      <c r="O692" s="832">
        <v>126.82608695652173</v>
      </c>
      <c r="P692" s="849">
        <v>11</v>
      </c>
      <c r="Q692" s="849">
        <v>1386</v>
      </c>
      <c r="R692" s="837">
        <v>0.47514569763455605</v>
      </c>
      <c r="S692" s="850">
        <v>126</v>
      </c>
    </row>
    <row r="693" spans="1:19" ht="14.45" customHeight="1" x14ac:dyDescent="0.2">
      <c r="A693" s="831" t="s">
        <v>6417</v>
      </c>
      <c r="B693" s="832" t="s">
        <v>6418</v>
      </c>
      <c r="C693" s="832" t="s">
        <v>606</v>
      </c>
      <c r="D693" s="832" t="s">
        <v>2941</v>
      </c>
      <c r="E693" s="832" t="s">
        <v>6412</v>
      </c>
      <c r="F693" s="832" t="s">
        <v>6506</v>
      </c>
      <c r="G693" s="832" t="s">
        <v>6507</v>
      </c>
      <c r="H693" s="849">
        <v>25</v>
      </c>
      <c r="I693" s="849">
        <v>12375</v>
      </c>
      <c r="J693" s="832">
        <v>1.4676233396584439</v>
      </c>
      <c r="K693" s="832">
        <v>495</v>
      </c>
      <c r="L693" s="849">
        <v>17</v>
      </c>
      <c r="M693" s="849">
        <v>8432</v>
      </c>
      <c r="N693" s="832">
        <v>1</v>
      </c>
      <c r="O693" s="832">
        <v>496</v>
      </c>
      <c r="P693" s="849">
        <v>11</v>
      </c>
      <c r="Q693" s="849">
        <v>5478</v>
      </c>
      <c r="R693" s="837">
        <v>0.64966793168880455</v>
      </c>
      <c r="S693" s="850">
        <v>498</v>
      </c>
    </row>
    <row r="694" spans="1:19" ht="14.45" customHeight="1" x14ac:dyDescent="0.2">
      <c r="A694" s="831" t="s">
        <v>6417</v>
      </c>
      <c r="B694" s="832" t="s">
        <v>6418</v>
      </c>
      <c r="C694" s="832" t="s">
        <v>606</v>
      </c>
      <c r="D694" s="832" t="s">
        <v>2941</v>
      </c>
      <c r="E694" s="832" t="s">
        <v>6412</v>
      </c>
      <c r="F694" s="832" t="s">
        <v>6510</v>
      </c>
      <c r="G694" s="832" t="s">
        <v>6507</v>
      </c>
      <c r="H694" s="849">
        <v>4</v>
      </c>
      <c r="I694" s="849">
        <v>2272</v>
      </c>
      <c r="J694" s="832">
        <v>0.79859402460456941</v>
      </c>
      <c r="K694" s="832">
        <v>568</v>
      </c>
      <c r="L694" s="849">
        <v>5</v>
      </c>
      <c r="M694" s="849">
        <v>2845</v>
      </c>
      <c r="N694" s="832">
        <v>1</v>
      </c>
      <c r="O694" s="832">
        <v>569</v>
      </c>
      <c r="P694" s="849">
        <v>1</v>
      </c>
      <c r="Q694" s="849">
        <v>573</v>
      </c>
      <c r="R694" s="837">
        <v>0.20140597539543059</v>
      </c>
      <c r="S694" s="850">
        <v>573</v>
      </c>
    </row>
    <row r="695" spans="1:19" ht="14.45" customHeight="1" x14ac:dyDescent="0.2">
      <c r="A695" s="831" t="s">
        <v>6417</v>
      </c>
      <c r="B695" s="832" t="s">
        <v>6418</v>
      </c>
      <c r="C695" s="832" t="s">
        <v>606</v>
      </c>
      <c r="D695" s="832" t="s">
        <v>2941</v>
      </c>
      <c r="E695" s="832" t="s">
        <v>6412</v>
      </c>
      <c r="F695" s="832" t="s">
        <v>6522</v>
      </c>
      <c r="G695" s="832" t="s">
        <v>6523</v>
      </c>
      <c r="H695" s="849"/>
      <c r="I695" s="849"/>
      <c r="J695" s="832"/>
      <c r="K695" s="832"/>
      <c r="L695" s="849">
        <v>2</v>
      </c>
      <c r="M695" s="849">
        <v>616</v>
      </c>
      <c r="N695" s="832">
        <v>1</v>
      </c>
      <c r="O695" s="832">
        <v>308</v>
      </c>
      <c r="P695" s="849"/>
      <c r="Q695" s="849"/>
      <c r="R695" s="837"/>
      <c r="S695" s="850"/>
    </row>
    <row r="696" spans="1:19" ht="14.45" customHeight="1" x14ac:dyDescent="0.2">
      <c r="A696" s="831" t="s">
        <v>6417</v>
      </c>
      <c r="B696" s="832" t="s">
        <v>6418</v>
      </c>
      <c r="C696" s="832" t="s">
        <v>606</v>
      </c>
      <c r="D696" s="832" t="s">
        <v>2941</v>
      </c>
      <c r="E696" s="832" t="s">
        <v>6412</v>
      </c>
      <c r="F696" s="832" t="s">
        <v>6525</v>
      </c>
      <c r="G696" s="832" t="s">
        <v>6523</v>
      </c>
      <c r="H696" s="849">
        <v>3</v>
      </c>
      <c r="I696" s="849">
        <v>1140</v>
      </c>
      <c r="J696" s="832"/>
      <c r="K696" s="832">
        <v>380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5" customHeight="1" x14ac:dyDescent="0.2">
      <c r="A697" s="831" t="s">
        <v>6417</v>
      </c>
      <c r="B697" s="832" t="s">
        <v>6418</v>
      </c>
      <c r="C697" s="832" t="s">
        <v>606</v>
      </c>
      <c r="D697" s="832" t="s">
        <v>6385</v>
      </c>
      <c r="E697" s="832" t="s">
        <v>6412</v>
      </c>
      <c r="F697" s="832" t="s">
        <v>6470</v>
      </c>
      <c r="G697" s="832" t="s">
        <v>6471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254</v>
      </c>
      <c r="R697" s="837"/>
      <c r="S697" s="850">
        <v>254</v>
      </c>
    </row>
    <row r="698" spans="1:19" ht="14.45" customHeight="1" x14ac:dyDescent="0.2">
      <c r="A698" s="831" t="s">
        <v>6417</v>
      </c>
      <c r="B698" s="832" t="s">
        <v>6418</v>
      </c>
      <c r="C698" s="832" t="s">
        <v>606</v>
      </c>
      <c r="D698" s="832" t="s">
        <v>6385</v>
      </c>
      <c r="E698" s="832" t="s">
        <v>6412</v>
      </c>
      <c r="F698" s="832" t="s">
        <v>6502</v>
      </c>
      <c r="G698" s="832" t="s">
        <v>6503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126</v>
      </c>
      <c r="R698" s="837"/>
      <c r="S698" s="850">
        <v>126</v>
      </c>
    </row>
    <row r="699" spans="1:19" ht="14.45" customHeight="1" x14ac:dyDescent="0.2">
      <c r="A699" s="831" t="s">
        <v>6417</v>
      </c>
      <c r="B699" s="832" t="s">
        <v>6418</v>
      </c>
      <c r="C699" s="832" t="s">
        <v>606</v>
      </c>
      <c r="D699" s="832" t="s">
        <v>6385</v>
      </c>
      <c r="E699" s="832" t="s">
        <v>6412</v>
      </c>
      <c r="F699" s="832" t="s">
        <v>6506</v>
      </c>
      <c r="G699" s="832" t="s">
        <v>6507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498</v>
      </c>
      <c r="R699" s="837"/>
      <c r="S699" s="850">
        <v>498</v>
      </c>
    </row>
    <row r="700" spans="1:19" ht="14.45" customHeight="1" x14ac:dyDescent="0.2">
      <c r="A700" s="831" t="s">
        <v>6417</v>
      </c>
      <c r="B700" s="832" t="s">
        <v>6418</v>
      </c>
      <c r="C700" s="832" t="s">
        <v>606</v>
      </c>
      <c r="D700" s="832" t="s">
        <v>6387</v>
      </c>
      <c r="E700" s="832" t="s">
        <v>6412</v>
      </c>
      <c r="F700" s="832" t="s">
        <v>6470</v>
      </c>
      <c r="G700" s="832" t="s">
        <v>6471</v>
      </c>
      <c r="H700" s="849"/>
      <c r="I700" s="849"/>
      <c r="J700" s="832"/>
      <c r="K700" s="832"/>
      <c r="L700" s="849">
        <v>10</v>
      </c>
      <c r="M700" s="849">
        <v>2520</v>
      </c>
      <c r="N700" s="832">
        <v>1</v>
      </c>
      <c r="O700" s="832">
        <v>252</v>
      </c>
      <c r="P700" s="849">
        <v>21</v>
      </c>
      <c r="Q700" s="849">
        <v>5334</v>
      </c>
      <c r="R700" s="837">
        <v>2.1166666666666667</v>
      </c>
      <c r="S700" s="850">
        <v>254</v>
      </c>
    </row>
    <row r="701" spans="1:19" ht="14.45" customHeight="1" x14ac:dyDescent="0.2">
      <c r="A701" s="831" t="s">
        <v>6417</v>
      </c>
      <c r="B701" s="832" t="s">
        <v>6418</v>
      </c>
      <c r="C701" s="832" t="s">
        <v>606</v>
      </c>
      <c r="D701" s="832" t="s">
        <v>6387</v>
      </c>
      <c r="E701" s="832" t="s">
        <v>6412</v>
      </c>
      <c r="F701" s="832" t="s">
        <v>6502</v>
      </c>
      <c r="G701" s="832" t="s">
        <v>6503</v>
      </c>
      <c r="H701" s="849"/>
      <c r="I701" s="849"/>
      <c r="J701" s="832"/>
      <c r="K701" s="832"/>
      <c r="L701" s="849">
        <v>40</v>
      </c>
      <c r="M701" s="849">
        <v>5040</v>
      </c>
      <c r="N701" s="832">
        <v>1</v>
      </c>
      <c r="O701" s="832">
        <v>126</v>
      </c>
      <c r="P701" s="849">
        <v>90</v>
      </c>
      <c r="Q701" s="849">
        <v>11340</v>
      </c>
      <c r="R701" s="837">
        <v>2.25</v>
      </c>
      <c r="S701" s="850">
        <v>126</v>
      </c>
    </row>
    <row r="702" spans="1:19" ht="14.45" customHeight="1" x14ac:dyDescent="0.2">
      <c r="A702" s="831" t="s">
        <v>6417</v>
      </c>
      <c r="B702" s="832" t="s">
        <v>6418</v>
      </c>
      <c r="C702" s="832" t="s">
        <v>606</v>
      </c>
      <c r="D702" s="832" t="s">
        <v>6387</v>
      </c>
      <c r="E702" s="832" t="s">
        <v>6412</v>
      </c>
      <c r="F702" s="832" t="s">
        <v>6512</v>
      </c>
      <c r="G702" s="832" t="s">
        <v>6513</v>
      </c>
      <c r="H702" s="849"/>
      <c r="I702" s="849"/>
      <c r="J702" s="832"/>
      <c r="K702" s="832"/>
      <c r="L702" s="849">
        <v>7</v>
      </c>
      <c r="M702" s="849">
        <v>3241</v>
      </c>
      <c r="N702" s="832">
        <v>1</v>
      </c>
      <c r="O702" s="832">
        <v>463</v>
      </c>
      <c r="P702" s="849"/>
      <c r="Q702" s="849"/>
      <c r="R702" s="837"/>
      <c r="S702" s="850"/>
    </row>
    <row r="703" spans="1:19" ht="14.45" customHeight="1" x14ac:dyDescent="0.2">
      <c r="A703" s="831" t="s">
        <v>6417</v>
      </c>
      <c r="B703" s="832" t="s">
        <v>6418</v>
      </c>
      <c r="C703" s="832" t="s">
        <v>606</v>
      </c>
      <c r="D703" s="832" t="s">
        <v>6387</v>
      </c>
      <c r="E703" s="832" t="s">
        <v>6412</v>
      </c>
      <c r="F703" s="832" t="s">
        <v>6520</v>
      </c>
      <c r="G703" s="832" t="s">
        <v>6521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88</v>
      </c>
      <c r="R703" s="837"/>
      <c r="S703" s="850">
        <v>88</v>
      </c>
    </row>
    <row r="704" spans="1:19" ht="14.45" customHeight="1" x14ac:dyDescent="0.2">
      <c r="A704" s="831" t="s">
        <v>6417</v>
      </c>
      <c r="B704" s="832" t="s">
        <v>6418</v>
      </c>
      <c r="C704" s="832" t="s">
        <v>606</v>
      </c>
      <c r="D704" s="832" t="s">
        <v>6387</v>
      </c>
      <c r="E704" s="832" t="s">
        <v>6412</v>
      </c>
      <c r="F704" s="832" t="s">
        <v>6525</v>
      </c>
      <c r="G704" s="832" t="s">
        <v>6523</v>
      </c>
      <c r="H704" s="849"/>
      <c r="I704" s="849"/>
      <c r="J704" s="832"/>
      <c r="K704" s="832"/>
      <c r="L704" s="849">
        <v>2</v>
      </c>
      <c r="M704" s="849">
        <v>762</v>
      </c>
      <c r="N704" s="832">
        <v>1</v>
      </c>
      <c r="O704" s="832">
        <v>381</v>
      </c>
      <c r="P704" s="849">
        <v>29</v>
      </c>
      <c r="Q704" s="849">
        <v>11165</v>
      </c>
      <c r="R704" s="837">
        <v>14.652230971128608</v>
      </c>
      <c r="S704" s="850">
        <v>385</v>
      </c>
    </row>
    <row r="705" spans="1:19" ht="14.45" customHeight="1" x14ac:dyDescent="0.2">
      <c r="A705" s="831" t="s">
        <v>6417</v>
      </c>
      <c r="B705" s="832" t="s">
        <v>6418</v>
      </c>
      <c r="C705" s="832" t="s">
        <v>606</v>
      </c>
      <c r="D705" s="832" t="s">
        <v>6387</v>
      </c>
      <c r="E705" s="832" t="s">
        <v>6412</v>
      </c>
      <c r="F705" s="832" t="s">
        <v>6528</v>
      </c>
      <c r="G705" s="832" t="s">
        <v>6513</v>
      </c>
      <c r="H705" s="849"/>
      <c r="I705" s="849"/>
      <c r="J705" s="832"/>
      <c r="K705" s="832"/>
      <c r="L705" s="849">
        <v>1</v>
      </c>
      <c r="M705" s="849">
        <v>353</v>
      </c>
      <c r="N705" s="832">
        <v>1</v>
      </c>
      <c r="O705" s="832">
        <v>353</v>
      </c>
      <c r="P705" s="849"/>
      <c r="Q705" s="849"/>
      <c r="R705" s="837"/>
      <c r="S705" s="850"/>
    </row>
    <row r="706" spans="1:19" ht="14.45" customHeight="1" x14ac:dyDescent="0.2">
      <c r="A706" s="831" t="s">
        <v>6417</v>
      </c>
      <c r="B706" s="832" t="s">
        <v>6418</v>
      </c>
      <c r="C706" s="832" t="s">
        <v>606</v>
      </c>
      <c r="D706" s="832" t="s">
        <v>2943</v>
      </c>
      <c r="E706" s="832" t="s">
        <v>6412</v>
      </c>
      <c r="F706" s="832" t="s">
        <v>6470</v>
      </c>
      <c r="G706" s="832" t="s">
        <v>6471</v>
      </c>
      <c r="H706" s="849">
        <v>13</v>
      </c>
      <c r="I706" s="849">
        <v>3263</v>
      </c>
      <c r="J706" s="832">
        <v>1.2948412698412699</v>
      </c>
      <c r="K706" s="832">
        <v>251</v>
      </c>
      <c r="L706" s="849">
        <v>10</v>
      </c>
      <c r="M706" s="849">
        <v>2520</v>
      </c>
      <c r="N706" s="832">
        <v>1</v>
      </c>
      <c r="O706" s="832">
        <v>252</v>
      </c>
      <c r="P706" s="849">
        <v>12</v>
      </c>
      <c r="Q706" s="849">
        <v>3048</v>
      </c>
      <c r="R706" s="837">
        <v>1.2095238095238094</v>
      </c>
      <c r="S706" s="850">
        <v>254</v>
      </c>
    </row>
    <row r="707" spans="1:19" ht="14.45" customHeight="1" x14ac:dyDescent="0.2">
      <c r="A707" s="831" t="s">
        <v>6417</v>
      </c>
      <c r="B707" s="832" t="s">
        <v>6418</v>
      </c>
      <c r="C707" s="832" t="s">
        <v>606</v>
      </c>
      <c r="D707" s="832" t="s">
        <v>2943</v>
      </c>
      <c r="E707" s="832" t="s">
        <v>6412</v>
      </c>
      <c r="F707" s="832" t="s">
        <v>6502</v>
      </c>
      <c r="G707" s="832" t="s">
        <v>6503</v>
      </c>
      <c r="H707" s="849">
        <v>27</v>
      </c>
      <c r="I707" s="849">
        <v>3402</v>
      </c>
      <c r="J707" s="832">
        <v>5.3574803149606298</v>
      </c>
      <c r="K707" s="832">
        <v>126</v>
      </c>
      <c r="L707" s="849">
        <v>5</v>
      </c>
      <c r="M707" s="849">
        <v>635</v>
      </c>
      <c r="N707" s="832">
        <v>1</v>
      </c>
      <c r="O707" s="832">
        <v>127</v>
      </c>
      <c r="P707" s="849">
        <v>13</v>
      </c>
      <c r="Q707" s="849">
        <v>1638</v>
      </c>
      <c r="R707" s="837">
        <v>2.5795275590551183</v>
      </c>
      <c r="S707" s="850">
        <v>126</v>
      </c>
    </row>
    <row r="708" spans="1:19" ht="14.45" customHeight="1" x14ac:dyDescent="0.2">
      <c r="A708" s="831" t="s">
        <v>6417</v>
      </c>
      <c r="B708" s="832" t="s">
        <v>6418</v>
      </c>
      <c r="C708" s="832" t="s">
        <v>606</v>
      </c>
      <c r="D708" s="832" t="s">
        <v>2943</v>
      </c>
      <c r="E708" s="832" t="s">
        <v>6412</v>
      </c>
      <c r="F708" s="832" t="s">
        <v>6506</v>
      </c>
      <c r="G708" s="832" t="s">
        <v>6507</v>
      </c>
      <c r="H708" s="849">
        <v>3</v>
      </c>
      <c r="I708" s="849">
        <v>1485</v>
      </c>
      <c r="J708" s="832">
        <v>1.496975806451613</v>
      </c>
      <c r="K708" s="832">
        <v>495</v>
      </c>
      <c r="L708" s="849">
        <v>2</v>
      </c>
      <c r="M708" s="849">
        <v>992</v>
      </c>
      <c r="N708" s="832">
        <v>1</v>
      </c>
      <c r="O708" s="832">
        <v>496</v>
      </c>
      <c r="P708" s="849">
        <v>3</v>
      </c>
      <c r="Q708" s="849">
        <v>1494</v>
      </c>
      <c r="R708" s="837">
        <v>1.5060483870967742</v>
      </c>
      <c r="S708" s="850">
        <v>498</v>
      </c>
    </row>
    <row r="709" spans="1:19" ht="14.45" customHeight="1" x14ac:dyDescent="0.2">
      <c r="A709" s="831" t="s">
        <v>6417</v>
      </c>
      <c r="B709" s="832" t="s">
        <v>6418</v>
      </c>
      <c r="C709" s="832" t="s">
        <v>606</v>
      </c>
      <c r="D709" s="832" t="s">
        <v>2943</v>
      </c>
      <c r="E709" s="832" t="s">
        <v>6412</v>
      </c>
      <c r="F709" s="832" t="s">
        <v>6522</v>
      </c>
      <c r="G709" s="832" t="s">
        <v>6523</v>
      </c>
      <c r="H709" s="849">
        <v>11</v>
      </c>
      <c r="I709" s="849">
        <v>3377</v>
      </c>
      <c r="J709" s="832">
        <v>1.5663265306122449</v>
      </c>
      <c r="K709" s="832">
        <v>307</v>
      </c>
      <c r="L709" s="849">
        <v>7</v>
      </c>
      <c r="M709" s="849">
        <v>2156</v>
      </c>
      <c r="N709" s="832">
        <v>1</v>
      </c>
      <c r="O709" s="832">
        <v>308</v>
      </c>
      <c r="P709" s="849">
        <v>11</v>
      </c>
      <c r="Q709" s="849">
        <v>3410</v>
      </c>
      <c r="R709" s="837">
        <v>1.5816326530612246</v>
      </c>
      <c r="S709" s="850">
        <v>310</v>
      </c>
    </row>
    <row r="710" spans="1:19" ht="14.45" customHeight="1" x14ac:dyDescent="0.2">
      <c r="A710" s="831" t="s">
        <v>6417</v>
      </c>
      <c r="B710" s="832" t="s">
        <v>6418</v>
      </c>
      <c r="C710" s="832" t="s">
        <v>606</v>
      </c>
      <c r="D710" s="832" t="s">
        <v>2943</v>
      </c>
      <c r="E710" s="832" t="s">
        <v>6412</v>
      </c>
      <c r="F710" s="832" t="s">
        <v>6524</v>
      </c>
      <c r="G710" s="832" t="s">
        <v>6519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179</v>
      </c>
      <c r="R710" s="837"/>
      <c r="S710" s="850">
        <v>179</v>
      </c>
    </row>
    <row r="711" spans="1:19" ht="14.45" customHeight="1" x14ac:dyDescent="0.2">
      <c r="A711" s="831" t="s">
        <v>6417</v>
      </c>
      <c r="B711" s="832" t="s">
        <v>6418</v>
      </c>
      <c r="C711" s="832" t="s">
        <v>606</v>
      </c>
      <c r="D711" s="832" t="s">
        <v>2943</v>
      </c>
      <c r="E711" s="832" t="s">
        <v>6412</v>
      </c>
      <c r="F711" s="832" t="s">
        <v>6525</v>
      </c>
      <c r="G711" s="832" t="s">
        <v>6523</v>
      </c>
      <c r="H711" s="849">
        <v>6</v>
      </c>
      <c r="I711" s="849">
        <v>2280</v>
      </c>
      <c r="J711" s="832">
        <v>5.984251968503937</v>
      </c>
      <c r="K711" s="832">
        <v>380</v>
      </c>
      <c r="L711" s="849">
        <v>1</v>
      </c>
      <c r="M711" s="849">
        <v>381</v>
      </c>
      <c r="N711" s="832">
        <v>1</v>
      </c>
      <c r="O711" s="832">
        <v>381</v>
      </c>
      <c r="P711" s="849"/>
      <c r="Q711" s="849"/>
      <c r="R711" s="837"/>
      <c r="S711" s="850"/>
    </row>
    <row r="712" spans="1:19" ht="14.45" customHeight="1" x14ac:dyDescent="0.2">
      <c r="A712" s="831" t="s">
        <v>6417</v>
      </c>
      <c r="B712" s="832" t="s">
        <v>6418</v>
      </c>
      <c r="C712" s="832" t="s">
        <v>606</v>
      </c>
      <c r="D712" s="832" t="s">
        <v>2944</v>
      </c>
      <c r="E712" s="832" t="s">
        <v>6412</v>
      </c>
      <c r="F712" s="832" t="s">
        <v>6470</v>
      </c>
      <c r="G712" s="832" t="s">
        <v>6471</v>
      </c>
      <c r="H712" s="849">
        <v>12</v>
      </c>
      <c r="I712" s="849">
        <v>3012</v>
      </c>
      <c r="J712" s="832">
        <v>5.9761904761904763</v>
      </c>
      <c r="K712" s="832">
        <v>251</v>
      </c>
      <c r="L712" s="849">
        <v>2</v>
      </c>
      <c r="M712" s="849">
        <v>504</v>
      </c>
      <c r="N712" s="832">
        <v>1</v>
      </c>
      <c r="O712" s="832">
        <v>252</v>
      </c>
      <c r="P712" s="849">
        <v>17</v>
      </c>
      <c r="Q712" s="849">
        <v>4318</v>
      </c>
      <c r="R712" s="837">
        <v>8.5674603174603181</v>
      </c>
      <c r="S712" s="850">
        <v>254</v>
      </c>
    </row>
    <row r="713" spans="1:19" ht="14.45" customHeight="1" x14ac:dyDescent="0.2">
      <c r="A713" s="831" t="s">
        <v>6417</v>
      </c>
      <c r="B713" s="832" t="s">
        <v>6418</v>
      </c>
      <c r="C713" s="832" t="s">
        <v>606</v>
      </c>
      <c r="D713" s="832" t="s">
        <v>2944</v>
      </c>
      <c r="E713" s="832" t="s">
        <v>6412</v>
      </c>
      <c r="F713" s="832" t="s">
        <v>6502</v>
      </c>
      <c r="G713" s="832" t="s">
        <v>6503</v>
      </c>
      <c r="H713" s="849">
        <v>16</v>
      </c>
      <c r="I713" s="849">
        <v>2016</v>
      </c>
      <c r="J713" s="832">
        <v>3.1949286846275751</v>
      </c>
      <c r="K713" s="832">
        <v>126</v>
      </c>
      <c r="L713" s="849">
        <v>5</v>
      </c>
      <c r="M713" s="849">
        <v>631</v>
      </c>
      <c r="N713" s="832">
        <v>1</v>
      </c>
      <c r="O713" s="832">
        <v>126.2</v>
      </c>
      <c r="P713" s="849">
        <v>80</v>
      </c>
      <c r="Q713" s="849">
        <v>10080</v>
      </c>
      <c r="R713" s="837">
        <v>15.974643423137877</v>
      </c>
      <c r="S713" s="850">
        <v>126</v>
      </c>
    </row>
    <row r="714" spans="1:19" ht="14.45" customHeight="1" x14ac:dyDescent="0.2">
      <c r="A714" s="831" t="s">
        <v>6417</v>
      </c>
      <c r="B714" s="832" t="s">
        <v>6418</v>
      </c>
      <c r="C714" s="832" t="s">
        <v>606</v>
      </c>
      <c r="D714" s="832" t="s">
        <v>2944</v>
      </c>
      <c r="E714" s="832" t="s">
        <v>6412</v>
      </c>
      <c r="F714" s="832" t="s">
        <v>6506</v>
      </c>
      <c r="G714" s="832" t="s">
        <v>6507</v>
      </c>
      <c r="H714" s="849">
        <v>6</v>
      </c>
      <c r="I714" s="849">
        <v>2970</v>
      </c>
      <c r="J714" s="832"/>
      <c r="K714" s="832">
        <v>495</v>
      </c>
      <c r="L714" s="849"/>
      <c r="M714" s="849"/>
      <c r="N714" s="832"/>
      <c r="O714" s="832"/>
      <c r="P714" s="849">
        <v>3</v>
      </c>
      <c r="Q714" s="849">
        <v>1494</v>
      </c>
      <c r="R714" s="837"/>
      <c r="S714" s="850">
        <v>498</v>
      </c>
    </row>
    <row r="715" spans="1:19" ht="14.45" customHeight="1" x14ac:dyDescent="0.2">
      <c r="A715" s="831" t="s">
        <v>6417</v>
      </c>
      <c r="B715" s="832" t="s">
        <v>6418</v>
      </c>
      <c r="C715" s="832" t="s">
        <v>606</v>
      </c>
      <c r="D715" s="832" t="s">
        <v>2944</v>
      </c>
      <c r="E715" s="832" t="s">
        <v>6412</v>
      </c>
      <c r="F715" s="832" t="s">
        <v>6522</v>
      </c>
      <c r="G715" s="832" t="s">
        <v>6523</v>
      </c>
      <c r="H715" s="849">
        <v>12</v>
      </c>
      <c r="I715" s="849">
        <v>3684</v>
      </c>
      <c r="J715" s="832">
        <v>3.9870129870129869</v>
      </c>
      <c r="K715" s="832">
        <v>307</v>
      </c>
      <c r="L715" s="849">
        <v>3</v>
      </c>
      <c r="M715" s="849">
        <v>924</v>
      </c>
      <c r="N715" s="832">
        <v>1</v>
      </c>
      <c r="O715" s="832">
        <v>308</v>
      </c>
      <c r="P715" s="849">
        <v>18</v>
      </c>
      <c r="Q715" s="849">
        <v>5580</v>
      </c>
      <c r="R715" s="837">
        <v>6.0389610389610393</v>
      </c>
      <c r="S715" s="850">
        <v>310</v>
      </c>
    </row>
    <row r="716" spans="1:19" ht="14.45" customHeight="1" x14ac:dyDescent="0.2">
      <c r="A716" s="831" t="s">
        <v>6417</v>
      </c>
      <c r="B716" s="832" t="s">
        <v>6418</v>
      </c>
      <c r="C716" s="832" t="s">
        <v>606</v>
      </c>
      <c r="D716" s="832" t="s">
        <v>2944</v>
      </c>
      <c r="E716" s="832" t="s">
        <v>6412</v>
      </c>
      <c r="F716" s="832" t="s">
        <v>6532</v>
      </c>
      <c r="G716" s="832" t="s">
        <v>6533</v>
      </c>
      <c r="H716" s="849">
        <v>1</v>
      </c>
      <c r="I716" s="849">
        <v>449</v>
      </c>
      <c r="J716" s="832"/>
      <c r="K716" s="832">
        <v>449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5" customHeight="1" x14ac:dyDescent="0.2">
      <c r="A717" s="831" t="s">
        <v>6417</v>
      </c>
      <c r="B717" s="832" t="s">
        <v>6418</v>
      </c>
      <c r="C717" s="832" t="s">
        <v>606</v>
      </c>
      <c r="D717" s="832" t="s">
        <v>2945</v>
      </c>
      <c r="E717" s="832" t="s">
        <v>6412</v>
      </c>
      <c r="F717" s="832" t="s">
        <v>6470</v>
      </c>
      <c r="G717" s="832" t="s">
        <v>6471</v>
      </c>
      <c r="H717" s="849">
        <v>9</v>
      </c>
      <c r="I717" s="849">
        <v>2259</v>
      </c>
      <c r="J717" s="832">
        <v>0.52731092436974791</v>
      </c>
      <c r="K717" s="832">
        <v>251</v>
      </c>
      <c r="L717" s="849">
        <v>17</v>
      </c>
      <c r="M717" s="849">
        <v>4284</v>
      </c>
      <c r="N717" s="832">
        <v>1</v>
      </c>
      <c r="O717" s="832">
        <v>252</v>
      </c>
      <c r="P717" s="849">
        <v>7</v>
      </c>
      <c r="Q717" s="849">
        <v>1778</v>
      </c>
      <c r="R717" s="837">
        <v>0.41503267973856212</v>
      </c>
      <c r="S717" s="850">
        <v>254</v>
      </c>
    </row>
    <row r="718" spans="1:19" ht="14.45" customHeight="1" x14ac:dyDescent="0.2">
      <c r="A718" s="831" t="s">
        <v>6417</v>
      </c>
      <c r="B718" s="832" t="s">
        <v>6418</v>
      </c>
      <c r="C718" s="832" t="s">
        <v>606</v>
      </c>
      <c r="D718" s="832" t="s">
        <v>2945</v>
      </c>
      <c r="E718" s="832" t="s">
        <v>6412</v>
      </c>
      <c r="F718" s="832" t="s">
        <v>6502</v>
      </c>
      <c r="G718" s="832" t="s">
        <v>6503</v>
      </c>
      <c r="H718" s="849">
        <v>31</v>
      </c>
      <c r="I718" s="849">
        <v>3906</v>
      </c>
      <c r="J718" s="832">
        <v>0.4672248803827751</v>
      </c>
      <c r="K718" s="832">
        <v>126</v>
      </c>
      <c r="L718" s="849">
        <v>66</v>
      </c>
      <c r="M718" s="849">
        <v>8360</v>
      </c>
      <c r="N718" s="832">
        <v>1</v>
      </c>
      <c r="O718" s="832">
        <v>126.66666666666667</v>
      </c>
      <c r="P718" s="849">
        <v>40</v>
      </c>
      <c r="Q718" s="849">
        <v>5040</v>
      </c>
      <c r="R718" s="837">
        <v>0.60287081339712922</v>
      </c>
      <c r="S718" s="850">
        <v>126</v>
      </c>
    </row>
    <row r="719" spans="1:19" ht="14.45" customHeight="1" x14ac:dyDescent="0.2">
      <c r="A719" s="831" t="s">
        <v>6417</v>
      </c>
      <c r="B719" s="832" t="s">
        <v>6418</v>
      </c>
      <c r="C719" s="832" t="s">
        <v>606</v>
      </c>
      <c r="D719" s="832" t="s">
        <v>2945</v>
      </c>
      <c r="E719" s="832" t="s">
        <v>6412</v>
      </c>
      <c r="F719" s="832" t="s">
        <v>6511</v>
      </c>
      <c r="G719" s="832" t="s">
        <v>6509</v>
      </c>
      <c r="H719" s="849">
        <v>4</v>
      </c>
      <c r="I719" s="849">
        <v>3044</v>
      </c>
      <c r="J719" s="832"/>
      <c r="K719" s="832">
        <v>761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5" customHeight="1" x14ac:dyDescent="0.2">
      <c r="A720" s="831" t="s">
        <v>6417</v>
      </c>
      <c r="B720" s="832" t="s">
        <v>6418</v>
      </c>
      <c r="C720" s="832" t="s">
        <v>606</v>
      </c>
      <c r="D720" s="832" t="s">
        <v>2945</v>
      </c>
      <c r="E720" s="832" t="s">
        <v>6412</v>
      </c>
      <c r="F720" s="832" t="s">
        <v>6518</v>
      </c>
      <c r="G720" s="832" t="s">
        <v>6519</v>
      </c>
      <c r="H720" s="849">
        <v>1</v>
      </c>
      <c r="I720" s="849">
        <v>215</v>
      </c>
      <c r="J720" s="832"/>
      <c r="K720" s="832">
        <v>215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5" customHeight="1" x14ac:dyDescent="0.2">
      <c r="A721" s="831" t="s">
        <v>6417</v>
      </c>
      <c r="B721" s="832" t="s">
        <v>6418</v>
      </c>
      <c r="C721" s="832" t="s">
        <v>606</v>
      </c>
      <c r="D721" s="832" t="s">
        <v>2945</v>
      </c>
      <c r="E721" s="832" t="s">
        <v>6412</v>
      </c>
      <c r="F721" s="832" t="s">
        <v>6520</v>
      </c>
      <c r="G721" s="832" t="s">
        <v>6521</v>
      </c>
      <c r="H721" s="849">
        <v>4</v>
      </c>
      <c r="I721" s="849">
        <v>340</v>
      </c>
      <c r="J721" s="832"/>
      <c r="K721" s="832">
        <v>85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5" customHeight="1" x14ac:dyDescent="0.2">
      <c r="A722" s="831" t="s">
        <v>6417</v>
      </c>
      <c r="B722" s="832" t="s">
        <v>6418</v>
      </c>
      <c r="C722" s="832" t="s">
        <v>606</v>
      </c>
      <c r="D722" s="832" t="s">
        <v>2945</v>
      </c>
      <c r="E722" s="832" t="s">
        <v>6412</v>
      </c>
      <c r="F722" s="832" t="s">
        <v>6522</v>
      </c>
      <c r="G722" s="832" t="s">
        <v>6523</v>
      </c>
      <c r="H722" s="849">
        <v>13</v>
      </c>
      <c r="I722" s="849">
        <v>3991</v>
      </c>
      <c r="J722" s="832">
        <v>0.56338226990400908</v>
      </c>
      <c r="K722" s="832">
        <v>307</v>
      </c>
      <c r="L722" s="849">
        <v>23</v>
      </c>
      <c r="M722" s="849">
        <v>7084</v>
      </c>
      <c r="N722" s="832">
        <v>1</v>
      </c>
      <c r="O722" s="832">
        <v>308</v>
      </c>
      <c r="P722" s="849">
        <v>14</v>
      </c>
      <c r="Q722" s="849">
        <v>4340</v>
      </c>
      <c r="R722" s="837">
        <v>0.61264822134387353</v>
      </c>
      <c r="S722" s="850">
        <v>310</v>
      </c>
    </row>
    <row r="723" spans="1:19" ht="14.45" customHeight="1" x14ac:dyDescent="0.2">
      <c r="A723" s="831" t="s">
        <v>6417</v>
      </c>
      <c r="B723" s="832" t="s">
        <v>6418</v>
      </c>
      <c r="C723" s="832" t="s">
        <v>606</v>
      </c>
      <c r="D723" s="832" t="s">
        <v>2945</v>
      </c>
      <c r="E723" s="832" t="s">
        <v>6412</v>
      </c>
      <c r="F723" s="832" t="s">
        <v>6525</v>
      </c>
      <c r="G723" s="832" t="s">
        <v>6523</v>
      </c>
      <c r="H723" s="849"/>
      <c r="I723" s="849"/>
      <c r="J723" s="832"/>
      <c r="K723" s="832"/>
      <c r="L723" s="849">
        <v>2</v>
      </c>
      <c r="M723" s="849">
        <v>762</v>
      </c>
      <c r="N723" s="832">
        <v>1</v>
      </c>
      <c r="O723" s="832">
        <v>381</v>
      </c>
      <c r="P723" s="849">
        <v>2</v>
      </c>
      <c r="Q723" s="849">
        <v>770</v>
      </c>
      <c r="R723" s="837">
        <v>1.0104986876640421</v>
      </c>
      <c r="S723" s="850">
        <v>385</v>
      </c>
    </row>
    <row r="724" spans="1:19" ht="14.45" customHeight="1" x14ac:dyDescent="0.2">
      <c r="A724" s="831" t="s">
        <v>6417</v>
      </c>
      <c r="B724" s="832" t="s">
        <v>6418</v>
      </c>
      <c r="C724" s="832" t="s">
        <v>606</v>
      </c>
      <c r="D724" s="832" t="s">
        <v>6389</v>
      </c>
      <c r="E724" s="832" t="s">
        <v>6412</v>
      </c>
      <c r="F724" s="832" t="s">
        <v>6470</v>
      </c>
      <c r="G724" s="832" t="s">
        <v>6471</v>
      </c>
      <c r="H724" s="849">
        <v>3</v>
      </c>
      <c r="I724" s="849">
        <v>753</v>
      </c>
      <c r="J724" s="832">
        <v>1.4940476190476191</v>
      </c>
      <c r="K724" s="832">
        <v>251</v>
      </c>
      <c r="L724" s="849">
        <v>2</v>
      </c>
      <c r="M724" s="849">
        <v>504</v>
      </c>
      <c r="N724" s="832">
        <v>1</v>
      </c>
      <c r="O724" s="832">
        <v>252</v>
      </c>
      <c r="P724" s="849">
        <v>7</v>
      </c>
      <c r="Q724" s="849">
        <v>1778</v>
      </c>
      <c r="R724" s="837">
        <v>3.5277777777777777</v>
      </c>
      <c r="S724" s="850">
        <v>254</v>
      </c>
    </row>
    <row r="725" spans="1:19" ht="14.45" customHeight="1" x14ac:dyDescent="0.2">
      <c r="A725" s="831" t="s">
        <v>6417</v>
      </c>
      <c r="B725" s="832" t="s">
        <v>6418</v>
      </c>
      <c r="C725" s="832" t="s">
        <v>606</v>
      </c>
      <c r="D725" s="832" t="s">
        <v>6389</v>
      </c>
      <c r="E725" s="832" t="s">
        <v>6412</v>
      </c>
      <c r="F725" s="832" t="s">
        <v>6502</v>
      </c>
      <c r="G725" s="832" t="s">
        <v>6503</v>
      </c>
      <c r="H725" s="849">
        <v>4</v>
      </c>
      <c r="I725" s="849">
        <v>504</v>
      </c>
      <c r="J725" s="832">
        <v>1.984251968503937</v>
      </c>
      <c r="K725" s="832">
        <v>126</v>
      </c>
      <c r="L725" s="849">
        <v>2</v>
      </c>
      <c r="M725" s="849">
        <v>254</v>
      </c>
      <c r="N725" s="832">
        <v>1</v>
      </c>
      <c r="O725" s="832">
        <v>127</v>
      </c>
      <c r="P725" s="849">
        <v>32</v>
      </c>
      <c r="Q725" s="849">
        <v>4032</v>
      </c>
      <c r="R725" s="837">
        <v>15.874015748031496</v>
      </c>
      <c r="S725" s="850">
        <v>126</v>
      </c>
    </row>
    <row r="726" spans="1:19" ht="14.45" customHeight="1" x14ac:dyDescent="0.2">
      <c r="A726" s="831" t="s">
        <v>6417</v>
      </c>
      <c r="B726" s="832" t="s">
        <v>6418</v>
      </c>
      <c r="C726" s="832" t="s">
        <v>606</v>
      </c>
      <c r="D726" s="832" t="s">
        <v>6389</v>
      </c>
      <c r="E726" s="832" t="s">
        <v>6412</v>
      </c>
      <c r="F726" s="832" t="s">
        <v>6506</v>
      </c>
      <c r="G726" s="832" t="s">
        <v>6507</v>
      </c>
      <c r="H726" s="849">
        <v>5</v>
      </c>
      <c r="I726" s="849">
        <v>2475</v>
      </c>
      <c r="J726" s="832"/>
      <c r="K726" s="832">
        <v>495</v>
      </c>
      <c r="L726" s="849"/>
      <c r="M726" s="849"/>
      <c r="N726" s="832"/>
      <c r="O726" s="832"/>
      <c r="P726" s="849">
        <v>2</v>
      </c>
      <c r="Q726" s="849">
        <v>996</v>
      </c>
      <c r="R726" s="837"/>
      <c r="S726" s="850">
        <v>498</v>
      </c>
    </row>
    <row r="727" spans="1:19" ht="14.45" customHeight="1" x14ac:dyDescent="0.2">
      <c r="A727" s="831" t="s">
        <v>6417</v>
      </c>
      <c r="B727" s="832" t="s">
        <v>6418</v>
      </c>
      <c r="C727" s="832" t="s">
        <v>606</v>
      </c>
      <c r="D727" s="832" t="s">
        <v>6389</v>
      </c>
      <c r="E727" s="832" t="s">
        <v>6412</v>
      </c>
      <c r="F727" s="832" t="s">
        <v>6510</v>
      </c>
      <c r="G727" s="832" t="s">
        <v>6507</v>
      </c>
      <c r="H727" s="849">
        <v>2</v>
      </c>
      <c r="I727" s="849">
        <v>1136</v>
      </c>
      <c r="J727" s="832"/>
      <c r="K727" s="832">
        <v>568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5" customHeight="1" x14ac:dyDescent="0.2">
      <c r="A728" s="831" t="s">
        <v>6417</v>
      </c>
      <c r="B728" s="832" t="s">
        <v>6418</v>
      </c>
      <c r="C728" s="832" t="s">
        <v>606</v>
      </c>
      <c r="D728" s="832" t="s">
        <v>6389</v>
      </c>
      <c r="E728" s="832" t="s">
        <v>6412</v>
      </c>
      <c r="F728" s="832" t="s">
        <v>6525</v>
      </c>
      <c r="G728" s="832" t="s">
        <v>6523</v>
      </c>
      <c r="H728" s="849"/>
      <c r="I728" s="849"/>
      <c r="J728" s="832"/>
      <c r="K728" s="832"/>
      <c r="L728" s="849">
        <v>3</v>
      </c>
      <c r="M728" s="849">
        <v>1143</v>
      </c>
      <c r="N728" s="832">
        <v>1</v>
      </c>
      <c r="O728" s="832">
        <v>381</v>
      </c>
      <c r="P728" s="849">
        <v>7</v>
      </c>
      <c r="Q728" s="849">
        <v>2695</v>
      </c>
      <c r="R728" s="837">
        <v>2.3578302712160979</v>
      </c>
      <c r="S728" s="850">
        <v>385</v>
      </c>
    </row>
    <row r="729" spans="1:19" ht="14.45" customHeight="1" x14ac:dyDescent="0.2">
      <c r="A729" s="831" t="s">
        <v>6417</v>
      </c>
      <c r="B729" s="832" t="s">
        <v>6418</v>
      </c>
      <c r="C729" s="832" t="s">
        <v>606</v>
      </c>
      <c r="D729" s="832" t="s">
        <v>6390</v>
      </c>
      <c r="E729" s="832" t="s">
        <v>6412</v>
      </c>
      <c r="F729" s="832" t="s">
        <v>6470</v>
      </c>
      <c r="G729" s="832" t="s">
        <v>6471</v>
      </c>
      <c r="H729" s="849">
        <v>1</v>
      </c>
      <c r="I729" s="849">
        <v>251</v>
      </c>
      <c r="J729" s="832"/>
      <c r="K729" s="832">
        <v>251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5" customHeight="1" x14ac:dyDescent="0.2">
      <c r="A730" s="831" t="s">
        <v>6417</v>
      </c>
      <c r="B730" s="832" t="s">
        <v>6418</v>
      </c>
      <c r="C730" s="832" t="s">
        <v>606</v>
      </c>
      <c r="D730" s="832" t="s">
        <v>6390</v>
      </c>
      <c r="E730" s="832" t="s">
        <v>6412</v>
      </c>
      <c r="F730" s="832" t="s">
        <v>6502</v>
      </c>
      <c r="G730" s="832" t="s">
        <v>6503</v>
      </c>
      <c r="H730" s="849">
        <v>4</v>
      </c>
      <c r="I730" s="849">
        <v>504</v>
      </c>
      <c r="J730" s="832"/>
      <c r="K730" s="832">
        <v>126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5" customHeight="1" x14ac:dyDescent="0.2">
      <c r="A731" s="831" t="s">
        <v>6417</v>
      </c>
      <c r="B731" s="832" t="s">
        <v>6418</v>
      </c>
      <c r="C731" s="832" t="s">
        <v>606</v>
      </c>
      <c r="D731" s="832" t="s">
        <v>6390</v>
      </c>
      <c r="E731" s="832" t="s">
        <v>6412</v>
      </c>
      <c r="F731" s="832" t="s">
        <v>6522</v>
      </c>
      <c r="G731" s="832" t="s">
        <v>6523</v>
      </c>
      <c r="H731" s="849">
        <v>1</v>
      </c>
      <c r="I731" s="849">
        <v>307</v>
      </c>
      <c r="J731" s="832"/>
      <c r="K731" s="832">
        <v>307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5" customHeight="1" x14ac:dyDescent="0.2">
      <c r="A732" s="831" t="s">
        <v>6417</v>
      </c>
      <c r="B732" s="832" t="s">
        <v>6418</v>
      </c>
      <c r="C732" s="832" t="s">
        <v>606</v>
      </c>
      <c r="D732" s="832" t="s">
        <v>2947</v>
      </c>
      <c r="E732" s="832" t="s">
        <v>6412</v>
      </c>
      <c r="F732" s="832" t="s">
        <v>6470</v>
      </c>
      <c r="G732" s="832" t="s">
        <v>6471</v>
      </c>
      <c r="H732" s="849"/>
      <c r="I732" s="849"/>
      <c r="J732" s="832"/>
      <c r="K732" s="832"/>
      <c r="L732" s="849">
        <v>4</v>
      </c>
      <c r="M732" s="849">
        <v>1008</v>
      </c>
      <c r="N732" s="832">
        <v>1</v>
      </c>
      <c r="O732" s="832">
        <v>252</v>
      </c>
      <c r="P732" s="849">
        <v>3</v>
      </c>
      <c r="Q732" s="849">
        <v>762</v>
      </c>
      <c r="R732" s="837">
        <v>0.75595238095238093</v>
      </c>
      <c r="S732" s="850">
        <v>254</v>
      </c>
    </row>
    <row r="733" spans="1:19" ht="14.45" customHeight="1" x14ac:dyDescent="0.2">
      <c r="A733" s="831" t="s">
        <v>6417</v>
      </c>
      <c r="B733" s="832" t="s">
        <v>6418</v>
      </c>
      <c r="C733" s="832" t="s">
        <v>606</v>
      </c>
      <c r="D733" s="832" t="s">
        <v>2947</v>
      </c>
      <c r="E733" s="832" t="s">
        <v>6412</v>
      </c>
      <c r="F733" s="832" t="s">
        <v>6502</v>
      </c>
      <c r="G733" s="832" t="s">
        <v>6503</v>
      </c>
      <c r="H733" s="849"/>
      <c r="I733" s="849"/>
      <c r="J733" s="832"/>
      <c r="K733" s="832"/>
      <c r="L733" s="849">
        <v>28</v>
      </c>
      <c r="M733" s="849">
        <v>3556</v>
      </c>
      <c r="N733" s="832">
        <v>1</v>
      </c>
      <c r="O733" s="832">
        <v>127</v>
      </c>
      <c r="P733" s="849">
        <v>2</v>
      </c>
      <c r="Q733" s="849">
        <v>252</v>
      </c>
      <c r="R733" s="837">
        <v>7.0866141732283464E-2</v>
      </c>
      <c r="S733" s="850">
        <v>126</v>
      </c>
    </row>
    <row r="734" spans="1:19" ht="14.45" customHeight="1" x14ac:dyDescent="0.2">
      <c r="A734" s="831" t="s">
        <v>6417</v>
      </c>
      <c r="B734" s="832" t="s">
        <v>6418</v>
      </c>
      <c r="C734" s="832" t="s">
        <v>606</v>
      </c>
      <c r="D734" s="832" t="s">
        <v>2947</v>
      </c>
      <c r="E734" s="832" t="s">
        <v>6412</v>
      </c>
      <c r="F734" s="832" t="s">
        <v>6512</v>
      </c>
      <c r="G734" s="832" t="s">
        <v>6513</v>
      </c>
      <c r="H734" s="849"/>
      <c r="I734" s="849"/>
      <c r="J734" s="832"/>
      <c r="K734" s="832"/>
      <c r="L734" s="849">
        <v>2</v>
      </c>
      <c r="M734" s="849">
        <v>928</v>
      </c>
      <c r="N734" s="832">
        <v>1</v>
      </c>
      <c r="O734" s="832">
        <v>464</v>
      </c>
      <c r="P734" s="849"/>
      <c r="Q734" s="849"/>
      <c r="R734" s="837"/>
      <c r="S734" s="850"/>
    </row>
    <row r="735" spans="1:19" ht="14.45" customHeight="1" x14ac:dyDescent="0.2">
      <c r="A735" s="831" t="s">
        <v>6417</v>
      </c>
      <c r="B735" s="832" t="s">
        <v>6418</v>
      </c>
      <c r="C735" s="832" t="s">
        <v>606</v>
      </c>
      <c r="D735" s="832" t="s">
        <v>2947</v>
      </c>
      <c r="E735" s="832" t="s">
        <v>6412</v>
      </c>
      <c r="F735" s="832" t="s">
        <v>6514</v>
      </c>
      <c r="G735" s="832" t="s">
        <v>6493</v>
      </c>
      <c r="H735" s="849"/>
      <c r="I735" s="849"/>
      <c r="J735" s="832"/>
      <c r="K735" s="832"/>
      <c r="L735" s="849">
        <v>4</v>
      </c>
      <c r="M735" s="849">
        <v>1788</v>
      </c>
      <c r="N735" s="832">
        <v>1</v>
      </c>
      <c r="O735" s="832">
        <v>447</v>
      </c>
      <c r="P735" s="849"/>
      <c r="Q735" s="849"/>
      <c r="R735" s="837"/>
      <c r="S735" s="850"/>
    </row>
    <row r="736" spans="1:19" ht="14.45" customHeight="1" x14ac:dyDescent="0.2">
      <c r="A736" s="831" t="s">
        <v>6417</v>
      </c>
      <c r="B736" s="832" t="s">
        <v>6418</v>
      </c>
      <c r="C736" s="832" t="s">
        <v>606</v>
      </c>
      <c r="D736" s="832" t="s">
        <v>2947</v>
      </c>
      <c r="E736" s="832" t="s">
        <v>6412</v>
      </c>
      <c r="F736" s="832" t="s">
        <v>6520</v>
      </c>
      <c r="G736" s="832" t="s">
        <v>6521</v>
      </c>
      <c r="H736" s="849"/>
      <c r="I736" s="849"/>
      <c r="J736" s="832"/>
      <c r="K736" s="832"/>
      <c r="L736" s="849">
        <v>0</v>
      </c>
      <c r="M736" s="849">
        <v>0</v>
      </c>
      <c r="N736" s="832"/>
      <c r="O736" s="832"/>
      <c r="P736" s="849"/>
      <c r="Q736" s="849"/>
      <c r="R736" s="837"/>
      <c r="S736" s="850"/>
    </row>
    <row r="737" spans="1:19" ht="14.45" customHeight="1" x14ac:dyDescent="0.2">
      <c r="A737" s="831" t="s">
        <v>6417</v>
      </c>
      <c r="B737" s="832" t="s">
        <v>6418</v>
      </c>
      <c r="C737" s="832" t="s">
        <v>606</v>
      </c>
      <c r="D737" s="832" t="s">
        <v>2947</v>
      </c>
      <c r="E737" s="832" t="s">
        <v>6412</v>
      </c>
      <c r="F737" s="832" t="s">
        <v>6525</v>
      </c>
      <c r="G737" s="832" t="s">
        <v>6523</v>
      </c>
      <c r="H737" s="849"/>
      <c r="I737" s="849"/>
      <c r="J737" s="832"/>
      <c r="K737" s="832"/>
      <c r="L737" s="849">
        <v>3</v>
      </c>
      <c r="M737" s="849">
        <v>1143</v>
      </c>
      <c r="N737" s="832">
        <v>1</v>
      </c>
      <c r="O737" s="832">
        <v>381</v>
      </c>
      <c r="P737" s="849">
        <v>4</v>
      </c>
      <c r="Q737" s="849">
        <v>1540</v>
      </c>
      <c r="R737" s="837">
        <v>1.3473315835520561</v>
      </c>
      <c r="S737" s="850">
        <v>385</v>
      </c>
    </row>
    <row r="738" spans="1:19" ht="14.45" customHeight="1" x14ac:dyDescent="0.2">
      <c r="A738" s="831" t="s">
        <v>6417</v>
      </c>
      <c r="B738" s="832" t="s">
        <v>6418</v>
      </c>
      <c r="C738" s="832" t="s">
        <v>606</v>
      </c>
      <c r="D738" s="832" t="s">
        <v>6392</v>
      </c>
      <c r="E738" s="832" t="s">
        <v>6412</v>
      </c>
      <c r="F738" s="832" t="s">
        <v>6470</v>
      </c>
      <c r="G738" s="832" t="s">
        <v>6471</v>
      </c>
      <c r="H738" s="849">
        <v>27</v>
      </c>
      <c r="I738" s="849">
        <v>6777</v>
      </c>
      <c r="J738" s="832">
        <v>6.7232142857142856</v>
      </c>
      <c r="K738" s="832">
        <v>251</v>
      </c>
      <c r="L738" s="849">
        <v>4</v>
      </c>
      <c r="M738" s="849">
        <v>1008</v>
      </c>
      <c r="N738" s="832">
        <v>1</v>
      </c>
      <c r="O738" s="832">
        <v>252</v>
      </c>
      <c r="P738" s="849"/>
      <c r="Q738" s="849"/>
      <c r="R738" s="837"/>
      <c r="S738" s="850"/>
    </row>
    <row r="739" spans="1:19" ht="14.45" customHeight="1" x14ac:dyDescent="0.2">
      <c r="A739" s="831" t="s">
        <v>6417</v>
      </c>
      <c r="B739" s="832" t="s">
        <v>6418</v>
      </c>
      <c r="C739" s="832" t="s">
        <v>606</v>
      </c>
      <c r="D739" s="832" t="s">
        <v>6392</v>
      </c>
      <c r="E739" s="832" t="s">
        <v>6412</v>
      </c>
      <c r="F739" s="832" t="s">
        <v>6502</v>
      </c>
      <c r="G739" s="832" t="s">
        <v>6503</v>
      </c>
      <c r="H739" s="849">
        <v>113</v>
      </c>
      <c r="I739" s="849">
        <v>14238</v>
      </c>
      <c r="J739" s="832">
        <v>6.228346456692913</v>
      </c>
      <c r="K739" s="832">
        <v>126</v>
      </c>
      <c r="L739" s="849">
        <v>18</v>
      </c>
      <c r="M739" s="849">
        <v>2286</v>
      </c>
      <c r="N739" s="832">
        <v>1</v>
      </c>
      <c r="O739" s="832">
        <v>127</v>
      </c>
      <c r="P739" s="849"/>
      <c r="Q739" s="849"/>
      <c r="R739" s="837"/>
      <c r="S739" s="850"/>
    </row>
    <row r="740" spans="1:19" ht="14.45" customHeight="1" x14ac:dyDescent="0.2">
      <c r="A740" s="831" t="s">
        <v>6417</v>
      </c>
      <c r="B740" s="832" t="s">
        <v>6418</v>
      </c>
      <c r="C740" s="832" t="s">
        <v>606</v>
      </c>
      <c r="D740" s="832" t="s">
        <v>6392</v>
      </c>
      <c r="E740" s="832" t="s">
        <v>6412</v>
      </c>
      <c r="F740" s="832" t="s">
        <v>6510</v>
      </c>
      <c r="G740" s="832" t="s">
        <v>6507</v>
      </c>
      <c r="H740" s="849">
        <v>2</v>
      </c>
      <c r="I740" s="849">
        <v>1136</v>
      </c>
      <c r="J740" s="832">
        <v>0.99824253075571179</v>
      </c>
      <c r="K740" s="832">
        <v>568</v>
      </c>
      <c r="L740" s="849">
        <v>2</v>
      </c>
      <c r="M740" s="849">
        <v>1138</v>
      </c>
      <c r="N740" s="832">
        <v>1</v>
      </c>
      <c r="O740" s="832">
        <v>569</v>
      </c>
      <c r="P740" s="849"/>
      <c r="Q740" s="849"/>
      <c r="R740" s="837"/>
      <c r="S740" s="850"/>
    </row>
    <row r="741" spans="1:19" ht="14.45" customHeight="1" x14ac:dyDescent="0.2">
      <c r="A741" s="831" t="s">
        <v>6417</v>
      </c>
      <c r="B741" s="832" t="s">
        <v>6418</v>
      </c>
      <c r="C741" s="832" t="s">
        <v>606</v>
      </c>
      <c r="D741" s="832" t="s">
        <v>6392</v>
      </c>
      <c r="E741" s="832" t="s">
        <v>6412</v>
      </c>
      <c r="F741" s="832" t="s">
        <v>6525</v>
      </c>
      <c r="G741" s="832" t="s">
        <v>6523</v>
      </c>
      <c r="H741" s="849">
        <v>55</v>
      </c>
      <c r="I741" s="849">
        <v>20900</v>
      </c>
      <c r="J741" s="832">
        <v>4.9868766404199478</v>
      </c>
      <c r="K741" s="832">
        <v>380</v>
      </c>
      <c r="L741" s="849">
        <v>11</v>
      </c>
      <c r="M741" s="849">
        <v>4191</v>
      </c>
      <c r="N741" s="832">
        <v>1</v>
      </c>
      <c r="O741" s="832">
        <v>381</v>
      </c>
      <c r="P741" s="849"/>
      <c r="Q741" s="849"/>
      <c r="R741" s="837"/>
      <c r="S741" s="850"/>
    </row>
    <row r="742" spans="1:19" ht="14.45" customHeight="1" x14ac:dyDescent="0.2">
      <c r="A742" s="831" t="s">
        <v>6417</v>
      </c>
      <c r="B742" s="832" t="s">
        <v>6418</v>
      </c>
      <c r="C742" s="832" t="s">
        <v>606</v>
      </c>
      <c r="D742" s="832" t="s">
        <v>6392</v>
      </c>
      <c r="E742" s="832" t="s">
        <v>6412</v>
      </c>
      <c r="F742" s="832" t="s">
        <v>6531</v>
      </c>
      <c r="G742" s="832" t="s">
        <v>6505</v>
      </c>
      <c r="H742" s="849">
        <v>1</v>
      </c>
      <c r="I742" s="849">
        <v>404</v>
      </c>
      <c r="J742" s="832"/>
      <c r="K742" s="832">
        <v>404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5" customHeight="1" x14ac:dyDescent="0.2">
      <c r="A743" s="831" t="s">
        <v>6417</v>
      </c>
      <c r="B743" s="832" t="s">
        <v>6418</v>
      </c>
      <c r="C743" s="832" t="s">
        <v>606</v>
      </c>
      <c r="D743" s="832" t="s">
        <v>6393</v>
      </c>
      <c r="E743" s="832" t="s">
        <v>6412</v>
      </c>
      <c r="F743" s="832" t="s">
        <v>6470</v>
      </c>
      <c r="G743" s="832" t="s">
        <v>6471</v>
      </c>
      <c r="H743" s="849">
        <v>50</v>
      </c>
      <c r="I743" s="849">
        <v>12550</v>
      </c>
      <c r="J743" s="832"/>
      <c r="K743" s="832">
        <v>251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5" customHeight="1" x14ac:dyDescent="0.2">
      <c r="A744" s="831" t="s">
        <v>6417</v>
      </c>
      <c r="B744" s="832" t="s">
        <v>6418</v>
      </c>
      <c r="C744" s="832" t="s">
        <v>606</v>
      </c>
      <c r="D744" s="832" t="s">
        <v>6393</v>
      </c>
      <c r="E744" s="832" t="s">
        <v>6412</v>
      </c>
      <c r="F744" s="832" t="s">
        <v>6502</v>
      </c>
      <c r="G744" s="832" t="s">
        <v>6503</v>
      </c>
      <c r="H744" s="849">
        <v>204</v>
      </c>
      <c r="I744" s="849">
        <v>25704</v>
      </c>
      <c r="J744" s="832">
        <v>204</v>
      </c>
      <c r="K744" s="832">
        <v>126</v>
      </c>
      <c r="L744" s="849">
        <v>1</v>
      </c>
      <c r="M744" s="849">
        <v>126</v>
      </c>
      <c r="N744" s="832">
        <v>1</v>
      </c>
      <c r="O744" s="832">
        <v>126</v>
      </c>
      <c r="P744" s="849"/>
      <c r="Q744" s="849"/>
      <c r="R744" s="837"/>
      <c r="S744" s="850"/>
    </row>
    <row r="745" spans="1:19" ht="14.45" customHeight="1" x14ac:dyDescent="0.2">
      <c r="A745" s="831" t="s">
        <v>6417</v>
      </c>
      <c r="B745" s="832" t="s">
        <v>6418</v>
      </c>
      <c r="C745" s="832" t="s">
        <v>606</v>
      </c>
      <c r="D745" s="832" t="s">
        <v>6393</v>
      </c>
      <c r="E745" s="832" t="s">
        <v>6412</v>
      </c>
      <c r="F745" s="832" t="s">
        <v>6504</v>
      </c>
      <c r="G745" s="832" t="s">
        <v>6505</v>
      </c>
      <c r="H745" s="849">
        <v>1</v>
      </c>
      <c r="I745" s="849">
        <v>331</v>
      </c>
      <c r="J745" s="832"/>
      <c r="K745" s="832">
        <v>331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5" customHeight="1" x14ac:dyDescent="0.2">
      <c r="A746" s="831" t="s">
        <v>6417</v>
      </c>
      <c r="B746" s="832" t="s">
        <v>6418</v>
      </c>
      <c r="C746" s="832" t="s">
        <v>606</v>
      </c>
      <c r="D746" s="832" t="s">
        <v>6393</v>
      </c>
      <c r="E746" s="832" t="s">
        <v>6412</v>
      </c>
      <c r="F746" s="832" t="s">
        <v>6506</v>
      </c>
      <c r="G746" s="832" t="s">
        <v>6507</v>
      </c>
      <c r="H746" s="849">
        <v>61</v>
      </c>
      <c r="I746" s="849">
        <v>30195</v>
      </c>
      <c r="J746" s="832"/>
      <c r="K746" s="832">
        <v>495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5" customHeight="1" x14ac:dyDescent="0.2">
      <c r="A747" s="831" t="s">
        <v>6417</v>
      </c>
      <c r="B747" s="832" t="s">
        <v>6418</v>
      </c>
      <c r="C747" s="832" t="s">
        <v>606</v>
      </c>
      <c r="D747" s="832" t="s">
        <v>6393</v>
      </c>
      <c r="E747" s="832" t="s">
        <v>6412</v>
      </c>
      <c r="F747" s="832" t="s">
        <v>6510</v>
      </c>
      <c r="G747" s="832" t="s">
        <v>6507</v>
      </c>
      <c r="H747" s="849">
        <v>2</v>
      </c>
      <c r="I747" s="849">
        <v>1136</v>
      </c>
      <c r="J747" s="832"/>
      <c r="K747" s="832">
        <v>568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5" customHeight="1" x14ac:dyDescent="0.2">
      <c r="A748" s="831" t="s">
        <v>6417</v>
      </c>
      <c r="B748" s="832" t="s">
        <v>6418</v>
      </c>
      <c r="C748" s="832" t="s">
        <v>606</v>
      </c>
      <c r="D748" s="832" t="s">
        <v>6393</v>
      </c>
      <c r="E748" s="832" t="s">
        <v>6412</v>
      </c>
      <c r="F748" s="832" t="s">
        <v>6511</v>
      </c>
      <c r="G748" s="832" t="s">
        <v>6509</v>
      </c>
      <c r="H748" s="849"/>
      <c r="I748" s="849"/>
      <c r="J748" s="832"/>
      <c r="K748" s="832"/>
      <c r="L748" s="849">
        <v>3</v>
      </c>
      <c r="M748" s="849">
        <v>2286</v>
      </c>
      <c r="N748" s="832">
        <v>1</v>
      </c>
      <c r="O748" s="832">
        <v>762</v>
      </c>
      <c r="P748" s="849"/>
      <c r="Q748" s="849"/>
      <c r="R748" s="837"/>
      <c r="S748" s="850"/>
    </row>
    <row r="749" spans="1:19" ht="14.45" customHeight="1" x14ac:dyDescent="0.2">
      <c r="A749" s="831" t="s">
        <v>6417</v>
      </c>
      <c r="B749" s="832" t="s">
        <v>6418</v>
      </c>
      <c r="C749" s="832" t="s">
        <v>606</v>
      </c>
      <c r="D749" s="832" t="s">
        <v>6393</v>
      </c>
      <c r="E749" s="832" t="s">
        <v>6412</v>
      </c>
      <c r="F749" s="832" t="s">
        <v>6518</v>
      </c>
      <c r="G749" s="832" t="s">
        <v>6519</v>
      </c>
      <c r="H749" s="849">
        <v>1</v>
      </c>
      <c r="I749" s="849">
        <v>215</v>
      </c>
      <c r="J749" s="832">
        <v>1</v>
      </c>
      <c r="K749" s="832">
        <v>215</v>
      </c>
      <c r="L749" s="849">
        <v>1</v>
      </c>
      <c r="M749" s="849">
        <v>215</v>
      </c>
      <c r="N749" s="832">
        <v>1</v>
      </c>
      <c r="O749" s="832">
        <v>215</v>
      </c>
      <c r="P749" s="849"/>
      <c r="Q749" s="849"/>
      <c r="R749" s="837"/>
      <c r="S749" s="850"/>
    </row>
    <row r="750" spans="1:19" ht="14.45" customHeight="1" x14ac:dyDescent="0.2">
      <c r="A750" s="831" t="s">
        <v>6417</v>
      </c>
      <c r="B750" s="832" t="s">
        <v>6418</v>
      </c>
      <c r="C750" s="832" t="s">
        <v>606</v>
      </c>
      <c r="D750" s="832" t="s">
        <v>6393</v>
      </c>
      <c r="E750" s="832" t="s">
        <v>6412</v>
      </c>
      <c r="F750" s="832" t="s">
        <v>6520</v>
      </c>
      <c r="G750" s="832" t="s">
        <v>6521</v>
      </c>
      <c r="H750" s="849">
        <v>2</v>
      </c>
      <c r="I750" s="849">
        <v>170</v>
      </c>
      <c r="J750" s="832">
        <v>0.65891472868217049</v>
      </c>
      <c r="K750" s="832">
        <v>85</v>
      </c>
      <c r="L750" s="849">
        <v>3</v>
      </c>
      <c r="M750" s="849">
        <v>258</v>
      </c>
      <c r="N750" s="832">
        <v>1</v>
      </c>
      <c r="O750" s="832">
        <v>86</v>
      </c>
      <c r="P750" s="849"/>
      <c r="Q750" s="849"/>
      <c r="R750" s="837"/>
      <c r="S750" s="850"/>
    </row>
    <row r="751" spans="1:19" ht="14.45" customHeight="1" x14ac:dyDescent="0.2">
      <c r="A751" s="831" t="s">
        <v>6417</v>
      </c>
      <c r="B751" s="832" t="s">
        <v>6418</v>
      </c>
      <c r="C751" s="832" t="s">
        <v>606</v>
      </c>
      <c r="D751" s="832" t="s">
        <v>6393</v>
      </c>
      <c r="E751" s="832" t="s">
        <v>6412</v>
      </c>
      <c r="F751" s="832" t="s">
        <v>6522</v>
      </c>
      <c r="G751" s="832" t="s">
        <v>6523</v>
      </c>
      <c r="H751" s="849">
        <v>3</v>
      </c>
      <c r="I751" s="849">
        <v>921</v>
      </c>
      <c r="J751" s="832"/>
      <c r="K751" s="832">
        <v>307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5" customHeight="1" x14ac:dyDescent="0.2">
      <c r="A752" s="831" t="s">
        <v>6417</v>
      </c>
      <c r="B752" s="832" t="s">
        <v>6418</v>
      </c>
      <c r="C752" s="832" t="s">
        <v>606</v>
      </c>
      <c r="D752" s="832" t="s">
        <v>6393</v>
      </c>
      <c r="E752" s="832" t="s">
        <v>6412</v>
      </c>
      <c r="F752" s="832" t="s">
        <v>6524</v>
      </c>
      <c r="G752" s="832" t="s">
        <v>6519</v>
      </c>
      <c r="H752" s="849">
        <v>1</v>
      </c>
      <c r="I752" s="849">
        <v>178</v>
      </c>
      <c r="J752" s="832"/>
      <c r="K752" s="832">
        <v>178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5" customHeight="1" x14ac:dyDescent="0.2">
      <c r="A753" s="831" t="s">
        <v>6417</v>
      </c>
      <c r="B753" s="832" t="s">
        <v>6418</v>
      </c>
      <c r="C753" s="832" t="s">
        <v>606</v>
      </c>
      <c r="D753" s="832" t="s">
        <v>6394</v>
      </c>
      <c r="E753" s="832" t="s">
        <v>6412</v>
      </c>
      <c r="F753" s="832" t="s">
        <v>6470</v>
      </c>
      <c r="G753" s="832" t="s">
        <v>6471</v>
      </c>
      <c r="H753" s="849">
        <v>1</v>
      </c>
      <c r="I753" s="849">
        <v>251</v>
      </c>
      <c r="J753" s="832">
        <v>0.49801587301587302</v>
      </c>
      <c r="K753" s="832">
        <v>251</v>
      </c>
      <c r="L753" s="849">
        <v>2</v>
      </c>
      <c r="M753" s="849">
        <v>504</v>
      </c>
      <c r="N753" s="832">
        <v>1</v>
      </c>
      <c r="O753" s="832">
        <v>252</v>
      </c>
      <c r="P753" s="849"/>
      <c r="Q753" s="849"/>
      <c r="R753" s="837"/>
      <c r="S753" s="850"/>
    </row>
    <row r="754" spans="1:19" ht="14.45" customHeight="1" x14ac:dyDescent="0.2">
      <c r="A754" s="831" t="s">
        <v>6417</v>
      </c>
      <c r="B754" s="832" t="s">
        <v>6418</v>
      </c>
      <c r="C754" s="832" t="s">
        <v>606</v>
      </c>
      <c r="D754" s="832" t="s">
        <v>6394</v>
      </c>
      <c r="E754" s="832" t="s">
        <v>6412</v>
      </c>
      <c r="F754" s="832" t="s">
        <v>6502</v>
      </c>
      <c r="G754" s="832" t="s">
        <v>6503</v>
      </c>
      <c r="H754" s="849">
        <v>4</v>
      </c>
      <c r="I754" s="849">
        <v>504</v>
      </c>
      <c r="J754" s="832">
        <v>3.9685039370078741</v>
      </c>
      <c r="K754" s="832">
        <v>126</v>
      </c>
      <c r="L754" s="849">
        <v>1</v>
      </c>
      <c r="M754" s="849">
        <v>127</v>
      </c>
      <c r="N754" s="832">
        <v>1</v>
      </c>
      <c r="O754" s="832">
        <v>127</v>
      </c>
      <c r="P754" s="849"/>
      <c r="Q754" s="849"/>
      <c r="R754" s="837"/>
      <c r="S754" s="850"/>
    </row>
    <row r="755" spans="1:19" ht="14.45" customHeight="1" x14ac:dyDescent="0.2">
      <c r="A755" s="831" t="s">
        <v>6417</v>
      </c>
      <c r="B755" s="832" t="s">
        <v>6418</v>
      </c>
      <c r="C755" s="832" t="s">
        <v>606</v>
      </c>
      <c r="D755" s="832" t="s">
        <v>6394</v>
      </c>
      <c r="E755" s="832" t="s">
        <v>6412</v>
      </c>
      <c r="F755" s="832" t="s">
        <v>6510</v>
      </c>
      <c r="G755" s="832" t="s">
        <v>6507</v>
      </c>
      <c r="H755" s="849"/>
      <c r="I755" s="849"/>
      <c r="J755" s="832"/>
      <c r="K755" s="832"/>
      <c r="L755" s="849">
        <v>1</v>
      </c>
      <c r="M755" s="849">
        <v>569</v>
      </c>
      <c r="N755" s="832">
        <v>1</v>
      </c>
      <c r="O755" s="832">
        <v>569</v>
      </c>
      <c r="P755" s="849"/>
      <c r="Q755" s="849"/>
      <c r="R755" s="837"/>
      <c r="S755" s="850"/>
    </row>
    <row r="756" spans="1:19" ht="14.45" customHeight="1" x14ac:dyDescent="0.2">
      <c r="A756" s="831" t="s">
        <v>6417</v>
      </c>
      <c r="B756" s="832" t="s">
        <v>6418</v>
      </c>
      <c r="C756" s="832" t="s">
        <v>606</v>
      </c>
      <c r="D756" s="832" t="s">
        <v>6394</v>
      </c>
      <c r="E756" s="832" t="s">
        <v>6412</v>
      </c>
      <c r="F756" s="832" t="s">
        <v>6522</v>
      </c>
      <c r="G756" s="832" t="s">
        <v>6523</v>
      </c>
      <c r="H756" s="849">
        <v>1</v>
      </c>
      <c r="I756" s="849">
        <v>307</v>
      </c>
      <c r="J756" s="832"/>
      <c r="K756" s="832">
        <v>307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5" customHeight="1" x14ac:dyDescent="0.2">
      <c r="A757" s="831" t="s">
        <v>6417</v>
      </c>
      <c r="B757" s="832" t="s">
        <v>6418</v>
      </c>
      <c r="C757" s="832" t="s">
        <v>606</v>
      </c>
      <c r="D757" s="832" t="s">
        <v>6394</v>
      </c>
      <c r="E757" s="832" t="s">
        <v>6412</v>
      </c>
      <c r="F757" s="832" t="s">
        <v>6525</v>
      </c>
      <c r="G757" s="832" t="s">
        <v>6523</v>
      </c>
      <c r="H757" s="849"/>
      <c r="I757" s="849"/>
      <c r="J757" s="832"/>
      <c r="K757" s="832"/>
      <c r="L757" s="849">
        <v>1</v>
      </c>
      <c r="M757" s="849">
        <v>381</v>
      </c>
      <c r="N757" s="832">
        <v>1</v>
      </c>
      <c r="O757" s="832">
        <v>381</v>
      </c>
      <c r="P757" s="849"/>
      <c r="Q757" s="849"/>
      <c r="R757" s="837"/>
      <c r="S757" s="850"/>
    </row>
    <row r="758" spans="1:19" ht="14.45" customHeight="1" x14ac:dyDescent="0.2">
      <c r="A758" s="831" t="s">
        <v>6417</v>
      </c>
      <c r="B758" s="832" t="s">
        <v>6418</v>
      </c>
      <c r="C758" s="832" t="s">
        <v>606</v>
      </c>
      <c r="D758" s="832" t="s">
        <v>6395</v>
      </c>
      <c r="E758" s="832" t="s">
        <v>6412</v>
      </c>
      <c r="F758" s="832" t="s">
        <v>6470</v>
      </c>
      <c r="G758" s="832" t="s">
        <v>6471</v>
      </c>
      <c r="H758" s="849">
        <v>2</v>
      </c>
      <c r="I758" s="849">
        <v>502</v>
      </c>
      <c r="J758" s="832">
        <v>0.66402116402116407</v>
      </c>
      <c r="K758" s="832">
        <v>251</v>
      </c>
      <c r="L758" s="849">
        <v>3</v>
      </c>
      <c r="M758" s="849">
        <v>756</v>
      </c>
      <c r="N758" s="832">
        <v>1</v>
      </c>
      <c r="O758" s="832">
        <v>252</v>
      </c>
      <c r="P758" s="849"/>
      <c r="Q758" s="849"/>
      <c r="R758" s="837"/>
      <c r="S758" s="850"/>
    </row>
    <row r="759" spans="1:19" ht="14.45" customHeight="1" x14ac:dyDescent="0.2">
      <c r="A759" s="831" t="s">
        <v>6417</v>
      </c>
      <c r="B759" s="832" t="s">
        <v>6418</v>
      </c>
      <c r="C759" s="832" t="s">
        <v>606</v>
      </c>
      <c r="D759" s="832" t="s">
        <v>6395</v>
      </c>
      <c r="E759" s="832" t="s">
        <v>6412</v>
      </c>
      <c r="F759" s="832" t="s">
        <v>6502</v>
      </c>
      <c r="G759" s="832" t="s">
        <v>6503</v>
      </c>
      <c r="H759" s="849">
        <v>2</v>
      </c>
      <c r="I759" s="849">
        <v>252</v>
      </c>
      <c r="J759" s="832">
        <v>0.66666666666666663</v>
      </c>
      <c r="K759" s="832">
        <v>126</v>
      </c>
      <c r="L759" s="849">
        <v>3</v>
      </c>
      <c r="M759" s="849">
        <v>378</v>
      </c>
      <c r="N759" s="832">
        <v>1</v>
      </c>
      <c r="O759" s="832">
        <v>126</v>
      </c>
      <c r="P759" s="849"/>
      <c r="Q759" s="849"/>
      <c r="R759" s="837"/>
      <c r="S759" s="850"/>
    </row>
    <row r="760" spans="1:19" ht="14.45" customHeight="1" x14ac:dyDescent="0.2">
      <c r="A760" s="831" t="s">
        <v>6417</v>
      </c>
      <c r="B760" s="832" t="s">
        <v>6418</v>
      </c>
      <c r="C760" s="832" t="s">
        <v>606</v>
      </c>
      <c r="D760" s="832" t="s">
        <v>6395</v>
      </c>
      <c r="E760" s="832" t="s">
        <v>6412</v>
      </c>
      <c r="F760" s="832" t="s">
        <v>6511</v>
      </c>
      <c r="G760" s="832" t="s">
        <v>6509</v>
      </c>
      <c r="H760" s="849">
        <v>2</v>
      </c>
      <c r="I760" s="849">
        <v>1522</v>
      </c>
      <c r="J760" s="832"/>
      <c r="K760" s="832">
        <v>761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5" customHeight="1" x14ac:dyDescent="0.2">
      <c r="A761" s="831" t="s">
        <v>6417</v>
      </c>
      <c r="B761" s="832" t="s">
        <v>6418</v>
      </c>
      <c r="C761" s="832" t="s">
        <v>606</v>
      </c>
      <c r="D761" s="832" t="s">
        <v>6395</v>
      </c>
      <c r="E761" s="832" t="s">
        <v>6412</v>
      </c>
      <c r="F761" s="832" t="s">
        <v>6518</v>
      </c>
      <c r="G761" s="832" t="s">
        <v>6519</v>
      </c>
      <c r="H761" s="849">
        <v>1</v>
      </c>
      <c r="I761" s="849">
        <v>215</v>
      </c>
      <c r="J761" s="832"/>
      <c r="K761" s="832">
        <v>215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5" customHeight="1" x14ac:dyDescent="0.2">
      <c r="A762" s="831" t="s">
        <v>6417</v>
      </c>
      <c r="B762" s="832" t="s">
        <v>6418</v>
      </c>
      <c r="C762" s="832" t="s">
        <v>606</v>
      </c>
      <c r="D762" s="832" t="s">
        <v>6395</v>
      </c>
      <c r="E762" s="832" t="s">
        <v>6412</v>
      </c>
      <c r="F762" s="832" t="s">
        <v>6520</v>
      </c>
      <c r="G762" s="832" t="s">
        <v>6521</v>
      </c>
      <c r="H762" s="849">
        <v>2</v>
      </c>
      <c r="I762" s="849">
        <v>170</v>
      </c>
      <c r="J762" s="832"/>
      <c r="K762" s="832">
        <v>85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5" customHeight="1" x14ac:dyDescent="0.2">
      <c r="A763" s="831" t="s">
        <v>6417</v>
      </c>
      <c r="B763" s="832" t="s">
        <v>6418</v>
      </c>
      <c r="C763" s="832" t="s">
        <v>606</v>
      </c>
      <c r="D763" s="832" t="s">
        <v>6395</v>
      </c>
      <c r="E763" s="832" t="s">
        <v>6412</v>
      </c>
      <c r="F763" s="832" t="s">
        <v>6482</v>
      </c>
      <c r="G763" s="832" t="s">
        <v>6483</v>
      </c>
      <c r="H763" s="849"/>
      <c r="I763" s="849"/>
      <c r="J763" s="832"/>
      <c r="K763" s="832"/>
      <c r="L763" s="849"/>
      <c r="M763" s="849"/>
      <c r="N763" s="832"/>
      <c r="O763" s="832"/>
      <c r="P763" s="849">
        <v>8</v>
      </c>
      <c r="Q763" s="849">
        <v>976</v>
      </c>
      <c r="R763" s="837"/>
      <c r="S763" s="850">
        <v>122</v>
      </c>
    </row>
    <row r="764" spans="1:19" ht="14.45" customHeight="1" x14ac:dyDescent="0.2">
      <c r="A764" s="831" t="s">
        <v>6417</v>
      </c>
      <c r="B764" s="832" t="s">
        <v>6418</v>
      </c>
      <c r="C764" s="832" t="s">
        <v>606</v>
      </c>
      <c r="D764" s="832" t="s">
        <v>6395</v>
      </c>
      <c r="E764" s="832" t="s">
        <v>6412</v>
      </c>
      <c r="F764" s="832" t="s">
        <v>6525</v>
      </c>
      <c r="G764" s="832" t="s">
        <v>6523</v>
      </c>
      <c r="H764" s="849">
        <v>1</v>
      </c>
      <c r="I764" s="849">
        <v>380</v>
      </c>
      <c r="J764" s="832">
        <v>0.33245844269466318</v>
      </c>
      <c r="K764" s="832">
        <v>380</v>
      </c>
      <c r="L764" s="849">
        <v>3</v>
      </c>
      <c r="M764" s="849">
        <v>1143</v>
      </c>
      <c r="N764" s="832">
        <v>1</v>
      </c>
      <c r="O764" s="832">
        <v>381</v>
      </c>
      <c r="P764" s="849"/>
      <c r="Q764" s="849"/>
      <c r="R764" s="837"/>
      <c r="S764" s="850"/>
    </row>
    <row r="765" spans="1:19" ht="14.45" customHeight="1" x14ac:dyDescent="0.2">
      <c r="A765" s="831" t="s">
        <v>6417</v>
      </c>
      <c r="B765" s="832" t="s">
        <v>6418</v>
      </c>
      <c r="C765" s="832" t="s">
        <v>606</v>
      </c>
      <c r="D765" s="832" t="s">
        <v>6395</v>
      </c>
      <c r="E765" s="832" t="s">
        <v>6412</v>
      </c>
      <c r="F765" s="832" t="s">
        <v>6490</v>
      </c>
      <c r="G765" s="832" t="s">
        <v>6491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622</v>
      </c>
      <c r="R765" s="837"/>
      <c r="S765" s="850">
        <v>622</v>
      </c>
    </row>
    <row r="766" spans="1:19" ht="14.45" customHeight="1" x14ac:dyDescent="0.2">
      <c r="A766" s="831" t="s">
        <v>6417</v>
      </c>
      <c r="B766" s="832" t="s">
        <v>6418</v>
      </c>
      <c r="C766" s="832" t="s">
        <v>606</v>
      </c>
      <c r="D766" s="832" t="s">
        <v>2948</v>
      </c>
      <c r="E766" s="832" t="s">
        <v>6412</v>
      </c>
      <c r="F766" s="832" t="s">
        <v>6470</v>
      </c>
      <c r="G766" s="832" t="s">
        <v>6471</v>
      </c>
      <c r="H766" s="849">
        <v>34</v>
      </c>
      <c r="I766" s="849">
        <v>8534</v>
      </c>
      <c r="J766" s="832">
        <v>1.3025030525030525</v>
      </c>
      <c r="K766" s="832">
        <v>251</v>
      </c>
      <c r="L766" s="849">
        <v>26</v>
      </c>
      <c r="M766" s="849">
        <v>6552</v>
      </c>
      <c r="N766" s="832">
        <v>1</v>
      </c>
      <c r="O766" s="832">
        <v>252</v>
      </c>
      <c r="P766" s="849">
        <v>26</v>
      </c>
      <c r="Q766" s="849">
        <v>6604</v>
      </c>
      <c r="R766" s="837">
        <v>1.0079365079365079</v>
      </c>
      <c r="S766" s="850">
        <v>254</v>
      </c>
    </row>
    <row r="767" spans="1:19" ht="14.45" customHeight="1" x14ac:dyDescent="0.2">
      <c r="A767" s="831" t="s">
        <v>6417</v>
      </c>
      <c r="B767" s="832" t="s">
        <v>6418</v>
      </c>
      <c r="C767" s="832" t="s">
        <v>606</v>
      </c>
      <c r="D767" s="832" t="s">
        <v>2948</v>
      </c>
      <c r="E767" s="832" t="s">
        <v>6412</v>
      </c>
      <c r="F767" s="832" t="s">
        <v>6502</v>
      </c>
      <c r="G767" s="832" t="s">
        <v>6503</v>
      </c>
      <c r="H767" s="849">
        <v>111</v>
      </c>
      <c r="I767" s="849">
        <v>13986</v>
      </c>
      <c r="J767" s="832">
        <v>0.92134387351778657</v>
      </c>
      <c r="K767" s="832">
        <v>126</v>
      </c>
      <c r="L767" s="849">
        <v>120</v>
      </c>
      <c r="M767" s="849">
        <v>15180</v>
      </c>
      <c r="N767" s="832">
        <v>1</v>
      </c>
      <c r="O767" s="832">
        <v>126.5</v>
      </c>
      <c r="P767" s="849">
        <v>103</v>
      </c>
      <c r="Q767" s="849">
        <v>12978</v>
      </c>
      <c r="R767" s="837">
        <v>0.85494071146245054</v>
      </c>
      <c r="S767" s="850">
        <v>126</v>
      </c>
    </row>
    <row r="768" spans="1:19" ht="14.45" customHeight="1" x14ac:dyDescent="0.2">
      <c r="A768" s="831" t="s">
        <v>6417</v>
      </c>
      <c r="B768" s="832" t="s">
        <v>6418</v>
      </c>
      <c r="C768" s="832" t="s">
        <v>606</v>
      </c>
      <c r="D768" s="832" t="s">
        <v>2948</v>
      </c>
      <c r="E768" s="832" t="s">
        <v>6412</v>
      </c>
      <c r="F768" s="832" t="s">
        <v>6510</v>
      </c>
      <c r="G768" s="832" t="s">
        <v>6507</v>
      </c>
      <c r="H768" s="849">
        <v>5</v>
      </c>
      <c r="I768" s="849">
        <v>2840</v>
      </c>
      <c r="J768" s="832">
        <v>1.6637375512595196</v>
      </c>
      <c r="K768" s="832">
        <v>568</v>
      </c>
      <c r="L768" s="849">
        <v>3</v>
      </c>
      <c r="M768" s="849">
        <v>1707</v>
      </c>
      <c r="N768" s="832">
        <v>1</v>
      </c>
      <c r="O768" s="832">
        <v>569</v>
      </c>
      <c r="P768" s="849">
        <v>2</v>
      </c>
      <c r="Q768" s="849">
        <v>1146</v>
      </c>
      <c r="R768" s="837">
        <v>0.67135325131810197</v>
      </c>
      <c r="S768" s="850">
        <v>573</v>
      </c>
    </row>
    <row r="769" spans="1:19" ht="14.45" customHeight="1" x14ac:dyDescent="0.2">
      <c r="A769" s="831" t="s">
        <v>6417</v>
      </c>
      <c r="B769" s="832" t="s">
        <v>6418</v>
      </c>
      <c r="C769" s="832" t="s">
        <v>606</v>
      </c>
      <c r="D769" s="832" t="s">
        <v>2948</v>
      </c>
      <c r="E769" s="832" t="s">
        <v>6412</v>
      </c>
      <c r="F769" s="832" t="s">
        <v>6511</v>
      </c>
      <c r="G769" s="832" t="s">
        <v>6509</v>
      </c>
      <c r="H769" s="849">
        <v>1</v>
      </c>
      <c r="I769" s="849">
        <v>761</v>
      </c>
      <c r="J769" s="832"/>
      <c r="K769" s="832">
        <v>761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5" customHeight="1" x14ac:dyDescent="0.2">
      <c r="A770" s="831" t="s">
        <v>6417</v>
      </c>
      <c r="B770" s="832" t="s">
        <v>6418</v>
      </c>
      <c r="C770" s="832" t="s">
        <v>606</v>
      </c>
      <c r="D770" s="832" t="s">
        <v>2948</v>
      </c>
      <c r="E770" s="832" t="s">
        <v>6412</v>
      </c>
      <c r="F770" s="832" t="s">
        <v>6518</v>
      </c>
      <c r="G770" s="832" t="s">
        <v>6519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217</v>
      </c>
      <c r="R770" s="837"/>
      <c r="S770" s="850">
        <v>217</v>
      </c>
    </row>
    <row r="771" spans="1:19" ht="14.45" customHeight="1" x14ac:dyDescent="0.2">
      <c r="A771" s="831" t="s">
        <v>6417</v>
      </c>
      <c r="B771" s="832" t="s">
        <v>6418</v>
      </c>
      <c r="C771" s="832" t="s">
        <v>606</v>
      </c>
      <c r="D771" s="832" t="s">
        <v>2948</v>
      </c>
      <c r="E771" s="832" t="s">
        <v>6412</v>
      </c>
      <c r="F771" s="832" t="s">
        <v>6522</v>
      </c>
      <c r="G771" s="832" t="s">
        <v>6523</v>
      </c>
      <c r="H771" s="849">
        <v>15</v>
      </c>
      <c r="I771" s="849">
        <v>4605</v>
      </c>
      <c r="J771" s="832"/>
      <c r="K771" s="832">
        <v>307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5" customHeight="1" x14ac:dyDescent="0.2">
      <c r="A772" s="831" t="s">
        <v>6417</v>
      </c>
      <c r="B772" s="832" t="s">
        <v>6418</v>
      </c>
      <c r="C772" s="832" t="s">
        <v>606</v>
      </c>
      <c r="D772" s="832" t="s">
        <v>2948</v>
      </c>
      <c r="E772" s="832" t="s">
        <v>6412</v>
      </c>
      <c r="F772" s="832" t="s">
        <v>6525</v>
      </c>
      <c r="G772" s="832" t="s">
        <v>6523</v>
      </c>
      <c r="H772" s="849">
        <v>13</v>
      </c>
      <c r="I772" s="849">
        <v>4940</v>
      </c>
      <c r="J772" s="832">
        <v>0.40518372703412076</v>
      </c>
      <c r="K772" s="832">
        <v>380</v>
      </c>
      <c r="L772" s="849">
        <v>32</v>
      </c>
      <c r="M772" s="849">
        <v>12192</v>
      </c>
      <c r="N772" s="832">
        <v>1</v>
      </c>
      <c r="O772" s="832">
        <v>381</v>
      </c>
      <c r="P772" s="849">
        <v>36</v>
      </c>
      <c r="Q772" s="849">
        <v>13860</v>
      </c>
      <c r="R772" s="837">
        <v>1.1368110236220472</v>
      </c>
      <c r="S772" s="850">
        <v>385</v>
      </c>
    </row>
    <row r="773" spans="1:19" ht="14.45" customHeight="1" x14ac:dyDescent="0.2">
      <c r="A773" s="831" t="s">
        <v>6417</v>
      </c>
      <c r="B773" s="832" t="s">
        <v>6418</v>
      </c>
      <c r="C773" s="832" t="s">
        <v>606</v>
      </c>
      <c r="D773" s="832" t="s">
        <v>2948</v>
      </c>
      <c r="E773" s="832" t="s">
        <v>6412</v>
      </c>
      <c r="F773" s="832" t="s">
        <v>6531</v>
      </c>
      <c r="G773" s="832" t="s">
        <v>6505</v>
      </c>
      <c r="H773" s="849">
        <v>2</v>
      </c>
      <c r="I773" s="849">
        <v>808</v>
      </c>
      <c r="J773" s="832"/>
      <c r="K773" s="832">
        <v>404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5" customHeight="1" x14ac:dyDescent="0.2">
      <c r="A774" s="831" t="s">
        <v>6417</v>
      </c>
      <c r="B774" s="832" t="s">
        <v>6418</v>
      </c>
      <c r="C774" s="832" t="s">
        <v>606</v>
      </c>
      <c r="D774" s="832" t="s">
        <v>2949</v>
      </c>
      <c r="E774" s="832" t="s">
        <v>6412</v>
      </c>
      <c r="F774" s="832" t="s">
        <v>6470</v>
      </c>
      <c r="G774" s="832" t="s">
        <v>6471</v>
      </c>
      <c r="H774" s="849">
        <v>6</v>
      </c>
      <c r="I774" s="849">
        <v>1506</v>
      </c>
      <c r="J774" s="832"/>
      <c r="K774" s="832">
        <v>251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5" customHeight="1" x14ac:dyDescent="0.2">
      <c r="A775" s="831" t="s">
        <v>6417</v>
      </c>
      <c r="B775" s="832" t="s">
        <v>6418</v>
      </c>
      <c r="C775" s="832" t="s">
        <v>606</v>
      </c>
      <c r="D775" s="832" t="s">
        <v>2949</v>
      </c>
      <c r="E775" s="832" t="s">
        <v>6412</v>
      </c>
      <c r="F775" s="832" t="s">
        <v>6502</v>
      </c>
      <c r="G775" s="832" t="s">
        <v>6503</v>
      </c>
      <c r="H775" s="849">
        <v>7</v>
      </c>
      <c r="I775" s="849">
        <v>882</v>
      </c>
      <c r="J775" s="832"/>
      <c r="K775" s="832">
        <v>126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5" customHeight="1" x14ac:dyDescent="0.2">
      <c r="A776" s="831" t="s">
        <v>6417</v>
      </c>
      <c r="B776" s="832" t="s">
        <v>6418</v>
      </c>
      <c r="C776" s="832" t="s">
        <v>606</v>
      </c>
      <c r="D776" s="832" t="s">
        <v>2949</v>
      </c>
      <c r="E776" s="832" t="s">
        <v>6412</v>
      </c>
      <c r="F776" s="832" t="s">
        <v>6522</v>
      </c>
      <c r="G776" s="832" t="s">
        <v>6523</v>
      </c>
      <c r="H776" s="849">
        <v>7</v>
      </c>
      <c r="I776" s="849">
        <v>2149</v>
      </c>
      <c r="J776" s="832"/>
      <c r="K776" s="832">
        <v>307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5" customHeight="1" x14ac:dyDescent="0.2">
      <c r="A777" s="831" t="s">
        <v>6417</v>
      </c>
      <c r="B777" s="832" t="s">
        <v>6418</v>
      </c>
      <c r="C777" s="832" t="s">
        <v>606</v>
      </c>
      <c r="D777" s="832" t="s">
        <v>2949</v>
      </c>
      <c r="E777" s="832" t="s">
        <v>6412</v>
      </c>
      <c r="F777" s="832" t="s">
        <v>6525</v>
      </c>
      <c r="G777" s="832" t="s">
        <v>6523</v>
      </c>
      <c r="H777" s="849">
        <v>1</v>
      </c>
      <c r="I777" s="849">
        <v>380</v>
      </c>
      <c r="J777" s="832"/>
      <c r="K777" s="832">
        <v>380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5" customHeight="1" x14ac:dyDescent="0.2">
      <c r="A778" s="831" t="s">
        <v>6417</v>
      </c>
      <c r="B778" s="832" t="s">
        <v>6418</v>
      </c>
      <c r="C778" s="832" t="s">
        <v>606</v>
      </c>
      <c r="D778" s="832" t="s">
        <v>2950</v>
      </c>
      <c r="E778" s="832" t="s">
        <v>6412</v>
      </c>
      <c r="F778" s="832" t="s">
        <v>6470</v>
      </c>
      <c r="G778" s="832" t="s">
        <v>6471</v>
      </c>
      <c r="H778" s="849">
        <v>8</v>
      </c>
      <c r="I778" s="849">
        <v>2008</v>
      </c>
      <c r="J778" s="832">
        <v>0.22134038800705466</v>
      </c>
      <c r="K778" s="832">
        <v>251</v>
      </c>
      <c r="L778" s="849">
        <v>36</v>
      </c>
      <c r="M778" s="849">
        <v>9072</v>
      </c>
      <c r="N778" s="832">
        <v>1</v>
      </c>
      <c r="O778" s="832">
        <v>252</v>
      </c>
      <c r="P778" s="849">
        <v>22</v>
      </c>
      <c r="Q778" s="849">
        <v>5588</v>
      </c>
      <c r="R778" s="837">
        <v>0.61596119929453264</v>
      </c>
      <c r="S778" s="850">
        <v>254</v>
      </c>
    </row>
    <row r="779" spans="1:19" ht="14.45" customHeight="1" x14ac:dyDescent="0.2">
      <c r="A779" s="831" t="s">
        <v>6417</v>
      </c>
      <c r="B779" s="832" t="s">
        <v>6418</v>
      </c>
      <c r="C779" s="832" t="s">
        <v>606</v>
      </c>
      <c r="D779" s="832" t="s">
        <v>2950</v>
      </c>
      <c r="E779" s="832" t="s">
        <v>6412</v>
      </c>
      <c r="F779" s="832" t="s">
        <v>6502</v>
      </c>
      <c r="G779" s="832" t="s">
        <v>6503</v>
      </c>
      <c r="H779" s="849">
        <v>142</v>
      </c>
      <c r="I779" s="849">
        <v>17892</v>
      </c>
      <c r="J779" s="832">
        <v>0.91062703583061888</v>
      </c>
      <c r="K779" s="832">
        <v>126</v>
      </c>
      <c r="L779" s="849">
        <v>155</v>
      </c>
      <c r="M779" s="849">
        <v>19648</v>
      </c>
      <c r="N779" s="832">
        <v>1</v>
      </c>
      <c r="O779" s="832">
        <v>126.76129032258065</v>
      </c>
      <c r="P779" s="849">
        <v>102</v>
      </c>
      <c r="Q779" s="849">
        <v>12852</v>
      </c>
      <c r="R779" s="837">
        <v>0.65411237785016285</v>
      </c>
      <c r="S779" s="850">
        <v>126</v>
      </c>
    </row>
    <row r="780" spans="1:19" ht="14.45" customHeight="1" x14ac:dyDescent="0.2">
      <c r="A780" s="831" t="s">
        <v>6417</v>
      </c>
      <c r="B780" s="832" t="s">
        <v>6418</v>
      </c>
      <c r="C780" s="832" t="s">
        <v>606</v>
      </c>
      <c r="D780" s="832" t="s">
        <v>2950</v>
      </c>
      <c r="E780" s="832" t="s">
        <v>6412</v>
      </c>
      <c r="F780" s="832" t="s">
        <v>6506</v>
      </c>
      <c r="G780" s="832" t="s">
        <v>6507</v>
      </c>
      <c r="H780" s="849">
        <v>1</v>
      </c>
      <c r="I780" s="849">
        <v>495</v>
      </c>
      <c r="J780" s="832"/>
      <c r="K780" s="832">
        <v>495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5" customHeight="1" x14ac:dyDescent="0.2">
      <c r="A781" s="831" t="s">
        <v>6417</v>
      </c>
      <c r="B781" s="832" t="s">
        <v>6418</v>
      </c>
      <c r="C781" s="832" t="s">
        <v>606</v>
      </c>
      <c r="D781" s="832" t="s">
        <v>2950</v>
      </c>
      <c r="E781" s="832" t="s">
        <v>6412</v>
      </c>
      <c r="F781" s="832" t="s">
        <v>6510</v>
      </c>
      <c r="G781" s="832" t="s">
        <v>6507</v>
      </c>
      <c r="H781" s="849">
        <v>9</v>
      </c>
      <c r="I781" s="849">
        <v>5112</v>
      </c>
      <c r="J781" s="832">
        <v>4.492091388400703</v>
      </c>
      <c r="K781" s="832">
        <v>568</v>
      </c>
      <c r="L781" s="849">
        <v>2</v>
      </c>
      <c r="M781" s="849">
        <v>1138</v>
      </c>
      <c r="N781" s="832">
        <v>1</v>
      </c>
      <c r="O781" s="832">
        <v>569</v>
      </c>
      <c r="P781" s="849">
        <v>1</v>
      </c>
      <c r="Q781" s="849">
        <v>573</v>
      </c>
      <c r="R781" s="837">
        <v>0.50351493848857642</v>
      </c>
      <c r="S781" s="850">
        <v>573</v>
      </c>
    </row>
    <row r="782" spans="1:19" ht="14.45" customHeight="1" x14ac:dyDescent="0.2">
      <c r="A782" s="831" t="s">
        <v>6417</v>
      </c>
      <c r="B782" s="832" t="s">
        <v>6418</v>
      </c>
      <c r="C782" s="832" t="s">
        <v>606</v>
      </c>
      <c r="D782" s="832" t="s">
        <v>2950</v>
      </c>
      <c r="E782" s="832" t="s">
        <v>6412</v>
      </c>
      <c r="F782" s="832" t="s">
        <v>6512</v>
      </c>
      <c r="G782" s="832" t="s">
        <v>6513</v>
      </c>
      <c r="H782" s="849"/>
      <c r="I782" s="849"/>
      <c r="J782" s="832"/>
      <c r="K782" s="832"/>
      <c r="L782" s="849">
        <v>3</v>
      </c>
      <c r="M782" s="849">
        <v>1390</v>
      </c>
      <c r="N782" s="832">
        <v>1</v>
      </c>
      <c r="O782" s="832">
        <v>463.33333333333331</v>
      </c>
      <c r="P782" s="849">
        <v>10</v>
      </c>
      <c r="Q782" s="849">
        <v>4680</v>
      </c>
      <c r="R782" s="837">
        <v>3.3669064748201438</v>
      </c>
      <c r="S782" s="850">
        <v>468</v>
      </c>
    </row>
    <row r="783" spans="1:19" ht="14.45" customHeight="1" x14ac:dyDescent="0.2">
      <c r="A783" s="831" t="s">
        <v>6417</v>
      </c>
      <c r="B783" s="832" t="s">
        <v>6418</v>
      </c>
      <c r="C783" s="832" t="s">
        <v>606</v>
      </c>
      <c r="D783" s="832" t="s">
        <v>2950</v>
      </c>
      <c r="E783" s="832" t="s">
        <v>6412</v>
      </c>
      <c r="F783" s="832" t="s">
        <v>6518</v>
      </c>
      <c r="G783" s="832" t="s">
        <v>6519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217</v>
      </c>
      <c r="R783" s="837"/>
      <c r="S783" s="850">
        <v>217</v>
      </c>
    </row>
    <row r="784" spans="1:19" ht="14.45" customHeight="1" x14ac:dyDescent="0.2">
      <c r="A784" s="831" t="s">
        <v>6417</v>
      </c>
      <c r="B784" s="832" t="s">
        <v>6418</v>
      </c>
      <c r="C784" s="832" t="s">
        <v>606</v>
      </c>
      <c r="D784" s="832" t="s">
        <v>2950</v>
      </c>
      <c r="E784" s="832" t="s">
        <v>6412</v>
      </c>
      <c r="F784" s="832" t="s">
        <v>6522</v>
      </c>
      <c r="G784" s="832" t="s">
        <v>6523</v>
      </c>
      <c r="H784" s="849">
        <v>1</v>
      </c>
      <c r="I784" s="849">
        <v>307</v>
      </c>
      <c r="J784" s="832"/>
      <c r="K784" s="832">
        <v>307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5" customHeight="1" x14ac:dyDescent="0.2">
      <c r="A785" s="831" t="s">
        <v>6417</v>
      </c>
      <c r="B785" s="832" t="s">
        <v>6418</v>
      </c>
      <c r="C785" s="832" t="s">
        <v>606</v>
      </c>
      <c r="D785" s="832" t="s">
        <v>2950</v>
      </c>
      <c r="E785" s="832" t="s">
        <v>6412</v>
      </c>
      <c r="F785" s="832" t="s">
        <v>6525</v>
      </c>
      <c r="G785" s="832" t="s">
        <v>6523</v>
      </c>
      <c r="H785" s="849">
        <v>33</v>
      </c>
      <c r="I785" s="849">
        <v>12540</v>
      </c>
      <c r="J785" s="832">
        <v>0.76542757736678269</v>
      </c>
      <c r="K785" s="832">
        <v>380</v>
      </c>
      <c r="L785" s="849">
        <v>43</v>
      </c>
      <c r="M785" s="849">
        <v>16383</v>
      </c>
      <c r="N785" s="832">
        <v>1</v>
      </c>
      <c r="O785" s="832">
        <v>381</v>
      </c>
      <c r="P785" s="849">
        <v>24</v>
      </c>
      <c r="Q785" s="849">
        <v>9240</v>
      </c>
      <c r="R785" s="837">
        <v>0.56399926753341878</v>
      </c>
      <c r="S785" s="850">
        <v>385</v>
      </c>
    </row>
    <row r="786" spans="1:19" ht="14.45" customHeight="1" x14ac:dyDescent="0.2">
      <c r="A786" s="831" t="s">
        <v>6417</v>
      </c>
      <c r="B786" s="832" t="s">
        <v>6418</v>
      </c>
      <c r="C786" s="832" t="s">
        <v>606</v>
      </c>
      <c r="D786" s="832" t="s">
        <v>2950</v>
      </c>
      <c r="E786" s="832" t="s">
        <v>6412</v>
      </c>
      <c r="F786" s="832" t="s">
        <v>6526</v>
      </c>
      <c r="G786" s="832" t="s">
        <v>6527</v>
      </c>
      <c r="H786" s="849">
        <v>2</v>
      </c>
      <c r="I786" s="849">
        <v>544</v>
      </c>
      <c r="J786" s="832"/>
      <c r="K786" s="832">
        <v>272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5" customHeight="1" x14ac:dyDescent="0.2">
      <c r="A787" s="831" t="s">
        <v>6417</v>
      </c>
      <c r="B787" s="832" t="s">
        <v>6418</v>
      </c>
      <c r="C787" s="832" t="s">
        <v>606</v>
      </c>
      <c r="D787" s="832" t="s">
        <v>2950</v>
      </c>
      <c r="E787" s="832" t="s">
        <v>6412</v>
      </c>
      <c r="F787" s="832" t="s">
        <v>6531</v>
      </c>
      <c r="G787" s="832" t="s">
        <v>6505</v>
      </c>
      <c r="H787" s="849">
        <v>1</v>
      </c>
      <c r="I787" s="849">
        <v>404</v>
      </c>
      <c r="J787" s="832"/>
      <c r="K787" s="832">
        <v>404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5" customHeight="1" x14ac:dyDescent="0.2">
      <c r="A788" s="831" t="s">
        <v>6417</v>
      </c>
      <c r="B788" s="832" t="s">
        <v>6418</v>
      </c>
      <c r="C788" s="832" t="s">
        <v>606</v>
      </c>
      <c r="D788" s="832" t="s">
        <v>6396</v>
      </c>
      <c r="E788" s="832" t="s">
        <v>6412</v>
      </c>
      <c r="F788" s="832" t="s">
        <v>6470</v>
      </c>
      <c r="G788" s="832" t="s">
        <v>6471</v>
      </c>
      <c r="H788" s="849">
        <v>30</v>
      </c>
      <c r="I788" s="849">
        <v>7530</v>
      </c>
      <c r="J788" s="832">
        <v>1.0303776683087027</v>
      </c>
      <c r="K788" s="832">
        <v>251</v>
      </c>
      <c r="L788" s="849">
        <v>29</v>
      </c>
      <c r="M788" s="849">
        <v>7308</v>
      </c>
      <c r="N788" s="832">
        <v>1</v>
      </c>
      <c r="O788" s="832">
        <v>252</v>
      </c>
      <c r="P788" s="849">
        <v>26</v>
      </c>
      <c r="Q788" s="849">
        <v>6604</v>
      </c>
      <c r="R788" s="837">
        <v>0.90366721401204164</v>
      </c>
      <c r="S788" s="850">
        <v>254</v>
      </c>
    </row>
    <row r="789" spans="1:19" ht="14.45" customHeight="1" x14ac:dyDescent="0.2">
      <c r="A789" s="831" t="s">
        <v>6417</v>
      </c>
      <c r="B789" s="832" t="s">
        <v>6418</v>
      </c>
      <c r="C789" s="832" t="s">
        <v>606</v>
      </c>
      <c r="D789" s="832" t="s">
        <v>6396</v>
      </c>
      <c r="E789" s="832" t="s">
        <v>6412</v>
      </c>
      <c r="F789" s="832" t="s">
        <v>6502</v>
      </c>
      <c r="G789" s="832" t="s">
        <v>6503</v>
      </c>
      <c r="H789" s="849">
        <v>107</v>
      </c>
      <c r="I789" s="849">
        <v>13482</v>
      </c>
      <c r="J789" s="832">
        <v>1.1538856555973982</v>
      </c>
      <c r="K789" s="832">
        <v>126</v>
      </c>
      <c r="L789" s="849">
        <v>92</v>
      </c>
      <c r="M789" s="849">
        <v>11684</v>
      </c>
      <c r="N789" s="832">
        <v>1</v>
      </c>
      <c r="O789" s="832">
        <v>127</v>
      </c>
      <c r="P789" s="849">
        <v>107</v>
      </c>
      <c r="Q789" s="849">
        <v>13482</v>
      </c>
      <c r="R789" s="837">
        <v>1.1538856555973982</v>
      </c>
      <c r="S789" s="850">
        <v>126</v>
      </c>
    </row>
    <row r="790" spans="1:19" ht="14.45" customHeight="1" x14ac:dyDescent="0.2">
      <c r="A790" s="831" t="s">
        <v>6417</v>
      </c>
      <c r="B790" s="832" t="s">
        <v>6418</v>
      </c>
      <c r="C790" s="832" t="s">
        <v>606</v>
      </c>
      <c r="D790" s="832" t="s">
        <v>6396</v>
      </c>
      <c r="E790" s="832" t="s">
        <v>6412</v>
      </c>
      <c r="F790" s="832" t="s">
        <v>6506</v>
      </c>
      <c r="G790" s="832" t="s">
        <v>6507</v>
      </c>
      <c r="H790" s="849"/>
      <c r="I790" s="849"/>
      <c r="J790" s="832"/>
      <c r="K790" s="832"/>
      <c r="L790" s="849">
        <v>1</v>
      </c>
      <c r="M790" s="849">
        <v>496</v>
      </c>
      <c r="N790" s="832">
        <v>1</v>
      </c>
      <c r="O790" s="832">
        <v>496</v>
      </c>
      <c r="P790" s="849"/>
      <c r="Q790" s="849"/>
      <c r="R790" s="837"/>
      <c r="S790" s="850"/>
    </row>
    <row r="791" spans="1:19" ht="14.45" customHeight="1" x14ac:dyDescent="0.2">
      <c r="A791" s="831" t="s">
        <v>6417</v>
      </c>
      <c r="B791" s="832" t="s">
        <v>6418</v>
      </c>
      <c r="C791" s="832" t="s">
        <v>606</v>
      </c>
      <c r="D791" s="832" t="s">
        <v>6396</v>
      </c>
      <c r="E791" s="832" t="s">
        <v>6412</v>
      </c>
      <c r="F791" s="832" t="s">
        <v>6510</v>
      </c>
      <c r="G791" s="832" t="s">
        <v>6507</v>
      </c>
      <c r="H791" s="849">
        <v>11</v>
      </c>
      <c r="I791" s="849">
        <v>6248</v>
      </c>
      <c r="J791" s="832">
        <v>5.4903339191564147</v>
      </c>
      <c r="K791" s="832">
        <v>568</v>
      </c>
      <c r="L791" s="849">
        <v>2</v>
      </c>
      <c r="M791" s="849">
        <v>1138</v>
      </c>
      <c r="N791" s="832">
        <v>1</v>
      </c>
      <c r="O791" s="832">
        <v>569</v>
      </c>
      <c r="P791" s="849">
        <v>19</v>
      </c>
      <c r="Q791" s="849">
        <v>10887</v>
      </c>
      <c r="R791" s="837">
        <v>9.5667838312829527</v>
      </c>
      <c r="S791" s="850">
        <v>573</v>
      </c>
    </row>
    <row r="792" spans="1:19" ht="14.45" customHeight="1" x14ac:dyDescent="0.2">
      <c r="A792" s="831" t="s">
        <v>6417</v>
      </c>
      <c r="B792" s="832" t="s">
        <v>6418</v>
      </c>
      <c r="C792" s="832" t="s">
        <v>606</v>
      </c>
      <c r="D792" s="832" t="s">
        <v>6396</v>
      </c>
      <c r="E792" s="832" t="s">
        <v>6412</v>
      </c>
      <c r="F792" s="832" t="s">
        <v>6511</v>
      </c>
      <c r="G792" s="832" t="s">
        <v>6509</v>
      </c>
      <c r="H792" s="849">
        <v>1</v>
      </c>
      <c r="I792" s="849">
        <v>761</v>
      </c>
      <c r="J792" s="832"/>
      <c r="K792" s="832">
        <v>761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5" customHeight="1" x14ac:dyDescent="0.2">
      <c r="A793" s="831" t="s">
        <v>6417</v>
      </c>
      <c r="B793" s="832" t="s">
        <v>6418</v>
      </c>
      <c r="C793" s="832" t="s">
        <v>606</v>
      </c>
      <c r="D793" s="832" t="s">
        <v>6396</v>
      </c>
      <c r="E793" s="832" t="s">
        <v>6412</v>
      </c>
      <c r="F793" s="832" t="s">
        <v>6512</v>
      </c>
      <c r="G793" s="832" t="s">
        <v>6513</v>
      </c>
      <c r="H793" s="849">
        <v>2</v>
      </c>
      <c r="I793" s="849">
        <v>924</v>
      </c>
      <c r="J793" s="832"/>
      <c r="K793" s="832">
        <v>462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5" customHeight="1" x14ac:dyDescent="0.2">
      <c r="A794" s="831" t="s">
        <v>6417</v>
      </c>
      <c r="B794" s="832" t="s">
        <v>6418</v>
      </c>
      <c r="C794" s="832" t="s">
        <v>606</v>
      </c>
      <c r="D794" s="832" t="s">
        <v>6396</v>
      </c>
      <c r="E794" s="832" t="s">
        <v>6412</v>
      </c>
      <c r="F794" s="832" t="s">
        <v>6520</v>
      </c>
      <c r="G794" s="832" t="s">
        <v>6521</v>
      </c>
      <c r="H794" s="849">
        <v>1</v>
      </c>
      <c r="I794" s="849">
        <v>85</v>
      </c>
      <c r="J794" s="832"/>
      <c r="K794" s="832">
        <v>85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5" customHeight="1" x14ac:dyDescent="0.2">
      <c r="A795" s="831" t="s">
        <v>6417</v>
      </c>
      <c r="B795" s="832" t="s">
        <v>6418</v>
      </c>
      <c r="C795" s="832" t="s">
        <v>606</v>
      </c>
      <c r="D795" s="832" t="s">
        <v>6396</v>
      </c>
      <c r="E795" s="832" t="s">
        <v>6412</v>
      </c>
      <c r="F795" s="832" t="s">
        <v>6522</v>
      </c>
      <c r="G795" s="832" t="s">
        <v>6523</v>
      </c>
      <c r="H795" s="849">
        <v>1</v>
      </c>
      <c r="I795" s="849">
        <v>307</v>
      </c>
      <c r="J795" s="832">
        <v>5.5375180375180376E-2</v>
      </c>
      <c r="K795" s="832">
        <v>307</v>
      </c>
      <c r="L795" s="849">
        <v>18</v>
      </c>
      <c r="M795" s="849">
        <v>5544</v>
      </c>
      <c r="N795" s="832">
        <v>1</v>
      </c>
      <c r="O795" s="832">
        <v>308</v>
      </c>
      <c r="P795" s="849">
        <v>1</v>
      </c>
      <c r="Q795" s="849">
        <v>310</v>
      </c>
      <c r="R795" s="837">
        <v>5.591630591630592E-2</v>
      </c>
      <c r="S795" s="850">
        <v>310</v>
      </c>
    </row>
    <row r="796" spans="1:19" ht="14.45" customHeight="1" x14ac:dyDescent="0.2">
      <c r="A796" s="831" t="s">
        <v>6417</v>
      </c>
      <c r="B796" s="832" t="s">
        <v>6418</v>
      </c>
      <c r="C796" s="832" t="s">
        <v>606</v>
      </c>
      <c r="D796" s="832" t="s">
        <v>6396</v>
      </c>
      <c r="E796" s="832" t="s">
        <v>6412</v>
      </c>
      <c r="F796" s="832" t="s">
        <v>6525</v>
      </c>
      <c r="G796" s="832" t="s">
        <v>6523</v>
      </c>
      <c r="H796" s="849">
        <v>24</v>
      </c>
      <c r="I796" s="849">
        <v>9120</v>
      </c>
      <c r="J796" s="832">
        <v>1.8413082980012114</v>
      </c>
      <c r="K796" s="832">
        <v>380</v>
      </c>
      <c r="L796" s="849">
        <v>13</v>
      </c>
      <c r="M796" s="849">
        <v>4953</v>
      </c>
      <c r="N796" s="832">
        <v>1</v>
      </c>
      <c r="O796" s="832">
        <v>381</v>
      </c>
      <c r="P796" s="849">
        <v>11</v>
      </c>
      <c r="Q796" s="849">
        <v>4235</v>
      </c>
      <c r="R796" s="837">
        <v>0.85503735110034318</v>
      </c>
      <c r="S796" s="850">
        <v>385</v>
      </c>
    </row>
    <row r="797" spans="1:19" ht="14.45" customHeight="1" x14ac:dyDescent="0.2">
      <c r="A797" s="831" t="s">
        <v>6417</v>
      </c>
      <c r="B797" s="832" t="s">
        <v>6418</v>
      </c>
      <c r="C797" s="832" t="s">
        <v>606</v>
      </c>
      <c r="D797" s="832" t="s">
        <v>6397</v>
      </c>
      <c r="E797" s="832" t="s">
        <v>6412</v>
      </c>
      <c r="F797" s="832" t="s">
        <v>6470</v>
      </c>
      <c r="G797" s="832" t="s">
        <v>6471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254</v>
      </c>
      <c r="R797" s="837"/>
      <c r="S797" s="850">
        <v>254</v>
      </c>
    </row>
    <row r="798" spans="1:19" ht="14.45" customHeight="1" x14ac:dyDescent="0.2">
      <c r="A798" s="831" t="s">
        <v>6417</v>
      </c>
      <c r="B798" s="832" t="s">
        <v>6418</v>
      </c>
      <c r="C798" s="832" t="s">
        <v>606</v>
      </c>
      <c r="D798" s="832" t="s">
        <v>6397</v>
      </c>
      <c r="E798" s="832" t="s">
        <v>6412</v>
      </c>
      <c r="F798" s="832" t="s">
        <v>6502</v>
      </c>
      <c r="G798" s="832" t="s">
        <v>6503</v>
      </c>
      <c r="H798" s="849"/>
      <c r="I798" s="849"/>
      <c r="J798" s="832"/>
      <c r="K798" s="832"/>
      <c r="L798" s="849"/>
      <c r="M798" s="849"/>
      <c r="N798" s="832"/>
      <c r="O798" s="832"/>
      <c r="P798" s="849">
        <v>4</v>
      </c>
      <c r="Q798" s="849">
        <v>504</v>
      </c>
      <c r="R798" s="837"/>
      <c r="S798" s="850">
        <v>126</v>
      </c>
    </row>
    <row r="799" spans="1:19" ht="14.45" customHeight="1" x14ac:dyDescent="0.2">
      <c r="A799" s="831" t="s">
        <v>6417</v>
      </c>
      <c r="B799" s="832" t="s">
        <v>6418</v>
      </c>
      <c r="C799" s="832" t="s">
        <v>606</v>
      </c>
      <c r="D799" s="832" t="s">
        <v>6397</v>
      </c>
      <c r="E799" s="832" t="s">
        <v>6412</v>
      </c>
      <c r="F799" s="832" t="s">
        <v>6510</v>
      </c>
      <c r="G799" s="832" t="s">
        <v>6507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573</v>
      </c>
      <c r="R799" s="837"/>
      <c r="S799" s="850">
        <v>573</v>
      </c>
    </row>
    <row r="800" spans="1:19" ht="14.45" customHeight="1" x14ac:dyDescent="0.2">
      <c r="A800" s="831" t="s">
        <v>6417</v>
      </c>
      <c r="B800" s="832" t="s">
        <v>6418</v>
      </c>
      <c r="C800" s="832" t="s">
        <v>606</v>
      </c>
      <c r="D800" s="832" t="s">
        <v>2951</v>
      </c>
      <c r="E800" s="832" t="s">
        <v>6412</v>
      </c>
      <c r="F800" s="832" t="s">
        <v>6470</v>
      </c>
      <c r="G800" s="832" t="s">
        <v>6471</v>
      </c>
      <c r="H800" s="849">
        <v>25</v>
      </c>
      <c r="I800" s="849">
        <v>6275</v>
      </c>
      <c r="J800" s="832">
        <v>3.5572562358276643</v>
      </c>
      <c r="K800" s="832">
        <v>251</v>
      </c>
      <c r="L800" s="849">
        <v>7</v>
      </c>
      <c r="M800" s="849">
        <v>1764</v>
      </c>
      <c r="N800" s="832">
        <v>1</v>
      </c>
      <c r="O800" s="832">
        <v>252</v>
      </c>
      <c r="P800" s="849">
        <v>25</v>
      </c>
      <c r="Q800" s="849">
        <v>6350</v>
      </c>
      <c r="R800" s="837">
        <v>3.5997732426303855</v>
      </c>
      <c r="S800" s="850">
        <v>254</v>
      </c>
    </row>
    <row r="801" spans="1:19" ht="14.45" customHeight="1" x14ac:dyDescent="0.2">
      <c r="A801" s="831" t="s">
        <v>6417</v>
      </c>
      <c r="B801" s="832" t="s">
        <v>6418</v>
      </c>
      <c r="C801" s="832" t="s">
        <v>606</v>
      </c>
      <c r="D801" s="832" t="s">
        <v>2951</v>
      </c>
      <c r="E801" s="832" t="s">
        <v>6412</v>
      </c>
      <c r="F801" s="832" t="s">
        <v>6502</v>
      </c>
      <c r="G801" s="832" t="s">
        <v>6503</v>
      </c>
      <c r="H801" s="849">
        <v>68</v>
      </c>
      <c r="I801" s="849">
        <v>8568</v>
      </c>
      <c r="J801" s="832">
        <v>6.75177304964539</v>
      </c>
      <c r="K801" s="832">
        <v>126</v>
      </c>
      <c r="L801" s="849">
        <v>10</v>
      </c>
      <c r="M801" s="849">
        <v>1269</v>
      </c>
      <c r="N801" s="832">
        <v>1</v>
      </c>
      <c r="O801" s="832">
        <v>126.9</v>
      </c>
      <c r="P801" s="849">
        <v>85</v>
      </c>
      <c r="Q801" s="849">
        <v>10710</v>
      </c>
      <c r="R801" s="837">
        <v>8.4397163120567384</v>
      </c>
      <c r="S801" s="850">
        <v>126</v>
      </c>
    </row>
    <row r="802" spans="1:19" ht="14.45" customHeight="1" x14ac:dyDescent="0.2">
      <c r="A802" s="831" t="s">
        <v>6417</v>
      </c>
      <c r="B802" s="832" t="s">
        <v>6418</v>
      </c>
      <c r="C802" s="832" t="s">
        <v>606</v>
      </c>
      <c r="D802" s="832" t="s">
        <v>2951</v>
      </c>
      <c r="E802" s="832" t="s">
        <v>6412</v>
      </c>
      <c r="F802" s="832" t="s">
        <v>6506</v>
      </c>
      <c r="G802" s="832" t="s">
        <v>6507</v>
      </c>
      <c r="H802" s="849">
        <v>1</v>
      </c>
      <c r="I802" s="849">
        <v>495</v>
      </c>
      <c r="J802" s="832"/>
      <c r="K802" s="832">
        <v>495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5" customHeight="1" x14ac:dyDescent="0.2">
      <c r="A803" s="831" t="s">
        <v>6417</v>
      </c>
      <c r="B803" s="832" t="s">
        <v>6418</v>
      </c>
      <c r="C803" s="832" t="s">
        <v>606</v>
      </c>
      <c r="D803" s="832" t="s">
        <v>2951</v>
      </c>
      <c r="E803" s="832" t="s">
        <v>6412</v>
      </c>
      <c r="F803" s="832" t="s">
        <v>6510</v>
      </c>
      <c r="G803" s="832" t="s">
        <v>6507</v>
      </c>
      <c r="H803" s="849">
        <v>2</v>
      </c>
      <c r="I803" s="849">
        <v>1136</v>
      </c>
      <c r="J803" s="832">
        <v>0.66549502050380782</v>
      </c>
      <c r="K803" s="832">
        <v>568</v>
      </c>
      <c r="L803" s="849">
        <v>3</v>
      </c>
      <c r="M803" s="849">
        <v>1707</v>
      </c>
      <c r="N803" s="832">
        <v>1</v>
      </c>
      <c r="O803" s="832">
        <v>569</v>
      </c>
      <c r="P803" s="849">
        <v>2</v>
      </c>
      <c r="Q803" s="849">
        <v>1146</v>
      </c>
      <c r="R803" s="837">
        <v>0.67135325131810197</v>
      </c>
      <c r="S803" s="850">
        <v>573</v>
      </c>
    </row>
    <row r="804" spans="1:19" ht="14.45" customHeight="1" x14ac:dyDescent="0.2">
      <c r="A804" s="831" t="s">
        <v>6417</v>
      </c>
      <c r="B804" s="832" t="s">
        <v>6418</v>
      </c>
      <c r="C804" s="832" t="s">
        <v>606</v>
      </c>
      <c r="D804" s="832" t="s">
        <v>2951</v>
      </c>
      <c r="E804" s="832" t="s">
        <v>6412</v>
      </c>
      <c r="F804" s="832" t="s">
        <v>6511</v>
      </c>
      <c r="G804" s="832" t="s">
        <v>6509</v>
      </c>
      <c r="H804" s="849">
        <v>1</v>
      </c>
      <c r="I804" s="849">
        <v>761</v>
      </c>
      <c r="J804" s="832"/>
      <c r="K804" s="832">
        <v>761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5" customHeight="1" x14ac:dyDescent="0.2">
      <c r="A805" s="831" t="s">
        <v>6417</v>
      </c>
      <c r="B805" s="832" t="s">
        <v>6418</v>
      </c>
      <c r="C805" s="832" t="s">
        <v>606</v>
      </c>
      <c r="D805" s="832" t="s">
        <v>2951</v>
      </c>
      <c r="E805" s="832" t="s">
        <v>6412</v>
      </c>
      <c r="F805" s="832" t="s">
        <v>6518</v>
      </c>
      <c r="G805" s="832" t="s">
        <v>6519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217</v>
      </c>
      <c r="R805" s="837"/>
      <c r="S805" s="850">
        <v>217</v>
      </c>
    </row>
    <row r="806" spans="1:19" ht="14.45" customHeight="1" x14ac:dyDescent="0.2">
      <c r="A806" s="831" t="s">
        <v>6417</v>
      </c>
      <c r="B806" s="832" t="s">
        <v>6418</v>
      </c>
      <c r="C806" s="832" t="s">
        <v>606</v>
      </c>
      <c r="D806" s="832" t="s">
        <v>2951</v>
      </c>
      <c r="E806" s="832" t="s">
        <v>6412</v>
      </c>
      <c r="F806" s="832" t="s">
        <v>6520</v>
      </c>
      <c r="G806" s="832" t="s">
        <v>6521</v>
      </c>
      <c r="H806" s="849">
        <v>3</v>
      </c>
      <c r="I806" s="849">
        <v>255</v>
      </c>
      <c r="J806" s="832"/>
      <c r="K806" s="832">
        <v>85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5" customHeight="1" x14ac:dyDescent="0.2">
      <c r="A807" s="831" t="s">
        <v>6417</v>
      </c>
      <c r="B807" s="832" t="s">
        <v>6418</v>
      </c>
      <c r="C807" s="832" t="s">
        <v>606</v>
      </c>
      <c r="D807" s="832" t="s">
        <v>2951</v>
      </c>
      <c r="E807" s="832" t="s">
        <v>6412</v>
      </c>
      <c r="F807" s="832" t="s">
        <v>6522</v>
      </c>
      <c r="G807" s="832" t="s">
        <v>6523</v>
      </c>
      <c r="H807" s="849">
        <v>6</v>
      </c>
      <c r="I807" s="849">
        <v>1842</v>
      </c>
      <c r="J807" s="832">
        <v>2.9902597402597402</v>
      </c>
      <c r="K807" s="832">
        <v>307</v>
      </c>
      <c r="L807" s="849">
        <v>2</v>
      </c>
      <c r="M807" s="849">
        <v>616</v>
      </c>
      <c r="N807" s="832">
        <v>1</v>
      </c>
      <c r="O807" s="832">
        <v>308</v>
      </c>
      <c r="P807" s="849"/>
      <c r="Q807" s="849"/>
      <c r="R807" s="837"/>
      <c r="S807" s="850"/>
    </row>
    <row r="808" spans="1:19" ht="14.45" customHeight="1" x14ac:dyDescent="0.2">
      <c r="A808" s="831" t="s">
        <v>6417</v>
      </c>
      <c r="B808" s="832" t="s">
        <v>6418</v>
      </c>
      <c r="C808" s="832" t="s">
        <v>606</v>
      </c>
      <c r="D808" s="832" t="s">
        <v>2951</v>
      </c>
      <c r="E808" s="832" t="s">
        <v>6412</v>
      </c>
      <c r="F808" s="832" t="s">
        <v>6525</v>
      </c>
      <c r="G808" s="832" t="s">
        <v>6523</v>
      </c>
      <c r="H808" s="849">
        <v>25</v>
      </c>
      <c r="I808" s="849">
        <v>9500</v>
      </c>
      <c r="J808" s="832">
        <v>4.9868766404199478</v>
      </c>
      <c r="K808" s="832">
        <v>380</v>
      </c>
      <c r="L808" s="849">
        <v>5</v>
      </c>
      <c r="M808" s="849">
        <v>1905</v>
      </c>
      <c r="N808" s="832">
        <v>1</v>
      </c>
      <c r="O808" s="832">
        <v>381</v>
      </c>
      <c r="P808" s="849">
        <v>31</v>
      </c>
      <c r="Q808" s="849">
        <v>11935</v>
      </c>
      <c r="R808" s="837">
        <v>6.2650918635170605</v>
      </c>
      <c r="S808" s="850">
        <v>385</v>
      </c>
    </row>
    <row r="809" spans="1:19" ht="14.45" customHeight="1" x14ac:dyDescent="0.2">
      <c r="A809" s="831" t="s">
        <v>6417</v>
      </c>
      <c r="B809" s="832" t="s">
        <v>6418</v>
      </c>
      <c r="C809" s="832" t="s">
        <v>606</v>
      </c>
      <c r="D809" s="832" t="s">
        <v>2951</v>
      </c>
      <c r="E809" s="832" t="s">
        <v>6412</v>
      </c>
      <c r="F809" s="832" t="s">
        <v>6526</v>
      </c>
      <c r="G809" s="832" t="s">
        <v>6527</v>
      </c>
      <c r="H809" s="849">
        <v>1</v>
      </c>
      <c r="I809" s="849">
        <v>272</v>
      </c>
      <c r="J809" s="832"/>
      <c r="K809" s="832">
        <v>272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5" customHeight="1" x14ac:dyDescent="0.2">
      <c r="A810" s="831" t="s">
        <v>6417</v>
      </c>
      <c r="B810" s="832" t="s">
        <v>6418</v>
      </c>
      <c r="C810" s="832" t="s">
        <v>606</v>
      </c>
      <c r="D810" s="832" t="s">
        <v>2952</v>
      </c>
      <c r="E810" s="832" t="s">
        <v>6412</v>
      </c>
      <c r="F810" s="832" t="s">
        <v>6470</v>
      </c>
      <c r="G810" s="832" t="s">
        <v>6471</v>
      </c>
      <c r="H810" s="849"/>
      <c r="I810" s="849"/>
      <c r="J810" s="832"/>
      <c r="K810" s="832"/>
      <c r="L810" s="849">
        <v>1</v>
      </c>
      <c r="M810" s="849">
        <v>252</v>
      </c>
      <c r="N810" s="832">
        <v>1</v>
      </c>
      <c r="O810" s="832">
        <v>252</v>
      </c>
      <c r="P810" s="849">
        <v>3</v>
      </c>
      <c r="Q810" s="849">
        <v>762</v>
      </c>
      <c r="R810" s="837">
        <v>3.0238095238095237</v>
      </c>
      <c r="S810" s="850">
        <v>254</v>
      </c>
    </row>
    <row r="811" spans="1:19" ht="14.45" customHeight="1" x14ac:dyDescent="0.2">
      <c r="A811" s="831" t="s">
        <v>6417</v>
      </c>
      <c r="B811" s="832" t="s">
        <v>6418</v>
      </c>
      <c r="C811" s="832" t="s">
        <v>606</v>
      </c>
      <c r="D811" s="832" t="s">
        <v>2952</v>
      </c>
      <c r="E811" s="832" t="s">
        <v>6412</v>
      </c>
      <c r="F811" s="832" t="s">
        <v>6502</v>
      </c>
      <c r="G811" s="832" t="s">
        <v>6503</v>
      </c>
      <c r="H811" s="849"/>
      <c r="I811" s="849"/>
      <c r="J811" s="832"/>
      <c r="K811" s="832"/>
      <c r="L811" s="849">
        <v>4</v>
      </c>
      <c r="M811" s="849">
        <v>508</v>
      </c>
      <c r="N811" s="832">
        <v>1</v>
      </c>
      <c r="O811" s="832">
        <v>127</v>
      </c>
      <c r="P811" s="849">
        <v>6</v>
      </c>
      <c r="Q811" s="849">
        <v>756</v>
      </c>
      <c r="R811" s="837">
        <v>1.4881889763779528</v>
      </c>
      <c r="S811" s="850">
        <v>126</v>
      </c>
    </row>
    <row r="812" spans="1:19" ht="14.45" customHeight="1" x14ac:dyDescent="0.2">
      <c r="A812" s="831" t="s">
        <v>6417</v>
      </c>
      <c r="B812" s="832" t="s">
        <v>6418</v>
      </c>
      <c r="C812" s="832" t="s">
        <v>606</v>
      </c>
      <c r="D812" s="832" t="s">
        <v>2952</v>
      </c>
      <c r="E812" s="832" t="s">
        <v>6412</v>
      </c>
      <c r="F812" s="832" t="s">
        <v>6522</v>
      </c>
      <c r="G812" s="832" t="s">
        <v>6523</v>
      </c>
      <c r="H812" s="849"/>
      <c r="I812" s="849"/>
      <c r="J812" s="832"/>
      <c r="K812" s="832"/>
      <c r="L812" s="849">
        <v>2</v>
      </c>
      <c r="M812" s="849">
        <v>616</v>
      </c>
      <c r="N812" s="832">
        <v>1</v>
      </c>
      <c r="O812" s="832">
        <v>308</v>
      </c>
      <c r="P812" s="849">
        <v>4</v>
      </c>
      <c r="Q812" s="849">
        <v>1240</v>
      </c>
      <c r="R812" s="837">
        <v>2.0129870129870131</v>
      </c>
      <c r="S812" s="850">
        <v>310</v>
      </c>
    </row>
    <row r="813" spans="1:19" ht="14.45" customHeight="1" x14ac:dyDescent="0.2">
      <c r="A813" s="831" t="s">
        <v>6417</v>
      </c>
      <c r="B813" s="832" t="s">
        <v>6418</v>
      </c>
      <c r="C813" s="832" t="s">
        <v>606</v>
      </c>
      <c r="D813" s="832" t="s">
        <v>6400</v>
      </c>
      <c r="E813" s="832" t="s">
        <v>6412</v>
      </c>
      <c r="F813" s="832" t="s">
        <v>6470</v>
      </c>
      <c r="G813" s="832" t="s">
        <v>6471</v>
      </c>
      <c r="H813" s="849">
        <v>31</v>
      </c>
      <c r="I813" s="849">
        <v>7781</v>
      </c>
      <c r="J813" s="832">
        <v>2.2054988662131518</v>
      </c>
      <c r="K813" s="832">
        <v>251</v>
      </c>
      <c r="L813" s="849">
        <v>14</v>
      </c>
      <c r="M813" s="849">
        <v>3528</v>
      </c>
      <c r="N813" s="832">
        <v>1</v>
      </c>
      <c r="O813" s="832">
        <v>252</v>
      </c>
      <c r="P813" s="849"/>
      <c r="Q813" s="849"/>
      <c r="R813" s="837"/>
      <c r="S813" s="850"/>
    </row>
    <row r="814" spans="1:19" ht="14.45" customHeight="1" x14ac:dyDescent="0.2">
      <c r="A814" s="831" t="s">
        <v>6417</v>
      </c>
      <c r="B814" s="832" t="s">
        <v>6418</v>
      </c>
      <c r="C814" s="832" t="s">
        <v>606</v>
      </c>
      <c r="D814" s="832" t="s">
        <v>6400</v>
      </c>
      <c r="E814" s="832" t="s">
        <v>6412</v>
      </c>
      <c r="F814" s="832" t="s">
        <v>6502</v>
      </c>
      <c r="G814" s="832" t="s">
        <v>6503</v>
      </c>
      <c r="H814" s="849">
        <v>126</v>
      </c>
      <c r="I814" s="849">
        <v>15876</v>
      </c>
      <c r="J814" s="832">
        <v>2.0933544303797467</v>
      </c>
      <c r="K814" s="832">
        <v>126</v>
      </c>
      <c r="L814" s="849">
        <v>60</v>
      </c>
      <c r="M814" s="849">
        <v>7584</v>
      </c>
      <c r="N814" s="832">
        <v>1</v>
      </c>
      <c r="O814" s="832">
        <v>126.4</v>
      </c>
      <c r="P814" s="849"/>
      <c r="Q814" s="849"/>
      <c r="R814" s="837"/>
      <c r="S814" s="850"/>
    </row>
    <row r="815" spans="1:19" ht="14.45" customHeight="1" x14ac:dyDescent="0.2">
      <c r="A815" s="831" t="s">
        <v>6417</v>
      </c>
      <c r="B815" s="832" t="s">
        <v>6418</v>
      </c>
      <c r="C815" s="832" t="s">
        <v>606</v>
      </c>
      <c r="D815" s="832" t="s">
        <v>6400</v>
      </c>
      <c r="E815" s="832" t="s">
        <v>6412</v>
      </c>
      <c r="F815" s="832" t="s">
        <v>6522</v>
      </c>
      <c r="G815" s="832" t="s">
        <v>6523</v>
      </c>
      <c r="H815" s="849">
        <v>33</v>
      </c>
      <c r="I815" s="849">
        <v>10131</v>
      </c>
      <c r="J815" s="832">
        <v>1.8273809523809523</v>
      </c>
      <c r="K815" s="832">
        <v>307</v>
      </c>
      <c r="L815" s="849">
        <v>18</v>
      </c>
      <c r="M815" s="849">
        <v>5544</v>
      </c>
      <c r="N815" s="832">
        <v>1</v>
      </c>
      <c r="O815" s="832">
        <v>308</v>
      </c>
      <c r="P815" s="849"/>
      <c r="Q815" s="849"/>
      <c r="R815" s="837"/>
      <c r="S815" s="850"/>
    </row>
    <row r="816" spans="1:19" ht="14.45" customHeight="1" x14ac:dyDescent="0.2">
      <c r="A816" s="831" t="s">
        <v>6417</v>
      </c>
      <c r="B816" s="832" t="s">
        <v>6418</v>
      </c>
      <c r="C816" s="832" t="s">
        <v>606</v>
      </c>
      <c r="D816" s="832" t="s">
        <v>6401</v>
      </c>
      <c r="E816" s="832" t="s">
        <v>6412</v>
      </c>
      <c r="F816" s="832" t="s">
        <v>6470</v>
      </c>
      <c r="G816" s="832" t="s">
        <v>6471</v>
      </c>
      <c r="H816" s="849">
        <v>7</v>
      </c>
      <c r="I816" s="849">
        <v>1757</v>
      </c>
      <c r="J816" s="832">
        <v>1.7430555555555556</v>
      </c>
      <c r="K816" s="832">
        <v>251</v>
      </c>
      <c r="L816" s="849">
        <v>4</v>
      </c>
      <c r="M816" s="849">
        <v>1008</v>
      </c>
      <c r="N816" s="832">
        <v>1</v>
      </c>
      <c r="O816" s="832">
        <v>252</v>
      </c>
      <c r="P816" s="849">
        <v>15</v>
      </c>
      <c r="Q816" s="849">
        <v>3810</v>
      </c>
      <c r="R816" s="837">
        <v>3.7797619047619047</v>
      </c>
      <c r="S816" s="850">
        <v>254</v>
      </c>
    </row>
    <row r="817" spans="1:19" ht="14.45" customHeight="1" x14ac:dyDescent="0.2">
      <c r="A817" s="831" t="s">
        <v>6417</v>
      </c>
      <c r="B817" s="832" t="s">
        <v>6418</v>
      </c>
      <c r="C817" s="832" t="s">
        <v>606</v>
      </c>
      <c r="D817" s="832" t="s">
        <v>6401</v>
      </c>
      <c r="E817" s="832" t="s">
        <v>6412</v>
      </c>
      <c r="F817" s="832" t="s">
        <v>6502</v>
      </c>
      <c r="G817" s="832" t="s">
        <v>6503</v>
      </c>
      <c r="H817" s="849">
        <v>29</v>
      </c>
      <c r="I817" s="849">
        <v>3654</v>
      </c>
      <c r="J817" s="832">
        <v>3.2052631578947368</v>
      </c>
      <c r="K817" s="832">
        <v>126</v>
      </c>
      <c r="L817" s="849">
        <v>9</v>
      </c>
      <c r="M817" s="849">
        <v>1140</v>
      </c>
      <c r="N817" s="832">
        <v>1</v>
      </c>
      <c r="O817" s="832">
        <v>126.66666666666667</v>
      </c>
      <c r="P817" s="849">
        <v>69</v>
      </c>
      <c r="Q817" s="849">
        <v>8694</v>
      </c>
      <c r="R817" s="837">
        <v>7.6263157894736846</v>
      </c>
      <c r="S817" s="850">
        <v>126</v>
      </c>
    </row>
    <row r="818" spans="1:19" ht="14.45" customHeight="1" x14ac:dyDescent="0.2">
      <c r="A818" s="831" t="s">
        <v>6417</v>
      </c>
      <c r="B818" s="832" t="s">
        <v>6418</v>
      </c>
      <c r="C818" s="832" t="s">
        <v>606</v>
      </c>
      <c r="D818" s="832" t="s">
        <v>6401</v>
      </c>
      <c r="E818" s="832" t="s">
        <v>6412</v>
      </c>
      <c r="F818" s="832" t="s">
        <v>6504</v>
      </c>
      <c r="G818" s="832" t="s">
        <v>6505</v>
      </c>
      <c r="H818" s="849">
        <v>1</v>
      </c>
      <c r="I818" s="849">
        <v>331</v>
      </c>
      <c r="J818" s="832"/>
      <c r="K818" s="832">
        <v>331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5" customHeight="1" x14ac:dyDescent="0.2">
      <c r="A819" s="831" t="s">
        <v>6417</v>
      </c>
      <c r="B819" s="832" t="s">
        <v>6418</v>
      </c>
      <c r="C819" s="832" t="s">
        <v>606</v>
      </c>
      <c r="D819" s="832" t="s">
        <v>6401</v>
      </c>
      <c r="E819" s="832" t="s">
        <v>6412</v>
      </c>
      <c r="F819" s="832" t="s">
        <v>6506</v>
      </c>
      <c r="G819" s="832" t="s">
        <v>6507</v>
      </c>
      <c r="H819" s="849">
        <v>4</v>
      </c>
      <c r="I819" s="849">
        <v>1980</v>
      </c>
      <c r="J819" s="832">
        <v>0.57027649769585254</v>
      </c>
      <c r="K819" s="832">
        <v>495</v>
      </c>
      <c r="L819" s="849">
        <v>7</v>
      </c>
      <c r="M819" s="849">
        <v>3472</v>
      </c>
      <c r="N819" s="832">
        <v>1</v>
      </c>
      <c r="O819" s="832">
        <v>496</v>
      </c>
      <c r="P819" s="849">
        <v>13</v>
      </c>
      <c r="Q819" s="849">
        <v>6474</v>
      </c>
      <c r="R819" s="837">
        <v>1.86463133640553</v>
      </c>
      <c r="S819" s="850">
        <v>498</v>
      </c>
    </row>
    <row r="820" spans="1:19" ht="14.45" customHeight="1" x14ac:dyDescent="0.2">
      <c r="A820" s="831" t="s">
        <v>6417</v>
      </c>
      <c r="B820" s="832" t="s">
        <v>6418</v>
      </c>
      <c r="C820" s="832" t="s">
        <v>606</v>
      </c>
      <c r="D820" s="832" t="s">
        <v>6401</v>
      </c>
      <c r="E820" s="832" t="s">
        <v>6412</v>
      </c>
      <c r="F820" s="832" t="s">
        <v>6508</v>
      </c>
      <c r="G820" s="832" t="s">
        <v>6509</v>
      </c>
      <c r="H820" s="849"/>
      <c r="I820" s="849"/>
      <c r="J820" s="832"/>
      <c r="K820" s="832"/>
      <c r="L820" s="849">
        <v>2</v>
      </c>
      <c r="M820" s="849">
        <v>1378</v>
      </c>
      <c r="N820" s="832">
        <v>1</v>
      </c>
      <c r="O820" s="832">
        <v>689</v>
      </c>
      <c r="P820" s="849"/>
      <c r="Q820" s="849"/>
      <c r="R820" s="837"/>
      <c r="S820" s="850"/>
    </row>
    <row r="821" spans="1:19" ht="14.45" customHeight="1" x14ac:dyDescent="0.2">
      <c r="A821" s="831" t="s">
        <v>6417</v>
      </c>
      <c r="B821" s="832" t="s">
        <v>6418</v>
      </c>
      <c r="C821" s="832" t="s">
        <v>606</v>
      </c>
      <c r="D821" s="832" t="s">
        <v>6401</v>
      </c>
      <c r="E821" s="832" t="s">
        <v>6412</v>
      </c>
      <c r="F821" s="832" t="s">
        <v>6510</v>
      </c>
      <c r="G821" s="832" t="s">
        <v>6507</v>
      </c>
      <c r="H821" s="849"/>
      <c r="I821" s="849"/>
      <c r="J821" s="832"/>
      <c r="K821" s="832"/>
      <c r="L821" s="849"/>
      <c r="M821" s="849"/>
      <c r="N821" s="832"/>
      <c r="O821" s="832"/>
      <c r="P821" s="849">
        <v>2</v>
      </c>
      <c r="Q821" s="849">
        <v>1146</v>
      </c>
      <c r="R821" s="837"/>
      <c r="S821" s="850">
        <v>573</v>
      </c>
    </row>
    <row r="822" spans="1:19" ht="14.45" customHeight="1" x14ac:dyDescent="0.2">
      <c r="A822" s="831" t="s">
        <v>6417</v>
      </c>
      <c r="B822" s="832" t="s">
        <v>6418</v>
      </c>
      <c r="C822" s="832" t="s">
        <v>606</v>
      </c>
      <c r="D822" s="832" t="s">
        <v>6401</v>
      </c>
      <c r="E822" s="832" t="s">
        <v>6412</v>
      </c>
      <c r="F822" s="832" t="s">
        <v>6518</v>
      </c>
      <c r="G822" s="832" t="s">
        <v>6519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217</v>
      </c>
      <c r="R822" s="837"/>
      <c r="S822" s="850">
        <v>217</v>
      </c>
    </row>
    <row r="823" spans="1:19" ht="14.45" customHeight="1" x14ac:dyDescent="0.2">
      <c r="A823" s="831" t="s">
        <v>6417</v>
      </c>
      <c r="B823" s="832" t="s">
        <v>6418</v>
      </c>
      <c r="C823" s="832" t="s">
        <v>606</v>
      </c>
      <c r="D823" s="832" t="s">
        <v>6401</v>
      </c>
      <c r="E823" s="832" t="s">
        <v>6412</v>
      </c>
      <c r="F823" s="832" t="s">
        <v>6520</v>
      </c>
      <c r="G823" s="832" t="s">
        <v>6521</v>
      </c>
      <c r="H823" s="849"/>
      <c r="I823" s="849"/>
      <c r="J823" s="832"/>
      <c r="K823" s="832"/>
      <c r="L823" s="849">
        <v>2</v>
      </c>
      <c r="M823" s="849">
        <v>172</v>
      </c>
      <c r="N823" s="832">
        <v>1</v>
      </c>
      <c r="O823" s="832">
        <v>86</v>
      </c>
      <c r="P823" s="849"/>
      <c r="Q823" s="849"/>
      <c r="R823" s="837"/>
      <c r="S823" s="850"/>
    </row>
    <row r="824" spans="1:19" ht="14.45" customHeight="1" x14ac:dyDescent="0.2">
      <c r="A824" s="831" t="s">
        <v>6417</v>
      </c>
      <c r="B824" s="832" t="s">
        <v>6418</v>
      </c>
      <c r="C824" s="832" t="s">
        <v>606</v>
      </c>
      <c r="D824" s="832" t="s">
        <v>6401</v>
      </c>
      <c r="E824" s="832" t="s">
        <v>6412</v>
      </c>
      <c r="F824" s="832" t="s">
        <v>6522</v>
      </c>
      <c r="G824" s="832" t="s">
        <v>6523</v>
      </c>
      <c r="H824" s="849">
        <v>8</v>
      </c>
      <c r="I824" s="849">
        <v>2456</v>
      </c>
      <c r="J824" s="832">
        <v>7.9740259740259738</v>
      </c>
      <c r="K824" s="832">
        <v>307</v>
      </c>
      <c r="L824" s="849">
        <v>1</v>
      </c>
      <c r="M824" s="849">
        <v>308</v>
      </c>
      <c r="N824" s="832">
        <v>1</v>
      </c>
      <c r="O824" s="832">
        <v>308</v>
      </c>
      <c r="P824" s="849">
        <v>2</v>
      </c>
      <c r="Q824" s="849">
        <v>620</v>
      </c>
      <c r="R824" s="837">
        <v>2.0129870129870131</v>
      </c>
      <c r="S824" s="850">
        <v>310</v>
      </c>
    </row>
    <row r="825" spans="1:19" ht="14.45" customHeight="1" x14ac:dyDescent="0.2">
      <c r="A825" s="831" t="s">
        <v>6417</v>
      </c>
      <c r="B825" s="832" t="s">
        <v>6418</v>
      </c>
      <c r="C825" s="832" t="s">
        <v>606</v>
      </c>
      <c r="D825" s="832" t="s">
        <v>6401</v>
      </c>
      <c r="E825" s="832" t="s">
        <v>6412</v>
      </c>
      <c r="F825" s="832" t="s">
        <v>6524</v>
      </c>
      <c r="G825" s="832" t="s">
        <v>6519</v>
      </c>
      <c r="H825" s="849"/>
      <c r="I825" s="849"/>
      <c r="J825" s="832"/>
      <c r="K825" s="832"/>
      <c r="L825" s="849">
        <v>1</v>
      </c>
      <c r="M825" s="849">
        <v>179</v>
      </c>
      <c r="N825" s="832">
        <v>1</v>
      </c>
      <c r="O825" s="832">
        <v>179</v>
      </c>
      <c r="P825" s="849"/>
      <c r="Q825" s="849"/>
      <c r="R825" s="837"/>
      <c r="S825" s="850"/>
    </row>
    <row r="826" spans="1:19" ht="14.45" customHeight="1" x14ac:dyDescent="0.2">
      <c r="A826" s="831" t="s">
        <v>6417</v>
      </c>
      <c r="B826" s="832" t="s">
        <v>6418</v>
      </c>
      <c r="C826" s="832" t="s">
        <v>606</v>
      </c>
      <c r="D826" s="832" t="s">
        <v>6401</v>
      </c>
      <c r="E826" s="832" t="s">
        <v>6412</v>
      </c>
      <c r="F826" s="832" t="s">
        <v>6525</v>
      </c>
      <c r="G826" s="832" t="s">
        <v>6523</v>
      </c>
      <c r="H826" s="849"/>
      <c r="I826" s="849"/>
      <c r="J826" s="832"/>
      <c r="K826" s="832"/>
      <c r="L826" s="849"/>
      <c r="M826" s="849"/>
      <c r="N826" s="832"/>
      <c r="O826" s="832"/>
      <c r="P826" s="849">
        <v>2</v>
      </c>
      <c r="Q826" s="849">
        <v>770</v>
      </c>
      <c r="R826" s="837"/>
      <c r="S826" s="850">
        <v>385</v>
      </c>
    </row>
    <row r="827" spans="1:19" ht="14.45" customHeight="1" x14ac:dyDescent="0.2">
      <c r="A827" s="831" t="s">
        <v>6417</v>
      </c>
      <c r="B827" s="832" t="s">
        <v>6418</v>
      </c>
      <c r="C827" s="832" t="s">
        <v>606</v>
      </c>
      <c r="D827" s="832" t="s">
        <v>6401</v>
      </c>
      <c r="E827" s="832" t="s">
        <v>6412</v>
      </c>
      <c r="F827" s="832" t="s">
        <v>6526</v>
      </c>
      <c r="G827" s="832" t="s">
        <v>6527</v>
      </c>
      <c r="H827" s="849"/>
      <c r="I827" s="849"/>
      <c r="J827" s="832"/>
      <c r="K827" s="832"/>
      <c r="L827" s="849">
        <v>1</v>
      </c>
      <c r="M827" s="849">
        <v>273</v>
      </c>
      <c r="N827" s="832">
        <v>1</v>
      </c>
      <c r="O827" s="832">
        <v>273</v>
      </c>
      <c r="P827" s="849"/>
      <c r="Q827" s="849"/>
      <c r="R827" s="837"/>
      <c r="S827" s="850"/>
    </row>
    <row r="828" spans="1:19" ht="14.45" customHeight="1" x14ac:dyDescent="0.2">
      <c r="A828" s="831" t="s">
        <v>6417</v>
      </c>
      <c r="B828" s="832" t="s">
        <v>6418</v>
      </c>
      <c r="C828" s="832" t="s">
        <v>606</v>
      </c>
      <c r="D828" s="832" t="s">
        <v>2953</v>
      </c>
      <c r="E828" s="832" t="s">
        <v>6412</v>
      </c>
      <c r="F828" s="832" t="s">
        <v>6470</v>
      </c>
      <c r="G828" s="832" t="s">
        <v>6471</v>
      </c>
      <c r="H828" s="849">
        <v>1</v>
      </c>
      <c r="I828" s="849">
        <v>251</v>
      </c>
      <c r="J828" s="832">
        <v>0.99603174603174605</v>
      </c>
      <c r="K828" s="832">
        <v>251</v>
      </c>
      <c r="L828" s="849">
        <v>1</v>
      </c>
      <c r="M828" s="849">
        <v>252</v>
      </c>
      <c r="N828" s="832">
        <v>1</v>
      </c>
      <c r="O828" s="832">
        <v>252</v>
      </c>
      <c r="P828" s="849"/>
      <c r="Q828" s="849"/>
      <c r="R828" s="837"/>
      <c r="S828" s="850"/>
    </row>
    <row r="829" spans="1:19" ht="14.45" customHeight="1" x14ac:dyDescent="0.2">
      <c r="A829" s="831" t="s">
        <v>6417</v>
      </c>
      <c r="B829" s="832" t="s">
        <v>6418</v>
      </c>
      <c r="C829" s="832" t="s">
        <v>606</v>
      </c>
      <c r="D829" s="832" t="s">
        <v>2953</v>
      </c>
      <c r="E829" s="832" t="s">
        <v>6412</v>
      </c>
      <c r="F829" s="832" t="s">
        <v>6502</v>
      </c>
      <c r="G829" s="832" t="s">
        <v>6503</v>
      </c>
      <c r="H829" s="849">
        <v>1</v>
      </c>
      <c r="I829" s="849">
        <v>126</v>
      </c>
      <c r="J829" s="832">
        <v>0.99212598425196852</v>
      </c>
      <c r="K829" s="832">
        <v>126</v>
      </c>
      <c r="L829" s="849">
        <v>1</v>
      </c>
      <c r="M829" s="849">
        <v>127</v>
      </c>
      <c r="N829" s="832">
        <v>1</v>
      </c>
      <c r="O829" s="832">
        <v>127</v>
      </c>
      <c r="P829" s="849"/>
      <c r="Q829" s="849"/>
      <c r="R829" s="837"/>
      <c r="S829" s="850"/>
    </row>
    <row r="830" spans="1:19" ht="14.45" customHeight="1" x14ac:dyDescent="0.2">
      <c r="A830" s="831" t="s">
        <v>6417</v>
      </c>
      <c r="B830" s="832" t="s">
        <v>6418</v>
      </c>
      <c r="C830" s="832" t="s">
        <v>606</v>
      </c>
      <c r="D830" s="832" t="s">
        <v>2953</v>
      </c>
      <c r="E830" s="832" t="s">
        <v>6412</v>
      </c>
      <c r="F830" s="832" t="s">
        <v>6510</v>
      </c>
      <c r="G830" s="832" t="s">
        <v>6507</v>
      </c>
      <c r="H830" s="849">
        <v>1</v>
      </c>
      <c r="I830" s="849">
        <v>568</v>
      </c>
      <c r="J830" s="832">
        <v>0.49912126537785589</v>
      </c>
      <c r="K830" s="832">
        <v>568</v>
      </c>
      <c r="L830" s="849">
        <v>2</v>
      </c>
      <c r="M830" s="849">
        <v>1138</v>
      </c>
      <c r="N830" s="832">
        <v>1</v>
      </c>
      <c r="O830" s="832">
        <v>569</v>
      </c>
      <c r="P830" s="849"/>
      <c r="Q830" s="849"/>
      <c r="R830" s="837"/>
      <c r="S830" s="850"/>
    </row>
    <row r="831" spans="1:19" ht="14.45" customHeight="1" x14ac:dyDescent="0.2">
      <c r="A831" s="831" t="s">
        <v>6417</v>
      </c>
      <c r="B831" s="832" t="s">
        <v>6418</v>
      </c>
      <c r="C831" s="832" t="s">
        <v>606</v>
      </c>
      <c r="D831" s="832" t="s">
        <v>6402</v>
      </c>
      <c r="E831" s="832" t="s">
        <v>6412</v>
      </c>
      <c r="F831" s="832" t="s">
        <v>6470</v>
      </c>
      <c r="G831" s="832" t="s">
        <v>6471</v>
      </c>
      <c r="H831" s="849">
        <v>74</v>
      </c>
      <c r="I831" s="849">
        <v>18574</v>
      </c>
      <c r="J831" s="832">
        <v>1.3649323927101704</v>
      </c>
      <c r="K831" s="832">
        <v>251</v>
      </c>
      <c r="L831" s="849">
        <v>54</v>
      </c>
      <c r="M831" s="849">
        <v>13608</v>
      </c>
      <c r="N831" s="832">
        <v>1</v>
      </c>
      <c r="O831" s="832">
        <v>252</v>
      </c>
      <c r="P831" s="849">
        <v>15</v>
      </c>
      <c r="Q831" s="849">
        <v>3810</v>
      </c>
      <c r="R831" s="837">
        <v>0.27998236331569665</v>
      </c>
      <c r="S831" s="850">
        <v>254</v>
      </c>
    </row>
    <row r="832" spans="1:19" ht="14.45" customHeight="1" x14ac:dyDescent="0.2">
      <c r="A832" s="831" t="s">
        <v>6417</v>
      </c>
      <c r="B832" s="832" t="s">
        <v>6418</v>
      </c>
      <c r="C832" s="832" t="s">
        <v>606</v>
      </c>
      <c r="D832" s="832" t="s">
        <v>6402</v>
      </c>
      <c r="E832" s="832" t="s">
        <v>6412</v>
      </c>
      <c r="F832" s="832" t="s">
        <v>6502</v>
      </c>
      <c r="G832" s="832" t="s">
        <v>6503</v>
      </c>
      <c r="H832" s="849">
        <v>292</v>
      </c>
      <c r="I832" s="849">
        <v>36792</v>
      </c>
      <c r="J832" s="832">
        <v>1.2140570862893911</v>
      </c>
      <c r="K832" s="832">
        <v>126</v>
      </c>
      <c r="L832" s="849">
        <v>239</v>
      </c>
      <c r="M832" s="849">
        <v>30305</v>
      </c>
      <c r="N832" s="832">
        <v>1</v>
      </c>
      <c r="O832" s="832">
        <v>126.79916317991632</v>
      </c>
      <c r="P832" s="849">
        <v>97</v>
      </c>
      <c r="Q832" s="849">
        <v>12222</v>
      </c>
      <c r="R832" s="837">
        <v>0.40329978551394158</v>
      </c>
      <c r="S832" s="850">
        <v>126</v>
      </c>
    </row>
    <row r="833" spans="1:19" ht="14.45" customHeight="1" x14ac:dyDescent="0.2">
      <c r="A833" s="831" t="s">
        <v>6417</v>
      </c>
      <c r="B833" s="832" t="s">
        <v>6418</v>
      </c>
      <c r="C833" s="832" t="s">
        <v>606</v>
      </c>
      <c r="D833" s="832" t="s">
        <v>6402</v>
      </c>
      <c r="E833" s="832" t="s">
        <v>6412</v>
      </c>
      <c r="F833" s="832" t="s">
        <v>6506</v>
      </c>
      <c r="G833" s="832" t="s">
        <v>6507</v>
      </c>
      <c r="H833" s="849">
        <v>1</v>
      </c>
      <c r="I833" s="849">
        <v>495</v>
      </c>
      <c r="J833" s="832">
        <v>0.99798387096774188</v>
      </c>
      <c r="K833" s="832">
        <v>495</v>
      </c>
      <c r="L833" s="849">
        <v>1</v>
      </c>
      <c r="M833" s="849">
        <v>496</v>
      </c>
      <c r="N833" s="832">
        <v>1</v>
      </c>
      <c r="O833" s="832">
        <v>496</v>
      </c>
      <c r="P833" s="849">
        <v>1</v>
      </c>
      <c r="Q833" s="849">
        <v>498</v>
      </c>
      <c r="R833" s="837">
        <v>1.0040322580645162</v>
      </c>
      <c r="S833" s="850">
        <v>498</v>
      </c>
    </row>
    <row r="834" spans="1:19" ht="14.45" customHeight="1" x14ac:dyDescent="0.2">
      <c r="A834" s="831" t="s">
        <v>6417</v>
      </c>
      <c r="B834" s="832" t="s">
        <v>6418</v>
      </c>
      <c r="C834" s="832" t="s">
        <v>606</v>
      </c>
      <c r="D834" s="832" t="s">
        <v>6402</v>
      </c>
      <c r="E834" s="832" t="s">
        <v>6412</v>
      </c>
      <c r="F834" s="832" t="s">
        <v>6508</v>
      </c>
      <c r="G834" s="832" t="s">
        <v>6509</v>
      </c>
      <c r="H834" s="849"/>
      <c r="I834" s="849"/>
      <c r="J834" s="832"/>
      <c r="K834" s="832"/>
      <c r="L834" s="849">
        <v>1</v>
      </c>
      <c r="M834" s="849">
        <v>689</v>
      </c>
      <c r="N834" s="832">
        <v>1</v>
      </c>
      <c r="O834" s="832">
        <v>689</v>
      </c>
      <c r="P834" s="849"/>
      <c r="Q834" s="849"/>
      <c r="R834" s="837"/>
      <c r="S834" s="850"/>
    </row>
    <row r="835" spans="1:19" ht="14.45" customHeight="1" x14ac:dyDescent="0.2">
      <c r="A835" s="831" t="s">
        <v>6417</v>
      </c>
      <c r="B835" s="832" t="s">
        <v>6418</v>
      </c>
      <c r="C835" s="832" t="s">
        <v>606</v>
      </c>
      <c r="D835" s="832" t="s">
        <v>6402</v>
      </c>
      <c r="E835" s="832" t="s">
        <v>6412</v>
      </c>
      <c r="F835" s="832" t="s">
        <v>6510</v>
      </c>
      <c r="G835" s="832" t="s">
        <v>6507</v>
      </c>
      <c r="H835" s="849">
        <v>4</v>
      </c>
      <c r="I835" s="849">
        <v>2272</v>
      </c>
      <c r="J835" s="832">
        <v>1.9964850615114236</v>
      </c>
      <c r="K835" s="832">
        <v>568</v>
      </c>
      <c r="L835" s="849">
        <v>2</v>
      </c>
      <c r="M835" s="849">
        <v>1138</v>
      </c>
      <c r="N835" s="832">
        <v>1</v>
      </c>
      <c r="O835" s="832">
        <v>569</v>
      </c>
      <c r="P835" s="849"/>
      <c r="Q835" s="849"/>
      <c r="R835" s="837"/>
      <c r="S835" s="850"/>
    </row>
    <row r="836" spans="1:19" ht="14.45" customHeight="1" x14ac:dyDescent="0.2">
      <c r="A836" s="831" t="s">
        <v>6417</v>
      </c>
      <c r="B836" s="832" t="s">
        <v>6418</v>
      </c>
      <c r="C836" s="832" t="s">
        <v>606</v>
      </c>
      <c r="D836" s="832" t="s">
        <v>6402</v>
      </c>
      <c r="E836" s="832" t="s">
        <v>6412</v>
      </c>
      <c r="F836" s="832" t="s">
        <v>6511</v>
      </c>
      <c r="G836" s="832" t="s">
        <v>6509</v>
      </c>
      <c r="H836" s="849">
        <v>2</v>
      </c>
      <c r="I836" s="849">
        <v>1522</v>
      </c>
      <c r="J836" s="832"/>
      <c r="K836" s="832">
        <v>761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5" customHeight="1" x14ac:dyDescent="0.2">
      <c r="A837" s="831" t="s">
        <v>6417</v>
      </c>
      <c r="B837" s="832" t="s">
        <v>6418</v>
      </c>
      <c r="C837" s="832" t="s">
        <v>606</v>
      </c>
      <c r="D837" s="832" t="s">
        <v>6402</v>
      </c>
      <c r="E837" s="832" t="s">
        <v>6412</v>
      </c>
      <c r="F837" s="832" t="s">
        <v>6518</v>
      </c>
      <c r="G837" s="832" t="s">
        <v>6519</v>
      </c>
      <c r="H837" s="849">
        <v>1</v>
      </c>
      <c r="I837" s="849">
        <v>215</v>
      </c>
      <c r="J837" s="832"/>
      <c r="K837" s="832">
        <v>215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5" customHeight="1" x14ac:dyDescent="0.2">
      <c r="A838" s="831" t="s">
        <v>6417</v>
      </c>
      <c r="B838" s="832" t="s">
        <v>6418</v>
      </c>
      <c r="C838" s="832" t="s">
        <v>606</v>
      </c>
      <c r="D838" s="832" t="s">
        <v>6402</v>
      </c>
      <c r="E838" s="832" t="s">
        <v>6412</v>
      </c>
      <c r="F838" s="832" t="s">
        <v>6522</v>
      </c>
      <c r="G838" s="832" t="s">
        <v>6523</v>
      </c>
      <c r="H838" s="849">
        <v>2</v>
      </c>
      <c r="I838" s="849">
        <v>614</v>
      </c>
      <c r="J838" s="832">
        <v>3.5598330241187387E-2</v>
      </c>
      <c r="K838" s="832">
        <v>307</v>
      </c>
      <c r="L838" s="849">
        <v>56</v>
      </c>
      <c r="M838" s="849">
        <v>17248</v>
      </c>
      <c r="N838" s="832">
        <v>1</v>
      </c>
      <c r="O838" s="832">
        <v>308</v>
      </c>
      <c r="P838" s="849">
        <v>8</v>
      </c>
      <c r="Q838" s="849">
        <v>2480</v>
      </c>
      <c r="R838" s="837">
        <v>0.14378478664192951</v>
      </c>
      <c r="S838" s="850">
        <v>310</v>
      </c>
    </row>
    <row r="839" spans="1:19" ht="14.45" customHeight="1" x14ac:dyDescent="0.2">
      <c r="A839" s="831" t="s">
        <v>6417</v>
      </c>
      <c r="B839" s="832" t="s">
        <v>6418</v>
      </c>
      <c r="C839" s="832" t="s">
        <v>606</v>
      </c>
      <c r="D839" s="832" t="s">
        <v>6402</v>
      </c>
      <c r="E839" s="832" t="s">
        <v>6412</v>
      </c>
      <c r="F839" s="832" t="s">
        <v>6525</v>
      </c>
      <c r="G839" s="832" t="s">
        <v>6523</v>
      </c>
      <c r="H839" s="849">
        <v>82</v>
      </c>
      <c r="I839" s="849">
        <v>31160</v>
      </c>
      <c r="J839" s="832">
        <v>8.1784776902887142</v>
      </c>
      <c r="K839" s="832">
        <v>380</v>
      </c>
      <c r="L839" s="849">
        <v>10</v>
      </c>
      <c r="M839" s="849">
        <v>3810</v>
      </c>
      <c r="N839" s="832">
        <v>1</v>
      </c>
      <c r="O839" s="832">
        <v>381</v>
      </c>
      <c r="P839" s="849">
        <v>19</v>
      </c>
      <c r="Q839" s="849">
        <v>7315</v>
      </c>
      <c r="R839" s="837">
        <v>1.9199475065616798</v>
      </c>
      <c r="S839" s="850">
        <v>385</v>
      </c>
    </row>
    <row r="840" spans="1:19" ht="14.45" customHeight="1" x14ac:dyDescent="0.2">
      <c r="A840" s="831" t="s">
        <v>6417</v>
      </c>
      <c r="B840" s="832" t="s">
        <v>6418</v>
      </c>
      <c r="C840" s="832" t="s">
        <v>606</v>
      </c>
      <c r="D840" s="832" t="s">
        <v>6402</v>
      </c>
      <c r="E840" s="832" t="s">
        <v>6412</v>
      </c>
      <c r="F840" s="832" t="s">
        <v>6531</v>
      </c>
      <c r="G840" s="832" t="s">
        <v>6505</v>
      </c>
      <c r="H840" s="849">
        <v>1</v>
      </c>
      <c r="I840" s="849">
        <v>404</v>
      </c>
      <c r="J840" s="832"/>
      <c r="K840" s="832">
        <v>404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5" customHeight="1" x14ac:dyDescent="0.2">
      <c r="A841" s="831" t="s">
        <v>6417</v>
      </c>
      <c r="B841" s="832" t="s">
        <v>6418</v>
      </c>
      <c r="C841" s="832" t="s">
        <v>606</v>
      </c>
      <c r="D841" s="832" t="s">
        <v>6402</v>
      </c>
      <c r="E841" s="832" t="s">
        <v>6412</v>
      </c>
      <c r="F841" s="832" t="s">
        <v>6532</v>
      </c>
      <c r="G841" s="832" t="s">
        <v>6533</v>
      </c>
      <c r="H841" s="849"/>
      <c r="I841" s="849"/>
      <c r="J841" s="832"/>
      <c r="K841" s="832"/>
      <c r="L841" s="849">
        <v>1</v>
      </c>
      <c r="M841" s="849">
        <v>451</v>
      </c>
      <c r="N841" s="832">
        <v>1</v>
      </c>
      <c r="O841" s="832">
        <v>451</v>
      </c>
      <c r="P841" s="849"/>
      <c r="Q841" s="849"/>
      <c r="R841" s="837"/>
      <c r="S841" s="850"/>
    </row>
    <row r="842" spans="1:19" ht="14.45" customHeight="1" x14ac:dyDescent="0.2">
      <c r="A842" s="831" t="s">
        <v>6417</v>
      </c>
      <c r="B842" s="832" t="s">
        <v>6418</v>
      </c>
      <c r="C842" s="832" t="s">
        <v>606</v>
      </c>
      <c r="D842" s="832" t="s">
        <v>2954</v>
      </c>
      <c r="E842" s="832" t="s">
        <v>6412</v>
      </c>
      <c r="F842" s="832" t="s">
        <v>6470</v>
      </c>
      <c r="G842" s="832" t="s">
        <v>6471</v>
      </c>
      <c r="H842" s="849">
        <v>17</v>
      </c>
      <c r="I842" s="849">
        <v>4267</v>
      </c>
      <c r="J842" s="832">
        <v>1.0582837301587302</v>
      </c>
      <c r="K842" s="832">
        <v>251</v>
      </c>
      <c r="L842" s="849">
        <v>16</v>
      </c>
      <c r="M842" s="849">
        <v>4032</v>
      </c>
      <c r="N842" s="832">
        <v>1</v>
      </c>
      <c r="O842" s="832">
        <v>252</v>
      </c>
      <c r="P842" s="849">
        <v>16</v>
      </c>
      <c r="Q842" s="849">
        <v>4064</v>
      </c>
      <c r="R842" s="837">
        <v>1.0079365079365079</v>
      </c>
      <c r="S842" s="850">
        <v>254</v>
      </c>
    </row>
    <row r="843" spans="1:19" ht="14.45" customHeight="1" x14ac:dyDescent="0.2">
      <c r="A843" s="831" t="s">
        <v>6417</v>
      </c>
      <c r="B843" s="832" t="s">
        <v>6418</v>
      </c>
      <c r="C843" s="832" t="s">
        <v>606</v>
      </c>
      <c r="D843" s="832" t="s">
        <v>2954</v>
      </c>
      <c r="E843" s="832" t="s">
        <v>6412</v>
      </c>
      <c r="F843" s="832" t="s">
        <v>6502</v>
      </c>
      <c r="G843" s="832" t="s">
        <v>6503</v>
      </c>
      <c r="H843" s="849">
        <v>38</v>
      </c>
      <c r="I843" s="849">
        <v>4788</v>
      </c>
      <c r="J843" s="832">
        <v>0.69857017799824916</v>
      </c>
      <c r="K843" s="832">
        <v>126</v>
      </c>
      <c r="L843" s="849">
        <v>54</v>
      </c>
      <c r="M843" s="849">
        <v>6854</v>
      </c>
      <c r="N843" s="832">
        <v>1</v>
      </c>
      <c r="O843" s="832">
        <v>126.92592592592592</v>
      </c>
      <c r="P843" s="849">
        <v>71</v>
      </c>
      <c r="Q843" s="849">
        <v>8946</v>
      </c>
      <c r="R843" s="837">
        <v>1.3052232273125182</v>
      </c>
      <c r="S843" s="850">
        <v>126</v>
      </c>
    </row>
    <row r="844" spans="1:19" ht="14.45" customHeight="1" x14ac:dyDescent="0.2">
      <c r="A844" s="831" t="s">
        <v>6417</v>
      </c>
      <c r="B844" s="832" t="s">
        <v>6418</v>
      </c>
      <c r="C844" s="832" t="s">
        <v>606</v>
      </c>
      <c r="D844" s="832" t="s">
        <v>2954</v>
      </c>
      <c r="E844" s="832" t="s">
        <v>6412</v>
      </c>
      <c r="F844" s="832" t="s">
        <v>6506</v>
      </c>
      <c r="G844" s="832" t="s">
        <v>6507</v>
      </c>
      <c r="H844" s="849">
        <v>1</v>
      </c>
      <c r="I844" s="849">
        <v>495</v>
      </c>
      <c r="J844" s="832"/>
      <c r="K844" s="832">
        <v>495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5" customHeight="1" x14ac:dyDescent="0.2">
      <c r="A845" s="831" t="s">
        <v>6417</v>
      </c>
      <c r="B845" s="832" t="s">
        <v>6418</v>
      </c>
      <c r="C845" s="832" t="s">
        <v>606</v>
      </c>
      <c r="D845" s="832" t="s">
        <v>2954</v>
      </c>
      <c r="E845" s="832" t="s">
        <v>6412</v>
      </c>
      <c r="F845" s="832" t="s">
        <v>6510</v>
      </c>
      <c r="G845" s="832" t="s">
        <v>6507</v>
      </c>
      <c r="H845" s="849">
        <v>2</v>
      </c>
      <c r="I845" s="849">
        <v>1136</v>
      </c>
      <c r="J845" s="832">
        <v>9.5070717214829695E-2</v>
      </c>
      <c r="K845" s="832">
        <v>568</v>
      </c>
      <c r="L845" s="849">
        <v>21</v>
      </c>
      <c r="M845" s="849">
        <v>11949</v>
      </c>
      <c r="N845" s="832">
        <v>1</v>
      </c>
      <c r="O845" s="832">
        <v>569</v>
      </c>
      <c r="P845" s="849">
        <v>27</v>
      </c>
      <c r="Q845" s="849">
        <v>15471</v>
      </c>
      <c r="R845" s="837">
        <v>1.2947526989706251</v>
      </c>
      <c r="S845" s="850">
        <v>573</v>
      </c>
    </row>
    <row r="846" spans="1:19" ht="14.45" customHeight="1" x14ac:dyDescent="0.2">
      <c r="A846" s="831" t="s">
        <v>6417</v>
      </c>
      <c r="B846" s="832" t="s">
        <v>6418</v>
      </c>
      <c r="C846" s="832" t="s">
        <v>606</v>
      </c>
      <c r="D846" s="832" t="s">
        <v>2954</v>
      </c>
      <c r="E846" s="832" t="s">
        <v>6412</v>
      </c>
      <c r="F846" s="832" t="s">
        <v>6515</v>
      </c>
      <c r="G846" s="832" t="s">
        <v>6491</v>
      </c>
      <c r="H846" s="849">
        <v>1</v>
      </c>
      <c r="I846" s="849">
        <v>728</v>
      </c>
      <c r="J846" s="832"/>
      <c r="K846" s="832">
        <v>728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5" customHeight="1" x14ac:dyDescent="0.2">
      <c r="A847" s="831" t="s">
        <v>6417</v>
      </c>
      <c r="B847" s="832" t="s">
        <v>6418</v>
      </c>
      <c r="C847" s="832" t="s">
        <v>606</v>
      </c>
      <c r="D847" s="832" t="s">
        <v>2954</v>
      </c>
      <c r="E847" s="832" t="s">
        <v>6412</v>
      </c>
      <c r="F847" s="832" t="s">
        <v>6520</v>
      </c>
      <c r="G847" s="832" t="s">
        <v>6521</v>
      </c>
      <c r="H847" s="849">
        <v>1</v>
      </c>
      <c r="I847" s="849">
        <v>85</v>
      </c>
      <c r="J847" s="832"/>
      <c r="K847" s="832">
        <v>85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5" customHeight="1" x14ac:dyDescent="0.2">
      <c r="A848" s="831" t="s">
        <v>6417</v>
      </c>
      <c r="B848" s="832" t="s">
        <v>6418</v>
      </c>
      <c r="C848" s="832" t="s">
        <v>606</v>
      </c>
      <c r="D848" s="832" t="s">
        <v>2954</v>
      </c>
      <c r="E848" s="832" t="s">
        <v>6412</v>
      </c>
      <c r="F848" s="832" t="s">
        <v>6522</v>
      </c>
      <c r="G848" s="832" t="s">
        <v>6523</v>
      </c>
      <c r="H848" s="849">
        <v>5</v>
      </c>
      <c r="I848" s="849">
        <v>1535</v>
      </c>
      <c r="J848" s="832"/>
      <c r="K848" s="832">
        <v>307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5" customHeight="1" x14ac:dyDescent="0.2">
      <c r="A849" s="831" t="s">
        <v>6417</v>
      </c>
      <c r="B849" s="832" t="s">
        <v>6418</v>
      </c>
      <c r="C849" s="832" t="s">
        <v>606</v>
      </c>
      <c r="D849" s="832" t="s">
        <v>2954</v>
      </c>
      <c r="E849" s="832" t="s">
        <v>6412</v>
      </c>
      <c r="F849" s="832" t="s">
        <v>6525</v>
      </c>
      <c r="G849" s="832" t="s">
        <v>6523</v>
      </c>
      <c r="H849" s="849">
        <v>14</v>
      </c>
      <c r="I849" s="849">
        <v>5320</v>
      </c>
      <c r="J849" s="832"/>
      <c r="K849" s="832">
        <v>380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5" customHeight="1" x14ac:dyDescent="0.2">
      <c r="A850" s="831" t="s">
        <v>6417</v>
      </c>
      <c r="B850" s="832" t="s">
        <v>6418</v>
      </c>
      <c r="C850" s="832" t="s">
        <v>606</v>
      </c>
      <c r="D850" s="832" t="s">
        <v>2954</v>
      </c>
      <c r="E850" s="832" t="s">
        <v>6412</v>
      </c>
      <c r="F850" s="832" t="s">
        <v>6529</v>
      </c>
      <c r="G850" s="832" t="s">
        <v>6530</v>
      </c>
      <c r="H850" s="849">
        <v>4</v>
      </c>
      <c r="I850" s="849">
        <v>2416</v>
      </c>
      <c r="J850" s="832"/>
      <c r="K850" s="832">
        <v>604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5" customHeight="1" x14ac:dyDescent="0.2">
      <c r="A851" s="831" t="s">
        <v>6417</v>
      </c>
      <c r="B851" s="832" t="s">
        <v>6418</v>
      </c>
      <c r="C851" s="832" t="s">
        <v>606</v>
      </c>
      <c r="D851" s="832" t="s">
        <v>2955</v>
      </c>
      <c r="E851" s="832" t="s">
        <v>6412</v>
      </c>
      <c r="F851" s="832" t="s">
        <v>6470</v>
      </c>
      <c r="G851" s="832" t="s">
        <v>6471</v>
      </c>
      <c r="H851" s="849">
        <v>1</v>
      </c>
      <c r="I851" s="849">
        <v>251</v>
      </c>
      <c r="J851" s="832">
        <v>8.3002645502645508E-2</v>
      </c>
      <c r="K851" s="832">
        <v>251</v>
      </c>
      <c r="L851" s="849">
        <v>12</v>
      </c>
      <c r="M851" s="849">
        <v>3024</v>
      </c>
      <c r="N851" s="832">
        <v>1</v>
      </c>
      <c r="O851" s="832">
        <v>252</v>
      </c>
      <c r="P851" s="849">
        <v>1</v>
      </c>
      <c r="Q851" s="849">
        <v>254</v>
      </c>
      <c r="R851" s="837">
        <v>8.3994708994708997E-2</v>
      </c>
      <c r="S851" s="850">
        <v>254</v>
      </c>
    </row>
    <row r="852" spans="1:19" ht="14.45" customHeight="1" x14ac:dyDescent="0.2">
      <c r="A852" s="831" t="s">
        <v>6417</v>
      </c>
      <c r="B852" s="832" t="s">
        <v>6418</v>
      </c>
      <c r="C852" s="832" t="s">
        <v>606</v>
      </c>
      <c r="D852" s="832" t="s">
        <v>2955</v>
      </c>
      <c r="E852" s="832" t="s">
        <v>6412</v>
      </c>
      <c r="F852" s="832" t="s">
        <v>6502</v>
      </c>
      <c r="G852" s="832" t="s">
        <v>6503</v>
      </c>
      <c r="H852" s="849">
        <v>1</v>
      </c>
      <c r="I852" s="849">
        <v>126</v>
      </c>
      <c r="J852" s="832">
        <v>1.9848771266540641E-2</v>
      </c>
      <c r="K852" s="832">
        <v>126</v>
      </c>
      <c r="L852" s="849">
        <v>50</v>
      </c>
      <c r="M852" s="849">
        <v>6348</v>
      </c>
      <c r="N852" s="832">
        <v>1</v>
      </c>
      <c r="O852" s="832">
        <v>126.96</v>
      </c>
      <c r="P852" s="849">
        <v>1</v>
      </c>
      <c r="Q852" s="849">
        <v>126</v>
      </c>
      <c r="R852" s="837">
        <v>1.9848771266540641E-2</v>
      </c>
      <c r="S852" s="850">
        <v>126</v>
      </c>
    </row>
    <row r="853" spans="1:19" ht="14.45" customHeight="1" x14ac:dyDescent="0.2">
      <c r="A853" s="831" t="s">
        <v>6417</v>
      </c>
      <c r="B853" s="832" t="s">
        <v>6418</v>
      </c>
      <c r="C853" s="832" t="s">
        <v>606</v>
      </c>
      <c r="D853" s="832" t="s">
        <v>2955</v>
      </c>
      <c r="E853" s="832" t="s">
        <v>6412</v>
      </c>
      <c r="F853" s="832" t="s">
        <v>6506</v>
      </c>
      <c r="G853" s="832" t="s">
        <v>6507</v>
      </c>
      <c r="H853" s="849"/>
      <c r="I853" s="849"/>
      <c r="J853" s="832"/>
      <c r="K853" s="832"/>
      <c r="L853" s="849">
        <v>14</v>
      </c>
      <c r="M853" s="849">
        <v>6944</v>
      </c>
      <c r="N853" s="832">
        <v>1</v>
      </c>
      <c r="O853" s="832">
        <v>496</v>
      </c>
      <c r="P853" s="849">
        <v>1</v>
      </c>
      <c r="Q853" s="849">
        <v>498</v>
      </c>
      <c r="R853" s="837">
        <v>7.1716589861751154E-2</v>
      </c>
      <c r="S853" s="850">
        <v>498</v>
      </c>
    </row>
    <row r="854" spans="1:19" ht="14.45" customHeight="1" x14ac:dyDescent="0.2">
      <c r="A854" s="831" t="s">
        <v>6417</v>
      </c>
      <c r="B854" s="832" t="s">
        <v>6418</v>
      </c>
      <c r="C854" s="832" t="s">
        <v>606</v>
      </c>
      <c r="D854" s="832" t="s">
        <v>2955</v>
      </c>
      <c r="E854" s="832" t="s">
        <v>6412</v>
      </c>
      <c r="F854" s="832" t="s">
        <v>6510</v>
      </c>
      <c r="G854" s="832" t="s">
        <v>6507</v>
      </c>
      <c r="H854" s="849">
        <v>1</v>
      </c>
      <c r="I854" s="849">
        <v>568</v>
      </c>
      <c r="J854" s="832">
        <v>0.33274751025190391</v>
      </c>
      <c r="K854" s="832">
        <v>568</v>
      </c>
      <c r="L854" s="849">
        <v>3</v>
      </c>
      <c r="M854" s="849">
        <v>1707</v>
      </c>
      <c r="N854" s="832">
        <v>1</v>
      </c>
      <c r="O854" s="832">
        <v>569</v>
      </c>
      <c r="P854" s="849"/>
      <c r="Q854" s="849"/>
      <c r="R854" s="837"/>
      <c r="S854" s="850"/>
    </row>
    <row r="855" spans="1:19" ht="14.45" customHeight="1" x14ac:dyDescent="0.2">
      <c r="A855" s="831" t="s">
        <v>6417</v>
      </c>
      <c r="B855" s="832" t="s">
        <v>6418</v>
      </c>
      <c r="C855" s="832" t="s">
        <v>606</v>
      </c>
      <c r="D855" s="832" t="s">
        <v>2956</v>
      </c>
      <c r="E855" s="832" t="s">
        <v>6412</v>
      </c>
      <c r="F855" s="832" t="s">
        <v>6470</v>
      </c>
      <c r="G855" s="832" t="s">
        <v>6471</v>
      </c>
      <c r="H855" s="849"/>
      <c r="I855" s="849"/>
      <c r="J855" s="832"/>
      <c r="K855" s="832"/>
      <c r="L855" s="849"/>
      <c r="M855" s="849"/>
      <c r="N855" s="832"/>
      <c r="O855" s="832"/>
      <c r="P855" s="849">
        <v>3</v>
      </c>
      <c r="Q855" s="849">
        <v>762</v>
      </c>
      <c r="R855" s="837"/>
      <c r="S855" s="850">
        <v>254</v>
      </c>
    </row>
    <row r="856" spans="1:19" ht="14.45" customHeight="1" x14ac:dyDescent="0.2">
      <c r="A856" s="831" t="s">
        <v>6417</v>
      </c>
      <c r="B856" s="832" t="s">
        <v>6418</v>
      </c>
      <c r="C856" s="832" t="s">
        <v>606</v>
      </c>
      <c r="D856" s="832" t="s">
        <v>2956</v>
      </c>
      <c r="E856" s="832" t="s">
        <v>6412</v>
      </c>
      <c r="F856" s="832" t="s">
        <v>6502</v>
      </c>
      <c r="G856" s="832" t="s">
        <v>6503</v>
      </c>
      <c r="H856" s="849"/>
      <c r="I856" s="849"/>
      <c r="J856" s="832"/>
      <c r="K856" s="832"/>
      <c r="L856" s="849"/>
      <c r="M856" s="849"/>
      <c r="N856" s="832"/>
      <c r="O856" s="832"/>
      <c r="P856" s="849">
        <v>12</v>
      </c>
      <c r="Q856" s="849">
        <v>1512</v>
      </c>
      <c r="R856" s="837"/>
      <c r="S856" s="850">
        <v>126</v>
      </c>
    </row>
    <row r="857" spans="1:19" ht="14.45" customHeight="1" x14ac:dyDescent="0.2">
      <c r="A857" s="831" t="s">
        <v>6417</v>
      </c>
      <c r="B857" s="832" t="s">
        <v>6418</v>
      </c>
      <c r="C857" s="832" t="s">
        <v>606</v>
      </c>
      <c r="D857" s="832" t="s">
        <v>2956</v>
      </c>
      <c r="E857" s="832" t="s">
        <v>6412</v>
      </c>
      <c r="F857" s="832" t="s">
        <v>6525</v>
      </c>
      <c r="G857" s="832" t="s">
        <v>6523</v>
      </c>
      <c r="H857" s="849"/>
      <c r="I857" s="849"/>
      <c r="J857" s="832"/>
      <c r="K857" s="832"/>
      <c r="L857" s="849"/>
      <c r="M857" s="849"/>
      <c r="N857" s="832"/>
      <c r="O857" s="832"/>
      <c r="P857" s="849">
        <v>6</v>
      </c>
      <c r="Q857" s="849">
        <v>2310</v>
      </c>
      <c r="R857" s="837"/>
      <c r="S857" s="850">
        <v>385</v>
      </c>
    </row>
    <row r="858" spans="1:19" ht="14.45" customHeight="1" x14ac:dyDescent="0.2">
      <c r="A858" s="831" t="s">
        <v>6417</v>
      </c>
      <c r="B858" s="832" t="s">
        <v>6418</v>
      </c>
      <c r="C858" s="832" t="s">
        <v>606</v>
      </c>
      <c r="D858" s="832" t="s">
        <v>2958</v>
      </c>
      <c r="E858" s="832" t="s">
        <v>6412</v>
      </c>
      <c r="F858" s="832" t="s">
        <v>6470</v>
      </c>
      <c r="G858" s="832" t="s">
        <v>6471</v>
      </c>
      <c r="H858" s="849">
        <v>1</v>
      </c>
      <c r="I858" s="849">
        <v>251</v>
      </c>
      <c r="J858" s="832">
        <v>2.1652864044168392E-2</v>
      </c>
      <c r="K858" s="832">
        <v>251</v>
      </c>
      <c r="L858" s="849">
        <v>46</v>
      </c>
      <c r="M858" s="849">
        <v>11592</v>
      </c>
      <c r="N858" s="832">
        <v>1</v>
      </c>
      <c r="O858" s="832">
        <v>252</v>
      </c>
      <c r="P858" s="849"/>
      <c r="Q858" s="849"/>
      <c r="R858" s="837"/>
      <c r="S858" s="850"/>
    </row>
    <row r="859" spans="1:19" ht="14.45" customHeight="1" x14ac:dyDescent="0.2">
      <c r="A859" s="831" t="s">
        <v>6417</v>
      </c>
      <c r="B859" s="832" t="s">
        <v>6418</v>
      </c>
      <c r="C859" s="832" t="s">
        <v>606</v>
      </c>
      <c r="D859" s="832" t="s">
        <v>2958</v>
      </c>
      <c r="E859" s="832" t="s">
        <v>6412</v>
      </c>
      <c r="F859" s="832" t="s">
        <v>6502</v>
      </c>
      <c r="G859" s="832" t="s">
        <v>6503</v>
      </c>
      <c r="H859" s="849">
        <v>4</v>
      </c>
      <c r="I859" s="849">
        <v>504</v>
      </c>
      <c r="J859" s="832">
        <v>2.1779525517479796E-2</v>
      </c>
      <c r="K859" s="832">
        <v>126</v>
      </c>
      <c r="L859" s="849">
        <v>183</v>
      </c>
      <c r="M859" s="849">
        <v>23141</v>
      </c>
      <c r="N859" s="832">
        <v>1</v>
      </c>
      <c r="O859" s="832">
        <v>126.4535519125683</v>
      </c>
      <c r="P859" s="849"/>
      <c r="Q859" s="849"/>
      <c r="R859" s="837"/>
      <c r="S859" s="850"/>
    </row>
    <row r="860" spans="1:19" ht="14.45" customHeight="1" x14ac:dyDescent="0.2">
      <c r="A860" s="831" t="s">
        <v>6417</v>
      </c>
      <c r="B860" s="832" t="s">
        <v>6418</v>
      </c>
      <c r="C860" s="832" t="s">
        <v>606</v>
      </c>
      <c r="D860" s="832" t="s">
        <v>2958</v>
      </c>
      <c r="E860" s="832" t="s">
        <v>6412</v>
      </c>
      <c r="F860" s="832" t="s">
        <v>6510</v>
      </c>
      <c r="G860" s="832" t="s">
        <v>6507</v>
      </c>
      <c r="H860" s="849"/>
      <c r="I860" s="849"/>
      <c r="J860" s="832"/>
      <c r="K860" s="832"/>
      <c r="L860" s="849">
        <v>19</v>
      </c>
      <c r="M860" s="849">
        <v>10811</v>
      </c>
      <c r="N860" s="832">
        <v>1</v>
      </c>
      <c r="O860" s="832">
        <v>569</v>
      </c>
      <c r="P860" s="849"/>
      <c r="Q860" s="849"/>
      <c r="R860" s="837"/>
      <c r="S860" s="850"/>
    </row>
    <row r="861" spans="1:19" ht="14.45" customHeight="1" x14ac:dyDescent="0.2">
      <c r="A861" s="831" t="s">
        <v>6417</v>
      </c>
      <c r="B861" s="832" t="s">
        <v>6418</v>
      </c>
      <c r="C861" s="832" t="s">
        <v>606</v>
      </c>
      <c r="D861" s="832" t="s">
        <v>2958</v>
      </c>
      <c r="E861" s="832" t="s">
        <v>6412</v>
      </c>
      <c r="F861" s="832" t="s">
        <v>6518</v>
      </c>
      <c r="G861" s="832" t="s">
        <v>6519</v>
      </c>
      <c r="H861" s="849"/>
      <c r="I861" s="849"/>
      <c r="J861" s="832"/>
      <c r="K861" s="832"/>
      <c r="L861" s="849">
        <v>1</v>
      </c>
      <c r="M861" s="849">
        <v>215</v>
      </c>
      <c r="N861" s="832">
        <v>1</v>
      </c>
      <c r="O861" s="832">
        <v>215</v>
      </c>
      <c r="P861" s="849"/>
      <c r="Q861" s="849"/>
      <c r="R861" s="837"/>
      <c r="S861" s="850"/>
    </row>
    <row r="862" spans="1:19" ht="14.45" customHeight="1" x14ac:dyDescent="0.2">
      <c r="A862" s="831" t="s">
        <v>6417</v>
      </c>
      <c r="B862" s="832" t="s">
        <v>6418</v>
      </c>
      <c r="C862" s="832" t="s">
        <v>606</v>
      </c>
      <c r="D862" s="832" t="s">
        <v>2958</v>
      </c>
      <c r="E862" s="832" t="s">
        <v>6412</v>
      </c>
      <c r="F862" s="832" t="s">
        <v>6520</v>
      </c>
      <c r="G862" s="832" t="s">
        <v>6521</v>
      </c>
      <c r="H862" s="849"/>
      <c r="I862" s="849"/>
      <c r="J862" s="832"/>
      <c r="K862" s="832"/>
      <c r="L862" s="849">
        <v>8</v>
      </c>
      <c r="M862" s="849">
        <v>688</v>
      </c>
      <c r="N862" s="832">
        <v>1</v>
      </c>
      <c r="O862" s="832">
        <v>86</v>
      </c>
      <c r="P862" s="849"/>
      <c r="Q862" s="849"/>
      <c r="R862" s="837"/>
      <c r="S862" s="850"/>
    </row>
    <row r="863" spans="1:19" ht="14.45" customHeight="1" x14ac:dyDescent="0.2">
      <c r="A863" s="831" t="s">
        <v>6417</v>
      </c>
      <c r="B863" s="832" t="s">
        <v>6418</v>
      </c>
      <c r="C863" s="832" t="s">
        <v>606</v>
      </c>
      <c r="D863" s="832" t="s">
        <v>2958</v>
      </c>
      <c r="E863" s="832" t="s">
        <v>6412</v>
      </c>
      <c r="F863" s="832" t="s">
        <v>6525</v>
      </c>
      <c r="G863" s="832" t="s">
        <v>6523</v>
      </c>
      <c r="H863" s="849">
        <v>1</v>
      </c>
      <c r="I863" s="849">
        <v>380</v>
      </c>
      <c r="J863" s="832">
        <v>2.1682072349651946E-2</v>
      </c>
      <c r="K863" s="832">
        <v>380</v>
      </c>
      <c r="L863" s="849">
        <v>46</v>
      </c>
      <c r="M863" s="849">
        <v>17526</v>
      </c>
      <c r="N863" s="832">
        <v>1</v>
      </c>
      <c r="O863" s="832">
        <v>381</v>
      </c>
      <c r="P863" s="849"/>
      <c r="Q863" s="849"/>
      <c r="R863" s="837"/>
      <c r="S863" s="850"/>
    </row>
    <row r="864" spans="1:19" ht="14.45" customHeight="1" x14ac:dyDescent="0.2">
      <c r="A864" s="831" t="s">
        <v>6417</v>
      </c>
      <c r="B864" s="832" t="s">
        <v>6418</v>
      </c>
      <c r="C864" s="832" t="s">
        <v>606</v>
      </c>
      <c r="D864" s="832" t="s">
        <v>6407</v>
      </c>
      <c r="E864" s="832" t="s">
        <v>6412</v>
      </c>
      <c r="F864" s="832" t="s">
        <v>6470</v>
      </c>
      <c r="G864" s="832" t="s">
        <v>6471</v>
      </c>
      <c r="H864" s="849">
        <v>5</v>
      </c>
      <c r="I864" s="849">
        <v>1255</v>
      </c>
      <c r="J864" s="832"/>
      <c r="K864" s="832">
        <v>251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5" customHeight="1" x14ac:dyDescent="0.2">
      <c r="A865" s="831" t="s">
        <v>6417</v>
      </c>
      <c r="B865" s="832" t="s">
        <v>6418</v>
      </c>
      <c r="C865" s="832" t="s">
        <v>606</v>
      </c>
      <c r="D865" s="832" t="s">
        <v>6407</v>
      </c>
      <c r="E865" s="832" t="s">
        <v>6412</v>
      </c>
      <c r="F865" s="832" t="s">
        <v>6502</v>
      </c>
      <c r="G865" s="832" t="s">
        <v>6503</v>
      </c>
      <c r="H865" s="849">
        <v>24</v>
      </c>
      <c r="I865" s="849">
        <v>3024</v>
      </c>
      <c r="J865" s="832"/>
      <c r="K865" s="832">
        <v>126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5" customHeight="1" x14ac:dyDescent="0.2">
      <c r="A866" s="831" t="s">
        <v>6417</v>
      </c>
      <c r="B866" s="832" t="s">
        <v>6418</v>
      </c>
      <c r="C866" s="832" t="s">
        <v>606</v>
      </c>
      <c r="D866" s="832" t="s">
        <v>6407</v>
      </c>
      <c r="E866" s="832" t="s">
        <v>6412</v>
      </c>
      <c r="F866" s="832" t="s">
        <v>6506</v>
      </c>
      <c r="G866" s="832" t="s">
        <v>6507</v>
      </c>
      <c r="H866" s="849">
        <v>10</v>
      </c>
      <c r="I866" s="849">
        <v>4950</v>
      </c>
      <c r="J866" s="832"/>
      <c r="K866" s="832">
        <v>495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5" customHeight="1" x14ac:dyDescent="0.2">
      <c r="A867" s="831" t="s">
        <v>6417</v>
      </c>
      <c r="B867" s="832" t="s">
        <v>6418</v>
      </c>
      <c r="C867" s="832" t="s">
        <v>606</v>
      </c>
      <c r="D867" s="832" t="s">
        <v>2960</v>
      </c>
      <c r="E867" s="832" t="s">
        <v>6412</v>
      </c>
      <c r="F867" s="832" t="s">
        <v>6470</v>
      </c>
      <c r="G867" s="832" t="s">
        <v>6471</v>
      </c>
      <c r="H867" s="849">
        <v>217</v>
      </c>
      <c r="I867" s="849">
        <v>54467</v>
      </c>
      <c r="J867" s="832">
        <v>1.235079365079365</v>
      </c>
      <c r="K867" s="832">
        <v>251</v>
      </c>
      <c r="L867" s="849">
        <v>175</v>
      </c>
      <c r="M867" s="849">
        <v>44100</v>
      </c>
      <c r="N867" s="832">
        <v>1</v>
      </c>
      <c r="O867" s="832">
        <v>252</v>
      </c>
      <c r="P867" s="849">
        <v>186</v>
      </c>
      <c r="Q867" s="849">
        <v>47244</v>
      </c>
      <c r="R867" s="837">
        <v>1.0712925170068026</v>
      </c>
      <c r="S867" s="850">
        <v>254</v>
      </c>
    </row>
    <row r="868" spans="1:19" ht="14.45" customHeight="1" x14ac:dyDescent="0.2">
      <c r="A868" s="831" t="s">
        <v>6417</v>
      </c>
      <c r="B868" s="832" t="s">
        <v>6418</v>
      </c>
      <c r="C868" s="832" t="s">
        <v>606</v>
      </c>
      <c r="D868" s="832" t="s">
        <v>2960</v>
      </c>
      <c r="E868" s="832" t="s">
        <v>6412</v>
      </c>
      <c r="F868" s="832" t="s">
        <v>6502</v>
      </c>
      <c r="G868" s="832" t="s">
        <v>6503</v>
      </c>
      <c r="H868" s="849">
        <v>923</v>
      </c>
      <c r="I868" s="849">
        <v>116298</v>
      </c>
      <c r="J868" s="832">
        <v>1.2133586511977297</v>
      </c>
      <c r="K868" s="832">
        <v>126</v>
      </c>
      <c r="L868" s="849">
        <v>756</v>
      </c>
      <c r="M868" s="849">
        <v>95848</v>
      </c>
      <c r="N868" s="832">
        <v>1</v>
      </c>
      <c r="O868" s="832">
        <v>126.78306878306879</v>
      </c>
      <c r="P868" s="849">
        <v>825</v>
      </c>
      <c r="Q868" s="849">
        <v>103950</v>
      </c>
      <c r="R868" s="837">
        <v>1.0845296719806361</v>
      </c>
      <c r="S868" s="850">
        <v>126</v>
      </c>
    </row>
    <row r="869" spans="1:19" ht="14.45" customHeight="1" x14ac:dyDescent="0.2">
      <c r="A869" s="831" t="s">
        <v>6417</v>
      </c>
      <c r="B869" s="832" t="s">
        <v>6418</v>
      </c>
      <c r="C869" s="832" t="s">
        <v>606</v>
      </c>
      <c r="D869" s="832" t="s">
        <v>2960</v>
      </c>
      <c r="E869" s="832" t="s">
        <v>6412</v>
      </c>
      <c r="F869" s="832" t="s">
        <v>6504</v>
      </c>
      <c r="G869" s="832" t="s">
        <v>6505</v>
      </c>
      <c r="H869" s="849">
        <v>2</v>
      </c>
      <c r="I869" s="849">
        <v>662</v>
      </c>
      <c r="J869" s="832"/>
      <c r="K869" s="832">
        <v>331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5" customHeight="1" x14ac:dyDescent="0.2">
      <c r="A870" s="831" t="s">
        <v>6417</v>
      </c>
      <c r="B870" s="832" t="s">
        <v>6418</v>
      </c>
      <c r="C870" s="832" t="s">
        <v>606</v>
      </c>
      <c r="D870" s="832" t="s">
        <v>2960</v>
      </c>
      <c r="E870" s="832" t="s">
        <v>6412</v>
      </c>
      <c r="F870" s="832" t="s">
        <v>6506</v>
      </c>
      <c r="G870" s="832" t="s">
        <v>6507</v>
      </c>
      <c r="H870" s="849">
        <v>394</v>
      </c>
      <c r="I870" s="849">
        <v>195030</v>
      </c>
      <c r="J870" s="832">
        <v>1.2287676411290323</v>
      </c>
      <c r="K870" s="832">
        <v>495</v>
      </c>
      <c r="L870" s="849">
        <v>320</v>
      </c>
      <c r="M870" s="849">
        <v>158720</v>
      </c>
      <c r="N870" s="832">
        <v>1</v>
      </c>
      <c r="O870" s="832">
        <v>496</v>
      </c>
      <c r="P870" s="849">
        <v>336</v>
      </c>
      <c r="Q870" s="849">
        <v>167328</v>
      </c>
      <c r="R870" s="837">
        <v>1.0542338709677419</v>
      </c>
      <c r="S870" s="850">
        <v>498</v>
      </c>
    </row>
    <row r="871" spans="1:19" ht="14.45" customHeight="1" x14ac:dyDescent="0.2">
      <c r="A871" s="831" t="s">
        <v>6417</v>
      </c>
      <c r="B871" s="832" t="s">
        <v>6418</v>
      </c>
      <c r="C871" s="832" t="s">
        <v>606</v>
      </c>
      <c r="D871" s="832" t="s">
        <v>2960</v>
      </c>
      <c r="E871" s="832" t="s">
        <v>6412</v>
      </c>
      <c r="F871" s="832" t="s">
        <v>6510</v>
      </c>
      <c r="G871" s="832" t="s">
        <v>6507</v>
      </c>
      <c r="H871" s="849"/>
      <c r="I871" s="849"/>
      <c r="J871" s="832"/>
      <c r="K871" s="832"/>
      <c r="L871" s="849"/>
      <c r="M871" s="849"/>
      <c r="N871" s="832"/>
      <c r="O871" s="832"/>
      <c r="P871" s="849">
        <v>6</v>
      </c>
      <c r="Q871" s="849">
        <v>3438</v>
      </c>
      <c r="R871" s="837"/>
      <c r="S871" s="850">
        <v>573</v>
      </c>
    </row>
    <row r="872" spans="1:19" ht="14.45" customHeight="1" x14ac:dyDescent="0.2">
      <c r="A872" s="831" t="s">
        <v>6417</v>
      </c>
      <c r="B872" s="832" t="s">
        <v>6418</v>
      </c>
      <c r="C872" s="832" t="s">
        <v>606</v>
      </c>
      <c r="D872" s="832" t="s">
        <v>2960</v>
      </c>
      <c r="E872" s="832" t="s">
        <v>6412</v>
      </c>
      <c r="F872" s="832" t="s">
        <v>6512</v>
      </c>
      <c r="G872" s="832" t="s">
        <v>6513</v>
      </c>
      <c r="H872" s="849"/>
      <c r="I872" s="849"/>
      <c r="J872" s="832"/>
      <c r="K872" s="832"/>
      <c r="L872" s="849">
        <v>1</v>
      </c>
      <c r="M872" s="849">
        <v>464</v>
      </c>
      <c r="N872" s="832">
        <v>1</v>
      </c>
      <c r="O872" s="832">
        <v>464</v>
      </c>
      <c r="P872" s="849"/>
      <c r="Q872" s="849"/>
      <c r="R872" s="837"/>
      <c r="S872" s="850"/>
    </row>
    <row r="873" spans="1:19" ht="14.45" customHeight="1" x14ac:dyDescent="0.2">
      <c r="A873" s="831" t="s">
        <v>6417</v>
      </c>
      <c r="B873" s="832" t="s">
        <v>6418</v>
      </c>
      <c r="C873" s="832" t="s">
        <v>606</v>
      </c>
      <c r="D873" s="832" t="s">
        <v>2960</v>
      </c>
      <c r="E873" s="832" t="s">
        <v>6412</v>
      </c>
      <c r="F873" s="832" t="s">
        <v>6518</v>
      </c>
      <c r="G873" s="832" t="s">
        <v>6519</v>
      </c>
      <c r="H873" s="849"/>
      <c r="I873" s="849"/>
      <c r="J873" s="832"/>
      <c r="K873" s="832"/>
      <c r="L873" s="849"/>
      <c r="M873" s="849"/>
      <c r="N873" s="832"/>
      <c r="O873" s="832"/>
      <c r="P873" s="849">
        <v>2</v>
      </c>
      <c r="Q873" s="849">
        <v>434</v>
      </c>
      <c r="R873" s="837"/>
      <c r="S873" s="850">
        <v>217</v>
      </c>
    </row>
    <row r="874" spans="1:19" ht="14.45" customHeight="1" x14ac:dyDescent="0.2">
      <c r="A874" s="831" t="s">
        <v>6417</v>
      </c>
      <c r="B874" s="832" t="s">
        <v>6418</v>
      </c>
      <c r="C874" s="832" t="s">
        <v>606</v>
      </c>
      <c r="D874" s="832" t="s">
        <v>2960</v>
      </c>
      <c r="E874" s="832" t="s">
        <v>6412</v>
      </c>
      <c r="F874" s="832" t="s">
        <v>6520</v>
      </c>
      <c r="G874" s="832" t="s">
        <v>6521</v>
      </c>
      <c r="H874" s="849"/>
      <c r="I874" s="849"/>
      <c r="J874" s="832"/>
      <c r="K874" s="832"/>
      <c r="L874" s="849"/>
      <c r="M874" s="849"/>
      <c r="N874" s="832"/>
      <c r="O874" s="832"/>
      <c r="P874" s="849">
        <v>4</v>
      </c>
      <c r="Q874" s="849">
        <v>352</v>
      </c>
      <c r="R874" s="837"/>
      <c r="S874" s="850">
        <v>88</v>
      </c>
    </row>
    <row r="875" spans="1:19" ht="14.45" customHeight="1" x14ac:dyDescent="0.2">
      <c r="A875" s="831" t="s">
        <v>6417</v>
      </c>
      <c r="B875" s="832" t="s">
        <v>6418</v>
      </c>
      <c r="C875" s="832" t="s">
        <v>606</v>
      </c>
      <c r="D875" s="832" t="s">
        <v>2960</v>
      </c>
      <c r="E875" s="832" t="s">
        <v>6412</v>
      </c>
      <c r="F875" s="832" t="s">
        <v>6522</v>
      </c>
      <c r="G875" s="832" t="s">
        <v>6523</v>
      </c>
      <c r="H875" s="849">
        <v>3</v>
      </c>
      <c r="I875" s="849">
        <v>921</v>
      </c>
      <c r="J875" s="832">
        <v>0.99675324675324672</v>
      </c>
      <c r="K875" s="832">
        <v>307</v>
      </c>
      <c r="L875" s="849">
        <v>3</v>
      </c>
      <c r="M875" s="849">
        <v>924</v>
      </c>
      <c r="N875" s="832">
        <v>1</v>
      </c>
      <c r="O875" s="832">
        <v>308</v>
      </c>
      <c r="P875" s="849">
        <v>8</v>
      </c>
      <c r="Q875" s="849">
        <v>2480</v>
      </c>
      <c r="R875" s="837">
        <v>2.6839826839826841</v>
      </c>
      <c r="S875" s="850">
        <v>310</v>
      </c>
    </row>
    <row r="876" spans="1:19" ht="14.45" customHeight="1" x14ac:dyDescent="0.2">
      <c r="A876" s="831" t="s">
        <v>6417</v>
      </c>
      <c r="B876" s="832" t="s">
        <v>6418</v>
      </c>
      <c r="C876" s="832" t="s">
        <v>606</v>
      </c>
      <c r="D876" s="832" t="s">
        <v>2960</v>
      </c>
      <c r="E876" s="832" t="s">
        <v>6412</v>
      </c>
      <c r="F876" s="832" t="s">
        <v>6525</v>
      </c>
      <c r="G876" s="832" t="s">
        <v>6523</v>
      </c>
      <c r="H876" s="849"/>
      <c r="I876" s="849"/>
      <c r="J876" s="832"/>
      <c r="K876" s="832"/>
      <c r="L876" s="849">
        <v>9</v>
      </c>
      <c r="M876" s="849">
        <v>3429</v>
      </c>
      <c r="N876" s="832">
        <v>1</v>
      </c>
      <c r="O876" s="832">
        <v>381</v>
      </c>
      <c r="P876" s="849"/>
      <c r="Q876" s="849"/>
      <c r="R876" s="837"/>
      <c r="S876" s="850"/>
    </row>
    <row r="877" spans="1:19" ht="14.45" customHeight="1" x14ac:dyDescent="0.2">
      <c r="A877" s="831" t="s">
        <v>6417</v>
      </c>
      <c r="B877" s="832" t="s">
        <v>6418</v>
      </c>
      <c r="C877" s="832" t="s">
        <v>606</v>
      </c>
      <c r="D877" s="832" t="s">
        <v>2960</v>
      </c>
      <c r="E877" s="832" t="s">
        <v>6412</v>
      </c>
      <c r="F877" s="832" t="s">
        <v>6528</v>
      </c>
      <c r="G877" s="832" t="s">
        <v>6513</v>
      </c>
      <c r="H877" s="849"/>
      <c r="I877" s="849"/>
      <c r="J877" s="832"/>
      <c r="K877" s="832"/>
      <c r="L877" s="849">
        <v>2</v>
      </c>
      <c r="M877" s="849">
        <v>708</v>
      </c>
      <c r="N877" s="832">
        <v>1</v>
      </c>
      <c r="O877" s="832">
        <v>354</v>
      </c>
      <c r="P877" s="849"/>
      <c r="Q877" s="849"/>
      <c r="R877" s="837"/>
      <c r="S877" s="850"/>
    </row>
    <row r="878" spans="1:19" ht="14.45" customHeight="1" x14ac:dyDescent="0.2">
      <c r="A878" s="831" t="s">
        <v>6417</v>
      </c>
      <c r="B878" s="832" t="s">
        <v>6418</v>
      </c>
      <c r="C878" s="832" t="s">
        <v>606</v>
      </c>
      <c r="D878" s="832" t="s">
        <v>6408</v>
      </c>
      <c r="E878" s="832" t="s">
        <v>6412</v>
      </c>
      <c r="F878" s="832" t="s">
        <v>6470</v>
      </c>
      <c r="G878" s="832" t="s">
        <v>6471</v>
      </c>
      <c r="H878" s="849">
        <v>28</v>
      </c>
      <c r="I878" s="849">
        <v>7028</v>
      </c>
      <c r="J878" s="832">
        <v>3.9841269841269842</v>
      </c>
      <c r="K878" s="832">
        <v>251</v>
      </c>
      <c r="L878" s="849">
        <v>7</v>
      </c>
      <c r="M878" s="849">
        <v>1764</v>
      </c>
      <c r="N878" s="832">
        <v>1</v>
      </c>
      <c r="O878" s="832">
        <v>252</v>
      </c>
      <c r="P878" s="849"/>
      <c r="Q878" s="849"/>
      <c r="R878" s="837"/>
      <c r="S878" s="850"/>
    </row>
    <row r="879" spans="1:19" ht="14.45" customHeight="1" x14ac:dyDescent="0.2">
      <c r="A879" s="831" t="s">
        <v>6417</v>
      </c>
      <c r="B879" s="832" t="s">
        <v>6418</v>
      </c>
      <c r="C879" s="832" t="s">
        <v>606</v>
      </c>
      <c r="D879" s="832" t="s">
        <v>6408</v>
      </c>
      <c r="E879" s="832" t="s">
        <v>6412</v>
      </c>
      <c r="F879" s="832" t="s">
        <v>6502</v>
      </c>
      <c r="G879" s="832" t="s">
        <v>6503</v>
      </c>
      <c r="H879" s="849">
        <v>47</v>
      </c>
      <c r="I879" s="849">
        <v>5922</v>
      </c>
      <c r="J879" s="832">
        <v>5.8287401574803148</v>
      </c>
      <c r="K879" s="832">
        <v>126</v>
      </c>
      <c r="L879" s="849">
        <v>8</v>
      </c>
      <c r="M879" s="849">
        <v>1016</v>
      </c>
      <c r="N879" s="832">
        <v>1</v>
      </c>
      <c r="O879" s="832">
        <v>127</v>
      </c>
      <c r="P879" s="849"/>
      <c r="Q879" s="849"/>
      <c r="R879" s="837"/>
      <c r="S879" s="850"/>
    </row>
    <row r="880" spans="1:19" ht="14.45" customHeight="1" x14ac:dyDescent="0.2">
      <c r="A880" s="831" t="s">
        <v>6417</v>
      </c>
      <c r="B880" s="832" t="s">
        <v>6418</v>
      </c>
      <c r="C880" s="832" t="s">
        <v>606</v>
      </c>
      <c r="D880" s="832" t="s">
        <v>6408</v>
      </c>
      <c r="E880" s="832" t="s">
        <v>6412</v>
      </c>
      <c r="F880" s="832" t="s">
        <v>6510</v>
      </c>
      <c r="G880" s="832" t="s">
        <v>6507</v>
      </c>
      <c r="H880" s="849">
        <v>3</v>
      </c>
      <c r="I880" s="849">
        <v>1704</v>
      </c>
      <c r="J880" s="832"/>
      <c r="K880" s="832">
        <v>568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5" customHeight="1" x14ac:dyDescent="0.2">
      <c r="A881" s="831" t="s">
        <v>6417</v>
      </c>
      <c r="B881" s="832" t="s">
        <v>6418</v>
      </c>
      <c r="C881" s="832" t="s">
        <v>606</v>
      </c>
      <c r="D881" s="832" t="s">
        <v>6408</v>
      </c>
      <c r="E881" s="832" t="s">
        <v>6412</v>
      </c>
      <c r="F881" s="832" t="s">
        <v>6522</v>
      </c>
      <c r="G881" s="832" t="s">
        <v>6523</v>
      </c>
      <c r="H881" s="849">
        <v>20</v>
      </c>
      <c r="I881" s="849">
        <v>6140</v>
      </c>
      <c r="J881" s="832">
        <v>2.8478664192949905</v>
      </c>
      <c r="K881" s="832">
        <v>307</v>
      </c>
      <c r="L881" s="849">
        <v>7</v>
      </c>
      <c r="M881" s="849">
        <v>2156</v>
      </c>
      <c r="N881" s="832">
        <v>1</v>
      </c>
      <c r="O881" s="832">
        <v>308</v>
      </c>
      <c r="P881" s="849"/>
      <c r="Q881" s="849"/>
      <c r="R881" s="837"/>
      <c r="S881" s="850"/>
    </row>
    <row r="882" spans="1:19" ht="14.45" customHeight="1" x14ac:dyDescent="0.2">
      <c r="A882" s="831" t="s">
        <v>6417</v>
      </c>
      <c r="B882" s="832" t="s">
        <v>6418</v>
      </c>
      <c r="C882" s="832" t="s">
        <v>606</v>
      </c>
      <c r="D882" s="832" t="s">
        <v>6408</v>
      </c>
      <c r="E882" s="832" t="s">
        <v>6412</v>
      </c>
      <c r="F882" s="832" t="s">
        <v>6525</v>
      </c>
      <c r="G882" s="832" t="s">
        <v>6523</v>
      </c>
      <c r="H882" s="849">
        <v>10</v>
      </c>
      <c r="I882" s="849">
        <v>3800</v>
      </c>
      <c r="J882" s="832">
        <v>4.9868766404199478</v>
      </c>
      <c r="K882" s="832">
        <v>380</v>
      </c>
      <c r="L882" s="849">
        <v>2</v>
      </c>
      <c r="M882" s="849">
        <v>762</v>
      </c>
      <c r="N882" s="832">
        <v>1</v>
      </c>
      <c r="O882" s="832">
        <v>381</v>
      </c>
      <c r="P882" s="849"/>
      <c r="Q882" s="849"/>
      <c r="R882" s="837"/>
      <c r="S882" s="850"/>
    </row>
    <row r="883" spans="1:19" ht="14.45" customHeight="1" x14ac:dyDescent="0.2">
      <c r="A883" s="831" t="s">
        <v>6417</v>
      </c>
      <c r="B883" s="832" t="s">
        <v>6418</v>
      </c>
      <c r="C883" s="832" t="s">
        <v>606</v>
      </c>
      <c r="D883" s="832" t="s">
        <v>6409</v>
      </c>
      <c r="E883" s="832" t="s">
        <v>6412</v>
      </c>
      <c r="F883" s="832" t="s">
        <v>6470</v>
      </c>
      <c r="G883" s="832" t="s">
        <v>6471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254</v>
      </c>
      <c r="R883" s="837"/>
      <c r="S883" s="850">
        <v>254</v>
      </c>
    </row>
    <row r="884" spans="1:19" ht="14.45" customHeight="1" x14ac:dyDescent="0.2">
      <c r="A884" s="831" t="s">
        <v>6417</v>
      </c>
      <c r="B884" s="832" t="s">
        <v>6418</v>
      </c>
      <c r="C884" s="832" t="s">
        <v>606</v>
      </c>
      <c r="D884" s="832" t="s">
        <v>6409</v>
      </c>
      <c r="E884" s="832" t="s">
        <v>6412</v>
      </c>
      <c r="F884" s="832" t="s">
        <v>6502</v>
      </c>
      <c r="G884" s="832" t="s">
        <v>6503</v>
      </c>
      <c r="H884" s="849"/>
      <c r="I884" s="849"/>
      <c r="J884" s="832"/>
      <c r="K884" s="832"/>
      <c r="L884" s="849"/>
      <c r="M884" s="849"/>
      <c r="N884" s="832"/>
      <c r="O884" s="832"/>
      <c r="P884" s="849">
        <v>4</v>
      </c>
      <c r="Q884" s="849">
        <v>504</v>
      </c>
      <c r="R884" s="837"/>
      <c r="S884" s="850">
        <v>126</v>
      </c>
    </row>
    <row r="885" spans="1:19" ht="14.45" customHeight="1" x14ac:dyDescent="0.2">
      <c r="A885" s="831" t="s">
        <v>6417</v>
      </c>
      <c r="B885" s="832" t="s">
        <v>6418</v>
      </c>
      <c r="C885" s="832" t="s">
        <v>606</v>
      </c>
      <c r="D885" s="832" t="s">
        <v>6409</v>
      </c>
      <c r="E885" s="832" t="s">
        <v>6412</v>
      </c>
      <c r="F885" s="832" t="s">
        <v>6525</v>
      </c>
      <c r="G885" s="832" t="s">
        <v>6523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385</v>
      </c>
      <c r="R885" s="837"/>
      <c r="S885" s="850">
        <v>385</v>
      </c>
    </row>
    <row r="886" spans="1:19" ht="14.45" customHeight="1" x14ac:dyDescent="0.2">
      <c r="A886" s="831" t="s">
        <v>6417</v>
      </c>
      <c r="B886" s="832" t="s">
        <v>6418</v>
      </c>
      <c r="C886" s="832" t="s">
        <v>606</v>
      </c>
      <c r="D886" s="832" t="s">
        <v>2961</v>
      </c>
      <c r="E886" s="832" t="s">
        <v>6412</v>
      </c>
      <c r="F886" s="832" t="s">
        <v>6470</v>
      </c>
      <c r="G886" s="832" t="s">
        <v>6471</v>
      </c>
      <c r="H886" s="849">
        <v>30</v>
      </c>
      <c r="I886" s="849">
        <v>7530</v>
      </c>
      <c r="J886" s="832">
        <v>4.2687074829931975</v>
      </c>
      <c r="K886" s="832">
        <v>251</v>
      </c>
      <c r="L886" s="849">
        <v>7</v>
      </c>
      <c r="M886" s="849">
        <v>1764</v>
      </c>
      <c r="N886" s="832">
        <v>1</v>
      </c>
      <c r="O886" s="832">
        <v>252</v>
      </c>
      <c r="P886" s="849">
        <v>34</v>
      </c>
      <c r="Q886" s="849">
        <v>8636</v>
      </c>
      <c r="R886" s="837">
        <v>4.895691609977324</v>
      </c>
      <c r="S886" s="850">
        <v>254</v>
      </c>
    </row>
    <row r="887" spans="1:19" ht="14.45" customHeight="1" x14ac:dyDescent="0.2">
      <c r="A887" s="831" t="s">
        <v>6417</v>
      </c>
      <c r="B887" s="832" t="s">
        <v>6418</v>
      </c>
      <c r="C887" s="832" t="s">
        <v>606</v>
      </c>
      <c r="D887" s="832" t="s">
        <v>2961</v>
      </c>
      <c r="E887" s="832" t="s">
        <v>6412</v>
      </c>
      <c r="F887" s="832" t="s">
        <v>6502</v>
      </c>
      <c r="G887" s="832" t="s">
        <v>6503</v>
      </c>
      <c r="H887" s="849">
        <v>107</v>
      </c>
      <c r="I887" s="849">
        <v>13482</v>
      </c>
      <c r="J887" s="832">
        <v>3.931758530183727</v>
      </c>
      <c r="K887" s="832">
        <v>126</v>
      </c>
      <c r="L887" s="849">
        <v>27</v>
      </c>
      <c r="M887" s="849">
        <v>3429</v>
      </c>
      <c r="N887" s="832">
        <v>1</v>
      </c>
      <c r="O887" s="832">
        <v>127</v>
      </c>
      <c r="P887" s="849">
        <v>139</v>
      </c>
      <c r="Q887" s="849">
        <v>17514</v>
      </c>
      <c r="R887" s="837">
        <v>5.1076115485564308</v>
      </c>
      <c r="S887" s="850">
        <v>126</v>
      </c>
    </row>
    <row r="888" spans="1:19" ht="14.45" customHeight="1" x14ac:dyDescent="0.2">
      <c r="A888" s="831" t="s">
        <v>6417</v>
      </c>
      <c r="B888" s="832" t="s">
        <v>6418</v>
      </c>
      <c r="C888" s="832" t="s">
        <v>606</v>
      </c>
      <c r="D888" s="832" t="s">
        <v>2961</v>
      </c>
      <c r="E888" s="832" t="s">
        <v>6412</v>
      </c>
      <c r="F888" s="832" t="s">
        <v>6504</v>
      </c>
      <c r="G888" s="832" t="s">
        <v>6505</v>
      </c>
      <c r="H888" s="849">
        <v>1</v>
      </c>
      <c r="I888" s="849">
        <v>331</v>
      </c>
      <c r="J888" s="832"/>
      <c r="K888" s="832">
        <v>331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5" customHeight="1" x14ac:dyDescent="0.2">
      <c r="A889" s="831" t="s">
        <v>6417</v>
      </c>
      <c r="B889" s="832" t="s">
        <v>6418</v>
      </c>
      <c r="C889" s="832" t="s">
        <v>606</v>
      </c>
      <c r="D889" s="832" t="s">
        <v>2961</v>
      </c>
      <c r="E889" s="832" t="s">
        <v>6412</v>
      </c>
      <c r="F889" s="832" t="s">
        <v>6506</v>
      </c>
      <c r="G889" s="832" t="s">
        <v>6507</v>
      </c>
      <c r="H889" s="849">
        <v>2</v>
      </c>
      <c r="I889" s="849">
        <v>990</v>
      </c>
      <c r="J889" s="832">
        <v>0.99798387096774188</v>
      </c>
      <c r="K889" s="832">
        <v>495</v>
      </c>
      <c r="L889" s="849">
        <v>2</v>
      </c>
      <c r="M889" s="849">
        <v>992</v>
      </c>
      <c r="N889" s="832">
        <v>1</v>
      </c>
      <c r="O889" s="832">
        <v>496</v>
      </c>
      <c r="P889" s="849">
        <v>2</v>
      </c>
      <c r="Q889" s="849">
        <v>996</v>
      </c>
      <c r="R889" s="837">
        <v>1.0040322580645162</v>
      </c>
      <c r="S889" s="850">
        <v>498</v>
      </c>
    </row>
    <row r="890" spans="1:19" ht="14.45" customHeight="1" x14ac:dyDescent="0.2">
      <c r="A890" s="831" t="s">
        <v>6417</v>
      </c>
      <c r="B890" s="832" t="s">
        <v>6418</v>
      </c>
      <c r="C890" s="832" t="s">
        <v>606</v>
      </c>
      <c r="D890" s="832" t="s">
        <v>2961</v>
      </c>
      <c r="E890" s="832" t="s">
        <v>6412</v>
      </c>
      <c r="F890" s="832" t="s">
        <v>6520</v>
      </c>
      <c r="G890" s="832" t="s">
        <v>6521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88</v>
      </c>
      <c r="R890" s="837"/>
      <c r="S890" s="850">
        <v>88</v>
      </c>
    </row>
    <row r="891" spans="1:19" ht="14.45" customHeight="1" x14ac:dyDescent="0.2">
      <c r="A891" s="831" t="s">
        <v>6417</v>
      </c>
      <c r="B891" s="832" t="s">
        <v>6418</v>
      </c>
      <c r="C891" s="832" t="s">
        <v>606</v>
      </c>
      <c r="D891" s="832" t="s">
        <v>2961</v>
      </c>
      <c r="E891" s="832" t="s">
        <v>6412</v>
      </c>
      <c r="F891" s="832" t="s">
        <v>6522</v>
      </c>
      <c r="G891" s="832" t="s">
        <v>6523</v>
      </c>
      <c r="H891" s="849">
        <v>43</v>
      </c>
      <c r="I891" s="849">
        <v>13201</v>
      </c>
      <c r="J891" s="832">
        <v>4.2860389610389609</v>
      </c>
      <c r="K891" s="832">
        <v>307</v>
      </c>
      <c r="L891" s="849">
        <v>10</v>
      </c>
      <c r="M891" s="849">
        <v>3080</v>
      </c>
      <c r="N891" s="832">
        <v>1</v>
      </c>
      <c r="O891" s="832">
        <v>308</v>
      </c>
      <c r="P891" s="849">
        <v>33</v>
      </c>
      <c r="Q891" s="849">
        <v>10230</v>
      </c>
      <c r="R891" s="837">
        <v>3.3214285714285716</v>
      </c>
      <c r="S891" s="850">
        <v>310</v>
      </c>
    </row>
    <row r="892" spans="1:19" ht="14.45" customHeight="1" x14ac:dyDescent="0.2">
      <c r="A892" s="831" t="s">
        <v>6417</v>
      </c>
      <c r="B892" s="832" t="s">
        <v>6418</v>
      </c>
      <c r="C892" s="832" t="s">
        <v>606</v>
      </c>
      <c r="D892" s="832" t="s">
        <v>2961</v>
      </c>
      <c r="E892" s="832" t="s">
        <v>6412</v>
      </c>
      <c r="F892" s="832" t="s">
        <v>6525</v>
      </c>
      <c r="G892" s="832" t="s">
        <v>6523</v>
      </c>
      <c r="H892" s="849">
        <v>3</v>
      </c>
      <c r="I892" s="849">
        <v>1140</v>
      </c>
      <c r="J892" s="832">
        <v>2.9921259842519685</v>
      </c>
      <c r="K892" s="832">
        <v>380</v>
      </c>
      <c r="L892" s="849">
        <v>1</v>
      </c>
      <c r="M892" s="849">
        <v>381</v>
      </c>
      <c r="N892" s="832">
        <v>1</v>
      </c>
      <c r="O892" s="832">
        <v>381</v>
      </c>
      <c r="P892" s="849">
        <v>9</v>
      </c>
      <c r="Q892" s="849">
        <v>3465</v>
      </c>
      <c r="R892" s="837">
        <v>9.0944881889763778</v>
      </c>
      <c r="S892" s="850">
        <v>385</v>
      </c>
    </row>
    <row r="893" spans="1:19" ht="14.45" customHeight="1" x14ac:dyDescent="0.2">
      <c r="A893" s="831" t="s">
        <v>6417</v>
      </c>
      <c r="B893" s="832" t="s">
        <v>6418</v>
      </c>
      <c r="C893" s="832" t="s">
        <v>606</v>
      </c>
      <c r="D893" s="832" t="s">
        <v>6399</v>
      </c>
      <c r="E893" s="832" t="s">
        <v>6412</v>
      </c>
      <c r="F893" s="832" t="s">
        <v>6470</v>
      </c>
      <c r="G893" s="832" t="s">
        <v>6471</v>
      </c>
      <c r="H893" s="849">
        <v>3</v>
      </c>
      <c r="I893" s="849">
        <v>753</v>
      </c>
      <c r="J893" s="832"/>
      <c r="K893" s="832">
        <v>251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5" customHeight="1" x14ac:dyDescent="0.2">
      <c r="A894" s="831" t="s">
        <v>6417</v>
      </c>
      <c r="B894" s="832" t="s">
        <v>6418</v>
      </c>
      <c r="C894" s="832" t="s">
        <v>606</v>
      </c>
      <c r="D894" s="832" t="s">
        <v>6399</v>
      </c>
      <c r="E894" s="832" t="s">
        <v>6412</v>
      </c>
      <c r="F894" s="832" t="s">
        <v>6502</v>
      </c>
      <c r="G894" s="832" t="s">
        <v>6503</v>
      </c>
      <c r="H894" s="849">
        <v>9</v>
      </c>
      <c r="I894" s="849">
        <v>1134</v>
      </c>
      <c r="J894" s="832"/>
      <c r="K894" s="832">
        <v>126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5" customHeight="1" x14ac:dyDescent="0.2">
      <c r="A895" s="831" t="s">
        <v>6417</v>
      </c>
      <c r="B895" s="832" t="s">
        <v>6418</v>
      </c>
      <c r="C895" s="832" t="s">
        <v>606</v>
      </c>
      <c r="D895" s="832" t="s">
        <v>6399</v>
      </c>
      <c r="E895" s="832" t="s">
        <v>6412</v>
      </c>
      <c r="F895" s="832" t="s">
        <v>6510</v>
      </c>
      <c r="G895" s="832" t="s">
        <v>6507</v>
      </c>
      <c r="H895" s="849">
        <v>1</v>
      </c>
      <c r="I895" s="849">
        <v>568</v>
      </c>
      <c r="J895" s="832"/>
      <c r="K895" s="832">
        <v>568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5" customHeight="1" x14ac:dyDescent="0.2">
      <c r="A896" s="831" t="s">
        <v>6417</v>
      </c>
      <c r="B896" s="832" t="s">
        <v>6418</v>
      </c>
      <c r="C896" s="832" t="s">
        <v>606</v>
      </c>
      <c r="D896" s="832" t="s">
        <v>6399</v>
      </c>
      <c r="E896" s="832" t="s">
        <v>6412</v>
      </c>
      <c r="F896" s="832" t="s">
        <v>6525</v>
      </c>
      <c r="G896" s="832" t="s">
        <v>6523</v>
      </c>
      <c r="H896" s="849">
        <v>3</v>
      </c>
      <c r="I896" s="849">
        <v>1140</v>
      </c>
      <c r="J896" s="832"/>
      <c r="K896" s="832">
        <v>380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5" customHeight="1" x14ac:dyDescent="0.2">
      <c r="A897" s="831" t="s">
        <v>6417</v>
      </c>
      <c r="B897" s="832" t="s">
        <v>6418</v>
      </c>
      <c r="C897" s="832" t="s">
        <v>606</v>
      </c>
      <c r="D897" s="832" t="s">
        <v>6373</v>
      </c>
      <c r="E897" s="832" t="s">
        <v>6412</v>
      </c>
      <c r="F897" s="832" t="s">
        <v>6470</v>
      </c>
      <c r="G897" s="832" t="s">
        <v>6471</v>
      </c>
      <c r="H897" s="849">
        <v>33</v>
      </c>
      <c r="I897" s="849">
        <v>8283</v>
      </c>
      <c r="J897" s="832">
        <v>16.43452380952381</v>
      </c>
      <c r="K897" s="832">
        <v>251</v>
      </c>
      <c r="L897" s="849">
        <v>2</v>
      </c>
      <c r="M897" s="849">
        <v>504</v>
      </c>
      <c r="N897" s="832">
        <v>1</v>
      </c>
      <c r="O897" s="832">
        <v>252</v>
      </c>
      <c r="P897" s="849">
        <v>5</v>
      </c>
      <c r="Q897" s="849">
        <v>1270</v>
      </c>
      <c r="R897" s="837">
        <v>2.5198412698412698</v>
      </c>
      <c r="S897" s="850">
        <v>254</v>
      </c>
    </row>
    <row r="898" spans="1:19" ht="14.45" customHeight="1" x14ac:dyDescent="0.2">
      <c r="A898" s="831" t="s">
        <v>6417</v>
      </c>
      <c r="B898" s="832" t="s">
        <v>6418</v>
      </c>
      <c r="C898" s="832" t="s">
        <v>606</v>
      </c>
      <c r="D898" s="832" t="s">
        <v>6373</v>
      </c>
      <c r="E898" s="832" t="s">
        <v>6412</v>
      </c>
      <c r="F898" s="832" t="s">
        <v>6502</v>
      </c>
      <c r="G898" s="832" t="s">
        <v>6503</v>
      </c>
      <c r="H898" s="849">
        <v>123</v>
      </c>
      <c r="I898" s="849">
        <v>15498</v>
      </c>
      <c r="J898" s="832">
        <v>61.015748031496067</v>
      </c>
      <c r="K898" s="832">
        <v>126</v>
      </c>
      <c r="L898" s="849">
        <v>2</v>
      </c>
      <c r="M898" s="849">
        <v>254</v>
      </c>
      <c r="N898" s="832">
        <v>1</v>
      </c>
      <c r="O898" s="832">
        <v>127</v>
      </c>
      <c r="P898" s="849">
        <v>5</v>
      </c>
      <c r="Q898" s="849">
        <v>630</v>
      </c>
      <c r="R898" s="837">
        <v>2.4803149606299213</v>
      </c>
      <c r="S898" s="850">
        <v>126</v>
      </c>
    </row>
    <row r="899" spans="1:19" ht="14.45" customHeight="1" x14ac:dyDescent="0.2">
      <c r="A899" s="831" t="s">
        <v>6417</v>
      </c>
      <c r="B899" s="832" t="s">
        <v>6418</v>
      </c>
      <c r="C899" s="832" t="s">
        <v>606</v>
      </c>
      <c r="D899" s="832" t="s">
        <v>6373</v>
      </c>
      <c r="E899" s="832" t="s">
        <v>6412</v>
      </c>
      <c r="F899" s="832" t="s">
        <v>6506</v>
      </c>
      <c r="G899" s="832" t="s">
        <v>6507</v>
      </c>
      <c r="H899" s="849">
        <v>11</v>
      </c>
      <c r="I899" s="849">
        <v>5445</v>
      </c>
      <c r="J899" s="832">
        <v>5.488911290322581</v>
      </c>
      <c r="K899" s="832">
        <v>495</v>
      </c>
      <c r="L899" s="849">
        <v>2</v>
      </c>
      <c r="M899" s="849">
        <v>992</v>
      </c>
      <c r="N899" s="832">
        <v>1</v>
      </c>
      <c r="O899" s="832">
        <v>496</v>
      </c>
      <c r="P899" s="849"/>
      <c r="Q899" s="849"/>
      <c r="R899" s="837"/>
      <c r="S899" s="850"/>
    </row>
    <row r="900" spans="1:19" ht="14.45" customHeight="1" x14ac:dyDescent="0.2">
      <c r="A900" s="831" t="s">
        <v>6417</v>
      </c>
      <c r="B900" s="832" t="s">
        <v>6418</v>
      </c>
      <c r="C900" s="832" t="s">
        <v>606</v>
      </c>
      <c r="D900" s="832" t="s">
        <v>6373</v>
      </c>
      <c r="E900" s="832" t="s">
        <v>6412</v>
      </c>
      <c r="F900" s="832" t="s">
        <v>6522</v>
      </c>
      <c r="G900" s="832" t="s">
        <v>6523</v>
      </c>
      <c r="H900" s="849">
        <v>16</v>
      </c>
      <c r="I900" s="849">
        <v>4912</v>
      </c>
      <c r="J900" s="832">
        <v>15.948051948051948</v>
      </c>
      <c r="K900" s="832">
        <v>307</v>
      </c>
      <c r="L900" s="849">
        <v>1</v>
      </c>
      <c r="M900" s="849">
        <v>308</v>
      </c>
      <c r="N900" s="832">
        <v>1</v>
      </c>
      <c r="O900" s="832">
        <v>308</v>
      </c>
      <c r="P900" s="849"/>
      <c r="Q900" s="849"/>
      <c r="R900" s="837"/>
      <c r="S900" s="850"/>
    </row>
    <row r="901" spans="1:19" ht="14.45" customHeight="1" x14ac:dyDescent="0.2">
      <c r="A901" s="831" t="s">
        <v>6417</v>
      </c>
      <c r="B901" s="832" t="s">
        <v>6418</v>
      </c>
      <c r="C901" s="832" t="s">
        <v>606</v>
      </c>
      <c r="D901" s="832" t="s">
        <v>6373</v>
      </c>
      <c r="E901" s="832" t="s">
        <v>6412</v>
      </c>
      <c r="F901" s="832" t="s">
        <v>6525</v>
      </c>
      <c r="G901" s="832" t="s">
        <v>6523</v>
      </c>
      <c r="H901" s="849">
        <v>20</v>
      </c>
      <c r="I901" s="849">
        <v>7600</v>
      </c>
      <c r="J901" s="832"/>
      <c r="K901" s="832">
        <v>380</v>
      </c>
      <c r="L901" s="849"/>
      <c r="M901" s="849"/>
      <c r="N901" s="832"/>
      <c r="O901" s="832"/>
      <c r="P901" s="849">
        <v>6</v>
      </c>
      <c r="Q901" s="849">
        <v>2310</v>
      </c>
      <c r="R901" s="837"/>
      <c r="S901" s="850">
        <v>385</v>
      </c>
    </row>
    <row r="902" spans="1:19" ht="14.45" customHeight="1" x14ac:dyDescent="0.2">
      <c r="A902" s="831" t="s">
        <v>6417</v>
      </c>
      <c r="B902" s="832" t="s">
        <v>6418</v>
      </c>
      <c r="C902" s="832" t="s">
        <v>606</v>
      </c>
      <c r="D902" s="832" t="s">
        <v>6384</v>
      </c>
      <c r="E902" s="832" t="s">
        <v>6412</v>
      </c>
      <c r="F902" s="832" t="s">
        <v>6470</v>
      </c>
      <c r="G902" s="832" t="s">
        <v>6471</v>
      </c>
      <c r="H902" s="849">
        <v>13</v>
      </c>
      <c r="I902" s="849">
        <v>3263</v>
      </c>
      <c r="J902" s="832">
        <v>2.1580687830687832</v>
      </c>
      <c r="K902" s="832">
        <v>251</v>
      </c>
      <c r="L902" s="849">
        <v>6</v>
      </c>
      <c r="M902" s="849">
        <v>1512</v>
      </c>
      <c r="N902" s="832">
        <v>1</v>
      </c>
      <c r="O902" s="832">
        <v>252</v>
      </c>
      <c r="P902" s="849">
        <v>7</v>
      </c>
      <c r="Q902" s="849">
        <v>1778</v>
      </c>
      <c r="R902" s="837">
        <v>1.1759259259259258</v>
      </c>
      <c r="S902" s="850">
        <v>254</v>
      </c>
    </row>
    <row r="903" spans="1:19" ht="14.45" customHeight="1" x14ac:dyDescent="0.2">
      <c r="A903" s="831" t="s">
        <v>6417</v>
      </c>
      <c r="B903" s="832" t="s">
        <v>6418</v>
      </c>
      <c r="C903" s="832" t="s">
        <v>606</v>
      </c>
      <c r="D903" s="832" t="s">
        <v>6384</v>
      </c>
      <c r="E903" s="832" t="s">
        <v>6412</v>
      </c>
      <c r="F903" s="832" t="s">
        <v>6502</v>
      </c>
      <c r="G903" s="832" t="s">
        <v>6503</v>
      </c>
      <c r="H903" s="849">
        <v>30</v>
      </c>
      <c r="I903" s="849">
        <v>3780</v>
      </c>
      <c r="J903" s="832">
        <v>7.4409448818897639</v>
      </c>
      <c r="K903" s="832">
        <v>126</v>
      </c>
      <c r="L903" s="849">
        <v>4</v>
      </c>
      <c r="M903" s="849">
        <v>508</v>
      </c>
      <c r="N903" s="832">
        <v>1</v>
      </c>
      <c r="O903" s="832">
        <v>127</v>
      </c>
      <c r="P903" s="849">
        <v>7</v>
      </c>
      <c r="Q903" s="849">
        <v>882</v>
      </c>
      <c r="R903" s="837">
        <v>1.7362204724409449</v>
      </c>
      <c r="S903" s="850">
        <v>126</v>
      </c>
    </row>
    <row r="904" spans="1:19" ht="14.45" customHeight="1" x14ac:dyDescent="0.2">
      <c r="A904" s="831" t="s">
        <v>6417</v>
      </c>
      <c r="B904" s="832" t="s">
        <v>6418</v>
      </c>
      <c r="C904" s="832" t="s">
        <v>606</v>
      </c>
      <c r="D904" s="832" t="s">
        <v>6384</v>
      </c>
      <c r="E904" s="832" t="s">
        <v>6412</v>
      </c>
      <c r="F904" s="832" t="s">
        <v>6504</v>
      </c>
      <c r="G904" s="832" t="s">
        <v>6505</v>
      </c>
      <c r="H904" s="849"/>
      <c r="I904" s="849"/>
      <c r="J904" s="832"/>
      <c r="K904" s="832"/>
      <c r="L904" s="849">
        <v>1</v>
      </c>
      <c r="M904" s="849">
        <v>332</v>
      </c>
      <c r="N904" s="832">
        <v>1</v>
      </c>
      <c r="O904" s="832">
        <v>332</v>
      </c>
      <c r="P904" s="849"/>
      <c r="Q904" s="849"/>
      <c r="R904" s="837"/>
      <c r="S904" s="850"/>
    </row>
    <row r="905" spans="1:19" ht="14.45" customHeight="1" x14ac:dyDescent="0.2">
      <c r="A905" s="831" t="s">
        <v>6417</v>
      </c>
      <c r="B905" s="832" t="s">
        <v>6418</v>
      </c>
      <c r="C905" s="832" t="s">
        <v>606</v>
      </c>
      <c r="D905" s="832" t="s">
        <v>6384</v>
      </c>
      <c r="E905" s="832" t="s">
        <v>6412</v>
      </c>
      <c r="F905" s="832" t="s">
        <v>6506</v>
      </c>
      <c r="G905" s="832" t="s">
        <v>6507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498</v>
      </c>
      <c r="R905" s="837"/>
      <c r="S905" s="850">
        <v>498</v>
      </c>
    </row>
    <row r="906" spans="1:19" ht="14.45" customHeight="1" x14ac:dyDescent="0.2">
      <c r="A906" s="831" t="s">
        <v>6417</v>
      </c>
      <c r="B906" s="832" t="s">
        <v>6418</v>
      </c>
      <c r="C906" s="832" t="s">
        <v>606</v>
      </c>
      <c r="D906" s="832" t="s">
        <v>6384</v>
      </c>
      <c r="E906" s="832" t="s">
        <v>6412</v>
      </c>
      <c r="F906" s="832" t="s">
        <v>6522</v>
      </c>
      <c r="G906" s="832" t="s">
        <v>6523</v>
      </c>
      <c r="H906" s="849">
        <v>12</v>
      </c>
      <c r="I906" s="849">
        <v>3684</v>
      </c>
      <c r="J906" s="832">
        <v>2.9902597402597402</v>
      </c>
      <c r="K906" s="832">
        <v>307</v>
      </c>
      <c r="L906" s="849">
        <v>4</v>
      </c>
      <c r="M906" s="849">
        <v>1232</v>
      </c>
      <c r="N906" s="832">
        <v>1</v>
      </c>
      <c r="O906" s="832">
        <v>308</v>
      </c>
      <c r="P906" s="849">
        <v>7</v>
      </c>
      <c r="Q906" s="849">
        <v>2170</v>
      </c>
      <c r="R906" s="837">
        <v>1.7613636363636365</v>
      </c>
      <c r="S906" s="850">
        <v>310</v>
      </c>
    </row>
    <row r="907" spans="1:19" ht="14.45" customHeight="1" x14ac:dyDescent="0.2">
      <c r="A907" s="831" t="s">
        <v>6417</v>
      </c>
      <c r="B907" s="832" t="s">
        <v>6418</v>
      </c>
      <c r="C907" s="832" t="s">
        <v>606</v>
      </c>
      <c r="D907" s="832" t="s">
        <v>6384</v>
      </c>
      <c r="E907" s="832" t="s">
        <v>6412</v>
      </c>
      <c r="F907" s="832" t="s">
        <v>6525</v>
      </c>
      <c r="G907" s="832" t="s">
        <v>6523</v>
      </c>
      <c r="H907" s="849">
        <v>1</v>
      </c>
      <c r="I907" s="849">
        <v>380</v>
      </c>
      <c r="J907" s="832">
        <v>0.99737532808398954</v>
      </c>
      <c r="K907" s="832">
        <v>380</v>
      </c>
      <c r="L907" s="849">
        <v>1</v>
      </c>
      <c r="M907" s="849">
        <v>381</v>
      </c>
      <c r="N907" s="832">
        <v>1</v>
      </c>
      <c r="O907" s="832">
        <v>381</v>
      </c>
      <c r="P907" s="849"/>
      <c r="Q907" s="849"/>
      <c r="R907" s="837"/>
      <c r="S907" s="850"/>
    </row>
    <row r="908" spans="1:19" ht="14.45" customHeight="1" x14ac:dyDescent="0.2">
      <c r="A908" s="831" t="s">
        <v>6417</v>
      </c>
      <c r="B908" s="832" t="s">
        <v>6418</v>
      </c>
      <c r="C908" s="832" t="s">
        <v>606</v>
      </c>
      <c r="D908" s="832" t="s">
        <v>6405</v>
      </c>
      <c r="E908" s="832" t="s">
        <v>6412</v>
      </c>
      <c r="F908" s="832" t="s">
        <v>6470</v>
      </c>
      <c r="G908" s="832" t="s">
        <v>6471</v>
      </c>
      <c r="H908" s="849">
        <v>22</v>
      </c>
      <c r="I908" s="849">
        <v>5522</v>
      </c>
      <c r="J908" s="832"/>
      <c r="K908" s="832">
        <v>251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5" customHeight="1" x14ac:dyDescent="0.2">
      <c r="A909" s="831" t="s">
        <v>6417</v>
      </c>
      <c r="B909" s="832" t="s">
        <v>6418</v>
      </c>
      <c r="C909" s="832" t="s">
        <v>606</v>
      </c>
      <c r="D909" s="832" t="s">
        <v>6405</v>
      </c>
      <c r="E909" s="832" t="s">
        <v>6412</v>
      </c>
      <c r="F909" s="832" t="s">
        <v>6502</v>
      </c>
      <c r="G909" s="832" t="s">
        <v>6503</v>
      </c>
      <c r="H909" s="849">
        <v>48</v>
      </c>
      <c r="I909" s="849">
        <v>6048</v>
      </c>
      <c r="J909" s="832"/>
      <c r="K909" s="832">
        <v>126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5" customHeight="1" x14ac:dyDescent="0.2">
      <c r="A910" s="831" t="s">
        <v>6417</v>
      </c>
      <c r="B910" s="832" t="s">
        <v>6418</v>
      </c>
      <c r="C910" s="832" t="s">
        <v>606</v>
      </c>
      <c r="D910" s="832" t="s">
        <v>6405</v>
      </c>
      <c r="E910" s="832" t="s">
        <v>6412</v>
      </c>
      <c r="F910" s="832" t="s">
        <v>6510</v>
      </c>
      <c r="G910" s="832" t="s">
        <v>6507</v>
      </c>
      <c r="H910" s="849">
        <v>2</v>
      </c>
      <c r="I910" s="849">
        <v>1136</v>
      </c>
      <c r="J910" s="832"/>
      <c r="K910" s="832">
        <v>568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5" customHeight="1" x14ac:dyDescent="0.2">
      <c r="A911" s="831" t="s">
        <v>6417</v>
      </c>
      <c r="B911" s="832" t="s">
        <v>6418</v>
      </c>
      <c r="C911" s="832" t="s">
        <v>606</v>
      </c>
      <c r="D911" s="832" t="s">
        <v>6405</v>
      </c>
      <c r="E911" s="832" t="s">
        <v>6412</v>
      </c>
      <c r="F911" s="832" t="s">
        <v>6511</v>
      </c>
      <c r="G911" s="832" t="s">
        <v>6509</v>
      </c>
      <c r="H911" s="849">
        <v>2</v>
      </c>
      <c r="I911" s="849">
        <v>1522</v>
      </c>
      <c r="J911" s="832"/>
      <c r="K911" s="832">
        <v>761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5" customHeight="1" x14ac:dyDescent="0.2">
      <c r="A912" s="831" t="s">
        <v>6417</v>
      </c>
      <c r="B912" s="832" t="s">
        <v>6418</v>
      </c>
      <c r="C912" s="832" t="s">
        <v>606</v>
      </c>
      <c r="D912" s="832" t="s">
        <v>6405</v>
      </c>
      <c r="E912" s="832" t="s">
        <v>6412</v>
      </c>
      <c r="F912" s="832" t="s">
        <v>6518</v>
      </c>
      <c r="G912" s="832" t="s">
        <v>6519</v>
      </c>
      <c r="H912" s="849">
        <v>1</v>
      </c>
      <c r="I912" s="849">
        <v>215</v>
      </c>
      <c r="J912" s="832"/>
      <c r="K912" s="832">
        <v>215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5" customHeight="1" x14ac:dyDescent="0.2">
      <c r="A913" s="831" t="s">
        <v>6417</v>
      </c>
      <c r="B913" s="832" t="s">
        <v>6418</v>
      </c>
      <c r="C913" s="832" t="s">
        <v>606</v>
      </c>
      <c r="D913" s="832" t="s">
        <v>6405</v>
      </c>
      <c r="E913" s="832" t="s">
        <v>6412</v>
      </c>
      <c r="F913" s="832" t="s">
        <v>6520</v>
      </c>
      <c r="G913" s="832" t="s">
        <v>6521</v>
      </c>
      <c r="H913" s="849">
        <v>2</v>
      </c>
      <c r="I913" s="849">
        <v>170</v>
      </c>
      <c r="J913" s="832"/>
      <c r="K913" s="832">
        <v>85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5" customHeight="1" x14ac:dyDescent="0.2">
      <c r="A914" s="831" t="s">
        <v>6417</v>
      </c>
      <c r="B914" s="832" t="s">
        <v>6418</v>
      </c>
      <c r="C914" s="832" t="s">
        <v>606</v>
      </c>
      <c r="D914" s="832" t="s">
        <v>6405</v>
      </c>
      <c r="E914" s="832" t="s">
        <v>6412</v>
      </c>
      <c r="F914" s="832" t="s">
        <v>6522</v>
      </c>
      <c r="G914" s="832" t="s">
        <v>6523</v>
      </c>
      <c r="H914" s="849">
        <v>2</v>
      </c>
      <c r="I914" s="849">
        <v>614</v>
      </c>
      <c r="J914" s="832"/>
      <c r="K914" s="832">
        <v>307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5" customHeight="1" x14ac:dyDescent="0.2">
      <c r="A915" s="831" t="s">
        <v>6417</v>
      </c>
      <c r="B915" s="832" t="s">
        <v>6418</v>
      </c>
      <c r="C915" s="832" t="s">
        <v>606</v>
      </c>
      <c r="D915" s="832" t="s">
        <v>6405</v>
      </c>
      <c r="E915" s="832" t="s">
        <v>6412</v>
      </c>
      <c r="F915" s="832" t="s">
        <v>6525</v>
      </c>
      <c r="G915" s="832" t="s">
        <v>6523</v>
      </c>
      <c r="H915" s="849">
        <v>24</v>
      </c>
      <c r="I915" s="849">
        <v>9120</v>
      </c>
      <c r="J915" s="832"/>
      <c r="K915" s="832">
        <v>380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5" customHeight="1" x14ac:dyDescent="0.2">
      <c r="A916" s="831" t="s">
        <v>6417</v>
      </c>
      <c r="B916" s="832" t="s">
        <v>6418</v>
      </c>
      <c r="C916" s="832" t="s">
        <v>606</v>
      </c>
      <c r="D916" s="832" t="s">
        <v>6406</v>
      </c>
      <c r="E916" s="832" t="s">
        <v>6412</v>
      </c>
      <c r="F916" s="832" t="s">
        <v>6470</v>
      </c>
      <c r="G916" s="832" t="s">
        <v>6471</v>
      </c>
      <c r="H916" s="849"/>
      <c r="I916" s="849"/>
      <c r="J916" s="832"/>
      <c r="K916" s="832"/>
      <c r="L916" s="849">
        <v>28</v>
      </c>
      <c r="M916" s="849">
        <v>7056</v>
      </c>
      <c r="N916" s="832">
        <v>1</v>
      </c>
      <c r="O916" s="832">
        <v>252</v>
      </c>
      <c r="P916" s="849">
        <v>13</v>
      </c>
      <c r="Q916" s="849">
        <v>3302</v>
      </c>
      <c r="R916" s="837">
        <v>0.46797052154195012</v>
      </c>
      <c r="S916" s="850">
        <v>254</v>
      </c>
    </row>
    <row r="917" spans="1:19" ht="14.45" customHeight="1" x14ac:dyDescent="0.2">
      <c r="A917" s="831" t="s">
        <v>6417</v>
      </c>
      <c r="B917" s="832" t="s">
        <v>6418</v>
      </c>
      <c r="C917" s="832" t="s">
        <v>606</v>
      </c>
      <c r="D917" s="832" t="s">
        <v>6406</v>
      </c>
      <c r="E917" s="832" t="s">
        <v>6412</v>
      </c>
      <c r="F917" s="832" t="s">
        <v>6502</v>
      </c>
      <c r="G917" s="832" t="s">
        <v>6503</v>
      </c>
      <c r="H917" s="849">
        <v>1</v>
      </c>
      <c r="I917" s="849">
        <v>126</v>
      </c>
      <c r="J917" s="832">
        <v>1.0791366906474821E-2</v>
      </c>
      <c r="K917" s="832">
        <v>126</v>
      </c>
      <c r="L917" s="849">
        <v>92</v>
      </c>
      <c r="M917" s="849">
        <v>11676</v>
      </c>
      <c r="N917" s="832">
        <v>1</v>
      </c>
      <c r="O917" s="832">
        <v>126.91304347826087</v>
      </c>
      <c r="P917" s="849">
        <v>66</v>
      </c>
      <c r="Q917" s="849">
        <v>8316</v>
      </c>
      <c r="R917" s="837">
        <v>0.71223021582733814</v>
      </c>
      <c r="S917" s="850">
        <v>126</v>
      </c>
    </row>
    <row r="918" spans="1:19" ht="14.45" customHeight="1" x14ac:dyDescent="0.2">
      <c r="A918" s="831" t="s">
        <v>6417</v>
      </c>
      <c r="B918" s="832" t="s">
        <v>6418</v>
      </c>
      <c r="C918" s="832" t="s">
        <v>606</v>
      </c>
      <c r="D918" s="832" t="s">
        <v>6406</v>
      </c>
      <c r="E918" s="832" t="s">
        <v>6412</v>
      </c>
      <c r="F918" s="832" t="s">
        <v>6522</v>
      </c>
      <c r="G918" s="832" t="s">
        <v>6523</v>
      </c>
      <c r="H918" s="849">
        <v>2</v>
      </c>
      <c r="I918" s="849">
        <v>614</v>
      </c>
      <c r="J918" s="832">
        <v>0.39870129870129872</v>
      </c>
      <c r="K918" s="832">
        <v>307</v>
      </c>
      <c r="L918" s="849">
        <v>5</v>
      </c>
      <c r="M918" s="849">
        <v>1540</v>
      </c>
      <c r="N918" s="832">
        <v>1</v>
      </c>
      <c r="O918" s="832">
        <v>308</v>
      </c>
      <c r="P918" s="849">
        <v>14</v>
      </c>
      <c r="Q918" s="849">
        <v>4340</v>
      </c>
      <c r="R918" s="837">
        <v>2.8181818181818183</v>
      </c>
      <c r="S918" s="850">
        <v>310</v>
      </c>
    </row>
    <row r="919" spans="1:19" ht="14.45" customHeight="1" x14ac:dyDescent="0.2">
      <c r="A919" s="831" t="s">
        <v>6417</v>
      </c>
      <c r="B919" s="832" t="s">
        <v>6418</v>
      </c>
      <c r="C919" s="832" t="s">
        <v>606</v>
      </c>
      <c r="D919" s="832" t="s">
        <v>6406</v>
      </c>
      <c r="E919" s="832" t="s">
        <v>6412</v>
      </c>
      <c r="F919" s="832" t="s">
        <v>6525</v>
      </c>
      <c r="G919" s="832" t="s">
        <v>6523</v>
      </c>
      <c r="H919" s="849"/>
      <c r="I919" s="849"/>
      <c r="J919" s="832"/>
      <c r="K919" s="832"/>
      <c r="L919" s="849">
        <v>31</v>
      </c>
      <c r="M919" s="849">
        <v>11811</v>
      </c>
      <c r="N919" s="832">
        <v>1</v>
      </c>
      <c r="O919" s="832">
        <v>381</v>
      </c>
      <c r="P919" s="849">
        <v>7</v>
      </c>
      <c r="Q919" s="849">
        <v>2695</v>
      </c>
      <c r="R919" s="837">
        <v>0.2281771230209127</v>
      </c>
      <c r="S919" s="850">
        <v>385</v>
      </c>
    </row>
    <row r="920" spans="1:19" ht="14.45" customHeight="1" x14ac:dyDescent="0.2">
      <c r="A920" s="831" t="s">
        <v>6417</v>
      </c>
      <c r="B920" s="832" t="s">
        <v>6418</v>
      </c>
      <c r="C920" s="832" t="s">
        <v>606</v>
      </c>
      <c r="D920" s="832" t="s">
        <v>6386</v>
      </c>
      <c r="E920" s="832" t="s">
        <v>6412</v>
      </c>
      <c r="F920" s="832" t="s">
        <v>6470</v>
      </c>
      <c r="G920" s="832" t="s">
        <v>6471</v>
      </c>
      <c r="H920" s="849">
        <v>8</v>
      </c>
      <c r="I920" s="849">
        <v>2008</v>
      </c>
      <c r="J920" s="832">
        <v>1.1383219954648527</v>
      </c>
      <c r="K920" s="832">
        <v>251</v>
      </c>
      <c r="L920" s="849">
        <v>7</v>
      </c>
      <c r="M920" s="849">
        <v>1764</v>
      </c>
      <c r="N920" s="832">
        <v>1</v>
      </c>
      <c r="O920" s="832">
        <v>252</v>
      </c>
      <c r="P920" s="849">
        <v>10</v>
      </c>
      <c r="Q920" s="849">
        <v>2540</v>
      </c>
      <c r="R920" s="837">
        <v>1.4399092970521541</v>
      </c>
      <c r="S920" s="850">
        <v>254</v>
      </c>
    </row>
    <row r="921" spans="1:19" ht="14.45" customHeight="1" x14ac:dyDescent="0.2">
      <c r="A921" s="831" t="s">
        <v>6417</v>
      </c>
      <c r="B921" s="832" t="s">
        <v>6418</v>
      </c>
      <c r="C921" s="832" t="s">
        <v>606</v>
      </c>
      <c r="D921" s="832" t="s">
        <v>6386</v>
      </c>
      <c r="E921" s="832" t="s">
        <v>6412</v>
      </c>
      <c r="F921" s="832" t="s">
        <v>6502</v>
      </c>
      <c r="G921" s="832" t="s">
        <v>6503</v>
      </c>
      <c r="H921" s="849">
        <v>35</v>
      </c>
      <c r="I921" s="849">
        <v>4410</v>
      </c>
      <c r="J921" s="832">
        <v>2.1756290083867786</v>
      </c>
      <c r="K921" s="832">
        <v>126</v>
      </c>
      <c r="L921" s="849">
        <v>16</v>
      </c>
      <c r="M921" s="849">
        <v>2027</v>
      </c>
      <c r="N921" s="832">
        <v>1</v>
      </c>
      <c r="O921" s="832">
        <v>126.6875</v>
      </c>
      <c r="P921" s="849">
        <v>17</v>
      </c>
      <c r="Q921" s="849">
        <v>2142</v>
      </c>
      <c r="R921" s="837">
        <v>1.0567340897878639</v>
      </c>
      <c r="S921" s="850">
        <v>126</v>
      </c>
    </row>
    <row r="922" spans="1:19" ht="14.45" customHeight="1" x14ac:dyDescent="0.2">
      <c r="A922" s="831" t="s">
        <v>6417</v>
      </c>
      <c r="B922" s="832" t="s">
        <v>6418</v>
      </c>
      <c r="C922" s="832" t="s">
        <v>606</v>
      </c>
      <c r="D922" s="832" t="s">
        <v>6386</v>
      </c>
      <c r="E922" s="832" t="s">
        <v>6412</v>
      </c>
      <c r="F922" s="832" t="s">
        <v>6506</v>
      </c>
      <c r="G922" s="832" t="s">
        <v>6507</v>
      </c>
      <c r="H922" s="849">
        <v>13</v>
      </c>
      <c r="I922" s="849">
        <v>6435</v>
      </c>
      <c r="J922" s="832">
        <v>6.486895161290323</v>
      </c>
      <c r="K922" s="832">
        <v>495</v>
      </c>
      <c r="L922" s="849">
        <v>2</v>
      </c>
      <c r="M922" s="849">
        <v>992</v>
      </c>
      <c r="N922" s="832">
        <v>1</v>
      </c>
      <c r="O922" s="832">
        <v>496</v>
      </c>
      <c r="P922" s="849"/>
      <c r="Q922" s="849"/>
      <c r="R922" s="837"/>
      <c r="S922" s="850"/>
    </row>
    <row r="923" spans="1:19" ht="14.45" customHeight="1" x14ac:dyDescent="0.2">
      <c r="A923" s="831" t="s">
        <v>6417</v>
      </c>
      <c r="B923" s="832" t="s">
        <v>6418</v>
      </c>
      <c r="C923" s="832" t="s">
        <v>606</v>
      </c>
      <c r="D923" s="832" t="s">
        <v>6386</v>
      </c>
      <c r="E923" s="832" t="s">
        <v>6412</v>
      </c>
      <c r="F923" s="832" t="s">
        <v>6522</v>
      </c>
      <c r="G923" s="832" t="s">
        <v>6523</v>
      </c>
      <c r="H923" s="849">
        <v>3</v>
      </c>
      <c r="I923" s="849">
        <v>921</v>
      </c>
      <c r="J923" s="832">
        <v>0.59805194805194806</v>
      </c>
      <c r="K923" s="832">
        <v>307</v>
      </c>
      <c r="L923" s="849">
        <v>5</v>
      </c>
      <c r="M923" s="849">
        <v>1540</v>
      </c>
      <c r="N923" s="832">
        <v>1</v>
      </c>
      <c r="O923" s="832">
        <v>308</v>
      </c>
      <c r="P923" s="849">
        <v>4</v>
      </c>
      <c r="Q923" s="849">
        <v>1240</v>
      </c>
      <c r="R923" s="837">
        <v>0.80519480519480524</v>
      </c>
      <c r="S923" s="850">
        <v>310</v>
      </c>
    </row>
    <row r="924" spans="1:19" ht="14.45" customHeight="1" x14ac:dyDescent="0.2">
      <c r="A924" s="831" t="s">
        <v>6417</v>
      </c>
      <c r="B924" s="832" t="s">
        <v>6418</v>
      </c>
      <c r="C924" s="832" t="s">
        <v>606</v>
      </c>
      <c r="D924" s="832" t="s">
        <v>6386</v>
      </c>
      <c r="E924" s="832" t="s">
        <v>6412</v>
      </c>
      <c r="F924" s="832" t="s">
        <v>6525</v>
      </c>
      <c r="G924" s="832" t="s">
        <v>6523</v>
      </c>
      <c r="H924" s="849"/>
      <c r="I924" s="849"/>
      <c r="J924" s="832"/>
      <c r="K924" s="832"/>
      <c r="L924" s="849">
        <v>2</v>
      </c>
      <c r="M924" s="849">
        <v>762</v>
      </c>
      <c r="N924" s="832">
        <v>1</v>
      </c>
      <c r="O924" s="832">
        <v>381</v>
      </c>
      <c r="P924" s="849">
        <v>10</v>
      </c>
      <c r="Q924" s="849">
        <v>3850</v>
      </c>
      <c r="R924" s="837">
        <v>5.0524934383202096</v>
      </c>
      <c r="S924" s="850">
        <v>385</v>
      </c>
    </row>
    <row r="925" spans="1:19" ht="14.45" customHeight="1" x14ac:dyDescent="0.2">
      <c r="A925" s="831" t="s">
        <v>6417</v>
      </c>
      <c r="B925" s="832" t="s">
        <v>6418</v>
      </c>
      <c r="C925" s="832" t="s">
        <v>606</v>
      </c>
      <c r="D925" s="832" t="s">
        <v>2940</v>
      </c>
      <c r="E925" s="832" t="s">
        <v>6412</v>
      </c>
      <c r="F925" s="832" t="s">
        <v>6470</v>
      </c>
      <c r="G925" s="832" t="s">
        <v>6471</v>
      </c>
      <c r="H925" s="849">
        <v>3</v>
      </c>
      <c r="I925" s="849">
        <v>753</v>
      </c>
      <c r="J925" s="832">
        <v>1.4940476190476191</v>
      </c>
      <c r="K925" s="832">
        <v>251</v>
      </c>
      <c r="L925" s="849">
        <v>2</v>
      </c>
      <c r="M925" s="849">
        <v>504</v>
      </c>
      <c r="N925" s="832">
        <v>1</v>
      </c>
      <c r="O925" s="832">
        <v>252</v>
      </c>
      <c r="P925" s="849">
        <v>13</v>
      </c>
      <c r="Q925" s="849">
        <v>3302</v>
      </c>
      <c r="R925" s="837">
        <v>6.5515873015873014</v>
      </c>
      <c r="S925" s="850">
        <v>254</v>
      </c>
    </row>
    <row r="926" spans="1:19" ht="14.45" customHeight="1" x14ac:dyDescent="0.2">
      <c r="A926" s="831" t="s">
        <v>6417</v>
      </c>
      <c r="B926" s="832" t="s">
        <v>6418</v>
      </c>
      <c r="C926" s="832" t="s">
        <v>606</v>
      </c>
      <c r="D926" s="832" t="s">
        <v>2940</v>
      </c>
      <c r="E926" s="832" t="s">
        <v>6412</v>
      </c>
      <c r="F926" s="832" t="s">
        <v>6502</v>
      </c>
      <c r="G926" s="832" t="s">
        <v>6503</v>
      </c>
      <c r="H926" s="849">
        <v>4</v>
      </c>
      <c r="I926" s="849">
        <v>504</v>
      </c>
      <c r="J926" s="832">
        <v>1.3228346456692914</v>
      </c>
      <c r="K926" s="832">
        <v>126</v>
      </c>
      <c r="L926" s="849">
        <v>3</v>
      </c>
      <c r="M926" s="849">
        <v>381</v>
      </c>
      <c r="N926" s="832">
        <v>1</v>
      </c>
      <c r="O926" s="832">
        <v>127</v>
      </c>
      <c r="P926" s="849">
        <v>31</v>
      </c>
      <c r="Q926" s="849">
        <v>3906</v>
      </c>
      <c r="R926" s="837">
        <v>10.251968503937007</v>
      </c>
      <c r="S926" s="850">
        <v>126</v>
      </c>
    </row>
    <row r="927" spans="1:19" ht="14.45" customHeight="1" x14ac:dyDescent="0.2">
      <c r="A927" s="831" t="s">
        <v>6417</v>
      </c>
      <c r="B927" s="832" t="s">
        <v>6418</v>
      </c>
      <c r="C927" s="832" t="s">
        <v>606</v>
      </c>
      <c r="D927" s="832" t="s">
        <v>2940</v>
      </c>
      <c r="E927" s="832" t="s">
        <v>6412</v>
      </c>
      <c r="F927" s="832" t="s">
        <v>6506</v>
      </c>
      <c r="G927" s="832" t="s">
        <v>6507</v>
      </c>
      <c r="H927" s="849">
        <v>2</v>
      </c>
      <c r="I927" s="849">
        <v>990</v>
      </c>
      <c r="J927" s="832"/>
      <c r="K927" s="832">
        <v>495</v>
      </c>
      <c r="L927" s="849"/>
      <c r="M927" s="849"/>
      <c r="N927" s="832"/>
      <c r="O927" s="832"/>
      <c r="P927" s="849">
        <v>4</v>
      </c>
      <c r="Q927" s="849">
        <v>1992</v>
      </c>
      <c r="R927" s="837"/>
      <c r="S927" s="850">
        <v>498</v>
      </c>
    </row>
    <row r="928" spans="1:19" ht="14.45" customHeight="1" x14ac:dyDescent="0.2">
      <c r="A928" s="831" t="s">
        <v>6417</v>
      </c>
      <c r="B928" s="832" t="s">
        <v>6418</v>
      </c>
      <c r="C928" s="832" t="s">
        <v>606</v>
      </c>
      <c r="D928" s="832" t="s">
        <v>2940</v>
      </c>
      <c r="E928" s="832" t="s">
        <v>6412</v>
      </c>
      <c r="F928" s="832" t="s">
        <v>6510</v>
      </c>
      <c r="G928" s="832" t="s">
        <v>6507</v>
      </c>
      <c r="H928" s="849"/>
      <c r="I928" s="849"/>
      <c r="J928" s="832"/>
      <c r="K928" s="832"/>
      <c r="L928" s="849"/>
      <c r="M928" s="849"/>
      <c r="N928" s="832"/>
      <c r="O928" s="832"/>
      <c r="P928" s="849">
        <v>3</v>
      </c>
      <c r="Q928" s="849">
        <v>1719</v>
      </c>
      <c r="R928" s="837"/>
      <c r="S928" s="850">
        <v>573</v>
      </c>
    </row>
    <row r="929" spans="1:19" ht="14.45" customHeight="1" x14ac:dyDescent="0.2">
      <c r="A929" s="831" t="s">
        <v>6417</v>
      </c>
      <c r="B929" s="832" t="s">
        <v>6418</v>
      </c>
      <c r="C929" s="832" t="s">
        <v>606</v>
      </c>
      <c r="D929" s="832" t="s">
        <v>2940</v>
      </c>
      <c r="E929" s="832" t="s">
        <v>6412</v>
      </c>
      <c r="F929" s="832" t="s">
        <v>6520</v>
      </c>
      <c r="G929" s="832" t="s">
        <v>6521</v>
      </c>
      <c r="H929" s="849"/>
      <c r="I929" s="849"/>
      <c r="J929" s="832"/>
      <c r="K929" s="832"/>
      <c r="L929" s="849"/>
      <c r="M929" s="849"/>
      <c r="N929" s="832"/>
      <c r="O929" s="832"/>
      <c r="P929" s="849">
        <v>1</v>
      </c>
      <c r="Q929" s="849">
        <v>88</v>
      </c>
      <c r="R929" s="837"/>
      <c r="S929" s="850">
        <v>88</v>
      </c>
    </row>
    <row r="930" spans="1:19" ht="14.45" customHeight="1" x14ac:dyDescent="0.2">
      <c r="A930" s="831" t="s">
        <v>6417</v>
      </c>
      <c r="B930" s="832" t="s">
        <v>6418</v>
      </c>
      <c r="C930" s="832" t="s">
        <v>606</v>
      </c>
      <c r="D930" s="832" t="s">
        <v>2940</v>
      </c>
      <c r="E930" s="832" t="s">
        <v>6412</v>
      </c>
      <c r="F930" s="832" t="s">
        <v>6522</v>
      </c>
      <c r="G930" s="832" t="s">
        <v>6523</v>
      </c>
      <c r="H930" s="849">
        <v>3</v>
      </c>
      <c r="I930" s="849">
        <v>921</v>
      </c>
      <c r="J930" s="832">
        <v>0.99675324675324672</v>
      </c>
      <c r="K930" s="832">
        <v>307</v>
      </c>
      <c r="L930" s="849">
        <v>3</v>
      </c>
      <c r="M930" s="849">
        <v>924</v>
      </c>
      <c r="N930" s="832">
        <v>1</v>
      </c>
      <c r="O930" s="832">
        <v>308</v>
      </c>
      <c r="P930" s="849">
        <v>8</v>
      </c>
      <c r="Q930" s="849">
        <v>2480</v>
      </c>
      <c r="R930" s="837">
        <v>2.6839826839826841</v>
      </c>
      <c r="S930" s="850">
        <v>310</v>
      </c>
    </row>
    <row r="931" spans="1:19" ht="14.45" customHeight="1" x14ac:dyDescent="0.2">
      <c r="A931" s="831" t="s">
        <v>6417</v>
      </c>
      <c r="B931" s="832" t="s">
        <v>6418</v>
      </c>
      <c r="C931" s="832" t="s">
        <v>606</v>
      </c>
      <c r="D931" s="832" t="s">
        <v>2940</v>
      </c>
      <c r="E931" s="832" t="s">
        <v>6412</v>
      </c>
      <c r="F931" s="832" t="s">
        <v>6524</v>
      </c>
      <c r="G931" s="832" t="s">
        <v>6519</v>
      </c>
      <c r="H931" s="849">
        <v>1</v>
      </c>
      <c r="I931" s="849">
        <v>178</v>
      </c>
      <c r="J931" s="832"/>
      <c r="K931" s="832">
        <v>178</v>
      </c>
      <c r="L931" s="849"/>
      <c r="M931" s="849"/>
      <c r="N931" s="832"/>
      <c r="O931" s="832"/>
      <c r="P931" s="849">
        <v>4</v>
      </c>
      <c r="Q931" s="849">
        <v>716</v>
      </c>
      <c r="R931" s="837"/>
      <c r="S931" s="850">
        <v>179</v>
      </c>
    </row>
    <row r="932" spans="1:19" ht="14.45" customHeight="1" x14ac:dyDescent="0.2">
      <c r="A932" s="831" t="s">
        <v>6417</v>
      </c>
      <c r="B932" s="832" t="s">
        <v>6418</v>
      </c>
      <c r="C932" s="832" t="s">
        <v>606</v>
      </c>
      <c r="D932" s="832" t="s">
        <v>2940</v>
      </c>
      <c r="E932" s="832" t="s">
        <v>6412</v>
      </c>
      <c r="F932" s="832" t="s">
        <v>6525</v>
      </c>
      <c r="G932" s="832" t="s">
        <v>6523</v>
      </c>
      <c r="H932" s="849"/>
      <c r="I932" s="849"/>
      <c r="J932" s="832"/>
      <c r="K932" s="832"/>
      <c r="L932" s="849"/>
      <c r="M932" s="849"/>
      <c r="N932" s="832"/>
      <c r="O932" s="832"/>
      <c r="P932" s="849">
        <v>4</v>
      </c>
      <c r="Q932" s="849">
        <v>1540</v>
      </c>
      <c r="R932" s="837"/>
      <c r="S932" s="850">
        <v>385</v>
      </c>
    </row>
    <row r="933" spans="1:19" ht="14.45" customHeight="1" x14ac:dyDescent="0.2">
      <c r="A933" s="831" t="s">
        <v>6417</v>
      </c>
      <c r="B933" s="832" t="s">
        <v>6418</v>
      </c>
      <c r="C933" s="832" t="s">
        <v>606</v>
      </c>
      <c r="D933" s="832" t="s">
        <v>2946</v>
      </c>
      <c r="E933" s="832" t="s">
        <v>6412</v>
      </c>
      <c r="F933" s="832" t="s">
        <v>6470</v>
      </c>
      <c r="G933" s="832" t="s">
        <v>6471</v>
      </c>
      <c r="H933" s="849">
        <v>6</v>
      </c>
      <c r="I933" s="849">
        <v>1506</v>
      </c>
      <c r="J933" s="832"/>
      <c r="K933" s="832">
        <v>251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5" customHeight="1" x14ac:dyDescent="0.2">
      <c r="A934" s="831" t="s">
        <v>6417</v>
      </c>
      <c r="B934" s="832" t="s">
        <v>6418</v>
      </c>
      <c r="C934" s="832" t="s">
        <v>606</v>
      </c>
      <c r="D934" s="832" t="s">
        <v>2946</v>
      </c>
      <c r="E934" s="832" t="s">
        <v>6412</v>
      </c>
      <c r="F934" s="832" t="s">
        <v>6502</v>
      </c>
      <c r="G934" s="832" t="s">
        <v>6503</v>
      </c>
      <c r="H934" s="849">
        <v>44</v>
      </c>
      <c r="I934" s="849">
        <v>5544</v>
      </c>
      <c r="J934" s="832"/>
      <c r="K934" s="832">
        <v>126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5" customHeight="1" x14ac:dyDescent="0.2">
      <c r="A935" s="831" t="s">
        <v>6417</v>
      </c>
      <c r="B935" s="832" t="s">
        <v>6418</v>
      </c>
      <c r="C935" s="832" t="s">
        <v>606</v>
      </c>
      <c r="D935" s="832" t="s">
        <v>2946</v>
      </c>
      <c r="E935" s="832" t="s">
        <v>6412</v>
      </c>
      <c r="F935" s="832" t="s">
        <v>6506</v>
      </c>
      <c r="G935" s="832" t="s">
        <v>6507</v>
      </c>
      <c r="H935" s="849">
        <v>4</v>
      </c>
      <c r="I935" s="849">
        <v>1980</v>
      </c>
      <c r="J935" s="832"/>
      <c r="K935" s="832">
        <v>495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5" customHeight="1" x14ac:dyDescent="0.2">
      <c r="A936" s="831" t="s">
        <v>6417</v>
      </c>
      <c r="B936" s="832" t="s">
        <v>6418</v>
      </c>
      <c r="C936" s="832" t="s">
        <v>606</v>
      </c>
      <c r="D936" s="832" t="s">
        <v>2946</v>
      </c>
      <c r="E936" s="832" t="s">
        <v>6412</v>
      </c>
      <c r="F936" s="832" t="s">
        <v>6522</v>
      </c>
      <c r="G936" s="832" t="s">
        <v>6523</v>
      </c>
      <c r="H936" s="849">
        <v>10</v>
      </c>
      <c r="I936" s="849">
        <v>3070</v>
      </c>
      <c r="J936" s="832"/>
      <c r="K936" s="832">
        <v>307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5" customHeight="1" x14ac:dyDescent="0.2">
      <c r="A937" s="831" t="s">
        <v>6417</v>
      </c>
      <c r="B937" s="832" t="s">
        <v>6418</v>
      </c>
      <c r="C937" s="832" t="s">
        <v>606</v>
      </c>
      <c r="D937" s="832" t="s">
        <v>6368</v>
      </c>
      <c r="E937" s="832" t="s">
        <v>6412</v>
      </c>
      <c r="F937" s="832" t="s">
        <v>6470</v>
      </c>
      <c r="G937" s="832" t="s">
        <v>6471</v>
      </c>
      <c r="H937" s="849"/>
      <c r="I937" s="849"/>
      <c r="J937" s="832"/>
      <c r="K937" s="832"/>
      <c r="L937" s="849">
        <v>1</v>
      </c>
      <c r="M937" s="849">
        <v>252</v>
      </c>
      <c r="N937" s="832">
        <v>1</v>
      </c>
      <c r="O937" s="832">
        <v>252</v>
      </c>
      <c r="P937" s="849"/>
      <c r="Q937" s="849"/>
      <c r="R937" s="837"/>
      <c r="S937" s="850"/>
    </row>
    <row r="938" spans="1:19" ht="14.45" customHeight="1" x14ac:dyDescent="0.2">
      <c r="A938" s="831" t="s">
        <v>6417</v>
      </c>
      <c r="B938" s="832" t="s">
        <v>6418</v>
      </c>
      <c r="C938" s="832" t="s">
        <v>606</v>
      </c>
      <c r="D938" s="832" t="s">
        <v>6368</v>
      </c>
      <c r="E938" s="832" t="s">
        <v>6412</v>
      </c>
      <c r="F938" s="832" t="s">
        <v>6502</v>
      </c>
      <c r="G938" s="832" t="s">
        <v>6503</v>
      </c>
      <c r="H938" s="849"/>
      <c r="I938" s="849"/>
      <c r="J938" s="832"/>
      <c r="K938" s="832"/>
      <c r="L938" s="849">
        <v>1</v>
      </c>
      <c r="M938" s="849">
        <v>126</v>
      </c>
      <c r="N938" s="832">
        <v>1</v>
      </c>
      <c r="O938" s="832">
        <v>126</v>
      </c>
      <c r="P938" s="849"/>
      <c r="Q938" s="849"/>
      <c r="R938" s="837"/>
      <c r="S938" s="850"/>
    </row>
    <row r="939" spans="1:19" ht="14.45" customHeight="1" x14ac:dyDescent="0.2">
      <c r="A939" s="831" t="s">
        <v>6417</v>
      </c>
      <c r="B939" s="832" t="s">
        <v>6418</v>
      </c>
      <c r="C939" s="832" t="s">
        <v>606</v>
      </c>
      <c r="D939" s="832" t="s">
        <v>6368</v>
      </c>
      <c r="E939" s="832" t="s">
        <v>6412</v>
      </c>
      <c r="F939" s="832" t="s">
        <v>6525</v>
      </c>
      <c r="G939" s="832" t="s">
        <v>6523</v>
      </c>
      <c r="H939" s="849"/>
      <c r="I939" s="849"/>
      <c r="J939" s="832"/>
      <c r="K939" s="832"/>
      <c r="L939" s="849">
        <v>1</v>
      </c>
      <c r="M939" s="849">
        <v>381</v>
      </c>
      <c r="N939" s="832">
        <v>1</v>
      </c>
      <c r="O939" s="832">
        <v>381</v>
      </c>
      <c r="P939" s="849"/>
      <c r="Q939" s="849"/>
      <c r="R939" s="837"/>
      <c r="S939" s="850"/>
    </row>
    <row r="940" spans="1:19" ht="14.45" customHeight="1" x14ac:dyDescent="0.2">
      <c r="A940" s="831" t="s">
        <v>6417</v>
      </c>
      <c r="B940" s="832" t="s">
        <v>6418</v>
      </c>
      <c r="C940" s="832" t="s">
        <v>606</v>
      </c>
      <c r="D940" s="832" t="s">
        <v>6371</v>
      </c>
      <c r="E940" s="832" t="s">
        <v>6412</v>
      </c>
      <c r="F940" s="832" t="s">
        <v>6470</v>
      </c>
      <c r="G940" s="832" t="s">
        <v>6471</v>
      </c>
      <c r="H940" s="849"/>
      <c r="I940" s="849"/>
      <c r="J940" s="832"/>
      <c r="K940" s="832"/>
      <c r="L940" s="849">
        <v>4</v>
      </c>
      <c r="M940" s="849">
        <v>1008</v>
      </c>
      <c r="N940" s="832">
        <v>1</v>
      </c>
      <c r="O940" s="832">
        <v>252</v>
      </c>
      <c r="P940" s="849">
        <v>18</v>
      </c>
      <c r="Q940" s="849">
        <v>4572</v>
      </c>
      <c r="R940" s="837">
        <v>4.5357142857142856</v>
      </c>
      <c r="S940" s="850">
        <v>254</v>
      </c>
    </row>
    <row r="941" spans="1:19" ht="14.45" customHeight="1" x14ac:dyDescent="0.2">
      <c r="A941" s="831" t="s">
        <v>6417</v>
      </c>
      <c r="B941" s="832" t="s">
        <v>6418</v>
      </c>
      <c r="C941" s="832" t="s">
        <v>606</v>
      </c>
      <c r="D941" s="832" t="s">
        <v>6371</v>
      </c>
      <c r="E941" s="832" t="s">
        <v>6412</v>
      </c>
      <c r="F941" s="832" t="s">
        <v>6502</v>
      </c>
      <c r="G941" s="832" t="s">
        <v>6503</v>
      </c>
      <c r="H941" s="849"/>
      <c r="I941" s="849"/>
      <c r="J941" s="832"/>
      <c r="K941" s="832"/>
      <c r="L941" s="849">
        <v>3</v>
      </c>
      <c r="M941" s="849">
        <v>378</v>
      </c>
      <c r="N941" s="832">
        <v>1</v>
      </c>
      <c r="O941" s="832">
        <v>126</v>
      </c>
      <c r="P941" s="849">
        <v>70</v>
      </c>
      <c r="Q941" s="849">
        <v>8820</v>
      </c>
      <c r="R941" s="837">
        <v>23.333333333333332</v>
      </c>
      <c r="S941" s="850">
        <v>126</v>
      </c>
    </row>
    <row r="942" spans="1:19" ht="14.45" customHeight="1" x14ac:dyDescent="0.2">
      <c r="A942" s="831" t="s">
        <v>6417</v>
      </c>
      <c r="B942" s="832" t="s">
        <v>6418</v>
      </c>
      <c r="C942" s="832" t="s">
        <v>606</v>
      </c>
      <c r="D942" s="832" t="s">
        <v>6371</v>
      </c>
      <c r="E942" s="832" t="s">
        <v>6412</v>
      </c>
      <c r="F942" s="832" t="s">
        <v>6506</v>
      </c>
      <c r="G942" s="832" t="s">
        <v>6507</v>
      </c>
      <c r="H942" s="849"/>
      <c r="I942" s="849"/>
      <c r="J942" s="832"/>
      <c r="K942" s="832"/>
      <c r="L942" s="849">
        <v>3</v>
      </c>
      <c r="M942" s="849">
        <v>1488</v>
      </c>
      <c r="N942" s="832">
        <v>1</v>
      </c>
      <c r="O942" s="832">
        <v>496</v>
      </c>
      <c r="P942" s="849"/>
      <c r="Q942" s="849"/>
      <c r="R942" s="837"/>
      <c r="S942" s="850"/>
    </row>
    <row r="943" spans="1:19" ht="14.45" customHeight="1" x14ac:dyDescent="0.2">
      <c r="A943" s="831" t="s">
        <v>6417</v>
      </c>
      <c r="B943" s="832" t="s">
        <v>6418</v>
      </c>
      <c r="C943" s="832" t="s">
        <v>606</v>
      </c>
      <c r="D943" s="832" t="s">
        <v>6371</v>
      </c>
      <c r="E943" s="832" t="s">
        <v>6412</v>
      </c>
      <c r="F943" s="832" t="s">
        <v>6510</v>
      </c>
      <c r="G943" s="832" t="s">
        <v>6507</v>
      </c>
      <c r="H943" s="849"/>
      <c r="I943" s="849"/>
      <c r="J943" s="832"/>
      <c r="K943" s="832"/>
      <c r="L943" s="849"/>
      <c r="M943" s="849"/>
      <c r="N943" s="832"/>
      <c r="O943" s="832"/>
      <c r="P943" s="849">
        <v>9</v>
      </c>
      <c r="Q943" s="849">
        <v>5157</v>
      </c>
      <c r="R943" s="837"/>
      <c r="S943" s="850">
        <v>573</v>
      </c>
    </row>
    <row r="944" spans="1:19" ht="14.45" customHeight="1" x14ac:dyDescent="0.2">
      <c r="A944" s="831" t="s">
        <v>6417</v>
      </c>
      <c r="B944" s="832" t="s">
        <v>6418</v>
      </c>
      <c r="C944" s="832" t="s">
        <v>606</v>
      </c>
      <c r="D944" s="832" t="s">
        <v>6371</v>
      </c>
      <c r="E944" s="832" t="s">
        <v>6412</v>
      </c>
      <c r="F944" s="832" t="s">
        <v>6512</v>
      </c>
      <c r="G944" s="832" t="s">
        <v>6513</v>
      </c>
      <c r="H944" s="849"/>
      <c r="I944" s="849"/>
      <c r="J944" s="832"/>
      <c r="K944" s="832"/>
      <c r="L944" s="849"/>
      <c r="M944" s="849"/>
      <c r="N944" s="832"/>
      <c r="O944" s="832"/>
      <c r="P944" s="849">
        <v>1</v>
      </c>
      <c r="Q944" s="849">
        <v>468</v>
      </c>
      <c r="R944" s="837"/>
      <c r="S944" s="850">
        <v>468</v>
      </c>
    </row>
    <row r="945" spans="1:19" ht="14.45" customHeight="1" x14ac:dyDescent="0.2">
      <c r="A945" s="831" t="s">
        <v>6417</v>
      </c>
      <c r="B945" s="832" t="s">
        <v>6418</v>
      </c>
      <c r="C945" s="832" t="s">
        <v>606</v>
      </c>
      <c r="D945" s="832" t="s">
        <v>6371</v>
      </c>
      <c r="E945" s="832" t="s">
        <v>6412</v>
      </c>
      <c r="F945" s="832" t="s">
        <v>6520</v>
      </c>
      <c r="G945" s="832" t="s">
        <v>6521</v>
      </c>
      <c r="H945" s="849"/>
      <c r="I945" s="849"/>
      <c r="J945" s="832"/>
      <c r="K945" s="832"/>
      <c r="L945" s="849"/>
      <c r="M945" s="849"/>
      <c r="N945" s="832"/>
      <c r="O945" s="832"/>
      <c r="P945" s="849">
        <v>0</v>
      </c>
      <c r="Q945" s="849">
        <v>0</v>
      </c>
      <c r="R945" s="837"/>
      <c r="S945" s="850"/>
    </row>
    <row r="946" spans="1:19" ht="14.45" customHeight="1" x14ac:dyDescent="0.2">
      <c r="A946" s="831" t="s">
        <v>6417</v>
      </c>
      <c r="B946" s="832" t="s">
        <v>6418</v>
      </c>
      <c r="C946" s="832" t="s">
        <v>606</v>
      </c>
      <c r="D946" s="832" t="s">
        <v>6371</v>
      </c>
      <c r="E946" s="832" t="s">
        <v>6412</v>
      </c>
      <c r="F946" s="832" t="s">
        <v>6525</v>
      </c>
      <c r="G946" s="832" t="s">
        <v>6523</v>
      </c>
      <c r="H946" s="849"/>
      <c r="I946" s="849"/>
      <c r="J946" s="832"/>
      <c r="K946" s="832"/>
      <c r="L946" s="849">
        <v>3</v>
      </c>
      <c r="M946" s="849">
        <v>1143</v>
      </c>
      <c r="N946" s="832">
        <v>1</v>
      </c>
      <c r="O946" s="832">
        <v>381</v>
      </c>
      <c r="P946" s="849">
        <v>12</v>
      </c>
      <c r="Q946" s="849">
        <v>4620</v>
      </c>
      <c r="R946" s="837">
        <v>4.0419947506561682</v>
      </c>
      <c r="S946" s="850">
        <v>385</v>
      </c>
    </row>
    <row r="947" spans="1:19" ht="14.45" customHeight="1" x14ac:dyDescent="0.2">
      <c r="A947" s="831" t="s">
        <v>6417</v>
      </c>
      <c r="B947" s="832" t="s">
        <v>6418</v>
      </c>
      <c r="C947" s="832" t="s">
        <v>606</v>
      </c>
      <c r="D947" s="832" t="s">
        <v>2959</v>
      </c>
      <c r="E947" s="832" t="s">
        <v>6412</v>
      </c>
      <c r="F947" s="832" t="s">
        <v>6470</v>
      </c>
      <c r="G947" s="832" t="s">
        <v>6471</v>
      </c>
      <c r="H947" s="849"/>
      <c r="I947" s="849"/>
      <c r="J947" s="832"/>
      <c r="K947" s="832"/>
      <c r="L947" s="849"/>
      <c r="M947" s="849"/>
      <c r="N947" s="832"/>
      <c r="O947" s="832"/>
      <c r="P947" s="849">
        <v>16</v>
      </c>
      <c r="Q947" s="849">
        <v>4064</v>
      </c>
      <c r="R947" s="837"/>
      <c r="S947" s="850">
        <v>254</v>
      </c>
    </row>
    <row r="948" spans="1:19" ht="14.45" customHeight="1" x14ac:dyDescent="0.2">
      <c r="A948" s="831" t="s">
        <v>6417</v>
      </c>
      <c r="B948" s="832" t="s">
        <v>6418</v>
      </c>
      <c r="C948" s="832" t="s">
        <v>606</v>
      </c>
      <c r="D948" s="832" t="s">
        <v>2959</v>
      </c>
      <c r="E948" s="832" t="s">
        <v>6412</v>
      </c>
      <c r="F948" s="832" t="s">
        <v>6502</v>
      </c>
      <c r="G948" s="832" t="s">
        <v>6503</v>
      </c>
      <c r="H948" s="849"/>
      <c r="I948" s="849"/>
      <c r="J948" s="832"/>
      <c r="K948" s="832"/>
      <c r="L948" s="849"/>
      <c r="M948" s="849"/>
      <c r="N948" s="832"/>
      <c r="O948" s="832"/>
      <c r="P948" s="849">
        <v>58</v>
      </c>
      <c r="Q948" s="849">
        <v>7308</v>
      </c>
      <c r="R948" s="837"/>
      <c r="S948" s="850">
        <v>126</v>
      </c>
    </row>
    <row r="949" spans="1:19" ht="14.45" customHeight="1" x14ac:dyDescent="0.2">
      <c r="A949" s="831" t="s">
        <v>6417</v>
      </c>
      <c r="B949" s="832" t="s">
        <v>6418</v>
      </c>
      <c r="C949" s="832" t="s">
        <v>606</v>
      </c>
      <c r="D949" s="832" t="s">
        <v>2959</v>
      </c>
      <c r="E949" s="832" t="s">
        <v>6412</v>
      </c>
      <c r="F949" s="832" t="s">
        <v>6510</v>
      </c>
      <c r="G949" s="832" t="s">
        <v>6507</v>
      </c>
      <c r="H949" s="849"/>
      <c r="I949" s="849"/>
      <c r="J949" s="832"/>
      <c r="K949" s="832"/>
      <c r="L949" s="849"/>
      <c r="M949" s="849"/>
      <c r="N949" s="832"/>
      <c r="O949" s="832"/>
      <c r="P949" s="849">
        <v>1</v>
      </c>
      <c r="Q949" s="849">
        <v>573</v>
      </c>
      <c r="R949" s="837"/>
      <c r="S949" s="850">
        <v>573</v>
      </c>
    </row>
    <row r="950" spans="1:19" ht="14.45" customHeight="1" x14ac:dyDescent="0.2">
      <c r="A950" s="831" t="s">
        <v>6417</v>
      </c>
      <c r="B950" s="832" t="s">
        <v>6418</v>
      </c>
      <c r="C950" s="832" t="s">
        <v>606</v>
      </c>
      <c r="D950" s="832" t="s">
        <v>2959</v>
      </c>
      <c r="E950" s="832" t="s">
        <v>6412</v>
      </c>
      <c r="F950" s="832" t="s">
        <v>6522</v>
      </c>
      <c r="G950" s="832" t="s">
        <v>6523</v>
      </c>
      <c r="H950" s="849"/>
      <c r="I950" s="849"/>
      <c r="J950" s="832"/>
      <c r="K950" s="832"/>
      <c r="L950" s="849"/>
      <c r="M950" s="849"/>
      <c r="N950" s="832"/>
      <c r="O950" s="832"/>
      <c r="P950" s="849">
        <v>1</v>
      </c>
      <c r="Q950" s="849">
        <v>310</v>
      </c>
      <c r="R950" s="837"/>
      <c r="S950" s="850">
        <v>310</v>
      </c>
    </row>
    <row r="951" spans="1:19" ht="14.45" customHeight="1" x14ac:dyDescent="0.2">
      <c r="A951" s="831" t="s">
        <v>6417</v>
      </c>
      <c r="B951" s="832" t="s">
        <v>6418</v>
      </c>
      <c r="C951" s="832" t="s">
        <v>606</v>
      </c>
      <c r="D951" s="832" t="s">
        <v>2959</v>
      </c>
      <c r="E951" s="832" t="s">
        <v>6412</v>
      </c>
      <c r="F951" s="832" t="s">
        <v>6525</v>
      </c>
      <c r="G951" s="832" t="s">
        <v>6523</v>
      </c>
      <c r="H951" s="849"/>
      <c r="I951" s="849"/>
      <c r="J951" s="832"/>
      <c r="K951" s="832"/>
      <c r="L951" s="849"/>
      <c r="M951" s="849"/>
      <c r="N951" s="832"/>
      <c r="O951" s="832"/>
      <c r="P951" s="849">
        <v>15</v>
      </c>
      <c r="Q951" s="849">
        <v>5775</v>
      </c>
      <c r="R951" s="837"/>
      <c r="S951" s="850">
        <v>385</v>
      </c>
    </row>
    <row r="952" spans="1:19" ht="14.45" customHeight="1" x14ac:dyDescent="0.2">
      <c r="A952" s="831" t="s">
        <v>6417</v>
      </c>
      <c r="B952" s="832" t="s">
        <v>6418</v>
      </c>
      <c r="C952" s="832" t="s">
        <v>606</v>
      </c>
      <c r="D952" s="832" t="s">
        <v>6398</v>
      </c>
      <c r="E952" s="832" t="s">
        <v>6412</v>
      </c>
      <c r="F952" s="832" t="s">
        <v>6470</v>
      </c>
      <c r="G952" s="832" t="s">
        <v>6471</v>
      </c>
      <c r="H952" s="849"/>
      <c r="I952" s="849"/>
      <c r="J952" s="832"/>
      <c r="K952" s="832"/>
      <c r="L952" s="849"/>
      <c r="M952" s="849"/>
      <c r="N952" s="832"/>
      <c r="O952" s="832"/>
      <c r="P952" s="849">
        <v>2</v>
      </c>
      <c r="Q952" s="849">
        <v>508</v>
      </c>
      <c r="R952" s="837"/>
      <c r="S952" s="850">
        <v>254</v>
      </c>
    </row>
    <row r="953" spans="1:19" ht="14.45" customHeight="1" x14ac:dyDescent="0.2">
      <c r="A953" s="831" t="s">
        <v>6417</v>
      </c>
      <c r="B953" s="832" t="s">
        <v>6418</v>
      </c>
      <c r="C953" s="832" t="s">
        <v>606</v>
      </c>
      <c r="D953" s="832" t="s">
        <v>6398</v>
      </c>
      <c r="E953" s="832" t="s">
        <v>6412</v>
      </c>
      <c r="F953" s="832" t="s">
        <v>6502</v>
      </c>
      <c r="G953" s="832" t="s">
        <v>6503</v>
      </c>
      <c r="H953" s="849"/>
      <c r="I953" s="849"/>
      <c r="J953" s="832"/>
      <c r="K953" s="832"/>
      <c r="L953" s="849"/>
      <c r="M953" s="849"/>
      <c r="N953" s="832"/>
      <c r="O953" s="832"/>
      <c r="P953" s="849">
        <v>2</v>
      </c>
      <c r="Q953" s="849">
        <v>252</v>
      </c>
      <c r="R953" s="837"/>
      <c r="S953" s="850">
        <v>126</v>
      </c>
    </row>
    <row r="954" spans="1:19" ht="14.45" customHeight="1" x14ac:dyDescent="0.2">
      <c r="A954" s="831" t="s">
        <v>6417</v>
      </c>
      <c r="B954" s="832" t="s">
        <v>6418</v>
      </c>
      <c r="C954" s="832" t="s">
        <v>606</v>
      </c>
      <c r="D954" s="832" t="s">
        <v>6398</v>
      </c>
      <c r="E954" s="832" t="s">
        <v>6412</v>
      </c>
      <c r="F954" s="832" t="s">
        <v>6511</v>
      </c>
      <c r="G954" s="832" t="s">
        <v>6509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766</v>
      </c>
      <c r="R954" s="837"/>
      <c r="S954" s="850">
        <v>766</v>
      </c>
    </row>
    <row r="955" spans="1:19" ht="14.45" customHeight="1" x14ac:dyDescent="0.2">
      <c r="A955" s="831" t="s">
        <v>6417</v>
      </c>
      <c r="B955" s="832" t="s">
        <v>6418</v>
      </c>
      <c r="C955" s="832" t="s">
        <v>606</v>
      </c>
      <c r="D955" s="832" t="s">
        <v>6398</v>
      </c>
      <c r="E955" s="832" t="s">
        <v>6412</v>
      </c>
      <c r="F955" s="832" t="s">
        <v>6520</v>
      </c>
      <c r="G955" s="832" t="s">
        <v>6521</v>
      </c>
      <c r="H955" s="849"/>
      <c r="I955" s="849"/>
      <c r="J955" s="832"/>
      <c r="K955" s="832"/>
      <c r="L955" s="849"/>
      <c r="M955" s="849"/>
      <c r="N955" s="832"/>
      <c r="O955" s="832"/>
      <c r="P955" s="849">
        <v>1</v>
      </c>
      <c r="Q955" s="849">
        <v>88</v>
      </c>
      <c r="R955" s="837"/>
      <c r="S955" s="850">
        <v>88</v>
      </c>
    </row>
    <row r="956" spans="1:19" ht="14.45" customHeight="1" x14ac:dyDescent="0.2">
      <c r="A956" s="831" t="s">
        <v>6417</v>
      </c>
      <c r="B956" s="832" t="s">
        <v>6418</v>
      </c>
      <c r="C956" s="832" t="s">
        <v>606</v>
      </c>
      <c r="D956" s="832" t="s">
        <v>6398</v>
      </c>
      <c r="E956" s="832" t="s">
        <v>6412</v>
      </c>
      <c r="F956" s="832" t="s">
        <v>6525</v>
      </c>
      <c r="G956" s="832" t="s">
        <v>6523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385</v>
      </c>
      <c r="R956" s="837"/>
      <c r="S956" s="850">
        <v>385</v>
      </c>
    </row>
    <row r="957" spans="1:19" ht="14.45" customHeight="1" x14ac:dyDescent="0.2">
      <c r="A957" s="831" t="s">
        <v>6417</v>
      </c>
      <c r="B957" s="832" t="s">
        <v>6418</v>
      </c>
      <c r="C957" s="832" t="s">
        <v>606</v>
      </c>
      <c r="D957" s="832" t="s">
        <v>6404</v>
      </c>
      <c r="E957" s="832" t="s">
        <v>6412</v>
      </c>
      <c r="F957" s="832" t="s">
        <v>6470</v>
      </c>
      <c r="G957" s="832" t="s">
        <v>6471</v>
      </c>
      <c r="H957" s="849">
        <v>48</v>
      </c>
      <c r="I957" s="849">
        <v>12048</v>
      </c>
      <c r="J957" s="832">
        <v>2.3904761904761904</v>
      </c>
      <c r="K957" s="832">
        <v>251</v>
      </c>
      <c r="L957" s="849">
        <v>20</v>
      </c>
      <c r="M957" s="849">
        <v>5040</v>
      </c>
      <c r="N957" s="832">
        <v>1</v>
      </c>
      <c r="O957" s="832">
        <v>252</v>
      </c>
      <c r="P957" s="849">
        <v>22</v>
      </c>
      <c r="Q957" s="849">
        <v>5588</v>
      </c>
      <c r="R957" s="837">
        <v>1.1087301587301588</v>
      </c>
      <c r="S957" s="850">
        <v>254</v>
      </c>
    </row>
    <row r="958" spans="1:19" ht="14.45" customHeight="1" x14ac:dyDescent="0.2">
      <c r="A958" s="831" t="s">
        <v>6417</v>
      </c>
      <c r="B958" s="832" t="s">
        <v>6418</v>
      </c>
      <c r="C958" s="832" t="s">
        <v>606</v>
      </c>
      <c r="D958" s="832" t="s">
        <v>6404</v>
      </c>
      <c r="E958" s="832" t="s">
        <v>6412</v>
      </c>
      <c r="F958" s="832" t="s">
        <v>6502</v>
      </c>
      <c r="G958" s="832" t="s">
        <v>6503</v>
      </c>
      <c r="H958" s="849">
        <v>298</v>
      </c>
      <c r="I958" s="849">
        <v>37548</v>
      </c>
      <c r="J958" s="832">
        <v>1.7623204731061672</v>
      </c>
      <c r="K958" s="832">
        <v>126</v>
      </c>
      <c r="L958" s="849">
        <v>168</v>
      </c>
      <c r="M958" s="849">
        <v>21306</v>
      </c>
      <c r="N958" s="832">
        <v>1</v>
      </c>
      <c r="O958" s="832">
        <v>126.82142857142857</v>
      </c>
      <c r="P958" s="849">
        <v>70</v>
      </c>
      <c r="Q958" s="849">
        <v>8820</v>
      </c>
      <c r="R958" s="837">
        <v>0.41396789636722048</v>
      </c>
      <c r="S958" s="850">
        <v>126</v>
      </c>
    </row>
    <row r="959" spans="1:19" ht="14.45" customHeight="1" x14ac:dyDescent="0.2">
      <c r="A959" s="831" t="s">
        <v>6417</v>
      </c>
      <c r="B959" s="832" t="s">
        <v>6418</v>
      </c>
      <c r="C959" s="832" t="s">
        <v>606</v>
      </c>
      <c r="D959" s="832" t="s">
        <v>6404</v>
      </c>
      <c r="E959" s="832" t="s">
        <v>6412</v>
      </c>
      <c r="F959" s="832" t="s">
        <v>6506</v>
      </c>
      <c r="G959" s="832" t="s">
        <v>6507</v>
      </c>
      <c r="H959" s="849"/>
      <c r="I959" s="849"/>
      <c r="J959" s="832"/>
      <c r="K959" s="832"/>
      <c r="L959" s="849">
        <v>1</v>
      </c>
      <c r="M959" s="849">
        <v>496</v>
      </c>
      <c r="N959" s="832">
        <v>1</v>
      </c>
      <c r="O959" s="832">
        <v>496</v>
      </c>
      <c r="P959" s="849"/>
      <c r="Q959" s="849"/>
      <c r="R959" s="837"/>
      <c r="S959" s="850"/>
    </row>
    <row r="960" spans="1:19" ht="14.45" customHeight="1" x14ac:dyDescent="0.2">
      <c r="A960" s="831" t="s">
        <v>6417</v>
      </c>
      <c r="B960" s="832" t="s">
        <v>6418</v>
      </c>
      <c r="C960" s="832" t="s">
        <v>606</v>
      </c>
      <c r="D960" s="832" t="s">
        <v>6404</v>
      </c>
      <c r="E960" s="832" t="s">
        <v>6412</v>
      </c>
      <c r="F960" s="832" t="s">
        <v>6510</v>
      </c>
      <c r="G960" s="832" t="s">
        <v>6507</v>
      </c>
      <c r="H960" s="849">
        <v>17</v>
      </c>
      <c r="I960" s="849">
        <v>9656</v>
      </c>
      <c r="J960" s="832">
        <v>2.1212653778558876</v>
      </c>
      <c r="K960" s="832">
        <v>568</v>
      </c>
      <c r="L960" s="849">
        <v>8</v>
      </c>
      <c r="M960" s="849">
        <v>4552</v>
      </c>
      <c r="N960" s="832">
        <v>1</v>
      </c>
      <c r="O960" s="832">
        <v>569</v>
      </c>
      <c r="P960" s="849">
        <v>3</v>
      </c>
      <c r="Q960" s="849">
        <v>1719</v>
      </c>
      <c r="R960" s="837">
        <v>0.37763620386643232</v>
      </c>
      <c r="S960" s="850">
        <v>573</v>
      </c>
    </row>
    <row r="961" spans="1:19" ht="14.45" customHeight="1" x14ac:dyDescent="0.2">
      <c r="A961" s="831" t="s">
        <v>6417</v>
      </c>
      <c r="B961" s="832" t="s">
        <v>6418</v>
      </c>
      <c r="C961" s="832" t="s">
        <v>606</v>
      </c>
      <c r="D961" s="832" t="s">
        <v>6404</v>
      </c>
      <c r="E961" s="832" t="s">
        <v>6412</v>
      </c>
      <c r="F961" s="832" t="s">
        <v>6512</v>
      </c>
      <c r="G961" s="832" t="s">
        <v>6513</v>
      </c>
      <c r="H961" s="849">
        <v>1</v>
      </c>
      <c r="I961" s="849">
        <v>462</v>
      </c>
      <c r="J961" s="832">
        <v>0.49784482758620691</v>
      </c>
      <c r="K961" s="832">
        <v>462</v>
      </c>
      <c r="L961" s="849">
        <v>2</v>
      </c>
      <c r="M961" s="849">
        <v>928</v>
      </c>
      <c r="N961" s="832">
        <v>1</v>
      </c>
      <c r="O961" s="832">
        <v>464</v>
      </c>
      <c r="P961" s="849"/>
      <c r="Q961" s="849"/>
      <c r="R961" s="837"/>
      <c r="S961" s="850"/>
    </row>
    <row r="962" spans="1:19" ht="14.45" customHeight="1" x14ac:dyDescent="0.2">
      <c r="A962" s="831" t="s">
        <v>6417</v>
      </c>
      <c r="B962" s="832" t="s">
        <v>6418</v>
      </c>
      <c r="C962" s="832" t="s">
        <v>606</v>
      </c>
      <c r="D962" s="832" t="s">
        <v>6404</v>
      </c>
      <c r="E962" s="832" t="s">
        <v>6412</v>
      </c>
      <c r="F962" s="832" t="s">
        <v>6482</v>
      </c>
      <c r="G962" s="832" t="s">
        <v>6483</v>
      </c>
      <c r="H962" s="849">
        <v>1</v>
      </c>
      <c r="I962" s="849">
        <v>120</v>
      </c>
      <c r="J962" s="832"/>
      <c r="K962" s="832">
        <v>120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5" customHeight="1" x14ac:dyDescent="0.2">
      <c r="A963" s="831" t="s">
        <v>6417</v>
      </c>
      <c r="B963" s="832" t="s">
        <v>6418</v>
      </c>
      <c r="C963" s="832" t="s">
        <v>606</v>
      </c>
      <c r="D963" s="832" t="s">
        <v>6404</v>
      </c>
      <c r="E963" s="832" t="s">
        <v>6412</v>
      </c>
      <c r="F963" s="832" t="s">
        <v>6522</v>
      </c>
      <c r="G963" s="832" t="s">
        <v>6523</v>
      </c>
      <c r="H963" s="849">
        <v>3</v>
      </c>
      <c r="I963" s="849">
        <v>921</v>
      </c>
      <c r="J963" s="832">
        <v>2.9902597402597402</v>
      </c>
      <c r="K963" s="832">
        <v>307</v>
      </c>
      <c r="L963" s="849">
        <v>1</v>
      </c>
      <c r="M963" s="849">
        <v>308</v>
      </c>
      <c r="N963" s="832">
        <v>1</v>
      </c>
      <c r="O963" s="832">
        <v>308</v>
      </c>
      <c r="P963" s="849"/>
      <c r="Q963" s="849"/>
      <c r="R963" s="837"/>
      <c r="S963" s="850"/>
    </row>
    <row r="964" spans="1:19" ht="14.45" customHeight="1" x14ac:dyDescent="0.2">
      <c r="A964" s="831" t="s">
        <v>6417</v>
      </c>
      <c r="B964" s="832" t="s">
        <v>6418</v>
      </c>
      <c r="C964" s="832" t="s">
        <v>606</v>
      </c>
      <c r="D964" s="832" t="s">
        <v>6404</v>
      </c>
      <c r="E964" s="832" t="s">
        <v>6412</v>
      </c>
      <c r="F964" s="832" t="s">
        <v>6525</v>
      </c>
      <c r="G964" s="832" t="s">
        <v>6523</v>
      </c>
      <c r="H964" s="849">
        <v>84</v>
      </c>
      <c r="I964" s="849">
        <v>31920</v>
      </c>
      <c r="J964" s="832">
        <v>1.8617672790901136</v>
      </c>
      <c r="K964" s="832">
        <v>380</v>
      </c>
      <c r="L964" s="849">
        <v>45</v>
      </c>
      <c r="M964" s="849">
        <v>17145</v>
      </c>
      <c r="N964" s="832">
        <v>1</v>
      </c>
      <c r="O964" s="832">
        <v>381</v>
      </c>
      <c r="P964" s="849">
        <v>33</v>
      </c>
      <c r="Q964" s="849">
        <v>12705</v>
      </c>
      <c r="R964" s="837">
        <v>0.74103237095363084</v>
      </c>
      <c r="S964" s="850">
        <v>385</v>
      </c>
    </row>
    <row r="965" spans="1:19" ht="14.45" customHeight="1" x14ac:dyDescent="0.2">
      <c r="A965" s="831" t="s">
        <v>6417</v>
      </c>
      <c r="B965" s="832" t="s">
        <v>6418</v>
      </c>
      <c r="C965" s="832" t="s">
        <v>606</v>
      </c>
      <c r="D965" s="832" t="s">
        <v>6404</v>
      </c>
      <c r="E965" s="832" t="s">
        <v>6412</v>
      </c>
      <c r="F965" s="832" t="s">
        <v>6526</v>
      </c>
      <c r="G965" s="832" t="s">
        <v>6527</v>
      </c>
      <c r="H965" s="849">
        <v>5</v>
      </c>
      <c r="I965" s="849">
        <v>1360</v>
      </c>
      <c r="J965" s="832">
        <v>2.4908424908424909</v>
      </c>
      <c r="K965" s="832">
        <v>272</v>
      </c>
      <c r="L965" s="849">
        <v>2</v>
      </c>
      <c r="M965" s="849">
        <v>546</v>
      </c>
      <c r="N965" s="832">
        <v>1</v>
      </c>
      <c r="O965" s="832">
        <v>273</v>
      </c>
      <c r="P965" s="849"/>
      <c r="Q965" s="849"/>
      <c r="R965" s="837"/>
      <c r="S965" s="850"/>
    </row>
    <row r="966" spans="1:19" ht="14.45" customHeight="1" x14ac:dyDescent="0.2">
      <c r="A966" s="831" t="s">
        <v>6417</v>
      </c>
      <c r="B966" s="832" t="s">
        <v>6418</v>
      </c>
      <c r="C966" s="832" t="s">
        <v>606</v>
      </c>
      <c r="D966" s="832" t="s">
        <v>6404</v>
      </c>
      <c r="E966" s="832" t="s">
        <v>6412</v>
      </c>
      <c r="F966" s="832" t="s">
        <v>6531</v>
      </c>
      <c r="G966" s="832" t="s">
        <v>6505</v>
      </c>
      <c r="H966" s="849">
        <v>3</v>
      </c>
      <c r="I966" s="849">
        <v>1212</v>
      </c>
      <c r="J966" s="832">
        <v>1.4962962962962962</v>
      </c>
      <c r="K966" s="832">
        <v>404</v>
      </c>
      <c r="L966" s="849">
        <v>2</v>
      </c>
      <c r="M966" s="849">
        <v>810</v>
      </c>
      <c r="N966" s="832">
        <v>1</v>
      </c>
      <c r="O966" s="832">
        <v>405</v>
      </c>
      <c r="P966" s="849"/>
      <c r="Q966" s="849"/>
      <c r="R966" s="837"/>
      <c r="S966" s="850"/>
    </row>
    <row r="967" spans="1:19" ht="14.45" customHeight="1" x14ac:dyDescent="0.2">
      <c r="A967" s="831" t="s">
        <v>6417</v>
      </c>
      <c r="B967" s="832" t="s">
        <v>6418</v>
      </c>
      <c r="C967" s="832" t="s">
        <v>606</v>
      </c>
      <c r="D967" s="832" t="s">
        <v>2924</v>
      </c>
      <c r="E967" s="832" t="s">
        <v>6412</v>
      </c>
      <c r="F967" s="832" t="s">
        <v>6470</v>
      </c>
      <c r="G967" s="832" t="s">
        <v>6471</v>
      </c>
      <c r="H967" s="849"/>
      <c r="I967" s="849"/>
      <c r="J967" s="832"/>
      <c r="K967" s="832"/>
      <c r="L967" s="849"/>
      <c r="M967" s="849"/>
      <c r="N967" s="832"/>
      <c r="O967" s="832"/>
      <c r="P967" s="849">
        <v>3</v>
      </c>
      <c r="Q967" s="849">
        <v>762</v>
      </c>
      <c r="R967" s="837"/>
      <c r="S967" s="850">
        <v>254</v>
      </c>
    </row>
    <row r="968" spans="1:19" ht="14.45" customHeight="1" x14ac:dyDescent="0.2">
      <c r="A968" s="831" t="s">
        <v>6417</v>
      </c>
      <c r="B968" s="832" t="s">
        <v>6418</v>
      </c>
      <c r="C968" s="832" t="s">
        <v>606</v>
      </c>
      <c r="D968" s="832" t="s">
        <v>2924</v>
      </c>
      <c r="E968" s="832" t="s">
        <v>6412</v>
      </c>
      <c r="F968" s="832" t="s">
        <v>6502</v>
      </c>
      <c r="G968" s="832" t="s">
        <v>6503</v>
      </c>
      <c r="H968" s="849"/>
      <c r="I968" s="849"/>
      <c r="J968" s="832"/>
      <c r="K968" s="832"/>
      <c r="L968" s="849"/>
      <c r="M968" s="849"/>
      <c r="N968" s="832"/>
      <c r="O968" s="832"/>
      <c r="P968" s="849">
        <v>4</v>
      </c>
      <c r="Q968" s="849">
        <v>504</v>
      </c>
      <c r="R968" s="837"/>
      <c r="S968" s="850">
        <v>126</v>
      </c>
    </row>
    <row r="969" spans="1:19" ht="14.45" customHeight="1" x14ac:dyDescent="0.2">
      <c r="A969" s="831" t="s">
        <v>6417</v>
      </c>
      <c r="B969" s="832" t="s">
        <v>6418</v>
      </c>
      <c r="C969" s="832" t="s">
        <v>606</v>
      </c>
      <c r="D969" s="832" t="s">
        <v>2924</v>
      </c>
      <c r="E969" s="832" t="s">
        <v>6412</v>
      </c>
      <c r="F969" s="832" t="s">
        <v>6510</v>
      </c>
      <c r="G969" s="832" t="s">
        <v>6507</v>
      </c>
      <c r="H969" s="849"/>
      <c r="I969" s="849"/>
      <c r="J969" s="832"/>
      <c r="K969" s="832"/>
      <c r="L969" s="849"/>
      <c r="M969" s="849"/>
      <c r="N969" s="832"/>
      <c r="O969" s="832"/>
      <c r="P969" s="849">
        <v>2</v>
      </c>
      <c r="Q969" s="849">
        <v>1146</v>
      </c>
      <c r="R969" s="837"/>
      <c r="S969" s="850">
        <v>573</v>
      </c>
    </row>
    <row r="970" spans="1:19" ht="14.45" customHeight="1" x14ac:dyDescent="0.2">
      <c r="A970" s="831" t="s">
        <v>6417</v>
      </c>
      <c r="B970" s="832" t="s">
        <v>6418</v>
      </c>
      <c r="C970" s="832" t="s">
        <v>606</v>
      </c>
      <c r="D970" s="832" t="s">
        <v>2924</v>
      </c>
      <c r="E970" s="832" t="s">
        <v>6412</v>
      </c>
      <c r="F970" s="832" t="s">
        <v>6525</v>
      </c>
      <c r="G970" s="832" t="s">
        <v>6523</v>
      </c>
      <c r="H970" s="849"/>
      <c r="I970" s="849"/>
      <c r="J970" s="832"/>
      <c r="K970" s="832"/>
      <c r="L970" s="849"/>
      <c r="M970" s="849"/>
      <c r="N970" s="832"/>
      <c r="O970" s="832"/>
      <c r="P970" s="849">
        <v>2</v>
      </c>
      <c r="Q970" s="849">
        <v>770</v>
      </c>
      <c r="R970" s="837"/>
      <c r="S970" s="850">
        <v>385</v>
      </c>
    </row>
    <row r="971" spans="1:19" ht="14.45" customHeight="1" x14ac:dyDescent="0.2">
      <c r="A971" s="831" t="s">
        <v>6417</v>
      </c>
      <c r="B971" s="832" t="s">
        <v>6418</v>
      </c>
      <c r="C971" s="832" t="s">
        <v>606</v>
      </c>
      <c r="D971" s="832" t="s">
        <v>6382</v>
      </c>
      <c r="E971" s="832" t="s">
        <v>6412</v>
      </c>
      <c r="F971" s="832" t="s">
        <v>6470</v>
      </c>
      <c r="G971" s="832" t="s">
        <v>6471</v>
      </c>
      <c r="H971" s="849"/>
      <c r="I971" s="849"/>
      <c r="J971" s="832"/>
      <c r="K971" s="832"/>
      <c r="L971" s="849"/>
      <c r="M971" s="849"/>
      <c r="N971" s="832"/>
      <c r="O971" s="832"/>
      <c r="P971" s="849">
        <v>3</v>
      </c>
      <c r="Q971" s="849">
        <v>762</v>
      </c>
      <c r="R971" s="837"/>
      <c r="S971" s="850">
        <v>254</v>
      </c>
    </row>
    <row r="972" spans="1:19" ht="14.45" customHeight="1" x14ac:dyDescent="0.2">
      <c r="A972" s="831" t="s">
        <v>6417</v>
      </c>
      <c r="B972" s="832" t="s">
        <v>6418</v>
      </c>
      <c r="C972" s="832" t="s">
        <v>606</v>
      </c>
      <c r="D972" s="832" t="s">
        <v>6382</v>
      </c>
      <c r="E972" s="832" t="s">
        <v>6412</v>
      </c>
      <c r="F972" s="832" t="s">
        <v>6502</v>
      </c>
      <c r="G972" s="832" t="s">
        <v>6503</v>
      </c>
      <c r="H972" s="849"/>
      <c r="I972" s="849"/>
      <c r="J972" s="832"/>
      <c r="K972" s="832"/>
      <c r="L972" s="849"/>
      <c r="M972" s="849"/>
      <c r="N972" s="832"/>
      <c r="O972" s="832"/>
      <c r="P972" s="849">
        <v>3</v>
      </c>
      <c r="Q972" s="849">
        <v>378</v>
      </c>
      <c r="R972" s="837"/>
      <c r="S972" s="850">
        <v>126</v>
      </c>
    </row>
    <row r="973" spans="1:19" ht="14.45" customHeight="1" x14ac:dyDescent="0.2">
      <c r="A973" s="831" t="s">
        <v>6417</v>
      </c>
      <c r="B973" s="832" t="s">
        <v>6418</v>
      </c>
      <c r="C973" s="832" t="s">
        <v>606</v>
      </c>
      <c r="D973" s="832" t="s">
        <v>6382</v>
      </c>
      <c r="E973" s="832" t="s">
        <v>6412</v>
      </c>
      <c r="F973" s="832" t="s">
        <v>6522</v>
      </c>
      <c r="G973" s="832" t="s">
        <v>6523</v>
      </c>
      <c r="H973" s="849"/>
      <c r="I973" s="849"/>
      <c r="J973" s="832"/>
      <c r="K973" s="832"/>
      <c r="L973" s="849"/>
      <c r="M973" s="849"/>
      <c r="N973" s="832"/>
      <c r="O973" s="832"/>
      <c r="P973" s="849">
        <v>2</v>
      </c>
      <c r="Q973" s="849">
        <v>620</v>
      </c>
      <c r="R973" s="837"/>
      <c r="S973" s="850">
        <v>310</v>
      </c>
    </row>
    <row r="974" spans="1:19" ht="14.45" customHeight="1" x14ac:dyDescent="0.2">
      <c r="A974" s="831" t="s">
        <v>6417</v>
      </c>
      <c r="B974" s="832" t="s">
        <v>6418</v>
      </c>
      <c r="C974" s="832" t="s">
        <v>606</v>
      </c>
      <c r="D974" s="832" t="s">
        <v>6382</v>
      </c>
      <c r="E974" s="832" t="s">
        <v>6412</v>
      </c>
      <c r="F974" s="832" t="s">
        <v>6525</v>
      </c>
      <c r="G974" s="832" t="s">
        <v>6523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385</v>
      </c>
      <c r="R974" s="837"/>
      <c r="S974" s="850">
        <v>385</v>
      </c>
    </row>
    <row r="975" spans="1:19" ht="14.45" customHeight="1" x14ac:dyDescent="0.2">
      <c r="A975" s="831" t="s">
        <v>6417</v>
      </c>
      <c r="B975" s="832" t="s">
        <v>6418</v>
      </c>
      <c r="C975" s="832" t="s">
        <v>606</v>
      </c>
      <c r="D975" s="832" t="s">
        <v>6366</v>
      </c>
      <c r="E975" s="832" t="s">
        <v>6412</v>
      </c>
      <c r="F975" s="832" t="s">
        <v>6470</v>
      </c>
      <c r="G975" s="832" t="s">
        <v>6471</v>
      </c>
      <c r="H975" s="849"/>
      <c r="I975" s="849"/>
      <c r="J975" s="832"/>
      <c r="K975" s="832"/>
      <c r="L975" s="849"/>
      <c r="M975" s="849"/>
      <c r="N975" s="832"/>
      <c r="O975" s="832"/>
      <c r="P975" s="849">
        <v>4</v>
      </c>
      <c r="Q975" s="849">
        <v>1016</v>
      </c>
      <c r="R975" s="837"/>
      <c r="S975" s="850">
        <v>254</v>
      </c>
    </row>
    <row r="976" spans="1:19" ht="14.45" customHeight="1" x14ac:dyDescent="0.2">
      <c r="A976" s="831" t="s">
        <v>6417</v>
      </c>
      <c r="B976" s="832" t="s">
        <v>6418</v>
      </c>
      <c r="C976" s="832" t="s">
        <v>606</v>
      </c>
      <c r="D976" s="832" t="s">
        <v>6366</v>
      </c>
      <c r="E976" s="832" t="s">
        <v>6412</v>
      </c>
      <c r="F976" s="832" t="s">
        <v>6502</v>
      </c>
      <c r="G976" s="832" t="s">
        <v>6503</v>
      </c>
      <c r="H976" s="849"/>
      <c r="I976" s="849"/>
      <c r="J976" s="832"/>
      <c r="K976" s="832"/>
      <c r="L976" s="849"/>
      <c r="M976" s="849"/>
      <c r="N976" s="832"/>
      <c r="O976" s="832"/>
      <c r="P976" s="849">
        <v>3</v>
      </c>
      <c r="Q976" s="849">
        <v>378</v>
      </c>
      <c r="R976" s="837"/>
      <c r="S976" s="850">
        <v>126</v>
      </c>
    </row>
    <row r="977" spans="1:19" ht="14.45" customHeight="1" x14ac:dyDescent="0.2">
      <c r="A977" s="831" t="s">
        <v>6417</v>
      </c>
      <c r="B977" s="832" t="s">
        <v>6418</v>
      </c>
      <c r="C977" s="832" t="s">
        <v>606</v>
      </c>
      <c r="D977" s="832" t="s">
        <v>6366</v>
      </c>
      <c r="E977" s="832" t="s">
        <v>6412</v>
      </c>
      <c r="F977" s="832" t="s">
        <v>6522</v>
      </c>
      <c r="G977" s="832" t="s">
        <v>6523</v>
      </c>
      <c r="H977" s="849"/>
      <c r="I977" s="849"/>
      <c r="J977" s="832"/>
      <c r="K977" s="832"/>
      <c r="L977" s="849"/>
      <c r="M977" s="849"/>
      <c r="N977" s="832"/>
      <c r="O977" s="832"/>
      <c r="P977" s="849">
        <v>3</v>
      </c>
      <c r="Q977" s="849">
        <v>930</v>
      </c>
      <c r="R977" s="837"/>
      <c r="S977" s="850">
        <v>310</v>
      </c>
    </row>
    <row r="978" spans="1:19" ht="14.45" customHeight="1" x14ac:dyDescent="0.2">
      <c r="A978" s="831" t="s">
        <v>6417</v>
      </c>
      <c r="B978" s="832" t="s">
        <v>6418</v>
      </c>
      <c r="C978" s="832" t="s">
        <v>606</v>
      </c>
      <c r="D978" s="832" t="s">
        <v>6366</v>
      </c>
      <c r="E978" s="832" t="s">
        <v>6412</v>
      </c>
      <c r="F978" s="832" t="s">
        <v>6525</v>
      </c>
      <c r="G978" s="832" t="s">
        <v>6523</v>
      </c>
      <c r="H978" s="849"/>
      <c r="I978" s="849"/>
      <c r="J978" s="832"/>
      <c r="K978" s="832"/>
      <c r="L978" s="849"/>
      <c r="M978" s="849"/>
      <c r="N978" s="832"/>
      <c r="O978" s="832"/>
      <c r="P978" s="849">
        <v>1</v>
      </c>
      <c r="Q978" s="849">
        <v>385</v>
      </c>
      <c r="R978" s="837"/>
      <c r="S978" s="850">
        <v>385</v>
      </c>
    </row>
    <row r="979" spans="1:19" ht="14.45" customHeight="1" x14ac:dyDescent="0.2">
      <c r="A979" s="831" t="s">
        <v>6417</v>
      </c>
      <c r="B979" s="832" t="s">
        <v>6418</v>
      </c>
      <c r="C979" s="832" t="s">
        <v>606</v>
      </c>
      <c r="D979" s="832" t="s">
        <v>2957</v>
      </c>
      <c r="E979" s="832" t="s">
        <v>6412</v>
      </c>
      <c r="F979" s="832" t="s">
        <v>6470</v>
      </c>
      <c r="G979" s="832" t="s">
        <v>6471</v>
      </c>
      <c r="H979" s="849"/>
      <c r="I979" s="849"/>
      <c r="J979" s="832"/>
      <c r="K979" s="832"/>
      <c r="L979" s="849"/>
      <c r="M979" s="849"/>
      <c r="N979" s="832"/>
      <c r="O979" s="832"/>
      <c r="P979" s="849">
        <v>2</v>
      </c>
      <c r="Q979" s="849">
        <v>508</v>
      </c>
      <c r="R979" s="837"/>
      <c r="S979" s="850">
        <v>254</v>
      </c>
    </row>
    <row r="980" spans="1:19" ht="14.45" customHeight="1" x14ac:dyDescent="0.2">
      <c r="A980" s="831" t="s">
        <v>6417</v>
      </c>
      <c r="B980" s="832" t="s">
        <v>6418</v>
      </c>
      <c r="C980" s="832" t="s">
        <v>606</v>
      </c>
      <c r="D980" s="832" t="s">
        <v>2957</v>
      </c>
      <c r="E980" s="832" t="s">
        <v>6412</v>
      </c>
      <c r="F980" s="832" t="s">
        <v>6502</v>
      </c>
      <c r="G980" s="832" t="s">
        <v>6503</v>
      </c>
      <c r="H980" s="849"/>
      <c r="I980" s="849"/>
      <c r="J980" s="832"/>
      <c r="K980" s="832"/>
      <c r="L980" s="849"/>
      <c r="M980" s="849"/>
      <c r="N980" s="832"/>
      <c r="O980" s="832"/>
      <c r="P980" s="849">
        <v>2</v>
      </c>
      <c r="Q980" s="849">
        <v>252</v>
      </c>
      <c r="R980" s="837"/>
      <c r="S980" s="850">
        <v>126</v>
      </c>
    </row>
    <row r="981" spans="1:19" ht="14.45" customHeight="1" x14ac:dyDescent="0.2">
      <c r="A981" s="831" t="s">
        <v>6417</v>
      </c>
      <c r="B981" s="832" t="s">
        <v>6418</v>
      </c>
      <c r="C981" s="832" t="s">
        <v>606</v>
      </c>
      <c r="D981" s="832" t="s">
        <v>2957</v>
      </c>
      <c r="E981" s="832" t="s">
        <v>6412</v>
      </c>
      <c r="F981" s="832" t="s">
        <v>6522</v>
      </c>
      <c r="G981" s="832" t="s">
        <v>6523</v>
      </c>
      <c r="H981" s="849"/>
      <c r="I981" s="849"/>
      <c r="J981" s="832"/>
      <c r="K981" s="832"/>
      <c r="L981" s="849"/>
      <c r="M981" s="849"/>
      <c r="N981" s="832"/>
      <c r="O981" s="832"/>
      <c r="P981" s="849">
        <v>2</v>
      </c>
      <c r="Q981" s="849">
        <v>620</v>
      </c>
      <c r="R981" s="837"/>
      <c r="S981" s="850">
        <v>310</v>
      </c>
    </row>
    <row r="982" spans="1:19" ht="14.45" customHeight="1" x14ac:dyDescent="0.2">
      <c r="A982" s="831" t="s">
        <v>6417</v>
      </c>
      <c r="B982" s="832" t="s">
        <v>6418</v>
      </c>
      <c r="C982" s="832" t="s">
        <v>609</v>
      </c>
      <c r="D982" s="832" t="s">
        <v>2918</v>
      </c>
      <c r="E982" s="832" t="s">
        <v>6412</v>
      </c>
      <c r="F982" s="832" t="s">
        <v>6470</v>
      </c>
      <c r="G982" s="832" t="s">
        <v>6471</v>
      </c>
      <c r="H982" s="849">
        <v>1</v>
      </c>
      <c r="I982" s="849">
        <v>251</v>
      </c>
      <c r="J982" s="832">
        <v>0.19920634920634919</v>
      </c>
      <c r="K982" s="832">
        <v>251</v>
      </c>
      <c r="L982" s="849">
        <v>5</v>
      </c>
      <c r="M982" s="849">
        <v>1260</v>
      </c>
      <c r="N982" s="832">
        <v>1</v>
      </c>
      <c r="O982" s="832">
        <v>252</v>
      </c>
      <c r="P982" s="849">
        <v>1</v>
      </c>
      <c r="Q982" s="849">
        <v>254</v>
      </c>
      <c r="R982" s="837">
        <v>0.20158730158730159</v>
      </c>
      <c r="S982" s="850">
        <v>254</v>
      </c>
    </row>
    <row r="983" spans="1:19" ht="14.45" customHeight="1" x14ac:dyDescent="0.2">
      <c r="A983" s="831" t="s">
        <v>6417</v>
      </c>
      <c r="B983" s="832" t="s">
        <v>6418</v>
      </c>
      <c r="C983" s="832" t="s">
        <v>609</v>
      </c>
      <c r="D983" s="832" t="s">
        <v>2918</v>
      </c>
      <c r="E983" s="832" t="s">
        <v>6412</v>
      </c>
      <c r="F983" s="832" t="s">
        <v>6502</v>
      </c>
      <c r="G983" s="832" t="s">
        <v>6503</v>
      </c>
      <c r="H983" s="849">
        <v>4</v>
      </c>
      <c r="I983" s="849">
        <v>504</v>
      </c>
      <c r="J983" s="832">
        <v>0.66141732283464572</v>
      </c>
      <c r="K983" s="832">
        <v>126</v>
      </c>
      <c r="L983" s="849">
        <v>6</v>
      </c>
      <c r="M983" s="849">
        <v>762</v>
      </c>
      <c r="N983" s="832">
        <v>1</v>
      </c>
      <c r="O983" s="832">
        <v>127</v>
      </c>
      <c r="P983" s="849"/>
      <c r="Q983" s="849"/>
      <c r="R983" s="837"/>
      <c r="S983" s="850"/>
    </row>
    <row r="984" spans="1:19" ht="14.45" customHeight="1" x14ac:dyDescent="0.2">
      <c r="A984" s="831" t="s">
        <v>6417</v>
      </c>
      <c r="B984" s="832" t="s">
        <v>6418</v>
      </c>
      <c r="C984" s="832" t="s">
        <v>609</v>
      </c>
      <c r="D984" s="832" t="s">
        <v>2918</v>
      </c>
      <c r="E984" s="832" t="s">
        <v>6412</v>
      </c>
      <c r="F984" s="832" t="s">
        <v>6510</v>
      </c>
      <c r="G984" s="832" t="s">
        <v>6507</v>
      </c>
      <c r="H984" s="849"/>
      <c r="I984" s="849"/>
      <c r="J984" s="832"/>
      <c r="K984" s="832"/>
      <c r="L984" s="849">
        <v>10</v>
      </c>
      <c r="M984" s="849">
        <v>5690</v>
      </c>
      <c r="N984" s="832">
        <v>1</v>
      </c>
      <c r="O984" s="832">
        <v>569</v>
      </c>
      <c r="P984" s="849"/>
      <c r="Q984" s="849"/>
      <c r="R984" s="837"/>
      <c r="S984" s="850"/>
    </row>
    <row r="985" spans="1:19" ht="14.45" customHeight="1" x14ac:dyDescent="0.2">
      <c r="A985" s="831" t="s">
        <v>6417</v>
      </c>
      <c r="B985" s="832" t="s">
        <v>6418</v>
      </c>
      <c r="C985" s="832" t="s">
        <v>609</v>
      </c>
      <c r="D985" s="832" t="s">
        <v>2918</v>
      </c>
      <c r="E985" s="832" t="s">
        <v>6412</v>
      </c>
      <c r="F985" s="832" t="s">
        <v>6512</v>
      </c>
      <c r="G985" s="832" t="s">
        <v>6513</v>
      </c>
      <c r="H985" s="849"/>
      <c r="I985" s="849"/>
      <c r="J985" s="832"/>
      <c r="K985" s="832"/>
      <c r="L985" s="849"/>
      <c r="M985" s="849"/>
      <c r="N985" s="832"/>
      <c r="O985" s="832"/>
      <c r="P985" s="849">
        <v>1</v>
      </c>
      <c r="Q985" s="849">
        <v>468</v>
      </c>
      <c r="R985" s="837"/>
      <c r="S985" s="850">
        <v>468</v>
      </c>
    </row>
    <row r="986" spans="1:19" ht="14.45" customHeight="1" x14ac:dyDescent="0.2">
      <c r="A986" s="831" t="s">
        <v>6417</v>
      </c>
      <c r="B986" s="832" t="s">
        <v>6418</v>
      </c>
      <c r="C986" s="832" t="s">
        <v>609</v>
      </c>
      <c r="D986" s="832" t="s">
        <v>2918</v>
      </c>
      <c r="E986" s="832" t="s">
        <v>6412</v>
      </c>
      <c r="F986" s="832" t="s">
        <v>6525</v>
      </c>
      <c r="G986" s="832" t="s">
        <v>6523</v>
      </c>
      <c r="H986" s="849">
        <v>2</v>
      </c>
      <c r="I986" s="849">
        <v>760</v>
      </c>
      <c r="J986" s="832">
        <v>0.39895013123359579</v>
      </c>
      <c r="K986" s="832">
        <v>380</v>
      </c>
      <c r="L986" s="849">
        <v>5</v>
      </c>
      <c r="M986" s="849">
        <v>1905</v>
      </c>
      <c r="N986" s="832">
        <v>1</v>
      </c>
      <c r="O986" s="832">
        <v>381</v>
      </c>
      <c r="P986" s="849"/>
      <c r="Q986" s="849"/>
      <c r="R986" s="837"/>
      <c r="S986" s="850"/>
    </row>
    <row r="987" spans="1:19" ht="14.45" customHeight="1" x14ac:dyDescent="0.2">
      <c r="A987" s="831" t="s">
        <v>6417</v>
      </c>
      <c r="B987" s="832" t="s">
        <v>6418</v>
      </c>
      <c r="C987" s="832" t="s">
        <v>609</v>
      </c>
      <c r="D987" s="832" t="s">
        <v>2918</v>
      </c>
      <c r="E987" s="832" t="s">
        <v>6412</v>
      </c>
      <c r="F987" s="832" t="s">
        <v>6526</v>
      </c>
      <c r="G987" s="832" t="s">
        <v>6527</v>
      </c>
      <c r="H987" s="849"/>
      <c r="I987" s="849"/>
      <c r="J987" s="832"/>
      <c r="K987" s="832"/>
      <c r="L987" s="849">
        <v>1</v>
      </c>
      <c r="M987" s="849">
        <v>273</v>
      </c>
      <c r="N987" s="832">
        <v>1</v>
      </c>
      <c r="O987" s="832">
        <v>273</v>
      </c>
      <c r="P987" s="849"/>
      <c r="Q987" s="849"/>
      <c r="R987" s="837"/>
      <c r="S987" s="850"/>
    </row>
    <row r="988" spans="1:19" ht="14.45" customHeight="1" x14ac:dyDescent="0.2">
      <c r="A988" s="831" t="s">
        <v>6417</v>
      </c>
      <c r="B988" s="832" t="s">
        <v>6418</v>
      </c>
      <c r="C988" s="832" t="s">
        <v>609</v>
      </c>
      <c r="D988" s="832" t="s">
        <v>2919</v>
      </c>
      <c r="E988" s="832" t="s">
        <v>6412</v>
      </c>
      <c r="F988" s="832" t="s">
        <v>6470</v>
      </c>
      <c r="G988" s="832" t="s">
        <v>6471</v>
      </c>
      <c r="H988" s="849">
        <v>2</v>
      </c>
      <c r="I988" s="849">
        <v>502</v>
      </c>
      <c r="J988" s="832"/>
      <c r="K988" s="832">
        <v>251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5" customHeight="1" x14ac:dyDescent="0.2">
      <c r="A989" s="831" t="s">
        <v>6417</v>
      </c>
      <c r="B989" s="832" t="s">
        <v>6418</v>
      </c>
      <c r="C989" s="832" t="s">
        <v>609</v>
      </c>
      <c r="D989" s="832" t="s">
        <v>2919</v>
      </c>
      <c r="E989" s="832" t="s">
        <v>6412</v>
      </c>
      <c r="F989" s="832" t="s">
        <v>6502</v>
      </c>
      <c r="G989" s="832" t="s">
        <v>6503</v>
      </c>
      <c r="H989" s="849">
        <v>3</v>
      </c>
      <c r="I989" s="849">
        <v>378</v>
      </c>
      <c r="J989" s="832"/>
      <c r="K989" s="832">
        <v>126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5" customHeight="1" x14ac:dyDescent="0.2">
      <c r="A990" s="831" t="s">
        <v>6417</v>
      </c>
      <c r="B990" s="832" t="s">
        <v>6418</v>
      </c>
      <c r="C990" s="832" t="s">
        <v>609</v>
      </c>
      <c r="D990" s="832" t="s">
        <v>2919</v>
      </c>
      <c r="E990" s="832" t="s">
        <v>6412</v>
      </c>
      <c r="F990" s="832" t="s">
        <v>6512</v>
      </c>
      <c r="G990" s="832" t="s">
        <v>6513</v>
      </c>
      <c r="H990" s="849">
        <v>1</v>
      </c>
      <c r="I990" s="849">
        <v>462</v>
      </c>
      <c r="J990" s="832"/>
      <c r="K990" s="832">
        <v>462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5" customHeight="1" x14ac:dyDescent="0.2">
      <c r="A991" s="831" t="s">
        <v>6417</v>
      </c>
      <c r="B991" s="832" t="s">
        <v>6418</v>
      </c>
      <c r="C991" s="832" t="s">
        <v>609</v>
      </c>
      <c r="D991" s="832" t="s">
        <v>2919</v>
      </c>
      <c r="E991" s="832" t="s">
        <v>6412</v>
      </c>
      <c r="F991" s="832" t="s">
        <v>6525</v>
      </c>
      <c r="G991" s="832" t="s">
        <v>6523</v>
      </c>
      <c r="H991" s="849">
        <v>2</v>
      </c>
      <c r="I991" s="849">
        <v>760</v>
      </c>
      <c r="J991" s="832"/>
      <c r="K991" s="832">
        <v>380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5" customHeight="1" x14ac:dyDescent="0.2">
      <c r="A992" s="831" t="s">
        <v>6417</v>
      </c>
      <c r="B992" s="832" t="s">
        <v>6418</v>
      </c>
      <c r="C992" s="832" t="s">
        <v>609</v>
      </c>
      <c r="D992" s="832" t="s">
        <v>6363</v>
      </c>
      <c r="E992" s="832" t="s">
        <v>6412</v>
      </c>
      <c r="F992" s="832" t="s">
        <v>6470</v>
      </c>
      <c r="G992" s="832" t="s">
        <v>6471</v>
      </c>
      <c r="H992" s="849">
        <v>1</v>
      </c>
      <c r="I992" s="849">
        <v>251</v>
      </c>
      <c r="J992" s="832">
        <v>0.12450396825396826</v>
      </c>
      <c r="K992" s="832">
        <v>251</v>
      </c>
      <c r="L992" s="849">
        <v>8</v>
      </c>
      <c r="M992" s="849">
        <v>2016</v>
      </c>
      <c r="N992" s="832">
        <v>1</v>
      </c>
      <c r="O992" s="832">
        <v>252</v>
      </c>
      <c r="P992" s="849"/>
      <c r="Q992" s="849"/>
      <c r="R992" s="837"/>
      <c r="S992" s="850"/>
    </row>
    <row r="993" spans="1:19" ht="14.45" customHeight="1" x14ac:dyDescent="0.2">
      <c r="A993" s="831" t="s">
        <v>6417</v>
      </c>
      <c r="B993" s="832" t="s">
        <v>6418</v>
      </c>
      <c r="C993" s="832" t="s">
        <v>609</v>
      </c>
      <c r="D993" s="832" t="s">
        <v>6363</v>
      </c>
      <c r="E993" s="832" t="s">
        <v>6412</v>
      </c>
      <c r="F993" s="832" t="s">
        <v>6502</v>
      </c>
      <c r="G993" s="832" t="s">
        <v>6503</v>
      </c>
      <c r="H993" s="849">
        <v>9</v>
      </c>
      <c r="I993" s="849">
        <v>1134</v>
      </c>
      <c r="J993" s="832">
        <v>0.27903543307086615</v>
      </c>
      <c r="K993" s="832">
        <v>126</v>
      </c>
      <c r="L993" s="849">
        <v>32</v>
      </c>
      <c r="M993" s="849">
        <v>4064</v>
      </c>
      <c r="N993" s="832">
        <v>1</v>
      </c>
      <c r="O993" s="832">
        <v>127</v>
      </c>
      <c r="P993" s="849"/>
      <c r="Q993" s="849"/>
      <c r="R993" s="837"/>
      <c r="S993" s="850"/>
    </row>
    <row r="994" spans="1:19" ht="14.45" customHeight="1" x14ac:dyDescent="0.2">
      <c r="A994" s="831" t="s">
        <v>6417</v>
      </c>
      <c r="B994" s="832" t="s">
        <v>6418</v>
      </c>
      <c r="C994" s="832" t="s">
        <v>609</v>
      </c>
      <c r="D994" s="832" t="s">
        <v>6363</v>
      </c>
      <c r="E994" s="832" t="s">
        <v>6412</v>
      </c>
      <c r="F994" s="832" t="s">
        <v>6510</v>
      </c>
      <c r="G994" s="832" t="s">
        <v>6507</v>
      </c>
      <c r="H994" s="849">
        <v>7</v>
      </c>
      <c r="I994" s="849">
        <v>3976</v>
      </c>
      <c r="J994" s="832">
        <v>0.69876977152899822</v>
      </c>
      <c r="K994" s="832">
        <v>568</v>
      </c>
      <c r="L994" s="849">
        <v>10</v>
      </c>
      <c r="M994" s="849">
        <v>5690</v>
      </c>
      <c r="N994" s="832">
        <v>1</v>
      </c>
      <c r="O994" s="832">
        <v>569</v>
      </c>
      <c r="P994" s="849"/>
      <c r="Q994" s="849"/>
      <c r="R994" s="837"/>
      <c r="S994" s="850"/>
    </row>
    <row r="995" spans="1:19" ht="14.45" customHeight="1" x14ac:dyDescent="0.2">
      <c r="A995" s="831" t="s">
        <v>6417</v>
      </c>
      <c r="B995" s="832" t="s">
        <v>6418</v>
      </c>
      <c r="C995" s="832" t="s">
        <v>609</v>
      </c>
      <c r="D995" s="832" t="s">
        <v>6363</v>
      </c>
      <c r="E995" s="832" t="s">
        <v>6412</v>
      </c>
      <c r="F995" s="832" t="s">
        <v>6534</v>
      </c>
      <c r="G995" s="832" t="s">
        <v>6535</v>
      </c>
      <c r="H995" s="849"/>
      <c r="I995" s="849"/>
      <c r="J995" s="832"/>
      <c r="K995" s="832"/>
      <c r="L995" s="849">
        <v>5</v>
      </c>
      <c r="M995" s="849">
        <v>4095</v>
      </c>
      <c r="N995" s="832">
        <v>1</v>
      </c>
      <c r="O995" s="832">
        <v>819</v>
      </c>
      <c r="P995" s="849"/>
      <c r="Q995" s="849"/>
      <c r="R995" s="837"/>
      <c r="S995" s="850"/>
    </row>
    <row r="996" spans="1:19" ht="14.45" customHeight="1" x14ac:dyDescent="0.2">
      <c r="A996" s="831" t="s">
        <v>6417</v>
      </c>
      <c r="B996" s="832" t="s">
        <v>6418</v>
      </c>
      <c r="C996" s="832" t="s">
        <v>609</v>
      </c>
      <c r="D996" s="832" t="s">
        <v>6363</v>
      </c>
      <c r="E996" s="832" t="s">
        <v>6412</v>
      </c>
      <c r="F996" s="832" t="s">
        <v>6518</v>
      </c>
      <c r="G996" s="832" t="s">
        <v>6519</v>
      </c>
      <c r="H996" s="849"/>
      <c r="I996" s="849"/>
      <c r="J996" s="832"/>
      <c r="K996" s="832"/>
      <c r="L996" s="849">
        <v>1</v>
      </c>
      <c r="M996" s="849">
        <v>215</v>
      </c>
      <c r="N996" s="832">
        <v>1</v>
      </c>
      <c r="O996" s="832">
        <v>215</v>
      </c>
      <c r="P996" s="849"/>
      <c r="Q996" s="849"/>
      <c r="R996" s="837"/>
      <c r="S996" s="850"/>
    </row>
    <row r="997" spans="1:19" ht="14.45" customHeight="1" x14ac:dyDescent="0.2">
      <c r="A997" s="831" t="s">
        <v>6417</v>
      </c>
      <c r="B997" s="832" t="s">
        <v>6418</v>
      </c>
      <c r="C997" s="832" t="s">
        <v>609</v>
      </c>
      <c r="D997" s="832" t="s">
        <v>6363</v>
      </c>
      <c r="E997" s="832" t="s">
        <v>6412</v>
      </c>
      <c r="F997" s="832" t="s">
        <v>6520</v>
      </c>
      <c r="G997" s="832" t="s">
        <v>6521</v>
      </c>
      <c r="H997" s="849"/>
      <c r="I997" s="849"/>
      <c r="J997" s="832"/>
      <c r="K997" s="832"/>
      <c r="L997" s="849">
        <v>5</v>
      </c>
      <c r="M997" s="849">
        <v>430</v>
      </c>
      <c r="N997" s="832">
        <v>1</v>
      </c>
      <c r="O997" s="832">
        <v>86</v>
      </c>
      <c r="P997" s="849"/>
      <c r="Q997" s="849"/>
      <c r="R997" s="837"/>
      <c r="S997" s="850"/>
    </row>
    <row r="998" spans="1:19" ht="14.45" customHeight="1" x14ac:dyDescent="0.2">
      <c r="A998" s="831" t="s">
        <v>6417</v>
      </c>
      <c r="B998" s="832" t="s">
        <v>6418</v>
      </c>
      <c r="C998" s="832" t="s">
        <v>609</v>
      </c>
      <c r="D998" s="832" t="s">
        <v>6363</v>
      </c>
      <c r="E998" s="832" t="s">
        <v>6412</v>
      </c>
      <c r="F998" s="832" t="s">
        <v>6525</v>
      </c>
      <c r="G998" s="832" t="s">
        <v>6523</v>
      </c>
      <c r="H998" s="849">
        <v>9</v>
      </c>
      <c r="I998" s="849">
        <v>3420</v>
      </c>
      <c r="J998" s="832"/>
      <c r="K998" s="832">
        <v>380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5" customHeight="1" x14ac:dyDescent="0.2">
      <c r="A999" s="831" t="s">
        <v>6417</v>
      </c>
      <c r="B999" s="832" t="s">
        <v>6418</v>
      </c>
      <c r="C999" s="832" t="s">
        <v>609</v>
      </c>
      <c r="D999" s="832" t="s">
        <v>2920</v>
      </c>
      <c r="E999" s="832" t="s">
        <v>6412</v>
      </c>
      <c r="F999" s="832" t="s">
        <v>6470</v>
      </c>
      <c r="G999" s="832" t="s">
        <v>6471</v>
      </c>
      <c r="H999" s="849"/>
      <c r="I999" s="849"/>
      <c r="J999" s="832"/>
      <c r="K999" s="832"/>
      <c r="L999" s="849">
        <v>3</v>
      </c>
      <c r="M999" s="849">
        <v>756</v>
      </c>
      <c r="N999" s="832">
        <v>1</v>
      </c>
      <c r="O999" s="832">
        <v>252</v>
      </c>
      <c r="P999" s="849"/>
      <c r="Q999" s="849"/>
      <c r="R999" s="837"/>
      <c r="S999" s="850"/>
    </row>
    <row r="1000" spans="1:19" ht="14.45" customHeight="1" x14ac:dyDescent="0.2">
      <c r="A1000" s="831" t="s">
        <v>6417</v>
      </c>
      <c r="B1000" s="832" t="s">
        <v>6418</v>
      </c>
      <c r="C1000" s="832" t="s">
        <v>609</v>
      </c>
      <c r="D1000" s="832" t="s">
        <v>2920</v>
      </c>
      <c r="E1000" s="832" t="s">
        <v>6412</v>
      </c>
      <c r="F1000" s="832" t="s">
        <v>6502</v>
      </c>
      <c r="G1000" s="832" t="s">
        <v>6503</v>
      </c>
      <c r="H1000" s="849">
        <v>2</v>
      </c>
      <c r="I1000" s="849">
        <v>252</v>
      </c>
      <c r="J1000" s="832">
        <v>0.3968503937007874</v>
      </c>
      <c r="K1000" s="832">
        <v>126</v>
      </c>
      <c r="L1000" s="849">
        <v>5</v>
      </c>
      <c r="M1000" s="849">
        <v>635</v>
      </c>
      <c r="N1000" s="832">
        <v>1</v>
      </c>
      <c r="O1000" s="832">
        <v>127</v>
      </c>
      <c r="P1000" s="849"/>
      <c r="Q1000" s="849"/>
      <c r="R1000" s="837"/>
      <c r="S1000" s="850"/>
    </row>
    <row r="1001" spans="1:19" ht="14.45" customHeight="1" x14ac:dyDescent="0.2">
      <c r="A1001" s="831" t="s">
        <v>6417</v>
      </c>
      <c r="B1001" s="832" t="s">
        <v>6418</v>
      </c>
      <c r="C1001" s="832" t="s">
        <v>609</v>
      </c>
      <c r="D1001" s="832" t="s">
        <v>2920</v>
      </c>
      <c r="E1001" s="832" t="s">
        <v>6412</v>
      </c>
      <c r="F1001" s="832" t="s">
        <v>6510</v>
      </c>
      <c r="G1001" s="832" t="s">
        <v>6507</v>
      </c>
      <c r="H1001" s="849">
        <v>4</v>
      </c>
      <c r="I1001" s="849">
        <v>2272</v>
      </c>
      <c r="J1001" s="832"/>
      <c r="K1001" s="832">
        <v>568</v>
      </c>
      <c r="L1001" s="849"/>
      <c r="M1001" s="849"/>
      <c r="N1001" s="832"/>
      <c r="O1001" s="832"/>
      <c r="P1001" s="849"/>
      <c r="Q1001" s="849"/>
      <c r="R1001" s="837"/>
      <c r="S1001" s="850"/>
    </row>
    <row r="1002" spans="1:19" ht="14.45" customHeight="1" x14ac:dyDescent="0.2">
      <c r="A1002" s="831" t="s">
        <v>6417</v>
      </c>
      <c r="B1002" s="832" t="s">
        <v>6418</v>
      </c>
      <c r="C1002" s="832" t="s">
        <v>609</v>
      </c>
      <c r="D1002" s="832" t="s">
        <v>2920</v>
      </c>
      <c r="E1002" s="832" t="s">
        <v>6412</v>
      </c>
      <c r="F1002" s="832" t="s">
        <v>6512</v>
      </c>
      <c r="G1002" s="832" t="s">
        <v>6513</v>
      </c>
      <c r="H1002" s="849"/>
      <c r="I1002" s="849"/>
      <c r="J1002" s="832"/>
      <c r="K1002" s="832"/>
      <c r="L1002" s="849">
        <v>1</v>
      </c>
      <c r="M1002" s="849">
        <v>464</v>
      </c>
      <c r="N1002" s="832">
        <v>1</v>
      </c>
      <c r="O1002" s="832">
        <v>464</v>
      </c>
      <c r="P1002" s="849"/>
      <c r="Q1002" s="849"/>
      <c r="R1002" s="837"/>
      <c r="S1002" s="850"/>
    </row>
    <row r="1003" spans="1:19" ht="14.45" customHeight="1" x14ac:dyDescent="0.2">
      <c r="A1003" s="831" t="s">
        <v>6417</v>
      </c>
      <c r="B1003" s="832" t="s">
        <v>6418</v>
      </c>
      <c r="C1003" s="832" t="s">
        <v>609</v>
      </c>
      <c r="D1003" s="832" t="s">
        <v>2920</v>
      </c>
      <c r="E1003" s="832" t="s">
        <v>6412</v>
      </c>
      <c r="F1003" s="832" t="s">
        <v>6522</v>
      </c>
      <c r="G1003" s="832" t="s">
        <v>6523</v>
      </c>
      <c r="H1003" s="849"/>
      <c r="I1003" s="849"/>
      <c r="J1003" s="832"/>
      <c r="K1003" s="832"/>
      <c r="L1003" s="849">
        <v>8</v>
      </c>
      <c r="M1003" s="849">
        <v>2464</v>
      </c>
      <c r="N1003" s="832">
        <v>1</v>
      </c>
      <c r="O1003" s="832">
        <v>308</v>
      </c>
      <c r="P1003" s="849"/>
      <c r="Q1003" s="849"/>
      <c r="R1003" s="837"/>
      <c r="S1003" s="850"/>
    </row>
    <row r="1004" spans="1:19" ht="14.45" customHeight="1" x14ac:dyDescent="0.2">
      <c r="A1004" s="831" t="s">
        <v>6417</v>
      </c>
      <c r="B1004" s="832" t="s">
        <v>6418</v>
      </c>
      <c r="C1004" s="832" t="s">
        <v>609</v>
      </c>
      <c r="D1004" s="832" t="s">
        <v>2920</v>
      </c>
      <c r="E1004" s="832" t="s">
        <v>6412</v>
      </c>
      <c r="F1004" s="832" t="s">
        <v>6526</v>
      </c>
      <c r="G1004" s="832" t="s">
        <v>6527</v>
      </c>
      <c r="H1004" s="849">
        <v>2</v>
      </c>
      <c r="I1004" s="849">
        <v>544</v>
      </c>
      <c r="J1004" s="832"/>
      <c r="K1004" s="832">
        <v>272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5" customHeight="1" x14ac:dyDescent="0.2">
      <c r="A1005" s="831" t="s">
        <v>6417</v>
      </c>
      <c r="B1005" s="832" t="s">
        <v>6418</v>
      </c>
      <c r="C1005" s="832" t="s">
        <v>609</v>
      </c>
      <c r="D1005" s="832" t="s">
        <v>6358</v>
      </c>
      <c r="E1005" s="832" t="s">
        <v>6412</v>
      </c>
      <c r="F1005" s="832" t="s">
        <v>6470</v>
      </c>
      <c r="G1005" s="832" t="s">
        <v>6471</v>
      </c>
      <c r="H1005" s="849"/>
      <c r="I1005" s="849"/>
      <c r="J1005" s="832"/>
      <c r="K1005" s="832"/>
      <c r="L1005" s="849">
        <v>1</v>
      </c>
      <c r="M1005" s="849">
        <v>252</v>
      </c>
      <c r="N1005" s="832">
        <v>1</v>
      </c>
      <c r="O1005" s="832">
        <v>252</v>
      </c>
      <c r="P1005" s="849"/>
      <c r="Q1005" s="849"/>
      <c r="R1005" s="837"/>
      <c r="S1005" s="850"/>
    </row>
    <row r="1006" spans="1:19" ht="14.45" customHeight="1" x14ac:dyDescent="0.2">
      <c r="A1006" s="831" t="s">
        <v>6417</v>
      </c>
      <c r="B1006" s="832" t="s">
        <v>6418</v>
      </c>
      <c r="C1006" s="832" t="s">
        <v>609</v>
      </c>
      <c r="D1006" s="832" t="s">
        <v>6358</v>
      </c>
      <c r="E1006" s="832" t="s">
        <v>6412</v>
      </c>
      <c r="F1006" s="832" t="s">
        <v>6502</v>
      </c>
      <c r="G1006" s="832" t="s">
        <v>6503</v>
      </c>
      <c r="H1006" s="849"/>
      <c r="I1006" s="849"/>
      <c r="J1006" s="832"/>
      <c r="K1006" s="832"/>
      <c r="L1006" s="849">
        <v>1</v>
      </c>
      <c r="M1006" s="849">
        <v>127</v>
      </c>
      <c r="N1006" s="832">
        <v>1</v>
      </c>
      <c r="O1006" s="832">
        <v>127</v>
      </c>
      <c r="P1006" s="849"/>
      <c r="Q1006" s="849"/>
      <c r="R1006" s="837"/>
      <c r="S1006" s="850"/>
    </row>
    <row r="1007" spans="1:19" ht="14.45" customHeight="1" x14ac:dyDescent="0.2">
      <c r="A1007" s="831" t="s">
        <v>6417</v>
      </c>
      <c r="B1007" s="832" t="s">
        <v>6418</v>
      </c>
      <c r="C1007" s="832" t="s">
        <v>609</v>
      </c>
      <c r="D1007" s="832" t="s">
        <v>6358</v>
      </c>
      <c r="E1007" s="832" t="s">
        <v>6412</v>
      </c>
      <c r="F1007" s="832" t="s">
        <v>6512</v>
      </c>
      <c r="G1007" s="832" t="s">
        <v>6513</v>
      </c>
      <c r="H1007" s="849"/>
      <c r="I1007" s="849"/>
      <c r="J1007" s="832"/>
      <c r="K1007" s="832"/>
      <c r="L1007" s="849">
        <v>1</v>
      </c>
      <c r="M1007" s="849">
        <v>464</v>
      </c>
      <c r="N1007" s="832">
        <v>1</v>
      </c>
      <c r="O1007" s="832">
        <v>464</v>
      </c>
      <c r="P1007" s="849"/>
      <c r="Q1007" s="849"/>
      <c r="R1007" s="837"/>
      <c r="S1007" s="850"/>
    </row>
    <row r="1008" spans="1:19" ht="14.45" customHeight="1" x14ac:dyDescent="0.2">
      <c r="A1008" s="831" t="s">
        <v>6417</v>
      </c>
      <c r="B1008" s="832" t="s">
        <v>6418</v>
      </c>
      <c r="C1008" s="832" t="s">
        <v>609</v>
      </c>
      <c r="D1008" s="832" t="s">
        <v>2921</v>
      </c>
      <c r="E1008" s="832" t="s">
        <v>6412</v>
      </c>
      <c r="F1008" s="832" t="s">
        <v>6470</v>
      </c>
      <c r="G1008" s="832" t="s">
        <v>6471</v>
      </c>
      <c r="H1008" s="849"/>
      <c r="I1008" s="849"/>
      <c r="J1008" s="832"/>
      <c r="K1008" s="832"/>
      <c r="L1008" s="849">
        <v>2</v>
      </c>
      <c r="M1008" s="849">
        <v>504</v>
      </c>
      <c r="N1008" s="832">
        <v>1</v>
      </c>
      <c r="O1008" s="832">
        <v>252</v>
      </c>
      <c r="P1008" s="849"/>
      <c r="Q1008" s="849"/>
      <c r="R1008" s="837"/>
      <c r="S1008" s="850"/>
    </row>
    <row r="1009" spans="1:19" ht="14.45" customHeight="1" x14ac:dyDescent="0.2">
      <c r="A1009" s="831" t="s">
        <v>6417</v>
      </c>
      <c r="B1009" s="832" t="s">
        <v>6418</v>
      </c>
      <c r="C1009" s="832" t="s">
        <v>609</v>
      </c>
      <c r="D1009" s="832" t="s">
        <v>2921</v>
      </c>
      <c r="E1009" s="832" t="s">
        <v>6412</v>
      </c>
      <c r="F1009" s="832" t="s">
        <v>6502</v>
      </c>
      <c r="G1009" s="832" t="s">
        <v>6503</v>
      </c>
      <c r="H1009" s="849"/>
      <c r="I1009" s="849"/>
      <c r="J1009" s="832"/>
      <c r="K1009" s="832"/>
      <c r="L1009" s="849">
        <v>3</v>
      </c>
      <c r="M1009" s="849">
        <v>381</v>
      </c>
      <c r="N1009" s="832">
        <v>1</v>
      </c>
      <c r="O1009" s="832">
        <v>127</v>
      </c>
      <c r="P1009" s="849"/>
      <c r="Q1009" s="849"/>
      <c r="R1009" s="837"/>
      <c r="S1009" s="850"/>
    </row>
    <row r="1010" spans="1:19" ht="14.45" customHeight="1" x14ac:dyDescent="0.2">
      <c r="A1010" s="831" t="s">
        <v>6417</v>
      </c>
      <c r="B1010" s="832" t="s">
        <v>6418</v>
      </c>
      <c r="C1010" s="832" t="s">
        <v>609</v>
      </c>
      <c r="D1010" s="832" t="s">
        <v>2921</v>
      </c>
      <c r="E1010" s="832" t="s">
        <v>6412</v>
      </c>
      <c r="F1010" s="832" t="s">
        <v>6512</v>
      </c>
      <c r="G1010" s="832" t="s">
        <v>6513</v>
      </c>
      <c r="H1010" s="849"/>
      <c r="I1010" s="849"/>
      <c r="J1010" s="832"/>
      <c r="K1010" s="832"/>
      <c r="L1010" s="849">
        <v>3</v>
      </c>
      <c r="M1010" s="849">
        <v>1392</v>
      </c>
      <c r="N1010" s="832">
        <v>1</v>
      </c>
      <c r="O1010" s="832">
        <v>464</v>
      </c>
      <c r="P1010" s="849"/>
      <c r="Q1010" s="849"/>
      <c r="R1010" s="837"/>
      <c r="S1010" s="850"/>
    </row>
    <row r="1011" spans="1:19" ht="14.45" customHeight="1" x14ac:dyDescent="0.2">
      <c r="A1011" s="831" t="s">
        <v>6417</v>
      </c>
      <c r="B1011" s="832" t="s">
        <v>6418</v>
      </c>
      <c r="C1011" s="832" t="s">
        <v>609</v>
      </c>
      <c r="D1011" s="832" t="s">
        <v>6365</v>
      </c>
      <c r="E1011" s="832" t="s">
        <v>6449</v>
      </c>
      <c r="F1011" s="832" t="s">
        <v>6500</v>
      </c>
      <c r="G1011" s="832" t="s">
        <v>6501</v>
      </c>
      <c r="H1011" s="849">
        <v>1</v>
      </c>
      <c r="I1011" s="849">
        <v>904.75</v>
      </c>
      <c r="J1011" s="832"/>
      <c r="K1011" s="832">
        <v>904.75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5" customHeight="1" x14ac:dyDescent="0.2">
      <c r="A1012" s="831" t="s">
        <v>6417</v>
      </c>
      <c r="B1012" s="832" t="s">
        <v>6418</v>
      </c>
      <c r="C1012" s="832" t="s">
        <v>609</v>
      </c>
      <c r="D1012" s="832" t="s">
        <v>6365</v>
      </c>
      <c r="E1012" s="832" t="s">
        <v>6412</v>
      </c>
      <c r="F1012" s="832" t="s">
        <v>6470</v>
      </c>
      <c r="G1012" s="832" t="s">
        <v>6471</v>
      </c>
      <c r="H1012" s="849">
        <v>2</v>
      </c>
      <c r="I1012" s="849">
        <v>502</v>
      </c>
      <c r="J1012" s="832">
        <v>1.9920634920634921</v>
      </c>
      <c r="K1012" s="832">
        <v>251</v>
      </c>
      <c r="L1012" s="849">
        <v>1</v>
      </c>
      <c r="M1012" s="849">
        <v>252</v>
      </c>
      <c r="N1012" s="832">
        <v>1</v>
      </c>
      <c r="O1012" s="832">
        <v>252</v>
      </c>
      <c r="P1012" s="849"/>
      <c r="Q1012" s="849"/>
      <c r="R1012" s="837"/>
      <c r="S1012" s="850"/>
    </row>
    <row r="1013" spans="1:19" ht="14.45" customHeight="1" x14ac:dyDescent="0.2">
      <c r="A1013" s="831" t="s">
        <v>6417</v>
      </c>
      <c r="B1013" s="832" t="s">
        <v>6418</v>
      </c>
      <c r="C1013" s="832" t="s">
        <v>609</v>
      </c>
      <c r="D1013" s="832" t="s">
        <v>6365</v>
      </c>
      <c r="E1013" s="832" t="s">
        <v>6412</v>
      </c>
      <c r="F1013" s="832" t="s">
        <v>6502</v>
      </c>
      <c r="G1013" s="832" t="s">
        <v>6503</v>
      </c>
      <c r="H1013" s="849">
        <v>1</v>
      </c>
      <c r="I1013" s="849">
        <v>126</v>
      </c>
      <c r="J1013" s="832"/>
      <c r="K1013" s="832">
        <v>126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5" customHeight="1" x14ac:dyDescent="0.2">
      <c r="A1014" s="831" t="s">
        <v>6417</v>
      </c>
      <c r="B1014" s="832" t="s">
        <v>6418</v>
      </c>
      <c r="C1014" s="832" t="s">
        <v>609</v>
      </c>
      <c r="D1014" s="832" t="s">
        <v>6365</v>
      </c>
      <c r="E1014" s="832" t="s">
        <v>6412</v>
      </c>
      <c r="F1014" s="832" t="s">
        <v>6534</v>
      </c>
      <c r="G1014" s="832" t="s">
        <v>6535</v>
      </c>
      <c r="H1014" s="849"/>
      <c r="I1014" s="849"/>
      <c r="J1014" s="832"/>
      <c r="K1014" s="832"/>
      <c r="L1014" s="849">
        <v>3</v>
      </c>
      <c r="M1014" s="849">
        <v>2457</v>
      </c>
      <c r="N1014" s="832">
        <v>1</v>
      </c>
      <c r="O1014" s="832">
        <v>819</v>
      </c>
      <c r="P1014" s="849"/>
      <c r="Q1014" s="849"/>
      <c r="R1014" s="837"/>
      <c r="S1014" s="850"/>
    </row>
    <row r="1015" spans="1:19" ht="14.45" customHeight="1" x14ac:dyDescent="0.2">
      <c r="A1015" s="831" t="s">
        <v>6417</v>
      </c>
      <c r="B1015" s="832" t="s">
        <v>6418</v>
      </c>
      <c r="C1015" s="832" t="s">
        <v>609</v>
      </c>
      <c r="D1015" s="832" t="s">
        <v>6365</v>
      </c>
      <c r="E1015" s="832" t="s">
        <v>6412</v>
      </c>
      <c r="F1015" s="832" t="s">
        <v>6515</v>
      </c>
      <c r="G1015" s="832" t="s">
        <v>6491</v>
      </c>
      <c r="H1015" s="849">
        <v>1</v>
      </c>
      <c r="I1015" s="849">
        <v>728</v>
      </c>
      <c r="J1015" s="832"/>
      <c r="K1015" s="832">
        <v>728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5" customHeight="1" x14ac:dyDescent="0.2">
      <c r="A1016" s="831" t="s">
        <v>6417</v>
      </c>
      <c r="B1016" s="832" t="s">
        <v>6418</v>
      </c>
      <c r="C1016" s="832" t="s">
        <v>609</v>
      </c>
      <c r="D1016" s="832" t="s">
        <v>6365</v>
      </c>
      <c r="E1016" s="832" t="s">
        <v>6412</v>
      </c>
      <c r="F1016" s="832" t="s">
        <v>6520</v>
      </c>
      <c r="G1016" s="832" t="s">
        <v>6521</v>
      </c>
      <c r="H1016" s="849"/>
      <c r="I1016" s="849"/>
      <c r="J1016" s="832"/>
      <c r="K1016" s="832"/>
      <c r="L1016" s="849">
        <v>3</v>
      </c>
      <c r="M1016" s="849">
        <v>258</v>
      </c>
      <c r="N1016" s="832">
        <v>1</v>
      </c>
      <c r="O1016" s="832">
        <v>86</v>
      </c>
      <c r="P1016" s="849"/>
      <c r="Q1016" s="849"/>
      <c r="R1016" s="837"/>
      <c r="S1016" s="850"/>
    </row>
    <row r="1017" spans="1:19" ht="14.45" customHeight="1" x14ac:dyDescent="0.2">
      <c r="A1017" s="831" t="s">
        <v>6417</v>
      </c>
      <c r="B1017" s="832" t="s">
        <v>6418</v>
      </c>
      <c r="C1017" s="832" t="s">
        <v>609</v>
      </c>
      <c r="D1017" s="832" t="s">
        <v>6365</v>
      </c>
      <c r="E1017" s="832" t="s">
        <v>6412</v>
      </c>
      <c r="F1017" s="832" t="s">
        <v>6522</v>
      </c>
      <c r="G1017" s="832" t="s">
        <v>6523</v>
      </c>
      <c r="H1017" s="849">
        <v>1</v>
      </c>
      <c r="I1017" s="849">
        <v>307</v>
      </c>
      <c r="J1017" s="832"/>
      <c r="K1017" s="832">
        <v>307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5" customHeight="1" x14ac:dyDescent="0.2">
      <c r="A1018" s="831" t="s">
        <v>6417</v>
      </c>
      <c r="B1018" s="832" t="s">
        <v>6418</v>
      </c>
      <c r="C1018" s="832" t="s">
        <v>609</v>
      </c>
      <c r="D1018" s="832" t="s">
        <v>6365</v>
      </c>
      <c r="E1018" s="832" t="s">
        <v>6412</v>
      </c>
      <c r="F1018" s="832" t="s">
        <v>6539</v>
      </c>
      <c r="G1018" s="832" t="s">
        <v>6530</v>
      </c>
      <c r="H1018" s="849">
        <v>6</v>
      </c>
      <c r="I1018" s="849">
        <v>4944</v>
      </c>
      <c r="J1018" s="832"/>
      <c r="K1018" s="832">
        <v>824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5" customHeight="1" x14ac:dyDescent="0.2">
      <c r="A1019" s="831" t="s">
        <v>6417</v>
      </c>
      <c r="B1019" s="832" t="s">
        <v>6418</v>
      </c>
      <c r="C1019" s="832" t="s">
        <v>609</v>
      </c>
      <c r="D1019" s="832" t="s">
        <v>2922</v>
      </c>
      <c r="E1019" s="832" t="s">
        <v>6412</v>
      </c>
      <c r="F1019" s="832" t="s">
        <v>6470</v>
      </c>
      <c r="G1019" s="832" t="s">
        <v>6471</v>
      </c>
      <c r="H1019" s="849"/>
      <c r="I1019" s="849"/>
      <c r="J1019" s="832"/>
      <c r="K1019" s="832"/>
      <c r="L1019" s="849">
        <v>1</v>
      </c>
      <c r="M1019" s="849">
        <v>252</v>
      </c>
      <c r="N1019" s="832">
        <v>1</v>
      </c>
      <c r="O1019" s="832">
        <v>252</v>
      </c>
      <c r="P1019" s="849"/>
      <c r="Q1019" s="849"/>
      <c r="R1019" s="837"/>
      <c r="S1019" s="850"/>
    </row>
    <row r="1020" spans="1:19" ht="14.45" customHeight="1" x14ac:dyDescent="0.2">
      <c r="A1020" s="831" t="s">
        <v>6417</v>
      </c>
      <c r="B1020" s="832" t="s">
        <v>6418</v>
      </c>
      <c r="C1020" s="832" t="s">
        <v>609</v>
      </c>
      <c r="D1020" s="832" t="s">
        <v>2922</v>
      </c>
      <c r="E1020" s="832" t="s">
        <v>6412</v>
      </c>
      <c r="F1020" s="832" t="s">
        <v>6502</v>
      </c>
      <c r="G1020" s="832" t="s">
        <v>6503</v>
      </c>
      <c r="H1020" s="849"/>
      <c r="I1020" s="849"/>
      <c r="J1020" s="832"/>
      <c r="K1020" s="832"/>
      <c r="L1020" s="849">
        <v>1</v>
      </c>
      <c r="M1020" s="849">
        <v>127</v>
      </c>
      <c r="N1020" s="832">
        <v>1</v>
      </c>
      <c r="O1020" s="832">
        <v>127</v>
      </c>
      <c r="P1020" s="849"/>
      <c r="Q1020" s="849"/>
      <c r="R1020" s="837"/>
      <c r="S1020" s="850"/>
    </row>
    <row r="1021" spans="1:19" ht="14.45" customHeight="1" x14ac:dyDescent="0.2">
      <c r="A1021" s="831" t="s">
        <v>6417</v>
      </c>
      <c r="B1021" s="832" t="s">
        <v>6418</v>
      </c>
      <c r="C1021" s="832" t="s">
        <v>609</v>
      </c>
      <c r="D1021" s="832" t="s">
        <v>2922</v>
      </c>
      <c r="E1021" s="832" t="s">
        <v>6412</v>
      </c>
      <c r="F1021" s="832" t="s">
        <v>6525</v>
      </c>
      <c r="G1021" s="832" t="s">
        <v>6523</v>
      </c>
      <c r="H1021" s="849"/>
      <c r="I1021" s="849"/>
      <c r="J1021" s="832"/>
      <c r="K1021" s="832"/>
      <c r="L1021" s="849">
        <v>2</v>
      </c>
      <c r="M1021" s="849">
        <v>762</v>
      </c>
      <c r="N1021" s="832">
        <v>1</v>
      </c>
      <c r="O1021" s="832">
        <v>381</v>
      </c>
      <c r="P1021" s="849"/>
      <c r="Q1021" s="849"/>
      <c r="R1021" s="837"/>
      <c r="S1021" s="850"/>
    </row>
    <row r="1022" spans="1:19" ht="14.45" customHeight="1" x14ac:dyDescent="0.2">
      <c r="A1022" s="831" t="s">
        <v>6417</v>
      </c>
      <c r="B1022" s="832" t="s">
        <v>6418</v>
      </c>
      <c r="C1022" s="832" t="s">
        <v>609</v>
      </c>
      <c r="D1022" s="832" t="s">
        <v>2923</v>
      </c>
      <c r="E1022" s="832" t="s">
        <v>6412</v>
      </c>
      <c r="F1022" s="832" t="s">
        <v>6470</v>
      </c>
      <c r="G1022" s="832" t="s">
        <v>6471</v>
      </c>
      <c r="H1022" s="849">
        <v>3</v>
      </c>
      <c r="I1022" s="849">
        <v>753</v>
      </c>
      <c r="J1022" s="832">
        <v>1.4940476190476191</v>
      </c>
      <c r="K1022" s="832">
        <v>251</v>
      </c>
      <c r="L1022" s="849">
        <v>2</v>
      </c>
      <c r="M1022" s="849">
        <v>504</v>
      </c>
      <c r="N1022" s="832">
        <v>1</v>
      </c>
      <c r="O1022" s="832">
        <v>252</v>
      </c>
      <c r="P1022" s="849"/>
      <c r="Q1022" s="849"/>
      <c r="R1022" s="837"/>
      <c r="S1022" s="850"/>
    </row>
    <row r="1023" spans="1:19" ht="14.45" customHeight="1" x14ac:dyDescent="0.2">
      <c r="A1023" s="831" t="s">
        <v>6417</v>
      </c>
      <c r="B1023" s="832" t="s">
        <v>6418</v>
      </c>
      <c r="C1023" s="832" t="s">
        <v>609</v>
      </c>
      <c r="D1023" s="832" t="s">
        <v>2923</v>
      </c>
      <c r="E1023" s="832" t="s">
        <v>6412</v>
      </c>
      <c r="F1023" s="832" t="s">
        <v>6502</v>
      </c>
      <c r="G1023" s="832" t="s">
        <v>6503</v>
      </c>
      <c r="H1023" s="849">
        <v>3</v>
      </c>
      <c r="I1023" s="849">
        <v>378</v>
      </c>
      <c r="J1023" s="832">
        <v>1</v>
      </c>
      <c r="K1023" s="832">
        <v>126</v>
      </c>
      <c r="L1023" s="849">
        <v>3</v>
      </c>
      <c r="M1023" s="849">
        <v>378</v>
      </c>
      <c r="N1023" s="832">
        <v>1</v>
      </c>
      <c r="O1023" s="832">
        <v>126</v>
      </c>
      <c r="P1023" s="849"/>
      <c r="Q1023" s="849"/>
      <c r="R1023" s="837"/>
      <c r="S1023" s="850"/>
    </row>
    <row r="1024" spans="1:19" ht="14.45" customHeight="1" x14ac:dyDescent="0.2">
      <c r="A1024" s="831" t="s">
        <v>6417</v>
      </c>
      <c r="B1024" s="832" t="s">
        <v>6418</v>
      </c>
      <c r="C1024" s="832" t="s">
        <v>609</v>
      </c>
      <c r="D1024" s="832" t="s">
        <v>2923</v>
      </c>
      <c r="E1024" s="832" t="s">
        <v>6412</v>
      </c>
      <c r="F1024" s="832" t="s">
        <v>6504</v>
      </c>
      <c r="G1024" s="832" t="s">
        <v>6505</v>
      </c>
      <c r="H1024" s="849">
        <v>2</v>
      </c>
      <c r="I1024" s="849">
        <v>662</v>
      </c>
      <c r="J1024" s="832">
        <v>1.9939759036144578</v>
      </c>
      <c r="K1024" s="832">
        <v>331</v>
      </c>
      <c r="L1024" s="849">
        <v>1</v>
      </c>
      <c r="M1024" s="849">
        <v>332</v>
      </c>
      <c r="N1024" s="832">
        <v>1</v>
      </c>
      <c r="O1024" s="832">
        <v>332</v>
      </c>
      <c r="P1024" s="849"/>
      <c r="Q1024" s="849"/>
      <c r="R1024" s="837"/>
      <c r="S1024" s="850"/>
    </row>
    <row r="1025" spans="1:19" ht="14.45" customHeight="1" x14ac:dyDescent="0.2">
      <c r="A1025" s="831" t="s">
        <v>6417</v>
      </c>
      <c r="B1025" s="832" t="s">
        <v>6418</v>
      </c>
      <c r="C1025" s="832" t="s">
        <v>609</v>
      </c>
      <c r="D1025" s="832" t="s">
        <v>2923</v>
      </c>
      <c r="E1025" s="832" t="s">
        <v>6412</v>
      </c>
      <c r="F1025" s="832" t="s">
        <v>6506</v>
      </c>
      <c r="G1025" s="832" t="s">
        <v>6507</v>
      </c>
      <c r="H1025" s="849">
        <v>1</v>
      </c>
      <c r="I1025" s="849">
        <v>495</v>
      </c>
      <c r="J1025" s="832">
        <v>0.49899193548387094</v>
      </c>
      <c r="K1025" s="832">
        <v>495</v>
      </c>
      <c r="L1025" s="849">
        <v>2</v>
      </c>
      <c r="M1025" s="849">
        <v>992</v>
      </c>
      <c r="N1025" s="832">
        <v>1</v>
      </c>
      <c r="O1025" s="832">
        <v>496</v>
      </c>
      <c r="P1025" s="849"/>
      <c r="Q1025" s="849"/>
      <c r="R1025" s="837"/>
      <c r="S1025" s="850"/>
    </row>
    <row r="1026" spans="1:19" ht="14.45" customHeight="1" x14ac:dyDescent="0.2">
      <c r="A1026" s="831" t="s">
        <v>6417</v>
      </c>
      <c r="B1026" s="832" t="s">
        <v>6418</v>
      </c>
      <c r="C1026" s="832" t="s">
        <v>609</v>
      </c>
      <c r="D1026" s="832" t="s">
        <v>2923</v>
      </c>
      <c r="E1026" s="832" t="s">
        <v>6412</v>
      </c>
      <c r="F1026" s="832" t="s">
        <v>6522</v>
      </c>
      <c r="G1026" s="832" t="s">
        <v>6523</v>
      </c>
      <c r="H1026" s="849">
        <v>6</v>
      </c>
      <c r="I1026" s="849">
        <v>1842</v>
      </c>
      <c r="J1026" s="832">
        <v>5.9805194805194803</v>
      </c>
      <c r="K1026" s="832">
        <v>307</v>
      </c>
      <c r="L1026" s="849">
        <v>1</v>
      </c>
      <c r="M1026" s="849">
        <v>308</v>
      </c>
      <c r="N1026" s="832">
        <v>1</v>
      </c>
      <c r="O1026" s="832">
        <v>308</v>
      </c>
      <c r="P1026" s="849"/>
      <c r="Q1026" s="849"/>
      <c r="R1026" s="837"/>
      <c r="S1026" s="850"/>
    </row>
    <row r="1027" spans="1:19" ht="14.45" customHeight="1" x14ac:dyDescent="0.2">
      <c r="A1027" s="831" t="s">
        <v>6417</v>
      </c>
      <c r="B1027" s="832" t="s">
        <v>6418</v>
      </c>
      <c r="C1027" s="832" t="s">
        <v>609</v>
      </c>
      <c r="D1027" s="832" t="s">
        <v>2923</v>
      </c>
      <c r="E1027" s="832" t="s">
        <v>6412</v>
      </c>
      <c r="F1027" s="832" t="s">
        <v>6526</v>
      </c>
      <c r="G1027" s="832" t="s">
        <v>6527</v>
      </c>
      <c r="H1027" s="849"/>
      <c r="I1027" s="849"/>
      <c r="J1027" s="832"/>
      <c r="K1027" s="832"/>
      <c r="L1027" s="849">
        <v>1</v>
      </c>
      <c r="M1027" s="849">
        <v>273</v>
      </c>
      <c r="N1027" s="832">
        <v>1</v>
      </c>
      <c r="O1027" s="832">
        <v>273</v>
      </c>
      <c r="P1027" s="849"/>
      <c r="Q1027" s="849"/>
      <c r="R1027" s="837"/>
      <c r="S1027" s="850"/>
    </row>
    <row r="1028" spans="1:19" ht="14.45" customHeight="1" x14ac:dyDescent="0.2">
      <c r="A1028" s="831" t="s">
        <v>6417</v>
      </c>
      <c r="B1028" s="832" t="s">
        <v>6418</v>
      </c>
      <c r="C1028" s="832" t="s">
        <v>609</v>
      </c>
      <c r="D1028" s="832" t="s">
        <v>2925</v>
      </c>
      <c r="E1028" s="832" t="s">
        <v>6412</v>
      </c>
      <c r="F1028" s="832" t="s">
        <v>6470</v>
      </c>
      <c r="G1028" s="832" t="s">
        <v>6471</v>
      </c>
      <c r="H1028" s="849">
        <v>1</v>
      </c>
      <c r="I1028" s="849">
        <v>251</v>
      </c>
      <c r="J1028" s="832">
        <v>0.49801587301587302</v>
      </c>
      <c r="K1028" s="832">
        <v>251</v>
      </c>
      <c r="L1028" s="849">
        <v>2</v>
      </c>
      <c r="M1028" s="849">
        <v>504</v>
      </c>
      <c r="N1028" s="832">
        <v>1</v>
      </c>
      <c r="O1028" s="832">
        <v>252</v>
      </c>
      <c r="P1028" s="849"/>
      <c r="Q1028" s="849"/>
      <c r="R1028" s="837"/>
      <c r="S1028" s="850"/>
    </row>
    <row r="1029" spans="1:19" ht="14.45" customHeight="1" x14ac:dyDescent="0.2">
      <c r="A1029" s="831" t="s">
        <v>6417</v>
      </c>
      <c r="B1029" s="832" t="s">
        <v>6418</v>
      </c>
      <c r="C1029" s="832" t="s">
        <v>609</v>
      </c>
      <c r="D1029" s="832" t="s">
        <v>2925</v>
      </c>
      <c r="E1029" s="832" t="s">
        <v>6412</v>
      </c>
      <c r="F1029" s="832" t="s">
        <v>6502</v>
      </c>
      <c r="G1029" s="832" t="s">
        <v>6503</v>
      </c>
      <c r="H1029" s="849">
        <v>4</v>
      </c>
      <c r="I1029" s="849">
        <v>504</v>
      </c>
      <c r="J1029" s="832">
        <v>3.9685039370078741</v>
      </c>
      <c r="K1029" s="832">
        <v>126</v>
      </c>
      <c r="L1029" s="849">
        <v>1</v>
      </c>
      <c r="M1029" s="849">
        <v>127</v>
      </c>
      <c r="N1029" s="832">
        <v>1</v>
      </c>
      <c r="O1029" s="832">
        <v>127</v>
      </c>
      <c r="P1029" s="849"/>
      <c r="Q1029" s="849"/>
      <c r="R1029" s="837"/>
      <c r="S1029" s="850"/>
    </row>
    <row r="1030" spans="1:19" ht="14.45" customHeight="1" x14ac:dyDescent="0.2">
      <c r="A1030" s="831" t="s">
        <v>6417</v>
      </c>
      <c r="B1030" s="832" t="s">
        <v>6418</v>
      </c>
      <c r="C1030" s="832" t="s">
        <v>609</v>
      </c>
      <c r="D1030" s="832" t="s">
        <v>2925</v>
      </c>
      <c r="E1030" s="832" t="s">
        <v>6412</v>
      </c>
      <c r="F1030" s="832" t="s">
        <v>6506</v>
      </c>
      <c r="G1030" s="832" t="s">
        <v>6507</v>
      </c>
      <c r="H1030" s="849">
        <v>1</v>
      </c>
      <c r="I1030" s="849">
        <v>495</v>
      </c>
      <c r="J1030" s="832"/>
      <c r="K1030" s="832">
        <v>495</v>
      </c>
      <c r="L1030" s="849"/>
      <c r="M1030" s="849"/>
      <c r="N1030" s="832"/>
      <c r="O1030" s="832"/>
      <c r="P1030" s="849"/>
      <c r="Q1030" s="849"/>
      <c r="R1030" s="837"/>
      <c r="S1030" s="850"/>
    </row>
    <row r="1031" spans="1:19" ht="14.45" customHeight="1" x14ac:dyDescent="0.2">
      <c r="A1031" s="831" t="s">
        <v>6417</v>
      </c>
      <c r="B1031" s="832" t="s">
        <v>6418</v>
      </c>
      <c r="C1031" s="832" t="s">
        <v>609</v>
      </c>
      <c r="D1031" s="832" t="s">
        <v>2925</v>
      </c>
      <c r="E1031" s="832" t="s">
        <v>6412</v>
      </c>
      <c r="F1031" s="832" t="s">
        <v>6522</v>
      </c>
      <c r="G1031" s="832" t="s">
        <v>6523</v>
      </c>
      <c r="H1031" s="849">
        <v>2</v>
      </c>
      <c r="I1031" s="849">
        <v>614</v>
      </c>
      <c r="J1031" s="832">
        <v>0.66450216450216448</v>
      </c>
      <c r="K1031" s="832">
        <v>307</v>
      </c>
      <c r="L1031" s="849">
        <v>3</v>
      </c>
      <c r="M1031" s="849">
        <v>924</v>
      </c>
      <c r="N1031" s="832">
        <v>1</v>
      </c>
      <c r="O1031" s="832">
        <v>308</v>
      </c>
      <c r="P1031" s="849"/>
      <c r="Q1031" s="849"/>
      <c r="R1031" s="837"/>
      <c r="S1031" s="850"/>
    </row>
    <row r="1032" spans="1:19" ht="14.45" customHeight="1" x14ac:dyDescent="0.2">
      <c r="A1032" s="831" t="s">
        <v>6417</v>
      </c>
      <c r="B1032" s="832" t="s">
        <v>6418</v>
      </c>
      <c r="C1032" s="832" t="s">
        <v>609</v>
      </c>
      <c r="D1032" s="832" t="s">
        <v>6367</v>
      </c>
      <c r="E1032" s="832" t="s">
        <v>6412</v>
      </c>
      <c r="F1032" s="832" t="s">
        <v>6470</v>
      </c>
      <c r="G1032" s="832" t="s">
        <v>6471</v>
      </c>
      <c r="H1032" s="849">
        <v>1</v>
      </c>
      <c r="I1032" s="849">
        <v>251</v>
      </c>
      <c r="J1032" s="832"/>
      <c r="K1032" s="832">
        <v>251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5" customHeight="1" x14ac:dyDescent="0.2">
      <c r="A1033" s="831" t="s">
        <v>6417</v>
      </c>
      <c r="B1033" s="832" t="s">
        <v>6418</v>
      </c>
      <c r="C1033" s="832" t="s">
        <v>609</v>
      </c>
      <c r="D1033" s="832" t="s">
        <v>6367</v>
      </c>
      <c r="E1033" s="832" t="s">
        <v>6412</v>
      </c>
      <c r="F1033" s="832" t="s">
        <v>6502</v>
      </c>
      <c r="G1033" s="832" t="s">
        <v>6503</v>
      </c>
      <c r="H1033" s="849">
        <v>2</v>
      </c>
      <c r="I1033" s="849">
        <v>252</v>
      </c>
      <c r="J1033" s="832"/>
      <c r="K1033" s="832">
        <v>126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5" customHeight="1" x14ac:dyDescent="0.2">
      <c r="A1034" s="831" t="s">
        <v>6417</v>
      </c>
      <c r="B1034" s="832" t="s">
        <v>6418</v>
      </c>
      <c r="C1034" s="832" t="s">
        <v>609</v>
      </c>
      <c r="D1034" s="832" t="s">
        <v>6367</v>
      </c>
      <c r="E1034" s="832" t="s">
        <v>6412</v>
      </c>
      <c r="F1034" s="832" t="s">
        <v>6528</v>
      </c>
      <c r="G1034" s="832" t="s">
        <v>6513</v>
      </c>
      <c r="H1034" s="849">
        <v>2</v>
      </c>
      <c r="I1034" s="849">
        <v>706</v>
      </c>
      <c r="J1034" s="832"/>
      <c r="K1034" s="832">
        <v>353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5" customHeight="1" x14ac:dyDescent="0.2">
      <c r="A1035" s="831" t="s">
        <v>6417</v>
      </c>
      <c r="B1035" s="832" t="s">
        <v>6418</v>
      </c>
      <c r="C1035" s="832" t="s">
        <v>609</v>
      </c>
      <c r="D1035" s="832" t="s">
        <v>2926</v>
      </c>
      <c r="E1035" s="832" t="s">
        <v>6412</v>
      </c>
      <c r="F1035" s="832" t="s">
        <v>6502</v>
      </c>
      <c r="G1035" s="832" t="s">
        <v>6503</v>
      </c>
      <c r="H1035" s="849">
        <v>2</v>
      </c>
      <c r="I1035" s="849">
        <v>252</v>
      </c>
      <c r="J1035" s="832"/>
      <c r="K1035" s="832">
        <v>126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5" customHeight="1" x14ac:dyDescent="0.2">
      <c r="A1036" s="831" t="s">
        <v>6417</v>
      </c>
      <c r="B1036" s="832" t="s">
        <v>6418</v>
      </c>
      <c r="C1036" s="832" t="s">
        <v>609</v>
      </c>
      <c r="D1036" s="832" t="s">
        <v>2926</v>
      </c>
      <c r="E1036" s="832" t="s">
        <v>6412</v>
      </c>
      <c r="F1036" s="832" t="s">
        <v>6510</v>
      </c>
      <c r="G1036" s="832" t="s">
        <v>6507</v>
      </c>
      <c r="H1036" s="849">
        <v>2</v>
      </c>
      <c r="I1036" s="849">
        <v>1136</v>
      </c>
      <c r="J1036" s="832"/>
      <c r="K1036" s="832">
        <v>568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5" customHeight="1" x14ac:dyDescent="0.2">
      <c r="A1037" s="831" t="s">
        <v>6417</v>
      </c>
      <c r="B1037" s="832" t="s">
        <v>6418</v>
      </c>
      <c r="C1037" s="832" t="s">
        <v>609</v>
      </c>
      <c r="D1037" s="832" t="s">
        <v>2926</v>
      </c>
      <c r="E1037" s="832" t="s">
        <v>6412</v>
      </c>
      <c r="F1037" s="832" t="s">
        <v>6525</v>
      </c>
      <c r="G1037" s="832" t="s">
        <v>6523</v>
      </c>
      <c r="H1037" s="849">
        <v>1</v>
      </c>
      <c r="I1037" s="849">
        <v>380</v>
      </c>
      <c r="J1037" s="832"/>
      <c r="K1037" s="832">
        <v>380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5" customHeight="1" x14ac:dyDescent="0.2">
      <c r="A1038" s="831" t="s">
        <v>6417</v>
      </c>
      <c r="B1038" s="832" t="s">
        <v>6418</v>
      </c>
      <c r="C1038" s="832" t="s">
        <v>609</v>
      </c>
      <c r="D1038" s="832" t="s">
        <v>2927</v>
      </c>
      <c r="E1038" s="832" t="s">
        <v>6412</v>
      </c>
      <c r="F1038" s="832" t="s">
        <v>6470</v>
      </c>
      <c r="G1038" s="832" t="s">
        <v>6471</v>
      </c>
      <c r="H1038" s="849">
        <v>1</v>
      </c>
      <c r="I1038" s="849">
        <v>251</v>
      </c>
      <c r="J1038" s="832">
        <v>0.24900793650793651</v>
      </c>
      <c r="K1038" s="832">
        <v>251</v>
      </c>
      <c r="L1038" s="849">
        <v>4</v>
      </c>
      <c r="M1038" s="849">
        <v>1008</v>
      </c>
      <c r="N1038" s="832">
        <v>1</v>
      </c>
      <c r="O1038" s="832">
        <v>252</v>
      </c>
      <c r="P1038" s="849">
        <v>2</v>
      </c>
      <c r="Q1038" s="849">
        <v>508</v>
      </c>
      <c r="R1038" s="837">
        <v>0.50396825396825395</v>
      </c>
      <c r="S1038" s="850">
        <v>254</v>
      </c>
    </row>
    <row r="1039" spans="1:19" ht="14.45" customHeight="1" x14ac:dyDescent="0.2">
      <c r="A1039" s="831" t="s">
        <v>6417</v>
      </c>
      <c r="B1039" s="832" t="s">
        <v>6418</v>
      </c>
      <c r="C1039" s="832" t="s">
        <v>609</v>
      </c>
      <c r="D1039" s="832" t="s">
        <v>2927</v>
      </c>
      <c r="E1039" s="832" t="s">
        <v>6412</v>
      </c>
      <c r="F1039" s="832" t="s">
        <v>6502</v>
      </c>
      <c r="G1039" s="832" t="s">
        <v>6503</v>
      </c>
      <c r="H1039" s="849">
        <v>1</v>
      </c>
      <c r="I1039" s="849">
        <v>126</v>
      </c>
      <c r="J1039" s="832">
        <v>0.11023622047244094</v>
      </c>
      <c r="K1039" s="832">
        <v>126</v>
      </c>
      <c r="L1039" s="849">
        <v>9</v>
      </c>
      <c r="M1039" s="849">
        <v>1143</v>
      </c>
      <c r="N1039" s="832">
        <v>1</v>
      </c>
      <c r="O1039" s="832">
        <v>127</v>
      </c>
      <c r="P1039" s="849">
        <v>13</v>
      </c>
      <c r="Q1039" s="849">
        <v>1638</v>
      </c>
      <c r="R1039" s="837">
        <v>1.4330708661417322</v>
      </c>
      <c r="S1039" s="850">
        <v>126</v>
      </c>
    </row>
    <row r="1040" spans="1:19" ht="14.45" customHeight="1" x14ac:dyDescent="0.2">
      <c r="A1040" s="831" t="s">
        <v>6417</v>
      </c>
      <c r="B1040" s="832" t="s">
        <v>6418</v>
      </c>
      <c r="C1040" s="832" t="s">
        <v>609</v>
      </c>
      <c r="D1040" s="832" t="s">
        <v>2927</v>
      </c>
      <c r="E1040" s="832" t="s">
        <v>6412</v>
      </c>
      <c r="F1040" s="832" t="s">
        <v>6504</v>
      </c>
      <c r="G1040" s="832" t="s">
        <v>6505</v>
      </c>
      <c r="H1040" s="849">
        <v>2</v>
      </c>
      <c r="I1040" s="849">
        <v>662</v>
      </c>
      <c r="J1040" s="832"/>
      <c r="K1040" s="832">
        <v>331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5" customHeight="1" x14ac:dyDescent="0.2">
      <c r="A1041" s="831" t="s">
        <v>6417</v>
      </c>
      <c r="B1041" s="832" t="s">
        <v>6418</v>
      </c>
      <c r="C1041" s="832" t="s">
        <v>609</v>
      </c>
      <c r="D1041" s="832" t="s">
        <v>2927</v>
      </c>
      <c r="E1041" s="832" t="s">
        <v>6412</v>
      </c>
      <c r="F1041" s="832" t="s">
        <v>6522</v>
      </c>
      <c r="G1041" s="832" t="s">
        <v>6523</v>
      </c>
      <c r="H1041" s="849"/>
      <c r="I1041" s="849"/>
      <c r="J1041" s="832"/>
      <c r="K1041" s="832"/>
      <c r="L1041" s="849">
        <v>8</v>
      </c>
      <c r="M1041" s="849">
        <v>2464</v>
      </c>
      <c r="N1041" s="832">
        <v>1</v>
      </c>
      <c r="O1041" s="832">
        <v>308</v>
      </c>
      <c r="P1041" s="849"/>
      <c r="Q1041" s="849"/>
      <c r="R1041" s="837"/>
      <c r="S1041" s="850"/>
    </row>
    <row r="1042" spans="1:19" ht="14.45" customHeight="1" x14ac:dyDescent="0.2">
      <c r="A1042" s="831" t="s">
        <v>6417</v>
      </c>
      <c r="B1042" s="832" t="s">
        <v>6418</v>
      </c>
      <c r="C1042" s="832" t="s">
        <v>609</v>
      </c>
      <c r="D1042" s="832" t="s">
        <v>2927</v>
      </c>
      <c r="E1042" s="832" t="s">
        <v>6412</v>
      </c>
      <c r="F1042" s="832" t="s">
        <v>6525</v>
      </c>
      <c r="G1042" s="832" t="s">
        <v>6523</v>
      </c>
      <c r="H1042" s="849"/>
      <c r="I1042" s="849"/>
      <c r="J1042" s="832"/>
      <c r="K1042" s="832"/>
      <c r="L1042" s="849">
        <v>1</v>
      </c>
      <c r="M1042" s="849">
        <v>381</v>
      </c>
      <c r="N1042" s="832">
        <v>1</v>
      </c>
      <c r="O1042" s="832">
        <v>381</v>
      </c>
      <c r="P1042" s="849">
        <v>6</v>
      </c>
      <c r="Q1042" s="849">
        <v>2310</v>
      </c>
      <c r="R1042" s="837">
        <v>6.0629921259842519</v>
      </c>
      <c r="S1042" s="850">
        <v>385</v>
      </c>
    </row>
    <row r="1043" spans="1:19" ht="14.45" customHeight="1" x14ac:dyDescent="0.2">
      <c r="A1043" s="831" t="s">
        <v>6417</v>
      </c>
      <c r="B1043" s="832" t="s">
        <v>6418</v>
      </c>
      <c r="C1043" s="832" t="s">
        <v>609</v>
      </c>
      <c r="D1043" s="832" t="s">
        <v>2927</v>
      </c>
      <c r="E1043" s="832" t="s">
        <v>6412</v>
      </c>
      <c r="F1043" s="832" t="s">
        <v>6526</v>
      </c>
      <c r="G1043" s="832" t="s">
        <v>6527</v>
      </c>
      <c r="H1043" s="849">
        <v>1</v>
      </c>
      <c r="I1043" s="849">
        <v>272</v>
      </c>
      <c r="J1043" s="832">
        <v>0.99633699633699635</v>
      </c>
      <c r="K1043" s="832">
        <v>272</v>
      </c>
      <c r="L1043" s="849">
        <v>1</v>
      </c>
      <c r="M1043" s="849">
        <v>273</v>
      </c>
      <c r="N1043" s="832">
        <v>1</v>
      </c>
      <c r="O1043" s="832">
        <v>273</v>
      </c>
      <c r="P1043" s="849"/>
      <c r="Q1043" s="849"/>
      <c r="R1043" s="837"/>
      <c r="S1043" s="850"/>
    </row>
    <row r="1044" spans="1:19" ht="14.45" customHeight="1" x14ac:dyDescent="0.2">
      <c r="A1044" s="831" t="s">
        <v>6417</v>
      </c>
      <c r="B1044" s="832" t="s">
        <v>6418</v>
      </c>
      <c r="C1044" s="832" t="s">
        <v>609</v>
      </c>
      <c r="D1044" s="832" t="s">
        <v>2927</v>
      </c>
      <c r="E1044" s="832" t="s">
        <v>6412</v>
      </c>
      <c r="F1044" s="832" t="s">
        <v>6531</v>
      </c>
      <c r="G1044" s="832" t="s">
        <v>6505</v>
      </c>
      <c r="H1044" s="849"/>
      <c r="I1044" s="849"/>
      <c r="J1044" s="832"/>
      <c r="K1044" s="832"/>
      <c r="L1044" s="849">
        <v>2</v>
      </c>
      <c r="M1044" s="849">
        <v>810</v>
      </c>
      <c r="N1044" s="832">
        <v>1</v>
      </c>
      <c r="O1044" s="832">
        <v>405</v>
      </c>
      <c r="P1044" s="849"/>
      <c r="Q1044" s="849"/>
      <c r="R1044" s="837"/>
      <c r="S1044" s="850"/>
    </row>
    <row r="1045" spans="1:19" ht="14.45" customHeight="1" x14ac:dyDescent="0.2">
      <c r="A1045" s="831" t="s">
        <v>6417</v>
      </c>
      <c r="B1045" s="832" t="s">
        <v>6418</v>
      </c>
      <c r="C1045" s="832" t="s">
        <v>609</v>
      </c>
      <c r="D1045" s="832" t="s">
        <v>2929</v>
      </c>
      <c r="E1045" s="832" t="s">
        <v>6412</v>
      </c>
      <c r="F1045" s="832" t="s">
        <v>6470</v>
      </c>
      <c r="G1045" s="832" t="s">
        <v>6471</v>
      </c>
      <c r="H1045" s="849">
        <v>5</v>
      </c>
      <c r="I1045" s="849">
        <v>1255</v>
      </c>
      <c r="J1045" s="832">
        <v>4.9801587301587302</v>
      </c>
      <c r="K1045" s="832">
        <v>251</v>
      </c>
      <c r="L1045" s="849">
        <v>1</v>
      </c>
      <c r="M1045" s="849">
        <v>252</v>
      </c>
      <c r="N1045" s="832">
        <v>1</v>
      </c>
      <c r="O1045" s="832">
        <v>252</v>
      </c>
      <c r="P1045" s="849"/>
      <c r="Q1045" s="849"/>
      <c r="R1045" s="837"/>
      <c r="S1045" s="850"/>
    </row>
    <row r="1046" spans="1:19" ht="14.45" customHeight="1" x14ac:dyDescent="0.2">
      <c r="A1046" s="831" t="s">
        <v>6417</v>
      </c>
      <c r="B1046" s="832" t="s">
        <v>6418</v>
      </c>
      <c r="C1046" s="832" t="s">
        <v>609</v>
      </c>
      <c r="D1046" s="832" t="s">
        <v>2929</v>
      </c>
      <c r="E1046" s="832" t="s">
        <v>6412</v>
      </c>
      <c r="F1046" s="832" t="s">
        <v>6502</v>
      </c>
      <c r="G1046" s="832" t="s">
        <v>6503</v>
      </c>
      <c r="H1046" s="849">
        <v>6</v>
      </c>
      <c r="I1046" s="849">
        <v>756</v>
      </c>
      <c r="J1046" s="832"/>
      <c r="K1046" s="832">
        <v>126</v>
      </c>
      <c r="L1046" s="849"/>
      <c r="M1046" s="849"/>
      <c r="N1046" s="832"/>
      <c r="O1046" s="832"/>
      <c r="P1046" s="849">
        <v>1</v>
      </c>
      <c r="Q1046" s="849">
        <v>126</v>
      </c>
      <c r="R1046" s="837"/>
      <c r="S1046" s="850">
        <v>126</v>
      </c>
    </row>
    <row r="1047" spans="1:19" ht="14.45" customHeight="1" x14ac:dyDescent="0.2">
      <c r="A1047" s="831" t="s">
        <v>6417</v>
      </c>
      <c r="B1047" s="832" t="s">
        <v>6418</v>
      </c>
      <c r="C1047" s="832" t="s">
        <v>609</v>
      </c>
      <c r="D1047" s="832" t="s">
        <v>2929</v>
      </c>
      <c r="E1047" s="832" t="s">
        <v>6412</v>
      </c>
      <c r="F1047" s="832" t="s">
        <v>6504</v>
      </c>
      <c r="G1047" s="832" t="s">
        <v>6505</v>
      </c>
      <c r="H1047" s="849">
        <v>3</v>
      </c>
      <c r="I1047" s="849">
        <v>993</v>
      </c>
      <c r="J1047" s="832"/>
      <c r="K1047" s="832">
        <v>331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5" customHeight="1" x14ac:dyDescent="0.2">
      <c r="A1048" s="831" t="s">
        <v>6417</v>
      </c>
      <c r="B1048" s="832" t="s">
        <v>6418</v>
      </c>
      <c r="C1048" s="832" t="s">
        <v>609</v>
      </c>
      <c r="D1048" s="832" t="s">
        <v>2929</v>
      </c>
      <c r="E1048" s="832" t="s">
        <v>6412</v>
      </c>
      <c r="F1048" s="832" t="s">
        <v>6506</v>
      </c>
      <c r="G1048" s="832" t="s">
        <v>6507</v>
      </c>
      <c r="H1048" s="849">
        <v>10</v>
      </c>
      <c r="I1048" s="849">
        <v>4950</v>
      </c>
      <c r="J1048" s="832"/>
      <c r="K1048" s="832">
        <v>495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5" customHeight="1" x14ac:dyDescent="0.2">
      <c r="A1049" s="831" t="s">
        <v>6417</v>
      </c>
      <c r="B1049" s="832" t="s">
        <v>6418</v>
      </c>
      <c r="C1049" s="832" t="s">
        <v>609</v>
      </c>
      <c r="D1049" s="832" t="s">
        <v>2929</v>
      </c>
      <c r="E1049" s="832" t="s">
        <v>6412</v>
      </c>
      <c r="F1049" s="832" t="s">
        <v>6508</v>
      </c>
      <c r="G1049" s="832" t="s">
        <v>6509</v>
      </c>
      <c r="H1049" s="849">
        <v>2</v>
      </c>
      <c r="I1049" s="849">
        <v>1376</v>
      </c>
      <c r="J1049" s="832"/>
      <c r="K1049" s="832">
        <v>688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5" customHeight="1" x14ac:dyDescent="0.2">
      <c r="A1050" s="831" t="s">
        <v>6417</v>
      </c>
      <c r="B1050" s="832" t="s">
        <v>6418</v>
      </c>
      <c r="C1050" s="832" t="s">
        <v>609</v>
      </c>
      <c r="D1050" s="832" t="s">
        <v>2929</v>
      </c>
      <c r="E1050" s="832" t="s">
        <v>6412</v>
      </c>
      <c r="F1050" s="832" t="s">
        <v>6512</v>
      </c>
      <c r="G1050" s="832" t="s">
        <v>6513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1</v>
      </c>
      <c r="Q1050" s="849">
        <v>468</v>
      </c>
      <c r="R1050" s="837"/>
      <c r="S1050" s="850">
        <v>468</v>
      </c>
    </row>
    <row r="1051" spans="1:19" ht="14.45" customHeight="1" x14ac:dyDescent="0.2">
      <c r="A1051" s="831" t="s">
        <v>6417</v>
      </c>
      <c r="B1051" s="832" t="s">
        <v>6418</v>
      </c>
      <c r="C1051" s="832" t="s">
        <v>609</v>
      </c>
      <c r="D1051" s="832" t="s">
        <v>2929</v>
      </c>
      <c r="E1051" s="832" t="s">
        <v>6412</v>
      </c>
      <c r="F1051" s="832" t="s">
        <v>6520</v>
      </c>
      <c r="G1051" s="832" t="s">
        <v>6521</v>
      </c>
      <c r="H1051" s="849">
        <v>2</v>
      </c>
      <c r="I1051" s="849">
        <v>170</v>
      </c>
      <c r="J1051" s="832"/>
      <c r="K1051" s="832">
        <v>85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5" customHeight="1" x14ac:dyDescent="0.2">
      <c r="A1052" s="831" t="s">
        <v>6417</v>
      </c>
      <c r="B1052" s="832" t="s">
        <v>6418</v>
      </c>
      <c r="C1052" s="832" t="s">
        <v>609</v>
      </c>
      <c r="D1052" s="832" t="s">
        <v>2929</v>
      </c>
      <c r="E1052" s="832" t="s">
        <v>6412</v>
      </c>
      <c r="F1052" s="832" t="s">
        <v>6522</v>
      </c>
      <c r="G1052" s="832" t="s">
        <v>6523</v>
      </c>
      <c r="H1052" s="849">
        <v>2</v>
      </c>
      <c r="I1052" s="849">
        <v>614</v>
      </c>
      <c r="J1052" s="832">
        <v>0.99675324675324672</v>
      </c>
      <c r="K1052" s="832">
        <v>307</v>
      </c>
      <c r="L1052" s="849">
        <v>2</v>
      </c>
      <c r="M1052" s="849">
        <v>616</v>
      </c>
      <c r="N1052" s="832">
        <v>1</v>
      </c>
      <c r="O1052" s="832">
        <v>308</v>
      </c>
      <c r="P1052" s="849"/>
      <c r="Q1052" s="849"/>
      <c r="R1052" s="837"/>
      <c r="S1052" s="850"/>
    </row>
    <row r="1053" spans="1:19" ht="14.45" customHeight="1" x14ac:dyDescent="0.2">
      <c r="A1053" s="831" t="s">
        <v>6417</v>
      </c>
      <c r="B1053" s="832" t="s">
        <v>6418</v>
      </c>
      <c r="C1053" s="832" t="s">
        <v>609</v>
      </c>
      <c r="D1053" s="832" t="s">
        <v>2929</v>
      </c>
      <c r="E1053" s="832" t="s">
        <v>6412</v>
      </c>
      <c r="F1053" s="832" t="s">
        <v>6524</v>
      </c>
      <c r="G1053" s="832" t="s">
        <v>6519</v>
      </c>
      <c r="H1053" s="849">
        <v>1</v>
      </c>
      <c r="I1053" s="849">
        <v>178</v>
      </c>
      <c r="J1053" s="832"/>
      <c r="K1053" s="832">
        <v>178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5" customHeight="1" x14ac:dyDescent="0.2">
      <c r="A1054" s="831" t="s">
        <v>6417</v>
      </c>
      <c r="B1054" s="832" t="s">
        <v>6418</v>
      </c>
      <c r="C1054" s="832" t="s">
        <v>609</v>
      </c>
      <c r="D1054" s="832" t="s">
        <v>2929</v>
      </c>
      <c r="E1054" s="832" t="s">
        <v>6412</v>
      </c>
      <c r="F1054" s="832" t="s">
        <v>6526</v>
      </c>
      <c r="G1054" s="832" t="s">
        <v>6527</v>
      </c>
      <c r="H1054" s="849">
        <v>3</v>
      </c>
      <c r="I1054" s="849">
        <v>816</v>
      </c>
      <c r="J1054" s="832"/>
      <c r="K1054" s="832">
        <v>272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5" customHeight="1" x14ac:dyDescent="0.2">
      <c r="A1055" s="831" t="s">
        <v>6417</v>
      </c>
      <c r="B1055" s="832" t="s">
        <v>6418</v>
      </c>
      <c r="C1055" s="832" t="s">
        <v>609</v>
      </c>
      <c r="D1055" s="832" t="s">
        <v>2931</v>
      </c>
      <c r="E1055" s="832" t="s">
        <v>6412</v>
      </c>
      <c r="F1055" s="832" t="s">
        <v>6470</v>
      </c>
      <c r="G1055" s="832" t="s">
        <v>6471</v>
      </c>
      <c r="H1055" s="849">
        <v>3</v>
      </c>
      <c r="I1055" s="849">
        <v>753</v>
      </c>
      <c r="J1055" s="832"/>
      <c r="K1055" s="832">
        <v>251</v>
      </c>
      <c r="L1055" s="849"/>
      <c r="M1055" s="849"/>
      <c r="N1055" s="832"/>
      <c r="O1055" s="832"/>
      <c r="P1055" s="849">
        <v>1</v>
      </c>
      <c r="Q1055" s="849">
        <v>254</v>
      </c>
      <c r="R1055" s="837"/>
      <c r="S1055" s="850">
        <v>254</v>
      </c>
    </row>
    <row r="1056" spans="1:19" ht="14.45" customHeight="1" x14ac:dyDescent="0.2">
      <c r="A1056" s="831" t="s">
        <v>6417</v>
      </c>
      <c r="B1056" s="832" t="s">
        <v>6418</v>
      </c>
      <c r="C1056" s="832" t="s">
        <v>609</v>
      </c>
      <c r="D1056" s="832" t="s">
        <v>2931</v>
      </c>
      <c r="E1056" s="832" t="s">
        <v>6412</v>
      </c>
      <c r="F1056" s="832" t="s">
        <v>6502</v>
      </c>
      <c r="G1056" s="832" t="s">
        <v>6503</v>
      </c>
      <c r="H1056" s="849">
        <v>3</v>
      </c>
      <c r="I1056" s="849">
        <v>378</v>
      </c>
      <c r="J1056" s="832"/>
      <c r="K1056" s="832">
        <v>126</v>
      </c>
      <c r="L1056" s="849"/>
      <c r="M1056" s="849"/>
      <c r="N1056" s="832"/>
      <c r="O1056" s="832"/>
      <c r="P1056" s="849">
        <v>1</v>
      </c>
      <c r="Q1056" s="849">
        <v>126</v>
      </c>
      <c r="R1056" s="837"/>
      <c r="S1056" s="850">
        <v>126</v>
      </c>
    </row>
    <row r="1057" spans="1:19" ht="14.45" customHeight="1" x14ac:dyDescent="0.2">
      <c r="A1057" s="831" t="s">
        <v>6417</v>
      </c>
      <c r="B1057" s="832" t="s">
        <v>6418</v>
      </c>
      <c r="C1057" s="832" t="s">
        <v>609</v>
      </c>
      <c r="D1057" s="832" t="s">
        <v>2931</v>
      </c>
      <c r="E1057" s="832" t="s">
        <v>6412</v>
      </c>
      <c r="F1057" s="832" t="s">
        <v>6512</v>
      </c>
      <c r="G1057" s="832" t="s">
        <v>6513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</v>
      </c>
      <c r="Q1057" s="849">
        <v>468</v>
      </c>
      <c r="R1057" s="837"/>
      <c r="S1057" s="850">
        <v>468</v>
      </c>
    </row>
    <row r="1058" spans="1:19" ht="14.45" customHeight="1" x14ac:dyDescent="0.2">
      <c r="A1058" s="831" t="s">
        <v>6417</v>
      </c>
      <c r="B1058" s="832" t="s">
        <v>6418</v>
      </c>
      <c r="C1058" s="832" t="s">
        <v>609</v>
      </c>
      <c r="D1058" s="832" t="s">
        <v>2931</v>
      </c>
      <c r="E1058" s="832" t="s">
        <v>6412</v>
      </c>
      <c r="F1058" s="832" t="s">
        <v>6522</v>
      </c>
      <c r="G1058" s="832" t="s">
        <v>6523</v>
      </c>
      <c r="H1058" s="849">
        <v>3</v>
      </c>
      <c r="I1058" s="849">
        <v>921</v>
      </c>
      <c r="J1058" s="832"/>
      <c r="K1058" s="832">
        <v>307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5" customHeight="1" x14ac:dyDescent="0.2">
      <c r="A1059" s="831" t="s">
        <v>6417</v>
      </c>
      <c r="B1059" s="832" t="s">
        <v>6418</v>
      </c>
      <c r="C1059" s="832" t="s">
        <v>609</v>
      </c>
      <c r="D1059" s="832" t="s">
        <v>2931</v>
      </c>
      <c r="E1059" s="832" t="s">
        <v>6412</v>
      </c>
      <c r="F1059" s="832" t="s">
        <v>6525</v>
      </c>
      <c r="G1059" s="832" t="s">
        <v>6523</v>
      </c>
      <c r="H1059" s="849">
        <v>2</v>
      </c>
      <c r="I1059" s="849">
        <v>760</v>
      </c>
      <c r="J1059" s="832"/>
      <c r="K1059" s="832">
        <v>380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5" customHeight="1" x14ac:dyDescent="0.2">
      <c r="A1060" s="831" t="s">
        <v>6417</v>
      </c>
      <c r="B1060" s="832" t="s">
        <v>6418</v>
      </c>
      <c r="C1060" s="832" t="s">
        <v>609</v>
      </c>
      <c r="D1060" s="832" t="s">
        <v>6374</v>
      </c>
      <c r="E1060" s="832" t="s">
        <v>6412</v>
      </c>
      <c r="F1060" s="832" t="s">
        <v>6470</v>
      </c>
      <c r="G1060" s="832" t="s">
        <v>6471</v>
      </c>
      <c r="H1060" s="849">
        <v>1</v>
      </c>
      <c r="I1060" s="849">
        <v>251</v>
      </c>
      <c r="J1060" s="832"/>
      <c r="K1060" s="832">
        <v>251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5" customHeight="1" x14ac:dyDescent="0.2">
      <c r="A1061" s="831" t="s">
        <v>6417</v>
      </c>
      <c r="B1061" s="832" t="s">
        <v>6418</v>
      </c>
      <c r="C1061" s="832" t="s">
        <v>609</v>
      </c>
      <c r="D1061" s="832" t="s">
        <v>6374</v>
      </c>
      <c r="E1061" s="832" t="s">
        <v>6412</v>
      </c>
      <c r="F1061" s="832" t="s">
        <v>6502</v>
      </c>
      <c r="G1061" s="832" t="s">
        <v>6503</v>
      </c>
      <c r="H1061" s="849">
        <v>1</v>
      </c>
      <c r="I1061" s="849">
        <v>126</v>
      </c>
      <c r="J1061" s="832"/>
      <c r="K1061" s="832">
        <v>126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5" customHeight="1" x14ac:dyDescent="0.2">
      <c r="A1062" s="831" t="s">
        <v>6417</v>
      </c>
      <c r="B1062" s="832" t="s">
        <v>6418</v>
      </c>
      <c r="C1062" s="832" t="s">
        <v>609</v>
      </c>
      <c r="D1062" s="832" t="s">
        <v>6374</v>
      </c>
      <c r="E1062" s="832" t="s">
        <v>6412</v>
      </c>
      <c r="F1062" s="832" t="s">
        <v>6510</v>
      </c>
      <c r="G1062" s="832" t="s">
        <v>6507</v>
      </c>
      <c r="H1062" s="849">
        <v>1</v>
      </c>
      <c r="I1062" s="849">
        <v>568</v>
      </c>
      <c r="J1062" s="832"/>
      <c r="K1062" s="832">
        <v>568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5" customHeight="1" x14ac:dyDescent="0.2">
      <c r="A1063" s="831" t="s">
        <v>6417</v>
      </c>
      <c r="B1063" s="832" t="s">
        <v>6418</v>
      </c>
      <c r="C1063" s="832" t="s">
        <v>609</v>
      </c>
      <c r="D1063" s="832" t="s">
        <v>6378</v>
      </c>
      <c r="E1063" s="832" t="s">
        <v>6412</v>
      </c>
      <c r="F1063" s="832" t="s">
        <v>6470</v>
      </c>
      <c r="G1063" s="832" t="s">
        <v>6471</v>
      </c>
      <c r="H1063" s="849">
        <v>2</v>
      </c>
      <c r="I1063" s="849">
        <v>502</v>
      </c>
      <c r="J1063" s="832">
        <v>1.9920634920634921</v>
      </c>
      <c r="K1063" s="832">
        <v>251</v>
      </c>
      <c r="L1063" s="849">
        <v>1</v>
      </c>
      <c r="M1063" s="849">
        <v>252</v>
      </c>
      <c r="N1063" s="832">
        <v>1</v>
      </c>
      <c r="O1063" s="832">
        <v>252</v>
      </c>
      <c r="P1063" s="849">
        <v>1</v>
      </c>
      <c r="Q1063" s="849">
        <v>254</v>
      </c>
      <c r="R1063" s="837">
        <v>1.0079365079365079</v>
      </c>
      <c r="S1063" s="850">
        <v>254</v>
      </c>
    </row>
    <row r="1064" spans="1:19" ht="14.45" customHeight="1" x14ac:dyDescent="0.2">
      <c r="A1064" s="831" t="s">
        <v>6417</v>
      </c>
      <c r="B1064" s="832" t="s">
        <v>6418</v>
      </c>
      <c r="C1064" s="832" t="s">
        <v>609</v>
      </c>
      <c r="D1064" s="832" t="s">
        <v>6378</v>
      </c>
      <c r="E1064" s="832" t="s">
        <v>6412</v>
      </c>
      <c r="F1064" s="832" t="s">
        <v>6502</v>
      </c>
      <c r="G1064" s="832" t="s">
        <v>6503</v>
      </c>
      <c r="H1064" s="849">
        <v>4</v>
      </c>
      <c r="I1064" s="849">
        <v>504</v>
      </c>
      <c r="J1064" s="832">
        <v>0.66578599735799204</v>
      </c>
      <c r="K1064" s="832">
        <v>126</v>
      </c>
      <c r="L1064" s="849">
        <v>6</v>
      </c>
      <c r="M1064" s="849">
        <v>757</v>
      </c>
      <c r="N1064" s="832">
        <v>1</v>
      </c>
      <c r="O1064" s="832">
        <v>126.16666666666667</v>
      </c>
      <c r="P1064" s="849">
        <v>1</v>
      </c>
      <c r="Q1064" s="849">
        <v>126</v>
      </c>
      <c r="R1064" s="837">
        <v>0.16644649933949801</v>
      </c>
      <c r="S1064" s="850">
        <v>126</v>
      </c>
    </row>
    <row r="1065" spans="1:19" ht="14.45" customHeight="1" x14ac:dyDescent="0.2">
      <c r="A1065" s="831" t="s">
        <v>6417</v>
      </c>
      <c r="B1065" s="832" t="s">
        <v>6418</v>
      </c>
      <c r="C1065" s="832" t="s">
        <v>609</v>
      </c>
      <c r="D1065" s="832" t="s">
        <v>6378</v>
      </c>
      <c r="E1065" s="832" t="s">
        <v>6412</v>
      </c>
      <c r="F1065" s="832" t="s">
        <v>6504</v>
      </c>
      <c r="G1065" s="832" t="s">
        <v>6505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5</v>
      </c>
      <c r="Q1065" s="849">
        <v>1670</v>
      </c>
      <c r="R1065" s="837"/>
      <c r="S1065" s="850">
        <v>334</v>
      </c>
    </row>
    <row r="1066" spans="1:19" ht="14.45" customHeight="1" x14ac:dyDescent="0.2">
      <c r="A1066" s="831" t="s">
        <v>6417</v>
      </c>
      <c r="B1066" s="832" t="s">
        <v>6418</v>
      </c>
      <c r="C1066" s="832" t="s">
        <v>609</v>
      </c>
      <c r="D1066" s="832" t="s">
        <v>6378</v>
      </c>
      <c r="E1066" s="832" t="s">
        <v>6412</v>
      </c>
      <c r="F1066" s="832" t="s">
        <v>6506</v>
      </c>
      <c r="G1066" s="832" t="s">
        <v>6507</v>
      </c>
      <c r="H1066" s="849">
        <v>4</v>
      </c>
      <c r="I1066" s="849">
        <v>1980</v>
      </c>
      <c r="J1066" s="832"/>
      <c r="K1066" s="832">
        <v>495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5" customHeight="1" x14ac:dyDescent="0.2">
      <c r="A1067" s="831" t="s">
        <v>6417</v>
      </c>
      <c r="B1067" s="832" t="s">
        <v>6418</v>
      </c>
      <c r="C1067" s="832" t="s">
        <v>609</v>
      </c>
      <c r="D1067" s="832" t="s">
        <v>6378</v>
      </c>
      <c r="E1067" s="832" t="s">
        <v>6412</v>
      </c>
      <c r="F1067" s="832" t="s">
        <v>6508</v>
      </c>
      <c r="G1067" s="832" t="s">
        <v>6509</v>
      </c>
      <c r="H1067" s="849"/>
      <c r="I1067" s="849"/>
      <c r="J1067" s="832"/>
      <c r="K1067" s="832"/>
      <c r="L1067" s="849">
        <v>2</v>
      </c>
      <c r="M1067" s="849">
        <v>1378</v>
      </c>
      <c r="N1067" s="832">
        <v>1</v>
      </c>
      <c r="O1067" s="832">
        <v>689</v>
      </c>
      <c r="P1067" s="849"/>
      <c r="Q1067" s="849"/>
      <c r="R1067" s="837"/>
      <c r="S1067" s="850"/>
    </row>
    <row r="1068" spans="1:19" ht="14.45" customHeight="1" x14ac:dyDescent="0.2">
      <c r="A1068" s="831" t="s">
        <v>6417</v>
      </c>
      <c r="B1068" s="832" t="s">
        <v>6418</v>
      </c>
      <c r="C1068" s="832" t="s">
        <v>609</v>
      </c>
      <c r="D1068" s="832" t="s">
        <v>6378</v>
      </c>
      <c r="E1068" s="832" t="s">
        <v>6412</v>
      </c>
      <c r="F1068" s="832" t="s">
        <v>6512</v>
      </c>
      <c r="G1068" s="832" t="s">
        <v>6513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1</v>
      </c>
      <c r="Q1068" s="849">
        <v>468</v>
      </c>
      <c r="R1068" s="837"/>
      <c r="S1068" s="850">
        <v>468</v>
      </c>
    </row>
    <row r="1069" spans="1:19" ht="14.45" customHeight="1" x14ac:dyDescent="0.2">
      <c r="A1069" s="831" t="s">
        <v>6417</v>
      </c>
      <c r="B1069" s="832" t="s">
        <v>6418</v>
      </c>
      <c r="C1069" s="832" t="s">
        <v>609</v>
      </c>
      <c r="D1069" s="832" t="s">
        <v>6378</v>
      </c>
      <c r="E1069" s="832" t="s">
        <v>6412</v>
      </c>
      <c r="F1069" s="832" t="s">
        <v>6520</v>
      </c>
      <c r="G1069" s="832" t="s">
        <v>6521</v>
      </c>
      <c r="H1069" s="849"/>
      <c r="I1069" s="849"/>
      <c r="J1069" s="832"/>
      <c r="K1069" s="832"/>
      <c r="L1069" s="849">
        <v>2</v>
      </c>
      <c r="M1069" s="849">
        <v>172</v>
      </c>
      <c r="N1069" s="832">
        <v>1</v>
      </c>
      <c r="O1069" s="832">
        <v>86</v>
      </c>
      <c r="P1069" s="849"/>
      <c r="Q1069" s="849"/>
      <c r="R1069" s="837"/>
      <c r="S1069" s="850"/>
    </row>
    <row r="1070" spans="1:19" ht="14.45" customHeight="1" x14ac:dyDescent="0.2">
      <c r="A1070" s="831" t="s">
        <v>6417</v>
      </c>
      <c r="B1070" s="832" t="s">
        <v>6418</v>
      </c>
      <c r="C1070" s="832" t="s">
        <v>609</v>
      </c>
      <c r="D1070" s="832" t="s">
        <v>6378</v>
      </c>
      <c r="E1070" s="832" t="s">
        <v>6412</v>
      </c>
      <c r="F1070" s="832" t="s">
        <v>6522</v>
      </c>
      <c r="G1070" s="832" t="s">
        <v>6523</v>
      </c>
      <c r="H1070" s="849"/>
      <c r="I1070" s="849"/>
      <c r="J1070" s="832"/>
      <c r="K1070" s="832"/>
      <c r="L1070" s="849">
        <v>4</v>
      </c>
      <c r="M1070" s="849">
        <v>1232</v>
      </c>
      <c r="N1070" s="832">
        <v>1</v>
      </c>
      <c r="O1070" s="832">
        <v>308</v>
      </c>
      <c r="P1070" s="849"/>
      <c r="Q1070" s="849"/>
      <c r="R1070" s="837"/>
      <c r="S1070" s="850"/>
    </row>
    <row r="1071" spans="1:19" ht="14.45" customHeight="1" x14ac:dyDescent="0.2">
      <c r="A1071" s="831" t="s">
        <v>6417</v>
      </c>
      <c r="B1071" s="832" t="s">
        <v>6418</v>
      </c>
      <c r="C1071" s="832" t="s">
        <v>609</v>
      </c>
      <c r="D1071" s="832" t="s">
        <v>6378</v>
      </c>
      <c r="E1071" s="832" t="s">
        <v>6412</v>
      </c>
      <c r="F1071" s="832" t="s">
        <v>6524</v>
      </c>
      <c r="G1071" s="832" t="s">
        <v>6519</v>
      </c>
      <c r="H1071" s="849"/>
      <c r="I1071" s="849"/>
      <c r="J1071" s="832"/>
      <c r="K1071" s="832"/>
      <c r="L1071" s="849">
        <v>1</v>
      </c>
      <c r="M1071" s="849">
        <v>179</v>
      </c>
      <c r="N1071" s="832">
        <v>1</v>
      </c>
      <c r="O1071" s="832">
        <v>179</v>
      </c>
      <c r="P1071" s="849"/>
      <c r="Q1071" s="849"/>
      <c r="R1071" s="837"/>
      <c r="S1071" s="850"/>
    </row>
    <row r="1072" spans="1:19" ht="14.45" customHeight="1" x14ac:dyDescent="0.2">
      <c r="A1072" s="831" t="s">
        <v>6417</v>
      </c>
      <c r="B1072" s="832" t="s">
        <v>6418</v>
      </c>
      <c r="C1072" s="832" t="s">
        <v>609</v>
      </c>
      <c r="D1072" s="832" t="s">
        <v>6378</v>
      </c>
      <c r="E1072" s="832" t="s">
        <v>6412</v>
      </c>
      <c r="F1072" s="832" t="s">
        <v>6528</v>
      </c>
      <c r="G1072" s="832" t="s">
        <v>6513</v>
      </c>
      <c r="H1072" s="849">
        <v>2</v>
      </c>
      <c r="I1072" s="849">
        <v>706</v>
      </c>
      <c r="J1072" s="832"/>
      <c r="K1072" s="832">
        <v>353</v>
      </c>
      <c r="L1072" s="849"/>
      <c r="M1072" s="849"/>
      <c r="N1072" s="832"/>
      <c r="O1072" s="832"/>
      <c r="P1072" s="849"/>
      <c r="Q1072" s="849"/>
      <c r="R1072" s="837"/>
      <c r="S1072" s="850"/>
    </row>
    <row r="1073" spans="1:19" ht="14.45" customHeight="1" x14ac:dyDescent="0.2">
      <c r="A1073" s="831" t="s">
        <v>6417</v>
      </c>
      <c r="B1073" s="832" t="s">
        <v>6418</v>
      </c>
      <c r="C1073" s="832" t="s">
        <v>609</v>
      </c>
      <c r="D1073" s="832" t="s">
        <v>2934</v>
      </c>
      <c r="E1073" s="832" t="s">
        <v>6412</v>
      </c>
      <c r="F1073" s="832" t="s">
        <v>6470</v>
      </c>
      <c r="G1073" s="832" t="s">
        <v>6471</v>
      </c>
      <c r="H1073" s="849"/>
      <c r="I1073" s="849"/>
      <c r="J1073" s="832"/>
      <c r="K1073" s="832"/>
      <c r="L1073" s="849">
        <v>1</v>
      </c>
      <c r="M1073" s="849">
        <v>252</v>
      </c>
      <c r="N1073" s="832">
        <v>1</v>
      </c>
      <c r="O1073" s="832">
        <v>252</v>
      </c>
      <c r="P1073" s="849"/>
      <c r="Q1073" s="849"/>
      <c r="R1073" s="837"/>
      <c r="S1073" s="850"/>
    </row>
    <row r="1074" spans="1:19" ht="14.45" customHeight="1" x14ac:dyDescent="0.2">
      <c r="A1074" s="831" t="s">
        <v>6417</v>
      </c>
      <c r="B1074" s="832" t="s">
        <v>6418</v>
      </c>
      <c r="C1074" s="832" t="s">
        <v>609</v>
      </c>
      <c r="D1074" s="832" t="s">
        <v>2934</v>
      </c>
      <c r="E1074" s="832" t="s">
        <v>6412</v>
      </c>
      <c r="F1074" s="832" t="s">
        <v>6502</v>
      </c>
      <c r="G1074" s="832" t="s">
        <v>6503</v>
      </c>
      <c r="H1074" s="849"/>
      <c r="I1074" s="849"/>
      <c r="J1074" s="832"/>
      <c r="K1074" s="832"/>
      <c r="L1074" s="849">
        <v>4</v>
      </c>
      <c r="M1074" s="849">
        <v>508</v>
      </c>
      <c r="N1074" s="832">
        <v>1</v>
      </c>
      <c r="O1074" s="832">
        <v>127</v>
      </c>
      <c r="P1074" s="849"/>
      <c r="Q1074" s="849"/>
      <c r="R1074" s="837"/>
      <c r="S1074" s="850"/>
    </row>
    <row r="1075" spans="1:19" ht="14.45" customHeight="1" x14ac:dyDescent="0.2">
      <c r="A1075" s="831" t="s">
        <v>6417</v>
      </c>
      <c r="B1075" s="832" t="s">
        <v>6418</v>
      </c>
      <c r="C1075" s="832" t="s">
        <v>609</v>
      </c>
      <c r="D1075" s="832" t="s">
        <v>2934</v>
      </c>
      <c r="E1075" s="832" t="s">
        <v>6412</v>
      </c>
      <c r="F1075" s="832" t="s">
        <v>6522</v>
      </c>
      <c r="G1075" s="832" t="s">
        <v>6523</v>
      </c>
      <c r="H1075" s="849"/>
      <c r="I1075" s="849"/>
      <c r="J1075" s="832"/>
      <c r="K1075" s="832"/>
      <c r="L1075" s="849">
        <v>1</v>
      </c>
      <c r="M1075" s="849">
        <v>308</v>
      </c>
      <c r="N1075" s="832">
        <v>1</v>
      </c>
      <c r="O1075" s="832">
        <v>308</v>
      </c>
      <c r="P1075" s="849"/>
      <c r="Q1075" s="849"/>
      <c r="R1075" s="837"/>
      <c r="S1075" s="850"/>
    </row>
    <row r="1076" spans="1:19" ht="14.45" customHeight="1" x14ac:dyDescent="0.2">
      <c r="A1076" s="831" t="s">
        <v>6417</v>
      </c>
      <c r="B1076" s="832" t="s">
        <v>6418</v>
      </c>
      <c r="C1076" s="832" t="s">
        <v>609</v>
      </c>
      <c r="D1076" s="832" t="s">
        <v>2935</v>
      </c>
      <c r="E1076" s="832" t="s">
        <v>6412</v>
      </c>
      <c r="F1076" s="832" t="s">
        <v>6470</v>
      </c>
      <c r="G1076" s="832" t="s">
        <v>6471</v>
      </c>
      <c r="H1076" s="849">
        <v>2</v>
      </c>
      <c r="I1076" s="849">
        <v>502</v>
      </c>
      <c r="J1076" s="832">
        <v>1.9920634920634921</v>
      </c>
      <c r="K1076" s="832">
        <v>251</v>
      </c>
      <c r="L1076" s="849">
        <v>1</v>
      </c>
      <c r="M1076" s="849">
        <v>252</v>
      </c>
      <c r="N1076" s="832">
        <v>1</v>
      </c>
      <c r="O1076" s="832">
        <v>252</v>
      </c>
      <c r="P1076" s="849"/>
      <c r="Q1076" s="849"/>
      <c r="R1076" s="837"/>
      <c r="S1076" s="850"/>
    </row>
    <row r="1077" spans="1:19" ht="14.45" customHeight="1" x14ac:dyDescent="0.2">
      <c r="A1077" s="831" t="s">
        <v>6417</v>
      </c>
      <c r="B1077" s="832" t="s">
        <v>6418</v>
      </c>
      <c r="C1077" s="832" t="s">
        <v>609</v>
      </c>
      <c r="D1077" s="832" t="s">
        <v>2935</v>
      </c>
      <c r="E1077" s="832" t="s">
        <v>6412</v>
      </c>
      <c r="F1077" s="832" t="s">
        <v>6502</v>
      </c>
      <c r="G1077" s="832" t="s">
        <v>6503</v>
      </c>
      <c r="H1077" s="849">
        <v>4</v>
      </c>
      <c r="I1077" s="849">
        <v>504</v>
      </c>
      <c r="J1077" s="832">
        <v>4</v>
      </c>
      <c r="K1077" s="832">
        <v>126</v>
      </c>
      <c r="L1077" s="849">
        <v>1</v>
      </c>
      <c r="M1077" s="849">
        <v>126</v>
      </c>
      <c r="N1077" s="832">
        <v>1</v>
      </c>
      <c r="O1077" s="832">
        <v>126</v>
      </c>
      <c r="P1077" s="849"/>
      <c r="Q1077" s="849"/>
      <c r="R1077" s="837"/>
      <c r="S1077" s="850"/>
    </row>
    <row r="1078" spans="1:19" ht="14.45" customHeight="1" x14ac:dyDescent="0.2">
      <c r="A1078" s="831" t="s">
        <v>6417</v>
      </c>
      <c r="B1078" s="832" t="s">
        <v>6418</v>
      </c>
      <c r="C1078" s="832" t="s">
        <v>609</v>
      </c>
      <c r="D1078" s="832" t="s">
        <v>2935</v>
      </c>
      <c r="E1078" s="832" t="s">
        <v>6412</v>
      </c>
      <c r="F1078" s="832" t="s">
        <v>6522</v>
      </c>
      <c r="G1078" s="832" t="s">
        <v>6523</v>
      </c>
      <c r="H1078" s="849">
        <v>1</v>
      </c>
      <c r="I1078" s="849">
        <v>307</v>
      </c>
      <c r="J1078" s="832"/>
      <c r="K1078" s="832">
        <v>307</v>
      </c>
      <c r="L1078" s="849"/>
      <c r="M1078" s="849"/>
      <c r="N1078" s="832"/>
      <c r="O1078" s="832"/>
      <c r="P1078" s="849"/>
      <c r="Q1078" s="849"/>
      <c r="R1078" s="837"/>
      <c r="S1078" s="850"/>
    </row>
    <row r="1079" spans="1:19" ht="14.45" customHeight="1" x14ac:dyDescent="0.2">
      <c r="A1079" s="831" t="s">
        <v>6417</v>
      </c>
      <c r="B1079" s="832" t="s">
        <v>6418</v>
      </c>
      <c r="C1079" s="832" t="s">
        <v>609</v>
      </c>
      <c r="D1079" s="832" t="s">
        <v>2935</v>
      </c>
      <c r="E1079" s="832" t="s">
        <v>6412</v>
      </c>
      <c r="F1079" s="832" t="s">
        <v>6525</v>
      </c>
      <c r="G1079" s="832" t="s">
        <v>6523</v>
      </c>
      <c r="H1079" s="849">
        <v>3</v>
      </c>
      <c r="I1079" s="849">
        <v>1140</v>
      </c>
      <c r="J1079" s="832">
        <v>2.9921259842519685</v>
      </c>
      <c r="K1079" s="832">
        <v>380</v>
      </c>
      <c r="L1079" s="849">
        <v>1</v>
      </c>
      <c r="M1079" s="849">
        <v>381</v>
      </c>
      <c r="N1079" s="832">
        <v>1</v>
      </c>
      <c r="O1079" s="832">
        <v>381</v>
      </c>
      <c r="P1079" s="849"/>
      <c r="Q1079" s="849"/>
      <c r="R1079" s="837"/>
      <c r="S1079" s="850"/>
    </row>
    <row r="1080" spans="1:19" ht="14.45" customHeight="1" x14ac:dyDescent="0.2">
      <c r="A1080" s="831" t="s">
        <v>6417</v>
      </c>
      <c r="B1080" s="832" t="s">
        <v>6418</v>
      </c>
      <c r="C1080" s="832" t="s">
        <v>609</v>
      </c>
      <c r="D1080" s="832" t="s">
        <v>2937</v>
      </c>
      <c r="E1080" s="832" t="s">
        <v>6412</v>
      </c>
      <c r="F1080" s="832" t="s">
        <v>6470</v>
      </c>
      <c r="G1080" s="832" t="s">
        <v>6471</v>
      </c>
      <c r="H1080" s="849">
        <v>4</v>
      </c>
      <c r="I1080" s="849">
        <v>1004</v>
      </c>
      <c r="J1080" s="832">
        <v>1.9920634920634921</v>
      </c>
      <c r="K1080" s="832">
        <v>251</v>
      </c>
      <c r="L1080" s="849">
        <v>2</v>
      </c>
      <c r="M1080" s="849">
        <v>504</v>
      </c>
      <c r="N1080" s="832">
        <v>1</v>
      </c>
      <c r="O1080" s="832">
        <v>252</v>
      </c>
      <c r="P1080" s="849">
        <v>2</v>
      </c>
      <c r="Q1080" s="849">
        <v>508</v>
      </c>
      <c r="R1080" s="837">
        <v>1.0079365079365079</v>
      </c>
      <c r="S1080" s="850">
        <v>254</v>
      </c>
    </row>
    <row r="1081" spans="1:19" ht="14.45" customHeight="1" x14ac:dyDescent="0.2">
      <c r="A1081" s="831" t="s">
        <v>6417</v>
      </c>
      <c r="B1081" s="832" t="s">
        <v>6418</v>
      </c>
      <c r="C1081" s="832" t="s">
        <v>609</v>
      </c>
      <c r="D1081" s="832" t="s">
        <v>2937</v>
      </c>
      <c r="E1081" s="832" t="s">
        <v>6412</v>
      </c>
      <c r="F1081" s="832" t="s">
        <v>6502</v>
      </c>
      <c r="G1081" s="832" t="s">
        <v>6503</v>
      </c>
      <c r="H1081" s="849">
        <v>15</v>
      </c>
      <c r="I1081" s="849">
        <v>1890</v>
      </c>
      <c r="J1081" s="832">
        <v>7.5</v>
      </c>
      <c r="K1081" s="832">
        <v>126</v>
      </c>
      <c r="L1081" s="849">
        <v>2</v>
      </c>
      <c r="M1081" s="849">
        <v>252</v>
      </c>
      <c r="N1081" s="832">
        <v>1</v>
      </c>
      <c r="O1081" s="832">
        <v>126</v>
      </c>
      <c r="P1081" s="849">
        <v>8</v>
      </c>
      <c r="Q1081" s="849">
        <v>1008</v>
      </c>
      <c r="R1081" s="837">
        <v>4</v>
      </c>
      <c r="S1081" s="850">
        <v>126</v>
      </c>
    </row>
    <row r="1082" spans="1:19" ht="14.45" customHeight="1" x14ac:dyDescent="0.2">
      <c r="A1082" s="831" t="s">
        <v>6417</v>
      </c>
      <c r="B1082" s="832" t="s">
        <v>6418</v>
      </c>
      <c r="C1082" s="832" t="s">
        <v>609</v>
      </c>
      <c r="D1082" s="832" t="s">
        <v>2937</v>
      </c>
      <c r="E1082" s="832" t="s">
        <v>6412</v>
      </c>
      <c r="F1082" s="832" t="s">
        <v>6506</v>
      </c>
      <c r="G1082" s="832" t="s">
        <v>6507</v>
      </c>
      <c r="H1082" s="849">
        <v>9</v>
      </c>
      <c r="I1082" s="849">
        <v>4455</v>
      </c>
      <c r="J1082" s="832"/>
      <c r="K1082" s="832">
        <v>495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5" customHeight="1" x14ac:dyDescent="0.2">
      <c r="A1083" s="831" t="s">
        <v>6417</v>
      </c>
      <c r="B1083" s="832" t="s">
        <v>6418</v>
      </c>
      <c r="C1083" s="832" t="s">
        <v>609</v>
      </c>
      <c r="D1083" s="832" t="s">
        <v>2937</v>
      </c>
      <c r="E1083" s="832" t="s">
        <v>6412</v>
      </c>
      <c r="F1083" s="832" t="s">
        <v>6510</v>
      </c>
      <c r="G1083" s="832" t="s">
        <v>6507</v>
      </c>
      <c r="H1083" s="849">
        <v>2</v>
      </c>
      <c r="I1083" s="849">
        <v>1136</v>
      </c>
      <c r="J1083" s="832"/>
      <c r="K1083" s="832">
        <v>568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5" customHeight="1" x14ac:dyDescent="0.2">
      <c r="A1084" s="831" t="s">
        <v>6417</v>
      </c>
      <c r="B1084" s="832" t="s">
        <v>6418</v>
      </c>
      <c r="C1084" s="832" t="s">
        <v>609</v>
      </c>
      <c r="D1084" s="832" t="s">
        <v>2937</v>
      </c>
      <c r="E1084" s="832" t="s">
        <v>6412</v>
      </c>
      <c r="F1084" s="832" t="s">
        <v>6520</v>
      </c>
      <c r="G1084" s="832" t="s">
        <v>6521</v>
      </c>
      <c r="H1084" s="849"/>
      <c r="I1084" s="849"/>
      <c r="J1084" s="832"/>
      <c r="K1084" s="832"/>
      <c r="L1084" s="849">
        <v>1</v>
      </c>
      <c r="M1084" s="849">
        <v>86</v>
      </c>
      <c r="N1084" s="832">
        <v>1</v>
      </c>
      <c r="O1084" s="832">
        <v>86</v>
      </c>
      <c r="P1084" s="849"/>
      <c r="Q1084" s="849"/>
      <c r="R1084" s="837"/>
      <c r="S1084" s="850"/>
    </row>
    <row r="1085" spans="1:19" ht="14.45" customHeight="1" x14ac:dyDescent="0.2">
      <c r="A1085" s="831" t="s">
        <v>6417</v>
      </c>
      <c r="B1085" s="832" t="s">
        <v>6418</v>
      </c>
      <c r="C1085" s="832" t="s">
        <v>609</v>
      </c>
      <c r="D1085" s="832" t="s">
        <v>2937</v>
      </c>
      <c r="E1085" s="832" t="s">
        <v>6412</v>
      </c>
      <c r="F1085" s="832" t="s">
        <v>6482</v>
      </c>
      <c r="G1085" s="832" t="s">
        <v>6483</v>
      </c>
      <c r="H1085" s="849"/>
      <c r="I1085" s="849"/>
      <c r="J1085" s="832"/>
      <c r="K1085" s="832"/>
      <c r="L1085" s="849">
        <v>1</v>
      </c>
      <c r="M1085" s="849">
        <v>121</v>
      </c>
      <c r="N1085" s="832">
        <v>1</v>
      </c>
      <c r="O1085" s="832">
        <v>121</v>
      </c>
      <c r="P1085" s="849"/>
      <c r="Q1085" s="849"/>
      <c r="R1085" s="837"/>
      <c r="S1085" s="850"/>
    </row>
    <row r="1086" spans="1:19" ht="14.45" customHeight="1" x14ac:dyDescent="0.2">
      <c r="A1086" s="831" t="s">
        <v>6417</v>
      </c>
      <c r="B1086" s="832" t="s">
        <v>6418</v>
      </c>
      <c r="C1086" s="832" t="s">
        <v>609</v>
      </c>
      <c r="D1086" s="832" t="s">
        <v>2937</v>
      </c>
      <c r="E1086" s="832" t="s">
        <v>6412</v>
      </c>
      <c r="F1086" s="832" t="s">
        <v>6522</v>
      </c>
      <c r="G1086" s="832" t="s">
        <v>6523</v>
      </c>
      <c r="H1086" s="849">
        <v>2</v>
      </c>
      <c r="I1086" s="849">
        <v>614</v>
      </c>
      <c r="J1086" s="832">
        <v>0.66450216450216448</v>
      </c>
      <c r="K1086" s="832">
        <v>307</v>
      </c>
      <c r="L1086" s="849">
        <v>3</v>
      </c>
      <c r="M1086" s="849">
        <v>924</v>
      </c>
      <c r="N1086" s="832">
        <v>1</v>
      </c>
      <c r="O1086" s="832">
        <v>308</v>
      </c>
      <c r="P1086" s="849">
        <v>2</v>
      </c>
      <c r="Q1086" s="849">
        <v>620</v>
      </c>
      <c r="R1086" s="837">
        <v>0.67099567099567103</v>
      </c>
      <c r="S1086" s="850">
        <v>310</v>
      </c>
    </row>
    <row r="1087" spans="1:19" ht="14.45" customHeight="1" x14ac:dyDescent="0.2">
      <c r="A1087" s="831" t="s">
        <v>6417</v>
      </c>
      <c r="B1087" s="832" t="s">
        <v>6418</v>
      </c>
      <c r="C1087" s="832" t="s">
        <v>609</v>
      </c>
      <c r="D1087" s="832" t="s">
        <v>2937</v>
      </c>
      <c r="E1087" s="832" t="s">
        <v>6412</v>
      </c>
      <c r="F1087" s="832" t="s">
        <v>6524</v>
      </c>
      <c r="G1087" s="832" t="s">
        <v>6519</v>
      </c>
      <c r="H1087" s="849">
        <v>1</v>
      </c>
      <c r="I1087" s="849">
        <v>178</v>
      </c>
      <c r="J1087" s="832"/>
      <c r="K1087" s="832">
        <v>178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5" customHeight="1" x14ac:dyDescent="0.2">
      <c r="A1088" s="831" t="s">
        <v>6417</v>
      </c>
      <c r="B1088" s="832" t="s">
        <v>6418</v>
      </c>
      <c r="C1088" s="832" t="s">
        <v>609</v>
      </c>
      <c r="D1088" s="832" t="s">
        <v>2937</v>
      </c>
      <c r="E1088" s="832" t="s">
        <v>6412</v>
      </c>
      <c r="F1088" s="832" t="s">
        <v>6525</v>
      </c>
      <c r="G1088" s="832" t="s">
        <v>6523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3</v>
      </c>
      <c r="Q1088" s="849">
        <v>1155</v>
      </c>
      <c r="R1088" s="837"/>
      <c r="S1088" s="850">
        <v>385</v>
      </c>
    </row>
    <row r="1089" spans="1:19" ht="14.45" customHeight="1" x14ac:dyDescent="0.2">
      <c r="A1089" s="831" t="s">
        <v>6417</v>
      </c>
      <c r="B1089" s="832" t="s">
        <v>6418</v>
      </c>
      <c r="C1089" s="832" t="s">
        <v>609</v>
      </c>
      <c r="D1089" s="832" t="s">
        <v>2938</v>
      </c>
      <c r="E1089" s="832" t="s">
        <v>6412</v>
      </c>
      <c r="F1089" s="832" t="s">
        <v>6470</v>
      </c>
      <c r="G1089" s="832" t="s">
        <v>6471</v>
      </c>
      <c r="H1089" s="849">
        <v>16</v>
      </c>
      <c r="I1089" s="849">
        <v>4016</v>
      </c>
      <c r="J1089" s="832">
        <v>1.3280423280423281</v>
      </c>
      <c r="K1089" s="832">
        <v>251</v>
      </c>
      <c r="L1089" s="849">
        <v>12</v>
      </c>
      <c r="M1089" s="849">
        <v>3024</v>
      </c>
      <c r="N1089" s="832">
        <v>1</v>
      </c>
      <c r="O1089" s="832">
        <v>252</v>
      </c>
      <c r="P1089" s="849">
        <v>8</v>
      </c>
      <c r="Q1089" s="849">
        <v>2032</v>
      </c>
      <c r="R1089" s="837">
        <v>0.67195767195767198</v>
      </c>
      <c r="S1089" s="850">
        <v>254</v>
      </c>
    </row>
    <row r="1090" spans="1:19" ht="14.45" customHeight="1" x14ac:dyDescent="0.2">
      <c r="A1090" s="831" t="s">
        <v>6417</v>
      </c>
      <c r="B1090" s="832" t="s">
        <v>6418</v>
      </c>
      <c r="C1090" s="832" t="s">
        <v>609</v>
      </c>
      <c r="D1090" s="832" t="s">
        <v>2938</v>
      </c>
      <c r="E1090" s="832" t="s">
        <v>6412</v>
      </c>
      <c r="F1090" s="832" t="s">
        <v>6502</v>
      </c>
      <c r="G1090" s="832" t="s">
        <v>6503</v>
      </c>
      <c r="H1090" s="849">
        <v>46</v>
      </c>
      <c r="I1090" s="849">
        <v>5796</v>
      </c>
      <c r="J1090" s="832">
        <v>2.2863905325443787</v>
      </c>
      <c r="K1090" s="832">
        <v>126</v>
      </c>
      <c r="L1090" s="849">
        <v>20</v>
      </c>
      <c r="M1090" s="849">
        <v>2535</v>
      </c>
      <c r="N1090" s="832">
        <v>1</v>
      </c>
      <c r="O1090" s="832">
        <v>126.75</v>
      </c>
      <c r="P1090" s="849">
        <v>32</v>
      </c>
      <c r="Q1090" s="849">
        <v>4032</v>
      </c>
      <c r="R1090" s="837">
        <v>1.5905325443786982</v>
      </c>
      <c r="S1090" s="850">
        <v>126</v>
      </c>
    </row>
    <row r="1091" spans="1:19" ht="14.45" customHeight="1" x14ac:dyDescent="0.2">
      <c r="A1091" s="831" t="s">
        <v>6417</v>
      </c>
      <c r="B1091" s="832" t="s">
        <v>6418</v>
      </c>
      <c r="C1091" s="832" t="s">
        <v>609</v>
      </c>
      <c r="D1091" s="832" t="s">
        <v>2938</v>
      </c>
      <c r="E1091" s="832" t="s">
        <v>6412</v>
      </c>
      <c r="F1091" s="832" t="s">
        <v>6510</v>
      </c>
      <c r="G1091" s="832" t="s">
        <v>6507</v>
      </c>
      <c r="H1091" s="849">
        <v>27</v>
      </c>
      <c r="I1091" s="849">
        <v>15336</v>
      </c>
      <c r="J1091" s="832">
        <v>1.6845342706502635</v>
      </c>
      <c r="K1091" s="832">
        <v>568</v>
      </c>
      <c r="L1091" s="849">
        <v>16</v>
      </c>
      <c r="M1091" s="849">
        <v>9104</v>
      </c>
      <c r="N1091" s="832">
        <v>1</v>
      </c>
      <c r="O1091" s="832">
        <v>569</v>
      </c>
      <c r="P1091" s="849">
        <v>7</v>
      </c>
      <c r="Q1091" s="849">
        <v>4011</v>
      </c>
      <c r="R1091" s="837">
        <v>0.4405755711775044</v>
      </c>
      <c r="S1091" s="850">
        <v>573</v>
      </c>
    </row>
    <row r="1092" spans="1:19" ht="14.45" customHeight="1" x14ac:dyDescent="0.2">
      <c r="A1092" s="831" t="s">
        <v>6417</v>
      </c>
      <c r="B1092" s="832" t="s">
        <v>6418</v>
      </c>
      <c r="C1092" s="832" t="s">
        <v>609</v>
      </c>
      <c r="D1092" s="832" t="s">
        <v>2938</v>
      </c>
      <c r="E1092" s="832" t="s">
        <v>6412</v>
      </c>
      <c r="F1092" s="832" t="s">
        <v>6512</v>
      </c>
      <c r="G1092" s="832" t="s">
        <v>6513</v>
      </c>
      <c r="H1092" s="849">
        <v>1</v>
      </c>
      <c r="I1092" s="849">
        <v>462</v>
      </c>
      <c r="J1092" s="832"/>
      <c r="K1092" s="832">
        <v>462</v>
      </c>
      <c r="L1092" s="849"/>
      <c r="M1092" s="849"/>
      <c r="N1092" s="832"/>
      <c r="O1092" s="832"/>
      <c r="P1092" s="849">
        <v>2</v>
      </c>
      <c r="Q1092" s="849">
        <v>936</v>
      </c>
      <c r="R1092" s="837"/>
      <c r="S1092" s="850">
        <v>468</v>
      </c>
    </row>
    <row r="1093" spans="1:19" ht="14.45" customHeight="1" x14ac:dyDescent="0.2">
      <c r="A1093" s="831" t="s">
        <v>6417</v>
      </c>
      <c r="B1093" s="832" t="s">
        <v>6418</v>
      </c>
      <c r="C1093" s="832" t="s">
        <v>609</v>
      </c>
      <c r="D1093" s="832" t="s">
        <v>2938</v>
      </c>
      <c r="E1093" s="832" t="s">
        <v>6412</v>
      </c>
      <c r="F1093" s="832" t="s">
        <v>6518</v>
      </c>
      <c r="G1093" s="832" t="s">
        <v>6519</v>
      </c>
      <c r="H1093" s="849"/>
      <c r="I1093" s="849"/>
      <c r="J1093" s="832"/>
      <c r="K1093" s="832"/>
      <c r="L1093" s="849">
        <v>1</v>
      </c>
      <c r="M1093" s="849">
        <v>215</v>
      </c>
      <c r="N1093" s="832">
        <v>1</v>
      </c>
      <c r="O1093" s="832">
        <v>215</v>
      </c>
      <c r="P1093" s="849">
        <v>2</v>
      </c>
      <c r="Q1093" s="849">
        <v>434</v>
      </c>
      <c r="R1093" s="837">
        <v>2.0186046511627906</v>
      </c>
      <c r="S1093" s="850">
        <v>217</v>
      </c>
    </row>
    <row r="1094" spans="1:19" ht="14.45" customHeight="1" x14ac:dyDescent="0.2">
      <c r="A1094" s="831" t="s">
        <v>6417</v>
      </c>
      <c r="B1094" s="832" t="s">
        <v>6418</v>
      </c>
      <c r="C1094" s="832" t="s">
        <v>609</v>
      </c>
      <c r="D1094" s="832" t="s">
        <v>2938</v>
      </c>
      <c r="E1094" s="832" t="s">
        <v>6412</v>
      </c>
      <c r="F1094" s="832" t="s">
        <v>6520</v>
      </c>
      <c r="G1094" s="832" t="s">
        <v>6521</v>
      </c>
      <c r="H1094" s="849"/>
      <c r="I1094" s="849"/>
      <c r="J1094" s="832"/>
      <c r="K1094" s="832"/>
      <c r="L1094" s="849">
        <v>0</v>
      </c>
      <c r="M1094" s="849">
        <v>0</v>
      </c>
      <c r="N1094" s="832"/>
      <c r="O1094" s="832"/>
      <c r="P1094" s="849"/>
      <c r="Q1094" s="849"/>
      <c r="R1094" s="837"/>
      <c r="S1094" s="850"/>
    </row>
    <row r="1095" spans="1:19" ht="14.45" customHeight="1" x14ac:dyDescent="0.2">
      <c r="A1095" s="831" t="s">
        <v>6417</v>
      </c>
      <c r="B1095" s="832" t="s">
        <v>6418</v>
      </c>
      <c r="C1095" s="832" t="s">
        <v>609</v>
      </c>
      <c r="D1095" s="832" t="s">
        <v>2938</v>
      </c>
      <c r="E1095" s="832" t="s">
        <v>6412</v>
      </c>
      <c r="F1095" s="832" t="s">
        <v>6525</v>
      </c>
      <c r="G1095" s="832" t="s">
        <v>6523</v>
      </c>
      <c r="H1095" s="849">
        <v>14</v>
      </c>
      <c r="I1095" s="849">
        <v>5320</v>
      </c>
      <c r="J1095" s="832">
        <v>1.9947506561679791</v>
      </c>
      <c r="K1095" s="832">
        <v>380</v>
      </c>
      <c r="L1095" s="849">
        <v>7</v>
      </c>
      <c r="M1095" s="849">
        <v>2667</v>
      </c>
      <c r="N1095" s="832">
        <v>1</v>
      </c>
      <c r="O1095" s="832">
        <v>381</v>
      </c>
      <c r="P1095" s="849">
        <v>13</v>
      </c>
      <c r="Q1095" s="849">
        <v>5005</v>
      </c>
      <c r="R1095" s="837">
        <v>1.8766404199475066</v>
      </c>
      <c r="S1095" s="850">
        <v>385</v>
      </c>
    </row>
    <row r="1096" spans="1:19" ht="14.45" customHeight="1" x14ac:dyDescent="0.2">
      <c r="A1096" s="831" t="s">
        <v>6417</v>
      </c>
      <c r="B1096" s="832" t="s">
        <v>6418</v>
      </c>
      <c r="C1096" s="832" t="s">
        <v>609</v>
      </c>
      <c r="D1096" s="832" t="s">
        <v>2938</v>
      </c>
      <c r="E1096" s="832" t="s">
        <v>6412</v>
      </c>
      <c r="F1096" s="832" t="s">
        <v>6526</v>
      </c>
      <c r="G1096" s="832" t="s">
        <v>6527</v>
      </c>
      <c r="H1096" s="849">
        <v>8</v>
      </c>
      <c r="I1096" s="849">
        <v>2176</v>
      </c>
      <c r="J1096" s="832">
        <v>1.3284493284493284</v>
      </c>
      <c r="K1096" s="832">
        <v>272</v>
      </c>
      <c r="L1096" s="849">
        <v>6</v>
      </c>
      <c r="M1096" s="849">
        <v>1638</v>
      </c>
      <c r="N1096" s="832">
        <v>1</v>
      </c>
      <c r="O1096" s="832">
        <v>273</v>
      </c>
      <c r="P1096" s="849"/>
      <c r="Q1096" s="849"/>
      <c r="R1096" s="837"/>
      <c r="S1096" s="850"/>
    </row>
    <row r="1097" spans="1:19" ht="14.45" customHeight="1" x14ac:dyDescent="0.2">
      <c r="A1097" s="831" t="s">
        <v>6417</v>
      </c>
      <c r="B1097" s="832" t="s">
        <v>6418</v>
      </c>
      <c r="C1097" s="832" t="s">
        <v>609</v>
      </c>
      <c r="D1097" s="832" t="s">
        <v>2938</v>
      </c>
      <c r="E1097" s="832" t="s">
        <v>6412</v>
      </c>
      <c r="F1097" s="832" t="s">
        <v>6531</v>
      </c>
      <c r="G1097" s="832" t="s">
        <v>6505</v>
      </c>
      <c r="H1097" s="849">
        <v>12</v>
      </c>
      <c r="I1097" s="849">
        <v>4848</v>
      </c>
      <c r="J1097" s="832">
        <v>1.9950617283950618</v>
      </c>
      <c r="K1097" s="832">
        <v>404</v>
      </c>
      <c r="L1097" s="849">
        <v>6</v>
      </c>
      <c r="M1097" s="849">
        <v>2430</v>
      </c>
      <c r="N1097" s="832">
        <v>1</v>
      </c>
      <c r="O1097" s="832">
        <v>405</v>
      </c>
      <c r="P1097" s="849"/>
      <c r="Q1097" s="849"/>
      <c r="R1097" s="837"/>
      <c r="S1097" s="850"/>
    </row>
    <row r="1098" spans="1:19" ht="14.45" customHeight="1" x14ac:dyDescent="0.2">
      <c r="A1098" s="831" t="s">
        <v>6417</v>
      </c>
      <c r="B1098" s="832" t="s">
        <v>6418</v>
      </c>
      <c r="C1098" s="832" t="s">
        <v>609</v>
      </c>
      <c r="D1098" s="832" t="s">
        <v>2938</v>
      </c>
      <c r="E1098" s="832" t="s">
        <v>6412</v>
      </c>
      <c r="F1098" s="832" t="s">
        <v>6532</v>
      </c>
      <c r="G1098" s="832" t="s">
        <v>6533</v>
      </c>
      <c r="H1098" s="849"/>
      <c r="I1098" s="849"/>
      <c r="J1098" s="832"/>
      <c r="K1098" s="832"/>
      <c r="L1098" s="849">
        <v>1</v>
      </c>
      <c r="M1098" s="849">
        <v>451</v>
      </c>
      <c r="N1098" s="832">
        <v>1</v>
      </c>
      <c r="O1098" s="832">
        <v>451</v>
      </c>
      <c r="P1098" s="849"/>
      <c r="Q1098" s="849"/>
      <c r="R1098" s="837"/>
      <c r="S1098" s="850"/>
    </row>
    <row r="1099" spans="1:19" ht="14.45" customHeight="1" x14ac:dyDescent="0.2">
      <c r="A1099" s="831" t="s">
        <v>6417</v>
      </c>
      <c r="B1099" s="832" t="s">
        <v>6418</v>
      </c>
      <c r="C1099" s="832" t="s">
        <v>609</v>
      </c>
      <c r="D1099" s="832" t="s">
        <v>2939</v>
      </c>
      <c r="E1099" s="832" t="s">
        <v>6412</v>
      </c>
      <c r="F1099" s="832" t="s">
        <v>6470</v>
      </c>
      <c r="G1099" s="832" t="s">
        <v>6471</v>
      </c>
      <c r="H1099" s="849">
        <v>6</v>
      </c>
      <c r="I1099" s="849">
        <v>1506</v>
      </c>
      <c r="J1099" s="832">
        <v>0.8537414965986394</v>
      </c>
      <c r="K1099" s="832">
        <v>251</v>
      </c>
      <c r="L1099" s="849">
        <v>7</v>
      </c>
      <c r="M1099" s="849">
        <v>1764</v>
      </c>
      <c r="N1099" s="832">
        <v>1</v>
      </c>
      <c r="O1099" s="832">
        <v>252</v>
      </c>
      <c r="P1099" s="849"/>
      <c r="Q1099" s="849"/>
      <c r="R1099" s="837"/>
      <c r="S1099" s="850"/>
    </row>
    <row r="1100" spans="1:19" ht="14.45" customHeight="1" x14ac:dyDescent="0.2">
      <c r="A1100" s="831" t="s">
        <v>6417</v>
      </c>
      <c r="B1100" s="832" t="s">
        <v>6418</v>
      </c>
      <c r="C1100" s="832" t="s">
        <v>609</v>
      </c>
      <c r="D1100" s="832" t="s">
        <v>2939</v>
      </c>
      <c r="E1100" s="832" t="s">
        <v>6412</v>
      </c>
      <c r="F1100" s="832" t="s">
        <v>6502</v>
      </c>
      <c r="G1100" s="832" t="s">
        <v>6503</v>
      </c>
      <c r="H1100" s="849">
        <v>23</v>
      </c>
      <c r="I1100" s="849">
        <v>2898</v>
      </c>
      <c r="J1100" s="832">
        <v>1.4268833087149189</v>
      </c>
      <c r="K1100" s="832">
        <v>126</v>
      </c>
      <c r="L1100" s="849">
        <v>16</v>
      </c>
      <c r="M1100" s="849">
        <v>2031</v>
      </c>
      <c r="N1100" s="832">
        <v>1</v>
      </c>
      <c r="O1100" s="832">
        <v>126.9375</v>
      </c>
      <c r="P1100" s="849">
        <v>1</v>
      </c>
      <c r="Q1100" s="849">
        <v>126</v>
      </c>
      <c r="R1100" s="837">
        <v>6.2038404726735601E-2</v>
      </c>
      <c r="S1100" s="850">
        <v>126</v>
      </c>
    </row>
    <row r="1101" spans="1:19" ht="14.45" customHeight="1" x14ac:dyDescent="0.2">
      <c r="A1101" s="831" t="s">
        <v>6417</v>
      </c>
      <c r="B1101" s="832" t="s">
        <v>6418</v>
      </c>
      <c r="C1101" s="832" t="s">
        <v>609</v>
      </c>
      <c r="D1101" s="832" t="s">
        <v>2939</v>
      </c>
      <c r="E1101" s="832" t="s">
        <v>6412</v>
      </c>
      <c r="F1101" s="832" t="s">
        <v>6510</v>
      </c>
      <c r="G1101" s="832" t="s">
        <v>6507</v>
      </c>
      <c r="H1101" s="849">
        <v>6</v>
      </c>
      <c r="I1101" s="849">
        <v>3408</v>
      </c>
      <c r="J1101" s="832">
        <v>1.1978910369068541</v>
      </c>
      <c r="K1101" s="832">
        <v>568</v>
      </c>
      <c r="L1101" s="849">
        <v>5</v>
      </c>
      <c r="M1101" s="849">
        <v>2845</v>
      </c>
      <c r="N1101" s="832">
        <v>1</v>
      </c>
      <c r="O1101" s="832">
        <v>569</v>
      </c>
      <c r="P1101" s="849">
        <v>1</v>
      </c>
      <c r="Q1101" s="849">
        <v>573</v>
      </c>
      <c r="R1101" s="837">
        <v>0.20140597539543059</v>
      </c>
      <c r="S1101" s="850">
        <v>573</v>
      </c>
    </row>
    <row r="1102" spans="1:19" ht="14.45" customHeight="1" x14ac:dyDescent="0.2">
      <c r="A1102" s="831" t="s">
        <v>6417</v>
      </c>
      <c r="B1102" s="832" t="s">
        <v>6418</v>
      </c>
      <c r="C1102" s="832" t="s">
        <v>609</v>
      </c>
      <c r="D1102" s="832" t="s">
        <v>2939</v>
      </c>
      <c r="E1102" s="832" t="s">
        <v>6412</v>
      </c>
      <c r="F1102" s="832" t="s">
        <v>6512</v>
      </c>
      <c r="G1102" s="832" t="s">
        <v>6513</v>
      </c>
      <c r="H1102" s="849">
        <v>2</v>
      </c>
      <c r="I1102" s="849">
        <v>924</v>
      </c>
      <c r="J1102" s="832">
        <v>0.99676375404530748</v>
      </c>
      <c r="K1102" s="832">
        <v>462</v>
      </c>
      <c r="L1102" s="849">
        <v>2</v>
      </c>
      <c r="M1102" s="849">
        <v>927</v>
      </c>
      <c r="N1102" s="832">
        <v>1</v>
      </c>
      <c r="O1102" s="832">
        <v>463.5</v>
      </c>
      <c r="P1102" s="849"/>
      <c r="Q1102" s="849"/>
      <c r="R1102" s="837"/>
      <c r="S1102" s="850"/>
    </row>
    <row r="1103" spans="1:19" ht="14.45" customHeight="1" x14ac:dyDescent="0.2">
      <c r="A1103" s="831" t="s">
        <v>6417</v>
      </c>
      <c r="B1103" s="832" t="s">
        <v>6418</v>
      </c>
      <c r="C1103" s="832" t="s">
        <v>609</v>
      </c>
      <c r="D1103" s="832" t="s">
        <v>2939</v>
      </c>
      <c r="E1103" s="832" t="s">
        <v>6412</v>
      </c>
      <c r="F1103" s="832" t="s">
        <v>6522</v>
      </c>
      <c r="G1103" s="832" t="s">
        <v>6523</v>
      </c>
      <c r="H1103" s="849"/>
      <c r="I1103" s="849"/>
      <c r="J1103" s="832"/>
      <c r="K1103" s="832"/>
      <c r="L1103" s="849">
        <v>3</v>
      </c>
      <c r="M1103" s="849">
        <v>924</v>
      </c>
      <c r="N1103" s="832">
        <v>1</v>
      </c>
      <c r="O1103" s="832">
        <v>308</v>
      </c>
      <c r="P1103" s="849"/>
      <c r="Q1103" s="849"/>
      <c r="R1103" s="837"/>
      <c r="S1103" s="850"/>
    </row>
    <row r="1104" spans="1:19" ht="14.45" customHeight="1" x14ac:dyDescent="0.2">
      <c r="A1104" s="831" t="s">
        <v>6417</v>
      </c>
      <c r="B1104" s="832" t="s">
        <v>6418</v>
      </c>
      <c r="C1104" s="832" t="s">
        <v>609</v>
      </c>
      <c r="D1104" s="832" t="s">
        <v>2939</v>
      </c>
      <c r="E1104" s="832" t="s">
        <v>6412</v>
      </c>
      <c r="F1104" s="832" t="s">
        <v>6525</v>
      </c>
      <c r="G1104" s="832" t="s">
        <v>6523</v>
      </c>
      <c r="H1104" s="849">
        <v>2</v>
      </c>
      <c r="I1104" s="849">
        <v>760</v>
      </c>
      <c r="J1104" s="832">
        <v>0.99737532808398954</v>
      </c>
      <c r="K1104" s="832">
        <v>380</v>
      </c>
      <c r="L1104" s="849">
        <v>2</v>
      </c>
      <c r="M1104" s="849">
        <v>762</v>
      </c>
      <c r="N1104" s="832">
        <v>1</v>
      </c>
      <c r="O1104" s="832">
        <v>381</v>
      </c>
      <c r="P1104" s="849"/>
      <c r="Q1104" s="849"/>
      <c r="R1104" s="837"/>
      <c r="S1104" s="850"/>
    </row>
    <row r="1105" spans="1:19" ht="14.45" customHeight="1" x14ac:dyDescent="0.2">
      <c r="A1105" s="831" t="s">
        <v>6417</v>
      </c>
      <c r="B1105" s="832" t="s">
        <v>6418</v>
      </c>
      <c r="C1105" s="832" t="s">
        <v>609</v>
      </c>
      <c r="D1105" s="832" t="s">
        <v>2939</v>
      </c>
      <c r="E1105" s="832" t="s">
        <v>6412</v>
      </c>
      <c r="F1105" s="832" t="s">
        <v>6526</v>
      </c>
      <c r="G1105" s="832" t="s">
        <v>6527</v>
      </c>
      <c r="H1105" s="849"/>
      <c r="I1105" s="849"/>
      <c r="J1105" s="832"/>
      <c r="K1105" s="832"/>
      <c r="L1105" s="849">
        <v>2</v>
      </c>
      <c r="M1105" s="849">
        <v>546</v>
      </c>
      <c r="N1105" s="832">
        <v>1</v>
      </c>
      <c r="O1105" s="832">
        <v>273</v>
      </c>
      <c r="P1105" s="849"/>
      <c r="Q1105" s="849"/>
      <c r="R1105" s="837"/>
      <c r="S1105" s="850"/>
    </row>
    <row r="1106" spans="1:19" ht="14.45" customHeight="1" x14ac:dyDescent="0.2">
      <c r="A1106" s="831" t="s">
        <v>6417</v>
      </c>
      <c r="B1106" s="832" t="s">
        <v>6418</v>
      </c>
      <c r="C1106" s="832" t="s">
        <v>609</v>
      </c>
      <c r="D1106" s="832" t="s">
        <v>2939</v>
      </c>
      <c r="E1106" s="832" t="s">
        <v>6412</v>
      </c>
      <c r="F1106" s="832" t="s">
        <v>6528</v>
      </c>
      <c r="G1106" s="832" t="s">
        <v>6513</v>
      </c>
      <c r="H1106" s="849">
        <v>4</v>
      </c>
      <c r="I1106" s="849">
        <v>1412</v>
      </c>
      <c r="J1106" s="832"/>
      <c r="K1106" s="832">
        <v>353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5" customHeight="1" x14ac:dyDescent="0.2">
      <c r="A1107" s="831" t="s">
        <v>6417</v>
      </c>
      <c r="B1107" s="832" t="s">
        <v>6418</v>
      </c>
      <c r="C1107" s="832" t="s">
        <v>609</v>
      </c>
      <c r="D1107" s="832" t="s">
        <v>2939</v>
      </c>
      <c r="E1107" s="832" t="s">
        <v>6412</v>
      </c>
      <c r="F1107" s="832" t="s">
        <v>6531</v>
      </c>
      <c r="G1107" s="832" t="s">
        <v>6505</v>
      </c>
      <c r="H1107" s="849">
        <v>2</v>
      </c>
      <c r="I1107" s="849">
        <v>808</v>
      </c>
      <c r="J1107" s="832">
        <v>0.22167352537722909</v>
      </c>
      <c r="K1107" s="832">
        <v>404</v>
      </c>
      <c r="L1107" s="849">
        <v>9</v>
      </c>
      <c r="M1107" s="849">
        <v>3645</v>
      </c>
      <c r="N1107" s="832">
        <v>1</v>
      </c>
      <c r="O1107" s="832">
        <v>405</v>
      </c>
      <c r="P1107" s="849"/>
      <c r="Q1107" s="849"/>
      <c r="R1107" s="837"/>
      <c r="S1107" s="850"/>
    </row>
    <row r="1108" spans="1:19" ht="14.45" customHeight="1" x14ac:dyDescent="0.2">
      <c r="A1108" s="831" t="s">
        <v>6417</v>
      </c>
      <c r="B1108" s="832" t="s">
        <v>6418</v>
      </c>
      <c r="C1108" s="832" t="s">
        <v>609</v>
      </c>
      <c r="D1108" s="832" t="s">
        <v>2941</v>
      </c>
      <c r="E1108" s="832" t="s">
        <v>6412</v>
      </c>
      <c r="F1108" s="832" t="s">
        <v>6470</v>
      </c>
      <c r="G1108" s="832" t="s">
        <v>6471</v>
      </c>
      <c r="H1108" s="849">
        <v>1</v>
      </c>
      <c r="I1108" s="849">
        <v>251</v>
      </c>
      <c r="J1108" s="832"/>
      <c r="K1108" s="832">
        <v>251</v>
      </c>
      <c r="L1108" s="849"/>
      <c r="M1108" s="849"/>
      <c r="N1108" s="832"/>
      <c r="O1108" s="832"/>
      <c r="P1108" s="849"/>
      <c r="Q1108" s="849"/>
      <c r="R1108" s="837"/>
      <c r="S1108" s="850"/>
    </row>
    <row r="1109" spans="1:19" ht="14.45" customHeight="1" x14ac:dyDescent="0.2">
      <c r="A1109" s="831" t="s">
        <v>6417</v>
      </c>
      <c r="B1109" s="832" t="s">
        <v>6418</v>
      </c>
      <c r="C1109" s="832" t="s">
        <v>609</v>
      </c>
      <c r="D1109" s="832" t="s">
        <v>2941</v>
      </c>
      <c r="E1109" s="832" t="s">
        <v>6412</v>
      </c>
      <c r="F1109" s="832" t="s">
        <v>6502</v>
      </c>
      <c r="G1109" s="832" t="s">
        <v>6503</v>
      </c>
      <c r="H1109" s="849">
        <v>1</v>
      </c>
      <c r="I1109" s="849">
        <v>126</v>
      </c>
      <c r="J1109" s="832">
        <v>1</v>
      </c>
      <c r="K1109" s="832">
        <v>126</v>
      </c>
      <c r="L1109" s="849">
        <v>1</v>
      </c>
      <c r="M1109" s="849">
        <v>126</v>
      </c>
      <c r="N1109" s="832">
        <v>1</v>
      </c>
      <c r="O1109" s="832">
        <v>126</v>
      </c>
      <c r="P1109" s="849"/>
      <c r="Q1109" s="849"/>
      <c r="R1109" s="837"/>
      <c r="S1109" s="850"/>
    </row>
    <row r="1110" spans="1:19" ht="14.45" customHeight="1" x14ac:dyDescent="0.2">
      <c r="A1110" s="831" t="s">
        <v>6417</v>
      </c>
      <c r="B1110" s="832" t="s">
        <v>6418</v>
      </c>
      <c r="C1110" s="832" t="s">
        <v>609</v>
      </c>
      <c r="D1110" s="832" t="s">
        <v>2941</v>
      </c>
      <c r="E1110" s="832" t="s">
        <v>6412</v>
      </c>
      <c r="F1110" s="832" t="s">
        <v>6510</v>
      </c>
      <c r="G1110" s="832" t="s">
        <v>6507</v>
      </c>
      <c r="H1110" s="849">
        <v>1</v>
      </c>
      <c r="I1110" s="849">
        <v>568</v>
      </c>
      <c r="J1110" s="832"/>
      <c r="K1110" s="832">
        <v>568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5" customHeight="1" x14ac:dyDescent="0.2">
      <c r="A1111" s="831" t="s">
        <v>6417</v>
      </c>
      <c r="B1111" s="832" t="s">
        <v>6418</v>
      </c>
      <c r="C1111" s="832" t="s">
        <v>609</v>
      </c>
      <c r="D1111" s="832" t="s">
        <v>2941</v>
      </c>
      <c r="E1111" s="832" t="s">
        <v>6412</v>
      </c>
      <c r="F1111" s="832" t="s">
        <v>6525</v>
      </c>
      <c r="G1111" s="832" t="s">
        <v>6523</v>
      </c>
      <c r="H1111" s="849"/>
      <c r="I1111" s="849"/>
      <c r="J1111" s="832"/>
      <c r="K1111" s="832"/>
      <c r="L1111" s="849">
        <v>2</v>
      </c>
      <c r="M1111" s="849">
        <v>762</v>
      </c>
      <c r="N1111" s="832">
        <v>1</v>
      </c>
      <c r="O1111" s="832">
        <v>381</v>
      </c>
      <c r="P1111" s="849"/>
      <c r="Q1111" s="849"/>
      <c r="R1111" s="837"/>
      <c r="S1111" s="850"/>
    </row>
    <row r="1112" spans="1:19" ht="14.45" customHeight="1" x14ac:dyDescent="0.2">
      <c r="A1112" s="831" t="s">
        <v>6417</v>
      </c>
      <c r="B1112" s="832" t="s">
        <v>6418</v>
      </c>
      <c r="C1112" s="832" t="s">
        <v>609</v>
      </c>
      <c r="D1112" s="832" t="s">
        <v>6387</v>
      </c>
      <c r="E1112" s="832" t="s">
        <v>6412</v>
      </c>
      <c r="F1112" s="832" t="s">
        <v>6470</v>
      </c>
      <c r="G1112" s="832" t="s">
        <v>6471</v>
      </c>
      <c r="H1112" s="849"/>
      <c r="I1112" s="849"/>
      <c r="J1112" s="832"/>
      <c r="K1112" s="832"/>
      <c r="L1112" s="849">
        <v>3</v>
      </c>
      <c r="M1112" s="849">
        <v>756</v>
      </c>
      <c r="N1112" s="832">
        <v>1</v>
      </c>
      <c r="O1112" s="832">
        <v>252</v>
      </c>
      <c r="P1112" s="849">
        <v>1</v>
      </c>
      <c r="Q1112" s="849">
        <v>254</v>
      </c>
      <c r="R1112" s="837">
        <v>0.33597883597883599</v>
      </c>
      <c r="S1112" s="850">
        <v>254</v>
      </c>
    </row>
    <row r="1113" spans="1:19" ht="14.45" customHeight="1" x14ac:dyDescent="0.2">
      <c r="A1113" s="831" t="s">
        <v>6417</v>
      </c>
      <c r="B1113" s="832" t="s">
        <v>6418</v>
      </c>
      <c r="C1113" s="832" t="s">
        <v>609</v>
      </c>
      <c r="D1113" s="832" t="s">
        <v>6387</v>
      </c>
      <c r="E1113" s="832" t="s">
        <v>6412</v>
      </c>
      <c r="F1113" s="832" t="s">
        <v>6502</v>
      </c>
      <c r="G1113" s="832" t="s">
        <v>6503</v>
      </c>
      <c r="H1113" s="849"/>
      <c r="I1113" s="849"/>
      <c r="J1113" s="832"/>
      <c r="K1113" s="832"/>
      <c r="L1113" s="849">
        <v>16</v>
      </c>
      <c r="M1113" s="849">
        <v>2016</v>
      </c>
      <c r="N1113" s="832">
        <v>1</v>
      </c>
      <c r="O1113" s="832">
        <v>126</v>
      </c>
      <c r="P1113" s="849">
        <v>9</v>
      </c>
      <c r="Q1113" s="849">
        <v>1134</v>
      </c>
      <c r="R1113" s="837">
        <v>0.5625</v>
      </c>
      <c r="S1113" s="850">
        <v>126</v>
      </c>
    </row>
    <row r="1114" spans="1:19" ht="14.45" customHeight="1" x14ac:dyDescent="0.2">
      <c r="A1114" s="831" t="s">
        <v>6417</v>
      </c>
      <c r="B1114" s="832" t="s">
        <v>6418</v>
      </c>
      <c r="C1114" s="832" t="s">
        <v>609</v>
      </c>
      <c r="D1114" s="832" t="s">
        <v>6387</v>
      </c>
      <c r="E1114" s="832" t="s">
        <v>6412</v>
      </c>
      <c r="F1114" s="832" t="s">
        <v>6506</v>
      </c>
      <c r="G1114" s="832" t="s">
        <v>6507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2</v>
      </c>
      <c r="Q1114" s="849">
        <v>996</v>
      </c>
      <c r="R1114" s="837"/>
      <c r="S1114" s="850">
        <v>498</v>
      </c>
    </row>
    <row r="1115" spans="1:19" ht="14.45" customHeight="1" x14ac:dyDescent="0.2">
      <c r="A1115" s="831" t="s">
        <v>6417</v>
      </c>
      <c r="B1115" s="832" t="s">
        <v>6418</v>
      </c>
      <c r="C1115" s="832" t="s">
        <v>609</v>
      </c>
      <c r="D1115" s="832" t="s">
        <v>6387</v>
      </c>
      <c r="E1115" s="832" t="s">
        <v>6412</v>
      </c>
      <c r="F1115" s="832" t="s">
        <v>6510</v>
      </c>
      <c r="G1115" s="832" t="s">
        <v>6507</v>
      </c>
      <c r="H1115" s="849"/>
      <c r="I1115" s="849"/>
      <c r="J1115" s="832"/>
      <c r="K1115" s="832"/>
      <c r="L1115" s="849">
        <v>6</v>
      </c>
      <c r="M1115" s="849">
        <v>3414</v>
      </c>
      <c r="N1115" s="832">
        <v>1</v>
      </c>
      <c r="O1115" s="832">
        <v>569</v>
      </c>
      <c r="P1115" s="849">
        <v>2</v>
      </c>
      <c r="Q1115" s="849">
        <v>1146</v>
      </c>
      <c r="R1115" s="837">
        <v>0.33567662565905099</v>
      </c>
      <c r="S1115" s="850">
        <v>573</v>
      </c>
    </row>
    <row r="1116" spans="1:19" ht="14.45" customHeight="1" x14ac:dyDescent="0.2">
      <c r="A1116" s="831" t="s">
        <v>6417</v>
      </c>
      <c r="B1116" s="832" t="s">
        <v>6418</v>
      </c>
      <c r="C1116" s="832" t="s">
        <v>609</v>
      </c>
      <c r="D1116" s="832" t="s">
        <v>6387</v>
      </c>
      <c r="E1116" s="832" t="s">
        <v>6412</v>
      </c>
      <c r="F1116" s="832" t="s">
        <v>6520</v>
      </c>
      <c r="G1116" s="832" t="s">
        <v>6521</v>
      </c>
      <c r="H1116" s="849"/>
      <c r="I1116" s="849"/>
      <c r="J1116" s="832"/>
      <c r="K1116" s="832"/>
      <c r="L1116" s="849">
        <v>6</v>
      </c>
      <c r="M1116" s="849">
        <v>516</v>
      </c>
      <c r="N1116" s="832">
        <v>1</v>
      </c>
      <c r="O1116" s="832">
        <v>86</v>
      </c>
      <c r="P1116" s="849">
        <v>3</v>
      </c>
      <c r="Q1116" s="849">
        <v>264</v>
      </c>
      <c r="R1116" s="837">
        <v>0.51162790697674421</v>
      </c>
      <c r="S1116" s="850">
        <v>88</v>
      </c>
    </row>
    <row r="1117" spans="1:19" ht="14.45" customHeight="1" x14ac:dyDescent="0.2">
      <c r="A1117" s="831" t="s">
        <v>6417</v>
      </c>
      <c r="B1117" s="832" t="s">
        <v>6418</v>
      </c>
      <c r="C1117" s="832" t="s">
        <v>609</v>
      </c>
      <c r="D1117" s="832" t="s">
        <v>6387</v>
      </c>
      <c r="E1117" s="832" t="s">
        <v>6412</v>
      </c>
      <c r="F1117" s="832" t="s">
        <v>6522</v>
      </c>
      <c r="G1117" s="832" t="s">
        <v>6523</v>
      </c>
      <c r="H1117" s="849"/>
      <c r="I1117" s="849"/>
      <c r="J1117" s="832"/>
      <c r="K1117" s="832"/>
      <c r="L1117" s="849">
        <v>3</v>
      </c>
      <c r="M1117" s="849">
        <v>924</v>
      </c>
      <c r="N1117" s="832">
        <v>1</v>
      </c>
      <c r="O1117" s="832">
        <v>308</v>
      </c>
      <c r="P1117" s="849"/>
      <c r="Q1117" s="849"/>
      <c r="R1117" s="837"/>
      <c r="S1117" s="850"/>
    </row>
    <row r="1118" spans="1:19" ht="14.45" customHeight="1" x14ac:dyDescent="0.2">
      <c r="A1118" s="831" t="s">
        <v>6417</v>
      </c>
      <c r="B1118" s="832" t="s">
        <v>6418</v>
      </c>
      <c r="C1118" s="832" t="s">
        <v>609</v>
      </c>
      <c r="D1118" s="832" t="s">
        <v>6387</v>
      </c>
      <c r="E1118" s="832" t="s">
        <v>6412</v>
      </c>
      <c r="F1118" s="832" t="s">
        <v>6525</v>
      </c>
      <c r="G1118" s="832" t="s">
        <v>6523</v>
      </c>
      <c r="H1118" s="849"/>
      <c r="I1118" s="849"/>
      <c r="J1118" s="832"/>
      <c r="K1118" s="832"/>
      <c r="L1118" s="849">
        <v>2</v>
      </c>
      <c r="M1118" s="849">
        <v>762</v>
      </c>
      <c r="N1118" s="832">
        <v>1</v>
      </c>
      <c r="O1118" s="832">
        <v>381</v>
      </c>
      <c r="P1118" s="849">
        <v>5</v>
      </c>
      <c r="Q1118" s="849">
        <v>1925</v>
      </c>
      <c r="R1118" s="837">
        <v>2.5262467191601048</v>
      </c>
      <c r="S1118" s="850">
        <v>385</v>
      </c>
    </row>
    <row r="1119" spans="1:19" ht="14.45" customHeight="1" x14ac:dyDescent="0.2">
      <c r="A1119" s="831" t="s">
        <v>6417</v>
      </c>
      <c r="B1119" s="832" t="s">
        <v>6418</v>
      </c>
      <c r="C1119" s="832" t="s">
        <v>609</v>
      </c>
      <c r="D1119" s="832" t="s">
        <v>6387</v>
      </c>
      <c r="E1119" s="832" t="s">
        <v>6412</v>
      </c>
      <c r="F1119" s="832" t="s">
        <v>6531</v>
      </c>
      <c r="G1119" s="832" t="s">
        <v>6505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3</v>
      </c>
      <c r="Q1119" s="849">
        <v>1227</v>
      </c>
      <c r="R1119" s="837"/>
      <c r="S1119" s="850">
        <v>409</v>
      </c>
    </row>
    <row r="1120" spans="1:19" ht="14.45" customHeight="1" x14ac:dyDescent="0.2">
      <c r="A1120" s="831" t="s">
        <v>6417</v>
      </c>
      <c r="B1120" s="832" t="s">
        <v>6418</v>
      </c>
      <c r="C1120" s="832" t="s">
        <v>609</v>
      </c>
      <c r="D1120" s="832" t="s">
        <v>2943</v>
      </c>
      <c r="E1120" s="832" t="s">
        <v>6412</v>
      </c>
      <c r="F1120" s="832" t="s">
        <v>6470</v>
      </c>
      <c r="G1120" s="832" t="s">
        <v>6471</v>
      </c>
      <c r="H1120" s="849">
        <v>1</v>
      </c>
      <c r="I1120" s="849">
        <v>251</v>
      </c>
      <c r="J1120" s="832">
        <v>0.49801587301587302</v>
      </c>
      <c r="K1120" s="832">
        <v>251</v>
      </c>
      <c r="L1120" s="849">
        <v>2</v>
      </c>
      <c r="M1120" s="849">
        <v>504</v>
      </c>
      <c r="N1120" s="832">
        <v>1</v>
      </c>
      <c r="O1120" s="832">
        <v>252</v>
      </c>
      <c r="P1120" s="849"/>
      <c r="Q1120" s="849"/>
      <c r="R1120" s="837"/>
      <c r="S1120" s="850"/>
    </row>
    <row r="1121" spans="1:19" ht="14.45" customHeight="1" x14ac:dyDescent="0.2">
      <c r="A1121" s="831" t="s">
        <v>6417</v>
      </c>
      <c r="B1121" s="832" t="s">
        <v>6418</v>
      </c>
      <c r="C1121" s="832" t="s">
        <v>609</v>
      </c>
      <c r="D1121" s="832" t="s">
        <v>2943</v>
      </c>
      <c r="E1121" s="832" t="s">
        <v>6412</v>
      </c>
      <c r="F1121" s="832" t="s">
        <v>6502</v>
      </c>
      <c r="G1121" s="832" t="s">
        <v>6503</v>
      </c>
      <c r="H1121" s="849"/>
      <c r="I1121" s="849"/>
      <c r="J1121" s="832"/>
      <c r="K1121" s="832"/>
      <c r="L1121" s="849">
        <v>2</v>
      </c>
      <c r="M1121" s="849">
        <v>254</v>
      </c>
      <c r="N1121" s="832">
        <v>1</v>
      </c>
      <c r="O1121" s="832">
        <v>127</v>
      </c>
      <c r="P1121" s="849">
        <v>1</v>
      </c>
      <c r="Q1121" s="849">
        <v>126</v>
      </c>
      <c r="R1121" s="837">
        <v>0.49606299212598426</v>
      </c>
      <c r="S1121" s="850">
        <v>126</v>
      </c>
    </row>
    <row r="1122" spans="1:19" ht="14.45" customHeight="1" x14ac:dyDescent="0.2">
      <c r="A1122" s="831" t="s">
        <v>6417</v>
      </c>
      <c r="B1122" s="832" t="s">
        <v>6418</v>
      </c>
      <c r="C1122" s="832" t="s">
        <v>609</v>
      </c>
      <c r="D1122" s="832" t="s">
        <v>2943</v>
      </c>
      <c r="E1122" s="832" t="s">
        <v>6412</v>
      </c>
      <c r="F1122" s="832" t="s">
        <v>6506</v>
      </c>
      <c r="G1122" s="832" t="s">
        <v>6507</v>
      </c>
      <c r="H1122" s="849">
        <v>3</v>
      </c>
      <c r="I1122" s="849">
        <v>1485</v>
      </c>
      <c r="J1122" s="832"/>
      <c r="K1122" s="832">
        <v>495</v>
      </c>
      <c r="L1122" s="849"/>
      <c r="M1122" s="849"/>
      <c r="N1122" s="832"/>
      <c r="O1122" s="832"/>
      <c r="P1122" s="849">
        <v>1</v>
      </c>
      <c r="Q1122" s="849">
        <v>498</v>
      </c>
      <c r="R1122" s="837"/>
      <c r="S1122" s="850">
        <v>498</v>
      </c>
    </row>
    <row r="1123" spans="1:19" ht="14.45" customHeight="1" x14ac:dyDescent="0.2">
      <c r="A1123" s="831" t="s">
        <v>6417</v>
      </c>
      <c r="B1123" s="832" t="s">
        <v>6418</v>
      </c>
      <c r="C1123" s="832" t="s">
        <v>609</v>
      </c>
      <c r="D1123" s="832" t="s">
        <v>2943</v>
      </c>
      <c r="E1123" s="832" t="s">
        <v>6412</v>
      </c>
      <c r="F1123" s="832" t="s">
        <v>6512</v>
      </c>
      <c r="G1123" s="832" t="s">
        <v>6513</v>
      </c>
      <c r="H1123" s="849">
        <v>1</v>
      </c>
      <c r="I1123" s="849">
        <v>462</v>
      </c>
      <c r="J1123" s="832"/>
      <c r="K1123" s="832">
        <v>462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5" customHeight="1" x14ac:dyDescent="0.2">
      <c r="A1124" s="831" t="s">
        <v>6417</v>
      </c>
      <c r="B1124" s="832" t="s">
        <v>6418</v>
      </c>
      <c r="C1124" s="832" t="s">
        <v>609</v>
      </c>
      <c r="D1124" s="832" t="s">
        <v>2943</v>
      </c>
      <c r="E1124" s="832" t="s">
        <v>6412</v>
      </c>
      <c r="F1124" s="832" t="s">
        <v>6482</v>
      </c>
      <c r="G1124" s="832" t="s">
        <v>6483</v>
      </c>
      <c r="H1124" s="849"/>
      <c r="I1124" s="849"/>
      <c r="J1124" s="832"/>
      <c r="K1124" s="832"/>
      <c r="L1124" s="849">
        <v>4</v>
      </c>
      <c r="M1124" s="849">
        <v>484</v>
      </c>
      <c r="N1124" s="832">
        <v>1</v>
      </c>
      <c r="O1124" s="832">
        <v>121</v>
      </c>
      <c r="P1124" s="849"/>
      <c r="Q1124" s="849"/>
      <c r="R1124" s="837"/>
      <c r="S1124" s="850"/>
    </row>
    <row r="1125" spans="1:19" ht="14.45" customHeight="1" x14ac:dyDescent="0.2">
      <c r="A1125" s="831" t="s">
        <v>6417</v>
      </c>
      <c r="B1125" s="832" t="s">
        <v>6418</v>
      </c>
      <c r="C1125" s="832" t="s">
        <v>609</v>
      </c>
      <c r="D1125" s="832" t="s">
        <v>2943</v>
      </c>
      <c r="E1125" s="832" t="s">
        <v>6412</v>
      </c>
      <c r="F1125" s="832" t="s">
        <v>6522</v>
      </c>
      <c r="G1125" s="832" t="s">
        <v>6523</v>
      </c>
      <c r="H1125" s="849"/>
      <c r="I1125" s="849"/>
      <c r="J1125" s="832"/>
      <c r="K1125" s="832"/>
      <c r="L1125" s="849">
        <v>8</v>
      </c>
      <c r="M1125" s="849">
        <v>2464</v>
      </c>
      <c r="N1125" s="832">
        <v>1</v>
      </c>
      <c r="O1125" s="832">
        <v>308</v>
      </c>
      <c r="P1125" s="849"/>
      <c r="Q1125" s="849"/>
      <c r="R1125" s="837"/>
      <c r="S1125" s="850"/>
    </row>
    <row r="1126" spans="1:19" ht="14.45" customHeight="1" x14ac:dyDescent="0.2">
      <c r="A1126" s="831" t="s">
        <v>6417</v>
      </c>
      <c r="B1126" s="832" t="s">
        <v>6418</v>
      </c>
      <c r="C1126" s="832" t="s">
        <v>609</v>
      </c>
      <c r="D1126" s="832" t="s">
        <v>2943</v>
      </c>
      <c r="E1126" s="832" t="s">
        <v>6412</v>
      </c>
      <c r="F1126" s="832" t="s">
        <v>6525</v>
      </c>
      <c r="G1126" s="832" t="s">
        <v>6523</v>
      </c>
      <c r="H1126" s="849">
        <v>2</v>
      </c>
      <c r="I1126" s="849">
        <v>760</v>
      </c>
      <c r="J1126" s="832">
        <v>1.9947506561679791</v>
      </c>
      <c r="K1126" s="832">
        <v>380</v>
      </c>
      <c r="L1126" s="849">
        <v>1</v>
      </c>
      <c r="M1126" s="849">
        <v>381</v>
      </c>
      <c r="N1126" s="832">
        <v>1</v>
      </c>
      <c r="O1126" s="832">
        <v>381</v>
      </c>
      <c r="P1126" s="849"/>
      <c r="Q1126" s="849"/>
      <c r="R1126" s="837"/>
      <c r="S1126" s="850"/>
    </row>
    <row r="1127" spans="1:19" ht="14.45" customHeight="1" x14ac:dyDescent="0.2">
      <c r="A1127" s="831" t="s">
        <v>6417</v>
      </c>
      <c r="B1127" s="832" t="s">
        <v>6418</v>
      </c>
      <c r="C1127" s="832" t="s">
        <v>609</v>
      </c>
      <c r="D1127" s="832" t="s">
        <v>2944</v>
      </c>
      <c r="E1127" s="832" t="s">
        <v>6412</v>
      </c>
      <c r="F1127" s="832" t="s">
        <v>6470</v>
      </c>
      <c r="G1127" s="832" t="s">
        <v>6471</v>
      </c>
      <c r="H1127" s="849">
        <v>8</v>
      </c>
      <c r="I1127" s="849">
        <v>2008</v>
      </c>
      <c r="J1127" s="832"/>
      <c r="K1127" s="832">
        <v>251</v>
      </c>
      <c r="L1127" s="849"/>
      <c r="M1127" s="849"/>
      <c r="N1127" s="832"/>
      <c r="O1127" s="832"/>
      <c r="P1127" s="849">
        <v>1</v>
      </c>
      <c r="Q1127" s="849">
        <v>254</v>
      </c>
      <c r="R1127" s="837"/>
      <c r="S1127" s="850">
        <v>254</v>
      </c>
    </row>
    <row r="1128" spans="1:19" ht="14.45" customHeight="1" x14ac:dyDescent="0.2">
      <c r="A1128" s="831" t="s">
        <v>6417</v>
      </c>
      <c r="B1128" s="832" t="s">
        <v>6418</v>
      </c>
      <c r="C1128" s="832" t="s">
        <v>609</v>
      </c>
      <c r="D1128" s="832" t="s">
        <v>2944</v>
      </c>
      <c r="E1128" s="832" t="s">
        <v>6412</v>
      </c>
      <c r="F1128" s="832" t="s">
        <v>6502</v>
      </c>
      <c r="G1128" s="832" t="s">
        <v>6503</v>
      </c>
      <c r="H1128" s="849">
        <v>16</v>
      </c>
      <c r="I1128" s="849">
        <v>2016</v>
      </c>
      <c r="J1128" s="832">
        <v>15.874015748031496</v>
      </c>
      <c r="K1128" s="832">
        <v>126</v>
      </c>
      <c r="L1128" s="849">
        <v>1</v>
      </c>
      <c r="M1128" s="849">
        <v>127</v>
      </c>
      <c r="N1128" s="832">
        <v>1</v>
      </c>
      <c r="O1128" s="832">
        <v>127</v>
      </c>
      <c r="P1128" s="849"/>
      <c r="Q1128" s="849"/>
      <c r="R1128" s="837"/>
      <c r="S1128" s="850"/>
    </row>
    <row r="1129" spans="1:19" ht="14.45" customHeight="1" x14ac:dyDescent="0.2">
      <c r="A1129" s="831" t="s">
        <v>6417</v>
      </c>
      <c r="B1129" s="832" t="s">
        <v>6418</v>
      </c>
      <c r="C1129" s="832" t="s">
        <v>609</v>
      </c>
      <c r="D1129" s="832" t="s">
        <v>2944</v>
      </c>
      <c r="E1129" s="832" t="s">
        <v>6412</v>
      </c>
      <c r="F1129" s="832" t="s">
        <v>6506</v>
      </c>
      <c r="G1129" s="832" t="s">
        <v>6507</v>
      </c>
      <c r="H1129" s="849">
        <v>10</v>
      </c>
      <c r="I1129" s="849">
        <v>4950</v>
      </c>
      <c r="J1129" s="832">
        <v>9.9798387096774199</v>
      </c>
      <c r="K1129" s="832">
        <v>495</v>
      </c>
      <c r="L1129" s="849">
        <v>1</v>
      </c>
      <c r="M1129" s="849">
        <v>496</v>
      </c>
      <c r="N1129" s="832">
        <v>1</v>
      </c>
      <c r="O1129" s="832">
        <v>496</v>
      </c>
      <c r="P1129" s="849"/>
      <c r="Q1129" s="849"/>
      <c r="R1129" s="837"/>
      <c r="S1129" s="850"/>
    </row>
    <row r="1130" spans="1:19" ht="14.45" customHeight="1" x14ac:dyDescent="0.2">
      <c r="A1130" s="831" t="s">
        <v>6417</v>
      </c>
      <c r="B1130" s="832" t="s">
        <v>6418</v>
      </c>
      <c r="C1130" s="832" t="s">
        <v>609</v>
      </c>
      <c r="D1130" s="832" t="s">
        <v>2944</v>
      </c>
      <c r="E1130" s="832" t="s">
        <v>6412</v>
      </c>
      <c r="F1130" s="832" t="s">
        <v>6508</v>
      </c>
      <c r="G1130" s="832" t="s">
        <v>6509</v>
      </c>
      <c r="H1130" s="849">
        <v>9</v>
      </c>
      <c r="I1130" s="849">
        <v>6192</v>
      </c>
      <c r="J1130" s="832"/>
      <c r="K1130" s="832">
        <v>688</v>
      </c>
      <c r="L1130" s="849"/>
      <c r="M1130" s="849"/>
      <c r="N1130" s="832"/>
      <c r="O1130" s="832"/>
      <c r="P1130" s="849">
        <v>1</v>
      </c>
      <c r="Q1130" s="849">
        <v>691</v>
      </c>
      <c r="R1130" s="837"/>
      <c r="S1130" s="850">
        <v>691</v>
      </c>
    </row>
    <row r="1131" spans="1:19" ht="14.45" customHeight="1" x14ac:dyDescent="0.2">
      <c r="A1131" s="831" t="s">
        <v>6417</v>
      </c>
      <c r="B1131" s="832" t="s">
        <v>6418</v>
      </c>
      <c r="C1131" s="832" t="s">
        <v>609</v>
      </c>
      <c r="D1131" s="832" t="s">
        <v>2944</v>
      </c>
      <c r="E1131" s="832" t="s">
        <v>6412</v>
      </c>
      <c r="F1131" s="832" t="s">
        <v>6511</v>
      </c>
      <c r="G1131" s="832" t="s">
        <v>6509</v>
      </c>
      <c r="H1131" s="849">
        <v>2</v>
      </c>
      <c r="I1131" s="849">
        <v>1522</v>
      </c>
      <c r="J1131" s="832"/>
      <c r="K1131" s="832">
        <v>761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5" customHeight="1" x14ac:dyDescent="0.2">
      <c r="A1132" s="831" t="s">
        <v>6417</v>
      </c>
      <c r="B1132" s="832" t="s">
        <v>6418</v>
      </c>
      <c r="C1132" s="832" t="s">
        <v>609</v>
      </c>
      <c r="D1132" s="832" t="s">
        <v>2944</v>
      </c>
      <c r="E1132" s="832" t="s">
        <v>6412</v>
      </c>
      <c r="F1132" s="832" t="s">
        <v>6520</v>
      </c>
      <c r="G1132" s="832" t="s">
        <v>6521</v>
      </c>
      <c r="H1132" s="849">
        <v>11</v>
      </c>
      <c r="I1132" s="849">
        <v>935</v>
      </c>
      <c r="J1132" s="832"/>
      <c r="K1132" s="832">
        <v>85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5" customHeight="1" x14ac:dyDescent="0.2">
      <c r="A1133" s="831" t="s">
        <v>6417</v>
      </c>
      <c r="B1133" s="832" t="s">
        <v>6418</v>
      </c>
      <c r="C1133" s="832" t="s">
        <v>609</v>
      </c>
      <c r="D1133" s="832" t="s">
        <v>2944</v>
      </c>
      <c r="E1133" s="832" t="s">
        <v>6412</v>
      </c>
      <c r="F1133" s="832" t="s">
        <v>6522</v>
      </c>
      <c r="G1133" s="832" t="s">
        <v>6523</v>
      </c>
      <c r="H1133" s="849">
        <v>3</v>
      </c>
      <c r="I1133" s="849">
        <v>921</v>
      </c>
      <c r="J1133" s="832"/>
      <c r="K1133" s="832">
        <v>307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5" customHeight="1" x14ac:dyDescent="0.2">
      <c r="A1134" s="831" t="s">
        <v>6417</v>
      </c>
      <c r="B1134" s="832" t="s">
        <v>6418</v>
      </c>
      <c r="C1134" s="832" t="s">
        <v>609</v>
      </c>
      <c r="D1134" s="832" t="s">
        <v>2944</v>
      </c>
      <c r="E1134" s="832" t="s">
        <v>6412</v>
      </c>
      <c r="F1134" s="832" t="s">
        <v>6528</v>
      </c>
      <c r="G1134" s="832" t="s">
        <v>6513</v>
      </c>
      <c r="H1134" s="849"/>
      <c r="I1134" s="849"/>
      <c r="J1134" s="832"/>
      <c r="K1134" s="832"/>
      <c r="L1134" s="849">
        <v>1</v>
      </c>
      <c r="M1134" s="849">
        <v>354</v>
      </c>
      <c r="N1134" s="832">
        <v>1</v>
      </c>
      <c r="O1134" s="832">
        <v>354</v>
      </c>
      <c r="P1134" s="849"/>
      <c r="Q1134" s="849"/>
      <c r="R1134" s="837"/>
      <c r="S1134" s="850"/>
    </row>
    <row r="1135" spans="1:19" ht="14.45" customHeight="1" x14ac:dyDescent="0.2">
      <c r="A1135" s="831" t="s">
        <v>6417</v>
      </c>
      <c r="B1135" s="832" t="s">
        <v>6418</v>
      </c>
      <c r="C1135" s="832" t="s">
        <v>609</v>
      </c>
      <c r="D1135" s="832" t="s">
        <v>6388</v>
      </c>
      <c r="E1135" s="832" t="s">
        <v>6412</v>
      </c>
      <c r="F1135" s="832" t="s">
        <v>6470</v>
      </c>
      <c r="G1135" s="832" t="s">
        <v>6471</v>
      </c>
      <c r="H1135" s="849"/>
      <c r="I1135" s="849"/>
      <c r="J1135" s="832"/>
      <c r="K1135" s="832"/>
      <c r="L1135" s="849">
        <v>1</v>
      </c>
      <c r="M1135" s="849">
        <v>252</v>
      </c>
      <c r="N1135" s="832">
        <v>1</v>
      </c>
      <c r="O1135" s="832">
        <v>252</v>
      </c>
      <c r="P1135" s="849"/>
      <c r="Q1135" s="849"/>
      <c r="R1135" s="837"/>
      <c r="S1135" s="850"/>
    </row>
    <row r="1136" spans="1:19" ht="14.45" customHeight="1" x14ac:dyDescent="0.2">
      <c r="A1136" s="831" t="s">
        <v>6417</v>
      </c>
      <c r="B1136" s="832" t="s">
        <v>6418</v>
      </c>
      <c r="C1136" s="832" t="s">
        <v>609</v>
      </c>
      <c r="D1136" s="832" t="s">
        <v>6388</v>
      </c>
      <c r="E1136" s="832" t="s">
        <v>6412</v>
      </c>
      <c r="F1136" s="832" t="s">
        <v>6502</v>
      </c>
      <c r="G1136" s="832" t="s">
        <v>6503</v>
      </c>
      <c r="H1136" s="849"/>
      <c r="I1136" s="849"/>
      <c r="J1136" s="832"/>
      <c r="K1136" s="832"/>
      <c r="L1136" s="849">
        <v>3</v>
      </c>
      <c r="M1136" s="849">
        <v>378</v>
      </c>
      <c r="N1136" s="832">
        <v>1</v>
      </c>
      <c r="O1136" s="832">
        <v>126</v>
      </c>
      <c r="P1136" s="849"/>
      <c r="Q1136" s="849"/>
      <c r="R1136" s="837"/>
      <c r="S1136" s="850"/>
    </row>
    <row r="1137" spans="1:19" ht="14.45" customHeight="1" x14ac:dyDescent="0.2">
      <c r="A1137" s="831" t="s">
        <v>6417</v>
      </c>
      <c r="B1137" s="832" t="s">
        <v>6418</v>
      </c>
      <c r="C1137" s="832" t="s">
        <v>609</v>
      </c>
      <c r="D1137" s="832" t="s">
        <v>6388</v>
      </c>
      <c r="E1137" s="832" t="s">
        <v>6412</v>
      </c>
      <c r="F1137" s="832" t="s">
        <v>6525</v>
      </c>
      <c r="G1137" s="832" t="s">
        <v>6523</v>
      </c>
      <c r="H1137" s="849"/>
      <c r="I1137" s="849"/>
      <c r="J1137" s="832"/>
      <c r="K1137" s="832"/>
      <c r="L1137" s="849">
        <v>3</v>
      </c>
      <c r="M1137" s="849">
        <v>1143</v>
      </c>
      <c r="N1137" s="832">
        <v>1</v>
      </c>
      <c r="O1137" s="832">
        <v>381</v>
      </c>
      <c r="P1137" s="849"/>
      <c r="Q1137" s="849"/>
      <c r="R1137" s="837"/>
      <c r="S1137" s="850"/>
    </row>
    <row r="1138" spans="1:19" ht="14.45" customHeight="1" x14ac:dyDescent="0.2">
      <c r="A1138" s="831" t="s">
        <v>6417</v>
      </c>
      <c r="B1138" s="832" t="s">
        <v>6418</v>
      </c>
      <c r="C1138" s="832" t="s">
        <v>609</v>
      </c>
      <c r="D1138" s="832" t="s">
        <v>2945</v>
      </c>
      <c r="E1138" s="832" t="s">
        <v>6412</v>
      </c>
      <c r="F1138" s="832" t="s">
        <v>6470</v>
      </c>
      <c r="G1138" s="832" t="s">
        <v>6471</v>
      </c>
      <c r="H1138" s="849">
        <v>3</v>
      </c>
      <c r="I1138" s="849">
        <v>753</v>
      </c>
      <c r="J1138" s="832"/>
      <c r="K1138" s="832">
        <v>251</v>
      </c>
      <c r="L1138" s="849"/>
      <c r="M1138" s="849"/>
      <c r="N1138" s="832"/>
      <c r="O1138" s="832"/>
      <c r="P1138" s="849">
        <v>1</v>
      </c>
      <c r="Q1138" s="849">
        <v>254</v>
      </c>
      <c r="R1138" s="837"/>
      <c r="S1138" s="850">
        <v>254</v>
      </c>
    </row>
    <row r="1139" spans="1:19" ht="14.45" customHeight="1" x14ac:dyDescent="0.2">
      <c r="A1139" s="831" t="s">
        <v>6417</v>
      </c>
      <c r="B1139" s="832" t="s">
        <v>6418</v>
      </c>
      <c r="C1139" s="832" t="s">
        <v>609</v>
      </c>
      <c r="D1139" s="832" t="s">
        <v>2945</v>
      </c>
      <c r="E1139" s="832" t="s">
        <v>6412</v>
      </c>
      <c r="F1139" s="832" t="s">
        <v>6502</v>
      </c>
      <c r="G1139" s="832" t="s">
        <v>6503</v>
      </c>
      <c r="H1139" s="849">
        <v>5</v>
      </c>
      <c r="I1139" s="849">
        <v>630</v>
      </c>
      <c r="J1139" s="832"/>
      <c r="K1139" s="832">
        <v>126</v>
      </c>
      <c r="L1139" s="849"/>
      <c r="M1139" s="849"/>
      <c r="N1139" s="832"/>
      <c r="O1139" s="832"/>
      <c r="P1139" s="849">
        <v>1</v>
      </c>
      <c r="Q1139" s="849">
        <v>126</v>
      </c>
      <c r="R1139" s="837"/>
      <c r="S1139" s="850">
        <v>126</v>
      </c>
    </row>
    <row r="1140" spans="1:19" ht="14.45" customHeight="1" x14ac:dyDescent="0.2">
      <c r="A1140" s="831" t="s">
        <v>6417</v>
      </c>
      <c r="B1140" s="832" t="s">
        <v>6418</v>
      </c>
      <c r="C1140" s="832" t="s">
        <v>609</v>
      </c>
      <c r="D1140" s="832" t="s">
        <v>2945</v>
      </c>
      <c r="E1140" s="832" t="s">
        <v>6412</v>
      </c>
      <c r="F1140" s="832" t="s">
        <v>6506</v>
      </c>
      <c r="G1140" s="832" t="s">
        <v>6507</v>
      </c>
      <c r="H1140" s="849">
        <v>2</v>
      </c>
      <c r="I1140" s="849">
        <v>990</v>
      </c>
      <c r="J1140" s="832"/>
      <c r="K1140" s="832">
        <v>495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5" customHeight="1" x14ac:dyDescent="0.2">
      <c r="A1141" s="831" t="s">
        <v>6417</v>
      </c>
      <c r="B1141" s="832" t="s">
        <v>6418</v>
      </c>
      <c r="C1141" s="832" t="s">
        <v>609</v>
      </c>
      <c r="D1141" s="832" t="s">
        <v>2945</v>
      </c>
      <c r="E1141" s="832" t="s">
        <v>6412</v>
      </c>
      <c r="F1141" s="832" t="s">
        <v>6510</v>
      </c>
      <c r="G1141" s="832" t="s">
        <v>6507</v>
      </c>
      <c r="H1141" s="849">
        <v>4</v>
      </c>
      <c r="I1141" s="849">
        <v>2272</v>
      </c>
      <c r="J1141" s="832"/>
      <c r="K1141" s="832">
        <v>568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5" customHeight="1" x14ac:dyDescent="0.2">
      <c r="A1142" s="831" t="s">
        <v>6417</v>
      </c>
      <c r="B1142" s="832" t="s">
        <v>6418</v>
      </c>
      <c r="C1142" s="832" t="s">
        <v>609</v>
      </c>
      <c r="D1142" s="832" t="s">
        <v>2945</v>
      </c>
      <c r="E1142" s="832" t="s">
        <v>6412</v>
      </c>
      <c r="F1142" s="832" t="s">
        <v>6525</v>
      </c>
      <c r="G1142" s="832" t="s">
        <v>6523</v>
      </c>
      <c r="H1142" s="849">
        <v>3</v>
      </c>
      <c r="I1142" s="849">
        <v>1140</v>
      </c>
      <c r="J1142" s="832"/>
      <c r="K1142" s="832">
        <v>380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5" customHeight="1" x14ac:dyDescent="0.2">
      <c r="A1143" s="831" t="s">
        <v>6417</v>
      </c>
      <c r="B1143" s="832" t="s">
        <v>6418</v>
      </c>
      <c r="C1143" s="832" t="s">
        <v>609</v>
      </c>
      <c r="D1143" s="832" t="s">
        <v>2945</v>
      </c>
      <c r="E1143" s="832" t="s">
        <v>6412</v>
      </c>
      <c r="F1143" s="832" t="s">
        <v>6526</v>
      </c>
      <c r="G1143" s="832" t="s">
        <v>6527</v>
      </c>
      <c r="H1143" s="849">
        <v>1</v>
      </c>
      <c r="I1143" s="849">
        <v>272</v>
      </c>
      <c r="J1143" s="832"/>
      <c r="K1143" s="832">
        <v>272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5" customHeight="1" x14ac:dyDescent="0.2">
      <c r="A1144" s="831" t="s">
        <v>6417</v>
      </c>
      <c r="B1144" s="832" t="s">
        <v>6418</v>
      </c>
      <c r="C1144" s="832" t="s">
        <v>609</v>
      </c>
      <c r="D1144" s="832" t="s">
        <v>2945</v>
      </c>
      <c r="E1144" s="832" t="s">
        <v>6412</v>
      </c>
      <c r="F1144" s="832" t="s">
        <v>6528</v>
      </c>
      <c r="G1144" s="832" t="s">
        <v>6513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2</v>
      </c>
      <c r="Q1144" s="849">
        <v>710</v>
      </c>
      <c r="R1144" s="837"/>
      <c r="S1144" s="850">
        <v>355</v>
      </c>
    </row>
    <row r="1145" spans="1:19" ht="14.45" customHeight="1" x14ac:dyDescent="0.2">
      <c r="A1145" s="831" t="s">
        <v>6417</v>
      </c>
      <c r="B1145" s="832" t="s">
        <v>6418</v>
      </c>
      <c r="C1145" s="832" t="s">
        <v>609</v>
      </c>
      <c r="D1145" s="832" t="s">
        <v>2945</v>
      </c>
      <c r="E1145" s="832" t="s">
        <v>6412</v>
      </c>
      <c r="F1145" s="832" t="s">
        <v>6531</v>
      </c>
      <c r="G1145" s="832" t="s">
        <v>6505</v>
      </c>
      <c r="H1145" s="849">
        <v>2</v>
      </c>
      <c r="I1145" s="849">
        <v>808</v>
      </c>
      <c r="J1145" s="832"/>
      <c r="K1145" s="832">
        <v>404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5" customHeight="1" x14ac:dyDescent="0.2">
      <c r="A1146" s="831" t="s">
        <v>6417</v>
      </c>
      <c r="B1146" s="832" t="s">
        <v>6418</v>
      </c>
      <c r="C1146" s="832" t="s">
        <v>609</v>
      </c>
      <c r="D1146" s="832" t="s">
        <v>6389</v>
      </c>
      <c r="E1146" s="832" t="s">
        <v>6412</v>
      </c>
      <c r="F1146" s="832" t="s">
        <v>6470</v>
      </c>
      <c r="G1146" s="832" t="s">
        <v>6471</v>
      </c>
      <c r="H1146" s="849">
        <v>1</v>
      </c>
      <c r="I1146" s="849">
        <v>251</v>
      </c>
      <c r="J1146" s="832">
        <v>0.49801587301587302</v>
      </c>
      <c r="K1146" s="832">
        <v>251</v>
      </c>
      <c r="L1146" s="849">
        <v>2</v>
      </c>
      <c r="M1146" s="849">
        <v>504</v>
      </c>
      <c r="N1146" s="832">
        <v>1</v>
      </c>
      <c r="O1146" s="832">
        <v>252</v>
      </c>
      <c r="P1146" s="849"/>
      <c r="Q1146" s="849"/>
      <c r="R1146" s="837"/>
      <c r="S1146" s="850"/>
    </row>
    <row r="1147" spans="1:19" ht="14.45" customHeight="1" x14ac:dyDescent="0.2">
      <c r="A1147" s="831" t="s">
        <v>6417</v>
      </c>
      <c r="B1147" s="832" t="s">
        <v>6418</v>
      </c>
      <c r="C1147" s="832" t="s">
        <v>609</v>
      </c>
      <c r="D1147" s="832" t="s">
        <v>6389</v>
      </c>
      <c r="E1147" s="832" t="s">
        <v>6412</v>
      </c>
      <c r="F1147" s="832" t="s">
        <v>6502</v>
      </c>
      <c r="G1147" s="832" t="s">
        <v>6503</v>
      </c>
      <c r="H1147" s="849">
        <v>6</v>
      </c>
      <c r="I1147" s="849">
        <v>756</v>
      </c>
      <c r="J1147" s="832">
        <v>0.99212598425196852</v>
      </c>
      <c r="K1147" s="832">
        <v>126</v>
      </c>
      <c r="L1147" s="849">
        <v>6</v>
      </c>
      <c r="M1147" s="849">
        <v>762</v>
      </c>
      <c r="N1147" s="832">
        <v>1</v>
      </c>
      <c r="O1147" s="832">
        <v>127</v>
      </c>
      <c r="P1147" s="849"/>
      <c r="Q1147" s="849"/>
      <c r="R1147" s="837"/>
      <c r="S1147" s="850"/>
    </row>
    <row r="1148" spans="1:19" ht="14.45" customHeight="1" x14ac:dyDescent="0.2">
      <c r="A1148" s="831" t="s">
        <v>6417</v>
      </c>
      <c r="B1148" s="832" t="s">
        <v>6418</v>
      </c>
      <c r="C1148" s="832" t="s">
        <v>609</v>
      </c>
      <c r="D1148" s="832" t="s">
        <v>6389</v>
      </c>
      <c r="E1148" s="832" t="s">
        <v>6412</v>
      </c>
      <c r="F1148" s="832" t="s">
        <v>6510</v>
      </c>
      <c r="G1148" s="832" t="s">
        <v>6507</v>
      </c>
      <c r="H1148" s="849">
        <v>1</v>
      </c>
      <c r="I1148" s="849">
        <v>568</v>
      </c>
      <c r="J1148" s="832"/>
      <c r="K1148" s="832">
        <v>568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5" customHeight="1" x14ac:dyDescent="0.2">
      <c r="A1149" s="831" t="s">
        <v>6417</v>
      </c>
      <c r="B1149" s="832" t="s">
        <v>6418</v>
      </c>
      <c r="C1149" s="832" t="s">
        <v>609</v>
      </c>
      <c r="D1149" s="832" t="s">
        <v>6389</v>
      </c>
      <c r="E1149" s="832" t="s">
        <v>6412</v>
      </c>
      <c r="F1149" s="832" t="s">
        <v>6512</v>
      </c>
      <c r="G1149" s="832" t="s">
        <v>6513</v>
      </c>
      <c r="H1149" s="849"/>
      <c r="I1149" s="849"/>
      <c r="J1149" s="832"/>
      <c r="K1149" s="832"/>
      <c r="L1149" s="849">
        <v>1</v>
      </c>
      <c r="M1149" s="849">
        <v>464</v>
      </c>
      <c r="N1149" s="832">
        <v>1</v>
      </c>
      <c r="O1149" s="832">
        <v>464</v>
      </c>
      <c r="P1149" s="849"/>
      <c r="Q1149" s="849"/>
      <c r="R1149" s="837"/>
      <c r="S1149" s="850"/>
    </row>
    <row r="1150" spans="1:19" ht="14.45" customHeight="1" x14ac:dyDescent="0.2">
      <c r="A1150" s="831" t="s">
        <v>6417</v>
      </c>
      <c r="B1150" s="832" t="s">
        <v>6418</v>
      </c>
      <c r="C1150" s="832" t="s">
        <v>609</v>
      </c>
      <c r="D1150" s="832" t="s">
        <v>6389</v>
      </c>
      <c r="E1150" s="832" t="s">
        <v>6412</v>
      </c>
      <c r="F1150" s="832" t="s">
        <v>6482</v>
      </c>
      <c r="G1150" s="832" t="s">
        <v>6483</v>
      </c>
      <c r="H1150" s="849"/>
      <c r="I1150" s="849"/>
      <c r="J1150" s="832"/>
      <c r="K1150" s="832"/>
      <c r="L1150" s="849">
        <v>2</v>
      </c>
      <c r="M1150" s="849">
        <v>242</v>
      </c>
      <c r="N1150" s="832">
        <v>1</v>
      </c>
      <c r="O1150" s="832">
        <v>121</v>
      </c>
      <c r="P1150" s="849"/>
      <c r="Q1150" s="849"/>
      <c r="R1150" s="837"/>
      <c r="S1150" s="850"/>
    </row>
    <row r="1151" spans="1:19" ht="14.45" customHeight="1" x14ac:dyDescent="0.2">
      <c r="A1151" s="831" t="s">
        <v>6417</v>
      </c>
      <c r="B1151" s="832" t="s">
        <v>6418</v>
      </c>
      <c r="C1151" s="832" t="s">
        <v>609</v>
      </c>
      <c r="D1151" s="832" t="s">
        <v>6389</v>
      </c>
      <c r="E1151" s="832" t="s">
        <v>6412</v>
      </c>
      <c r="F1151" s="832" t="s">
        <v>6522</v>
      </c>
      <c r="G1151" s="832" t="s">
        <v>6523</v>
      </c>
      <c r="H1151" s="849"/>
      <c r="I1151" s="849"/>
      <c r="J1151" s="832"/>
      <c r="K1151" s="832"/>
      <c r="L1151" s="849">
        <v>1</v>
      </c>
      <c r="M1151" s="849">
        <v>308</v>
      </c>
      <c r="N1151" s="832">
        <v>1</v>
      </c>
      <c r="O1151" s="832">
        <v>308</v>
      </c>
      <c r="P1151" s="849"/>
      <c r="Q1151" s="849"/>
      <c r="R1151" s="837"/>
      <c r="S1151" s="850"/>
    </row>
    <row r="1152" spans="1:19" ht="14.45" customHeight="1" x14ac:dyDescent="0.2">
      <c r="A1152" s="831" t="s">
        <v>6417</v>
      </c>
      <c r="B1152" s="832" t="s">
        <v>6418</v>
      </c>
      <c r="C1152" s="832" t="s">
        <v>609</v>
      </c>
      <c r="D1152" s="832" t="s">
        <v>6389</v>
      </c>
      <c r="E1152" s="832" t="s">
        <v>6412</v>
      </c>
      <c r="F1152" s="832" t="s">
        <v>6525</v>
      </c>
      <c r="G1152" s="832" t="s">
        <v>6523</v>
      </c>
      <c r="H1152" s="849"/>
      <c r="I1152" s="849"/>
      <c r="J1152" s="832"/>
      <c r="K1152" s="832"/>
      <c r="L1152" s="849">
        <v>5</v>
      </c>
      <c r="M1152" s="849">
        <v>1905</v>
      </c>
      <c r="N1152" s="832">
        <v>1</v>
      </c>
      <c r="O1152" s="832">
        <v>381</v>
      </c>
      <c r="P1152" s="849"/>
      <c r="Q1152" s="849"/>
      <c r="R1152" s="837"/>
      <c r="S1152" s="850"/>
    </row>
    <row r="1153" spans="1:19" ht="14.45" customHeight="1" x14ac:dyDescent="0.2">
      <c r="A1153" s="831" t="s">
        <v>6417</v>
      </c>
      <c r="B1153" s="832" t="s">
        <v>6418</v>
      </c>
      <c r="C1153" s="832" t="s">
        <v>609</v>
      </c>
      <c r="D1153" s="832" t="s">
        <v>6389</v>
      </c>
      <c r="E1153" s="832" t="s">
        <v>6412</v>
      </c>
      <c r="F1153" s="832" t="s">
        <v>6526</v>
      </c>
      <c r="G1153" s="832" t="s">
        <v>6527</v>
      </c>
      <c r="H1153" s="849">
        <v>1</v>
      </c>
      <c r="I1153" s="849">
        <v>272</v>
      </c>
      <c r="J1153" s="832"/>
      <c r="K1153" s="832">
        <v>272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5" customHeight="1" x14ac:dyDescent="0.2">
      <c r="A1154" s="831" t="s">
        <v>6417</v>
      </c>
      <c r="B1154" s="832" t="s">
        <v>6418</v>
      </c>
      <c r="C1154" s="832" t="s">
        <v>609</v>
      </c>
      <c r="D1154" s="832" t="s">
        <v>6389</v>
      </c>
      <c r="E1154" s="832" t="s">
        <v>6412</v>
      </c>
      <c r="F1154" s="832" t="s">
        <v>6531</v>
      </c>
      <c r="G1154" s="832" t="s">
        <v>6505</v>
      </c>
      <c r="H1154" s="849">
        <v>7</v>
      </c>
      <c r="I1154" s="849">
        <v>2828</v>
      </c>
      <c r="J1154" s="832"/>
      <c r="K1154" s="832">
        <v>404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5" customHeight="1" x14ac:dyDescent="0.2">
      <c r="A1155" s="831" t="s">
        <v>6417</v>
      </c>
      <c r="B1155" s="832" t="s">
        <v>6418</v>
      </c>
      <c r="C1155" s="832" t="s">
        <v>609</v>
      </c>
      <c r="D1155" s="832" t="s">
        <v>2947</v>
      </c>
      <c r="E1155" s="832" t="s">
        <v>6449</v>
      </c>
      <c r="F1155" s="832" t="s">
        <v>6452</v>
      </c>
      <c r="G1155" s="832" t="s">
        <v>6453</v>
      </c>
      <c r="H1155" s="849"/>
      <c r="I1155" s="849"/>
      <c r="J1155" s="832"/>
      <c r="K1155" s="832"/>
      <c r="L1155" s="849">
        <v>1</v>
      </c>
      <c r="M1155" s="849">
        <v>242.64</v>
      </c>
      <c r="N1155" s="832">
        <v>1</v>
      </c>
      <c r="O1155" s="832">
        <v>242.64</v>
      </c>
      <c r="P1155" s="849"/>
      <c r="Q1155" s="849"/>
      <c r="R1155" s="837"/>
      <c r="S1155" s="850"/>
    </row>
    <row r="1156" spans="1:19" ht="14.45" customHeight="1" x14ac:dyDescent="0.2">
      <c r="A1156" s="831" t="s">
        <v>6417</v>
      </c>
      <c r="B1156" s="832" t="s">
        <v>6418</v>
      </c>
      <c r="C1156" s="832" t="s">
        <v>609</v>
      </c>
      <c r="D1156" s="832" t="s">
        <v>2947</v>
      </c>
      <c r="E1156" s="832" t="s">
        <v>6412</v>
      </c>
      <c r="F1156" s="832" t="s">
        <v>6470</v>
      </c>
      <c r="G1156" s="832" t="s">
        <v>6471</v>
      </c>
      <c r="H1156" s="849"/>
      <c r="I1156" s="849"/>
      <c r="J1156" s="832"/>
      <c r="K1156" s="832"/>
      <c r="L1156" s="849">
        <v>4</v>
      </c>
      <c r="M1156" s="849">
        <v>1008</v>
      </c>
      <c r="N1156" s="832">
        <v>1</v>
      </c>
      <c r="O1156" s="832">
        <v>252</v>
      </c>
      <c r="P1156" s="849"/>
      <c r="Q1156" s="849"/>
      <c r="R1156" s="837"/>
      <c r="S1156" s="850"/>
    </row>
    <row r="1157" spans="1:19" ht="14.45" customHeight="1" x14ac:dyDescent="0.2">
      <c r="A1157" s="831" t="s">
        <v>6417</v>
      </c>
      <c r="B1157" s="832" t="s">
        <v>6418</v>
      </c>
      <c r="C1157" s="832" t="s">
        <v>609</v>
      </c>
      <c r="D1157" s="832" t="s">
        <v>2947</v>
      </c>
      <c r="E1157" s="832" t="s">
        <v>6412</v>
      </c>
      <c r="F1157" s="832" t="s">
        <v>6514</v>
      </c>
      <c r="G1157" s="832" t="s">
        <v>6493</v>
      </c>
      <c r="H1157" s="849"/>
      <c r="I1157" s="849"/>
      <c r="J1157" s="832"/>
      <c r="K1157" s="832"/>
      <c r="L1157" s="849">
        <v>1</v>
      </c>
      <c r="M1157" s="849">
        <v>447</v>
      </c>
      <c r="N1157" s="832">
        <v>1</v>
      </c>
      <c r="O1157" s="832">
        <v>447</v>
      </c>
      <c r="P1157" s="849"/>
      <c r="Q1157" s="849"/>
      <c r="R1157" s="837"/>
      <c r="S1157" s="850"/>
    </row>
    <row r="1158" spans="1:19" ht="14.45" customHeight="1" x14ac:dyDescent="0.2">
      <c r="A1158" s="831" t="s">
        <v>6417</v>
      </c>
      <c r="B1158" s="832" t="s">
        <v>6418</v>
      </c>
      <c r="C1158" s="832" t="s">
        <v>609</v>
      </c>
      <c r="D1158" s="832" t="s">
        <v>2947</v>
      </c>
      <c r="E1158" s="832" t="s">
        <v>6412</v>
      </c>
      <c r="F1158" s="832" t="s">
        <v>6525</v>
      </c>
      <c r="G1158" s="832" t="s">
        <v>6523</v>
      </c>
      <c r="H1158" s="849"/>
      <c r="I1158" s="849"/>
      <c r="J1158" s="832"/>
      <c r="K1158" s="832"/>
      <c r="L1158" s="849">
        <v>7</v>
      </c>
      <c r="M1158" s="849">
        <v>2667</v>
      </c>
      <c r="N1158" s="832">
        <v>1</v>
      </c>
      <c r="O1158" s="832">
        <v>381</v>
      </c>
      <c r="P1158" s="849"/>
      <c r="Q1158" s="849"/>
      <c r="R1158" s="837"/>
      <c r="S1158" s="850"/>
    </row>
    <row r="1159" spans="1:19" ht="14.45" customHeight="1" x14ac:dyDescent="0.2">
      <c r="A1159" s="831" t="s">
        <v>6417</v>
      </c>
      <c r="B1159" s="832" t="s">
        <v>6418</v>
      </c>
      <c r="C1159" s="832" t="s">
        <v>609</v>
      </c>
      <c r="D1159" s="832" t="s">
        <v>6392</v>
      </c>
      <c r="E1159" s="832" t="s">
        <v>6412</v>
      </c>
      <c r="F1159" s="832" t="s">
        <v>6470</v>
      </c>
      <c r="G1159" s="832" t="s">
        <v>6471</v>
      </c>
      <c r="H1159" s="849">
        <v>2</v>
      </c>
      <c r="I1159" s="849">
        <v>502</v>
      </c>
      <c r="J1159" s="832"/>
      <c r="K1159" s="832">
        <v>251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5" customHeight="1" x14ac:dyDescent="0.2">
      <c r="A1160" s="831" t="s">
        <v>6417</v>
      </c>
      <c r="B1160" s="832" t="s">
        <v>6418</v>
      </c>
      <c r="C1160" s="832" t="s">
        <v>609</v>
      </c>
      <c r="D1160" s="832" t="s">
        <v>6392</v>
      </c>
      <c r="E1160" s="832" t="s">
        <v>6412</v>
      </c>
      <c r="F1160" s="832" t="s">
        <v>6502</v>
      </c>
      <c r="G1160" s="832" t="s">
        <v>6503</v>
      </c>
      <c r="H1160" s="849">
        <v>8</v>
      </c>
      <c r="I1160" s="849">
        <v>1008</v>
      </c>
      <c r="J1160" s="832"/>
      <c r="K1160" s="832">
        <v>126</v>
      </c>
      <c r="L1160" s="849"/>
      <c r="M1160" s="849"/>
      <c r="N1160" s="832"/>
      <c r="O1160" s="832"/>
      <c r="P1160" s="849"/>
      <c r="Q1160" s="849"/>
      <c r="R1160" s="837"/>
      <c r="S1160" s="850"/>
    </row>
    <row r="1161" spans="1:19" ht="14.45" customHeight="1" x14ac:dyDescent="0.2">
      <c r="A1161" s="831" t="s">
        <v>6417</v>
      </c>
      <c r="B1161" s="832" t="s">
        <v>6418</v>
      </c>
      <c r="C1161" s="832" t="s">
        <v>609</v>
      </c>
      <c r="D1161" s="832" t="s">
        <v>6392</v>
      </c>
      <c r="E1161" s="832" t="s">
        <v>6412</v>
      </c>
      <c r="F1161" s="832" t="s">
        <v>6525</v>
      </c>
      <c r="G1161" s="832" t="s">
        <v>6523</v>
      </c>
      <c r="H1161" s="849">
        <v>6</v>
      </c>
      <c r="I1161" s="849">
        <v>2280</v>
      </c>
      <c r="J1161" s="832"/>
      <c r="K1161" s="832">
        <v>380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5" customHeight="1" x14ac:dyDescent="0.2">
      <c r="A1162" s="831" t="s">
        <v>6417</v>
      </c>
      <c r="B1162" s="832" t="s">
        <v>6418</v>
      </c>
      <c r="C1162" s="832" t="s">
        <v>609</v>
      </c>
      <c r="D1162" s="832" t="s">
        <v>6393</v>
      </c>
      <c r="E1162" s="832" t="s">
        <v>6412</v>
      </c>
      <c r="F1162" s="832" t="s">
        <v>6502</v>
      </c>
      <c r="G1162" s="832" t="s">
        <v>6503</v>
      </c>
      <c r="H1162" s="849">
        <v>1</v>
      </c>
      <c r="I1162" s="849">
        <v>126</v>
      </c>
      <c r="J1162" s="832"/>
      <c r="K1162" s="832">
        <v>126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5" customHeight="1" x14ac:dyDescent="0.2">
      <c r="A1163" s="831" t="s">
        <v>6417</v>
      </c>
      <c r="B1163" s="832" t="s">
        <v>6418</v>
      </c>
      <c r="C1163" s="832" t="s">
        <v>609</v>
      </c>
      <c r="D1163" s="832" t="s">
        <v>6393</v>
      </c>
      <c r="E1163" s="832" t="s">
        <v>6412</v>
      </c>
      <c r="F1163" s="832" t="s">
        <v>6504</v>
      </c>
      <c r="G1163" s="832" t="s">
        <v>6505</v>
      </c>
      <c r="H1163" s="849">
        <v>3</v>
      </c>
      <c r="I1163" s="849">
        <v>993</v>
      </c>
      <c r="J1163" s="832"/>
      <c r="K1163" s="832">
        <v>331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5" customHeight="1" x14ac:dyDescent="0.2">
      <c r="A1164" s="831" t="s">
        <v>6417</v>
      </c>
      <c r="B1164" s="832" t="s">
        <v>6418</v>
      </c>
      <c r="C1164" s="832" t="s">
        <v>609</v>
      </c>
      <c r="D1164" s="832" t="s">
        <v>6395</v>
      </c>
      <c r="E1164" s="832" t="s">
        <v>6412</v>
      </c>
      <c r="F1164" s="832" t="s">
        <v>6470</v>
      </c>
      <c r="G1164" s="832" t="s">
        <v>6471</v>
      </c>
      <c r="H1164" s="849"/>
      <c r="I1164" s="849"/>
      <c r="J1164" s="832"/>
      <c r="K1164" s="832"/>
      <c r="L1164" s="849">
        <v>2</v>
      </c>
      <c r="M1164" s="849">
        <v>504</v>
      </c>
      <c r="N1164" s="832">
        <v>1</v>
      </c>
      <c r="O1164" s="832">
        <v>252</v>
      </c>
      <c r="P1164" s="849"/>
      <c r="Q1164" s="849"/>
      <c r="R1164" s="837"/>
      <c r="S1164" s="850"/>
    </row>
    <row r="1165" spans="1:19" ht="14.45" customHeight="1" x14ac:dyDescent="0.2">
      <c r="A1165" s="831" t="s">
        <v>6417</v>
      </c>
      <c r="B1165" s="832" t="s">
        <v>6418</v>
      </c>
      <c r="C1165" s="832" t="s">
        <v>609</v>
      </c>
      <c r="D1165" s="832" t="s">
        <v>6395</v>
      </c>
      <c r="E1165" s="832" t="s">
        <v>6412</v>
      </c>
      <c r="F1165" s="832" t="s">
        <v>6502</v>
      </c>
      <c r="G1165" s="832" t="s">
        <v>6503</v>
      </c>
      <c r="H1165" s="849">
        <v>2</v>
      </c>
      <c r="I1165" s="849">
        <v>252</v>
      </c>
      <c r="J1165" s="832">
        <v>0.33289299867899602</v>
      </c>
      <c r="K1165" s="832">
        <v>126</v>
      </c>
      <c r="L1165" s="849">
        <v>6</v>
      </c>
      <c r="M1165" s="849">
        <v>757</v>
      </c>
      <c r="N1165" s="832">
        <v>1</v>
      </c>
      <c r="O1165" s="832">
        <v>126.16666666666667</v>
      </c>
      <c r="P1165" s="849"/>
      <c r="Q1165" s="849"/>
      <c r="R1165" s="837"/>
      <c r="S1165" s="850"/>
    </row>
    <row r="1166" spans="1:19" ht="14.45" customHeight="1" x14ac:dyDescent="0.2">
      <c r="A1166" s="831" t="s">
        <v>6417</v>
      </c>
      <c r="B1166" s="832" t="s">
        <v>6418</v>
      </c>
      <c r="C1166" s="832" t="s">
        <v>609</v>
      </c>
      <c r="D1166" s="832" t="s">
        <v>6395</v>
      </c>
      <c r="E1166" s="832" t="s">
        <v>6412</v>
      </c>
      <c r="F1166" s="832" t="s">
        <v>6510</v>
      </c>
      <c r="G1166" s="832" t="s">
        <v>6507</v>
      </c>
      <c r="H1166" s="849">
        <v>2</v>
      </c>
      <c r="I1166" s="849">
        <v>1136</v>
      </c>
      <c r="J1166" s="832">
        <v>0.33274751025190391</v>
      </c>
      <c r="K1166" s="832">
        <v>568</v>
      </c>
      <c r="L1166" s="849">
        <v>6</v>
      </c>
      <c r="M1166" s="849">
        <v>3414</v>
      </c>
      <c r="N1166" s="832">
        <v>1</v>
      </c>
      <c r="O1166" s="832">
        <v>569</v>
      </c>
      <c r="P1166" s="849"/>
      <c r="Q1166" s="849"/>
      <c r="R1166" s="837"/>
      <c r="S1166" s="850"/>
    </row>
    <row r="1167" spans="1:19" ht="14.45" customHeight="1" x14ac:dyDescent="0.2">
      <c r="A1167" s="831" t="s">
        <v>6417</v>
      </c>
      <c r="B1167" s="832" t="s">
        <v>6418</v>
      </c>
      <c r="C1167" s="832" t="s">
        <v>609</v>
      </c>
      <c r="D1167" s="832" t="s">
        <v>6395</v>
      </c>
      <c r="E1167" s="832" t="s">
        <v>6412</v>
      </c>
      <c r="F1167" s="832" t="s">
        <v>6525</v>
      </c>
      <c r="G1167" s="832" t="s">
        <v>6523</v>
      </c>
      <c r="H1167" s="849"/>
      <c r="I1167" s="849"/>
      <c r="J1167" s="832"/>
      <c r="K1167" s="832"/>
      <c r="L1167" s="849">
        <v>3</v>
      </c>
      <c r="M1167" s="849">
        <v>1143</v>
      </c>
      <c r="N1167" s="832">
        <v>1</v>
      </c>
      <c r="O1167" s="832">
        <v>381</v>
      </c>
      <c r="P1167" s="849"/>
      <c r="Q1167" s="849"/>
      <c r="R1167" s="837"/>
      <c r="S1167" s="850"/>
    </row>
    <row r="1168" spans="1:19" ht="14.45" customHeight="1" x14ac:dyDescent="0.2">
      <c r="A1168" s="831" t="s">
        <v>6417</v>
      </c>
      <c r="B1168" s="832" t="s">
        <v>6418</v>
      </c>
      <c r="C1168" s="832" t="s">
        <v>609</v>
      </c>
      <c r="D1168" s="832" t="s">
        <v>2948</v>
      </c>
      <c r="E1168" s="832" t="s">
        <v>6412</v>
      </c>
      <c r="F1168" s="832" t="s">
        <v>6470</v>
      </c>
      <c r="G1168" s="832" t="s">
        <v>6471</v>
      </c>
      <c r="H1168" s="849">
        <v>23</v>
      </c>
      <c r="I1168" s="849">
        <v>5773</v>
      </c>
      <c r="J1168" s="832">
        <v>3.2726757369614514</v>
      </c>
      <c r="K1168" s="832">
        <v>251</v>
      </c>
      <c r="L1168" s="849">
        <v>7</v>
      </c>
      <c r="M1168" s="849">
        <v>1764</v>
      </c>
      <c r="N1168" s="832">
        <v>1</v>
      </c>
      <c r="O1168" s="832">
        <v>252</v>
      </c>
      <c r="P1168" s="849">
        <v>4</v>
      </c>
      <c r="Q1168" s="849">
        <v>1016</v>
      </c>
      <c r="R1168" s="837">
        <v>0.57596371882086173</v>
      </c>
      <c r="S1168" s="850">
        <v>254</v>
      </c>
    </row>
    <row r="1169" spans="1:19" ht="14.45" customHeight="1" x14ac:dyDescent="0.2">
      <c r="A1169" s="831" t="s">
        <v>6417</v>
      </c>
      <c r="B1169" s="832" t="s">
        <v>6418</v>
      </c>
      <c r="C1169" s="832" t="s">
        <v>609</v>
      </c>
      <c r="D1169" s="832" t="s">
        <v>2948</v>
      </c>
      <c r="E1169" s="832" t="s">
        <v>6412</v>
      </c>
      <c r="F1169" s="832" t="s">
        <v>6502</v>
      </c>
      <c r="G1169" s="832" t="s">
        <v>6503</v>
      </c>
      <c r="H1169" s="849">
        <v>58</v>
      </c>
      <c r="I1169" s="849">
        <v>7308</v>
      </c>
      <c r="J1169" s="832">
        <v>3.5964566929133857</v>
      </c>
      <c r="K1169" s="832">
        <v>126</v>
      </c>
      <c r="L1169" s="849">
        <v>16</v>
      </c>
      <c r="M1169" s="849">
        <v>2032</v>
      </c>
      <c r="N1169" s="832">
        <v>1</v>
      </c>
      <c r="O1169" s="832">
        <v>127</v>
      </c>
      <c r="P1169" s="849">
        <v>6</v>
      </c>
      <c r="Q1169" s="849">
        <v>756</v>
      </c>
      <c r="R1169" s="837">
        <v>0.37204724409448819</v>
      </c>
      <c r="S1169" s="850">
        <v>126</v>
      </c>
    </row>
    <row r="1170" spans="1:19" ht="14.45" customHeight="1" x14ac:dyDescent="0.2">
      <c r="A1170" s="831" t="s">
        <v>6417</v>
      </c>
      <c r="B1170" s="832" t="s">
        <v>6418</v>
      </c>
      <c r="C1170" s="832" t="s">
        <v>609</v>
      </c>
      <c r="D1170" s="832" t="s">
        <v>2948</v>
      </c>
      <c r="E1170" s="832" t="s">
        <v>6412</v>
      </c>
      <c r="F1170" s="832" t="s">
        <v>6504</v>
      </c>
      <c r="G1170" s="832" t="s">
        <v>6505</v>
      </c>
      <c r="H1170" s="849">
        <v>2</v>
      </c>
      <c r="I1170" s="849">
        <v>662</v>
      </c>
      <c r="J1170" s="832"/>
      <c r="K1170" s="832">
        <v>331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5" customHeight="1" x14ac:dyDescent="0.2">
      <c r="A1171" s="831" t="s">
        <v>6417</v>
      </c>
      <c r="B1171" s="832" t="s">
        <v>6418</v>
      </c>
      <c r="C1171" s="832" t="s">
        <v>609</v>
      </c>
      <c r="D1171" s="832" t="s">
        <v>2948</v>
      </c>
      <c r="E1171" s="832" t="s">
        <v>6412</v>
      </c>
      <c r="F1171" s="832" t="s">
        <v>6510</v>
      </c>
      <c r="G1171" s="832" t="s">
        <v>6507</v>
      </c>
      <c r="H1171" s="849">
        <v>32</v>
      </c>
      <c r="I1171" s="849">
        <v>18176</v>
      </c>
      <c r="J1171" s="832">
        <v>6.3887521968365553</v>
      </c>
      <c r="K1171" s="832">
        <v>568</v>
      </c>
      <c r="L1171" s="849">
        <v>5</v>
      </c>
      <c r="M1171" s="849">
        <v>2845</v>
      </c>
      <c r="N1171" s="832">
        <v>1</v>
      </c>
      <c r="O1171" s="832">
        <v>569</v>
      </c>
      <c r="P1171" s="849">
        <v>5</v>
      </c>
      <c r="Q1171" s="849">
        <v>2865</v>
      </c>
      <c r="R1171" s="837">
        <v>1.0070298769771528</v>
      </c>
      <c r="S1171" s="850">
        <v>573</v>
      </c>
    </row>
    <row r="1172" spans="1:19" ht="14.45" customHeight="1" x14ac:dyDescent="0.2">
      <c r="A1172" s="831" t="s">
        <v>6417</v>
      </c>
      <c r="B1172" s="832" t="s">
        <v>6418</v>
      </c>
      <c r="C1172" s="832" t="s">
        <v>609</v>
      </c>
      <c r="D1172" s="832" t="s">
        <v>2948</v>
      </c>
      <c r="E1172" s="832" t="s">
        <v>6412</v>
      </c>
      <c r="F1172" s="832" t="s">
        <v>6512</v>
      </c>
      <c r="G1172" s="832" t="s">
        <v>6513</v>
      </c>
      <c r="H1172" s="849">
        <v>2</v>
      </c>
      <c r="I1172" s="849">
        <v>924</v>
      </c>
      <c r="J1172" s="832"/>
      <c r="K1172" s="832">
        <v>462</v>
      </c>
      <c r="L1172" s="849"/>
      <c r="M1172" s="849"/>
      <c r="N1172" s="832"/>
      <c r="O1172" s="832"/>
      <c r="P1172" s="849">
        <v>1</v>
      </c>
      <c r="Q1172" s="849">
        <v>468</v>
      </c>
      <c r="R1172" s="837"/>
      <c r="S1172" s="850">
        <v>468</v>
      </c>
    </row>
    <row r="1173" spans="1:19" ht="14.45" customHeight="1" x14ac:dyDescent="0.2">
      <c r="A1173" s="831" t="s">
        <v>6417</v>
      </c>
      <c r="B1173" s="832" t="s">
        <v>6418</v>
      </c>
      <c r="C1173" s="832" t="s">
        <v>609</v>
      </c>
      <c r="D1173" s="832" t="s">
        <v>2948</v>
      </c>
      <c r="E1173" s="832" t="s">
        <v>6412</v>
      </c>
      <c r="F1173" s="832" t="s">
        <v>6518</v>
      </c>
      <c r="G1173" s="832" t="s">
        <v>6519</v>
      </c>
      <c r="H1173" s="849">
        <v>2</v>
      </c>
      <c r="I1173" s="849">
        <v>430</v>
      </c>
      <c r="J1173" s="832"/>
      <c r="K1173" s="832">
        <v>215</v>
      </c>
      <c r="L1173" s="849"/>
      <c r="M1173" s="849"/>
      <c r="N1173" s="832"/>
      <c r="O1173" s="832"/>
      <c r="P1173" s="849">
        <v>1</v>
      </c>
      <c r="Q1173" s="849">
        <v>217</v>
      </c>
      <c r="R1173" s="837"/>
      <c r="S1173" s="850">
        <v>217</v>
      </c>
    </row>
    <row r="1174" spans="1:19" ht="14.45" customHeight="1" x14ac:dyDescent="0.2">
      <c r="A1174" s="831" t="s">
        <v>6417</v>
      </c>
      <c r="B1174" s="832" t="s">
        <v>6418</v>
      </c>
      <c r="C1174" s="832" t="s">
        <v>609</v>
      </c>
      <c r="D1174" s="832" t="s">
        <v>2948</v>
      </c>
      <c r="E1174" s="832" t="s">
        <v>6412</v>
      </c>
      <c r="F1174" s="832" t="s">
        <v>6520</v>
      </c>
      <c r="G1174" s="832" t="s">
        <v>6521</v>
      </c>
      <c r="H1174" s="849">
        <v>3</v>
      </c>
      <c r="I1174" s="849">
        <v>255</v>
      </c>
      <c r="J1174" s="832"/>
      <c r="K1174" s="832">
        <v>85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5" customHeight="1" x14ac:dyDescent="0.2">
      <c r="A1175" s="831" t="s">
        <v>6417</v>
      </c>
      <c r="B1175" s="832" t="s">
        <v>6418</v>
      </c>
      <c r="C1175" s="832" t="s">
        <v>609</v>
      </c>
      <c r="D1175" s="832" t="s">
        <v>2948</v>
      </c>
      <c r="E1175" s="832" t="s">
        <v>6412</v>
      </c>
      <c r="F1175" s="832" t="s">
        <v>6482</v>
      </c>
      <c r="G1175" s="832" t="s">
        <v>6483</v>
      </c>
      <c r="H1175" s="849">
        <v>5</v>
      </c>
      <c r="I1175" s="849">
        <v>600</v>
      </c>
      <c r="J1175" s="832">
        <v>0.70838252656434475</v>
      </c>
      <c r="K1175" s="832">
        <v>120</v>
      </c>
      <c r="L1175" s="849">
        <v>7</v>
      </c>
      <c r="M1175" s="849">
        <v>847</v>
      </c>
      <c r="N1175" s="832">
        <v>1</v>
      </c>
      <c r="O1175" s="832">
        <v>121</v>
      </c>
      <c r="P1175" s="849">
        <v>5</v>
      </c>
      <c r="Q1175" s="849">
        <v>610</v>
      </c>
      <c r="R1175" s="837">
        <v>0.72018890200708385</v>
      </c>
      <c r="S1175" s="850">
        <v>122</v>
      </c>
    </row>
    <row r="1176" spans="1:19" ht="14.45" customHeight="1" x14ac:dyDescent="0.2">
      <c r="A1176" s="831" t="s">
        <v>6417</v>
      </c>
      <c r="B1176" s="832" t="s">
        <v>6418</v>
      </c>
      <c r="C1176" s="832" t="s">
        <v>609</v>
      </c>
      <c r="D1176" s="832" t="s">
        <v>2948</v>
      </c>
      <c r="E1176" s="832" t="s">
        <v>6412</v>
      </c>
      <c r="F1176" s="832" t="s">
        <v>6525</v>
      </c>
      <c r="G1176" s="832" t="s">
        <v>6523</v>
      </c>
      <c r="H1176" s="849"/>
      <c r="I1176" s="849"/>
      <c r="J1176" s="832"/>
      <c r="K1176" s="832"/>
      <c r="L1176" s="849">
        <v>3</v>
      </c>
      <c r="M1176" s="849">
        <v>1143</v>
      </c>
      <c r="N1176" s="832">
        <v>1</v>
      </c>
      <c r="O1176" s="832">
        <v>381</v>
      </c>
      <c r="P1176" s="849"/>
      <c r="Q1176" s="849"/>
      <c r="R1176" s="837"/>
      <c r="S1176" s="850"/>
    </row>
    <row r="1177" spans="1:19" ht="14.45" customHeight="1" x14ac:dyDescent="0.2">
      <c r="A1177" s="831" t="s">
        <v>6417</v>
      </c>
      <c r="B1177" s="832" t="s">
        <v>6418</v>
      </c>
      <c r="C1177" s="832" t="s">
        <v>609</v>
      </c>
      <c r="D1177" s="832" t="s">
        <v>2948</v>
      </c>
      <c r="E1177" s="832" t="s">
        <v>6412</v>
      </c>
      <c r="F1177" s="832" t="s">
        <v>6531</v>
      </c>
      <c r="G1177" s="832" t="s">
        <v>6505</v>
      </c>
      <c r="H1177" s="849">
        <v>8</v>
      </c>
      <c r="I1177" s="849">
        <v>3232</v>
      </c>
      <c r="J1177" s="832">
        <v>1.9950617283950618</v>
      </c>
      <c r="K1177" s="832">
        <v>404</v>
      </c>
      <c r="L1177" s="849">
        <v>4</v>
      </c>
      <c r="M1177" s="849">
        <v>1620</v>
      </c>
      <c r="N1177" s="832">
        <v>1</v>
      </c>
      <c r="O1177" s="832">
        <v>405</v>
      </c>
      <c r="P1177" s="849"/>
      <c r="Q1177" s="849"/>
      <c r="R1177" s="837"/>
      <c r="S1177" s="850"/>
    </row>
    <row r="1178" spans="1:19" ht="14.45" customHeight="1" x14ac:dyDescent="0.2">
      <c r="A1178" s="831" t="s">
        <v>6417</v>
      </c>
      <c r="B1178" s="832" t="s">
        <v>6418</v>
      </c>
      <c r="C1178" s="832" t="s">
        <v>609</v>
      </c>
      <c r="D1178" s="832" t="s">
        <v>2949</v>
      </c>
      <c r="E1178" s="832" t="s">
        <v>6412</v>
      </c>
      <c r="F1178" s="832" t="s">
        <v>6502</v>
      </c>
      <c r="G1178" s="832" t="s">
        <v>6503</v>
      </c>
      <c r="H1178" s="849">
        <v>2</v>
      </c>
      <c r="I1178" s="849">
        <v>252</v>
      </c>
      <c r="J1178" s="832"/>
      <c r="K1178" s="832">
        <v>126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5" customHeight="1" x14ac:dyDescent="0.2">
      <c r="A1179" s="831" t="s">
        <v>6417</v>
      </c>
      <c r="B1179" s="832" t="s">
        <v>6418</v>
      </c>
      <c r="C1179" s="832" t="s">
        <v>609</v>
      </c>
      <c r="D1179" s="832" t="s">
        <v>2949</v>
      </c>
      <c r="E1179" s="832" t="s">
        <v>6412</v>
      </c>
      <c r="F1179" s="832" t="s">
        <v>6522</v>
      </c>
      <c r="G1179" s="832" t="s">
        <v>6523</v>
      </c>
      <c r="H1179" s="849">
        <v>2</v>
      </c>
      <c r="I1179" s="849">
        <v>614</v>
      </c>
      <c r="J1179" s="832"/>
      <c r="K1179" s="832">
        <v>307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5" customHeight="1" x14ac:dyDescent="0.2">
      <c r="A1180" s="831" t="s">
        <v>6417</v>
      </c>
      <c r="B1180" s="832" t="s">
        <v>6418</v>
      </c>
      <c r="C1180" s="832" t="s">
        <v>609</v>
      </c>
      <c r="D1180" s="832" t="s">
        <v>2950</v>
      </c>
      <c r="E1180" s="832" t="s">
        <v>6412</v>
      </c>
      <c r="F1180" s="832" t="s">
        <v>6470</v>
      </c>
      <c r="G1180" s="832" t="s">
        <v>6471</v>
      </c>
      <c r="H1180" s="849">
        <v>15</v>
      </c>
      <c r="I1180" s="849">
        <v>3765</v>
      </c>
      <c r="J1180" s="832">
        <v>2.4900793650793651</v>
      </c>
      <c r="K1180" s="832">
        <v>251</v>
      </c>
      <c r="L1180" s="849">
        <v>6</v>
      </c>
      <c r="M1180" s="849">
        <v>1512</v>
      </c>
      <c r="N1180" s="832">
        <v>1</v>
      </c>
      <c r="O1180" s="832">
        <v>252</v>
      </c>
      <c r="P1180" s="849">
        <v>2</v>
      </c>
      <c r="Q1180" s="849">
        <v>508</v>
      </c>
      <c r="R1180" s="837">
        <v>0.33597883597883599</v>
      </c>
      <c r="S1180" s="850">
        <v>254</v>
      </c>
    </row>
    <row r="1181" spans="1:19" ht="14.45" customHeight="1" x14ac:dyDescent="0.2">
      <c r="A1181" s="831" t="s">
        <v>6417</v>
      </c>
      <c r="B1181" s="832" t="s">
        <v>6418</v>
      </c>
      <c r="C1181" s="832" t="s">
        <v>609</v>
      </c>
      <c r="D1181" s="832" t="s">
        <v>2950</v>
      </c>
      <c r="E1181" s="832" t="s">
        <v>6412</v>
      </c>
      <c r="F1181" s="832" t="s">
        <v>6502</v>
      </c>
      <c r="G1181" s="832" t="s">
        <v>6503</v>
      </c>
      <c r="H1181" s="849">
        <v>89</v>
      </c>
      <c r="I1181" s="849">
        <v>11214</v>
      </c>
      <c r="J1181" s="832">
        <v>4.2047244094488185</v>
      </c>
      <c r="K1181" s="832">
        <v>126</v>
      </c>
      <c r="L1181" s="849">
        <v>21</v>
      </c>
      <c r="M1181" s="849">
        <v>2667</v>
      </c>
      <c r="N1181" s="832">
        <v>1</v>
      </c>
      <c r="O1181" s="832">
        <v>127</v>
      </c>
      <c r="P1181" s="849">
        <v>1</v>
      </c>
      <c r="Q1181" s="849">
        <v>126</v>
      </c>
      <c r="R1181" s="837">
        <v>4.7244094488188976E-2</v>
      </c>
      <c r="S1181" s="850">
        <v>126</v>
      </c>
    </row>
    <row r="1182" spans="1:19" ht="14.45" customHeight="1" x14ac:dyDescent="0.2">
      <c r="A1182" s="831" t="s">
        <v>6417</v>
      </c>
      <c r="B1182" s="832" t="s">
        <v>6418</v>
      </c>
      <c r="C1182" s="832" t="s">
        <v>609</v>
      </c>
      <c r="D1182" s="832" t="s">
        <v>2950</v>
      </c>
      <c r="E1182" s="832" t="s">
        <v>6412</v>
      </c>
      <c r="F1182" s="832" t="s">
        <v>6504</v>
      </c>
      <c r="G1182" s="832" t="s">
        <v>6505</v>
      </c>
      <c r="H1182" s="849"/>
      <c r="I1182" s="849"/>
      <c r="J1182" s="832"/>
      <c r="K1182" s="832"/>
      <c r="L1182" s="849">
        <v>2</v>
      </c>
      <c r="M1182" s="849">
        <v>664</v>
      </c>
      <c r="N1182" s="832">
        <v>1</v>
      </c>
      <c r="O1182" s="832">
        <v>332</v>
      </c>
      <c r="P1182" s="849"/>
      <c r="Q1182" s="849"/>
      <c r="R1182" s="837"/>
      <c r="S1182" s="850"/>
    </row>
    <row r="1183" spans="1:19" ht="14.45" customHeight="1" x14ac:dyDescent="0.2">
      <c r="A1183" s="831" t="s">
        <v>6417</v>
      </c>
      <c r="B1183" s="832" t="s">
        <v>6418</v>
      </c>
      <c r="C1183" s="832" t="s">
        <v>609</v>
      </c>
      <c r="D1183" s="832" t="s">
        <v>2950</v>
      </c>
      <c r="E1183" s="832" t="s">
        <v>6412</v>
      </c>
      <c r="F1183" s="832" t="s">
        <v>6510</v>
      </c>
      <c r="G1183" s="832" t="s">
        <v>6507</v>
      </c>
      <c r="H1183" s="849">
        <v>31</v>
      </c>
      <c r="I1183" s="849">
        <v>17608</v>
      </c>
      <c r="J1183" s="832">
        <v>3.0945518453427066</v>
      </c>
      <c r="K1183" s="832">
        <v>568</v>
      </c>
      <c r="L1183" s="849">
        <v>10</v>
      </c>
      <c r="M1183" s="849">
        <v>5690</v>
      </c>
      <c r="N1183" s="832">
        <v>1</v>
      </c>
      <c r="O1183" s="832">
        <v>569</v>
      </c>
      <c r="P1183" s="849">
        <v>1</v>
      </c>
      <c r="Q1183" s="849">
        <v>573</v>
      </c>
      <c r="R1183" s="837">
        <v>0.1007029876977153</v>
      </c>
      <c r="S1183" s="850">
        <v>573</v>
      </c>
    </row>
    <row r="1184" spans="1:19" ht="14.45" customHeight="1" x14ac:dyDescent="0.2">
      <c r="A1184" s="831" t="s">
        <v>6417</v>
      </c>
      <c r="B1184" s="832" t="s">
        <v>6418</v>
      </c>
      <c r="C1184" s="832" t="s">
        <v>609</v>
      </c>
      <c r="D1184" s="832" t="s">
        <v>2950</v>
      </c>
      <c r="E1184" s="832" t="s">
        <v>6412</v>
      </c>
      <c r="F1184" s="832" t="s">
        <v>6512</v>
      </c>
      <c r="G1184" s="832" t="s">
        <v>6513</v>
      </c>
      <c r="H1184" s="849"/>
      <c r="I1184" s="849"/>
      <c r="J1184" s="832"/>
      <c r="K1184" s="832"/>
      <c r="L1184" s="849">
        <v>1</v>
      </c>
      <c r="M1184" s="849">
        <v>464</v>
      </c>
      <c r="N1184" s="832">
        <v>1</v>
      </c>
      <c r="O1184" s="832">
        <v>464</v>
      </c>
      <c r="P1184" s="849">
        <v>1</v>
      </c>
      <c r="Q1184" s="849">
        <v>468</v>
      </c>
      <c r="R1184" s="837">
        <v>1.0086206896551724</v>
      </c>
      <c r="S1184" s="850">
        <v>468</v>
      </c>
    </row>
    <row r="1185" spans="1:19" ht="14.45" customHeight="1" x14ac:dyDescent="0.2">
      <c r="A1185" s="831" t="s">
        <v>6417</v>
      </c>
      <c r="B1185" s="832" t="s">
        <v>6418</v>
      </c>
      <c r="C1185" s="832" t="s">
        <v>609</v>
      </c>
      <c r="D1185" s="832" t="s">
        <v>2950</v>
      </c>
      <c r="E1185" s="832" t="s">
        <v>6412</v>
      </c>
      <c r="F1185" s="832" t="s">
        <v>6520</v>
      </c>
      <c r="G1185" s="832" t="s">
        <v>6521</v>
      </c>
      <c r="H1185" s="849"/>
      <c r="I1185" s="849"/>
      <c r="J1185" s="832"/>
      <c r="K1185" s="832"/>
      <c r="L1185" s="849">
        <v>2</v>
      </c>
      <c r="M1185" s="849">
        <v>172</v>
      </c>
      <c r="N1185" s="832">
        <v>1</v>
      </c>
      <c r="O1185" s="832">
        <v>86</v>
      </c>
      <c r="P1185" s="849"/>
      <c r="Q1185" s="849"/>
      <c r="R1185" s="837"/>
      <c r="S1185" s="850"/>
    </row>
    <row r="1186" spans="1:19" ht="14.45" customHeight="1" x14ac:dyDescent="0.2">
      <c r="A1186" s="831" t="s">
        <v>6417</v>
      </c>
      <c r="B1186" s="832" t="s">
        <v>6418</v>
      </c>
      <c r="C1186" s="832" t="s">
        <v>609</v>
      </c>
      <c r="D1186" s="832" t="s">
        <v>2950</v>
      </c>
      <c r="E1186" s="832" t="s">
        <v>6412</v>
      </c>
      <c r="F1186" s="832" t="s">
        <v>6525</v>
      </c>
      <c r="G1186" s="832" t="s">
        <v>6523</v>
      </c>
      <c r="H1186" s="849">
        <v>5</v>
      </c>
      <c r="I1186" s="849">
        <v>1900</v>
      </c>
      <c r="J1186" s="832"/>
      <c r="K1186" s="832">
        <v>380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5" customHeight="1" x14ac:dyDescent="0.2">
      <c r="A1187" s="831" t="s">
        <v>6417</v>
      </c>
      <c r="B1187" s="832" t="s">
        <v>6418</v>
      </c>
      <c r="C1187" s="832" t="s">
        <v>609</v>
      </c>
      <c r="D1187" s="832" t="s">
        <v>2950</v>
      </c>
      <c r="E1187" s="832" t="s">
        <v>6412</v>
      </c>
      <c r="F1187" s="832" t="s">
        <v>6526</v>
      </c>
      <c r="G1187" s="832" t="s">
        <v>6527</v>
      </c>
      <c r="H1187" s="849">
        <v>9</v>
      </c>
      <c r="I1187" s="849">
        <v>2448</v>
      </c>
      <c r="J1187" s="832">
        <v>2.9890109890109891</v>
      </c>
      <c r="K1187" s="832">
        <v>272</v>
      </c>
      <c r="L1187" s="849">
        <v>3</v>
      </c>
      <c r="M1187" s="849">
        <v>819</v>
      </c>
      <c r="N1187" s="832">
        <v>1</v>
      </c>
      <c r="O1187" s="832">
        <v>273</v>
      </c>
      <c r="P1187" s="849"/>
      <c r="Q1187" s="849"/>
      <c r="R1187" s="837"/>
      <c r="S1187" s="850"/>
    </row>
    <row r="1188" spans="1:19" ht="14.45" customHeight="1" x14ac:dyDescent="0.2">
      <c r="A1188" s="831" t="s">
        <v>6417</v>
      </c>
      <c r="B1188" s="832" t="s">
        <v>6418</v>
      </c>
      <c r="C1188" s="832" t="s">
        <v>609</v>
      </c>
      <c r="D1188" s="832" t="s">
        <v>2950</v>
      </c>
      <c r="E1188" s="832" t="s">
        <v>6412</v>
      </c>
      <c r="F1188" s="832" t="s">
        <v>6531</v>
      </c>
      <c r="G1188" s="832" t="s">
        <v>6505</v>
      </c>
      <c r="H1188" s="849">
        <v>9</v>
      </c>
      <c r="I1188" s="849">
        <v>3636</v>
      </c>
      <c r="J1188" s="832">
        <v>2.2444444444444445</v>
      </c>
      <c r="K1188" s="832">
        <v>404</v>
      </c>
      <c r="L1188" s="849">
        <v>4</v>
      </c>
      <c r="M1188" s="849">
        <v>1620</v>
      </c>
      <c r="N1188" s="832">
        <v>1</v>
      </c>
      <c r="O1188" s="832">
        <v>405</v>
      </c>
      <c r="P1188" s="849"/>
      <c r="Q1188" s="849"/>
      <c r="R1188" s="837"/>
      <c r="S1188" s="850"/>
    </row>
    <row r="1189" spans="1:19" ht="14.45" customHeight="1" x14ac:dyDescent="0.2">
      <c r="A1189" s="831" t="s">
        <v>6417</v>
      </c>
      <c r="B1189" s="832" t="s">
        <v>6418</v>
      </c>
      <c r="C1189" s="832" t="s">
        <v>609</v>
      </c>
      <c r="D1189" s="832" t="s">
        <v>6396</v>
      </c>
      <c r="E1189" s="832" t="s">
        <v>6412</v>
      </c>
      <c r="F1189" s="832" t="s">
        <v>6470</v>
      </c>
      <c r="G1189" s="832" t="s">
        <v>6471</v>
      </c>
      <c r="H1189" s="849">
        <v>2</v>
      </c>
      <c r="I1189" s="849">
        <v>502</v>
      </c>
      <c r="J1189" s="832">
        <v>0.39841269841269839</v>
      </c>
      <c r="K1189" s="832">
        <v>251</v>
      </c>
      <c r="L1189" s="849">
        <v>5</v>
      </c>
      <c r="M1189" s="849">
        <v>1260</v>
      </c>
      <c r="N1189" s="832">
        <v>1</v>
      </c>
      <c r="O1189" s="832">
        <v>252</v>
      </c>
      <c r="P1189" s="849"/>
      <c r="Q1189" s="849"/>
      <c r="R1189" s="837"/>
      <c r="S1189" s="850"/>
    </row>
    <row r="1190" spans="1:19" ht="14.45" customHeight="1" x14ac:dyDescent="0.2">
      <c r="A1190" s="831" t="s">
        <v>6417</v>
      </c>
      <c r="B1190" s="832" t="s">
        <v>6418</v>
      </c>
      <c r="C1190" s="832" t="s">
        <v>609</v>
      </c>
      <c r="D1190" s="832" t="s">
        <v>6396</v>
      </c>
      <c r="E1190" s="832" t="s">
        <v>6412</v>
      </c>
      <c r="F1190" s="832" t="s">
        <v>6502</v>
      </c>
      <c r="G1190" s="832" t="s">
        <v>6503</v>
      </c>
      <c r="H1190" s="849">
        <v>12</v>
      </c>
      <c r="I1190" s="849">
        <v>1512</v>
      </c>
      <c r="J1190" s="832">
        <v>1.082319255547602</v>
      </c>
      <c r="K1190" s="832">
        <v>126</v>
      </c>
      <c r="L1190" s="849">
        <v>11</v>
      </c>
      <c r="M1190" s="849">
        <v>1397</v>
      </c>
      <c r="N1190" s="832">
        <v>1</v>
      </c>
      <c r="O1190" s="832">
        <v>127</v>
      </c>
      <c r="P1190" s="849"/>
      <c r="Q1190" s="849"/>
      <c r="R1190" s="837"/>
      <c r="S1190" s="850"/>
    </row>
    <row r="1191" spans="1:19" ht="14.45" customHeight="1" x14ac:dyDescent="0.2">
      <c r="A1191" s="831" t="s">
        <v>6417</v>
      </c>
      <c r="B1191" s="832" t="s">
        <v>6418</v>
      </c>
      <c r="C1191" s="832" t="s">
        <v>609</v>
      </c>
      <c r="D1191" s="832" t="s">
        <v>6396</v>
      </c>
      <c r="E1191" s="832" t="s">
        <v>6412</v>
      </c>
      <c r="F1191" s="832" t="s">
        <v>6510</v>
      </c>
      <c r="G1191" s="832" t="s">
        <v>6507</v>
      </c>
      <c r="H1191" s="849">
        <v>3</v>
      </c>
      <c r="I1191" s="849">
        <v>1704</v>
      </c>
      <c r="J1191" s="832">
        <v>0.99824253075571179</v>
      </c>
      <c r="K1191" s="832">
        <v>568</v>
      </c>
      <c r="L1191" s="849">
        <v>3</v>
      </c>
      <c r="M1191" s="849">
        <v>1707</v>
      </c>
      <c r="N1191" s="832">
        <v>1</v>
      </c>
      <c r="O1191" s="832">
        <v>569</v>
      </c>
      <c r="P1191" s="849"/>
      <c r="Q1191" s="849"/>
      <c r="R1191" s="837"/>
      <c r="S1191" s="850"/>
    </row>
    <row r="1192" spans="1:19" ht="14.45" customHeight="1" x14ac:dyDescent="0.2">
      <c r="A1192" s="831" t="s">
        <v>6417</v>
      </c>
      <c r="B1192" s="832" t="s">
        <v>6418</v>
      </c>
      <c r="C1192" s="832" t="s">
        <v>609</v>
      </c>
      <c r="D1192" s="832" t="s">
        <v>6396</v>
      </c>
      <c r="E1192" s="832" t="s">
        <v>6412</v>
      </c>
      <c r="F1192" s="832" t="s">
        <v>6522</v>
      </c>
      <c r="G1192" s="832" t="s">
        <v>6523</v>
      </c>
      <c r="H1192" s="849"/>
      <c r="I1192" s="849"/>
      <c r="J1192" s="832"/>
      <c r="K1192" s="832"/>
      <c r="L1192" s="849">
        <v>7</v>
      </c>
      <c r="M1192" s="849">
        <v>2156</v>
      </c>
      <c r="N1192" s="832">
        <v>1</v>
      </c>
      <c r="O1192" s="832">
        <v>308</v>
      </c>
      <c r="P1192" s="849"/>
      <c r="Q1192" s="849"/>
      <c r="R1192" s="837"/>
      <c r="S1192" s="850"/>
    </row>
    <row r="1193" spans="1:19" ht="14.45" customHeight="1" x14ac:dyDescent="0.2">
      <c r="A1193" s="831" t="s">
        <v>6417</v>
      </c>
      <c r="B1193" s="832" t="s">
        <v>6418</v>
      </c>
      <c r="C1193" s="832" t="s">
        <v>609</v>
      </c>
      <c r="D1193" s="832" t="s">
        <v>6396</v>
      </c>
      <c r="E1193" s="832" t="s">
        <v>6412</v>
      </c>
      <c r="F1193" s="832" t="s">
        <v>6525</v>
      </c>
      <c r="G1193" s="832" t="s">
        <v>6523</v>
      </c>
      <c r="H1193" s="849">
        <v>3</v>
      </c>
      <c r="I1193" s="849">
        <v>1140</v>
      </c>
      <c r="J1193" s="832">
        <v>0.59842519685039375</v>
      </c>
      <c r="K1193" s="832">
        <v>380</v>
      </c>
      <c r="L1193" s="849">
        <v>5</v>
      </c>
      <c r="M1193" s="849">
        <v>1905</v>
      </c>
      <c r="N1193" s="832">
        <v>1</v>
      </c>
      <c r="O1193" s="832">
        <v>381</v>
      </c>
      <c r="P1193" s="849"/>
      <c r="Q1193" s="849"/>
      <c r="R1193" s="837"/>
      <c r="S1193" s="850"/>
    </row>
    <row r="1194" spans="1:19" ht="14.45" customHeight="1" x14ac:dyDescent="0.2">
      <c r="A1194" s="831" t="s">
        <v>6417</v>
      </c>
      <c r="B1194" s="832" t="s">
        <v>6418</v>
      </c>
      <c r="C1194" s="832" t="s">
        <v>609</v>
      </c>
      <c r="D1194" s="832" t="s">
        <v>6396</v>
      </c>
      <c r="E1194" s="832" t="s">
        <v>6412</v>
      </c>
      <c r="F1194" s="832" t="s">
        <v>6526</v>
      </c>
      <c r="G1194" s="832" t="s">
        <v>6527</v>
      </c>
      <c r="H1194" s="849">
        <v>2</v>
      </c>
      <c r="I1194" s="849">
        <v>544</v>
      </c>
      <c r="J1194" s="832"/>
      <c r="K1194" s="832">
        <v>272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5" customHeight="1" x14ac:dyDescent="0.2">
      <c r="A1195" s="831" t="s">
        <v>6417</v>
      </c>
      <c r="B1195" s="832" t="s">
        <v>6418</v>
      </c>
      <c r="C1195" s="832" t="s">
        <v>609</v>
      </c>
      <c r="D1195" s="832" t="s">
        <v>2951</v>
      </c>
      <c r="E1195" s="832" t="s">
        <v>6412</v>
      </c>
      <c r="F1195" s="832" t="s">
        <v>6470</v>
      </c>
      <c r="G1195" s="832" t="s">
        <v>6471</v>
      </c>
      <c r="H1195" s="849">
        <v>13</v>
      </c>
      <c r="I1195" s="849">
        <v>3263</v>
      </c>
      <c r="J1195" s="832">
        <v>1.6185515873015872</v>
      </c>
      <c r="K1195" s="832">
        <v>251</v>
      </c>
      <c r="L1195" s="849">
        <v>8</v>
      </c>
      <c r="M1195" s="849">
        <v>2016</v>
      </c>
      <c r="N1195" s="832">
        <v>1</v>
      </c>
      <c r="O1195" s="832">
        <v>252</v>
      </c>
      <c r="P1195" s="849">
        <v>1</v>
      </c>
      <c r="Q1195" s="849">
        <v>254</v>
      </c>
      <c r="R1195" s="837">
        <v>0.12599206349206349</v>
      </c>
      <c r="S1195" s="850">
        <v>254</v>
      </c>
    </row>
    <row r="1196" spans="1:19" ht="14.45" customHeight="1" x14ac:dyDescent="0.2">
      <c r="A1196" s="831" t="s">
        <v>6417</v>
      </c>
      <c r="B1196" s="832" t="s">
        <v>6418</v>
      </c>
      <c r="C1196" s="832" t="s">
        <v>609</v>
      </c>
      <c r="D1196" s="832" t="s">
        <v>2951</v>
      </c>
      <c r="E1196" s="832" t="s">
        <v>6412</v>
      </c>
      <c r="F1196" s="832" t="s">
        <v>6502</v>
      </c>
      <c r="G1196" s="832" t="s">
        <v>6503</v>
      </c>
      <c r="H1196" s="849">
        <v>40</v>
      </c>
      <c r="I1196" s="849">
        <v>5040</v>
      </c>
      <c r="J1196" s="832">
        <v>3.052695336159903</v>
      </c>
      <c r="K1196" s="832">
        <v>126</v>
      </c>
      <c r="L1196" s="849">
        <v>13</v>
      </c>
      <c r="M1196" s="849">
        <v>1651</v>
      </c>
      <c r="N1196" s="832">
        <v>1</v>
      </c>
      <c r="O1196" s="832">
        <v>127</v>
      </c>
      <c r="P1196" s="849"/>
      <c r="Q1196" s="849"/>
      <c r="R1196" s="837"/>
      <c r="S1196" s="850"/>
    </row>
    <row r="1197" spans="1:19" ht="14.45" customHeight="1" x14ac:dyDescent="0.2">
      <c r="A1197" s="831" t="s">
        <v>6417</v>
      </c>
      <c r="B1197" s="832" t="s">
        <v>6418</v>
      </c>
      <c r="C1197" s="832" t="s">
        <v>609</v>
      </c>
      <c r="D1197" s="832" t="s">
        <v>2951</v>
      </c>
      <c r="E1197" s="832" t="s">
        <v>6412</v>
      </c>
      <c r="F1197" s="832" t="s">
        <v>6506</v>
      </c>
      <c r="G1197" s="832" t="s">
        <v>6507</v>
      </c>
      <c r="H1197" s="849"/>
      <c r="I1197" s="849"/>
      <c r="J1197" s="832"/>
      <c r="K1197" s="832"/>
      <c r="L1197" s="849">
        <v>2</v>
      </c>
      <c r="M1197" s="849">
        <v>992</v>
      </c>
      <c r="N1197" s="832">
        <v>1</v>
      </c>
      <c r="O1197" s="832">
        <v>496</v>
      </c>
      <c r="P1197" s="849"/>
      <c r="Q1197" s="849"/>
      <c r="R1197" s="837"/>
      <c r="S1197" s="850"/>
    </row>
    <row r="1198" spans="1:19" ht="14.45" customHeight="1" x14ac:dyDescent="0.2">
      <c r="A1198" s="831" t="s">
        <v>6417</v>
      </c>
      <c r="B1198" s="832" t="s">
        <v>6418</v>
      </c>
      <c r="C1198" s="832" t="s">
        <v>609</v>
      </c>
      <c r="D1198" s="832" t="s">
        <v>2951</v>
      </c>
      <c r="E1198" s="832" t="s">
        <v>6412</v>
      </c>
      <c r="F1198" s="832" t="s">
        <v>6510</v>
      </c>
      <c r="G1198" s="832" t="s">
        <v>6507</v>
      </c>
      <c r="H1198" s="849"/>
      <c r="I1198" s="849"/>
      <c r="J1198" s="832"/>
      <c r="K1198" s="832"/>
      <c r="L1198" s="849">
        <v>6</v>
      </c>
      <c r="M1198" s="849">
        <v>3414</v>
      </c>
      <c r="N1198" s="832">
        <v>1</v>
      </c>
      <c r="O1198" s="832">
        <v>569</v>
      </c>
      <c r="P1198" s="849"/>
      <c r="Q1198" s="849"/>
      <c r="R1198" s="837"/>
      <c r="S1198" s="850"/>
    </row>
    <row r="1199" spans="1:19" ht="14.45" customHeight="1" x14ac:dyDescent="0.2">
      <c r="A1199" s="831" t="s">
        <v>6417</v>
      </c>
      <c r="B1199" s="832" t="s">
        <v>6418</v>
      </c>
      <c r="C1199" s="832" t="s">
        <v>609</v>
      </c>
      <c r="D1199" s="832" t="s">
        <v>2951</v>
      </c>
      <c r="E1199" s="832" t="s">
        <v>6412</v>
      </c>
      <c r="F1199" s="832" t="s">
        <v>6520</v>
      </c>
      <c r="G1199" s="832" t="s">
        <v>6521</v>
      </c>
      <c r="H1199" s="849"/>
      <c r="I1199" s="849"/>
      <c r="J1199" s="832"/>
      <c r="K1199" s="832"/>
      <c r="L1199" s="849">
        <v>1</v>
      </c>
      <c r="M1199" s="849">
        <v>86</v>
      </c>
      <c r="N1199" s="832">
        <v>1</v>
      </c>
      <c r="O1199" s="832">
        <v>86</v>
      </c>
      <c r="P1199" s="849"/>
      <c r="Q1199" s="849"/>
      <c r="R1199" s="837"/>
      <c r="S1199" s="850"/>
    </row>
    <row r="1200" spans="1:19" ht="14.45" customHeight="1" x14ac:dyDescent="0.2">
      <c r="A1200" s="831" t="s">
        <v>6417</v>
      </c>
      <c r="B1200" s="832" t="s">
        <v>6418</v>
      </c>
      <c r="C1200" s="832" t="s">
        <v>609</v>
      </c>
      <c r="D1200" s="832" t="s">
        <v>2951</v>
      </c>
      <c r="E1200" s="832" t="s">
        <v>6412</v>
      </c>
      <c r="F1200" s="832" t="s">
        <v>6522</v>
      </c>
      <c r="G1200" s="832" t="s">
        <v>6523</v>
      </c>
      <c r="H1200" s="849">
        <v>1</v>
      </c>
      <c r="I1200" s="849">
        <v>307</v>
      </c>
      <c r="J1200" s="832"/>
      <c r="K1200" s="832">
        <v>307</v>
      </c>
      <c r="L1200" s="849"/>
      <c r="M1200" s="849"/>
      <c r="N1200" s="832"/>
      <c r="O1200" s="832"/>
      <c r="P1200" s="849"/>
      <c r="Q1200" s="849"/>
      <c r="R1200" s="837"/>
      <c r="S1200" s="850"/>
    </row>
    <row r="1201" spans="1:19" ht="14.45" customHeight="1" x14ac:dyDescent="0.2">
      <c r="A1201" s="831" t="s">
        <v>6417</v>
      </c>
      <c r="B1201" s="832" t="s">
        <v>6418</v>
      </c>
      <c r="C1201" s="832" t="s">
        <v>609</v>
      </c>
      <c r="D1201" s="832" t="s">
        <v>2951</v>
      </c>
      <c r="E1201" s="832" t="s">
        <v>6412</v>
      </c>
      <c r="F1201" s="832" t="s">
        <v>6525</v>
      </c>
      <c r="G1201" s="832" t="s">
        <v>6523</v>
      </c>
      <c r="H1201" s="849">
        <v>17</v>
      </c>
      <c r="I1201" s="849">
        <v>6460</v>
      </c>
      <c r="J1201" s="832">
        <v>1.6955380577427821</v>
      </c>
      <c r="K1201" s="832">
        <v>380</v>
      </c>
      <c r="L1201" s="849">
        <v>10</v>
      </c>
      <c r="M1201" s="849">
        <v>3810</v>
      </c>
      <c r="N1201" s="832">
        <v>1</v>
      </c>
      <c r="O1201" s="832">
        <v>381</v>
      </c>
      <c r="P1201" s="849">
        <v>1</v>
      </c>
      <c r="Q1201" s="849">
        <v>385</v>
      </c>
      <c r="R1201" s="837">
        <v>0.10104986876640421</v>
      </c>
      <c r="S1201" s="850">
        <v>385</v>
      </c>
    </row>
    <row r="1202" spans="1:19" ht="14.45" customHeight="1" x14ac:dyDescent="0.2">
      <c r="A1202" s="831" t="s">
        <v>6417</v>
      </c>
      <c r="B1202" s="832" t="s">
        <v>6418</v>
      </c>
      <c r="C1202" s="832" t="s">
        <v>609</v>
      </c>
      <c r="D1202" s="832" t="s">
        <v>2951</v>
      </c>
      <c r="E1202" s="832" t="s">
        <v>6412</v>
      </c>
      <c r="F1202" s="832" t="s">
        <v>6526</v>
      </c>
      <c r="G1202" s="832" t="s">
        <v>6527</v>
      </c>
      <c r="H1202" s="849"/>
      <c r="I1202" s="849"/>
      <c r="J1202" s="832"/>
      <c r="K1202" s="832"/>
      <c r="L1202" s="849">
        <v>2</v>
      </c>
      <c r="M1202" s="849">
        <v>546</v>
      </c>
      <c r="N1202" s="832">
        <v>1</v>
      </c>
      <c r="O1202" s="832">
        <v>273</v>
      </c>
      <c r="P1202" s="849"/>
      <c r="Q1202" s="849"/>
      <c r="R1202" s="837"/>
      <c r="S1202" s="850"/>
    </row>
    <row r="1203" spans="1:19" ht="14.45" customHeight="1" x14ac:dyDescent="0.2">
      <c r="A1203" s="831" t="s">
        <v>6417</v>
      </c>
      <c r="B1203" s="832" t="s">
        <v>6418</v>
      </c>
      <c r="C1203" s="832" t="s">
        <v>609</v>
      </c>
      <c r="D1203" s="832" t="s">
        <v>2952</v>
      </c>
      <c r="E1203" s="832" t="s">
        <v>6412</v>
      </c>
      <c r="F1203" s="832" t="s">
        <v>6470</v>
      </c>
      <c r="G1203" s="832" t="s">
        <v>6471</v>
      </c>
      <c r="H1203" s="849">
        <v>3</v>
      </c>
      <c r="I1203" s="849">
        <v>753</v>
      </c>
      <c r="J1203" s="832">
        <v>2.9880952380952381</v>
      </c>
      <c r="K1203" s="832">
        <v>251</v>
      </c>
      <c r="L1203" s="849">
        <v>1</v>
      </c>
      <c r="M1203" s="849">
        <v>252</v>
      </c>
      <c r="N1203" s="832">
        <v>1</v>
      </c>
      <c r="O1203" s="832">
        <v>252</v>
      </c>
      <c r="P1203" s="849"/>
      <c r="Q1203" s="849"/>
      <c r="R1203" s="837"/>
      <c r="S1203" s="850"/>
    </row>
    <row r="1204" spans="1:19" ht="14.45" customHeight="1" x14ac:dyDescent="0.2">
      <c r="A1204" s="831" t="s">
        <v>6417</v>
      </c>
      <c r="B1204" s="832" t="s">
        <v>6418</v>
      </c>
      <c r="C1204" s="832" t="s">
        <v>609</v>
      </c>
      <c r="D1204" s="832" t="s">
        <v>2952</v>
      </c>
      <c r="E1204" s="832" t="s">
        <v>6412</v>
      </c>
      <c r="F1204" s="832" t="s">
        <v>6502</v>
      </c>
      <c r="G1204" s="832" t="s">
        <v>6503</v>
      </c>
      <c r="H1204" s="849">
        <v>2</v>
      </c>
      <c r="I1204" s="849">
        <v>252</v>
      </c>
      <c r="J1204" s="832"/>
      <c r="K1204" s="832">
        <v>126</v>
      </c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5" customHeight="1" x14ac:dyDescent="0.2">
      <c r="A1205" s="831" t="s">
        <v>6417</v>
      </c>
      <c r="B1205" s="832" t="s">
        <v>6418</v>
      </c>
      <c r="C1205" s="832" t="s">
        <v>609</v>
      </c>
      <c r="D1205" s="832" t="s">
        <v>2952</v>
      </c>
      <c r="E1205" s="832" t="s">
        <v>6412</v>
      </c>
      <c r="F1205" s="832" t="s">
        <v>6506</v>
      </c>
      <c r="G1205" s="832" t="s">
        <v>6507</v>
      </c>
      <c r="H1205" s="849">
        <v>1</v>
      </c>
      <c r="I1205" s="849">
        <v>495</v>
      </c>
      <c r="J1205" s="832">
        <v>0.49899193548387094</v>
      </c>
      <c r="K1205" s="832">
        <v>495</v>
      </c>
      <c r="L1205" s="849">
        <v>2</v>
      </c>
      <c r="M1205" s="849">
        <v>992</v>
      </c>
      <c r="N1205" s="832">
        <v>1</v>
      </c>
      <c r="O1205" s="832">
        <v>496</v>
      </c>
      <c r="P1205" s="849"/>
      <c r="Q1205" s="849"/>
      <c r="R1205" s="837"/>
      <c r="S1205" s="850"/>
    </row>
    <row r="1206" spans="1:19" ht="14.45" customHeight="1" x14ac:dyDescent="0.2">
      <c r="A1206" s="831" t="s">
        <v>6417</v>
      </c>
      <c r="B1206" s="832" t="s">
        <v>6418</v>
      </c>
      <c r="C1206" s="832" t="s">
        <v>609</v>
      </c>
      <c r="D1206" s="832" t="s">
        <v>2952</v>
      </c>
      <c r="E1206" s="832" t="s">
        <v>6412</v>
      </c>
      <c r="F1206" s="832" t="s">
        <v>6510</v>
      </c>
      <c r="G1206" s="832" t="s">
        <v>6507</v>
      </c>
      <c r="H1206" s="849">
        <v>1</v>
      </c>
      <c r="I1206" s="849">
        <v>568</v>
      </c>
      <c r="J1206" s="832"/>
      <c r="K1206" s="832">
        <v>568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5" customHeight="1" x14ac:dyDescent="0.2">
      <c r="A1207" s="831" t="s">
        <v>6417</v>
      </c>
      <c r="B1207" s="832" t="s">
        <v>6418</v>
      </c>
      <c r="C1207" s="832" t="s">
        <v>609</v>
      </c>
      <c r="D1207" s="832" t="s">
        <v>2952</v>
      </c>
      <c r="E1207" s="832" t="s">
        <v>6412</v>
      </c>
      <c r="F1207" s="832" t="s">
        <v>6522</v>
      </c>
      <c r="G1207" s="832" t="s">
        <v>6523</v>
      </c>
      <c r="H1207" s="849">
        <v>2</v>
      </c>
      <c r="I1207" s="849">
        <v>614</v>
      </c>
      <c r="J1207" s="832"/>
      <c r="K1207" s="832">
        <v>307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5" customHeight="1" x14ac:dyDescent="0.2">
      <c r="A1208" s="831" t="s">
        <v>6417</v>
      </c>
      <c r="B1208" s="832" t="s">
        <v>6418</v>
      </c>
      <c r="C1208" s="832" t="s">
        <v>609</v>
      </c>
      <c r="D1208" s="832" t="s">
        <v>6401</v>
      </c>
      <c r="E1208" s="832" t="s">
        <v>6412</v>
      </c>
      <c r="F1208" s="832" t="s">
        <v>6470</v>
      </c>
      <c r="G1208" s="832" t="s">
        <v>6471</v>
      </c>
      <c r="H1208" s="849"/>
      <c r="I1208" s="849"/>
      <c r="J1208" s="832"/>
      <c r="K1208" s="832"/>
      <c r="L1208" s="849">
        <v>2</v>
      </c>
      <c r="M1208" s="849">
        <v>504</v>
      </c>
      <c r="N1208" s="832">
        <v>1</v>
      </c>
      <c r="O1208" s="832">
        <v>252</v>
      </c>
      <c r="P1208" s="849"/>
      <c r="Q1208" s="849"/>
      <c r="R1208" s="837"/>
      <c r="S1208" s="850"/>
    </row>
    <row r="1209" spans="1:19" ht="14.45" customHeight="1" x14ac:dyDescent="0.2">
      <c r="A1209" s="831" t="s">
        <v>6417</v>
      </c>
      <c r="B1209" s="832" t="s">
        <v>6418</v>
      </c>
      <c r="C1209" s="832" t="s">
        <v>609</v>
      </c>
      <c r="D1209" s="832" t="s">
        <v>6401</v>
      </c>
      <c r="E1209" s="832" t="s">
        <v>6412</v>
      </c>
      <c r="F1209" s="832" t="s">
        <v>6502</v>
      </c>
      <c r="G1209" s="832" t="s">
        <v>6503</v>
      </c>
      <c r="H1209" s="849">
        <v>2</v>
      </c>
      <c r="I1209" s="849">
        <v>252</v>
      </c>
      <c r="J1209" s="832">
        <v>0.99604743083003955</v>
      </c>
      <c r="K1209" s="832">
        <v>126</v>
      </c>
      <c r="L1209" s="849">
        <v>2</v>
      </c>
      <c r="M1209" s="849">
        <v>253</v>
      </c>
      <c r="N1209" s="832">
        <v>1</v>
      </c>
      <c r="O1209" s="832">
        <v>126.5</v>
      </c>
      <c r="P1209" s="849"/>
      <c r="Q1209" s="849"/>
      <c r="R1209" s="837"/>
      <c r="S1209" s="850"/>
    </row>
    <row r="1210" spans="1:19" ht="14.45" customHeight="1" x14ac:dyDescent="0.2">
      <c r="A1210" s="831" t="s">
        <v>6417</v>
      </c>
      <c r="B1210" s="832" t="s">
        <v>6418</v>
      </c>
      <c r="C1210" s="832" t="s">
        <v>609</v>
      </c>
      <c r="D1210" s="832" t="s">
        <v>6401</v>
      </c>
      <c r="E1210" s="832" t="s">
        <v>6412</v>
      </c>
      <c r="F1210" s="832" t="s">
        <v>6504</v>
      </c>
      <c r="G1210" s="832" t="s">
        <v>6505</v>
      </c>
      <c r="H1210" s="849"/>
      <c r="I1210" s="849"/>
      <c r="J1210" s="832"/>
      <c r="K1210" s="832"/>
      <c r="L1210" s="849">
        <v>1</v>
      </c>
      <c r="M1210" s="849">
        <v>332</v>
      </c>
      <c r="N1210" s="832">
        <v>1</v>
      </c>
      <c r="O1210" s="832">
        <v>332</v>
      </c>
      <c r="P1210" s="849"/>
      <c r="Q1210" s="849"/>
      <c r="R1210" s="837"/>
      <c r="S1210" s="850"/>
    </row>
    <row r="1211" spans="1:19" ht="14.45" customHeight="1" x14ac:dyDescent="0.2">
      <c r="A1211" s="831" t="s">
        <v>6417</v>
      </c>
      <c r="B1211" s="832" t="s">
        <v>6418</v>
      </c>
      <c r="C1211" s="832" t="s">
        <v>609</v>
      </c>
      <c r="D1211" s="832" t="s">
        <v>6401</v>
      </c>
      <c r="E1211" s="832" t="s">
        <v>6412</v>
      </c>
      <c r="F1211" s="832" t="s">
        <v>6506</v>
      </c>
      <c r="G1211" s="832" t="s">
        <v>6507</v>
      </c>
      <c r="H1211" s="849">
        <v>2</v>
      </c>
      <c r="I1211" s="849">
        <v>990</v>
      </c>
      <c r="J1211" s="832">
        <v>0.66532258064516125</v>
      </c>
      <c r="K1211" s="832">
        <v>495</v>
      </c>
      <c r="L1211" s="849">
        <v>3</v>
      </c>
      <c r="M1211" s="849">
        <v>1488</v>
      </c>
      <c r="N1211" s="832">
        <v>1</v>
      </c>
      <c r="O1211" s="832">
        <v>496</v>
      </c>
      <c r="P1211" s="849"/>
      <c r="Q1211" s="849"/>
      <c r="R1211" s="837"/>
      <c r="S1211" s="850"/>
    </row>
    <row r="1212" spans="1:19" ht="14.45" customHeight="1" x14ac:dyDescent="0.2">
      <c r="A1212" s="831" t="s">
        <v>6417</v>
      </c>
      <c r="B1212" s="832" t="s">
        <v>6418</v>
      </c>
      <c r="C1212" s="832" t="s">
        <v>609</v>
      </c>
      <c r="D1212" s="832" t="s">
        <v>6401</v>
      </c>
      <c r="E1212" s="832" t="s">
        <v>6412</v>
      </c>
      <c r="F1212" s="832" t="s">
        <v>6508</v>
      </c>
      <c r="G1212" s="832" t="s">
        <v>6509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2</v>
      </c>
      <c r="Q1212" s="849">
        <v>1382</v>
      </c>
      <c r="R1212" s="837"/>
      <c r="S1212" s="850">
        <v>691</v>
      </c>
    </row>
    <row r="1213" spans="1:19" ht="14.45" customHeight="1" x14ac:dyDescent="0.2">
      <c r="A1213" s="831" t="s">
        <v>6417</v>
      </c>
      <c r="B1213" s="832" t="s">
        <v>6418</v>
      </c>
      <c r="C1213" s="832" t="s">
        <v>609</v>
      </c>
      <c r="D1213" s="832" t="s">
        <v>6401</v>
      </c>
      <c r="E1213" s="832" t="s">
        <v>6412</v>
      </c>
      <c r="F1213" s="832" t="s">
        <v>6524</v>
      </c>
      <c r="G1213" s="832" t="s">
        <v>6519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179</v>
      </c>
      <c r="R1213" s="837"/>
      <c r="S1213" s="850">
        <v>179</v>
      </c>
    </row>
    <row r="1214" spans="1:19" ht="14.45" customHeight="1" x14ac:dyDescent="0.2">
      <c r="A1214" s="831" t="s">
        <v>6417</v>
      </c>
      <c r="B1214" s="832" t="s">
        <v>6418</v>
      </c>
      <c r="C1214" s="832" t="s">
        <v>609</v>
      </c>
      <c r="D1214" s="832" t="s">
        <v>6401</v>
      </c>
      <c r="E1214" s="832" t="s">
        <v>6412</v>
      </c>
      <c r="F1214" s="832" t="s">
        <v>6525</v>
      </c>
      <c r="G1214" s="832" t="s">
        <v>6523</v>
      </c>
      <c r="H1214" s="849">
        <v>2</v>
      </c>
      <c r="I1214" s="849">
        <v>760</v>
      </c>
      <c r="J1214" s="832"/>
      <c r="K1214" s="832">
        <v>380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5" customHeight="1" x14ac:dyDescent="0.2">
      <c r="A1215" s="831" t="s">
        <v>6417</v>
      </c>
      <c r="B1215" s="832" t="s">
        <v>6418</v>
      </c>
      <c r="C1215" s="832" t="s">
        <v>609</v>
      </c>
      <c r="D1215" s="832" t="s">
        <v>6401</v>
      </c>
      <c r="E1215" s="832" t="s">
        <v>6412</v>
      </c>
      <c r="F1215" s="832" t="s">
        <v>6526</v>
      </c>
      <c r="G1215" s="832" t="s">
        <v>6527</v>
      </c>
      <c r="H1215" s="849"/>
      <c r="I1215" s="849"/>
      <c r="J1215" s="832"/>
      <c r="K1215" s="832"/>
      <c r="L1215" s="849">
        <v>1</v>
      </c>
      <c r="M1215" s="849">
        <v>273</v>
      </c>
      <c r="N1215" s="832">
        <v>1</v>
      </c>
      <c r="O1215" s="832">
        <v>273</v>
      </c>
      <c r="P1215" s="849"/>
      <c r="Q1215" s="849"/>
      <c r="R1215" s="837"/>
      <c r="S1215" s="850"/>
    </row>
    <row r="1216" spans="1:19" ht="14.45" customHeight="1" x14ac:dyDescent="0.2">
      <c r="A1216" s="831" t="s">
        <v>6417</v>
      </c>
      <c r="B1216" s="832" t="s">
        <v>6418</v>
      </c>
      <c r="C1216" s="832" t="s">
        <v>609</v>
      </c>
      <c r="D1216" s="832" t="s">
        <v>2953</v>
      </c>
      <c r="E1216" s="832" t="s">
        <v>6412</v>
      </c>
      <c r="F1216" s="832" t="s">
        <v>6470</v>
      </c>
      <c r="G1216" s="832" t="s">
        <v>6471</v>
      </c>
      <c r="H1216" s="849">
        <v>5</v>
      </c>
      <c r="I1216" s="849">
        <v>1255</v>
      </c>
      <c r="J1216" s="832">
        <v>1.66005291005291</v>
      </c>
      <c r="K1216" s="832">
        <v>251</v>
      </c>
      <c r="L1216" s="849">
        <v>3</v>
      </c>
      <c r="M1216" s="849">
        <v>756</v>
      </c>
      <c r="N1216" s="832">
        <v>1</v>
      </c>
      <c r="O1216" s="832">
        <v>252</v>
      </c>
      <c r="P1216" s="849"/>
      <c r="Q1216" s="849"/>
      <c r="R1216" s="837"/>
      <c r="S1216" s="850"/>
    </row>
    <row r="1217" spans="1:19" ht="14.45" customHeight="1" x14ac:dyDescent="0.2">
      <c r="A1217" s="831" t="s">
        <v>6417</v>
      </c>
      <c r="B1217" s="832" t="s">
        <v>6418</v>
      </c>
      <c r="C1217" s="832" t="s">
        <v>609</v>
      </c>
      <c r="D1217" s="832" t="s">
        <v>2953</v>
      </c>
      <c r="E1217" s="832" t="s">
        <v>6412</v>
      </c>
      <c r="F1217" s="832" t="s">
        <v>6502</v>
      </c>
      <c r="G1217" s="832" t="s">
        <v>6503</v>
      </c>
      <c r="H1217" s="849">
        <v>5</v>
      </c>
      <c r="I1217" s="849">
        <v>630</v>
      </c>
      <c r="J1217" s="832">
        <v>1.6535433070866141</v>
      </c>
      <c r="K1217" s="832">
        <v>126</v>
      </c>
      <c r="L1217" s="849">
        <v>3</v>
      </c>
      <c r="M1217" s="849">
        <v>381</v>
      </c>
      <c r="N1217" s="832">
        <v>1</v>
      </c>
      <c r="O1217" s="832">
        <v>127</v>
      </c>
      <c r="P1217" s="849"/>
      <c r="Q1217" s="849"/>
      <c r="R1217" s="837"/>
      <c r="S1217" s="850"/>
    </row>
    <row r="1218" spans="1:19" ht="14.45" customHeight="1" x14ac:dyDescent="0.2">
      <c r="A1218" s="831" t="s">
        <v>6417</v>
      </c>
      <c r="B1218" s="832" t="s">
        <v>6418</v>
      </c>
      <c r="C1218" s="832" t="s">
        <v>609</v>
      </c>
      <c r="D1218" s="832" t="s">
        <v>2953</v>
      </c>
      <c r="E1218" s="832" t="s">
        <v>6412</v>
      </c>
      <c r="F1218" s="832" t="s">
        <v>6510</v>
      </c>
      <c r="G1218" s="832" t="s">
        <v>6507</v>
      </c>
      <c r="H1218" s="849">
        <v>2</v>
      </c>
      <c r="I1218" s="849">
        <v>1136</v>
      </c>
      <c r="J1218" s="832">
        <v>0.14260607582224455</v>
      </c>
      <c r="K1218" s="832">
        <v>568</v>
      </c>
      <c r="L1218" s="849">
        <v>14</v>
      </c>
      <c r="M1218" s="849">
        <v>7966</v>
      </c>
      <c r="N1218" s="832">
        <v>1</v>
      </c>
      <c r="O1218" s="832">
        <v>569</v>
      </c>
      <c r="P1218" s="849"/>
      <c r="Q1218" s="849"/>
      <c r="R1218" s="837"/>
      <c r="S1218" s="850"/>
    </row>
    <row r="1219" spans="1:19" ht="14.45" customHeight="1" x14ac:dyDescent="0.2">
      <c r="A1219" s="831" t="s">
        <v>6417</v>
      </c>
      <c r="B1219" s="832" t="s">
        <v>6418</v>
      </c>
      <c r="C1219" s="832" t="s">
        <v>609</v>
      </c>
      <c r="D1219" s="832" t="s">
        <v>2953</v>
      </c>
      <c r="E1219" s="832" t="s">
        <v>6412</v>
      </c>
      <c r="F1219" s="832" t="s">
        <v>6525</v>
      </c>
      <c r="G1219" s="832" t="s">
        <v>6523</v>
      </c>
      <c r="H1219" s="849">
        <v>2</v>
      </c>
      <c r="I1219" s="849">
        <v>760</v>
      </c>
      <c r="J1219" s="832"/>
      <c r="K1219" s="832">
        <v>380</v>
      </c>
      <c r="L1219" s="849"/>
      <c r="M1219" s="849"/>
      <c r="N1219" s="832"/>
      <c r="O1219" s="832"/>
      <c r="P1219" s="849"/>
      <c r="Q1219" s="849"/>
      <c r="R1219" s="837"/>
      <c r="S1219" s="850"/>
    </row>
    <row r="1220" spans="1:19" ht="14.45" customHeight="1" x14ac:dyDescent="0.2">
      <c r="A1220" s="831" t="s">
        <v>6417</v>
      </c>
      <c r="B1220" s="832" t="s">
        <v>6418</v>
      </c>
      <c r="C1220" s="832" t="s">
        <v>609</v>
      </c>
      <c r="D1220" s="832" t="s">
        <v>2953</v>
      </c>
      <c r="E1220" s="832" t="s">
        <v>6412</v>
      </c>
      <c r="F1220" s="832" t="s">
        <v>6526</v>
      </c>
      <c r="G1220" s="832" t="s">
        <v>6527</v>
      </c>
      <c r="H1220" s="849">
        <v>1</v>
      </c>
      <c r="I1220" s="849">
        <v>272</v>
      </c>
      <c r="J1220" s="832"/>
      <c r="K1220" s="832">
        <v>272</v>
      </c>
      <c r="L1220" s="849"/>
      <c r="M1220" s="849"/>
      <c r="N1220" s="832"/>
      <c r="O1220" s="832"/>
      <c r="P1220" s="849"/>
      <c r="Q1220" s="849"/>
      <c r="R1220" s="837"/>
      <c r="S1220" s="850"/>
    </row>
    <row r="1221" spans="1:19" ht="14.45" customHeight="1" x14ac:dyDescent="0.2">
      <c r="A1221" s="831" t="s">
        <v>6417</v>
      </c>
      <c r="B1221" s="832" t="s">
        <v>6418</v>
      </c>
      <c r="C1221" s="832" t="s">
        <v>609</v>
      </c>
      <c r="D1221" s="832" t="s">
        <v>2953</v>
      </c>
      <c r="E1221" s="832" t="s">
        <v>6412</v>
      </c>
      <c r="F1221" s="832" t="s">
        <v>6531</v>
      </c>
      <c r="G1221" s="832" t="s">
        <v>6505</v>
      </c>
      <c r="H1221" s="849">
        <v>1</v>
      </c>
      <c r="I1221" s="849">
        <v>404</v>
      </c>
      <c r="J1221" s="832"/>
      <c r="K1221" s="832">
        <v>404</v>
      </c>
      <c r="L1221" s="849"/>
      <c r="M1221" s="849"/>
      <c r="N1221" s="832"/>
      <c r="O1221" s="832"/>
      <c r="P1221" s="849"/>
      <c r="Q1221" s="849"/>
      <c r="R1221" s="837"/>
      <c r="S1221" s="850"/>
    </row>
    <row r="1222" spans="1:19" ht="14.45" customHeight="1" x14ac:dyDescent="0.2">
      <c r="A1222" s="831" t="s">
        <v>6417</v>
      </c>
      <c r="B1222" s="832" t="s">
        <v>6418</v>
      </c>
      <c r="C1222" s="832" t="s">
        <v>609</v>
      </c>
      <c r="D1222" s="832" t="s">
        <v>6402</v>
      </c>
      <c r="E1222" s="832" t="s">
        <v>6412</v>
      </c>
      <c r="F1222" s="832" t="s">
        <v>6470</v>
      </c>
      <c r="G1222" s="832" t="s">
        <v>6471</v>
      </c>
      <c r="H1222" s="849">
        <v>19</v>
      </c>
      <c r="I1222" s="849">
        <v>4769</v>
      </c>
      <c r="J1222" s="832">
        <v>4.7311507936507935</v>
      </c>
      <c r="K1222" s="832">
        <v>251</v>
      </c>
      <c r="L1222" s="849">
        <v>4</v>
      </c>
      <c r="M1222" s="849">
        <v>1008</v>
      </c>
      <c r="N1222" s="832">
        <v>1</v>
      </c>
      <c r="O1222" s="832">
        <v>252</v>
      </c>
      <c r="P1222" s="849">
        <v>1</v>
      </c>
      <c r="Q1222" s="849">
        <v>254</v>
      </c>
      <c r="R1222" s="837">
        <v>0.25198412698412698</v>
      </c>
      <c r="S1222" s="850">
        <v>254</v>
      </c>
    </row>
    <row r="1223" spans="1:19" ht="14.45" customHeight="1" x14ac:dyDescent="0.2">
      <c r="A1223" s="831" t="s">
        <v>6417</v>
      </c>
      <c r="B1223" s="832" t="s">
        <v>6418</v>
      </c>
      <c r="C1223" s="832" t="s">
        <v>609</v>
      </c>
      <c r="D1223" s="832" t="s">
        <v>6402</v>
      </c>
      <c r="E1223" s="832" t="s">
        <v>6412</v>
      </c>
      <c r="F1223" s="832" t="s">
        <v>6502</v>
      </c>
      <c r="G1223" s="832" t="s">
        <v>6503</v>
      </c>
      <c r="H1223" s="849">
        <v>14</v>
      </c>
      <c r="I1223" s="849">
        <v>1764</v>
      </c>
      <c r="J1223" s="832">
        <v>3.4724409448818898</v>
      </c>
      <c r="K1223" s="832">
        <v>126</v>
      </c>
      <c r="L1223" s="849">
        <v>4</v>
      </c>
      <c r="M1223" s="849">
        <v>508</v>
      </c>
      <c r="N1223" s="832">
        <v>1</v>
      </c>
      <c r="O1223" s="832">
        <v>127</v>
      </c>
      <c r="P1223" s="849">
        <v>1</v>
      </c>
      <c r="Q1223" s="849">
        <v>126</v>
      </c>
      <c r="R1223" s="837">
        <v>0.24803149606299213</v>
      </c>
      <c r="S1223" s="850">
        <v>126</v>
      </c>
    </row>
    <row r="1224" spans="1:19" ht="14.45" customHeight="1" x14ac:dyDescent="0.2">
      <c r="A1224" s="831" t="s">
        <v>6417</v>
      </c>
      <c r="B1224" s="832" t="s">
        <v>6418</v>
      </c>
      <c r="C1224" s="832" t="s">
        <v>609</v>
      </c>
      <c r="D1224" s="832" t="s">
        <v>6402</v>
      </c>
      <c r="E1224" s="832" t="s">
        <v>6412</v>
      </c>
      <c r="F1224" s="832" t="s">
        <v>6506</v>
      </c>
      <c r="G1224" s="832" t="s">
        <v>6507</v>
      </c>
      <c r="H1224" s="849">
        <v>11</v>
      </c>
      <c r="I1224" s="849">
        <v>5445</v>
      </c>
      <c r="J1224" s="832"/>
      <c r="K1224" s="832">
        <v>495</v>
      </c>
      <c r="L1224" s="849"/>
      <c r="M1224" s="849"/>
      <c r="N1224" s="832"/>
      <c r="O1224" s="832"/>
      <c r="P1224" s="849"/>
      <c r="Q1224" s="849"/>
      <c r="R1224" s="837"/>
      <c r="S1224" s="850"/>
    </row>
    <row r="1225" spans="1:19" ht="14.45" customHeight="1" x14ac:dyDescent="0.2">
      <c r="A1225" s="831" t="s">
        <v>6417</v>
      </c>
      <c r="B1225" s="832" t="s">
        <v>6418</v>
      </c>
      <c r="C1225" s="832" t="s">
        <v>609</v>
      </c>
      <c r="D1225" s="832" t="s">
        <v>6402</v>
      </c>
      <c r="E1225" s="832" t="s">
        <v>6412</v>
      </c>
      <c r="F1225" s="832" t="s">
        <v>6508</v>
      </c>
      <c r="G1225" s="832" t="s">
        <v>6509</v>
      </c>
      <c r="H1225" s="849">
        <v>2</v>
      </c>
      <c r="I1225" s="849">
        <v>1376</v>
      </c>
      <c r="J1225" s="832"/>
      <c r="K1225" s="832">
        <v>688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5" customHeight="1" x14ac:dyDescent="0.2">
      <c r="A1226" s="831" t="s">
        <v>6417</v>
      </c>
      <c r="B1226" s="832" t="s">
        <v>6418</v>
      </c>
      <c r="C1226" s="832" t="s">
        <v>609</v>
      </c>
      <c r="D1226" s="832" t="s">
        <v>6402</v>
      </c>
      <c r="E1226" s="832" t="s">
        <v>6412</v>
      </c>
      <c r="F1226" s="832" t="s">
        <v>6510</v>
      </c>
      <c r="G1226" s="832" t="s">
        <v>6507</v>
      </c>
      <c r="H1226" s="849">
        <v>8</v>
      </c>
      <c r="I1226" s="849">
        <v>4544</v>
      </c>
      <c r="J1226" s="832"/>
      <c r="K1226" s="832">
        <v>568</v>
      </c>
      <c r="L1226" s="849"/>
      <c r="M1226" s="849"/>
      <c r="N1226" s="832"/>
      <c r="O1226" s="832"/>
      <c r="P1226" s="849">
        <v>2</v>
      </c>
      <c r="Q1226" s="849">
        <v>1146</v>
      </c>
      <c r="R1226" s="837"/>
      <c r="S1226" s="850">
        <v>573</v>
      </c>
    </row>
    <row r="1227" spans="1:19" ht="14.45" customHeight="1" x14ac:dyDescent="0.2">
      <c r="A1227" s="831" t="s">
        <v>6417</v>
      </c>
      <c r="B1227" s="832" t="s">
        <v>6418</v>
      </c>
      <c r="C1227" s="832" t="s">
        <v>609</v>
      </c>
      <c r="D1227" s="832" t="s">
        <v>6402</v>
      </c>
      <c r="E1227" s="832" t="s">
        <v>6412</v>
      </c>
      <c r="F1227" s="832" t="s">
        <v>6511</v>
      </c>
      <c r="G1227" s="832" t="s">
        <v>6509</v>
      </c>
      <c r="H1227" s="849">
        <v>2</v>
      </c>
      <c r="I1227" s="849">
        <v>1522</v>
      </c>
      <c r="J1227" s="832"/>
      <c r="K1227" s="832">
        <v>761</v>
      </c>
      <c r="L1227" s="849"/>
      <c r="M1227" s="849"/>
      <c r="N1227" s="832"/>
      <c r="O1227" s="832"/>
      <c r="P1227" s="849"/>
      <c r="Q1227" s="849"/>
      <c r="R1227" s="837"/>
      <c r="S1227" s="850"/>
    </row>
    <row r="1228" spans="1:19" ht="14.45" customHeight="1" x14ac:dyDescent="0.2">
      <c r="A1228" s="831" t="s">
        <v>6417</v>
      </c>
      <c r="B1228" s="832" t="s">
        <v>6418</v>
      </c>
      <c r="C1228" s="832" t="s">
        <v>609</v>
      </c>
      <c r="D1228" s="832" t="s">
        <v>6402</v>
      </c>
      <c r="E1228" s="832" t="s">
        <v>6412</v>
      </c>
      <c r="F1228" s="832" t="s">
        <v>6512</v>
      </c>
      <c r="G1228" s="832" t="s">
        <v>6513</v>
      </c>
      <c r="H1228" s="849">
        <v>1</v>
      </c>
      <c r="I1228" s="849">
        <v>462</v>
      </c>
      <c r="J1228" s="832"/>
      <c r="K1228" s="832">
        <v>462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5" customHeight="1" x14ac:dyDescent="0.2">
      <c r="A1229" s="831" t="s">
        <v>6417</v>
      </c>
      <c r="B1229" s="832" t="s">
        <v>6418</v>
      </c>
      <c r="C1229" s="832" t="s">
        <v>609</v>
      </c>
      <c r="D1229" s="832" t="s">
        <v>6402</v>
      </c>
      <c r="E1229" s="832" t="s">
        <v>6412</v>
      </c>
      <c r="F1229" s="832" t="s">
        <v>6520</v>
      </c>
      <c r="G1229" s="832" t="s">
        <v>6521</v>
      </c>
      <c r="H1229" s="849">
        <v>11</v>
      </c>
      <c r="I1229" s="849">
        <v>935</v>
      </c>
      <c r="J1229" s="832">
        <v>2.7180232558139537</v>
      </c>
      <c r="K1229" s="832">
        <v>85</v>
      </c>
      <c r="L1229" s="849">
        <v>4</v>
      </c>
      <c r="M1229" s="849">
        <v>344</v>
      </c>
      <c r="N1229" s="832">
        <v>1</v>
      </c>
      <c r="O1229" s="832">
        <v>86</v>
      </c>
      <c r="P1229" s="849"/>
      <c r="Q1229" s="849"/>
      <c r="R1229" s="837"/>
      <c r="S1229" s="850"/>
    </row>
    <row r="1230" spans="1:19" ht="14.45" customHeight="1" x14ac:dyDescent="0.2">
      <c r="A1230" s="831" t="s">
        <v>6417</v>
      </c>
      <c r="B1230" s="832" t="s">
        <v>6418</v>
      </c>
      <c r="C1230" s="832" t="s">
        <v>609</v>
      </c>
      <c r="D1230" s="832" t="s">
        <v>6402</v>
      </c>
      <c r="E1230" s="832" t="s">
        <v>6412</v>
      </c>
      <c r="F1230" s="832" t="s">
        <v>6536</v>
      </c>
      <c r="G1230" s="832" t="s">
        <v>6535</v>
      </c>
      <c r="H1230" s="849"/>
      <c r="I1230" s="849"/>
      <c r="J1230" s="832"/>
      <c r="K1230" s="832"/>
      <c r="L1230" s="849">
        <v>1</v>
      </c>
      <c r="M1230" s="849">
        <v>746</v>
      </c>
      <c r="N1230" s="832">
        <v>1</v>
      </c>
      <c r="O1230" s="832">
        <v>746</v>
      </c>
      <c r="P1230" s="849"/>
      <c r="Q1230" s="849"/>
      <c r="R1230" s="837"/>
      <c r="S1230" s="850"/>
    </row>
    <row r="1231" spans="1:19" ht="14.45" customHeight="1" x14ac:dyDescent="0.2">
      <c r="A1231" s="831" t="s">
        <v>6417</v>
      </c>
      <c r="B1231" s="832" t="s">
        <v>6418</v>
      </c>
      <c r="C1231" s="832" t="s">
        <v>609</v>
      </c>
      <c r="D1231" s="832" t="s">
        <v>6402</v>
      </c>
      <c r="E1231" s="832" t="s">
        <v>6412</v>
      </c>
      <c r="F1231" s="832" t="s">
        <v>6537</v>
      </c>
      <c r="G1231" s="832" t="s">
        <v>6538</v>
      </c>
      <c r="H1231" s="849"/>
      <c r="I1231" s="849"/>
      <c r="J1231" s="832"/>
      <c r="K1231" s="832"/>
      <c r="L1231" s="849">
        <v>4</v>
      </c>
      <c r="M1231" s="849">
        <v>2176</v>
      </c>
      <c r="N1231" s="832">
        <v>1</v>
      </c>
      <c r="O1231" s="832">
        <v>544</v>
      </c>
      <c r="P1231" s="849"/>
      <c r="Q1231" s="849"/>
      <c r="R1231" s="837"/>
      <c r="S1231" s="850"/>
    </row>
    <row r="1232" spans="1:19" ht="14.45" customHeight="1" x14ac:dyDescent="0.2">
      <c r="A1232" s="831" t="s">
        <v>6417</v>
      </c>
      <c r="B1232" s="832" t="s">
        <v>6418</v>
      </c>
      <c r="C1232" s="832" t="s">
        <v>609</v>
      </c>
      <c r="D1232" s="832" t="s">
        <v>6402</v>
      </c>
      <c r="E1232" s="832" t="s">
        <v>6412</v>
      </c>
      <c r="F1232" s="832" t="s">
        <v>6522</v>
      </c>
      <c r="G1232" s="832" t="s">
        <v>6523</v>
      </c>
      <c r="H1232" s="849"/>
      <c r="I1232" s="849"/>
      <c r="J1232" s="832"/>
      <c r="K1232" s="832"/>
      <c r="L1232" s="849">
        <v>7</v>
      </c>
      <c r="M1232" s="849">
        <v>2156</v>
      </c>
      <c r="N1232" s="832">
        <v>1</v>
      </c>
      <c r="O1232" s="832">
        <v>308</v>
      </c>
      <c r="P1232" s="849"/>
      <c r="Q1232" s="849"/>
      <c r="R1232" s="837"/>
      <c r="S1232" s="850"/>
    </row>
    <row r="1233" spans="1:19" ht="14.45" customHeight="1" x14ac:dyDescent="0.2">
      <c r="A1233" s="831" t="s">
        <v>6417</v>
      </c>
      <c r="B1233" s="832" t="s">
        <v>6418</v>
      </c>
      <c r="C1233" s="832" t="s">
        <v>609</v>
      </c>
      <c r="D1233" s="832" t="s">
        <v>6402</v>
      </c>
      <c r="E1233" s="832" t="s">
        <v>6412</v>
      </c>
      <c r="F1233" s="832" t="s">
        <v>6524</v>
      </c>
      <c r="G1233" s="832" t="s">
        <v>6519</v>
      </c>
      <c r="H1233" s="849"/>
      <c r="I1233" s="849"/>
      <c r="J1233" s="832"/>
      <c r="K1233" s="832"/>
      <c r="L1233" s="849">
        <v>1</v>
      </c>
      <c r="M1233" s="849">
        <v>179</v>
      </c>
      <c r="N1233" s="832">
        <v>1</v>
      </c>
      <c r="O1233" s="832">
        <v>179</v>
      </c>
      <c r="P1233" s="849"/>
      <c r="Q1233" s="849"/>
      <c r="R1233" s="837"/>
      <c r="S1233" s="850"/>
    </row>
    <row r="1234" spans="1:19" ht="14.45" customHeight="1" x14ac:dyDescent="0.2">
      <c r="A1234" s="831" t="s">
        <v>6417</v>
      </c>
      <c r="B1234" s="832" t="s">
        <v>6418</v>
      </c>
      <c r="C1234" s="832" t="s">
        <v>609</v>
      </c>
      <c r="D1234" s="832" t="s">
        <v>6402</v>
      </c>
      <c r="E1234" s="832" t="s">
        <v>6412</v>
      </c>
      <c r="F1234" s="832" t="s">
        <v>6525</v>
      </c>
      <c r="G1234" s="832" t="s">
        <v>6523</v>
      </c>
      <c r="H1234" s="849">
        <v>26</v>
      </c>
      <c r="I1234" s="849">
        <v>9880</v>
      </c>
      <c r="J1234" s="832"/>
      <c r="K1234" s="832">
        <v>380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5" customHeight="1" x14ac:dyDescent="0.2">
      <c r="A1235" s="831" t="s">
        <v>6417</v>
      </c>
      <c r="B1235" s="832" t="s">
        <v>6418</v>
      </c>
      <c r="C1235" s="832" t="s">
        <v>609</v>
      </c>
      <c r="D1235" s="832" t="s">
        <v>2954</v>
      </c>
      <c r="E1235" s="832" t="s">
        <v>6412</v>
      </c>
      <c r="F1235" s="832" t="s">
        <v>6470</v>
      </c>
      <c r="G1235" s="832" t="s">
        <v>6471</v>
      </c>
      <c r="H1235" s="849">
        <v>2</v>
      </c>
      <c r="I1235" s="849">
        <v>502</v>
      </c>
      <c r="J1235" s="832">
        <v>1.9920634920634921</v>
      </c>
      <c r="K1235" s="832">
        <v>251</v>
      </c>
      <c r="L1235" s="849">
        <v>1</v>
      </c>
      <c r="M1235" s="849">
        <v>252</v>
      </c>
      <c r="N1235" s="832">
        <v>1</v>
      </c>
      <c r="O1235" s="832">
        <v>252</v>
      </c>
      <c r="P1235" s="849">
        <v>1</v>
      </c>
      <c r="Q1235" s="849">
        <v>254</v>
      </c>
      <c r="R1235" s="837">
        <v>1.0079365079365079</v>
      </c>
      <c r="S1235" s="850">
        <v>254</v>
      </c>
    </row>
    <row r="1236" spans="1:19" ht="14.45" customHeight="1" x14ac:dyDescent="0.2">
      <c r="A1236" s="831" t="s">
        <v>6417</v>
      </c>
      <c r="B1236" s="832" t="s">
        <v>6418</v>
      </c>
      <c r="C1236" s="832" t="s">
        <v>609</v>
      </c>
      <c r="D1236" s="832" t="s">
        <v>2954</v>
      </c>
      <c r="E1236" s="832" t="s">
        <v>6412</v>
      </c>
      <c r="F1236" s="832" t="s">
        <v>6502</v>
      </c>
      <c r="G1236" s="832" t="s">
        <v>6503</v>
      </c>
      <c r="H1236" s="849">
        <v>4</v>
      </c>
      <c r="I1236" s="849">
        <v>504</v>
      </c>
      <c r="J1236" s="832">
        <v>1.3228346456692914</v>
      </c>
      <c r="K1236" s="832">
        <v>126</v>
      </c>
      <c r="L1236" s="849">
        <v>3</v>
      </c>
      <c r="M1236" s="849">
        <v>381</v>
      </c>
      <c r="N1236" s="832">
        <v>1</v>
      </c>
      <c r="O1236" s="832">
        <v>127</v>
      </c>
      <c r="P1236" s="849"/>
      <c r="Q1236" s="849"/>
      <c r="R1236" s="837"/>
      <c r="S1236" s="850"/>
    </row>
    <row r="1237" spans="1:19" ht="14.45" customHeight="1" x14ac:dyDescent="0.2">
      <c r="A1237" s="831" t="s">
        <v>6417</v>
      </c>
      <c r="B1237" s="832" t="s">
        <v>6418</v>
      </c>
      <c r="C1237" s="832" t="s">
        <v>609</v>
      </c>
      <c r="D1237" s="832" t="s">
        <v>2954</v>
      </c>
      <c r="E1237" s="832" t="s">
        <v>6412</v>
      </c>
      <c r="F1237" s="832" t="s">
        <v>6510</v>
      </c>
      <c r="G1237" s="832" t="s">
        <v>6507</v>
      </c>
      <c r="H1237" s="849"/>
      <c r="I1237" s="849"/>
      <c r="J1237" s="832"/>
      <c r="K1237" s="832"/>
      <c r="L1237" s="849">
        <v>5</v>
      </c>
      <c r="M1237" s="849">
        <v>2845</v>
      </c>
      <c r="N1237" s="832">
        <v>1</v>
      </c>
      <c r="O1237" s="832">
        <v>569</v>
      </c>
      <c r="P1237" s="849"/>
      <c r="Q1237" s="849"/>
      <c r="R1237" s="837"/>
      <c r="S1237" s="850"/>
    </row>
    <row r="1238" spans="1:19" ht="14.45" customHeight="1" x14ac:dyDescent="0.2">
      <c r="A1238" s="831" t="s">
        <v>6417</v>
      </c>
      <c r="B1238" s="832" t="s">
        <v>6418</v>
      </c>
      <c r="C1238" s="832" t="s">
        <v>609</v>
      </c>
      <c r="D1238" s="832" t="s">
        <v>2954</v>
      </c>
      <c r="E1238" s="832" t="s">
        <v>6412</v>
      </c>
      <c r="F1238" s="832" t="s">
        <v>6525</v>
      </c>
      <c r="G1238" s="832" t="s">
        <v>6523</v>
      </c>
      <c r="H1238" s="849">
        <v>3</v>
      </c>
      <c r="I1238" s="849">
        <v>1140</v>
      </c>
      <c r="J1238" s="832"/>
      <c r="K1238" s="832">
        <v>380</v>
      </c>
      <c r="L1238" s="849"/>
      <c r="M1238" s="849"/>
      <c r="N1238" s="832"/>
      <c r="O1238" s="832"/>
      <c r="P1238" s="849">
        <v>3</v>
      </c>
      <c r="Q1238" s="849">
        <v>1155</v>
      </c>
      <c r="R1238" s="837"/>
      <c r="S1238" s="850">
        <v>385</v>
      </c>
    </row>
    <row r="1239" spans="1:19" ht="14.45" customHeight="1" x14ac:dyDescent="0.2">
      <c r="A1239" s="831" t="s">
        <v>6417</v>
      </c>
      <c r="B1239" s="832" t="s">
        <v>6418</v>
      </c>
      <c r="C1239" s="832" t="s">
        <v>609</v>
      </c>
      <c r="D1239" s="832" t="s">
        <v>2955</v>
      </c>
      <c r="E1239" s="832" t="s">
        <v>6412</v>
      </c>
      <c r="F1239" s="832" t="s">
        <v>6470</v>
      </c>
      <c r="G1239" s="832" t="s">
        <v>6471</v>
      </c>
      <c r="H1239" s="849">
        <v>1</v>
      </c>
      <c r="I1239" s="849">
        <v>251</v>
      </c>
      <c r="J1239" s="832">
        <v>0.99603174603174605</v>
      </c>
      <c r="K1239" s="832">
        <v>251</v>
      </c>
      <c r="L1239" s="849">
        <v>1</v>
      </c>
      <c r="M1239" s="849">
        <v>252</v>
      </c>
      <c r="N1239" s="832">
        <v>1</v>
      </c>
      <c r="O1239" s="832">
        <v>252</v>
      </c>
      <c r="P1239" s="849"/>
      <c r="Q1239" s="849"/>
      <c r="R1239" s="837"/>
      <c r="S1239" s="850"/>
    </row>
    <row r="1240" spans="1:19" ht="14.45" customHeight="1" x14ac:dyDescent="0.2">
      <c r="A1240" s="831" t="s">
        <v>6417</v>
      </c>
      <c r="B1240" s="832" t="s">
        <v>6418</v>
      </c>
      <c r="C1240" s="832" t="s">
        <v>609</v>
      </c>
      <c r="D1240" s="832" t="s">
        <v>2955</v>
      </c>
      <c r="E1240" s="832" t="s">
        <v>6412</v>
      </c>
      <c r="F1240" s="832" t="s">
        <v>6502</v>
      </c>
      <c r="G1240" s="832" t="s">
        <v>6503</v>
      </c>
      <c r="H1240" s="849">
        <v>2</v>
      </c>
      <c r="I1240" s="849">
        <v>252</v>
      </c>
      <c r="J1240" s="832">
        <v>1.984251968503937</v>
      </c>
      <c r="K1240" s="832">
        <v>126</v>
      </c>
      <c r="L1240" s="849">
        <v>1</v>
      </c>
      <c r="M1240" s="849">
        <v>127</v>
      </c>
      <c r="N1240" s="832">
        <v>1</v>
      </c>
      <c r="O1240" s="832">
        <v>127</v>
      </c>
      <c r="P1240" s="849"/>
      <c r="Q1240" s="849"/>
      <c r="R1240" s="837"/>
      <c r="S1240" s="850"/>
    </row>
    <row r="1241" spans="1:19" ht="14.45" customHeight="1" x14ac:dyDescent="0.2">
      <c r="A1241" s="831" t="s">
        <v>6417</v>
      </c>
      <c r="B1241" s="832" t="s">
        <v>6418</v>
      </c>
      <c r="C1241" s="832" t="s">
        <v>609</v>
      </c>
      <c r="D1241" s="832" t="s">
        <v>2955</v>
      </c>
      <c r="E1241" s="832" t="s">
        <v>6412</v>
      </c>
      <c r="F1241" s="832" t="s">
        <v>6506</v>
      </c>
      <c r="G1241" s="832" t="s">
        <v>6507</v>
      </c>
      <c r="H1241" s="849"/>
      <c r="I1241" s="849"/>
      <c r="J1241" s="832"/>
      <c r="K1241" s="832"/>
      <c r="L1241" s="849">
        <v>2</v>
      </c>
      <c r="M1241" s="849">
        <v>992</v>
      </c>
      <c r="N1241" s="832">
        <v>1</v>
      </c>
      <c r="O1241" s="832">
        <v>496</v>
      </c>
      <c r="P1241" s="849"/>
      <c r="Q1241" s="849"/>
      <c r="R1241" s="837"/>
      <c r="S1241" s="850"/>
    </row>
    <row r="1242" spans="1:19" ht="14.45" customHeight="1" x14ac:dyDescent="0.2">
      <c r="A1242" s="831" t="s">
        <v>6417</v>
      </c>
      <c r="B1242" s="832" t="s">
        <v>6418</v>
      </c>
      <c r="C1242" s="832" t="s">
        <v>609</v>
      </c>
      <c r="D1242" s="832" t="s">
        <v>2955</v>
      </c>
      <c r="E1242" s="832" t="s">
        <v>6412</v>
      </c>
      <c r="F1242" s="832" t="s">
        <v>6522</v>
      </c>
      <c r="G1242" s="832" t="s">
        <v>6523</v>
      </c>
      <c r="H1242" s="849">
        <v>2</v>
      </c>
      <c r="I1242" s="849">
        <v>614</v>
      </c>
      <c r="J1242" s="832"/>
      <c r="K1242" s="832">
        <v>307</v>
      </c>
      <c r="L1242" s="849"/>
      <c r="M1242" s="849"/>
      <c r="N1242" s="832"/>
      <c r="O1242" s="832"/>
      <c r="P1242" s="849"/>
      <c r="Q1242" s="849"/>
      <c r="R1242" s="837"/>
      <c r="S1242" s="850"/>
    </row>
    <row r="1243" spans="1:19" ht="14.45" customHeight="1" x14ac:dyDescent="0.2">
      <c r="A1243" s="831" t="s">
        <v>6417</v>
      </c>
      <c r="B1243" s="832" t="s">
        <v>6418</v>
      </c>
      <c r="C1243" s="832" t="s">
        <v>609</v>
      </c>
      <c r="D1243" s="832" t="s">
        <v>2960</v>
      </c>
      <c r="E1243" s="832" t="s">
        <v>6412</v>
      </c>
      <c r="F1243" s="832" t="s">
        <v>6470</v>
      </c>
      <c r="G1243" s="832" t="s">
        <v>6471</v>
      </c>
      <c r="H1243" s="849">
        <v>8</v>
      </c>
      <c r="I1243" s="849">
        <v>2008</v>
      </c>
      <c r="J1243" s="832">
        <v>1.9920634920634921</v>
      </c>
      <c r="K1243" s="832">
        <v>251</v>
      </c>
      <c r="L1243" s="849">
        <v>4</v>
      </c>
      <c r="M1243" s="849">
        <v>1008</v>
      </c>
      <c r="N1243" s="832">
        <v>1</v>
      </c>
      <c r="O1243" s="832">
        <v>252</v>
      </c>
      <c r="P1243" s="849">
        <v>2</v>
      </c>
      <c r="Q1243" s="849">
        <v>508</v>
      </c>
      <c r="R1243" s="837">
        <v>0.50396825396825395</v>
      </c>
      <c r="S1243" s="850">
        <v>254</v>
      </c>
    </row>
    <row r="1244" spans="1:19" ht="14.45" customHeight="1" x14ac:dyDescent="0.2">
      <c r="A1244" s="831" t="s">
        <v>6417</v>
      </c>
      <c r="B1244" s="832" t="s">
        <v>6418</v>
      </c>
      <c r="C1244" s="832" t="s">
        <v>609</v>
      </c>
      <c r="D1244" s="832" t="s">
        <v>2960</v>
      </c>
      <c r="E1244" s="832" t="s">
        <v>6412</v>
      </c>
      <c r="F1244" s="832" t="s">
        <v>6502</v>
      </c>
      <c r="G1244" s="832" t="s">
        <v>6503</v>
      </c>
      <c r="H1244" s="849">
        <v>18</v>
      </c>
      <c r="I1244" s="849">
        <v>2268</v>
      </c>
      <c r="J1244" s="832">
        <v>1.1166912850812407</v>
      </c>
      <c r="K1244" s="832">
        <v>126</v>
      </c>
      <c r="L1244" s="849">
        <v>16</v>
      </c>
      <c r="M1244" s="849">
        <v>2031</v>
      </c>
      <c r="N1244" s="832">
        <v>1</v>
      </c>
      <c r="O1244" s="832">
        <v>126.9375</v>
      </c>
      <c r="P1244" s="849">
        <v>5</v>
      </c>
      <c r="Q1244" s="849">
        <v>630</v>
      </c>
      <c r="R1244" s="837">
        <v>0.31019202363367798</v>
      </c>
      <c r="S1244" s="850">
        <v>126</v>
      </c>
    </row>
    <row r="1245" spans="1:19" ht="14.45" customHeight="1" x14ac:dyDescent="0.2">
      <c r="A1245" s="831" t="s">
        <v>6417</v>
      </c>
      <c r="B1245" s="832" t="s">
        <v>6418</v>
      </c>
      <c r="C1245" s="832" t="s">
        <v>609</v>
      </c>
      <c r="D1245" s="832" t="s">
        <v>2960</v>
      </c>
      <c r="E1245" s="832" t="s">
        <v>6412</v>
      </c>
      <c r="F1245" s="832" t="s">
        <v>6506</v>
      </c>
      <c r="G1245" s="832" t="s">
        <v>6507</v>
      </c>
      <c r="H1245" s="849">
        <v>14</v>
      </c>
      <c r="I1245" s="849">
        <v>6930</v>
      </c>
      <c r="J1245" s="832">
        <v>0.77620967741935487</v>
      </c>
      <c r="K1245" s="832">
        <v>495</v>
      </c>
      <c r="L1245" s="849">
        <v>18</v>
      </c>
      <c r="M1245" s="849">
        <v>8928</v>
      </c>
      <c r="N1245" s="832">
        <v>1</v>
      </c>
      <c r="O1245" s="832">
        <v>496</v>
      </c>
      <c r="P1245" s="849">
        <v>2</v>
      </c>
      <c r="Q1245" s="849">
        <v>996</v>
      </c>
      <c r="R1245" s="837">
        <v>0.11155913978494623</v>
      </c>
      <c r="S1245" s="850">
        <v>498</v>
      </c>
    </row>
    <row r="1246" spans="1:19" ht="14.45" customHeight="1" x14ac:dyDescent="0.2">
      <c r="A1246" s="831" t="s">
        <v>6417</v>
      </c>
      <c r="B1246" s="832" t="s">
        <v>6418</v>
      </c>
      <c r="C1246" s="832" t="s">
        <v>609</v>
      </c>
      <c r="D1246" s="832" t="s">
        <v>2960</v>
      </c>
      <c r="E1246" s="832" t="s">
        <v>6412</v>
      </c>
      <c r="F1246" s="832" t="s">
        <v>6510</v>
      </c>
      <c r="G1246" s="832" t="s">
        <v>6507</v>
      </c>
      <c r="H1246" s="849">
        <v>3</v>
      </c>
      <c r="I1246" s="849">
        <v>1704</v>
      </c>
      <c r="J1246" s="832">
        <v>0.99824253075571179</v>
      </c>
      <c r="K1246" s="832">
        <v>568</v>
      </c>
      <c r="L1246" s="849">
        <v>3</v>
      </c>
      <c r="M1246" s="849">
        <v>1707</v>
      </c>
      <c r="N1246" s="832">
        <v>1</v>
      </c>
      <c r="O1246" s="832">
        <v>569</v>
      </c>
      <c r="P1246" s="849">
        <v>7</v>
      </c>
      <c r="Q1246" s="849">
        <v>4011</v>
      </c>
      <c r="R1246" s="837">
        <v>2.3497363796133568</v>
      </c>
      <c r="S1246" s="850">
        <v>573</v>
      </c>
    </row>
    <row r="1247" spans="1:19" ht="14.45" customHeight="1" x14ac:dyDescent="0.2">
      <c r="A1247" s="831" t="s">
        <v>6417</v>
      </c>
      <c r="B1247" s="832" t="s">
        <v>6418</v>
      </c>
      <c r="C1247" s="832" t="s">
        <v>609</v>
      </c>
      <c r="D1247" s="832" t="s">
        <v>2960</v>
      </c>
      <c r="E1247" s="832" t="s">
        <v>6412</v>
      </c>
      <c r="F1247" s="832" t="s">
        <v>6522</v>
      </c>
      <c r="G1247" s="832" t="s">
        <v>6523</v>
      </c>
      <c r="H1247" s="849">
        <v>2</v>
      </c>
      <c r="I1247" s="849">
        <v>614</v>
      </c>
      <c r="J1247" s="832"/>
      <c r="K1247" s="832">
        <v>307</v>
      </c>
      <c r="L1247" s="849"/>
      <c r="M1247" s="849"/>
      <c r="N1247" s="832"/>
      <c r="O1247" s="832"/>
      <c r="P1247" s="849"/>
      <c r="Q1247" s="849"/>
      <c r="R1247" s="837"/>
      <c r="S1247" s="850"/>
    </row>
    <row r="1248" spans="1:19" ht="14.45" customHeight="1" x14ac:dyDescent="0.2">
      <c r="A1248" s="831" t="s">
        <v>6417</v>
      </c>
      <c r="B1248" s="832" t="s">
        <v>6418</v>
      </c>
      <c r="C1248" s="832" t="s">
        <v>609</v>
      </c>
      <c r="D1248" s="832" t="s">
        <v>2960</v>
      </c>
      <c r="E1248" s="832" t="s">
        <v>6412</v>
      </c>
      <c r="F1248" s="832" t="s">
        <v>6525</v>
      </c>
      <c r="G1248" s="832" t="s">
        <v>6523</v>
      </c>
      <c r="H1248" s="849"/>
      <c r="I1248" s="849"/>
      <c r="J1248" s="832"/>
      <c r="K1248" s="832"/>
      <c r="L1248" s="849">
        <v>3</v>
      </c>
      <c r="M1248" s="849">
        <v>1143</v>
      </c>
      <c r="N1248" s="832">
        <v>1</v>
      </c>
      <c r="O1248" s="832">
        <v>381</v>
      </c>
      <c r="P1248" s="849"/>
      <c r="Q1248" s="849"/>
      <c r="R1248" s="837"/>
      <c r="S1248" s="850"/>
    </row>
    <row r="1249" spans="1:19" ht="14.45" customHeight="1" x14ac:dyDescent="0.2">
      <c r="A1249" s="831" t="s">
        <v>6417</v>
      </c>
      <c r="B1249" s="832" t="s">
        <v>6418</v>
      </c>
      <c r="C1249" s="832" t="s">
        <v>609</v>
      </c>
      <c r="D1249" s="832" t="s">
        <v>6408</v>
      </c>
      <c r="E1249" s="832" t="s">
        <v>6412</v>
      </c>
      <c r="F1249" s="832" t="s">
        <v>6502</v>
      </c>
      <c r="G1249" s="832" t="s">
        <v>6503</v>
      </c>
      <c r="H1249" s="849"/>
      <c r="I1249" s="849"/>
      <c r="J1249" s="832"/>
      <c r="K1249" s="832"/>
      <c r="L1249" s="849">
        <v>1</v>
      </c>
      <c r="M1249" s="849">
        <v>127</v>
      </c>
      <c r="N1249" s="832">
        <v>1</v>
      </c>
      <c r="O1249" s="832">
        <v>127</v>
      </c>
      <c r="P1249" s="849"/>
      <c r="Q1249" s="849"/>
      <c r="R1249" s="837"/>
      <c r="S1249" s="850"/>
    </row>
    <row r="1250" spans="1:19" ht="14.45" customHeight="1" x14ac:dyDescent="0.2">
      <c r="A1250" s="831" t="s">
        <v>6417</v>
      </c>
      <c r="B1250" s="832" t="s">
        <v>6418</v>
      </c>
      <c r="C1250" s="832" t="s">
        <v>609</v>
      </c>
      <c r="D1250" s="832" t="s">
        <v>6408</v>
      </c>
      <c r="E1250" s="832" t="s">
        <v>6412</v>
      </c>
      <c r="F1250" s="832" t="s">
        <v>6510</v>
      </c>
      <c r="G1250" s="832" t="s">
        <v>6507</v>
      </c>
      <c r="H1250" s="849"/>
      <c r="I1250" s="849"/>
      <c r="J1250" s="832"/>
      <c r="K1250" s="832"/>
      <c r="L1250" s="849">
        <v>2</v>
      </c>
      <c r="M1250" s="849">
        <v>1138</v>
      </c>
      <c r="N1250" s="832">
        <v>1</v>
      </c>
      <c r="O1250" s="832">
        <v>569</v>
      </c>
      <c r="P1250" s="849"/>
      <c r="Q1250" s="849"/>
      <c r="R1250" s="837"/>
      <c r="S1250" s="850"/>
    </row>
    <row r="1251" spans="1:19" ht="14.45" customHeight="1" x14ac:dyDescent="0.2">
      <c r="A1251" s="831" t="s">
        <v>6417</v>
      </c>
      <c r="B1251" s="832" t="s">
        <v>6418</v>
      </c>
      <c r="C1251" s="832" t="s">
        <v>609</v>
      </c>
      <c r="D1251" s="832" t="s">
        <v>2961</v>
      </c>
      <c r="E1251" s="832" t="s">
        <v>6412</v>
      </c>
      <c r="F1251" s="832" t="s">
        <v>6470</v>
      </c>
      <c r="G1251" s="832" t="s">
        <v>6471</v>
      </c>
      <c r="H1251" s="849">
        <v>2</v>
      </c>
      <c r="I1251" s="849">
        <v>502</v>
      </c>
      <c r="J1251" s="832">
        <v>0.49801587301587302</v>
      </c>
      <c r="K1251" s="832">
        <v>251</v>
      </c>
      <c r="L1251" s="849">
        <v>4</v>
      </c>
      <c r="M1251" s="849">
        <v>1008</v>
      </c>
      <c r="N1251" s="832">
        <v>1</v>
      </c>
      <c r="O1251" s="832">
        <v>252</v>
      </c>
      <c r="P1251" s="849"/>
      <c r="Q1251" s="849"/>
      <c r="R1251" s="837"/>
      <c r="S1251" s="850"/>
    </row>
    <row r="1252" spans="1:19" ht="14.45" customHeight="1" x14ac:dyDescent="0.2">
      <c r="A1252" s="831" t="s">
        <v>6417</v>
      </c>
      <c r="B1252" s="832" t="s">
        <v>6418</v>
      </c>
      <c r="C1252" s="832" t="s">
        <v>609</v>
      </c>
      <c r="D1252" s="832" t="s">
        <v>2961</v>
      </c>
      <c r="E1252" s="832" t="s">
        <v>6412</v>
      </c>
      <c r="F1252" s="832" t="s">
        <v>6502</v>
      </c>
      <c r="G1252" s="832" t="s">
        <v>6503</v>
      </c>
      <c r="H1252" s="849">
        <v>18</v>
      </c>
      <c r="I1252" s="849">
        <v>2268</v>
      </c>
      <c r="J1252" s="832">
        <v>4.4733727810650885</v>
      </c>
      <c r="K1252" s="832">
        <v>126</v>
      </c>
      <c r="L1252" s="849">
        <v>4</v>
      </c>
      <c r="M1252" s="849">
        <v>507</v>
      </c>
      <c r="N1252" s="832">
        <v>1</v>
      </c>
      <c r="O1252" s="832">
        <v>126.75</v>
      </c>
      <c r="P1252" s="849"/>
      <c r="Q1252" s="849"/>
      <c r="R1252" s="837"/>
      <c r="S1252" s="850"/>
    </row>
    <row r="1253" spans="1:19" ht="14.45" customHeight="1" x14ac:dyDescent="0.2">
      <c r="A1253" s="831" t="s">
        <v>6417</v>
      </c>
      <c r="B1253" s="832" t="s">
        <v>6418</v>
      </c>
      <c r="C1253" s="832" t="s">
        <v>609</v>
      </c>
      <c r="D1253" s="832" t="s">
        <v>2961</v>
      </c>
      <c r="E1253" s="832" t="s">
        <v>6412</v>
      </c>
      <c r="F1253" s="832" t="s">
        <v>6508</v>
      </c>
      <c r="G1253" s="832" t="s">
        <v>6509</v>
      </c>
      <c r="H1253" s="849"/>
      <c r="I1253" s="849"/>
      <c r="J1253" s="832"/>
      <c r="K1253" s="832"/>
      <c r="L1253" s="849">
        <v>3</v>
      </c>
      <c r="M1253" s="849">
        <v>2067</v>
      </c>
      <c r="N1253" s="832">
        <v>1</v>
      </c>
      <c r="O1253" s="832">
        <v>689</v>
      </c>
      <c r="P1253" s="849"/>
      <c r="Q1253" s="849"/>
      <c r="R1253" s="837"/>
      <c r="S1253" s="850"/>
    </row>
    <row r="1254" spans="1:19" ht="14.45" customHeight="1" x14ac:dyDescent="0.2">
      <c r="A1254" s="831" t="s">
        <v>6417</v>
      </c>
      <c r="B1254" s="832" t="s">
        <v>6418</v>
      </c>
      <c r="C1254" s="832" t="s">
        <v>609</v>
      </c>
      <c r="D1254" s="832" t="s">
        <v>2961</v>
      </c>
      <c r="E1254" s="832" t="s">
        <v>6412</v>
      </c>
      <c r="F1254" s="832" t="s">
        <v>6522</v>
      </c>
      <c r="G1254" s="832" t="s">
        <v>6523</v>
      </c>
      <c r="H1254" s="849">
        <v>8</v>
      </c>
      <c r="I1254" s="849">
        <v>2456</v>
      </c>
      <c r="J1254" s="832">
        <v>1.5948051948051949</v>
      </c>
      <c r="K1254" s="832">
        <v>307</v>
      </c>
      <c r="L1254" s="849">
        <v>5</v>
      </c>
      <c r="M1254" s="849">
        <v>1540</v>
      </c>
      <c r="N1254" s="832">
        <v>1</v>
      </c>
      <c r="O1254" s="832">
        <v>308</v>
      </c>
      <c r="P1254" s="849"/>
      <c r="Q1254" s="849"/>
      <c r="R1254" s="837"/>
      <c r="S1254" s="850"/>
    </row>
    <row r="1255" spans="1:19" ht="14.45" customHeight="1" x14ac:dyDescent="0.2">
      <c r="A1255" s="831" t="s">
        <v>6417</v>
      </c>
      <c r="B1255" s="832" t="s">
        <v>6418</v>
      </c>
      <c r="C1255" s="832" t="s">
        <v>609</v>
      </c>
      <c r="D1255" s="832" t="s">
        <v>2961</v>
      </c>
      <c r="E1255" s="832" t="s">
        <v>6412</v>
      </c>
      <c r="F1255" s="832" t="s">
        <v>6524</v>
      </c>
      <c r="G1255" s="832" t="s">
        <v>6519</v>
      </c>
      <c r="H1255" s="849"/>
      <c r="I1255" s="849"/>
      <c r="J1255" s="832"/>
      <c r="K1255" s="832"/>
      <c r="L1255" s="849">
        <v>1</v>
      </c>
      <c r="M1255" s="849">
        <v>179</v>
      </c>
      <c r="N1255" s="832">
        <v>1</v>
      </c>
      <c r="O1255" s="832">
        <v>179</v>
      </c>
      <c r="P1255" s="849"/>
      <c r="Q1255" s="849"/>
      <c r="R1255" s="837"/>
      <c r="S1255" s="850"/>
    </row>
    <row r="1256" spans="1:19" ht="14.45" customHeight="1" x14ac:dyDescent="0.2">
      <c r="A1256" s="831" t="s">
        <v>6417</v>
      </c>
      <c r="B1256" s="832" t="s">
        <v>6418</v>
      </c>
      <c r="C1256" s="832" t="s">
        <v>609</v>
      </c>
      <c r="D1256" s="832" t="s">
        <v>2961</v>
      </c>
      <c r="E1256" s="832" t="s">
        <v>6412</v>
      </c>
      <c r="F1256" s="832" t="s">
        <v>6525</v>
      </c>
      <c r="G1256" s="832" t="s">
        <v>6523</v>
      </c>
      <c r="H1256" s="849">
        <v>19</v>
      </c>
      <c r="I1256" s="849">
        <v>7220</v>
      </c>
      <c r="J1256" s="832">
        <v>9.4750656167979006</v>
      </c>
      <c r="K1256" s="832">
        <v>380</v>
      </c>
      <c r="L1256" s="849">
        <v>2</v>
      </c>
      <c r="M1256" s="849">
        <v>762</v>
      </c>
      <c r="N1256" s="832">
        <v>1</v>
      </c>
      <c r="O1256" s="832">
        <v>381</v>
      </c>
      <c r="P1256" s="849"/>
      <c r="Q1256" s="849"/>
      <c r="R1256" s="837"/>
      <c r="S1256" s="850"/>
    </row>
    <row r="1257" spans="1:19" ht="14.45" customHeight="1" x14ac:dyDescent="0.2">
      <c r="A1257" s="831" t="s">
        <v>6417</v>
      </c>
      <c r="B1257" s="832" t="s">
        <v>6418</v>
      </c>
      <c r="C1257" s="832" t="s">
        <v>609</v>
      </c>
      <c r="D1257" s="832" t="s">
        <v>6373</v>
      </c>
      <c r="E1257" s="832" t="s">
        <v>6412</v>
      </c>
      <c r="F1257" s="832" t="s">
        <v>6470</v>
      </c>
      <c r="G1257" s="832" t="s">
        <v>6471</v>
      </c>
      <c r="H1257" s="849">
        <v>1</v>
      </c>
      <c r="I1257" s="849">
        <v>251</v>
      </c>
      <c r="J1257" s="832"/>
      <c r="K1257" s="832">
        <v>251</v>
      </c>
      <c r="L1257" s="849"/>
      <c r="M1257" s="849"/>
      <c r="N1257" s="832"/>
      <c r="O1257" s="832"/>
      <c r="P1257" s="849"/>
      <c r="Q1257" s="849"/>
      <c r="R1257" s="837"/>
      <c r="S1257" s="850"/>
    </row>
    <row r="1258" spans="1:19" ht="14.45" customHeight="1" x14ac:dyDescent="0.2">
      <c r="A1258" s="831" t="s">
        <v>6417</v>
      </c>
      <c r="B1258" s="832" t="s">
        <v>6418</v>
      </c>
      <c r="C1258" s="832" t="s">
        <v>609</v>
      </c>
      <c r="D1258" s="832" t="s">
        <v>6373</v>
      </c>
      <c r="E1258" s="832" t="s">
        <v>6412</v>
      </c>
      <c r="F1258" s="832" t="s">
        <v>6502</v>
      </c>
      <c r="G1258" s="832" t="s">
        <v>6503</v>
      </c>
      <c r="H1258" s="849">
        <v>13</v>
      </c>
      <c r="I1258" s="849">
        <v>1638</v>
      </c>
      <c r="J1258" s="832"/>
      <c r="K1258" s="832">
        <v>126</v>
      </c>
      <c r="L1258" s="849"/>
      <c r="M1258" s="849"/>
      <c r="N1258" s="832"/>
      <c r="O1258" s="832"/>
      <c r="P1258" s="849"/>
      <c r="Q1258" s="849"/>
      <c r="R1258" s="837"/>
      <c r="S1258" s="850"/>
    </row>
    <row r="1259" spans="1:19" ht="14.45" customHeight="1" x14ac:dyDescent="0.2">
      <c r="A1259" s="831" t="s">
        <v>6417</v>
      </c>
      <c r="B1259" s="832" t="s">
        <v>6418</v>
      </c>
      <c r="C1259" s="832" t="s">
        <v>609</v>
      </c>
      <c r="D1259" s="832" t="s">
        <v>6373</v>
      </c>
      <c r="E1259" s="832" t="s">
        <v>6412</v>
      </c>
      <c r="F1259" s="832" t="s">
        <v>6506</v>
      </c>
      <c r="G1259" s="832" t="s">
        <v>6507</v>
      </c>
      <c r="H1259" s="849">
        <v>2</v>
      </c>
      <c r="I1259" s="849">
        <v>990</v>
      </c>
      <c r="J1259" s="832"/>
      <c r="K1259" s="832">
        <v>495</v>
      </c>
      <c r="L1259" s="849"/>
      <c r="M1259" s="849"/>
      <c r="N1259" s="832"/>
      <c r="O1259" s="832"/>
      <c r="P1259" s="849"/>
      <c r="Q1259" s="849"/>
      <c r="R1259" s="837"/>
      <c r="S1259" s="850"/>
    </row>
    <row r="1260" spans="1:19" ht="14.45" customHeight="1" x14ac:dyDescent="0.2">
      <c r="A1260" s="831" t="s">
        <v>6417</v>
      </c>
      <c r="B1260" s="832" t="s">
        <v>6418</v>
      </c>
      <c r="C1260" s="832" t="s">
        <v>609</v>
      </c>
      <c r="D1260" s="832" t="s">
        <v>6373</v>
      </c>
      <c r="E1260" s="832" t="s">
        <v>6412</v>
      </c>
      <c r="F1260" s="832" t="s">
        <v>6508</v>
      </c>
      <c r="G1260" s="832" t="s">
        <v>6509</v>
      </c>
      <c r="H1260" s="849">
        <v>3</v>
      </c>
      <c r="I1260" s="849">
        <v>2064</v>
      </c>
      <c r="J1260" s="832"/>
      <c r="K1260" s="832">
        <v>688</v>
      </c>
      <c r="L1260" s="849"/>
      <c r="M1260" s="849"/>
      <c r="N1260" s="832"/>
      <c r="O1260" s="832"/>
      <c r="P1260" s="849"/>
      <c r="Q1260" s="849"/>
      <c r="R1260" s="837"/>
      <c r="S1260" s="850"/>
    </row>
    <row r="1261" spans="1:19" ht="14.45" customHeight="1" x14ac:dyDescent="0.2">
      <c r="A1261" s="831" t="s">
        <v>6417</v>
      </c>
      <c r="B1261" s="832" t="s">
        <v>6418</v>
      </c>
      <c r="C1261" s="832" t="s">
        <v>609</v>
      </c>
      <c r="D1261" s="832" t="s">
        <v>6373</v>
      </c>
      <c r="E1261" s="832" t="s">
        <v>6412</v>
      </c>
      <c r="F1261" s="832" t="s">
        <v>6520</v>
      </c>
      <c r="G1261" s="832" t="s">
        <v>6521</v>
      </c>
      <c r="H1261" s="849">
        <v>3</v>
      </c>
      <c r="I1261" s="849">
        <v>255</v>
      </c>
      <c r="J1261" s="832"/>
      <c r="K1261" s="832">
        <v>85</v>
      </c>
      <c r="L1261" s="849"/>
      <c r="M1261" s="849"/>
      <c r="N1261" s="832"/>
      <c r="O1261" s="832"/>
      <c r="P1261" s="849"/>
      <c r="Q1261" s="849"/>
      <c r="R1261" s="837"/>
      <c r="S1261" s="850"/>
    </row>
    <row r="1262" spans="1:19" ht="14.45" customHeight="1" x14ac:dyDescent="0.2">
      <c r="A1262" s="831" t="s">
        <v>6417</v>
      </c>
      <c r="B1262" s="832" t="s">
        <v>6418</v>
      </c>
      <c r="C1262" s="832" t="s">
        <v>609</v>
      </c>
      <c r="D1262" s="832" t="s">
        <v>6373</v>
      </c>
      <c r="E1262" s="832" t="s">
        <v>6412</v>
      </c>
      <c r="F1262" s="832" t="s">
        <v>6522</v>
      </c>
      <c r="G1262" s="832" t="s">
        <v>6523</v>
      </c>
      <c r="H1262" s="849">
        <v>8</v>
      </c>
      <c r="I1262" s="849">
        <v>2456</v>
      </c>
      <c r="J1262" s="832"/>
      <c r="K1262" s="832">
        <v>307</v>
      </c>
      <c r="L1262" s="849"/>
      <c r="M1262" s="849"/>
      <c r="N1262" s="832"/>
      <c r="O1262" s="832"/>
      <c r="P1262" s="849"/>
      <c r="Q1262" s="849"/>
      <c r="R1262" s="837"/>
      <c r="S1262" s="850"/>
    </row>
    <row r="1263" spans="1:19" ht="14.45" customHeight="1" x14ac:dyDescent="0.2">
      <c r="A1263" s="831" t="s">
        <v>6417</v>
      </c>
      <c r="B1263" s="832" t="s">
        <v>6418</v>
      </c>
      <c r="C1263" s="832" t="s">
        <v>609</v>
      </c>
      <c r="D1263" s="832" t="s">
        <v>6373</v>
      </c>
      <c r="E1263" s="832" t="s">
        <v>6412</v>
      </c>
      <c r="F1263" s="832" t="s">
        <v>6525</v>
      </c>
      <c r="G1263" s="832" t="s">
        <v>6523</v>
      </c>
      <c r="H1263" s="849">
        <v>1</v>
      </c>
      <c r="I1263" s="849">
        <v>380</v>
      </c>
      <c r="J1263" s="832"/>
      <c r="K1263" s="832">
        <v>380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5" customHeight="1" x14ac:dyDescent="0.2">
      <c r="A1264" s="831" t="s">
        <v>6417</v>
      </c>
      <c r="B1264" s="832" t="s">
        <v>6418</v>
      </c>
      <c r="C1264" s="832" t="s">
        <v>609</v>
      </c>
      <c r="D1264" s="832" t="s">
        <v>6373</v>
      </c>
      <c r="E1264" s="832" t="s">
        <v>6412</v>
      </c>
      <c r="F1264" s="832" t="s">
        <v>6526</v>
      </c>
      <c r="G1264" s="832" t="s">
        <v>6527</v>
      </c>
      <c r="H1264" s="849">
        <v>1</v>
      </c>
      <c r="I1264" s="849">
        <v>272</v>
      </c>
      <c r="J1264" s="832"/>
      <c r="K1264" s="832">
        <v>272</v>
      </c>
      <c r="L1264" s="849"/>
      <c r="M1264" s="849"/>
      <c r="N1264" s="832"/>
      <c r="O1264" s="832"/>
      <c r="P1264" s="849"/>
      <c r="Q1264" s="849"/>
      <c r="R1264" s="837"/>
      <c r="S1264" s="850"/>
    </row>
    <row r="1265" spans="1:19" ht="14.45" customHeight="1" x14ac:dyDescent="0.2">
      <c r="A1265" s="831" t="s">
        <v>6417</v>
      </c>
      <c r="B1265" s="832" t="s">
        <v>6418</v>
      </c>
      <c r="C1265" s="832" t="s">
        <v>609</v>
      </c>
      <c r="D1265" s="832" t="s">
        <v>6384</v>
      </c>
      <c r="E1265" s="832" t="s">
        <v>6412</v>
      </c>
      <c r="F1265" s="832" t="s">
        <v>6470</v>
      </c>
      <c r="G1265" s="832" t="s">
        <v>6471</v>
      </c>
      <c r="H1265" s="849">
        <v>1</v>
      </c>
      <c r="I1265" s="849">
        <v>251</v>
      </c>
      <c r="J1265" s="832"/>
      <c r="K1265" s="832">
        <v>251</v>
      </c>
      <c r="L1265" s="849"/>
      <c r="M1265" s="849"/>
      <c r="N1265" s="832"/>
      <c r="O1265" s="832"/>
      <c r="P1265" s="849"/>
      <c r="Q1265" s="849"/>
      <c r="R1265" s="837"/>
      <c r="S1265" s="850"/>
    </row>
    <row r="1266" spans="1:19" ht="14.45" customHeight="1" x14ac:dyDescent="0.2">
      <c r="A1266" s="831" t="s">
        <v>6417</v>
      </c>
      <c r="B1266" s="832" t="s">
        <v>6418</v>
      </c>
      <c r="C1266" s="832" t="s">
        <v>609</v>
      </c>
      <c r="D1266" s="832" t="s">
        <v>6384</v>
      </c>
      <c r="E1266" s="832" t="s">
        <v>6412</v>
      </c>
      <c r="F1266" s="832" t="s">
        <v>6502</v>
      </c>
      <c r="G1266" s="832" t="s">
        <v>6503</v>
      </c>
      <c r="H1266" s="849">
        <v>1</v>
      </c>
      <c r="I1266" s="849">
        <v>126</v>
      </c>
      <c r="J1266" s="832"/>
      <c r="K1266" s="832">
        <v>126</v>
      </c>
      <c r="L1266" s="849"/>
      <c r="M1266" s="849"/>
      <c r="N1266" s="832"/>
      <c r="O1266" s="832"/>
      <c r="P1266" s="849"/>
      <c r="Q1266" s="849"/>
      <c r="R1266" s="837"/>
      <c r="S1266" s="850"/>
    </row>
    <row r="1267" spans="1:19" ht="14.45" customHeight="1" x14ac:dyDescent="0.2">
      <c r="A1267" s="831" t="s">
        <v>6417</v>
      </c>
      <c r="B1267" s="832" t="s">
        <v>6418</v>
      </c>
      <c r="C1267" s="832" t="s">
        <v>609</v>
      </c>
      <c r="D1267" s="832" t="s">
        <v>6384</v>
      </c>
      <c r="E1267" s="832" t="s">
        <v>6412</v>
      </c>
      <c r="F1267" s="832" t="s">
        <v>6512</v>
      </c>
      <c r="G1267" s="832" t="s">
        <v>6513</v>
      </c>
      <c r="H1267" s="849">
        <v>1</v>
      </c>
      <c r="I1267" s="849">
        <v>462</v>
      </c>
      <c r="J1267" s="832"/>
      <c r="K1267" s="832">
        <v>462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5" customHeight="1" x14ac:dyDescent="0.2">
      <c r="A1268" s="831" t="s">
        <v>6417</v>
      </c>
      <c r="B1268" s="832" t="s">
        <v>6418</v>
      </c>
      <c r="C1268" s="832" t="s">
        <v>609</v>
      </c>
      <c r="D1268" s="832" t="s">
        <v>6405</v>
      </c>
      <c r="E1268" s="832" t="s">
        <v>6412</v>
      </c>
      <c r="F1268" s="832" t="s">
        <v>6470</v>
      </c>
      <c r="G1268" s="832" t="s">
        <v>6471</v>
      </c>
      <c r="H1268" s="849">
        <v>2</v>
      </c>
      <c r="I1268" s="849">
        <v>502</v>
      </c>
      <c r="J1268" s="832"/>
      <c r="K1268" s="832">
        <v>251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5" customHeight="1" x14ac:dyDescent="0.2">
      <c r="A1269" s="831" t="s">
        <v>6417</v>
      </c>
      <c r="B1269" s="832" t="s">
        <v>6418</v>
      </c>
      <c r="C1269" s="832" t="s">
        <v>609</v>
      </c>
      <c r="D1269" s="832" t="s">
        <v>6405</v>
      </c>
      <c r="E1269" s="832" t="s">
        <v>6412</v>
      </c>
      <c r="F1269" s="832" t="s">
        <v>6502</v>
      </c>
      <c r="G1269" s="832" t="s">
        <v>6503</v>
      </c>
      <c r="H1269" s="849">
        <v>2</v>
      </c>
      <c r="I1269" s="849">
        <v>252</v>
      </c>
      <c r="J1269" s="832"/>
      <c r="K1269" s="832">
        <v>126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5" customHeight="1" x14ac:dyDescent="0.2">
      <c r="A1270" s="831" t="s">
        <v>6417</v>
      </c>
      <c r="B1270" s="832" t="s">
        <v>6418</v>
      </c>
      <c r="C1270" s="832" t="s">
        <v>609</v>
      </c>
      <c r="D1270" s="832" t="s">
        <v>6405</v>
      </c>
      <c r="E1270" s="832" t="s">
        <v>6412</v>
      </c>
      <c r="F1270" s="832" t="s">
        <v>6512</v>
      </c>
      <c r="G1270" s="832" t="s">
        <v>6513</v>
      </c>
      <c r="H1270" s="849">
        <v>1</v>
      </c>
      <c r="I1270" s="849">
        <v>462</v>
      </c>
      <c r="J1270" s="832"/>
      <c r="K1270" s="832">
        <v>462</v>
      </c>
      <c r="L1270" s="849"/>
      <c r="M1270" s="849"/>
      <c r="N1270" s="832"/>
      <c r="O1270" s="832"/>
      <c r="P1270" s="849"/>
      <c r="Q1270" s="849"/>
      <c r="R1270" s="837"/>
      <c r="S1270" s="850"/>
    </row>
    <row r="1271" spans="1:19" ht="14.45" customHeight="1" x14ac:dyDescent="0.2">
      <c r="A1271" s="831" t="s">
        <v>6417</v>
      </c>
      <c r="B1271" s="832" t="s">
        <v>6418</v>
      </c>
      <c r="C1271" s="832" t="s">
        <v>609</v>
      </c>
      <c r="D1271" s="832" t="s">
        <v>6405</v>
      </c>
      <c r="E1271" s="832" t="s">
        <v>6412</v>
      </c>
      <c r="F1271" s="832" t="s">
        <v>6522</v>
      </c>
      <c r="G1271" s="832" t="s">
        <v>6523</v>
      </c>
      <c r="H1271" s="849">
        <v>1</v>
      </c>
      <c r="I1271" s="849">
        <v>307</v>
      </c>
      <c r="J1271" s="832"/>
      <c r="K1271" s="832">
        <v>307</v>
      </c>
      <c r="L1271" s="849"/>
      <c r="M1271" s="849"/>
      <c r="N1271" s="832"/>
      <c r="O1271" s="832"/>
      <c r="P1271" s="849"/>
      <c r="Q1271" s="849"/>
      <c r="R1271" s="837"/>
      <c r="S1271" s="850"/>
    </row>
    <row r="1272" spans="1:19" ht="14.45" customHeight="1" x14ac:dyDescent="0.2">
      <c r="A1272" s="831" t="s">
        <v>6417</v>
      </c>
      <c r="B1272" s="832" t="s">
        <v>6418</v>
      </c>
      <c r="C1272" s="832" t="s">
        <v>609</v>
      </c>
      <c r="D1272" s="832" t="s">
        <v>6406</v>
      </c>
      <c r="E1272" s="832" t="s">
        <v>6412</v>
      </c>
      <c r="F1272" s="832" t="s">
        <v>6470</v>
      </c>
      <c r="G1272" s="832" t="s">
        <v>6471</v>
      </c>
      <c r="H1272" s="849"/>
      <c r="I1272" s="849"/>
      <c r="J1272" s="832"/>
      <c r="K1272" s="832"/>
      <c r="L1272" s="849">
        <v>3</v>
      </c>
      <c r="M1272" s="849">
        <v>756</v>
      </c>
      <c r="N1272" s="832">
        <v>1</v>
      </c>
      <c r="O1272" s="832">
        <v>252</v>
      </c>
      <c r="P1272" s="849"/>
      <c r="Q1272" s="849"/>
      <c r="R1272" s="837"/>
      <c r="S1272" s="850"/>
    </row>
    <row r="1273" spans="1:19" ht="14.45" customHeight="1" x14ac:dyDescent="0.2">
      <c r="A1273" s="831" t="s">
        <v>6417</v>
      </c>
      <c r="B1273" s="832" t="s">
        <v>6418</v>
      </c>
      <c r="C1273" s="832" t="s">
        <v>609</v>
      </c>
      <c r="D1273" s="832" t="s">
        <v>6406</v>
      </c>
      <c r="E1273" s="832" t="s">
        <v>6412</v>
      </c>
      <c r="F1273" s="832" t="s">
        <v>6502</v>
      </c>
      <c r="G1273" s="832" t="s">
        <v>6503</v>
      </c>
      <c r="H1273" s="849"/>
      <c r="I1273" s="849"/>
      <c r="J1273" s="832"/>
      <c r="K1273" s="832"/>
      <c r="L1273" s="849">
        <v>11</v>
      </c>
      <c r="M1273" s="849">
        <v>1387</v>
      </c>
      <c r="N1273" s="832">
        <v>1</v>
      </c>
      <c r="O1273" s="832">
        <v>126.09090909090909</v>
      </c>
      <c r="P1273" s="849"/>
      <c r="Q1273" s="849"/>
      <c r="R1273" s="837"/>
      <c r="S1273" s="850"/>
    </row>
    <row r="1274" spans="1:19" ht="14.45" customHeight="1" x14ac:dyDescent="0.2">
      <c r="A1274" s="831" t="s">
        <v>6417</v>
      </c>
      <c r="B1274" s="832" t="s">
        <v>6418</v>
      </c>
      <c r="C1274" s="832" t="s">
        <v>609</v>
      </c>
      <c r="D1274" s="832" t="s">
        <v>6406</v>
      </c>
      <c r="E1274" s="832" t="s">
        <v>6412</v>
      </c>
      <c r="F1274" s="832" t="s">
        <v>6512</v>
      </c>
      <c r="G1274" s="832" t="s">
        <v>6513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1</v>
      </c>
      <c r="Q1274" s="849">
        <v>468</v>
      </c>
      <c r="R1274" s="837"/>
      <c r="S1274" s="850">
        <v>468</v>
      </c>
    </row>
    <row r="1275" spans="1:19" ht="14.45" customHeight="1" x14ac:dyDescent="0.2">
      <c r="A1275" s="831" t="s">
        <v>6417</v>
      </c>
      <c r="B1275" s="832" t="s">
        <v>6418</v>
      </c>
      <c r="C1275" s="832" t="s">
        <v>609</v>
      </c>
      <c r="D1275" s="832" t="s">
        <v>6406</v>
      </c>
      <c r="E1275" s="832" t="s">
        <v>6412</v>
      </c>
      <c r="F1275" s="832" t="s">
        <v>6482</v>
      </c>
      <c r="G1275" s="832" t="s">
        <v>6483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5</v>
      </c>
      <c r="Q1275" s="849">
        <v>610</v>
      </c>
      <c r="R1275" s="837"/>
      <c r="S1275" s="850">
        <v>122</v>
      </c>
    </row>
    <row r="1276" spans="1:19" ht="14.45" customHeight="1" x14ac:dyDescent="0.2">
      <c r="A1276" s="831" t="s">
        <v>6417</v>
      </c>
      <c r="B1276" s="832" t="s">
        <v>6418</v>
      </c>
      <c r="C1276" s="832" t="s">
        <v>609</v>
      </c>
      <c r="D1276" s="832" t="s">
        <v>6406</v>
      </c>
      <c r="E1276" s="832" t="s">
        <v>6412</v>
      </c>
      <c r="F1276" s="832" t="s">
        <v>6522</v>
      </c>
      <c r="G1276" s="832" t="s">
        <v>6523</v>
      </c>
      <c r="H1276" s="849"/>
      <c r="I1276" s="849"/>
      <c r="J1276" s="832"/>
      <c r="K1276" s="832"/>
      <c r="L1276" s="849">
        <v>4</v>
      </c>
      <c r="M1276" s="849">
        <v>1232</v>
      </c>
      <c r="N1276" s="832">
        <v>1</v>
      </c>
      <c r="O1276" s="832">
        <v>308</v>
      </c>
      <c r="P1276" s="849"/>
      <c r="Q1276" s="849"/>
      <c r="R1276" s="837"/>
      <c r="S1276" s="850"/>
    </row>
    <row r="1277" spans="1:19" ht="14.45" customHeight="1" x14ac:dyDescent="0.2">
      <c r="A1277" s="831" t="s">
        <v>6417</v>
      </c>
      <c r="B1277" s="832" t="s">
        <v>6418</v>
      </c>
      <c r="C1277" s="832" t="s">
        <v>609</v>
      </c>
      <c r="D1277" s="832" t="s">
        <v>6406</v>
      </c>
      <c r="E1277" s="832" t="s">
        <v>6412</v>
      </c>
      <c r="F1277" s="832" t="s">
        <v>6525</v>
      </c>
      <c r="G1277" s="832" t="s">
        <v>6523</v>
      </c>
      <c r="H1277" s="849"/>
      <c r="I1277" s="849"/>
      <c r="J1277" s="832"/>
      <c r="K1277" s="832"/>
      <c r="L1277" s="849">
        <v>4</v>
      </c>
      <c r="M1277" s="849">
        <v>1524</v>
      </c>
      <c r="N1277" s="832">
        <v>1</v>
      </c>
      <c r="O1277" s="832">
        <v>381</v>
      </c>
      <c r="P1277" s="849"/>
      <c r="Q1277" s="849"/>
      <c r="R1277" s="837"/>
      <c r="S1277" s="850"/>
    </row>
    <row r="1278" spans="1:19" ht="14.45" customHeight="1" x14ac:dyDescent="0.2">
      <c r="A1278" s="831" t="s">
        <v>6417</v>
      </c>
      <c r="B1278" s="832" t="s">
        <v>6418</v>
      </c>
      <c r="C1278" s="832" t="s">
        <v>609</v>
      </c>
      <c r="D1278" s="832" t="s">
        <v>6386</v>
      </c>
      <c r="E1278" s="832" t="s">
        <v>6412</v>
      </c>
      <c r="F1278" s="832" t="s">
        <v>6470</v>
      </c>
      <c r="G1278" s="832" t="s">
        <v>6471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1</v>
      </c>
      <c r="Q1278" s="849">
        <v>254</v>
      </c>
      <c r="R1278" s="837"/>
      <c r="S1278" s="850">
        <v>254</v>
      </c>
    </row>
    <row r="1279" spans="1:19" ht="14.45" customHeight="1" x14ac:dyDescent="0.2">
      <c r="A1279" s="831" t="s">
        <v>6417</v>
      </c>
      <c r="B1279" s="832" t="s">
        <v>6418</v>
      </c>
      <c r="C1279" s="832" t="s">
        <v>609</v>
      </c>
      <c r="D1279" s="832" t="s">
        <v>6386</v>
      </c>
      <c r="E1279" s="832" t="s">
        <v>6412</v>
      </c>
      <c r="F1279" s="832" t="s">
        <v>6502</v>
      </c>
      <c r="G1279" s="832" t="s">
        <v>6503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1</v>
      </c>
      <c r="Q1279" s="849">
        <v>126</v>
      </c>
      <c r="R1279" s="837"/>
      <c r="S1279" s="850">
        <v>126</v>
      </c>
    </row>
    <row r="1280" spans="1:19" ht="14.45" customHeight="1" x14ac:dyDescent="0.2">
      <c r="A1280" s="831" t="s">
        <v>6417</v>
      </c>
      <c r="B1280" s="832" t="s">
        <v>6418</v>
      </c>
      <c r="C1280" s="832" t="s">
        <v>609</v>
      </c>
      <c r="D1280" s="832" t="s">
        <v>6386</v>
      </c>
      <c r="E1280" s="832" t="s">
        <v>6412</v>
      </c>
      <c r="F1280" s="832" t="s">
        <v>6531</v>
      </c>
      <c r="G1280" s="832" t="s">
        <v>6505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</v>
      </c>
      <c r="Q1280" s="849">
        <v>409</v>
      </c>
      <c r="R1280" s="837"/>
      <c r="S1280" s="850">
        <v>409</v>
      </c>
    </row>
    <row r="1281" spans="1:19" ht="14.45" customHeight="1" x14ac:dyDescent="0.2">
      <c r="A1281" s="831" t="s">
        <v>6417</v>
      </c>
      <c r="B1281" s="832" t="s">
        <v>6418</v>
      </c>
      <c r="C1281" s="832" t="s">
        <v>609</v>
      </c>
      <c r="D1281" s="832" t="s">
        <v>2959</v>
      </c>
      <c r="E1281" s="832" t="s">
        <v>6412</v>
      </c>
      <c r="F1281" s="832" t="s">
        <v>6470</v>
      </c>
      <c r="G1281" s="832" t="s">
        <v>6471</v>
      </c>
      <c r="H1281" s="849"/>
      <c r="I1281" s="849"/>
      <c r="J1281" s="832"/>
      <c r="K1281" s="832"/>
      <c r="L1281" s="849"/>
      <c r="M1281" s="849"/>
      <c r="N1281" s="832"/>
      <c r="O1281" s="832"/>
      <c r="P1281" s="849">
        <v>3</v>
      </c>
      <c r="Q1281" s="849">
        <v>762</v>
      </c>
      <c r="R1281" s="837"/>
      <c r="S1281" s="850">
        <v>254</v>
      </c>
    </row>
    <row r="1282" spans="1:19" ht="14.45" customHeight="1" x14ac:dyDescent="0.2">
      <c r="A1282" s="831" t="s">
        <v>6417</v>
      </c>
      <c r="B1282" s="832" t="s">
        <v>6418</v>
      </c>
      <c r="C1282" s="832" t="s">
        <v>609</v>
      </c>
      <c r="D1282" s="832" t="s">
        <v>2959</v>
      </c>
      <c r="E1282" s="832" t="s">
        <v>6412</v>
      </c>
      <c r="F1282" s="832" t="s">
        <v>6502</v>
      </c>
      <c r="G1282" s="832" t="s">
        <v>6503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3</v>
      </c>
      <c r="Q1282" s="849">
        <v>378</v>
      </c>
      <c r="R1282" s="837"/>
      <c r="S1282" s="850">
        <v>126</v>
      </c>
    </row>
    <row r="1283" spans="1:19" ht="14.45" customHeight="1" x14ac:dyDescent="0.2">
      <c r="A1283" s="831" t="s">
        <v>6417</v>
      </c>
      <c r="B1283" s="832" t="s">
        <v>6418</v>
      </c>
      <c r="C1283" s="832" t="s">
        <v>609</v>
      </c>
      <c r="D1283" s="832" t="s">
        <v>2959</v>
      </c>
      <c r="E1283" s="832" t="s">
        <v>6412</v>
      </c>
      <c r="F1283" s="832" t="s">
        <v>6525</v>
      </c>
      <c r="G1283" s="832" t="s">
        <v>6523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3</v>
      </c>
      <c r="Q1283" s="849">
        <v>1155</v>
      </c>
      <c r="R1283" s="837"/>
      <c r="S1283" s="850">
        <v>385</v>
      </c>
    </row>
    <row r="1284" spans="1:19" ht="14.45" customHeight="1" x14ac:dyDescent="0.2">
      <c r="A1284" s="831" t="s">
        <v>6417</v>
      </c>
      <c r="B1284" s="832" t="s">
        <v>6418</v>
      </c>
      <c r="C1284" s="832" t="s">
        <v>609</v>
      </c>
      <c r="D1284" s="832" t="s">
        <v>6398</v>
      </c>
      <c r="E1284" s="832" t="s">
        <v>6412</v>
      </c>
      <c r="F1284" s="832" t="s">
        <v>6470</v>
      </c>
      <c r="G1284" s="832" t="s">
        <v>6471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1</v>
      </c>
      <c r="Q1284" s="849">
        <v>254</v>
      </c>
      <c r="R1284" s="837"/>
      <c r="S1284" s="850">
        <v>254</v>
      </c>
    </row>
    <row r="1285" spans="1:19" ht="14.45" customHeight="1" x14ac:dyDescent="0.2">
      <c r="A1285" s="831" t="s">
        <v>6417</v>
      </c>
      <c r="B1285" s="832" t="s">
        <v>6418</v>
      </c>
      <c r="C1285" s="832" t="s">
        <v>609</v>
      </c>
      <c r="D1285" s="832" t="s">
        <v>6398</v>
      </c>
      <c r="E1285" s="832" t="s">
        <v>6412</v>
      </c>
      <c r="F1285" s="832" t="s">
        <v>6502</v>
      </c>
      <c r="G1285" s="832" t="s">
        <v>6503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4</v>
      </c>
      <c r="Q1285" s="849">
        <v>504</v>
      </c>
      <c r="R1285" s="837"/>
      <c r="S1285" s="850">
        <v>126</v>
      </c>
    </row>
    <row r="1286" spans="1:19" ht="14.45" customHeight="1" x14ac:dyDescent="0.2">
      <c r="A1286" s="831" t="s">
        <v>6417</v>
      </c>
      <c r="B1286" s="832" t="s">
        <v>6418</v>
      </c>
      <c r="C1286" s="832" t="s">
        <v>609</v>
      </c>
      <c r="D1286" s="832" t="s">
        <v>6398</v>
      </c>
      <c r="E1286" s="832" t="s">
        <v>6412</v>
      </c>
      <c r="F1286" s="832" t="s">
        <v>6525</v>
      </c>
      <c r="G1286" s="832" t="s">
        <v>6523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1</v>
      </c>
      <c r="Q1286" s="849">
        <v>385</v>
      </c>
      <c r="R1286" s="837"/>
      <c r="S1286" s="850">
        <v>385</v>
      </c>
    </row>
    <row r="1287" spans="1:19" ht="14.45" customHeight="1" x14ac:dyDescent="0.2">
      <c r="A1287" s="831" t="s">
        <v>6417</v>
      </c>
      <c r="B1287" s="832" t="s">
        <v>6418</v>
      </c>
      <c r="C1287" s="832" t="s">
        <v>609</v>
      </c>
      <c r="D1287" s="832" t="s">
        <v>6404</v>
      </c>
      <c r="E1287" s="832" t="s">
        <v>6412</v>
      </c>
      <c r="F1287" s="832" t="s">
        <v>6470</v>
      </c>
      <c r="G1287" s="832" t="s">
        <v>6471</v>
      </c>
      <c r="H1287" s="849">
        <v>3</v>
      </c>
      <c r="I1287" s="849">
        <v>753</v>
      </c>
      <c r="J1287" s="832">
        <v>2.9880952380952381</v>
      </c>
      <c r="K1287" s="832">
        <v>251</v>
      </c>
      <c r="L1287" s="849">
        <v>1</v>
      </c>
      <c r="M1287" s="849">
        <v>252</v>
      </c>
      <c r="N1287" s="832">
        <v>1</v>
      </c>
      <c r="O1287" s="832">
        <v>252</v>
      </c>
      <c r="P1287" s="849"/>
      <c r="Q1287" s="849"/>
      <c r="R1287" s="837"/>
      <c r="S1287" s="850"/>
    </row>
    <row r="1288" spans="1:19" ht="14.45" customHeight="1" x14ac:dyDescent="0.2">
      <c r="A1288" s="831" t="s">
        <v>6417</v>
      </c>
      <c r="B1288" s="832" t="s">
        <v>6418</v>
      </c>
      <c r="C1288" s="832" t="s">
        <v>609</v>
      </c>
      <c r="D1288" s="832" t="s">
        <v>6404</v>
      </c>
      <c r="E1288" s="832" t="s">
        <v>6412</v>
      </c>
      <c r="F1288" s="832" t="s">
        <v>6502</v>
      </c>
      <c r="G1288" s="832" t="s">
        <v>6503</v>
      </c>
      <c r="H1288" s="849">
        <v>16</v>
      </c>
      <c r="I1288" s="849">
        <v>2016</v>
      </c>
      <c r="J1288" s="832">
        <v>15.874015748031496</v>
      </c>
      <c r="K1288" s="832">
        <v>126</v>
      </c>
      <c r="L1288" s="849">
        <v>1</v>
      </c>
      <c r="M1288" s="849">
        <v>127</v>
      </c>
      <c r="N1288" s="832">
        <v>1</v>
      </c>
      <c r="O1288" s="832">
        <v>127</v>
      </c>
      <c r="P1288" s="849"/>
      <c r="Q1288" s="849"/>
      <c r="R1288" s="837"/>
      <c r="S1288" s="850"/>
    </row>
    <row r="1289" spans="1:19" ht="14.45" customHeight="1" x14ac:dyDescent="0.2">
      <c r="A1289" s="831" t="s">
        <v>6417</v>
      </c>
      <c r="B1289" s="832" t="s">
        <v>6418</v>
      </c>
      <c r="C1289" s="832" t="s">
        <v>609</v>
      </c>
      <c r="D1289" s="832" t="s">
        <v>6404</v>
      </c>
      <c r="E1289" s="832" t="s">
        <v>6412</v>
      </c>
      <c r="F1289" s="832" t="s">
        <v>6510</v>
      </c>
      <c r="G1289" s="832" t="s">
        <v>6507</v>
      </c>
      <c r="H1289" s="849">
        <v>5</v>
      </c>
      <c r="I1289" s="849">
        <v>2840</v>
      </c>
      <c r="J1289" s="832"/>
      <c r="K1289" s="832">
        <v>568</v>
      </c>
      <c r="L1289" s="849"/>
      <c r="M1289" s="849"/>
      <c r="N1289" s="832"/>
      <c r="O1289" s="832"/>
      <c r="P1289" s="849"/>
      <c r="Q1289" s="849"/>
      <c r="R1289" s="837"/>
      <c r="S1289" s="850"/>
    </row>
    <row r="1290" spans="1:19" ht="14.45" customHeight="1" x14ac:dyDescent="0.2">
      <c r="A1290" s="831" t="s">
        <v>6417</v>
      </c>
      <c r="B1290" s="832" t="s">
        <v>6418</v>
      </c>
      <c r="C1290" s="832" t="s">
        <v>609</v>
      </c>
      <c r="D1290" s="832" t="s">
        <v>6404</v>
      </c>
      <c r="E1290" s="832" t="s">
        <v>6412</v>
      </c>
      <c r="F1290" s="832" t="s">
        <v>6512</v>
      </c>
      <c r="G1290" s="832" t="s">
        <v>6513</v>
      </c>
      <c r="H1290" s="849"/>
      <c r="I1290" s="849"/>
      <c r="J1290" s="832"/>
      <c r="K1290" s="832"/>
      <c r="L1290" s="849">
        <v>0</v>
      </c>
      <c r="M1290" s="849">
        <v>0</v>
      </c>
      <c r="N1290" s="832"/>
      <c r="O1290" s="832"/>
      <c r="P1290" s="849"/>
      <c r="Q1290" s="849"/>
      <c r="R1290" s="837"/>
      <c r="S1290" s="850"/>
    </row>
    <row r="1291" spans="1:19" ht="14.45" customHeight="1" x14ac:dyDescent="0.2">
      <c r="A1291" s="831" t="s">
        <v>6417</v>
      </c>
      <c r="B1291" s="832" t="s">
        <v>6418</v>
      </c>
      <c r="C1291" s="832" t="s">
        <v>609</v>
      </c>
      <c r="D1291" s="832" t="s">
        <v>6404</v>
      </c>
      <c r="E1291" s="832" t="s">
        <v>6412</v>
      </c>
      <c r="F1291" s="832" t="s">
        <v>6525</v>
      </c>
      <c r="G1291" s="832" t="s">
        <v>6523</v>
      </c>
      <c r="H1291" s="849">
        <v>3</v>
      </c>
      <c r="I1291" s="849">
        <v>1140</v>
      </c>
      <c r="J1291" s="832">
        <v>2.9921259842519685</v>
      </c>
      <c r="K1291" s="832">
        <v>380</v>
      </c>
      <c r="L1291" s="849">
        <v>1</v>
      </c>
      <c r="M1291" s="849">
        <v>381</v>
      </c>
      <c r="N1291" s="832">
        <v>1</v>
      </c>
      <c r="O1291" s="832">
        <v>381</v>
      </c>
      <c r="P1291" s="849"/>
      <c r="Q1291" s="849"/>
      <c r="R1291" s="837"/>
      <c r="S1291" s="850"/>
    </row>
    <row r="1292" spans="1:19" ht="14.45" customHeight="1" thickBot="1" x14ac:dyDescent="0.25">
      <c r="A1292" s="839" t="s">
        <v>6417</v>
      </c>
      <c r="B1292" s="840" t="s">
        <v>6418</v>
      </c>
      <c r="C1292" s="840" t="s">
        <v>609</v>
      </c>
      <c r="D1292" s="840" t="s">
        <v>6404</v>
      </c>
      <c r="E1292" s="840" t="s">
        <v>6412</v>
      </c>
      <c r="F1292" s="840" t="s">
        <v>6526</v>
      </c>
      <c r="G1292" s="840" t="s">
        <v>6527</v>
      </c>
      <c r="H1292" s="851">
        <v>2</v>
      </c>
      <c r="I1292" s="851">
        <v>544</v>
      </c>
      <c r="J1292" s="840"/>
      <c r="K1292" s="840">
        <v>272</v>
      </c>
      <c r="L1292" s="851"/>
      <c r="M1292" s="851"/>
      <c r="N1292" s="840"/>
      <c r="O1292" s="840"/>
      <c r="P1292" s="851"/>
      <c r="Q1292" s="851"/>
      <c r="R1292" s="845"/>
      <c r="S1292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D04CD88-4011-4EF8-99DD-8AA5AE3904F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159146990.66</v>
      </c>
      <c r="C3" s="344">
        <f t="shared" ref="C3:R3" si="0">SUBTOTAL(9,C6:C1048576)</f>
        <v>27.186357999278137</v>
      </c>
      <c r="D3" s="344">
        <f t="shared" si="0"/>
        <v>160798169.32000002</v>
      </c>
      <c r="E3" s="344">
        <f t="shared" si="0"/>
        <v>27</v>
      </c>
      <c r="F3" s="344">
        <f t="shared" si="0"/>
        <v>169310527</v>
      </c>
      <c r="G3" s="347">
        <f>IF(D3&lt;&gt;0,F3/D3,"")</f>
        <v>1.0529381504528188</v>
      </c>
      <c r="H3" s="343">
        <f t="shared" si="0"/>
        <v>16251320.939999992</v>
      </c>
      <c r="I3" s="344">
        <f t="shared" si="0"/>
        <v>25.294013203854359</v>
      </c>
      <c r="J3" s="344">
        <f t="shared" si="0"/>
        <v>15519704.930000002</v>
      </c>
      <c r="K3" s="344">
        <f t="shared" si="0"/>
        <v>21</v>
      </c>
      <c r="L3" s="344">
        <f t="shared" si="0"/>
        <v>11937996.159999993</v>
      </c>
      <c r="M3" s="345">
        <f>IF(J3&lt;&gt;0,L3/J3,"")</f>
        <v>0.76921540801484756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6542</v>
      </c>
      <c r="B6" s="887">
        <v>2451868</v>
      </c>
      <c r="C6" s="825">
        <v>1.0547088704844996</v>
      </c>
      <c r="D6" s="887">
        <v>2324687</v>
      </c>
      <c r="E6" s="825">
        <v>1</v>
      </c>
      <c r="F6" s="887">
        <v>2442102</v>
      </c>
      <c r="G6" s="830">
        <v>1.0505078748235783</v>
      </c>
      <c r="H6" s="887">
        <v>57241.89</v>
      </c>
      <c r="I6" s="825">
        <v>2.4085480435611335</v>
      </c>
      <c r="J6" s="887">
        <v>23766.14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6543</v>
      </c>
      <c r="B7" s="889">
        <v>262949</v>
      </c>
      <c r="C7" s="832">
        <v>0.44219492302129842</v>
      </c>
      <c r="D7" s="889">
        <v>594645</v>
      </c>
      <c r="E7" s="832">
        <v>1</v>
      </c>
      <c r="F7" s="889">
        <v>1002888</v>
      </c>
      <c r="G7" s="837">
        <v>1.6865323007845017</v>
      </c>
      <c r="H7" s="889"/>
      <c r="I7" s="832"/>
      <c r="J7" s="889">
        <v>904.75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6544</v>
      </c>
      <c r="B8" s="889">
        <v>62284</v>
      </c>
      <c r="C8" s="832">
        <v>0.6314722893425414</v>
      </c>
      <c r="D8" s="889">
        <v>98632.99</v>
      </c>
      <c r="E8" s="832">
        <v>1</v>
      </c>
      <c r="F8" s="889">
        <v>71423</v>
      </c>
      <c r="G8" s="837">
        <v>0.72412891467651941</v>
      </c>
      <c r="H8" s="889"/>
      <c r="I8" s="832"/>
      <c r="J8" s="889">
        <v>1698.4799999999996</v>
      </c>
      <c r="K8" s="832">
        <v>1</v>
      </c>
      <c r="L8" s="889">
        <v>2713.2</v>
      </c>
      <c r="M8" s="837">
        <v>1.5974282888229479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6545</v>
      </c>
      <c r="B9" s="889">
        <v>13654854</v>
      </c>
      <c r="C9" s="832">
        <v>1.0431182564223693</v>
      </c>
      <c r="D9" s="889">
        <v>13090418</v>
      </c>
      <c r="E9" s="832">
        <v>1</v>
      </c>
      <c r="F9" s="889">
        <v>13446443</v>
      </c>
      <c r="G9" s="837">
        <v>1.0271973744459497</v>
      </c>
      <c r="H9" s="889">
        <v>817008.77000000025</v>
      </c>
      <c r="I9" s="832">
        <v>1.1334945643830836</v>
      </c>
      <c r="J9" s="889">
        <v>720787.55000000016</v>
      </c>
      <c r="K9" s="832">
        <v>1</v>
      </c>
      <c r="L9" s="889">
        <v>429643.73000000039</v>
      </c>
      <c r="M9" s="837">
        <v>0.59607540391062563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6546</v>
      </c>
      <c r="B10" s="889">
        <v>4615019.33</v>
      </c>
      <c r="C10" s="832">
        <v>0.98325895821859366</v>
      </c>
      <c r="D10" s="889">
        <v>4693595</v>
      </c>
      <c r="E10" s="832">
        <v>1</v>
      </c>
      <c r="F10" s="889">
        <v>4152353</v>
      </c>
      <c r="G10" s="837">
        <v>0.8846849802763127</v>
      </c>
      <c r="H10" s="889">
        <v>218832.5800000001</v>
      </c>
      <c r="I10" s="832">
        <v>1.6068740767632224</v>
      </c>
      <c r="J10" s="889">
        <v>136185.26999999996</v>
      </c>
      <c r="K10" s="832">
        <v>1</v>
      </c>
      <c r="L10" s="889">
        <v>44122.619999999988</v>
      </c>
      <c r="M10" s="837">
        <v>0.32398966496156301</v>
      </c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6547</v>
      </c>
      <c r="B11" s="889">
        <v>10538000</v>
      </c>
      <c r="C11" s="832">
        <v>0.92062175253253975</v>
      </c>
      <c r="D11" s="889">
        <v>11446612</v>
      </c>
      <c r="E11" s="832">
        <v>1</v>
      </c>
      <c r="F11" s="889">
        <v>11634131</v>
      </c>
      <c r="G11" s="837">
        <v>1.0163820526108511</v>
      </c>
      <c r="H11" s="889">
        <v>718615.49000000011</v>
      </c>
      <c r="I11" s="832">
        <v>1.4130648022741004</v>
      </c>
      <c r="J11" s="889">
        <v>508550.9800000001</v>
      </c>
      <c r="K11" s="832">
        <v>1</v>
      </c>
      <c r="L11" s="889">
        <v>15812.039999999997</v>
      </c>
      <c r="M11" s="837">
        <v>3.1092340044256712E-2</v>
      </c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2906</v>
      </c>
      <c r="B12" s="889">
        <v>68729820</v>
      </c>
      <c r="C12" s="832">
        <v>1.0282978956134414</v>
      </c>
      <c r="D12" s="889">
        <v>66838433</v>
      </c>
      <c r="E12" s="832">
        <v>1</v>
      </c>
      <c r="F12" s="889">
        <v>73178578</v>
      </c>
      <c r="G12" s="837">
        <v>1.0948577744184995</v>
      </c>
      <c r="H12" s="889">
        <v>12643142.539999992</v>
      </c>
      <c r="I12" s="832">
        <v>0.98881989774708545</v>
      </c>
      <c r="J12" s="889">
        <v>12786092.360000001</v>
      </c>
      <c r="K12" s="832">
        <v>1</v>
      </c>
      <c r="L12" s="889">
        <v>11129430.729999993</v>
      </c>
      <c r="M12" s="837">
        <v>0.8704325306469155</v>
      </c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6548</v>
      </c>
      <c r="B13" s="889">
        <v>9153995</v>
      </c>
      <c r="C13" s="832">
        <v>0.9059183398389139</v>
      </c>
      <c r="D13" s="889">
        <v>10104658</v>
      </c>
      <c r="E13" s="832">
        <v>1</v>
      </c>
      <c r="F13" s="889">
        <v>10325103</v>
      </c>
      <c r="G13" s="837">
        <v>1.0218161762624722</v>
      </c>
      <c r="H13" s="889">
        <v>285238.89</v>
      </c>
      <c r="I13" s="832">
        <v>1.3457575775589945</v>
      </c>
      <c r="J13" s="889">
        <v>211954.14</v>
      </c>
      <c r="K13" s="832">
        <v>1</v>
      </c>
      <c r="L13" s="889">
        <v>1809.5</v>
      </c>
      <c r="M13" s="837">
        <v>8.5372241372591254E-3</v>
      </c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6549</v>
      </c>
      <c r="B14" s="889">
        <v>159400</v>
      </c>
      <c r="C14" s="832">
        <v>0.96698070285059112</v>
      </c>
      <c r="D14" s="889">
        <v>164843</v>
      </c>
      <c r="E14" s="832">
        <v>1</v>
      </c>
      <c r="F14" s="889">
        <v>89500</v>
      </c>
      <c r="G14" s="837">
        <v>0.54294085887784138</v>
      </c>
      <c r="H14" s="889">
        <v>4523.75</v>
      </c>
      <c r="I14" s="832">
        <v>1</v>
      </c>
      <c r="J14" s="889">
        <v>4523.75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6550</v>
      </c>
      <c r="B15" s="889">
        <v>7624219</v>
      </c>
      <c r="C15" s="832">
        <v>0.91763035747921284</v>
      </c>
      <c r="D15" s="889">
        <v>8308595</v>
      </c>
      <c r="E15" s="832">
        <v>1</v>
      </c>
      <c r="F15" s="889">
        <v>8984337</v>
      </c>
      <c r="G15" s="837">
        <v>1.0813304776559696</v>
      </c>
      <c r="H15" s="889">
        <v>113660.06</v>
      </c>
      <c r="I15" s="832">
        <v>1.8253911355353005</v>
      </c>
      <c r="J15" s="889">
        <v>62266.14</v>
      </c>
      <c r="K15" s="832">
        <v>1</v>
      </c>
      <c r="L15" s="889">
        <v>5885.63</v>
      </c>
      <c r="M15" s="837">
        <v>9.4523765243838792E-2</v>
      </c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6551</v>
      </c>
      <c r="B16" s="889">
        <v>10303310</v>
      </c>
      <c r="C16" s="832">
        <v>1.001519195628247</v>
      </c>
      <c r="D16" s="889">
        <v>10287681</v>
      </c>
      <c r="E16" s="832">
        <v>1</v>
      </c>
      <c r="F16" s="889">
        <v>10207199</v>
      </c>
      <c r="G16" s="837">
        <v>0.99217685696125302</v>
      </c>
      <c r="H16" s="889">
        <v>504439.6000000005</v>
      </c>
      <c r="I16" s="832">
        <v>1.2551153005603441</v>
      </c>
      <c r="J16" s="889">
        <v>401906.98000000021</v>
      </c>
      <c r="K16" s="832">
        <v>1</v>
      </c>
      <c r="L16" s="889">
        <v>50400.900000000016</v>
      </c>
      <c r="M16" s="837">
        <v>0.12540439083690458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6552</v>
      </c>
      <c r="B17" s="889">
        <v>6197528</v>
      </c>
      <c r="C17" s="832">
        <v>0.93254288361270377</v>
      </c>
      <c r="D17" s="889">
        <v>6645837</v>
      </c>
      <c r="E17" s="832">
        <v>1</v>
      </c>
      <c r="F17" s="889">
        <v>6197909</v>
      </c>
      <c r="G17" s="837">
        <v>0.93260021273467886</v>
      </c>
      <c r="H17" s="889">
        <v>265091.75</v>
      </c>
      <c r="I17" s="832">
        <v>1.385104609480043</v>
      </c>
      <c r="J17" s="889">
        <v>191387.53</v>
      </c>
      <c r="K17" s="832">
        <v>1</v>
      </c>
      <c r="L17" s="889">
        <v>1085.19</v>
      </c>
      <c r="M17" s="837">
        <v>5.6701186331209776E-3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6553</v>
      </c>
      <c r="B18" s="889">
        <v>3903206</v>
      </c>
      <c r="C18" s="832">
        <v>0.98460907432207956</v>
      </c>
      <c r="D18" s="889">
        <v>3964219</v>
      </c>
      <c r="E18" s="832">
        <v>1</v>
      </c>
      <c r="F18" s="889">
        <v>4284263</v>
      </c>
      <c r="G18" s="837">
        <v>1.080733178464661</v>
      </c>
      <c r="H18" s="889">
        <v>11761.75</v>
      </c>
      <c r="I18" s="832">
        <v>1.625</v>
      </c>
      <c r="J18" s="889">
        <v>7238</v>
      </c>
      <c r="K18" s="832">
        <v>1</v>
      </c>
      <c r="L18" s="889">
        <v>904.75</v>
      </c>
      <c r="M18" s="837">
        <v>0.125</v>
      </c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6554</v>
      </c>
      <c r="B19" s="889">
        <v>826715</v>
      </c>
      <c r="C19" s="832">
        <v>1.0597538011103691</v>
      </c>
      <c r="D19" s="889">
        <v>780101</v>
      </c>
      <c r="E19" s="832">
        <v>1</v>
      </c>
      <c r="F19" s="889">
        <v>705825</v>
      </c>
      <c r="G19" s="837">
        <v>0.90478668787759531</v>
      </c>
      <c r="H19" s="889">
        <v>15380.75</v>
      </c>
      <c r="I19" s="832">
        <v>0.65384615384615385</v>
      </c>
      <c r="J19" s="889">
        <v>23523.5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6555</v>
      </c>
      <c r="B20" s="889">
        <v>832685</v>
      </c>
      <c r="C20" s="832">
        <v>0.98238702994523452</v>
      </c>
      <c r="D20" s="889">
        <v>847614</v>
      </c>
      <c r="E20" s="832">
        <v>1</v>
      </c>
      <c r="F20" s="889">
        <v>885370</v>
      </c>
      <c r="G20" s="837">
        <v>1.0445438607668114</v>
      </c>
      <c r="H20" s="889">
        <v>5024.25</v>
      </c>
      <c r="I20" s="832">
        <v>0.84740259740259738</v>
      </c>
      <c r="J20" s="889">
        <v>5929</v>
      </c>
      <c r="K20" s="832">
        <v>1</v>
      </c>
      <c r="L20" s="889">
        <v>3214.75</v>
      </c>
      <c r="M20" s="837">
        <v>0.54220779220779225</v>
      </c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6556</v>
      </c>
      <c r="B21" s="889">
        <v>522004</v>
      </c>
      <c r="C21" s="832">
        <v>0.92310521727289929</v>
      </c>
      <c r="D21" s="889">
        <v>565487</v>
      </c>
      <c r="E21" s="832">
        <v>1</v>
      </c>
      <c r="F21" s="889">
        <v>527238</v>
      </c>
      <c r="G21" s="837">
        <v>0.93236095613161751</v>
      </c>
      <c r="H21" s="889">
        <v>13086.14</v>
      </c>
      <c r="I21" s="832">
        <v>1.472687597978368</v>
      </c>
      <c r="J21" s="889">
        <v>8885.89</v>
      </c>
      <c r="K21" s="832">
        <v>1</v>
      </c>
      <c r="L21" s="889">
        <v>423.08</v>
      </c>
      <c r="M21" s="837">
        <v>4.7612563288539474E-2</v>
      </c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6557</v>
      </c>
      <c r="B22" s="889">
        <v>97317</v>
      </c>
      <c r="C22" s="832">
        <v>1.0817447172726566</v>
      </c>
      <c r="D22" s="889">
        <v>89963</v>
      </c>
      <c r="E22" s="832">
        <v>1</v>
      </c>
      <c r="F22" s="889">
        <v>56516</v>
      </c>
      <c r="G22" s="837">
        <v>0.62821382123761993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6558</v>
      </c>
      <c r="B23" s="889">
        <v>12539</v>
      </c>
      <c r="C23" s="832">
        <v>0.68065356638801433</v>
      </c>
      <c r="D23" s="889">
        <v>18422</v>
      </c>
      <c r="E23" s="832">
        <v>1</v>
      </c>
      <c r="F23" s="889">
        <v>10842</v>
      </c>
      <c r="G23" s="837">
        <v>0.58853544674845293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6559</v>
      </c>
      <c r="B24" s="889">
        <v>109792.33</v>
      </c>
      <c r="C24" s="832">
        <v>1.1611600778391185</v>
      </c>
      <c r="D24" s="889">
        <v>94554</v>
      </c>
      <c r="E24" s="832">
        <v>1</v>
      </c>
      <c r="F24" s="889">
        <v>90785</v>
      </c>
      <c r="G24" s="837">
        <v>0.96013917972798613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6560</v>
      </c>
      <c r="B25" s="889"/>
      <c r="C25" s="832"/>
      <c r="D25" s="889">
        <v>178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6561</v>
      </c>
      <c r="B26" s="889">
        <v>1392826</v>
      </c>
      <c r="C26" s="832">
        <v>0.79013574106178464</v>
      </c>
      <c r="D26" s="889">
        <v>1762768</v>
      </c>
      <c r="E26" s="832">
        <v>1</v>
      </c>
      <c r="F26" s="889">
        <v>1838775</v>
      </c>
      <c r="G26" s="837">
        <v>1.0431179826273225</v>
      </c>
      <c r="H26" s="889">
        <v>9047.5</v>
      </c>
      <c r="I26" s="832">
        <v>1.6666666666666667</v>
      </c>
      <c r="J26" s="889">
        <v>5428.5</v>
      </c>
      <c r="K26" s="832">
        <v>1</v>
      </c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6562</v>
      </c>
      <c r="B27" s="889">
        <v>86803</v>
      </c>
      <c r="C27" s="832">
        <v>0.7704248728576627</v>
      </c>
      <c r="D27" s="889">
        <v>112669</v>
      </c>
      <c r="E27" s="832">
        <v>1</v>
      </c>
      <c r="F27" s="889">
        <v>262447</v>
      </c>
      <c r="G27" s="837">
        <v>2.3293630013579603</v>
      </c>
      <c r="H27" s="889">
        <v>31839.94</v>
      </c>
      <c r="I27" s="832">
        <v>1.2985187722775509</v>
      </c>
      <c r="J27" s="889">
        <v>24520.199999999997</v>
      </c>
      <c r="K27" s="832">
        <v>1</v>
      </c>
      <c r="L27" s="889">
        <v>26068.999999999996</v>
      </c>
      <c r="M27" s="837">
        <v>1.0631642482524613</v>
      </c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6563</v>
      </c>
      <c r="B28" s="889">
        <v>29189</v>
      </c>
      <c r="C28" s="832">
        <v>2.9897572467479256</v>
      </c>
      <c r="D28" s="889">
        <v>9763</v>
      </c>
      <c r="E28" s="832">
        <v>1</v>
      </c>
      <c r="F28" s="889">
        <v>5282</v>
      </c>
      <c r="G28" s="837">
        <v>0.54102222677455702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6564</v>
      </c>
      <c r="B29" s="889">
        <v>7023603</v>
      </c>
      <c r="C29" s="832">
        <v>1.0360807288988556</v>
      </c>
      <c r="D29" s="889">
        <v>6779011.3300000001</v>
      </c>
      <c r="E29" s="832">
        <v>1</v>
      </c>
      <c r="F29" s="889">
        <v>6992149</v>
      </c>
      <c r="G29" s="837">
        <v>1.0314408192617668</v>
      </c>
      <c r="H29" s="889">
        <v>62895.619999999981</v>
      </c>
      <c r="I29" s="832">
        <v>1.3327828069640106</v>
      </c>
      <c r="J29" s="889">
        <v>47191.199999999975</v>
      </c>
      <c r="K29" s="832">
        <v>1</v>
      </c>
      <c r="L29" s="889">
        <v>37275.119999999995</v>
      </c>
      <c r="M29" s="837">
        <v>0.78987438335960969</v>
      </c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6565</v>
      </c>
      <c r="B30" s="889">
        <v>31566</v>
      </c>
      <c r="C30" s="832">
        <v>1.5674843579302811</v>
      </c>
      <c r="D30" s="889">
        <v>20138</v>
      </c>
      <c r="E30" s="832">
        <v>1</v>
      </c>
      <c r="F30" s="889">
        <v>16782</v>
      </c>
      <c r="G30" s="837">
        <v>0.83334988578806235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6566</v>
      </c>
      <c r="B31" s="889">
        <v>68147</v>
      </c>
      <c r="C31" s="832">
        <v>1.3891674820613176</v>
      </c>
      <c r="D31" s="889">
        <v>49056</v>
      </c>
      <c r="E31" s="832">
        <v>1</v>
      </c>
      <c r="F31" s="889">
        <v>43654</v>
      </c>
      <c r="G31" s="837">
        <v>0.88988095238095233</v>
      </c>
      <c r="H31" s="889">
        <v>2714.25</v>
      </c>
      <c r="I31" s="832">
        <v>0.65887850467289721</v>
      </c>
      <c r="J31" s="889">
        <v>4119.5</v>
      </c>
      <c r="K31" s="832">
        <v>1</v>
      </c>
      <c r="L31" s="889">
        <v>904.75</v>
      </c>
      <c r="M31" s="837">
        <v>0.21962616822429906</v>
      </c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6567</v>
      </c>
      <c r="B32" s="891">
        <v>10457352</v>
      </c>
      <c r="C32" s="840">
        <v>0.94162966052498431</v>
      </c>
      <c r="D32" s="891">
        <v>11105589</v>
      </c>
      <c r="E32" s="840">
        <v>1</v>
      </c>
      <c r="F32" s="891">
        <v>11858633</v>
      </c>
      <c r="G32" s="845">
        <v>1.0678076597288086</v>
      </c>
      <c r="H32" s="891">
        <v>471775.42000000004</v>
      </c>
      <c r="I32" s="840">
        <v>1.3760600961828033</v>
      </c>
      <c r="J32" s="891">
        <v>342845.07000000007</v>
      </c>
      <c r="K32" s="840">
        <v>1</v>
      </c>
      <c r="L32" s="891">
        <v>188301.17</v>
      </c>
      <c r="M32" s="845">
        <v>0.5492310856329361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C9B173E-B289-4EAB-BEAD-B57765874E4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7617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249374.53000000003</v>
      </c>
      <c r="G3" s="208">
        <f t="shared" si="0"/>
        <v>175398311.59999996</v>
      </c>
      <c r="H3" s="208"/>
      <c r="I3" s="208"/>
      <c r="J3" s="208">
        <f t="shared" si="0"/>
        <v>258010.23</v>
      </c>
      <c r="K3" s="208">
        <f t="shared" si="0"/>
        <v>176317874.24999991</v>
      </c>
      <c r="L3" s="208"/>
      <c r="M3" s="208"/>
      <c r="N3" s="208">
        <f t="shared" si="0"/>
        <v>260330.08999999997</v>
      </c>
      <c r="O3" s="208">
        <f t="shared" si="0"/>
        <v>181248523.16000009</v>
      </c>
      <c r="P3" s="79">
        <f>IF(K3=0,0,O3/K3)</f>
        <v>1.0279645437592393</v>
      </c>
      <c r="Q3" s="209">
        <f>IF(N3=0,0,O3/N3)</f>
        <v>696.22579226243158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6568</v>
      </c>
      <c r="B6" s="825" t="s">
        <v>6418</v>
      </c>
      <c r="C6" s="825" t="s">
        <v>6449</v>
      </c>
      <c r="D6" s="825" t="s">
        <v>6500</v>
      </c>
      <c r="E6" s="825" t="s">
        <v>6501</v>
      </c>
      <c r="F6" s="225">
        <v>63</v>
      </c>
      <c r="G6" s="225">
        <v>56999.25</v>
      </c>
      <c r="H6" s="225">
        <v>2.4230769230769229</v>
      </c>
      <c r="I6" s="225">
        <v>904.75</v>
      </c>
      <c r="J6" s="225">
        <v>26</v>
      </c>
      <c r="K6" s="225">
        <v>23523.5</v>
      </c>
      <c r="L6" s="225">
        <v>1</v>
      </c>
      <c r="M6" s="225">
        <v>904.75</v>
      </c>
      <c r="N6" s="225"/>
      <c r="O6" s="225"/>
      <c r="P6" s="830"/>
      <c r="Q6" s="848"/>
    </row>
    <row r="7" spans="1:17" ht="14.45" customHeight="1" x14ac:dyDescent="0.2">
      <c r="A7" s="831" t="s">
        <v>6568</v>
      </c>
      <c r="B7" s="832" t="s">
        <v>6418</v>
      </c>
      <c r="C7" s="832" t="s">
        <v>6449</v>
      </c>
      <c r="D7" s="832" t="s">
        <v>6452</v>
      </c>
      <c r="E7" s="832" t="s">
        <v>6453</v>
      </c>
      <c r="F7" s="849">
        <v>1</v>
      </c>
      <c r="G7" s="849">
        <v>242.64</v>
      </c>
      <c r="H7" s="849"/>
      <c r="I7" s="849">
        <v>242.64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6568</v>
      </c>
      <c r="B8" s="832" t="s">
        <v>6418</v>
      </c>
      <c r="C8" s="832" t="s">
        <v>6449</v>
      </c>
      <c r="D8" s="832" t="s">
        <v>6454</v>
      </c>
      <c r="E8" s="832" t="s">
        <v>6455</v>
      </c>
      <c r="F8" s="849"/>
      <c r="G8" s="849"/>
      <c r="H8" s="849"/>
      <c r="I8" s="849"/>
      <c r="J8" s="849">
        <v>1</v>
      </c>
      <c r="K8" s="849">
        <v>242.64</v>
      </c>
      <c r="L8" s="849">
        <v>1</v>
      </c>
      <c r="M8" s="849">
        <v>242.64</v>
      </c>
      <c r="N8" s="849"/>
      <c r="O8" s="849"/>
      <c r="P8" s="837"/>
      <c r="Q8" s="850"/>
    </row>
    <row r="9" spans="1:17" ht="14.45" customHeight="1" x14ac:dyDescent="0.2">
      <c r="A9" s="831" t="s">
        <v>6568</v>
      </c>
      <c r="B9" s="832" t="s">
        <v>6418</v>
      </c>
      <c r="C9" s="832" t="s">
        <v>6412</v>
      </c>
      <c r="D9" s="832" t="s">
        <v>6569</v>
      </c>
      <c r="E9" s="832" t="s">
        <v>6570</v>
      </c>
      <c r="F9" s="849">
        <v>1</v>
      </c>
      <c r="G9" s="849">
        <v>196</v>
      </c>
      <c r="H9" s="849"/>
      <c r="I9" s="849">
        <v>196</v>
      </c>
      <c r="J9" s="849"/>
      <c r="K9" s="849"/>
      <c r="L9" s="849"/>
      <c r="M9" s="849"/>
      <c r="N9" s="849">
        <v>4</v>
      </c>
      <c r="O9" s="849">
        <v>796</v>
      </c>
      <c r="P9" s="837"/>
      <c r="Q9" s="850">
        <v>199</v>
      </c>
    </row>
    <row r="10" spans="1:17" ht="14.45" customHeight="1" x14ac:dyDescent="0.2">
      <c r="A10" s="831" t="s">
        <v>6568</v>
      </c>
      <c r="B10" s="832" t="s">
        <v>6418</v>
      </c>
      <c r="C10" s="832" t="s">
        <v>6412</v>
      </c>
      <c r="D10" s="832" t="s">
        <v>6571</v>
      </c>
      <c r="E10" s="832" t="s">
        <v>6572</v>
      </c>
      <c r="F10" s="849">
        <v>15</v>
      </c>
      <c r="G10" s="849">
        <v>17385</v>
      </c>
      <c r="H10" s="849"/>
      <c r="I10" s="849">
        <v>1159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6568</v>
      </c>
      <c r="B11" s="832" t="s">
        <v>6418</v>
      </c>
      <c r="C11" s="832" t="s">
        <v>6412</v>
      </c>
      <c r="D11" s="832" t="s">
        <v>6464</v>
      </c>
      <c r="E11" s="832" t="s">
        <v>6465</v>
      </c>
      <c r="F11" s="849">
        <v>0</v>
      </c>
      <c r="G11" s="849">
        <v>0</v>
      </c>
      <c r="H11" s="849">
        <v>0</v>
      </c>
      <c r="I11" s="849"/>
      <c r="J11" s="849">
        <v>2</v>
      </c>
      <c r="K11" s="849">
        <v>74</v>
      </c>
      <c r="L11" s="849">
        <v>1</v>
      </c>
      <c r="M11" s="849">
        <v>37</v>
      </c>
      <c r="N11" s="849"/>
      <c r="O11" s="849"/>
      <c r="P11" s="837"/>
      <c r="Q11" s="850"/>
    </row>
    <row r="12" spans="1:17" ht="14.45" customHeight="1" x14ac:dyDescent="0.2">
      <c r="A12" s="831" t="s">
        <v>6568</v>
      </c>
      <c r="B12" s="832" t="s">
        <v>6418</v>
      </c>
      <c r="C12" s="832" t="s">
        <v>6412</v>
      </c>
      <c r="D12" s="832" t="s">
        <v>6470</v>
      </c>
      <c r="E12" s="832" t="s">
        <v>6471</v>
      </c>
      <c r="F12" s="849">
        <v>533</v>
      </c>
      <c r="G12" s="849">
        <v>133783</v>
      </c>
      <c r="H12" s="849">
        <v>1.0073717659106654</v>
      </c>
      <c r="I12" s="849">
        <v>251</v>
      </c>
      <c r="J12" s="849">
        <v>527</v>
      </c>
      <c r="K12" s="849">
        <v>132804</v>
      </c>
      <c r="L12" s="849">
        <v>1</v>
      </c>
      <c r="M12" s="849">
        <v>252</v>
      </c>
      <c r="N12" s="849">
        <v>561</v>
      </c>
      <c r="O12" s="849">
        <v>142494</v>
      </c>
      <c r="P12" s="837">
        <v>1.0729646697388633</v>
      </c>
      <c r="Q12" s="850">
        <v>254</v>
      </c>
    </row>
    <row r="13" spans="1:17" ht="14.45" customHeight="1" x14ac:dyDescent="0.2">
      <c r="A13" s="831" t="s">
        <v>6568</v>
      </c>
      <c r="B13" s="832" t="s">
        <v>6418</v>
      </c>
      <c r="C13" s="832" t="s">
        <v>6412</v>
      </c>
      <c r="D13" s="832" t="s">
        <v>6502</v>
      </c>
      <c r="E13" s="832" t="s">
        <v>6503</v>
      </c>
      <c r="F13" s="849">
        <v>740</v>
      </c>
      <c r="G13" s="849">
        <v>93240</v>
      </c>
      <c r="H13" s="849">
        <v>0.8894061087051911</v>
      </c>
      <c r="I13" s="849">
        <v>126</v>
      </c>
      <c r="J13" s="849">
        <v>827</v>
      </c>
      <c r="K13" s="849">
        <v>104834</v>
      </c>
      <c r="L13" s="849">
        <v>1</v>
      </c>
      <c r="M13" s="849">
        <v>126.76420798065297</v>
      </c>
      <c r="N13" s="849">
        <v>770</v>
      </c>
      <c r="O13" s="849">
        <v>97020</v>
      </c>
      <c r="P13" s="837">
        <v>0.92546311311215823</v>
      </c>
      <c r="Q13" s="850">
        <v>126</v>
      </c>
    </row>
    <row r="14" spans="1:17" ht="14.45" customHeight="1" x14ac:dyDescent="0.2">
      <c r="A14" s="831" t="s">
        <v>6568</v>
      </c>
      <c r="B14" s="832" t="s">
        <v>6418</v>
      </c>
      <c r="C14" s="832" t="s">
        <v>6412</v>
      </c>
      <c r="D14" s="832" t="s">
        <v>6506</v>
      </c>
      <c r="E14" s="832" t="s">
        <v>6507</v>
      </c>
      <c r="F14" s="849">
        <v>3</v>
      </c>
      <c r="G14" s="849">
        <v>1485</v>
      </c>
      <c r="H14" s="849">
        <v>2.993951612903226</v>
      </c>
      <c r="I14" s="849">
        <v>495</v>
      </c>
      <c r="J14" s="849">
        <v>1</v>
      </c>
      <c r="K14" s="849">
        <v>496</v>
      </c>
      <c r="L14" s="849">
        <v>1</v>
      </c>
      <c r="M14" s="849">
        <v>496</v>
      </c>
      <c r="N14" s="849"/>
      <c r="O14" s="849"/>
      <c r="P14" s="837"/>
      <c r="Q14" s="850"/>
    </row>
    <row r="15" spans="1:17" ht="14.45" customHeight="1" x14ac:dyDescent="0.2">
      <c r="A15" s="831" t="s">
        <v>6568</v>
      </c>
      <c r="B15" s="832" t="s">
        <v>6418</v>
      </c>
      <c r="C15" s="832" t="s">
        <v>6412</v>
      </c>
      <c r="D15" s="832" t="s">
        <v>6508</v>
      </c>
      <c r="E15" s="832" t="s">
        <v>6509</v>
      </c>
      <c r="F15" s="849">
        <v>3</v>
      </c>
      <c r="G15" s="849">
        <v>2064</v>
      </c>
      <c r="H15" s="849">
        <v>0.33284954039671022</v>
      </c>
      <c r="I15" s="849">
        <v>688</v>
      </c>
      <c r="J15" s="849">
        <v>9</v>
      </c>
      <c r="K15" s="849">
        <v>6201</v>
      </c>
      <c r="L15" s="849">
        <v>1</v>
      </c>
      <c r="M15" s="849">
        <v>689</v>
      </c>
      <c r="N15" s="849">
        <v>2</v>
      </c>
      <c r="O15" s="849">
        <v>1382</v>
      </c>
      <c r="P15" s="837">
        <v>0.22286727947105306</v>
      </c>
      <c r="Q15" s="850">
        <v>691</v>
      </c>
    </row>
    <row r="16" spans="1:17" ht="14.45" customHeight="1" x14ac:dyDescent="0.2">
      <c r="A16" s="831" t="s">
        <v>6568</v>
      </c>
      <c r="B16" s="832" t="s">
        <v>6418</v>
      </c>
      <c r="C16" s="832" t="s">
        <v>6412</v>
      </c>
      <c r="D16" s="832" t="s">
        <v>6510</v>
      </c>
      <c r="E16" s="832" t="s">
        <v>6507</v>
      </c>
      <c r="F16" s="849">
        <v>4</v>
      </c>
      <c r="G16" s="849">
        <v>2272</v>
      </c>
      <c r="H16" s="849">
        <v>1.9964850615114236</v>
      </c>
      <c r="I16" s="849">
        <v>568</v>
      </c>
      <c r="J16" s="849">
        <v>2</v>
      </c>
      <c r="K16" s="849">
        <v>1138</v>
      </c>
      <c r="L16" s="849">
        <v>1</v>
      </c>
      <c r="M16" s="849">
        <v>569</v>
      </c>
      <c r="N16" s="849">
        <v>1</v>
      </c>
      <c r="O16" s="849">
        <v>573</v>
      </c>
      <c r="P16" s="837">
        <v>0.50351493848857642</v>
      </c>
      <c r="Q16" s="850">
        <v>573</v>
      </c>
    </row>
    <row r="17" spans="1:17" ht="14.45" customHeight="1" x14ac:dyDescent="0.2">
      <c r="A17" s="831" t="s">
        <v>6568</v>
      </c>
      <c r="B17" s="832" t="s">
        <v>6418</v>
      </c>
      <c r="C17" s="832" t="s">
        <v>6412</v>
      </c>
      <c r="D17" s="832" t="s">
        <v>6511</v>
      </c>
      <c r="E17" s="832" t="s">
        <v>6509</v>
      </c>
      <c r="F17" s="849">
        <v>10</v>
      </c>
      <c r="G17" s="849">
        <v>7610</v>
      </c>
      <c r="H17" s="849">
        <v>4.9934383202099735</v>
      </c>
      <c r="I17" s="849">
        <v>761</v>
      </c>
      <c r="J17" s="849">
        <v>2</v>
      </c>
      <c r="K17" s="849">
        <v>1524</v>
      </c>
      <c r="L17" s="849">
        <v>1</v>
      </c>
      <c r="M17" s="849">
        <v>762</v>
      </c>
      <c r="N17" s="849">
        <v>6</v>
      </c>
      <c r="O17" s="849">
        <v>4596</v>
      </c>
      <c r="P17" s="837">
        <v>3.015748031496063</v>
      </c>
      <c r="Q17" s="850">
        <v>766</v>
      </c>
    </row>
    <row r="18" spans="1:17" ht="14.45" customHeight="1" x14ac:dyDescent="0.2">
      <c r="A18" s="831" t="s">
        <v>6568</v>
      </c>
      <c r="B18" s="832" t="s">
        <v>6418</v>
      </c>
      <c r="C18" s="832" t="s">
        <v>6412</v>
      </c>
      <c r="D18" s="832" t="s">
        <v>6534</v>
      </c>
      <c r="E18" s="832" t="s">
        <v>6535</v>
      </c>
      <c r="F18" s="849">
        <v>1457</v>
      </c>
      <c r="G18" s="849">
        <v>1191826</v>
      </c>
      <c r="H18" s="849">
        <v>0.96885552677829645</v>
      </c>
      <c r="I18" s="849">
        <v>818</v>
      </c>
      <c r="J18" s="849">
        <v>1502</v>
      </c>
      <c r="K18" s="849">
        <v>1230138</v>
      </c>
      <c r="L18" s="849">
        <v>1</v>
      </c>
      <c r="M18" s="849">
        <v>819</v>
      </c>
      <c r="N18" s="849">
        <v>1732</v>
      </c>
      <c r="O18" s="849">
        <v>1425436</v>
      </c>
      <c r="P18" s="837">
        <v>1.1587610495732998</v>
      </c>
      <c r="Q18" s="850">
        <v>823</v>
      </c>
    </row>
    <row r="19" spans="1:17" ht="14.45" customHeight="1" x14ac:dyDescent="0.2">
      <c r="A19" s="831" t="s">
        <v>6568</v>
      </c>
      <c r="B19" s="832" t="s">
        <v>6418</v>
      </c>
      <c r="C19" s="832" t="s">
        <v>6412</v>
      </c>
      <c r="D19" s="832" t="s">
        <v>6512</v>
      </c>
      <c r="E19" s="832" t="s">
        <v>6513</v>
      </c>
      <c r="F19" s="849">
        <v>3</v>
      </c>
      <c r="G19" s="849">
        <v>1386</v>
      </c>
      <c r="H19" s="849">
        <v>1.4935344827586208</v>
      </c>
      <c r="I19" s="849">
        <v>462</v>
      </c>
      <c r="J19" s="849">
        <v>2</v>
      </c>
      <c r="K19" s="849">
        <v>928</v>
      </c>
      <c r="L19" s="849">
        <v>1</v>
      </c>
      <c r="M19" s="849">
        <v>464</v>
      </c>
      <c r="N19" s="849">
        <v>6</v>
      </c>
      <c r="O19" s="849">
        <v>2808</v>
      </c>
      <c r="P19" s="837">
        <v>3.0258620689655173</v>
      </c>
      <c r="Q19" s="850">
        <v>468</v>
      </c>
    </row>
    <row r="20" spans="1:17" ht="14.45" customHeight="1" x14ac:dyDescent="0.2">
      <c r="A20" s="831" t="s">
        <v>6568</v>
      </c>
      <c r="B20" s="832" t="s">
        <v>6418</v>
      </c>
      <c r="C20" s="832" t="s">
        <v>6412</v>
      </c>
      <c r="D20" s="832" t="s">
        <v>6514</v>
      </c>
      <c r="E20" s="832" t="s">
        <v>6493</v>
      </c>
      <c r="F20" s="849">
        <v>1</v>
      </c>
      <c r="G20" s="849">
        <v>446</v>
      </c>
      <c r="H20" s="849">
        <v>0.99776286353467558</v>
      </c>
      <c r="I20" s="849">
        <v>446</v>
      </c>
      <c r="J20" s="849">
        <v>1</v>
      </c>
      <c r="K20" s="849">
        <v>447</v>
      </c>
      <c r="L20" s="849">
        <v>1</v>
      </c>
      <c r="M20" s="849">
        <v>447</v>
      </c>
      <c r="N20" s="849"/>
      <c r="O20" s="849"/>
      <c r="P20" s="837"/>
      <c r="Q20" s="850"/>
    </row>
    <row r="21" spans="1:17" ht="14.45" customHeight="1" x14ac:dyDescent="0.2">
      <c r="A21" s="831" t="s">
        <v>6568</v>
      </c>
      <c r="B21" s="832" t="s">
        <v>6418</v>
      </c>
      <c r="C21" s="832" t="s">
        <v>6412</v>
      </c>
      <c r="D21" s="832" t="s">
        <v>6515</v>
      </c>
      <c r="E21" s="832" t="s">
        <v>6491</v>
      </c>
      <c r="F21" s="849"/>
      <c r="G21" s="849"/>
      <c r="H21" s="849"/>
      <c r="I21" s="849"/>
      <c r="J21" s="849">
        <v>1</v>
      </c>
      <c r="K21" s="849">
        <v>730</v>
      </c>
      <c r="L21" s="849">
        <v>1</v>
      </c>
      <c r="M21" s="849">
        <v>730</v>
      </c>
      <c r="N21" s="849"/>
      <c r="O21" s="849"/>
      <c r="P21" s="837"/>
      <c r="Q21" s="850"/>
    </row>
    <row r="22" spans="1:17" ht="14.45" customHeight="1" x14ac:dyDescent="0.2">
      <c r="A22" s="831" t="s">
        <v>6568</v>
      </c>
      <c r="B22" s="832" t="s">
        <v>6418</v>
      </c>
      <c r="C22" s="832" t="s">
        <v>6412</v>
      </c>
      <c r="D22" s="832" t="s">
        <v>6518</v>
      </c>
      <c r="E22" s="832" t="s">
        <v>6519</v>
      </c>
      <c r="F22" s="849">
        <v>226</v>
      </c>
      <c r="G22" s="849">
        <v>48590</v>
      </c>
      <c r="H22" s="849">
        <v>1.0462962962962963</v>
      </c>
      <c r="I22" s="849">
        <v>215</v>
      </c>
      <c r="J22" s="849">
        <v>216</v>
      </c>
      <c r="K22" s="849">
        <v>46440</v>
      </c>
      <c r="L22" s="849">
        <v>1</v>
      </c>
      <c r="M22" s="849">
        <v>215</v>
      </c>
      <c r="N22" s="849">
        <v>236</v>
      </c>
      <c r="O22" s="849">
        <v>51212</v>
      </c>
      <c r="P22" s="837">
        <v>1.1027562446167096</v>
      </c>
      <c r="Q22" s="850">
        <v>217</v>
      </c>
    </row>
    <row r="23" spans="1:17" ht="14.45" customHeight="1" x14ac:dyDescent="0.2">
      <c r="A23" s="831" t="s">
        <v>6568</v>
      </c>
      <c r="B23" s="832" t="s">
        <v>6418</v>
      </c>
      <c r="C23" s="832" t="s">
        <v>6412</v>
      </c>
      <c r="D23" s="832" t="s">
        <v>6474</v>
      </c>
      <c r="E23" s="832" t="s">
        <v>6475</v>
      </c>
      <c r="F23" s="849">
        <v>4</v>
      </c>
      <c r="G23" s="849">
        <v>1420</v>
      </c>
      <c r="H23" s="849">
        <v>2</v>
      </c>
      <c r="I23" s="849">
        <v>355</v>
      </c>
      <c r="J23" s="849">
        <v>2</v>
      </c>
      <c r="K23" s="849">
        <v>710</v>
      </c>
      <c r="L23" s="849">
        <v>1</v>
      </c>
      <c r="M23" s="849">
        <v>355</v>
      </c>
      <c r="N23" s="849">
        <v>5</v>
      </c>
      <c r="O23" s="849">
        <v>1790</v>
      </c>
      <c r="P23" s="837">
        <v>2.5211267605633805</v>
      </c>
      <c r="Q23" s="850">
        <v>358</v>
      </c>
    </row>
    <row r="24" spans="1:17" ht="14.45" customHeight="1" x14ac:dyDescent="0.2">
      <c r="A24" s="831" t="s">
        <v>6568</v>
      </c>
      <c r="B24" s="832" t="s">
        <v>6418</v>
      </c>
      <c r="C24" s="832" t="s">
        <v>6412</v>
      </c>
      <c r="D24" s="832" t="s">
        <v>6520</v>
      </c>
      <c r="E24" s="832" t="s">
        <v>6521</v>
      </c>
      <c r="F24" s="849">
        <v>2184</v>
      </c>
      <c r="G24" s="849">
        <v>185640</v>
      </c>
      <c r="H24" s="849">
        <v>1.0129538485043599</v>
      </c>
      <c r="I24" s="849">
        <v>85</v>
      </c>
      <c r="J24" s="849">
        <v>2131</v>
      </c>
      <c r="K24" s="849">
        <v>183266</v>
      </c>
      <c r="L24" s="849">
        <v>1</v>
      </c>
      <c r="M24" s="849">
        <v>86</v>
      </c>
      <c r="N24" s="849">
        <v>2173</v>
      </c>
      <c r="O24" s="849">
        <v>191224</v>
      </c>
      <c r="P24" s="837">
        <v>1.0434232208920367</v>
      </c>
      <c r="Q24" s="850">
        <v>88</v>
      </c>
    </row>
    <row r="25" spans="1:17" ht="14.45" customHeight="1" x14ac:dyDescent="0.2">
      <c r="A25" s="831" t="s">
        <v>6568</v>
      </c>
      <c r="B25" s="832" t="s">
        <v>6418</v>
      </c>
      <c r="C25" s="832" t="s">
        <v>6412</v>
      </c>
      <c r="D25" s="832" t="s">
        <v>6476</v>
      </c>
      <c r="E25" s="832" t="s">
        <v>6477</v>
      </c>
      <c r="F25" s="849">
        <v>1</v>
      </c>
      <c r="G25" s="849">
        <v>720</v>
      </c>
      <c r="H25" s="849">
        <v>1</v>
      </c>
      <c r="I25" s="849">
        <v>720</v>
      </c>
      <c r="J25" s="849">
        <v>1</v>
      </c>
      <c r="K25" s="849">
        <v>720</v>
      </c>
      <c r="L25" s="849">
        <v>1</v>
      </c>
      <c r="M25" s="849">
        <v>720</v>
      </c>
      <c r="N25" s="849"/>
      <c r="O25" s="849"/>
      <c r="P25" s="837"/>
      <c r="Q25" s="850"/>
    </row>
    <row r="26" spans="1:17" ht="14.45" customHeight="1" x14ac:dyDescent="0.2">
      <c r="A26" s="831" t="s">
        <v>6568</v>
      </c>
      <c r="B26" s="832" t="s">
        <v>6418</v>
      </c>
      <c r="C26" s="832" t="s">
        <v>6412</v>
      </c>
      <c r="D26" s="832" t="s">
        <v>6573</v>
      </c>
      <c r="E26" s="832" t="s">
        <v>6535</v>
      </c>
      <c r="F26" s="849">
        <v>278</v>
      </c>
      <c r="G26" s="849">
        <v>264656</v>
      </c>
      <c r="H26" s="849">
        <v>0.84699948473899311</v>
      </c>
      <c r="I26" s="849">
        <v>952</v>
      </c>
      <c r="J26" s="849">
        <v>328</v>
      </c>
      <c r="K26" s="849">
        <v>312463</v>
      </c>
      <c r="L26" s="849">
        <v>1</v>
      </c>
      <c r="M26" s="849">
        <v>952.6310975609756</v>
      </c>
      <c r="N26" s="849">
        <v>331</v>
      </c>
      <c r="O26" s="849">
        <v>316436</v>
      </c>
      <c r="P26" s="837">
        <v>1.0127151054684875</v>
      </c>
      <c r="Q26" s="850">
        <v>956</v>
      </c>
    </row>
    <row r="27" spans="1:17" ht="14.45" customHeight="1" x14ac:dyDescent="0.2">
      <c r="A27" s="831" t="s">
        <v>6568</v>
      </c>
      <c r="B27" s="832" t="s">
        <v>6418</v>
      </c>
      <c r="C27" s="832" t="s">
        <v>6412</v>
      </c>
      <c r="D27" s="832" t="s">
        <v>6482</v>
      </c>
      <c r="E27" s="832" t="s">
        <v>6483</v>
      </c>
      <c r="F27" s="849">
        <v>50</v>
      </c>
      <c r="G27" s="849">
        <v>6000</v>
      </c>
      <c r="H27" s="849">
        <v>1.9071837253655435</v>
      </c>
      <c r="I27" s="849">
        <v>120</v>
      </c>
      <c r="J27" s="849">
        <v>26</v>
      </c>
      <c r="K27" s="849">
        <v>3146</v>
      </c>
      <c r="L27" s="849">
        <v>1</v>
      </c>
      <c r="M27" s="849">
        <v>121</v>
      </c>
      <c r="N27" s="849">
        <v>53</v>
      </c>
      <c r="O27" s="849">
        <v>6466</v>
      </c>
      <c r="P27" s="837">
        <v>2.0553083280356006</v>
      </c>
      <c r="Q27" s="850">
        <v>122</v>
      </c>
    </row>
    <row r="28" spans="1:17" ht="14.45" customHeight="1" x14ac:dyDescent="0.2">
      <c r="A28" s="831" t="s">
        <v>6568</v>
      </c>
      <c r="B28" s="832" t="s">
        <v>6418</v>
      </c>
      <c r="C28" s="832" t="s">
        <v>6412</v>
      </c>
      <c r="D28" s="832" t="s">
        <v>6536</v>
      </c>
      <c r="E28" s="832" t="s">
        <v>6535</v>
      </c>
      <c r="F28" s="849">
        <v>168</v>
      </c>
      <c r="G28" s="849">
        <v>125160</v>
      </c>
      <c r="H28" s="849">
        <v>0.64777914643866386</v>
      </c>
      <c r="I28" s="849">
        <v>745</v>
      </c>
      <c r="J28" s="849">
        <v>259</v>
      </c>
      <c r="K28" s="849">
        <v>193214</v>
      </c>
      <c r="L28" s="849">
        <v>1</v>
      </c>
      <c r="M28" s="849">
        <v>746</v>
      </c>
      <c r="N28" s="849">
        <v>125</v>
      </c>
      <c r="O28" s="849">
        <v>93500</v>
      </c>
      <c r="P28" s="837">
        <v>0.4839193847236743</v>
      </c>
      <c r="Q28" s="850">
        <v>748</v>
      </c>
    </row>
    <row r="29" spans="1:17" ht="14.45" customHeight="1" x14ac:dyDescent="0.2">
      <c r="A29" s="831" t="s">
        <v>6568</v>
      </c>
      <c r="B29" s="832" t="s">
        <v>6418</v>
      </c>
      <c r="C29" s="832" t="s">
        <v>6412</v>
      </c>
      <c r="D29" s="832" t="s">
        <v>6574</v>
      </c>
      <c r="E29" s="832" t="s">
        <v>6575</v>
      </c>
      <c r="F29" s="849">
        <v>1</v>
      </c>
      <c r="G29" s="849">
        <v>58</v>
      </c>
      <c r="H29" s="849"/>
      <c r="I29" s="849">
        <v>58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6568</v>
      </c>
      <c r="B30" s="832" t="s">
        <v>6418</v>
      </c>
      <c r="C30" s="832" t="s">
        <v>6412</v>
      </c>
      <c r="D30" s="832" t="s">
        <v>6537</v>
      </c>
      <c r="E30" s="832" t="s">
        <v>6538</v>
      </c>
      <c r="F30" s="849">
        <v>55</v>
      </c>
      <c r="G30" s="849">
        <v>29865</v>
      </c>
      <c r="H30" s="849">
        <v>0.53822448096885811</v>
      </c>
      <c r="I30" s="849">
        <v>543</v>
      </c>
      <c r="J30" s="849">
        <v>102</v>
      </c>
      <c r="K30" s="849">
        <v>55488</v>
      </c>
      <c r="L30" s="849">
        <v>1</v>
      </c>
      <c r="M30" s="849">
        <v>544</v>
      </c>
      <c r="N30" s="849">
        <v>94</v>
      </c>
      <c r="O30" s="849">
        <v>51324</v>
      </c>
      <c r="P30" s="837">
        <v>0.92495674740484424</v>
      </c>
      <c r="Q30" s="850">
        <v>546</v>
      </c>
    </row>
    <row r="31" spans="1:17" ht="14.45" customHeight="1" x14ac:dyDescent="0.2">
      <c r="A31" s="831" t="s">
        <v>6568</v>
      </c>
      <c r="B31" s="832" t="s">
        <v>6418</v>
      </c>
      <c r="C31" s="832" t="s">
        <v>6412</v>
      </c>
      <c r="D31" s="832" t="s">
        <v>6522</v>
      </c>
      <c r="E31" s="832" t="s">
        <v>6523</v>
      </c>
      <c r="F31" s="849">
        <v>10</v>
      </c>
      <c r="G31" s="849">
        <v>3070</v>
      </c>
      <c r="H31" s="849">
        <v>4.9837662337662341</v>
      </c>
      <c r="I31" s="849">
        <v>307</v>
      </c>
      <c r="J31" s="849">
        <v>2</v>
      </c>
      <c r="K31" s="849">
        <v>616</v>
      </c>
      <c r="L31" s="849">
        <v>1</v>
      </c>
      <c r="M31" s="849">
        <v>308</v>
      </c>
      <c r="N31" s="849">
        <v>9</v>
      </c>
      <c r="O31" s="849">
        <v>2790</v>
      </c>
      <c r="P31" s="837">
        <v>4.529220779220779</v>
      </c>
      <c r="Q31" s="850">
        <v>310</v>
      </c>
    </row>
    <row r="32" spans="1:17" ht="14.45" customHeight="1" x14ac:dyDescent="0.2">
      <c r="A32" s="831" t="s">
        <v>6568</v>
      </c>
      <c r="B32" s="832" t="s">
        <v>6418</v>
      </c>
      <c r="C32" s="832" t="s">
        <v>6412</v>
      </c>
      <c r="D32" s="832" t="s">
        <v>6524</v>
      </c>
      <c r="E32" s="832" t="s">
        <v>6519</v>
      </c>
      <c r="F32" s="849">
        <v>20</v>
      </c>
      <c r="G32" s="849">
        <v>3560</v>
      </c>
      <c r="H32" s="849">
        <v>0.56823623304070237</v>
      </c>
      <c r="I32" s="849">
        <v>178</v>
      </c>
      <c r="J32" s="849">
        <v>35</v>
      </c>
      <c r="K32" s="849">
        <v>6265</v>
      </c>
      <c r="L32" s="849">
        <v>1</v>
      </c>
      <c r="M32" s="849">
        <v>179</v>
      </c>
      <c r="N32" s="849">
        <v>24</v>
      </c>
      <c r="O32" s="849">
        <v>4296</v>
      </c>
      <c r="P32" s="837">
        <v>0.68571428571428572</v>
      </c>
      <c r="Q32" s="850">
        <v>179</v>
      </c>
    </row>
    <row r="33" spans="1:17" ht="14.45" customHeight="1" x14ac:dyDescent="0.2">
      <c r="A33" s="831" t="s">
        <v>6568</v>
      </c>
      <c r="B33" s="832" t="s">
        <v>6418</v>
      </c>
      <c r="C33" s="832" t="s">
        <v>6412</v>
      </c>
      <c r="D33" s="832" t="s">
        <v>6525</v>
      </c>
      <c r="E33" s="832" t="s">
        <v>6523</v>
      </c>
      <c r="F33" s="849">
        <v>19</v>
      </c>
      <c r="G33" s="849">
        <v>7220</v>
      </c>
      <c r="H33" s="849">
        <v>0.63167104111986005</v>
      </c>
      <c r="I33" s="849">
        <v>380</v>
      </c>
      <c r="J33" s="849">
        <v>30</v>
      </c>
      <c r="K33" s="849">
        <v>11430</v>
      </c>
      <c r="L33" s="849">
        <v>1</v>
      </c>
      <c r="M33" s="849">
        <v>381</v>
      </c>
      <c r="N33" s="849">
        <v>21</v>
      </c>
      <c r="O33" s="849">
        <v>8085</v>
      </c>
      <c r="P33" s="837">
        <v>0.70734908136482944</v>
      </c>
      <c r="Q33" s="850">
        <v>385</v>
      </c>
    </row>
    <row r="34" spans="1:17" ht="14.45" customHeight="1" x14ac:dyDescent="0.2">
      <c r="A34" s="831" t="s">
        <v>6568</v>
      </c>
      <c r="B34" s="832" t="s">
        <v>6418</v>
      </c>
      <c r="C34" s="832" t="s">
        <v>6412</v>
      </c>
      <c r="D34" s="832" t="s">
        <v>6576</v>
      </c>
      <c r="E34" s="832" t="s">
        <v>6577</v>
      </c>
      <c r="F34" s="849">
        <v>2</v>
      </c>
      <c r="G34" s="849">
        <v>200</v>
      </c>
      <c r="H34" s="849"/>
      <c r="I34" s="849">
        <v>100</v>
      </c>
      <c r="J34" s="849"/>
      <c r="K34" s="849"/>
      <c r="L34" s="849"/>
      <c r="M34" s="849"/>
      <c r="N34" s="849">
        <v>5</v>
      </c>
      <c r="O34" s="849">
        <v>500</v>
      </c>
      <c r="P34" s="837"/>
      <c r="Q34" s="850">
        <v>100</v>
      </c>
    </row>
    <row r="35" spans="1:17" ht="14.45" customHeight="1" x14ac:dyDescent="0.2">
      <c r="A35" s="831" t="s">
        <v>6568</v>
      </c>
      <c r="B35" s="832" t="s">
        <v>6418</v>
      </c>
      <c r="C35" s="832" t="s">
        <v>6412</v>
      </c>
      <c r="D35" s="832" t="s">
        <v>6578</v>
      </c>
      <c r="E35" s="832" t="s">
        <v>6535</v>
      </c>
      <c r="F35" s="849">
        <v>310</v>
      </c>
      <c r="G35" s="849">
        <v>320850</v>
      </c>
      <c r="H35" s="849">
        <v>18.217692482398366</v>
      </c>
      <c r="I35" s="849">
        <v>1035</v>
      </c>
      <c r="J35" s="849">
        <v>17</v>
      </c>
      <c r="K35" s="849">
        <v>17612</v>
      </c>
      <c r="L35" s="849">
        <v>1</v>
      </c>
      <c r="M35" s="849">
        <v>1036</v>
      </c>
      <c r="N35" s="849">
        <v>26</v>
      </c>
      <c r="O35" s="849">
        <v>27040</v>
      </c>
      <c r="P35" s="837">
        <v>1.5353168294344766</v>
      </c>
      <c r="Q35" s="850">
        <v>1040</v>
      </c>
    </row>
    <row r="36" spans="1:17" ht="14.45" customHeight="1" x14ac:dyDescent="0.2">
      <c r="A36" s="831" t="s">
        <v>6568</v>
      </c>
      <c r="B36" s="832" t="s">
        <v>6418</v>
      </c>
      <c r="C36" s="832" t="s">
        <v>6412</v>
      </c>
      <c r="D36" s="832" t="s">
        <v>6579</v>
      </c>
      <c r="E36" s="832" t="s">
        <v>6535</v>
      </c>
      <c r="F36" s="849"/>
      <c r="G36" s="849"/>
      <c r="H36" s="849"/>
      <c r="I36" s="849"/>
      <c r="J36" s="849">
        <v>15</v>
      </c>
      <c r="K36" s="849">
        <v>13200</v>
      </c>
      <c r="L36" s="849">
        <v>1</v>
      </c>
      <c r="M36" s="849">
        <v>880</v>
      </c>
      <c r="N36" s="849">
        <v>14</v>
      </c>
      <c r="O36" s="849">
        <v>12334</v>
      </c>
      <c r="P36" s="837">
        <v>0.93439393939393944</v>
      </c>
      <c r="Q36" s="850">
        <v>881</v>
      </c>
    </row>
    <row r="37" spans="1:17" ht="14.45" customHeight="1" x14ac:dyDescent="0.2">
      <c r="A37" s="831" t="s">
        <v>6568</v>
      </c>
      <c r="B37" s="832" t="s">
        <v>6418</v>
      </c>
      <c r="C37" s="832" t="s">
        <v>6412</v>
      </c>
      <c r="D37" s="832" t="s">
        <v>6539</v>
      </c>
      <c r="E37" s="832" t="s">
        <v>6530</v>
      </c>
      <c r="F37" s="849"/>
      <c r="G37" s="849"/>
      <c r="H37" s="849"/>
      <c r="I37" s="849"/>
      <c r="J37" s="849">
        <v>0</v>
      </c>
      <c r="K37" s="849">
        <v>0</v>
      </c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6568</v>
      </c>
      <c r="B38" s="832" t="s">
        <v>6418</v>
      </c>
      <c r="C38" s="832" t="s">
        <v>6412</v>
      </c>
      <c r="D38" s="832" t="s">
        <v>6494</v>
      </c>
      <c r="E38" s="832" t="s">
        <v>6495</v>
      </c>
      <c r="F38" s="849"/>
      <c r="G38" s="849"/>
      <c r="H38" s="849"/>
      <c r="I38" s="849"/>
      <c r="J38" s="849">
        <v>1</v>
      </c>
      <c r="K38" s="849">
        <v>178</v>
      </c>
      <c r="L38" s="849">
        <v>1</v>
      </c>
      <c r="M38" s="849">
        <v>178</v>
      </c>
      <c r="N38" s="849"/>
      <c r="O38" s="849"/>
      <c r="P38" s="837"/>
      <c r="Q38" s="850"/>
    </row>
    <row r="39" spans="1:17" ht="14.45" customHeight="1" x14ac:dyDescent="0.2">
      <c r="A39" s="831" t="s">
        <v>6568</v>
      </c>
      <c r="B39" s="832" t="s">
        <v>6418</v>
      </c>
      <c r="C39" s="832" t="s">
        <v>6412</v>
      </c>
      <c r="D39" s="832" t="s">
        <v>6580</v>
      </c>
      <c r="E39" s="832" t="s">
        <v>6497</v>
      </c>
      <c r="F39" s="849">
        <v>2</v>
      </c>
      <c r="G39" s="849">
        <v>1248</v>
      </c>
      <c r="H39" s="849">
        <v>1.9967999999999999</v>
      </c>
      <c r="I39" s="849">
        <v>624</v>
      </c>
      <c r="J39" s="849">
        <v>1</v>
      </c>
      <c r="K39" s="849">
        <v>625</v>
      </c>
      <c r="L39" s="849">
        <v>1</v>
      </c>
      <c r="M39" s="849">
        <v>625</v>
      </c>
      <c r="N39" s="849"/>
      <c r="O39" s="849"/>
      <c r="P39" s="837"/>
      <c r="Q39" s="850"/>
    </row>
    <row r="40" spans="1:17" ht="14.45" customHeight="1" x14ac:dyDescent="0.2">
      <c r="A40" s="831" t="s">
        <v>6568</v>
      </c>
      <c r="B40" s="832" t="s">
        <v>6418</v>
      </c>
      <c r="C40" s="832" t="s">
        <v>6412</v>
      </c>
      <c r="D40" s="832" t="s">
        <v>6496</v>
      </c>
      <c r="E40" s="832" t="s">
        <v>6497</v>
      </c>
      <c r="F40" s="849">
        <v>1</v>
      </c>
      <c r="G40" s="849">
        <v>538</v>
      </c>
      <c r="H40" s="849"/>
      <c r="I40" s="849">
        <v>538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6568</v>
      </c>
      <c r="B41" s="832" t="s">
        <v>6418</v>
      </c>
      <c r="C41" s="832" t="s">
        <v>6412</v>
      </c>
      <c r="D41" s="832" t="s">
        <v>6581</v>
      </c>
      <c r="E41" s="832" t="s">
        <v>6582</v>
      </c>
      <c r="F41" s="849">
        <v>1</v>
      </c>
      <c r="G41" s="849">
        <v>1380</v>
      </c>
      <c r="H41" s="849"/>
      <c r="I41" s="849">
        <v>1380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6583</v>
      </c>
      <c r="B42" s="832" t="s">
        <v>6418</v>
      </c>
      <c r="C42" s="832" t="s">
        <v>6449</v>
      </c>
      <c r="D42" s="832" t="s">
        <v>6500</v>
      </c>
      <c r="E42" s="832" t="s">
        <v>6501</v>
      </c>
      <c r="F42" s="849"/>
      <c r="G42" s="849"/>
      <c r="H42" s="849"/>
      <c r="I42" s="849"/>
      <c r="J42" s="849">
        <v>1</v>
      </c>
      <c r="K42" s="849">
        <v>904.75</v>
      </c>
      <c r="L42" s="849">
        <v>1</v>
      </c>
      <c r="M42" s="849">
        <v>904.75</v>
      </c>
      <c r="N42" s="849"/>
      <c r="O42" s="849"/>
      <c r="P42" s="837"/>
      <c r="Q42" s="850"/>
    </row>
    <row r="43" spans="1:17" ht="14.45" customHeight="1" x14ac:dyDescent="0.2">
      <c r="A43" s="831" t="s">
        <v>6583</v>
      </c>
      <c r="B43" s="832" t="s">
        <v>6418</v>
      </c>
      <c r="C43" s="832" t="s">
        <v>6412</v>
      </c>
      <c r="D43" s="832" t="s">
        <v>6569</v>
      </c>
      <c r="E43" s="832" t="s">
        <v>6570</v>
      </c>
      <c r="F43" s="849">
        <v>2</v>
      </c>
      <c r="G43" s="849">
        <v>392</v>
      </c>
      <c r="H43" s="849">
        <v>1</v>
      </c>
      <c r="I43" s="849">
        <v>196</v>
      </c>
      <c r="J43" s="849">
        <v>2</v>
      </c>
      <c r="K43" s="849">
        <v>392</v>
      </c>
      <c r="L43" s="849">
        <v>1</v>
      </c>
      <c r="M43" s="849">
        <v>196</v>
      </c>
      <c r="N43" s="849">
        <v>1</v>
      </c>
      <c r="O43" s="849">
        <v>199</v>
      </c>
      <c r="P43" s="837">
        <v>0.50765306122448983</v>
      </c>
      <c r="Q43" s="850">
        <v>199</v>
      </c>
    </row>
    <row r="44" spans="1:17" ht="14.45" customHeight="1" x14ac:dyDescent="0.2">
      <c r="A44" s="831" t="s">
        <v>6583</v>
      </c>
      <c r="B44" s="832" t="s">
        <v>6418</v>
      </c>
      <c r="C44" s="832" t="s">
        <v>6412</v>
      </c>
      <c r="D44" s="832" t="s">
        <v>6464</v>
      </c>
      <c r="E44" s="832" t="s">
        <v>6465</v>
      </c>
      <c r="F44" s="849">
        <v>6</v>
      </c>
      <c r="G44" s="849">
        <v>222</v>
      </c>
      <c r="H44" s="849">
        <v>6</v>
      </c>
      <c r="I44" s="849">
        <v>37</v>
      </c>
      <c r="J44" s="849">
        <v>1</v>
      </c>
      <c r="K44" s="849">
        <v>37</v>
      </c>
      <c r="L44" s="849">
        <v>1</v>
      </c>
      <c r="M44" s="849">
        <v>37</v>
      </c>
      <c r="N44" s="849">
        <v>4</v>
      </c>
      <c r="O44" s="849">
        <v>152</v>
      </c>
      <c r="P44" s="837">
        <v>4.1081081081081079</v>
      </c>
      <c r="Q44" s="850">
        <v>38</v>
      </c>
    </row>
    <row r="45" spans="1:17" ht="14.45" customHeight="1" x14ac:dyDescent="0.2">
      <c r="A45" s="831" t="s">
        <v>6583</v>
      </c>
      <c r="B45" s="832" t="s">
        <v>6418</v>
      </c>
      <c r="C45" s="832" t="s">
        <v>6412</v>
      </c>
      <c r="D45" s="832" t="s">
        <v>6470</v>
      </c>
      <c r="E45" s="832" t="s">
        <v>6471</v>
      </c>
      <c r="F45" s="849">
        <v>261</v>
      </c>
      <c r="G45" s="849">
        <v>65511</v>
      </c>
      <c r="H45" s="849">
        <v>0.70451025938830814</v>
      </c>
      <c r="I45" s="849">
        <v>251</v>
      </c>
      <c r="J45" s="849">
        <v>369</v>
      </c>
      <c r="K45" s="849">
        <v>92988</v>
      </c>
      <c r="L45" s="849">
        <v>1</v>
      </c>
      <c r="M45" s="849">
        <v>252</v>
      </c>
      <c r="N45" s="849">
        <v>517</v>
      </c>
      <c r="O45" s="849">
        <v>131318</v>
      </c>
      <c r="P45" s="837">
        <v>1.4122037252118553</v>
      </c>
      <c r="Q45" s="850">
        <v>254</v>
      </c>
    </row>
    <row r="46" spans="1:17" ht="14.45" customHeight="1" x14ac:dyDescent="0.2">
      <c r="A46" s="831" t="s">
        <v>6583</v>
      </c>
      <c r="B46" s="832" t="s">
        <v>6418</v>
      </c>
      <c r="C46" s="832" t="s">
        <v>6412</v>
      </c>
      <c r="D46" s="832" t="s">
        <v>6502</v>
      </c>
      <c r="E46" s="832" t="s">
        <v>6503</v>
      </c>
      <c r="F46" s="849">
        <v>264</v>
      </c>
      <c r="G46" s="849">
        <v>33264</v>
      </c>
      <c r="H46" s="849">
        <v>0.64892703862660939</v>
      </c>
      <c r="I46" s="849">
        <v>126</v>
      </c>
      <c r="J46" s="849">
        <v>405</v>
      </c>
      <c r="K46" s="849">
        <v>51260</v>
      </c>
      <c r="L46" s="849">
        <v>1</v>
      </c>
      <c r="M46" s="849">
        <v>126.5679012345679</v>
      </c>
      <c r="N46" s="849">
        <v>840</v>
      </c>
      <c r="O46" s="849">
        <v>105840</v>
      </c>
      <c r="P46" s="837">
        <v>2.0647678501755755</v>
      </c>
      <c r="Q46" s="850">
        <v>126</v>
      </c>
    </row>
    <row r="47" spans="1:17" ht="14.45" customHeight="1" x14ac:dyDescent="0.2">
      <c r="A47" s="831" t="s">
        <v>6583</v>
      </c>
      <c r="B47" s="832" t="s">
        <v>6418</v>
      </c>
      <c r="C47" s="832" t="s">
        <v>6412</v>
      </c>
      <c r="D47" s="832" t="s">
        <v>6504</v>
      </c>
      <c r="E47" s="832" t="s">
        <v>6505</v>
      </c>
      <c r="F47" s="849">
        <v>1</v>
      </c>
      <c r="G47" s="849">
        <v>331</v>
      </c>
      <c r="H47" s="849"/>
      <c r="I47" s="849">
        <v>331</v>
      </c>
      <c r="J47" s="849"/>
      <c r="K47" s="849"/>
      <c r="L47" s="849"/>
      <c r="M47" s="849"/>
      <c r="N47" s="849">
        <v>1</v>
      </c>
      <c r="O47" s="849">
        <v>334</v>
      </c>
      <c r="P47" s="837"/>
      <c r="Q47" s="850">
        <v>334</v>
      </c>
    </row>
    <row r="48" spans="1:17" ht="14.45" customHeight="1" x14ac:dyDescent="0.2">
      <c r="A48" s="831" t="s">
        <v>6583</v>
      </c>
      <c r="B48" s="832" t="s">
        <v>6418</v>
      </c>
      <c r="C48" s="832" t="s">
        <v>6412</v>
      </c>
      <c r="D48" s="832" t="s">
        <v>6506</v>
      </c>
      <c r="E48" s="832" t="s">
        <v>6507</v>
      </c>
      <c r="F48" s="849">
        <v>47</v>
      </c>
      <c r="G48" s="849">
        <v>23265</v>
      </c>
      <c r="H48" s="849">
        <v>1.2343484719864177</v>
      </c>
      <c r="I48" s="849">
        <v>495</v>
      </c>
      <c r="J48" s="849">
        <v>38</v>
      </c>
      <c r="K48" s="849">
        <v>18848</v>
      </c>
      <c r="L48" s="849">
        <v>1</v>
      </c>
      <c r="M48" s="849">
        <v>496</v>
      </c>
      <c r="N48" s="849">
        <v>42</v>
      </c>
      <c r="O48" s="849">
        <v>20916</v>
      </c>
      <c r="P48" s="837">
        <v>1.1097198641765704</v>
      </c>
      <c r="Q48" s="850">
        <v>498</v>
      </c>
    </row>
    <row r="49" spans="1:17" ht="14.45" customHeight="1" x14ac:dyDescent="0.2">
      <c r="A49" s="831" t="s">
        <v>6583</v>
      </c>
      <c r="B49" s="832" t="s">
        <v>6418</v>
      </c>
      <c r="C49" s="832" t="s">
        <v>6412</v>
      </c>
      <c r="D49" s="832" t="s">
        <v>6508</v>
      </c>
      <c r="E49" s="832" t="s">
        <v>6509</v>
      </c>
      <c r="F49" s="849"/>
      <c r="G49" s="849"/>
      <c r="H49" s="849"/>
      <c r="I49" s="849"/>
      <c r="J49" s="849">
        <v>8</v>
      </c>
      <c r="K49" s="849">
        <v>5512</v>
      </c>
      <c r="L49" s="849">
        <v>1</v>
      </c>
      <c r="M49" s="849">
        <v>689</v>
      </c>
      <c r="N49" s="849">
        <v>11</v>
      </c>
      <c r="O49" s="849">
        <v>7601</v>
      </c>
      <c r="P49" s="837">
        <v>1.3789912917271407</v>
      </c>
      <c r="Q49" s="850">
        <v>691</v>
      </c>
    </row>
    <row r="50" spans="1:17" ht="14.45" customHeight="1" x14ac:dyDescent="0.2">
      <c r="A50" s="831" t="s">
        <v>6583</v>
      </c>
      <c r="B50" s="832" t="s">
        <v>6418</v>
      </c>
      <c r="C50" s="832" t="s">
        <v>6412</v>
      </c>
      <c r="D50" s="832" t="s">
        <v>6510</v>
      </c>
      <c r="E50" s="832" t="s">
        <v>6507</v>
      </c>
      <c r="F50" s="849">
        <v>22</v>
      </c>
      <c r="G50" s="849">
        <v>12496</v>
      </c>
      <c r="H50" s="849">
        <v>0.43922671353251319</v>
      </c>
      <c r="I50" s="849">
        <v>568</v>
      </c>
      <c r="J50" s="849">
        <v>50</v>
      </c>
      <c r="K50" s="849">
        <v>28450</v>
      </c>
      <c r="L50" s="849">
        <v>1</v>
      </c>
      <c r="M50" s="849">
        <v>569</v>
      </c>
      <c r="N50" s="849">
        <v>55</v>
      </c>
      <c r="O50" s="849">
        <v>31515</v>
      </c>
      <c r="P50" s="837">
        <v>1.1077328646748681</v>
      </c>
      <c r="Q50" s="850">
        <v>573</v>
      </c>
    </row>
    <row r="51" spans="1:17" ht="14.45" customHeight="1" x14ac:dyDescent="0.2">
      <c r="A51" s="831" t="s">
        <v>6583</v>
      </c>
      <c r="B51" s="832" t="s">
        <v>6418</v>
      </c>
      <c r="C51" s="832" t="s">
        <v>6412</v>
      </c>
      <c r="D51" s="832" t="s">
        <v>6511</v>
      </c>
      <c r="E51" s="832" t="s">
        <v>6509</v>
      </c>
      <c r="F51" s="849">
        <v>2</v>
      </c>
      <c r="G51" s="849">
        <v>1522</v>
      </c>
      <c r="H51" s="849">
        <v>0.49934383202099736</v>
      </c>
      <c r="I51" s="849">
        <v>761</v>
      </c>
      <c r="J51" s="849">
        <v>4</v>
      </c>
      <c r="K51" s="849">
        <v>3048</v>
      </c>
      <c r="L51" s="849">
        <v>1</v>
      </c>
      <c r="M51" s="849">
        <v>762</v>
      </c>
      <c r="N51" s="849">
        <v>5</v>
      </c>
      <c r="O51" s="849">
        <v>3830</v>
      </c>
      <c r="P51" s="837">
        <v>1.2565616797900263</v>
      </c>
      <c r="Q51" s="850">
        <v>766</v>
      </c>
    </row>
    <row r="52" spans="1:17" ht="14.45" customHeight="1" x14ac:dyDescent="0.2">
      <c r="A52" s="831" t="s">
        <v>6583</v>
      </c>
      <c r="B52" s="832" t="s">
        <v>6418</v>
      </c>
      <c r="C52" s="832" t="s">
        <v>6412</v>
      </c>
      <c r="D52" s="832" t="s">
        <v>6534</v>
      </c>
      <c r="E52" s="832" t="s">
        <v>6535</v>
      </c>
      <c r="F52" s="849">
        <v>44</v>
      </c>
      <c r="G52" s="849">
        <v>35992</v>
      </c>
      <c r="H52" s="849">
        <v>0.18621303367066078</v>
      </c>
      <c r="I52" s="849">
        <v>818</v>
      </c>
      <c r="J52" s="849">
        <v>236</v>
      </c>
      <c r="K52" s="849">
        <v>193284</v>
      </c>
      <c r="L52" s="849">
        <v>1</v>
      </c>
      <c r="M52" s="849">
        <v>819</v>
      </c>
      <c r="N52" s="849">
        <v>502</v>
      </c>
      <c r="O52" s="849">
        <v>413146</v>
      </c>
      <c r="P52" s="837">
        <v>2.1375075019142815</v>
      </c>
      <c r="Q52" s="850">
        <v>823</v>
      </c>
    </row>
    <row r="53" spans="1:17" ht="14.45" customHeight="1" x14ac:dyDescent="0.2">
      <c r="A53" s="831" t="s">
        <v>6583</v>
      </c>
      <c r="B53" s="832" t="s">
        <v>6418</v>
      </c>
      <c r="C53" s="832" t="s">
        <v>6412</v>
      </c>
      <c r="D53" s="832" t="s">
        <v>6512</v>
      </c>
      <c r="E53" s="832" t="s">
        <v>6513</v>
      </c>
      <c r="F53" s="849">
        <v>13</v>
      </c>
      <c r="G53" s="849">
        <v>6006</v>
      </c>
      <c r="H53" s="849">
        <v>1.4385628742514971</v>
      </c>
      <c r="I53" s="849">
        <v>462</v>
      </c>
      <c r="J53" s="849">
        <v>9</v>
      </c>
      <c r="K53" s="849">
        <v>4175</v>
      </c>
      <c r="L53" s="849">
        <v>1</v>
      </c>
      <c r="M53" s="849">
        <v>463.88888888888891</v>
      </c>
      <c r="N53" s="849">
        <v>12</v>
      </c>
      <c r="O53" s="849">
        <v>5616</v>
      </c>
      <c r="P53" s="837">
        <v>1.3451497005988025</v>
      </c>
      <c r="Q53" s="850">
        <v>468</v>
      </c>
    </row>
    <row r="54" spans="1:17" ht="14.45" customHeight="1" x14ac:dyDescent="0.2">
      <c r="A54" s="831" t="s">
        <v>6583</v>
      </c>
      <c r="B54" s="832" t="s">
        <v>6418</v>
      </c>
      <c r="C54" s="832" t="s">
        <v>6412</v>
      </c>
      <c r="D54" s="832" t="s">
        <v>6514</v>
      </c>
      <c r="E54" s="832" t="s">
        <v>6493</v>
      </c>
      <c r="F54" s="849"/>
      <c r="G54" s="849"/>
      <c r="H54" s="849"/>
      <c r="I54" s="849"/>
      <c r="J54" s="849">
        <v>1</v>
      </c>
      <c r="K54" s="849">
        <v>447</v>
      </c>
      <c r="L54" s="849">
        <v>1</v>
      </c>
      <c r="M54" s="849">
        <v>447</v>
      </c>
      <c r="N54" s="849"/>
      <c r="O54" s="849"/>
      <c r="P54" s="837"/>
      <c r="Q54" s="850"/>
    </row>
    <row r="55" spans="1:17" ht="14.45" customHeight="1" x14ac:dyDescent="0.2">
      <c r="A55" s="831" t="s">
        <v>6583</v>
      </c>
      <c r="B55" s="832" t="s">
        <v>6418</v>
      </c>
      <c r="C55" s="832" t="s">
        <v>6412</v>
      </c>
      <c r="D55" s="832" t="s">
        <v>6515</v>
      </c>
      <c r="E55" s="832" t="s">
        <v>6491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735</v>
      </c>
      <c r="P55" s="837"/>
      <c r="Q55" s="850">
        <v>735</v>
      </c>
    </row>
    <row r="56" spans="1:17" ht="14.45" customHeight="1" x14ac:dyDescent="0.2">
      <c r="A56" s="831" t="s">
        <v>6583</v>
      </c>
      <c r="B56" s="832" t="s">
        <v>6418</v>
      </c>
      <c r="C56" s="832" t="s">
        <v>6412</v>
      </c>
      <c r="D56" s="832" t="s">
        <v>6518</v>
      </c>
      <c r="E56" s="832" t="s">
        <v>6519</v>
      </c>
      <c r="F56" s="849">
        <v>12</v>
      </c>
      <c r="G56" s="849">
        <v>2580</v>
      </c>
      <c r="H56" s="849">
        <v>0.16666666666666666</v>
      </c>
      <c r="I56" s="849">
        <v>215</v>
      </c>
      <c r="J56" s="849">
        <v>72</v>
      </c>
      <c r="K56" s="849">
        <v>15480</v>
      </c>
      <c r="L56" s="849">
        <v>1</v>
      </c>
      <c r="M56" s="849">
        <v>215</v>
      </c>
      <c r="N56" s="849">
        <v>143</v>
      </c>
      <c r="O56" s="849">
        <v>31031</v>
      </c>
      <c r="P56" s="837">
        <v>2.0045865633074937</v>
      </c>
      <c r="Q56" s="850">
        <v>217</v>
      </c>
    </row>
    <row r="57" spans="1:17" ht="14.45" customHeight="1" x14ac:dyDescent="0.2">
      <c r="A57" s="831" t="s">
        <v>6583</v>
      </c>
      <c r="B57" s="832" t="s">
        <v>6418</v>
      </c>
      <c r="C57" s="832" t="s">
        <v>6412</v>
      </c>
      <c r="D57" s="832" t="s">
        <v>6474</v>
      </c>
      <c r="E57" s="832" t="s">
        <v>6475</v>
      </c>
      <c r="F57" s="849">
        <v>8</v>
      </c>
      <c r="G57" s="849">
        <v>2840</v>
      </c>
      <c r="H57" s="849"/>
      <c r="I57" s="849">
        <v>355</v>
      </c>
      <c r="J57" s="849"/>
      <c r="K57" s="849"/>
      <c r="L57" s="849"/>
      <c r="M57" s="849"/>
      <c r="N57" s="849">
        <v>4</v>
      </c>
      <c r="O57" s="849">
        <v>1432</v>
      </c>
      <c r="P57" s="837"/>
      <c r="Q57" s="850">
        <v>358</v>
      </c>
    </row>
    <row r="58" spans="1:17" ht="14.45" customHeight="1" x14ac:dyDescent="0.2">
      <c r="A58" s="831" t="s">
        <v>6583</v>
      </c>
      <c r="B58" s="832" t="s">
        <v>6418</v>
      </c>
      <c r="C58" s="832" t="s">
        <v>6412</v>
      </c>
      <c r="D58" s="832" t="s">
        <v>6520</v>
      </c>
      <c r="E58" s="832" t="s">
        <v>6521</v>
      </c>
      <c r="F58" s="849">
        <v>44</v>
      </c>
      <c r="G58" s="849">
        <v>3740</v>
      </c>
      <c r="H58" s="849">
        <v>0.14073906826221119</v>
      </c>
      <c r="I58" s="849">
        <v>85</v>
      </c>
      <c r="J58" s="849">
        <v>309</v>
      </c>
      <c r="K58" s="849">
        <v>26574</v>
      </c>
      <c r="L58" s="849">
        <v>1</v>
      </c>
      <c r="M58" s="849">
        <v>86</v>
      </c>
      <c r="N58" s="849">
        <v>615</v>
      </c>
      <c r="O58" s="849">
        <v>54120</v>
      </c>
      <c r="P58" s="837">
        <v>2.0365771054414088</v>
      </c>
      <c r="Q58" s="850">
        <v>88</v>
      </c>
    </row>
    <row r="59" spans="1:17" ht="14.45" customHeight="1" x14ac:dyDescent="0.2">
      <c r="A59" s="831" t="s">
        <v>6583</v>
      </c>
      <c r="B59" s="832" t="s">
        <v>6418</v>
      </c>
      <c r="C59" s="832" t="s">
        <v>6412</v>
      </c>
      <c r="D59" s="832" t="s">
        <v>6476</v>
      </c>
      <c r="E59" s="832" t="s">
        <v>6477</v>
      </c>
      <c r="F59" s="849">
        <v>13</v>
      </c>
      <c r="G59" s="849">
        <v>9360</v>
      </c>
      <c r="H59" s="849">
        <v>1.3</v>
      </c>
      <c r="I59" s="849">
        <v>720</v>
      </c>
      <c r="J59" s="849">
        <v>10</v>
      </c>
      <c r="K59" s="849">
        <v>7200</v>
      </c>
      <c r="L59" s="849">
        <v>1</v>
      </c>
      <c r="M59" s="849">
        <v>720</v>
      </c>
      <c r="N59" s="849">
        <v>6</v>
      </c>
      <c r="O59" s="849">
        <v>4338</v>
      </c>
      <c r="P59" s="837">
        <v>0.60250000000000004</v>
      </c>
      <c r="Q59" s="850">
        <v>723</v>
      </c>
    </row>
    <row r="60" spans="1:17" ht="14.45" customHeight="1" x14ac:dyDescent="0.2">
      <c r="A60" s="831" t="s">
        <v>6583</v>
      </c>
      <c r="B60" s="832" t="s">
        <v>6418</v>
      </c>
      <c r="C60" s="832" t="s">
        <v>6412</v>
      </c>
      <c r="D60" s="832" t="s">
        <v>6573</v>
      </c>
      <c r="E60" s="832" t="s">
        <v>6535</v>
      </c>
      <c r="F60" s="849"/>
      <c r="G60" s="849"/>
      <c r="H60" s="849"/>
      <c r="I60" s="849"/>
      <c r="J60" s="849">
        <v>26</v>
      </c>
      <c r="K60" s="849">
        <v>24752</v>
      </c>
      <c r="L60" s="849">
        <v>1</v>
      </c>
      <c r="M60" s="849">
        <v>952</v>
      </c>
      <c r="N60" s="849">
        <v>19</v>
      </c>
      <c r="O60" s="849">
        <v>18164</v>
      </c>
      <c r="P60" s="837">
        <v>0.73383968972204261</v>
      </c>
      <c r="Q60" s="850">
        <v>956</v>
      </c>
    </row>
    <row r="61" spans="1:17" ht="14.45" customHeight="1" x14ac:dyDescent="0.2">
      <c r="A61" s="831" t="s">
        <v>6583</v>
      </c>
      <c r="B61" s="832" t="s">
        <v>6418</v>
      </c>
      <c r="C61" s="832" t="s">
        <v>6412</v>
      </c>
      <c r="D61" s="832" t="s">
        <v>6482</v>
      </c>
      <c r="E61" s="832" t="s">
        <v>6483</v>
      </c>
      <c r="F61" s="849">
        <v>7</v>
      </c>
      <c r="G61" s="849">
        <v>840</v>
      </c>
      <c r="H61" s="849">
        <v>0.57851239669421484</v>
      </c>
      <c r="I61" s="849">
        <v>120</v>
      </c>
      <c r="J61" s="849">
        <v>12</v>
      </c>
      <c r="K61" s="849">
        <v>1452</v>
      </c>
      <c r="L61" s="849">
        <v>1</v>
      </c>
      <c r="M61" s="849">
        <v>121</v>
      </c>
      <c r="N61" s="849">
        <v>19</v>
      </c>
      <c r="O61" s="849">
        <v>2318</v>
      </c>
      <c r="P61" s="837">
        <v>1.5964187327823691</v>
      </c>
      <c r="Q61" s="850">
        <v>122</v>
      </c>
    </row>
    <row r="62" spans="1:17" ht="14.45" customHeight="1" x14ac:dyDescent="0.2">
      <c r="A62" s="831" t="s">
        <v>6583</v>
      </c>
      <c r="B62" s="832" t="s">
        <v>6418</v>
      </c>
      <c r="C62" s="832" t="s">
        <v>6412</v>
      </c>
      <c r="D62" s="832" t="s">
        <v>6536</v>
      </c>
      <c r="E62" s="832" t="s">
        <v>6535</v>
      </c>
      <c r="F62" s="849">
        <v>6</v>
      </c>
      <c r="G62" s="849">
        <v>4470</v>
      </c>
      <c r="H62" s="849">
        <v>0.21399846801991573</v>
      </c>
      <c r="I62" s="849">
        <v>745</v>
      </c>
      <c r="J62" s="849">
        <v>28</v>
      </c>
      <c r="K62" s="849">
        <v>20888</v>
      </c>
      <c r="L62" s="849">
        <v>1</v>
      </c>
      <c r="M62" s="849">
        <v>746</v>
      </c>
      <c r="N62" s="849">
        <v>81</v>
      </c>
      <c r="O62" s="849">
        <v>60588</v>
      </c>
      <c r="P62" s="837">
        <v>2.9006127920337037</v>
      </c>
      <c r="Q62" s="850">
        <v>748</v>
      </c>
    </row>
    <row r="63" spans="1:17" ht="14.45" customHeight="1" x14ac:dyDescent="0.2">
      <c r="A63" s="831" t="s">
        <v>6583</v>
      </c>
      <c r="B63" s="832" t="s">
        <v>6418</v>
      </c>
      <c r="C63" s="832" t="s">
        <v>6412</v>
      </c>
      <c r="D63" s="832" t="s">
        <v>6537</v>
      </c>
      <c r="E63" s="832" t="s">
        <v>6538</v>
      </c>
      <c r="F63" s="849">
        <v>29</v>
      </c>
      <c r="G63" s="849">
        <v>15747</v>
      </c>
      <c r="H63" s="849">
        <v>0.51690519957983194</v>
      </c>
      <c r="I63" s="849">
        <v>543</v>
      </c>
      <c r="J63" s="849">
        <v>56</v>
      </c>
      <c r="K63" s="849">
        <v>30464</v>
      </c>
      <c r="L63" s="849">
        <v>1</v>
      </c>
      <c r="M63" s="849">
        <v>544</v>
      </c>
      <c r="N63" s="849">
        <v>82</v>
      </c>
      <c r="O63" s="849">
        <v>44772</v>
      </c>
      <c r="P63" s="837">
        <v>1.4696691176470589</v>
      </c>
      <c r="Q63" s="850">
        <v>546</v>
      </c>
    </row>
    <row r="64" spans="1:17" ht="14.45" customHeight="1" x14ac:dyDescent="0.2">
      <c r="A64" s="831" t="s">
        <v>6583</v>
      </c>
      <c r="B64" s="832" t="s">
        <v>6418</v>
      </c>
      <c r="C64" s="832" t="s">
        <v>6412</v>
      </c>
      <c r="D64" s="832" t="s">
        <v>6522</v>
      </c>
      <c r="E64" s="832" t="s">
        <v>6523</v>
      </c>
      <c r="F64" s="849">
        <v>25</v>
      </c>
      <c r="G64" s="849">
        <v>7675</v>
      </c>
      <c r="H64" s="849">
        <v>0.42235307065815542</v>
      </c>
      <c r="I64" s="849">
        <v>307</v>
      </c>
      <c r="J64" s="849">
        <v>59</v>
      </c>
      <c r="K64" s="849">
        <v>18172</v>
      </c>
      <c r="L64" s="849">
        <v>1</v>
      </c>
      <c r="M64" s="849">
        <v>308</v>
      </c>
      <c r="N64" s="849">
        <v>40</v>
      </c>
      <c r="O64" s="849">
        <v>12400</v>
      </c>
      <c r="P64" s="837">
        <v>0.6823684789786485</v>
      </c>
      <c r="Q64" s="850">
        <v>310</v>
      </c>
    </row>
    <row r="65" spans="1:17" ht="14.45" customHeight="1" x14ac:dyDescent="0.2">
      <c r="A65" s="831" t="s">
        <v>6583</v>
      </c>
      <c r="B65" s="832" t="s">
        <v>6418</v>
      </c>
      <c r="C65" s="832" t="s">
        <v>6412</v>
      </c>
      <c r="D65" s="832" t="s">
        <v>6524</v>
      </c>
      <c r="E65" s="832" t="s">
        <v>6519</v>
      </c>
      <c r="F65" s="849">
        <v>2</v>
      </c>
      <c r="G65" s="849">
        <v>356</v>
      </c>
      <c r="H65" s="849">
        <v>0.18080243778567801</v>
      </c>
      <c r="I65" s="849">
        <v>178</v>
      </c>
      <c r="J65" s="849">
        <v>11</v>
      </c>
      <c r="K65" s="849">
        <v>1969</v>
      </c>
      <c r="L65" s="849">
        <v>1</v>
      </c>
      <c r="M65" s="849">
        <v>179</v>
      </c>
      <c r="N65" s="849">
        <v>25</v>
      </c>
      <c r="O65" s="849">
        <v>4475</v>
      </c>
      <c r="P65" s="837">
        <v>2.2727272727272729</v>
      </c>
      <c r="Q65" s="850">
        <v>179</v>
      </c>
    </row>
    <row r="66" spans="1:17" ht="14.45" customHeight="1" x14ac:dyDescent="0.2">
      <c r="A66" s="831" t="s">
        <v>6583</v>
      </c>
      <c r="B66" s="832" t="s">
        <v>6418</v>
      </c>
      <c r="C66" s="832" t="s">
        <v>6412</v>
      </c>
      <c r="D66" s="832" t="s">
        <v>6525</v>
      </c>
      <c r="E66" s="832" t="s">
        <v>6523</v>
      </c>
      <c r="F66" s="849">
        <v>87</v>
      </c>
      <c r="G66" s="849">
        <v>33060</v>
      </c>
      <c r="H66" s="849">
        <v>0.76115485564304464</v>
      </c>
      <c r="I66" s="849">
        <v>380</v>
      </c>
      <c r="J66" s="849">
        <v>114</v>
      </c>
      <c r="K66" s="849">
        <v>43434</v>
      </c>
      <c r="L66" s="849">
        <v>1</v>
      </c>
      <c r="M66" s="849">
        <v>381</v>
      </c>
      <c r="N66" s="849">
        <v>113</v>
      </c>
      <c r="O66" s="849">
        <v>43505</v>
      </c>
      <c r="P66" s="837">
        <v>1.0016346640880416</v>
      </c>
      <c r="Q66" s="850">
        <v>385</v>
      </c>
    </row>
    <row r="67" spans="1:17" ht="14.45" customHeight="1" x14ac:dyDescent="0.2">
      <c r="A67" s="831" t="s">
        <v>6583</v>
      </c>
      <c r="B67" s="832" t="s">
        <v>6418</v>
      </c>
      <c r="C67" s="832" t="s">
        <v>6412</v>
      </c>
      <c r="D67" s="832" t="s">
        <v>6528</v>
      </c>
      <c r="E67" s="832" t="s">
        <v>6513</v>
      </c>
      <c r="F67" s="849">
        <v>6</v>
      </c>
      <c r="G67" s="849">
        <v>2118</v>
      </c>
      <c r="H67" s="849">
        <v>2.9957567185289959</v>
      </c>
      <c r="I67" s="849">
        <v>353</v>
      </c>
      <c r="J67" s="849">
        <v>2</v>
      </c>
      <c r="K67" s="849">
        <v>707</v>
      </c>
      <c r="L67" s="849">
        <v>1</v>
      </c>
      <c r="M67" s="849">
        <v>353.5</v>
      </c>
      <c r="N67" s="849">
        <v>3</v>
      </c>
      <c r="O67" s="849">
        <v>1065</v>
      </c>
      <c r="P67" s="837">
        <v>1.5063649222065063</v>
      </c>
      <c r="Q67" s="850">
        <v>355</v>
      </c>
    </row>
    <row r="68" spans="1:17" ht="14.45" customHeight="1" x14ac:dyDescent="0.2">
      <c r="A68" s="831" t="s">
        <v>6583</v>
      </c>
      <c r="B68" s="832" t="s">
        <v>6418</v>
      </c>
      <c r="C68" s="832" t="s">
        <v>6412</v>
      </c>
      <c r="D68" s="832" t="s">
        <v>6494</v>
      </c>
      <c r="E68" s="832" t="s">
        <v>6495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179</v>
      </c>
      <c r="P68" s="837"/>
      <c r="Q68" s="850">
        <v>179</v>
      </c>
    </row>
    <row r="69" spans="1:17" ht="14.45" customHeight="1" x14ac:dyDescent="0.2">
      <c r="A69" s="831" t="s">
        <v>6583</v>
      </c>
      <c r="B69" s="832" t="s">
        <v>6418</v>
      </c>
      <c r="C69" s="832" t="s">
        <v>6412</v>
      </c>
      <c r="D69" s="832" t="s">
        <v>6531</v>
      </c>
      <c r="E69" s="832" t="s">
        <v>6505</v>
      </c>
      <c r="F69" s="849"/>
      <c r="G69" s="849"/>
      <c r="H69" s="849"/>
      <c r="I69" s="849"/>
      <c r="J69" s="849">
        <v>4</v>
      </c>
      <c r="K69" s="849">
        <v>1620</v>
      </c>
      <c r="L69" s="849">
        <v>1</v>
      </c>
      <c r="M69" s="849">
        <v>405</v>
      </c>
      <c r="N69" s="849">
        <v>5</v>
      </c>
      <c r="O69" s="849">
        <v>2045</v>
      </c>
      <c r="P69" s="837">
        <v>1.2623456790123457</v>
      </c>
      <c r="Q69" s="850">
        <v>409</v>
      </c>
    </row>
    <row r="70" spans="1:17" ht="14.45" customHeight="1" x14ac:dyDescent="0.2">
      <c r="A70" s="831" t="s">
        <v>6583</v>
      </c>
      <c r="B70" s="832" t="s">
        <v>6418</v>
      </c>
      <c r="C70" s="832" t="s">
        <v>6412</v>
      </c>
      <c r="D70" s="832" t="s">
        <v>6580</v>
      </c>
      <c r="E70" s="832" t="s">
        <v>6497</v>
      </c>
      <c r="F70" s="849">
        <v>1</v>
      </c>
      <c r="G70" s="849">
        <v>624</v>
      </c>
      <c r="H70" s="849">
        <v>0.33279999999999998</v>
      </c>
      <c r="I70" s="849">
        <v>624</v>
      </c>
      <c r="J70" s="849">
        <v>3</v>
      </c>
      <c r="K70" s="849">
        <v>1875</v>
      </c>
      <c r="L70" s="849">
        <v>1</v>
      </c>
      <c r="M70" s="849">
        <v>625</v>
      </c>
      <c r="N70" s="849">
        <v>2</v>
      </c>
      <c r="O70" s="849">
        <v>1254</v>
      </c>
      <c r="P70" s="837">
        <v>0.66879999999999995</v>
      </c>
      <c r="Q70" s="850">
        <v>627</v>
      </c>
    </row>
    <row r="71" spans="1:17" ht="14.45" customHeight="1" x14ac:dyDescent="0.2">
      <c r="A71" s="831" t="s">
        <v>6583</v>
      </c>
      <c r="B71" s="832" t="s">
        <v>6418</v>
      </c>
      <c r="C71" s="832" t="s">
        <v>6412</v>
      </c>
      <c r="D71" s="832" t="s">
        <v>6496</v>
      </c>
      <c r="E71" s="832" t="s">
        <v>6497</v>
      </c>
      <c r="F71" s="849">
        <v>1</v>
      </c>
      <c r="G71" s="849">
        <v>538</v>
      </c>
      <c r="H71" s="849">
        <v>0.3327149041434756</v>
      </c>
      <c r="I71" s="849">
        <v>538</v>
      </c>
      <c r="J71" s="849">
        <v>3</v>
      </c>
      <c r="K71" s="849">
        <v>1617</v>
      </c>
      <c r="L71" s="849">
        <v>1</v>
      </c>
      <c r="M71" s="849">
        <v>539</v>
      </c>
      <c r="N71" s="849"/>
      <c r="O71" s="849"/>
      <c r="P71" s="837"/>
      <c r="Q71" s="850"/>
    </row>
    <row r="72" spans="1:17" ht="14.45" customHeight="1" x14ac:dyDescent="0.2">
      <c r="A72" s="831" t="s">
        <v>6584</v>
      </c>
      <c r="B72" s="832" t="s">
        <v>6418</v>
      </c>
      <c r="C72" s="832" t="s">
        <v>6449</v>
      </c>
      <c r="D72" s="832" t="s">
        <v>6452</v>
      </c>
      <c r="E72" s="832" t="s">
        <v>6453</v>
      </c>
      <c r="F72" s="849"/>
      <c r="G72" s="849"/>
      <c r="H72" s="849"/>
      <c r="I72" s="849"/>
      <c r="J72" s="849">
        <v>4</v>
      </c>
      <c r="K72" s="849">
        <v>970.56</v>
      </c>
      <c r="L72" s="849">
        <v>1</v>
      </c>
      <c r="M72" s="849">
        <v>242.64</v>
      </c>
      <c r="N72" s="849">
        <v>3</v>
      </c>
      <c r="O72" s="849">
        <v>727.92</v>
      </c>
      <c r="P72" s="837">
        <v>0.75</v>
      </c>
      <c r="Q72" s="850">
        <v>242.64</v>
      </c>
    </row>
    <row r="73" spans="1:17" ht="14.45" customHeight="1" x14ac:dyDescent="0.2">
      <c r="A73" s="831" t="s">
        <v>6584</v>
      </c>
      <c r="B73" s="832" t="s">
        <v>6418</v>
      </c>
      <c r="C73" s="832" t="s">
        <v>6449</v>
      </c>
      <c r="D73" s="832" t="s">
        <v>6454</v>
      </c>
      <c r="E73" s="832" t="s">
        <v>6455</v>
      </c>
      <c r="F73" s="849"/>
      <c r="G73" s="849"/>
      <c r="H73" s="849"/>
      <c r="I73" s="849"/>
      <c r="J73" s="849">
        <v>3</v>
      </c>
      <c r="K73" s="849">
        <v>727.92</v>
      </c>
      <c r="L73" s="849">
        <v>1</v>
      </c>
      <c r="M73" s="849">
        <v>242.64</v>
      </c>
      <c r="N73" s="849">
        <v>2</v>
      </c>
      <c r="O73" s="849">
        <v>485.28</v>
      </c>
      <c r="P73" s="837">
        <v>0.66666666666666663</v>
      </c>
      <c r="Q73" s="850">
        <v>242.64</v>
      </c>
    </row>
    <row r="74" spans="1:17" ht="14.45" customHeight="1" x14ac:dyDescent="0.2">
      <c r="A74" s="831" t="s">
        <v>6584</v>
      </c>
      <c r="B74" s="832" t="s">
        <v>6418</v>
      </c>
      <c r="C74" s="832" t="s">
        <v>6449</v>
      </c>
      <c r="D74" s="832" t="s">
        <v>6459</v>
      </c>
      <c r="E74" s="832" t="s">
        <v>6457</v>
      </c>
      <c r="F74" s="849"/>
      <c r="G74" s="849"/>
      <c r="H74" s="849"/>
      <c r="I74" s="849"/>
      <c r="J74" s="849"/>
      <c r="K74" s="849"/>
      <c r="L74" s="849"/>
      <c r="M74" s="849"/>
      <c r="N74" s="849">
        <v>3</v>
      </c>
      <c r="O74" s="849">
        <v>1500</v>
      </c>
      <c r="P74" s="837"/>
      <c r="Q74" s="850">
        <v>500</v>
      </c>
    </row>
    <row r="75" spans="1:17" ht="14.45" customHeight="1" x14ac:dyDescent="0.2">
      <c r="A75" s="831" t="s">
        <v>6584</v>
      </c>
      <c r="B75" s="832" t="s">
        <v>6418</v>
      </c>
      <c r="C75" s="832" t="s">
        <v>6412</v>
      </c>
      <c r="D75" s="832" t="s">
        <v>6569</v>
      </c>
      <c r="E75" s="832" t="s">
        <v>6570</v>
      </c>
      <c r="F75" s="849">
        <v>1</v>
      </c>
      <c r="G75" s="849">
        <v>196</v>
      </c>
      <c r="H75" s="849"/>
      <c r="I75" s="849">
        <v>196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6584</v>
      </c>
      <c r="B76" s="832" t="s">
        <v>6418</v>
      </c>
      <c r="C76" s="832" t="s">
        <v>6412</v>
      </c>
      <c r="D76" s="832" t="s">
        <v>6571</v>
      </c>
      <c r="E76" s="832" t="s">
        <v>6572</v>
      </c>
      <c r="F76" s="849">
        <v>1</v>
      </c>
      <c r="G76" s="849">
        <v>1159</v>
      </c>
      <c r="H76" s="849"/>
      <c r="I76" s="849">
        <v>1159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6584</v>
      </c>
      <c r="B77" s="832" t="s">
        <v>6418</v>
      </c>
      <c r="C77" s="832" t="s">
        <v>6412</v>
      </c>
      <c r="D77" s="832" t="s">
        <v>6464</v>
      </c>
      <c r="E77" s="832" t="s">
        <v>6465</v>
      </c>
      <c r="F77" s="849">
        <v>1</v>
      </c>
      <c r="G77" s="849">
        <v>37</v>
      </c>
      <c r="H77" s="849">
        <v>0.33333333333333331</v>
      </c>
      <c r="I77" s="849">
        <v>37</v>
      </c>
      <c r="J77" s="849">
        <v>3</v>
      </c>
      <c r="K77" s="849">
        <v>111</v>
      </c>
      <c r="L77" s="849">
        <v>1</v>
      </c>
      <c r="M77" s="849">
        <v>37</v>
      </c>
      <c r="N77" s="849">
        <v>2</v>
      </c>
      <c r="O77" s="849">
        <v>76</v>
      </c>
      <c r="P77" s="837">
        <v>0.68468468468468469</v>
      </c>
      <c r="Q77" s="850">
        <v>38</v>
      </c>
    </row>
    <row r="78" spans="1:17" ht="14.45" customHeight="1" x14ac:dyDescent="0.2">
      <c r="A78" s="831" t="s">
        <v>6584</v>
      </c>
      <c r="B78" s="832" t="s">
        <v>6418</v>
      </c>
      <c r="C78" s="832" t="s">
        <v>6412</v>
      </c>
      <c r="D78" s="832" t="s">
        <v>6468</v>
      </c>
      <c r="E78" s="832" t="s">
        <v>6469</v>
      </c>
      <c r="F78" s="849">
        <v>3</v>
      </c>
      <c r="G78" s="849">
        <v>387</v>
      </c>
      <c r="H78" s="849"/>
      <c r="I78" s="849">
        <v>129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6584</v>
      </c>
      <c r="B79" s="832" t="s">
        <v>6418</v>
      </c>
      <c r="C79" s="832" t="s">
        <v>6412</v>
      </c>
      <c r="D79" s="832" t="s">
        <v>6470</v>
      </c>
      <c r="E79" s="832" t="s">
        <v>6471</v>
      </c>
      <c r="F79" s="849">
        <v>110</v>
      </c>
      <c r="G79" s="849">
        <v>27610</v>
      </c>
      <c r="H79" s="849">
        <v>0.69343982318665864</v>
      </c>
      <c r="I79" s="849">
        <v>251</v>
      </c>
      <c r="J79" s="849">
        <v>158</v>
      </c>
      <c r="K79" s="849">
        <v>39816</v>
      </c>
      <c r="L79" s="849">
        <v>1</v>
      </c>
      <c r="M79" s="849">
        <v>252</v>
      </c>
      <c r="N79" s="849">
        <v>114</v>
      </c>
      <c r="O79" s="849">
        <v>28956</v>
      </c>
      <c r="P79" s="837">
        <v>0.72724532851115131</v>
      </c>
      <c r="Q79" s="850">
        <v>254</v>
      </c>
    </row>
    <row r="80" spans="1:17" ht="14.45" customHeight="1" x14ac:dyDescent="0.2">
      <c r="A80" s="831" t="s">
        <v>6584</v>
      </c>
      <c r="B80" s="832" t="s">
        <v>6418</v>
      </c>
      <c r="C80" s="832" t="s">
        <v>6412</v>
      </c>
      <c r="D80" s="832" t="s">
        <v>6502</v>
      </c>
      <c r="E80" s="832" t="s">
        <v>6503</v>
      </c>
      <c r="F80" s="849">
        <v>42</v>
      </c>
      <c r="G80" s="849">
        <v>5292</v>
      </c>
      <c r="H80" s="849">
        <v>0.36338666483554211</v>
      </c>
      <c r="I80" s="849">
        <v>126</v>
      </c>
      <c r="J80" s="849">
        <v>115</v>
      </c>
      <c r="K80" s="849">
        <v>14563</v>
      </c>
      <c r="L80" s="849">
        <v>1</v>
      </c>
      <c r="M80" s="849">
        <v>126.63478260869566</v>
      </c>
      <c r="N80" s="849">
        <v>48</v>
      </c>
      <c r="O80" s="849">
        <v>6048</v>
      </c>
      <c r="P80" s="837">
        <v>0.41529904552633384</v>
      </c>
      <c r="Q80" s="850">
        <v>126</v>
      </c>
    </row>
    <row r="81" spans="1:17" ht="14.45" customHeight="1" x14ac:dyDescent="0.2">
      <c r="A81" s="831" t="s">
        <v>6584</v>
      </c>
      <c r="B81" s="832" t="s">
        <v>6418</v>
      </c>
      <c r="C81" s="832" t="s">
        <v>6412</v>
      </c>
      <c r="D81" s="832" t="s">
        <v>6506</v>
      </c>
      <c r="E81" s="832" t="s">
        <v>6507</v>
      </c>
      <c r="F81" s="849">
        <v>1</v>
      </c>
      <c r="G81" s="849">
        <v>495</v>
      </c>
      <c r="H81" s="849">
        <v>9.9798387096774188E-2</v>
      </c>
      <c r="I81" s="849">
        <v>495</v>
      </c>
      <c r="J81" s="849">
        <v>10</v>
      </c>
      <c r="K81" s="849">
        <v>4960</v>
      </c>
      <c r="L81" s="849">
        <v>1</v>
      </c>
      <c r="M81" s="849">
        <v>496</v>
      </c>
      <c r="N81" s="849"/>
      <c r="O81" s="849"/>
      <c r="P81" s="837"/>
      <c r="Q81" s="850"/>
    </row>
    <row r="82" spans="1:17" ht="14.45" customHeight="1" x14ac:dyDescent="0.2">
      <c r="A82" s="831" t="s">
        <v>6584</v>
      </c>
      <c r="B82" s="832" t="s">
        <v>6418</v>
      </c>
      <c r="C82" s="832" t="s">
        <v>6412</v>
      </c>
      <c r="D82" s="832" t="s">
        <v>6508</v>
      </c>
      <c r="E82" s="832" t="s">
        <v>6509</v>
      </c>
      <c r="F82" s="849"/>
      <c r="G82" s="849"/>
      <c r="H82" s="849"/>
      <c r="I82" s="849"/>
      <c r="J82" s="849"/>
      <c r="K82" s="849"/>
      <c r="L82" s="849"/>
      <c r="M82" s="849"/>
      <c r="N82" s="849">
        <v>3</v>
      </c>
      <c r="O82" s="849">
        <v>2073</v>
      </c>
      <c r="P82" s="837"/>
      <c r="Q82" s="850">
        <v>691</v>
      </c>
    </row>
    <row r="83" spans="1:17" ht="14.45" customHeight="1" x14ac:dyDescent="0.2">
      <c r="A83" s="831" t="s">
        <v>6584</v>
      </c>
      <c r="B83" s="832" t="s">
        <v>6418</v>
      </c>
      <c r="C83" s="832" t="s">
        <v>6412</v>
      </c>
      <c r="D83" s="832" t="s">
        <v>6510</v>
      </c>
      <c r="E83" s="832" t="s">
        <v>6507</v>
      </c>
      <c r="F83" s="849">
        <v>2</v>
      </c>
      <c r="G83" s="849">
        <v>1136</v>
      </c>
      <c r="H83" s="849">
        <v>0.22183167350126928</v>
      </c>
      <c r="I83" s="849">
        <v>568</v>
      </c>
      <c r="J83" s="849">
        <v>9</v>
      </c>
      <c r="K83" s="849">
        <v>5121</v>
      </c>
      <c r="L83" s="849">
        <v>1</v>
      </c>
      <c r="M83" s="849">
        <v>569</v>
      </c>
      <c r="N83" s="849">
        <v>3</v>
      </c>
      <c r="O83" s="849">
        <v>1719</v>
      </c>
      <c r="P83" s="837">
        <v>0.33567662565905099</v>
      </c>
      <c r="Q83" s="850">
        <v>573</v>
      </c>
    </row>
    <row r="84" spans="1:17" ht="14.45" customHeight="1" x14ac:dyDescent="0.2">
      <c r="A84" s="831" t="s">
        <v>6584</v>
      </c>
      <c r="B84" s="832" t="s">
        <v>6418</v>
      </c>
      <c r="C84" s="832" t="s">
        <v>6412</v>
      </c>
      <c r="D84" s="832" t="s">
        <v>6511</v>
      </c>
      <c r="E84" s="832" t="s">
        <v>6509</v>
      </c>
      <c r="F84" s="849"/>
      <c r="G84" s="849"/>
      <c r="H84" s="849"/>
      <c r="I84" s="849"/>
      <c r="J84" s="849">
        <v>3</v>
      </c>
      <c r="K84" s="849">
        <v>2286</v>
      </c>
      <c r="L84" s="849">
        <v>1</v>
      </c>
      <c r="M84" s="849">
        <v>762</v>
      </c>
      <c r="N84" s="849"/>
      <c r="O84" s="849"/>
      <c r="P84" s="837"/>
      <c r="Q84" s="850"/>
    </row>
    <row r="85" spans="1:17" ht="14.45" customHeight="1" x14ac:dyDescent="0.2">
      <c r="A85" s="831" t="s">
        <v>6584</v>
      </c>
      <c r="B85" s="832" t="s">
        <v>6418</v>
      </c>
      <c r="C85" s="832" t="s">
        <v>6412</v>
      </c>
      <c r="D85" s="832" t="s">
        <v>6534</v>
      </c>
      <c r="E85" s="832" t="s">
        <v>6535</v>
      </c>
      <c r="F85" s="849">
        <v>5</v>
      </c>
      <c r="G85" s="849">
        <v>4090</v>
      </c>
      <c r="H85" s="849">
        <v>0.71341357055642773</v>
      </c>
      <c r="I85" s="849">
        <v>818</v>
      </c>
      <c r="J85" s="849">
        <v>7</v>
      </c>
      <c r="K85" s="849">
        <v>5733</v>
      </c>
      <c r="L85" s="849">
        <v>1</v>
      </c>
      <c r="M85" s="849">
        <v>819</v>
      </c>
      <c r="N85" s="849">
        <v>5</v>
      </c>
      <c r="O85" s="849">
        <v>4115</v>
      </c>
      <c r="P85" s="837">
        <v>0.71777428920286068</v>
      </c>
      <c r="Q85" s="850">
        <v>823</v>
      </c>
    </row>
    <row r="86" spans="1:17" ht="14.45" customHeight="1" x14ac:dyDescent="0.2">
      <c r="A86" s="831" t="s">
        <v>6584</v>
      </c>
      <c r="B86" s="832" t="s">
        <v>6418</v>
      </c>
      <c r="C86" s="832" t="s">
        <v>6412</v>
      </c>
      <c r="D86" s="832" t="s">
        <v>6512</v>
      </c>
      <c r="E86" s="832" t="s">
        <v>6513</v>
      </c>
      <c r="F86" s="849">
        <v>1</v>
      </c>
      <c r="G86" s="849">
        <v>462</v>
      </c>
      <c r="H86" s="849">
        <v>0.99568965517241381</v>
      </c>
      <c r="I86" s="849">
        <v>462</v>
      </c>
      <c r="J86" s="849">
        <v>1</v>
      </c>
      <c r="K86" s="849">
        <v>464</v>
      </c>
      <c r="L86" s="849">
        <v>1</v>
      </c>
      <c r="M86" s="849">
        <v>464</v>
      </c>
      <c r="N86" s="849">
        <v>1</v>
      </c>
      <c r="O86" s="849">
        <v>468</v>
      </c>
      <c r="P86" s="837">
        <v>1.0086206896551724</v>
      </c>
      <c r="Q86" s="850">
        <v>468</v>
      </c>
    </row>
    <row r="87" spans="1:17" ht="14.45" customHeight="1" x14ac:dyDescent="0.2">
      <c r="A87" s="831" t="s">
        <v>6584</v>
      </c>
      <c r="B87" s="832" t="s">
        <v>6418</v>
      </c>
      <c r="C87" s="832" t="s">
        <v>6412</v>
      </c>
      <c r="D87" s="832" t="s">
        <v>6514</v>
      </c>
      <c r="E87" s="832" t="s">
        <v>6493</v>
      </c>
      <c r="F87" s="849"/>
      <c r="G87" s="849"/>
      <c r="H87" s="849"/>
      <c r="I87" s="849"/>
      <c r="J87" s="849">
        <v>6</v>
      </c>
      <c r="K87" s="849">
        <v>2682</v>
      </c>
      <c r="L87" s="849">
        <v>1</v>
      </c>
      <c r="M87" s="849">
        <v>447</v>
      </c>
      <c r="N87" s="849">
        <v>5</v>
      </c>
      <c r="O87" s="849">
        <v>2255</v>
      </c>
      <c r="P87" s="837">
        <v>0.84079045488441462</v>
      </c>
      <c r="Q87" s="850">
        <v>451</v>
      </c>
    </row>
    <row r="88" spans="1:17" ht="14.45" customHeight="1" x14ac:dyDescent="0.2">
      <c r="A88" s="831" t="s">
        <v>6584</v>
      </c>
      <c r="B88" s="832" t="s">
        <v>6418</v>
      </c>
      <c r="C88" s="832" t="s">
        <v>6412</v>
      </c>
      <c r="D88" s="832" t="s">
        <v>6515</v>
      </c>
      <c r="E88" s="832" t="s">
        <v>6491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735</v>
      </c>
      <c r="P88" s="837"/>
      <c r="Q88" s="850">
        <v>735</v>
      </c>
    </row>
    <row r="89" spans="1:17" ht="14.45" customHeight="1" x14ac:dyDescent="0.2">
      <c r="A89" s="831" t="s">
        <v>6584</v>
      </c>
      <c r="B89" s="832" t="s">
        <v>6418</v>
      </c>
      <c r="C89" s="832" t="s">
        <v>6412</v>
      </c>
      <c r="D89" s="832" t="s">
        <v>6518</v>
      </c>
      <c r="E89" s="832" t="s">
        <v>6519</v>
      </c>
      <c r="F89" s="849">
        <v>2</v>
      </c>
      <c r="G89" s="849">
        <v>430</v>
      </c>
      <c r="H89" s="849">
        <v>0.66666666666666663</v>
      </c>
      <c r="I89" s="849">
        <v>215</v>
      </c>
      <c r="J89" s="849">
        <v>3</v>
      </c>
      <c r="K89" s="849">
        <v>645</v>
      </c>
      <c r="L89" s="849">
        <v>1</v>
      </c>
      <c r="M89" s="849">
        <v>215</v>
      </c>
      <c r="N89" s="849">
        <v>1</v>
      </c>
      <c r="O89" s="849">
        <v>217</v>
      </c>
      <c r="P89" s="837">
        <v>0.33643410852713179</v>
      </c>
      <c r="Q89" s="850">
        <v>217</v>
      </c>
    </row>
    <row r="90" spans="1:17" ht="14.45" customHeight="1" x14ac:dyDescent="0.2">
      <c r="A90" s="831" t="s">
        <v>6584</v>
      </c>
      <c r="B90" s="832" t="s">
        <v>6418</v>
      </c>
      <c r="C90" s="832" t="s">
        <v>6412</v>
      </c>
      <c r="D90" s="832" t="s">
        <v>6474</v>
      </c>
      <c r="E90" s="832" t="s">
        <v>6475</v>
      </c>
      <c r="F90" s="849">
        <v>8</v>
      </c>
      <c r="G90" s="849">
        <v>2840</v>
      </c>
      <c r="H90" s="849">
        <v>1</v>
      </c>
      <c r="I90" s="849">
        <v>355</v>
      </c>
      <c r="J90" s="849">
        <v>8</v>
      </c>
      <c r="K90" s="849">
        <v>2840</v>
      </c>
      <c r="L90" s="849">
        <v>1</v>
      </c>
      <c r="M90" s="849">
        <v>355</v>
      </c>
      <c r="N90" s="849">
        <v>15</v>
      </c>
      <c r="O90" s="849">
        <v>5370</v>
      </c>
      <c r="P90" s="837">
        <v>1.8908450704225352</v>
      </c>
      <c r="Q90" s="850">
        <v>358</v>
      </c>
    </row>
    <row r="91" spans="1:17" ht="14.45" customHeight="1" x14ac:dyDescent="0.2">
      <c r="A91" s="831" t="s">
        <v>6584</v>
      </c>
      <c r="B91" s="832" t="s">
        <v>6418</v>
      </c>
      <c r="C91" s="832" t="s">
        <v>6412</v>
      </c>
      <c r="D91" s="832" t="s">
        <v>6520</v>
      </c>
      <c r="E91" s="832" t="s">
        <v>6521</v>
      </c>
      <c r="F91" s="849">
        <v>12</v>
      </c>
      <c r="G91" s="849">
        <v>1020</v>
      </c>
      <c r="H91" s="849">
        <v>0.69767441860465118</v>
      </c>
      <c r="I91" s="849">
        <v>85</v>
      </c>
      <c r="J91" s="849">
        <v>17</v>
      </c>
      <c r="K91" s="849">
        <v>1462</v>
      </c>
      <c r="L91" s="849">
        <v>1</v>
      </c>
      <c r="M91" s="849">
        <v>86</v>
      </c>
      <c r="N91" s="849">
        <v>8</v>
      </c>
      <c r="O91" s="849">
        <v>704</v>
      </c>
      <c r="P91" s="837">
        <v>0.48153214774281805</v>
      </c>
      <c r="Q91" s="850">
        <v>88</v>
      </c>
    </row>
    <row r="92" spans="1:17" ht="14.45" customHeight="1" x14ac:dyDescent="0.2">
      <c r="A92" s="831" t="s">
        <v>6584</v>
      </c>
      <c r="B92" s="832" t="s">
        <v>6418</v>
      </c>
      <c r="C92" s="832" t="s">
        <v>6412</v>
      </c>
      <c r="D92" s="832" t="s">
        <v>6476</v>
      </c>
      <c r="E92" s="832" t="s">
        <v>6477</v>
      </c>
      <c r="F92" s="849">
        <v>2</v>
      </c>
      <c r="G92" s="849">
        <v>1440</v>
      </c>
      <c r="H92" s="849">
        <v>0.5</v>
      </c>
      <c r="I92" s="849">
        <v>720</v>
      </c>
      <c r="J92" s="849">
        <v>4</v>
      </c>
      <c r="K92" s="849">
        <v>2880</v>
      </c>
      <c r="L92" s="849">
        <v>1</v>
      </c>
      <c r="M92" s="849">
        <v>720</v>
      </c>
      <c r="N92" s="849"/>
      <c r="O92" s="849"/>
      <c r="P92" s="837"/>
      <c r="Q92" s="850"/>
    </row>
    <row r="93" spans="1:17" ht="14.45" customHeight="1" x14ac:dyDescent="0.2">
      <c r="A93" s="831" t="s">
        <v>6584</v>
      </c>
      <c r="B93" s="832" t="s">
        <v>6418</v>
      </c>
      <c r="C93" s="832" t="s">
        <v>6412</v>
      </c>
      <c r="D93" s="832" t="s">
        <v>6478</v>
      </c>
      <c r="E93" s="832" t="s">
        <v>6479</v>
      </c>
      <c r="F93" s="849"/>
      <c r="G93" s="849"/>
      <c r="H93" s="849"/>
      <c r="I93" s="849"/>
      <c r="J93" s="849">
        <v>3</v>
      </c>
      <c r="K93" s="849">
        <v>99.99</v>
      </c>
      <c r="L93" s="849">
        <v>1</v>
      </c>
      <c r="M93" s="849">
        <v>33.33</v>
      </c>
      <c r="N93" s="849"/>
      <c r="O93" s="849"/>
      <c r="P93" s="837"/>
      <c r="Q93" s="850"/>
    </row>
    <row r="94" spans="1:17" ht="14.45" customHeight="1" x14ac:dyDescent="0.2">
      <c r="A94" s="831" t="s">
        <v>6584</v>
      </c>
      <c r="B94" s="832" t="s">
        <v>6418</v>
      </c>
      <c r="C94" s="832" t="s">
        <v>6412</v>
      </c>
      <c r="D94" s="832" t="s">
        <v>6482</v>
      </c>
      <c r="E94" s="832" t="s">
        <v>6483</v>
      </c>
      <c r="F94" s="849">
        <v>27</v>
      </c>
      <c r="G94" s="849">
        <v>3240</v>
      </c>
      <c r="H94" s="849">
        <v>2.6776859504132231</v>
      </c>
      <c r="I94" s="849">
        <v>120</v>
      </c>
      <c r="J94" s="849">
        <v>10</v>
      </c>
      <c r="K94" s="849">
        <v>1210</v>
      </c>
      <c r="L94" s="849">
        <v>1</v>
      </c>
      <c r="M94" s="849">
        <v>121</v>
      </c>
      <c r="N94" s="849">
        <v>26</v>
      </c>
      <c r="O94" s="849">
        <v>3172</v>
      </c>
      <c r="P94" s="837">
        <v>2.621487603305785</v>
      </c>
      <c r="Q94" s="850">
        <v>122</v>
      </c>
    </row>
    <row r="95" spans="1:17" ht="14.45" customHeight="1" x14ac:dyDescent="0.2">
      <c r="A95" s="831" t="s">
        <v>6584</v>
      </c>
      <c r="B95" s="832" t="s">
        <v>6418</v>
      </c>
      <c r="C95" s="832" t="s">
        <v>6412</v>
      </c>
      <c r="D95" s="832" t="s">
        <v>6536</v>
      </c>
      <c r="E95" s="832" t="s">
        <v>6535</v>
      </c>
      <c r="F95" s="849">
        <v>7</v>
      </c>
      <c r="G95" s="849">
        <v>5215</v>
      </c>
      <c r="H95" s="849">
        <v>3.4953083109919572</v>
      </c>
      <c r="I95" s="849">
        <v>745</v>
      </c>
      <c r="J95" s="849">
        <v>2</v>
      </c>
      <c r="K95" s="849">
        <v>1492</v>
      </c>
      <c r="L95" s="849">
        <v>1</v>
      </c>
      <c r="M95" s="849">
        <v>746</v>
      </c>
      <c r="N95" s="849"/>
      <c r="O95" s="849"/>
      <c r="P95" s="837"/>
      <c r="Q95" s="850"/>
    </row>
    <row r="96" spans="1:17" ht="14.45" customHeight="1" x14ac:dyDescent="0.2">
      <c r="A96" s="831" t="s">
        <v>6584</v>
      </c>
      <c r="B96" s="832" t="s">
        <v>6418</v>
      </c>
      <c r="C96" s="832" t="s">
        <v>6412</v>
      </c>
      <c r="D96" s="832" t="s">
        <v>6537</v>
      </c>
      <c r="E96" s="832" t="s">
        <v>6538</v>
      </c>
      <c r="F96" s="849">
        <v>3</v>
      </c>
      <c r="G96" s="849">
        <v>1629</v>
      </c>
      <c r="H96" s="849"/>
      <c r="I96" s="849">
        <v>543</v>
      </c>
      <c r="J96" s="849"/>
      <c r="K96" s="849"/>
      <c r="L96" s="849"/>
      <c r="M96" s="849"/>
      <c r="N96" s="849">
        <v>4</v>
      </c>
      <c r="O96" s="849">
        <v>2184</v>
      </c>
      <c r="P96" s="837"/>
      <c r="Q96" s="850">
        <v>546</v>
      </c>
    </row>
    <row r="97" spans="1:17" ht="14.45" customHeight="1" x14ac:dyDescent="0.2">
      <c r="A97" s="831" t="s">
        <v>6584</v>
      </c>
      <c r="B97" s="832" t="s">
        <v>6418</v>
      </c>
      <c r="C97" s="832" t="s">
        <v>6412</v>
      </c>
      <c r="D97" s="832" t="s">
        <v>6522</v>
      </c>
      <c r="E97" s="832" t="s">
        <v>6523</v>
      </c>
      <c r="F97" s="849">
        <v>4</v>
      </c>
      <c r="G97" s="849">
        <v>1228</v>
      </c>
      <c r="H97" s="849">
        <v>0.66450216450216448</v>
      </c>
      <c r="I97" s="849">
        <v>307</v>
      </c>
      <c r="J97" s="849">
        <v>6</v>
      </c>
      <c r="K97" s="849">
        <v>1848</v>
      </c>
      <c r="L97" s="849">
        <v>1</v>
      </c>
      <c r="M97" s="849">
        <v>308</v>
      </c>
      <c r="N97" s="849">
        <v>11</v>
      </c>
      <c r="O97" s="849">
        <v>3410</v>
      </c>
      <c r="P97" s="837">
        <v>1.8452380952380953</v>
      </c>
      <c r="Q97" s="850">
        <v>310</v>
      </c>
    </row>
    <row r="98" spans="1:17" ht="14.45" customHeight="1" x14ac:dyDescent="0.2">
      <c r="A98" s="831" t="s">
        <v>6584</v>
      </c>
      <c r="B98" s="832" t="s">
        <v>6418</v>
      </c>
      <c r="C98" s="832" t="s">
        <v>6412</v>
      </c>
      <c r="D98" s="832" t="s">
        <v>6524</v>
      </c>
      <c r="E98" s="832" t="s">
        <v>6519</v>
      </c>
      <c r="F98" s="849">
        <v>3</v>
      </c>
      <c r="G98" s="849">
        <v>534</v>
      </c>
      <c r="H98" s="849">
        <v>2.983240223463687</v>
      </c>
      <c r="I98" s="849">
        <v>178</v>
      </c>
      <c r="J98" s="849">
        <v>1</v>
      </c>
      <c r="K98" s="849">
        <v>179</v>
      </c>
      <c r="L98" s="849">
        <v>1</v>
      </c>
      <c r="M98" s="849">
        <v>179</v>
      </c>
      <c r="N98" s="849"/>
      <c r="O98" s="849"/>
      <c r="P98" s="837"/>
      <c r="Q98" s="850"/>
    </row>
    <row r="99" spans="1:17" ht="14.45" customHeight="1" x14ac:dyDescent="0.2">
      <c r="A99" s="831" t="s">
        <v>6584</v>
      </c>
      <c r="B99" s="832" t="s">
        <v>6418</v>
      </c>
      <c r="C99" s="832" t="s">
        <v>6412</v>
      </c>
      <c r="D99" s="832" t="s">
        <v>6525</v>
      </c>
      <c r="E99" s="832" t="s">
        <v>6523</v>
      </c>
      <c r="F99" s="849">
        <v>4</v>
      </c>
      <c r="G99" s="849">
        <v>1520</v>
      </c>
      <c r="H99" s="849">
        <v>0.2216389617964421</v>
      </c>
      <c r="I99" s="849">
        <v>380</v>
      </c>
      <c r="J99" s="849">
        <v>18</v>
      </c>
      <c r="K99" s="849">
        <v>6858</v>
      </c>
      <c r="L99" s="849">
        <v>1</v>
      </c>
      <c r="M99" s="849">
        <v>381</v>
      </c>
      <c r="N99" s="849">
        <v>13</v>
      </c>
      <c r="O99" s="849">
        <v>5005</v>
      </c>
      <c r="P99" s="837">
        <v>0.72980460775736367</v>
      </c>
      <c r="Q99" s="850">
        <v>385</v>
      </c>
    </row>
    <row r="100" spans="1:17" ht="14.45" customHeight="1" x14ac:dyDescent="0.2">
      <c r="A100" s="831" t="s">
        <v>6584</v>
      </c>
      <c r="B100" s="832" t="s">
        <v>6418</v>
      </c>
      <c r="C100" s="832" t="s">
        <v>6412</v>
      </c>
      <c r="D100" s="832" t="s">
        <v>6490</v>
      </c>
      <c r="E100" s="832" t="s">
        <v>6491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622</v>
      </c>
      <c r="P100" s="837"/>
      <c r="Q100" s="850">
        <v>622</v>
      </c>
    </row>
    <row r="101" spans="1:17" ht="14.45" customHeight="1" x14ac:dyDescent="0.2">
      <c r="A101" s="831" t="s">
        <v>6584</v>
      </c>
      <c r="B101" s="832" t="s">
        <v>6418</v>
      </c>
      <c r="C101" s="832" t="s">
        <v>6412</v>
      </c>
      <c r="D101" s="832" t="s">
        <v>6528</v>
      </c>
      <c r="E101" s="832" t="s">
        <v>6513</v>
      </c>
      <c r="F101" s="849"/>
      <c r="G101" s="849"/>
      <c r="H101" s="849"/>
      <c r="I101" s="849"/>
      <c r="J101" s="849">
        <v>1</v>
      </c>
      <c r="K101" s="849">
        <v>354</v>
      </c>
      <c r="L101" s="849">
        <v>1</v>
      </c>
      <c r="M101" s="849">
        <v>354</v>
      </c>
      <c r="N101" s="849"/>
      <c r="O101" s="849"/>
      <c r="P101" s="837"/>
      <c r="Q101" s="850"/>
    </row>
    <row r="102" spans="1:17" ht="14.45" customHeight="1" x14ac:dyDescent="0.2">
      <c r="A102" s="831" t="s">
        <v>6584</v>
      </c>
      <c r="B102" s="832" t="s">
        <v>6418</v>
      </c>
      <c r="C102" s="832" t="s">
        <v>6412</v>
      </c>
      <c r="D102" s="832" t="s">
        <v>6492</v>
      </c>
      <c r="E102" s="832" t="s">
        <v>6493</v>
      </c>
      <c r="F102" s="849"/>
      <c r="G102" s="849"/>
      <c r="H102" s="849"/>
      <c r="I102" s="849"/>
      <c r="J102" s="849">
        <v>2</v>
      </c>
      <c r="K102" s="849">
        <v>748</v>
      </c>
      <c r="L102" s="849">
        <v>1</v>
      </c>
      <c r="M102" s="849">
        <v>374</v>
      </c>
      <c r="N102" s="849">
        <v>1</v>
      </c>
      <c r="O102" s="849">
        <v>376</v>
      </c>
      <c r="P102" s="837">
        <v>0.50267379679144386</v>
      </c>
      <c r="Q102" s="850">
        <v>376</v>
      </c>
    </row>
    <row r="103" spans="1:17" ht="14.45" customHeight="1" x14ac:dyDescent="0.2">
      <c r="A103" s="831" t="s">
        <v>6584</v>
      </c>
      <c r="B103" s="832" t="s">
        <v>6418</v>
      </c>
      <c r="C103" s="832" t="s">
        <v>6412</v>
      </c>
      <c r="D103" s="832" t="s">
        <v>6529</v>
      </c>
      <c r="E103" s="832" t="s">
        <v>6530</v>
      </c>
      <c r="F103" s="849"/>
      <c r="G103" s="849"/>
      <c r="H103" s="849"/>
      <c r="I103" s="849"/>
      <c r="J103" s="849"/>
      <c r="K103" s="849"/>
      <c r="L103" s="849"/>
      <c r="M103" s="849"/>
      <c r="N103" s="849">
        <v>4</v>
      </c>
      <c r="O103" s="849">
        <v>2436</v>
      </c>
      <c r="P103" s="837"/>
      <c r="Q103" s="850">
        <v>609</v>
      </c>
    </row>
    <row r="104" spans="1:17" ht="14.45" customHeight="1" x14ac:dyDescent="0.2">
      <c r="A104" s="831" t="s">
        <v>6584</v>
      </c>
      <c r="B104" s="832" t="s">
        <v>6418</v>
      </c>
      <c r="C104" s="832" t="s">
        <v>6412</v>
      </c>
      <c r="D104" s="832" t="s">
        <v>6494</v>
      </c>
      <c r="E104" s="832" t="s">
        <v>6495</v>
      </c>
      <c r="F104" s="849"/>
      <c r="G104" s="849"/>
      <c r="H104" s="849"/>
      <c r="I104" s="849"/>
      <c r="J104" s="849">
        <v>4</v>
      </c>
      <c r="K104" s="849">
        <v>712</v>
      </c>
      <c r="L104" s="849">
        <v>1</v>
      </c>
      <c r="M104" s="849">
        <v>178</v>
      </c>
      <c r="N104" s="849">
        <v>1</v>
      </c>
      <c r="O104" s="849">
        <v>179</v>
      </c>
      <c r="P104" s="837">
        <v>0.25140449438202245</v>
      </c>
      <c r="Q104" s="850">
        <v>179</v>
      </c>
    </row>
    <row r="105" spans="1:17" ht="14.45" customHeight="1" x14ac:dyDescent="0.2">
      <c r="A105" s="831" t="s">
        <v>6584</v>
      </c>
      <c r="B105" s="832" t="s">
        <v>6418</v>
      </c>
      <c r="C105" s="832" t="s">
        <v>6412</v>
      </c>
      <c r="D105" s="832" t="s">
        <v>6531</v>
      </c>
      <c r="E105" s="832" t="s">
        <v>6505</v>
      </c>
      <c r="F105" s="849"/>
      <c r="G105" s="849"/>
      <c r="H105" s="849"/>
      <c r="I105" s="849"/>
      <c r="J105" s="849">
        <v>1</v>
      </c>
      <c r="K105" s="849">
        <v>405</v>
      </c>
      <c r="L105" s="849">
        <v>1</v>
      </c>
      <c r="M105" s="849">
        <v>405</v>
      </c>
      <c r="N105" s="849"/>
      <c r="O105" s="849"/>
      <c r="P105" s="837"/>
      <c r="Q105" s="850"/>
    </row>
    <row r="106" spans="1:17" ht="14.45" customHeight="1" x14ac:dyDescent="0.2">
      <c r="A106" s="831" t="s">
        <v>6584</v>
      </c>
      <c r="B106" s="832" t="s">
        <v>6418</v>
      </c>
      <c r="C106" s="832" t="s">
        <v>6412</v>
      </c>
      <c r="D106" s="832" t="s">
        <v>6580</v>
      </c>
      <c r="E106" s="832" t="s">
        <v>6497</v>
      </c>
      <c r="F106" s="849">
        <v>2</v>
      </c>
      <c r="G106" s="849">
        <v>1248</v>
      </c>
      <c r="H106" s="849">
        <v>1.9967999999999999</v>
      </c>
      <c r="I106" s="849">
        <v>624</v>
      </c>
      <c r="J106" s="849">
        <v>1</v>
      </c>
      <c r="K106" s="849">
        <v>625</v>
      </c>
      <c r="L106" s="849">
        <v>1</v>
      </c>
      <c r="M106" s="849">
        <v>625</v>
      </c>
      <c r="N106" s="849"/>
      <c r="O106" s="849"/>
      <c r="P106" s="837"/>
      <c r="Q106" s="850"/>
    </row>
    <row r="107" spans="1:17" ht="14.45" customHeight="1" x14ac:dyDescent="0.2">
      <c r="A107" s="831" t="s">
        <v>6584</v>
      </c>
      <c r="B107" s="832" t="s">
        <v>6418</v>
      </c>
      <c r="C107" s="832" t="s">
        <v>6412</v>
      </c>
      <c r="D107" s="832" t="s">
        <v>6496</v>
      </c>
      <c r="E107" s="832" t="s">
        <v>6497</v>
      </c>
      <c r="F107" s="849">
        <v>2</v>
      </c>
      <c r="G107" s="849">
        <v>1076</v>
      </c>
      <c r="H107" s="849">
        <v>1.9962894248608534</v>
      </c>
      <c r="I107" s="849">
        <v>538</v>
      </c>
      <c r="J107" s="849">
        <v>1</v>
      </c>
      <c r="K107" s="849">
        <v>539</v>
      </c>
      <c r="L107" s="849">
        <v>1</v>
      </c>
      <c r="M107" s="849">
        <v>539</v>
      </c>
      <c r="N107" s="849"/>
      <c r="O107" s="849"/>
      <c r="P107" s="837"/>
      <c r="Q107" s="850"/>
    </row>
    <row r="108" spans="1:17" ht="14.45" customHeight="1" x14ac:dyDescent="0.2">
      <c r="A108" s="831" t="s">
        <v>6584</v>
      </c>
      <c r="B108" s="832" t="s">
        <v>6418</v>
      </c>
      <c r="C108" s="832" t="s">
        <v>6412</v>
      </c>
      <c r="D108" s="832" t="s">
        <v>6498</v>
      </c>
      <c r="E108" s="832" t="s">
        <v>6499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1303</v>
      </c>
      <c r="P108" s="837"/>
      <c r="Q108" s="850">
        <v>1303</v>
      </c>
    </row>
    <row r="109" spans="1:17" ht="14.45" customHeight="1" x14ac:dyDescent="0.2">
      <c r="A109" s="831" t="s">
        <v>6585</v>
      </c>
      <c r="B109" s="832" t="s">
        <v>6418</v>
      </c>
      <c r="C109" s="832" t="s">
        <v>6449</v>
      </c>
      <c r="D109" s="832" t="s">
        <v>6586</v>
      </c>
      <c r="E109" s="832" t="s">
        <v>6587</v>
      </c>
      <c r="F109" s="849">
        <v>92</v>
      </c>
      <c r="G109" s="849">
        <v>212520</v>
      </c>
      <c r="H109" s="849">
        <v>0.94845360824742264</v>
      </c>
      <c r="I109" s="849">
        <v>2310</v>
      </c>
      <c r="J109" s="849">
        <v>97</v>
      </c>
      <c r="K109" s="849">
        <v>224070</v>
      </c>
      <c r="L109" s="849">
        <v>1</v>
      </c>
      <c r="M109" s="849">
        <v>2310</v>
      </c>
      <c r="N109" s="849">
        <v>110</v>
      </c>
      <c r="O109" s="849">
        <v>219287.19999999992</v>
      </c>
      <c r="P109" s="837">
        <v>0.97865488463426575</v>
      </c>
      <c r="Q109" s="850">
        <v>1993.5199999999993</v>
      </c>
    </row>
    <row r="110" spans="1:17" ht="14.45" customHeight="1" x14ac:dyDescent="0.2">
      <c r="A110" s="831" t="s">
        <v>6585</v>
      </c>
      <c r="B110" s="832" t="s">
        <v>6418</v>
      </c>
      <c r="C110" s="832" t="s">
        <v>6449</v>
      </c>
      <c r="D110" s="832" t="s">
        <v>6588</v>
      </c>
      <c r="E110" s="832" t="s">
        <v>6589</v>
      </c>
      <c r="F110" s="849">
        <v>36</v>
      </c>
      <c r="G110" s="849">
        <v>83160</v>
      </c>
      <c r="H110" s="849">
        <v>0.83720930232558144</v>
      </c>
      <c r="I110" s="849">
        <v>2310</v>
      </c>
      <c r="J110" s="849">
        <v>43</v>
      </c>
      <c r="K110" s="849">
        <v>99330</v>
      </c>
      <c r="L110" s="849">
        <v>1</v>
      </c>
      <c r="M110" s="849">
        <v>2310</v>
      </c>
      <c r="N110" s="849">
        <v>34</v>
      </c>
      <c r="O110" s="849">
        <v>70444</v>
      </c>
      <c r="P110" s="837">
        <v>0.7091915836101883</v>
      </c>
      <c r="Q110" s="850">
        <v>2071.8823529411766</v>
      </c>
    </row>
    <row r="111" spans="1:17" ht="14.45" customHeight="1" x14ac:dyDescent="0.2">
      <c r="A111" s="831" t="s">
        <v>6585</v>
      </c>
      <c r="B111" s="832" t="s">
        <v>6418</v>
      </c>
      <c r="C111" s="832" t="s">
        <v>6449</v>
      </c>
      <c r="D111" s="832" t="s">
        <v>6500</v>
      </c>
      <c r="E111" s="832" t="s">
        <v>6501</v>
      </c>
      <c r="F111" s="849">
        <v>568</v>
      </c>
      <c r="G111" s="849">
        <v>513898</v>
      </c>
      <c r="H111" s="849">
        <v>1.3178654292343388</v>
      </c>
      <c r="I111" s="849">
        <v>904.75</v>
      </c>
      <c r="J111" s="849">
        <v>431</v>
      </c>
      <c r="K111" s="849">
        <v>389947.25</v>
      </c>
      <c r="L111" s="849">
        <v>1</v>
      </c>
      <c r="M111" s="849">
        <v>904.75</v>
      </c>
      <c r="N111" s="849">
        <v>143</v>
      </c>
      <c r="O111" s="849">
        <v>129379.25</v>
      </c>
      <c r="P111" s="837">
        <v>0.33178654292343385</v>
      </c>
      <c r="Q111" s="850">
        <v>904.75</v>
      </c>
    </row>
    <row r="112" spans="1:17" ht="14.45" customHeight="1" x14ac:dyDescent="0.2">
      <c r="A112" s="831" t="s">
        <v>6585</v>
      </c>
      <c r="B112" s="832" t="s">
        <v>6418</v>
      </c>
      <c r="C112" s="832" t="s">
        <v>6449</v>
      </c>
      <c r="D112" s="832" t="s">
        <v>6450</v>
      </c>
      <c r="E112" s="832" t="s">
        <v>6451</v>
      </c>
      <c r="F112" s="849">
        <v>1</v>
      </c>
      <c r="G112" s="849">
        <v>242.64</v>
      </c>
      <c r="H112" s="849"/>
      <c r="I112" s="849">
        <v>242.64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6585</v>
      </c>
      <c r="B113" s="832" t="s">
        <v>6418</v>
      </c>
      <c r="C113" s="832" t="s">
        <v>6449</v>
      </c>
      <c r="D113" s="832" t="s">
        <v>6452</v>
      </c>
      <c r="E113" s="832" t="s">
        <v>6453</v>
      </c>
      <c r="F113" s="849">
        <v>14</v>
      </c>
      <c r="G113" s="849">
        <v>3396.9599999999987</v>
      </c>
      <c r="H113" s="849">
        <v>0.82352941176470573</v>
      </c>
      <c r="I113" s="849">
        <v>242.6399999999999</v>
      </c>
      <c r="J113" s="849">
        <v>17</v>
      </c>
      <c r="K113" s="849">
        <v>4124.8799999999992</v>
      </c>
      <c r="L113" s="849">
        <v>1</v>
      </c>
      <c r="M113" s="849">
        <v>242.63999999999996</v>
      </c>
      <c r="N113" s="849">
        <v>45</v>
      </c>
      <c r="O113" s="849">
        <v>10110.199999999999</v>
      </c>
      <c r="P113" s="837">
        <v>2.4510288784158574</v>
      </c>
      <c r="Q113" s="850">
        <v>224.67111111111109</v>
      </c>
    </row>
    <row r="114" spans="1:17" ht="14.45" customHeight="1" x14ac:dyDescent="0.2">
      <c r="A114" s="831" t="s">
        <v>6585</v>
      </c>
      <c r="B114" s="832" t="s">
        <v>6418</v>
      </c>
      <c r="C114" s="832" t="s">
        <v>6449</v>
      </c>
      <c r="D114" s="832" t="s">
        <v>6454</v>
      </c>
      <c r="E114" s="832" t="s">
        <v>6455</v>
      </c>
      <c r="F114" s="849">
        <v>3</v>
      </c>
      <c r="G114" s="849">
        <v>727.92</v>
      </c>
      <c r="H114" s="849">
        <v>1</v>
      </c>
      <c r="I114" s="849">
        <v>242.64</v>
      </c>
      <c r="J114" s="849">
        <v>3</v>
      </c>
      <c r="K114" s="849">
        <v>727.92</v>
      </c>
      <c r="L114" s="849">
        <v>1</v>
      </c>
      <c r="M114" s="849">
        <v>242.64</v>
      </c>
      <c r="N114" s="849">
        <v>2</v>
      </c>
      <c r="O114" s="849">
        <v>423.08</v>
      </c>
      <c r="P114" s="837">
        <v>0.58121771623255303</v>
      </c>
      <c r="Q114" s="850">
        <v>211.54</v>
      </c>
    </row>
    <row r="115" spans="1:17" ht="14.45" customHeight="1" x14ac:dyDescent="0.2">
      <c r="A115" s="831" t="s">
        <v>6585</v>
      </c>
      <c r="B115" s="832" t="s">
        <v>6418</v>
      </c>
      <c r="C115" s="832" t="s">
        <v>6449</v>
      </c>
      <c r="D115" s="832" t="s">
        <v>6458</v>
      </c>
      <c r="E115" s="832" t="s">
        <v>6457</v>
      </c>
      <c r="F115" s="849"/>
      <c r="G115" s="849"/>
      <c r="H115" s="849"/>
      <c r="I115" s="849"/>
      <c r="J115" s="849">
        <v>3</v>
      </c>
      <c r="K115" s="849">
        <v>1347</v>
      </c>
      <c r="L115" s="849">
        <v>1</v>
      </c>
      <c r="M115" s="849">
        <v>449</v>
      </c>
      <c r="N115" s="849"/>
      <c r="O115" s="849"/>
      <c r="P115" s="837"/>
      <c r="Q115" s="850"/>
    </row>
    <row r="116" spans="1:17" ht="14.45" customHeight="1" x14ac:dyDescent="0.2">
      <c r="A116" s="831" t="s">
        <v>6585</v>
      </c>
      <c r="B116" s="832" t="s">
        <v>6418</v>
      </c>
      <c r="C116" s="832" t="s">
        <v>6449</v>
      </c>
      <c r="D116" s="832" t="s">
        <v>6590</v>
      </c>
      <c r="E116" s="832" t="s">
        <v>6591</v>
      </c>
      <c r="F116" s="849">
        <v>1</v>
      </c>
      <c r="G116" s="849">
        <v>92</v>
      </c>
      <c r="H116" s="849"/>
      <c r="I116" s="849">
        <v>92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6585</v>
      </c>
      <c r="B117" s="832" t="s">
        <v>6418</v>
      </c>
      <c r="C117" s="832" t="s">
        <v>6449</v>
      </c>
      <c r="D117" s="832" t="s">
        <v>6592</v>
      </c>
      <c r="E117" s="832" t="s">
        <v>6593</v>
      </c>
      <c r="F117" s="849">
        <v>1</v>
      </c>
      <c r="G117" s="849">
        <v>2971.25</v>
      </c>
      <c r="H117" s="849"/>
      <c r="I117" s="849">
        <v>2971.25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6585</v>
      </c>
      <c r="B118" s="832" t="s">
        <v>6418</v>
      </c>
      <c r="C118" s="832" t="s">
        <v>6449</v>
      </c>
      <c r="D118" s="832" t="s">
        <v>6594</v>
      </c>
      <c r="E118" s="832" t="s">
        <v>6595</v>
      </c>
      <c r="F118" s="849"/>
      <c r="G118" s="849"/>
      <c r="H118" s="849"/>
      <c r="I118" s="849"/>
      <c r="J118" s="849">
        <v>1</v>
      </c>
      <c r="K118" s="849">
        <v>1240.5</v>
      </c>
      <c r="L118" s="849">
        <v>1</v>
      </c>
      <c r="M118" s="849">
        <v>1240.5</v>
      </c>
      <c r="N118" s="849"/>
      <c r="O118" s="849"/>
      <c r="P118" s="837"/>
      <c r="Q118" s="850"/>
    </row>
    <row r="119" spans="1:17" ht="14.45" customHeight="1" x14ac:dyDescent="0.2">
      <c r="A119" s="831" t="s">
        <v>6585</v>
      </c>
      <c r="B119" s="832" t="s">
        <v>6418</v>
      </c>
      <c r="C119" s="832" t="s">
        <v>6412</v>
      </c>
      <c r="D119" s="832" t="s">
        <v>6569</v>
      </c>
      <c r="E119" s="832" t="s">
        <v>6570</v>
      </c>
      <c r="F119" s="849">
        <v>16</v>
      </c>
      <c r="G119" s="849">
        <v>3136</v>
      </c>
      <c r="H119" s="849">
        <v>0.8</v>
      </c>
      <c r="I119" s="849">
        <v>196</v>
      </c>
      <c r="J119" s="849">
        <v>20</v>
      </c>
      <c r="K119" s="849">
        <v>3920</v>
      </c>
      <c r="L119" s="849">
        <v>1</v>
      </c>
      <c r="M119" s="849">
        <v>196</v>
      </c>
      <c r="N119" s="849">
        <v>11</v>
      </c>
      <c r="O119" s="849">
        <v>2189</v>
      </c>
      <c r="P119" s="837">
        <v>0.55841836734693873</v>
      </c>
      <c r="Q119" s="850">
        <v>199</v>
      </c>
    </row>
    <row r="120" spans="1:17" ht="14.45" customHeight="1" x14ac:dyDescent="0.2">
      <c r="A120" s="831" t="s">
        <v>6585</v>
      </c>
      <c r="B120" s="832" t="s">
        <v>6418</v>
      </c>
      <c r="C120" s="832" t="s">
        <v>6412</v>
      </c>
      <c r="D120" s="832" t="s">
        <v>6571</v>
      </c>
      <c r="E120" s="832" t="s">
        <v>6572</v>
      </c>
      <c r="F120" s="849">
        <v>8</v>
      </c>
      <c r="G120" s="849">
        <v>9272</v>
      </c>
      <c r="H120" s="849"/>
      <c r="I120" s="849">
        <v>1159</v>
      </c>
      <c r="J120" s="849">
        <v>0</v>
      </c>
      <c r="K120" s="849">
        <v>0</v>
      </c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6585</v>
      </c>
      <c r="B121" s="832" t="s">
        <v>6418</v>
      </c>
      <c r="C121" s="832" t="s">
        <v>6412</v>
      </c>
      <c r="D121" s="832" t="s">
        <v>6464</v>
      </c>
      <c r="E121" s="832" t="s">
        <v>6465</v>
      </c>
      <c r="F121" s="849">
        <v>10</v>
      </c>
      <c r="G121" s="849">
        <v>370</v>
      </c>
      <c r="H121" s="849">
        <v>1.6666666666666667</v>
      </c>
      <c r="I121" s="849">
        <v>37</v>
      </c>
      <c r="J121" s="849">
        <v>6</v>
      </c>
      <c r="K121" s="849">
        <v>222</v>
      </c>
      <c r="L121" s="849">
        <v>1</v>
      </c>
      <c r="M121" s="849">
        <v>37</v>
      </c>
      <c r="N121" s="849">
        <v>5</v>
      </c>
      <c r="O121" s="849">
        <v>190</v>
      </c>
      <c r="P121" s="837">
        <v>0.85585585585585588</v>
      </c>
      <c r="Q121" s="850">
        <v>38</v>
      </c>
    </row>
    <row r="122" spans="1:17" ht="14.45" customHeight="1" x14ac:dyDescent="0.2">
      <c r="A122" s="831" t="s">
        <v>6585</v>
      </c>
      <c r="B122" s="832" t="s">
        <v>6418</v>
      </c>
      <c r="C122" s="832" t="s">
        <v>6412</v>
      </c>
      <c r="D122" s="832" t="s">
        <v>6596</v>
      </c>
      <c r="E122" s="832" t="s">
        <v>6597</v>
      </c>
      <c r="F122" s="849"/>
      <c r="G122" s="849"/>
      <c r="H122" s="849"/>
      <c r="I122" s="849"/>
      <c r="J122" s="849">
        <v>66</v>
      </c>
      <c r="K122" s="849">
        <v>52602</v>
      </c>
      <c r="L122" s="849">
        <v>1</v>
      </c>
      <c r="M122" s="849">
        <v>797</v>
      </c>
      <c r="N122" s="849">
        <v>112</v>
      </c>
      <c r="O122" s="849">
        <v>89600</v>
      </c>
      <c r="P122" s="837">
        <v>1.7033572867951789</v>
      </c>
      <c r="Q122" s="850">
        <v>800</v>
      </c>
    </row>
    <row r="123" spans="1:17" ht="14.45" customHeight="1" x14ac:dyDescent="0.2">
      <c r="A123" s="831" t="s">
        <v>6585</v>
      </c>
      <c r="B123" s="832" t="s">
        <v>6418</v>
      </c>
      <c r="C123" s="832" t="s">
        <v>6412</v>
      </c>
      <c r="D123" s="832" t="s">
        <v>6468</v>
      </c>
      <c r="E123" s="832" t="s">
        <v>6469</v>
      </c>
      <c r="F123" s="849"/>
      <c r="G123" s="849"/>
      <c r="H123" s="849"/>
      <c r="I123" s="849"/>
      <c r="J123" s="849">
        <v>1</v>
      </c>
      <c r="K123" s="849">
        <v>130</v>
      </c>
      <c r="L123" s="849">
        <v>1</v>
      </c>
      <c r="M123" s="849">
        <v>130</v>
      </c>
      <c r="N123" s="849"/>
      <c r="O123" s="849"/>
      <c r="P123" s="837"/>
      <c r="Q123" s="850"/>
    </row>
    <row r="124" spans="1:17" ht="14.45" customHeight="1" x14ac:dyDescent="0.2">
      <c r="A124" s="831" t="s">
        <v>6585</v>
      </c>
      <c r="B124" s="832" t="s">
        <v>6418</v>
      </c>
      <c r="C124" s="832" t="s">
        <v>6412</v>
      </c>
      <c r="D124" s="832" t="s">
        <v>6470</v>
      </c>
      <c r="E124" s="832" t="s">
        <v>6471</v>
      </c>
      <c r="F124" s="849">
        <v>4085</v>
      </c>
      <c r="G124" s="849">
        <v>1025335</v>
      </c>
      <c r="H124" s="849">
        <v>1.0274721420554753</v>
      </c>
      <c r="I124" s="849">
        <v>251</v>
      </c>
      <c r="J124" s="849">
        <v>3960</v>
      </c>
      <c r="K124" s="849">
        <v>997920</v>
      </c>
      <c r="L124" s="849">
        <v>1</v>
      </c>
      <c r="M124" s="849">
        <v>252</v>
      </c>
      <c r="N124" s="849">
        <v>3950</v>
      </c>
      <c r="O124" s="849">
        <v>1003300</v>
      </c>
      <c r="P124" s="837">
        <v>1.0053912137245471</v>
      </c>
      <c r="Q124" s="850">
        <v>254</v>
      </c>
    </row>
    <row r="125" spans="1:17" ht="14.45" customHeight="1" x14ac:dyDescent="0.2">
      <c r="A125" s="831" t="s">
        <v>6585</v>
      </c>
      <c r="B125" s="832" t="s">
        <v>6418</v>
      </c>
      <c r="C125" s="832" t="s">
        <v>6412</v>
      </c>
      <c r="D125" s="832" t="s">
        <v>6502</v>
      </c>
      <c r="E125" s="832" t="s">
        <v>6503</v>
      </c>
      <c r="F125" s="849">
        <v>6480</v>
      </c>
      <c r="G125" s="849">
        <v>816480</v>
      </c>
      <c r="H125" s="849">
        <v>0.99881216121822591</v>
      </c>
      <c r="I125" s="849">
        <v>126</v>
      </c>
      <c r="J125" s="849">
        <v>6453</v>
      </c>
      <c r="K125" s="849">
        <v>817451</v>
      </c>
      <c r="L125" s="849">
        <v>1</v>
      </c>
      <c r="M125" s="849">
        <v>126.67766930110027</v>
      </c>
      <c r="N125" s="849">
        <v>6531</v>
      </c>
      <c r="O125" s="849">
        <v>822906</v>
      </c>
      <c r="P125" s="837">
        <v>1.0066731828574433</v>
      </c>
      <c r="Q125" s="850">
        <v>126</v>
      </c>
    </row>
    <row r="126" spans="1:17" ht="14.45" customHeight="1" x14ac:dyDescent="0.2">
      <c r="A126" s="831" t="s">
        <v>6585</v>
      </c>
      <c r="B126" s="832" t="s">
        <v>6418</v>
      </c>
      <c r="C126" s="832" t="s">
        <v>6412</v>
      </c>
      <c r="D126" s="832" t="s">
        <v>6506</v>
      </c>
      <c r="E126" s="832" t="s">
        <v>6507</v>
      </c>
      <c r="F126" s="849">
        <v>5</v>
      </c>
      <c r="G126" s="849">
        <v>2475</v>
      </c>
      <c r="H126" s="849">
        <v>0.49899193548387094</v>
      </c>
      <c r="I126" s="849">
        <v>495</v>
      </c>
      <c r="J126" s="849">
        <v>10</v>
      </c>
      <c r="K126" s="849">
        <v>4960</v>
      </c>
      <c r="L126" s="849">
        <v>1</v>
      </c>
      <c r="M126" s="849">
        <v>496</v>
      </c>
      <c r="N126" s="849">
        <v>12</v>
      </c>
      <c r="O126" s="849">
        <v>5976</v>
      </c>
      <c r="P126" s="837">
        <v>1.2048387096774194</v>
      </c>
      <c r="Q126" s="850">
        <v>498</v>
      </c>
    </row>
    <row r="127" spans="1:17" ht="14.45" customHeight="1" x14ac:dyDescent="0.2">
      <c r="A127" s="831" t="s">
        <v>6585</v>
      </c>
      <c r="B127" s="832" t="s">
        <v>6418</v>
      </c>
      <c r="C127" s="832" t="s">
        <v>6412</v>
      </c>
      <c r="D127" s="832" t="s">
        <v>6508</v>
      </c>
      <c r="E127" s="832" t="s">
        <v>6509</v>
      </c>
      <c r="F127" s="849">
        <v>84</v>
      </c>
      <c r="G127" s="849">
        <v>57792</v>
      </c>
      <c r="H127" s="849">
        <v>0.65021770682148039</v>
      </c>
      <c r="I127" s="849">
        <v>688</v>
      </c>
      <c r="J127" s="849">
        <v>129</v>
      </c>
      <c r="K127" s="849">
        <v>88881</v>
      </c>
      <c r="L127" s="849">
        <v>1</v>
      </c>
      <c r="M127" s="849">
        <v>689</v>
      </c>
      <c r="N127" s="849">
        <v>62</v>
      </c>
      <c r="O127" s="849">
        <v>42842</v>
      </c>
      <c r="P127" s="837">
        <v>0.48201527885599849</v>
      </c>
      <c r="Q127" s="850">
        <v>691</v>
      </c>
    </row>
    <row r="128" spans="1:17" ht="14.45" customHeight="1" x14ac:dyDescent="0.2">
      <c r="A128" s="831" t="s">
        <v>6585</v>
      </c>
      <c r="B128" s="832" t="s">
        <v>6418</v>
      </c>
      <c r="C128" s="832" t="s">
        <v>6412</v>
      </c>
      <c r="D128" s="832" t="s">
        <v>6598</v>
      </c>
      <c r="E128" s="832" t="s">
        <v>6517</v>
      </c>
      <c r="F128" s="849">
        <v>2</v>
      </c>
      <c r="G128" s="849">
        <v>1520</v>
      </c>
      <c r="H128" s="849"/>
      <c r="I128" s="849">
        <v>760</v>
      </c>
      <c r="J128" s="849"/>
      <c r="K128" s="849"/>
      <c r="L128" s="849"/>
      <c r="M128" s="849"/>
      <c r="N128" s="849">
        <v>1</v>
      </c>
      <c r="O128" s="849">
        <v>763</v>
      </c>
      <c r="P128" s="837"/>
      <c r="Q128" s="850">
        <v>763</v>
      </c>
    </row>
    <row r="129" spans="1:17" ht="14.45" customHeight="1" x14ac:dyDescent="0.2">
      <c r="A129" s="831" t="s">
        <v>6585</v>
      </c>
      <c r="B129" s="832" t="s">
        <v>6418</v>
      </c>
      <c r="C129" s="832" t="s">
        <v>6412</v>
      </c>
      <c r="D129" s="832" t="s">
        <v>6510</v>
      </c>
      <c r="E129" s="832" t="s">
        <v>6507</v>
      </c>
      <c r="F129" s="849">
        <v>93</v>
      </c>
      <c r="G129" s="849">
        <v>52824</v>
      </c>
      <c r="H129" s="849">
        <v>1.4505711775043937</v>
      </c>
      <c r="I129" s="849">
        <v>568</v>
      </c>
      <c r="J129" s="849">
        <v>64</v>
      </c>
      <c r="K129" s="849">
        <v>36416</v>
      </c>
      <c r="L129" s="849">
        <v>1</v>
      </c>
      <c r="M129" s="849">
        <v>569</v>
      </c>
      <c r="N129" s="849">
        <v>28</v>
      </c>
      <c r="O129" s="849">
        <v>16044</v>
      </c>
      <c r="P129" s="837">
        <v>0.4405755711775044</v>
      </c>
      <c r="Q129" s="850">
        <v>573</v>
      </c>
    </row>
    <row r="130" spans="1:17" ht="14.45" customHeight="1" x14ac:dyDescent="0.2">
      <c r="A130" s="831" t="s">
        <v>6585</v>
      </c>
      <c r="B130" s="832" t="s">
        <v>6418</v>
      </c>
      <c r="C130" s="832" t="s">
        <v>6412</v>
      </c>
      <c r="D130" s="832" t="s">
        <v>6511</v>
      </c>
      <c r="E130" s="832" t="s">
        <v>6509</v>
      </c>
      <c r="F130" s="849">
        <v>865</v>
      </c>
      <c r="G130" s="849">
        <v>658265</v>
      </c>
      <c r="H130" s="849">
        <v>0.86907930522769161</v>
      </c>
      <c r="I130" s="849">
        <v>761</v>
      </c>
      <c r="J130" s="849">
        <v>994</v>
      </c>
      <c r="K130" s="849">
        <v>757428</v>
      </c>
      <c r="L130" s="849">
        <v>1</v>
      </c>
      <c r="M130" s="849">
        <v>762</v>
      </c>
      <c r="N130" s="849">
        <v>787</v>
      </c>
      <c r="O130" s="849">
        <v>602842</v>
      </c>
      <c r="P130" s="837">
        <v>0.79590667363762624</v>
      </c>
      <c r="Q130" s="850">
        <v>766</v>
      </c>
    </row>
    <row r="131" spans="1:17" ht="14.45" customHeight="1" x14ac:dyDescent="0.2">
      <c r="A131" s="831" t="s">
        <v>6585</v>
      </c>
      <c r="B131" s="832" t="s">
        <v>6418</v>
      </c>
      <c r="C131" s="832" t="s">
        <v>6412</v>
      </c>
      <c r="D131" s="832" t="s">
        <v>6534</v>
      </c>
      <c r="E131" s="832" t="s">
        <v>6535</v>
      </c>
      <c r="F131" s="849">
        <v>6734</v>
      </c>
      <c r="G131" s="849">
        <v>5508412</v>
      </c>
      <c r="H131" s="849">
        <v>1.1395760382544524</v>
      </c>
      <c r="I131" s="849">
        <v>818</v>
      </c>
      <c r="J131" s="849">
        <v>5902</v>
      </c>
      <c r="K131" s="849">
        <v>4833738</v>
      </c>
      <c r="L131" s="849">
        <v>1</v>
      </c>
      <c r="M131" s="849">
        <v>819</v>
      </c>
      <c r="N131" s="849">
        <v>6338</v>
      </c>
      <c r="O131" s="849">
        <v>5216174</v>
      </c>
      <c r="P131" s="837">
        <v>1.0791180655633383</v>
      </c>
      <c r="Q131" s="850">
        <v>823</v>
      </c>
    </row>
    <row r="132" spans="1:17" ht="14.45" customHeight="1" x14ac:dyDescent="0.2">
      <c r="A132" s="831" t="s">
        <v>6585</v>
      </c>
      <c r="B132" s="832" t="s">
        <v>6418</v>
      </c>
      <c r="C132" s="832" t="s">
        <v>6412</v>
      </c>
      <c r="D132" s="832" t="s">
        <v>6512</v>
      </c>
      <c r="E132" s="832" t="s">
        <v>6513</v>
      </c>
      <c r="F132" s="849">
        <v>17</v>
      </c>
      <c r="G132" s="849">
        <v>7854</v>
      </c>
      <c r="H132" s="849">
        <v>1.1292595255212077</v>
      </c>
      <c r="I132" s="849">
        <v>462</v>
      </c>
      <c r="J132" s="849">
        <v>15</v>
      </c>
      <c r="K132" s="849">
        <v>6955</v>
      </c>
      <c r="L132" s="849">
        <v>1</v>
      </c>
      <c r="M132" s="849">
        <v>463.66666666666669</v>
      </c>
      <c r="N132" s="849">
        <v>14</v>
      </c>
      <c r="O132" s="849">
        <v>6552</v>
      </c>
      <c r="P132" s="837">
        <v>0.94205607476635511</v>
      </c>
      <c r="Q132" s="850">
        <v>468</v>
      </c>
    </row>
    <row r="133" spans="1:17" ht="14.45" customHeight="1" x14ac:dyDescent="0.2">
      <c r="A133" s="831" t="s">
        <v>6585</v>
      </c>
      <c r="B133" s="832" t="s">
        <v>6418</v>
      </c>
      <c r="C133" s="832" t="s">
        <v>6412</v>
      </c>
      <c r="D133" s="832" t="s">
        <v>6514</v>
      </c>
      <c r="E133" s="832" t="s">
        <v>6493</v>
      </c>
      <c r="F133" s="849">
        <v>16</v>
      </c>
      <c r="G133" s="849">
        <v>7136</v>
      </c>
      <c r="H133" s="849">
        <v>1.7738006462838678</v>
      </c>
      <c r="I133" s="849">
        <v>446</v>
      </c>
      <c r="J133" s="849">
        <v>9</v>
      </c>
      <c r="K133" s="849">
        <v>4023</v>
      </c>
      <c r="L133" s="849">
        <v>1</v>
      </c>
      <c r="M133" s="849">
        <v>447</v>
      </c>
      <c r="N133" s="849">
        <v>14</v>
      </c>
      <c r="O133" s="849">
        <v>6314</v>
      </c>
      <c r="P133" s="837">
        <v>1.5694755157842406</v>
      </c>
      <c r="Q133" s="850">
        <v>451</v>
      </c>
    </row>
    <row r="134" spans="1:17" ht="14.45" customHeight="1" x14ac:dyDescent="0.2">
      <c r="A134" s="831" t="s">
        <v>6585</v>
      </c>
      <c r="B134" s="832" t="s">
        <v>6418</v>
      </c>
      <c r="C134" s="832" t="s">
        <v>6412</v>
      </c>
      <c r="D134" s="832" t="s">
        <v>6515</v>
      </c>
      <c r="E134" s="832" t="s">
        <v>6491</v>
      </c>
      <c r="F134" s="849">
        <v>82</v>
      </c>
      <c r="G134" s="849">
        <v>59696</v>
      </c>
      <c r="H134" s="849">
        <v>0.35709756535263504</v>
      </c>
      <c r="I134" s="849">
        <v>728</v>
      </c>
      <c r="J134" s="849">
        <v>229</v>
      </c>
      <c r="K134" s="849">
        <v>167170</v>
      </c>
      <c r="L134" s="849">
        <v>1</v>
      </c>
      <c r="M134" s="849">
        <v>730</v>
      </c>
      <c r="N134" s="849">
        <v>209</v>
      </c>
      <c r="O134" s="849">
        <v>153615</v>
      </c>
      <c r="P134" s="837">
        <v>0.91891487707124486</v>
      </c>
      <c r="Q134" s="850">
        <v>735</v>
      </c>
    </row>
    <row r="135" spans="1:17" ht="14.45" customHeight="1" x14ac:dyDescent="0.2">
      <c r="A135" s="831" t="s">
        <v>6585</v>
      </c>
      <c r="B135" s="832" t="s">
        <v>6418</v>
      </c>
      <c r="C135" s="832" t="s">
        <v>6412</v>
      </c>
      <c r="D135" s="832" t="s">
        <v>6516</v>
      </c>
      <c r="E135" s="832" t="s">
        <v>6517</v>
      </c>
      <c r="F135" s="849">
        <v>64</v>
      </c>
      <c r="G135" s="849">
        <v>53312</v>
      </c>
      <c r="H135" s="849">
        <v>0.34553114265344481</v>
      </c>
      <c r="I135" s="849">
        <v>833</v>
      </c>
      <c r="J135" s="849">
        <v>185</v>
      </c>
      <c r="K135" s="849">
        <v>154290</v>
      </c>
      <c r="L135" s="849">
        <v>1</v>
      </c>
      <c r="M135" s="849">
        <v>834</v>
      </c>
      <c r="N135" s="849">
        <v>183</v>
      </c>
      <c r="O135" s="849">
        <v>153354</v>
      </c>
      <c r="P135" s="837">
        <v>0.99393350184717089</v>
      </c>
      <c r="Q135" s="850">
        <v>838</v>
      </c>
    </row>
    <row r="136" spans="1:17" ht="14.45" customHeight="1" x14ac:dyDescent="0.2">
      <c r="A136" s="831" t="s">
        <v>6585</v>
      </c>
      <c r="B136" s="832" t="s">
        <v>6418</v>
      </c>
      <c r="C136" s="832" t="s">
        <v>6412</v>
      </c>
      <c r="D136" s="832" t="s">
        <v>6518</v>
      </c>
      <c r="E136" s="832" t="s">
        <v>6519</v>
      </c>
      <c r="F136" s="849">
        <v>2159</v>
      </c>
      <c r="G136" s="849">
        <v>464185</v>
      </c>
      <c r="H136" s="849">
        <v>1.0340038314176245</v>
      </c>
      <c r="I136" s="849">
        <v>215</v>
      </c>
      <c r="J136" s="849">
        <v>2088</v>
      </c>
      <c r="K136" s="849">
        <v>448920</v>
      </c>
      <c r="L136" s="849">
        <v>1</v>
      </c>
      <c r="M136" s="849">
        <v>215</v>
      </c>
      <c r="N136" s="849">
        <v>2166</v>
      </c>
      <c r="O136" s="849">
        <v>470022</v>
      </c>
      <c r="P136" s="837">
        <v>1.0470061480887463</v>
      </c>
      <c r="Q136" s="850">
        <v>217</v>
      </c>
    </row>
    <row r="137" spans="1:17" ht="14.45" customHeight="1" x14ac:dyDescent="0.2">
      <c r="A137" s="831" t="s">
        <v>6585</v>
      </c>
      <c r="B137" s="832" t="s">
        <v>6418</v>
      </c>
      <c r="C137" s="832" t="s">
        <v>6412</v>
      </c>
      <c r="D137" s="832" t="s">
        <v>6472</v>
      </c>
      <c r="E137" s="832" t="s">
        <v>6473</v>
      </c>
      <c r="F137" s="849"/>
      <c r="G137" s="849"/>
      <c r="H137" s="849"/>
      <c r="I137" s="849"/>
      <c r="J137" s="849">
        <v>2</v>
      </c>
      <c r="K137" s="849">
        <v>1404</v>
      </c>
      <c r="L137" s="849">
        <v>1</v>
      </c>
      <c r="M137" s="849">
        <v>702</v>
      </c>
      <c r="N137" s="849">
        <v>1</v>
      </c>
      <c r="O137" s="849">
        <v>707</v>
      </c>
      <c r="P137" s="837">
        <v>0.50356125356125359</v>
      </c>
      <c r="Q137" s="850">
        <v>707</v>
      </c>
    </row>
    <row r="138" spans="1:17" ht="14.45" customHeight="1" x14ac:dyDescent="0.2">
      <c r="A138" s="831" t="s">
        <v>6585</v>
      </c>
      <c r="B138" s="832" t="s">
        <v>6418</v>
      </c>
      <c r="C138" s="832" t="s">
        <v>6412</v>
      </c>
      <c r="D138" s="832" t="s">
        <v>6474</v>
      </c>
      <c r="E138" s="832" t="s">
        <v>6475</v>
      </c>
      <c r="F138" s="849">
        <v>25</v>
      </c>
      <c r="G138" s="849">
        <v>8875</v>
      </c>
      <c r="H138" s="849">
        <v>1.1363636363636365</v>
      </c>
      <c r="I138" s="849">
        <v>355</v>
      </c>
      <c r="J138" s="849">
        <v>22</v>
      </c>
      <c r="K138" s="849">
        <v>7810</v>
      </c>
      <c r="L138" s="849">
        <v>1</v>
      </c>
      <c r="M138" s="849">
        <v>355</v>
      </c>
      <c r="N138" s="849">
        <v>14</v>
      </c>
      <c r="O138" s="849">
        <v>5012</v>
      </c>
      <c r="P138" s="837">
        <v>0.64174135723431502</v>
      </c>
      <c r="Q138" s="850">
        <v>358</v>
      </c>
    </row>
    <row r="139" spans="1:17" ht="14.45" customHeight="1" x14ac:dyDescent="0.2">
      <c r="A139" s="831" t="s">
        <v>6585</v>
      </c>
      <c r="B139" s="832" t="s">
        <v>6418</v>
      </c>
      <c r="C139" s="832" t="s">
        <v>6412</v>
      </c>
      <c r="D139" s="832" t="s">
        <v>6520</v>
      </c>
      <c r="E139" s="832" t="s">
        <v>6521</v>
      </c>
      <c r="F139" s="849">
        <v>11492</v>
      </c>
      <c r="G139" s="849">
        <v>976820</v>
      </c>
      <c r="H139" s="849">
        <v>1.0704337096431302</v>
      </c>
      <c r="I139" s="849">
        <v>85</v>
      </c>
      <c r="J139" s="849">
        <v>10611</v>
      </c>
      <c r="K139" s="849">
        <v>912546</v>
      </c>
      <c r="L139" s="849">
        <v>1</v>
      </c>
      <c r="M139" s="849">
        <v>86</v>
      </c>
      <c r="N139" s="849">
        <v>10876</v>
      </c>
      <c r="O139" s="849">
        <v>957088</v>
      </c>
      <c r="P139" s="837">
        <v>1.0488106900912393</v>
      </c>
      <c r="Q139" s="850">
        <v>88</v>
      </c>
    </row>
    <row r="140" spans="1:17" ht="14.45" customHeight="1" x14ac:dyDescent="0.2">
      <c r="A140" s="831" t="s">
        <v>6585</v>
      </c>
      <c r="B140" s="832" t="s">
        <v>6418</v>
      </c>
      <c r="C140" s="832" t="s">
        <v>6412</v>
      </c>
      <c r="D140" s="832" t="s">
        <v>6476</v>
      </c>
      <c r="E140" s="832" t="s">
        <v>6477</v>
      </c>
      <c r="F140" s="849">
        <v>115</v>
      </c>
      <c r="G140" s="849">
        <v>82800</v>
      </c>
      <c r="H140" s="849">
        <v>0.99137931034482762</v>
      </c>
      <c r="I140" s="849">
        <v>720</v>
      </c>
      <c r="J140" s="849">
        <v>116</v>
      </c>
      <c r="K140" s="849">
        <v>83520</v>
      </c>
      <c r="L140" s="849">
        <v>1</v>
      </c>
      <c r="M140" s="849">
        <v>720</v>
      </c>
      <c r="N140" s="849">
        <v>169</v>
      </c>
      <c r="O140" s="849">
        <v>122187</v>
      </c>
      <c r="P140" s="837">
        <v>1.4629669540229886</v>
      </c>
      <c r="Q140" s="850">
        <v>723</v>
      </c>
    </row>
    <row r="141" spans="1:17" ht="14.45" customHeight="1" x14ac:dyDescent="0.2">
      <c r="A141" s="831" t="s">
        <v>6585</v>
      </c>
      <c r="B141" s="832" t="s">
        <v>6418</v>
      </c>
      <c r="C141" s="832" t="s">
        <v>6412</v>
      </c>
      <c r="D141" s="832" t="s">
        <v>6573</v>
      </c>
      <c r="E141" s="832" t="s">
        <v>6535</v>
      </c>
      <c r="F141" s="849">
        <v>3597</v>
      </c>
      <c r="G141" s="849">
        <v>3424344</v>
      </c>
      <c r="H141" s="849">
        <v>1.0415032637992923</v>
      </c>
      <c r="I141" s="849">
        <v>952</v>
      </c>
      <c r="J141" s="849">
        <v>3451</v>
      </c>
      <c r="K141" s="849">
        <v>3287886</v>
      </c>
      <c r="L141" s="849">
        <v>1</v>
      </c>
      <c r="M141" s="849">
        <v>952.7342799188641</v>
      </c>
      <c r="N141" s="849">
        <v>3442</v>
      </c>
      <c r="O141" s="849">
        <v>3290552</v>
      </c>
      <c r="P141" s="837">
        <v>1.0008108553642068</v>
      </c>
      <c r="Q141" s="850">
        <v>956</v>
      </c>
    </row>
    <row r="142" spans="1:17" ht="14.45" customHeight="1" x14ac:dyDescent="0.2">
      <c r="A142" s="831" t="s">
        <v>6585</v>
      </c>
      <c r="B142" s="832" t="s">
        <v>6418</v>
      </c>
      <c r="C142" s="832" t="s">
        <v>6412</v>
      </c>
      <c r="D142" s="832" t="s">
        <v>6482</v>
      </c>
      <c r="E142" s="832" t="s">
        <v>6483</v>
      </c>
      <c r="F142" s="849">
        <v>36</v>
      </c>
      <c r="G142" s="849">
        <v>4320</v>
      </c>
      <c r="H142" s="849">
        <v>1.1900826446280992</v>
      </c>
      <c r="I142" s="849">
        <v>120</v>
      </c>
      <c r="J142" s="849">
        <v>30</v>
      </c>
      <c r="K142" s="849">
        <v>3630</v>
      </c>
      <c r="L142" s="849">
        <v>1</v>
      </c>
      <c r="M142" s="849">
        <v>121</v>
      </c>
      <c r="N142" s="849">
        <v>14</v>
      </c>
      <c r="O142" s="849">
        <v>1708</v>
      </c>
      <c r="P142" s="837">
        <v>0.47052341597796143</v>
      </c>
      <c r="Q142" s="850">
        <v>122</v>
      </c>
    </row>
    <row r="143" spans="1:17" ht="14.45" customHeight="1" x14ac:dyDescent="0.2">
      <c r="A143" s="831" t="s">
        <v>6585</v>
      </c>
      <c r="B143" s="832" t="s">
        <v>6418</v>
      </c>
      <c r="C143" s="832" t="s">
        <v>6412</v>
      </c>
      <c r="D143" s="832" t="s">
        <v>6536</v>
      </c>
      <c r="E143" s="832" t="s">
        <v>6535</v>
      </c>
      <c r="F143" s="849">
        <v>233</v>
      </c>
      <c r="G143" s="849">
        <v>173585</v>
      </c>
      <c r="H143" s="849">
        <v>1.2785036679138555</v>
      </c>
      <c r="I143" s="849">
        <v>745</v>
      </c>
      <c r="J143" s="849">
        <v>182</v>
      </c>
      <c r="K143" s="849">
        <v>135772</v>
      </c>
      <c r="L143" s="849">
        <v>1</v>
      </c>
      <c r="M143" s="849">
        <v>746</v>
      </c>
      <c r="N143" s="849">
        <v>200</v>
      </c>
      <c r="O143" s="849">
        <v>149600</v>
      </c>
      <c r="P143" s="837">
        <v>1.1018472144477507</v>
      </c>
      <c r="Q143" s="850">
        <v>748</v>
      </c>
    </row>
    <row r="144" spans="1:17" ht="14.45" customHeight="1" x14ac:dyDescent="0.2">
      <c r="A144" s="831" t="s">
        <v>6585</v>
      </c>
      <c r="B144" s="832" t="s">
        <v>6418</v>
      </c>
      <c r="C144" s="832" t="s">
        <v>6412</v>
      </c>
      <c r="D144" s="832" t="s">
        <v>6574</v>
      </c>
      <c r="E144" s="832" t="s">
        <v>6575</v>
      </c>
      <c r="F144" s="849">
        <v>14</v>
      </c>
      <c r="G144" s="849">
        <v>812</v>
      </c>
      <c r="H144" s="849">
        <v>2.8</v>
      </c>
      <c r="I144" s="849">
        <v>58</v>
      </c>
      <c r="J144" s="849">
        <v>5</v>
      </c>
      <c r="K144" s="849">
        <v>290</v>
      </c>
      <c r="L144" s="849">
        <v>1</v>
      </c>
      <c r="M144" s="849">
        <v>58</v>
      </c>
      <c r="N144" s="849">
        <v>4</v>
      </c>
      <c r="O144" s="849">
        <v>236</v>
      </c>
      <c r="P144" s="837">
        <v>0.81379310344827582</v>
      </c>
      <c r="Q144" s="850">
        <v>59</v>
      </c>
    </row>
    <row r="145" spans="1:17" ht="14.45" customHeight="1" x14ac:dyDescent="0.2">
      <c r="A145" s="831" t="s">
        <v>6585</v>
      </c>
      <c r="B145" s="832" t="s">
        <v>6418</v>
      </c>
      <c r="C145" s="832" t="s">
        <v>6412</v>
      </c>
      <c r="D145" s="832" t="s">
        <v>6537</v>
      </c>
      <c r="E145" s="832" t="s">
        <v>6538</v>
      </c>
      <c r="F145" s="849">
        <v>165</v>
      </c>
      <c r="G145" s="849">
        <v>89595</v>
      </c>
      <c r="H145" s="849">
        <v>1.1053469206474535</v>
      </c>
      <c r="I145" s="849">
        <v>543</v>
      </c>
      <c r="J145" s="849">
        <v>149</v>
      </c>
      <c r="K145" s="849">
        <v>81056</v>
      </c>
      <c r="L145" s="849">
        <v>1</v>
      </c>
      <c r="M145" s="849">
        <v>544</v>
      </c>
      <c r="N145" s="849">
        <v>158</v>
      </c>
      <c r="O145" s="849">
        <v>86268</v>
      </c>
      <c r="P145" s="837">
        <v>1.0643012238452427</v>
      </c>
      <c r="Q145" s="850">
        <v>546</v>
      </c>
    </row>
    <row r="146" spans="1:17" ht="14.45" customHeight="1" x14ac:dyDescent="0.2">
      <c r="A146" s="831" t="s">
        <v>6585</v>
      </c>
      <c r="B146" s="832" t="s">
        <v>6418</v>
      </c>
      <c r="C146" s="832" t="s">
        <v>6412</v>
      </c>
      <c r="D146" s="832" t="s">
        <v>6522</v>
      </c>
      <c r="E146" s="832" t="s">
        <v>6523</v>
      </c>
      <c r="F146" s="849">
        <v>23</v>
      </c>
      <c r="G146" s="849">
        <v>7061</v>
      </c>
      <c r="H146" s="849">
        <v>1.206596035543404</v>
      </c>
      <c r="I146" s="849">
        <v>307</v>
      </c>
      <c r="J146" s="849">
        <v>19</v>
      </c>
      <c r="K146" s="849">
        <v>5852</v>
      </c>
      <c r="L146" s="849">
        <v>1</v>
      </c>
      <c r="M146" s="849">
        <v>308</v>
      </c>
      <c r="N146" s="849">
        <v>7</v>
      </c>
      <c r="O146" s="849">
        <v>2170</v>
      </c>
      <c r="P146" s="837">
        <v>0.37081339712918659</v>
      </c>
      <c r="Q146" s="850">
        <v>310</v>
      </c>
    </row>
    <row r="147" spans="1:17" ht="14.45" customHeight="1" x14ac:dyDescent="0.2">
      <c r="A147" s="831" t="s">
        <v>6585</v>
      </c>
      <c r="B147" s="832" t="s">
        <v>6418</v>
      </c>
      <c r="C147" s="832" t="s">
        <v>6412</v>
      </c>
      <c r="D147" s="832" t="s">
        <v>6524</v>
      </c>
      <c r="E147" s="832" t="s">
        <v>6519</v>
      </c>
      <c r="F147" s="849">
        <v>94</v>
      </c>
      <c r="G147" s="849">
        <v>16732</v>
      </c>
      <c r="H147" s="849">
        <v>0.90752291587568479</v>
      </c>
      <c r="I147" s="849">
        <v>178</v>
      </c>
      <c r="J147" s="849">
        <v>103</v>
      </c>
      <c r="K147" s="849">
        <v>18437</v>
      </c>
      <c r="L147" s="849">
        <v>1</v>
      </c>
      <c r="M147" s="849">
        <v>179</v>
      </c>
      <c r="N147" s="849">
        <v>76</v>
      </c>
      <c r="O147" s="849">
        <v>13604</v>
      </c>
      <c r="P147" s="837">
        <v>0.73786407766990292</v>
      </c>
      <c r="Q147" s="850">
        <v>179</v>
      </c>
    </row>
    <row r="148" spans="1:17" ht="14.45" customHeight="1" x14ac:dyDescent="0.2">
      <c r="A148" s="831" t="s">
        <v>6585</v>
      </c>
      <c r="B148" s="832" t="s">
        <v>6418</v>
      </c>
      <c r="C148" s="832" t="s">
        <v>6412</v>
      </c>
      <c r="D148" s="832" t="s">
        <v>6525</v>
      </c>
      <c r="E148" s="832" t="s">
        <v>6523</v>
      </c>
      <c r="F148" s="849">
        <v>75</v>
      </c>
      <c r="G148" s="849">
        <v>28500</v>
      </c>
      <c r="H148" s="849">
        <v>2.1372328458942631</v>
      </c>
      <c r="I148" s="849">
        <v>380</v>
      </c>
      <c r="J148" s="849">
        <v>35</v>
      </c>
      <c r="K148" s="849">
        <v>13335</v>
      </c>
      <c r="L148" s="849">
        <v>1</v>
      </c>
      <c r="M148" s="849">
        <v>381</v>
      </c>
      <c r="N148" s="849">
        <v>52</v>
      </c>
      <c r="O148" s="849">
        <v>20020</v>
      </c>
      <c r="P148" s="837">
        <v>1.5013123359580052</v>
      </c>
      <c r="Q148" s="850">
        <v>385</v>
      </c>
    </row>
    <row r="149" spans="1:17" ht="14.45" customHeight="1" x14ac:dyDescent="0.2">
      <c r="A149" s="831" t="s">
        <v>6585</v>
      </c>
      <c r="B149" s="832" t="s">
        <v>6418</v>
      </c>
      <c r="C149" s="832" t="s">
        <v>6412</v>
      </c>
      <c r="D149" s="832" t="s">
        <v>6599</v>
      </c>
      <c r="E149" s="832" t="s">
        <v>6600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0</v>
      </c>
      <c r="P149" s="837"/>
      <c r="Q149" s="850">
        <v>0</v>
      </c>
    </row>
    <row r="150" spans="1:17" ht="14.45" customHeight="1" x14ac:dyDescent="0.2">
      <c r="A150" s="831" t="s">
        <v>6585</v>
      </c>
      <c r="B150" s="832" t="s">
        <v>6418</v>
      </c>
      <c r="C150" s="832" t="s">
        <v>6412</v>
      </c>
      <c r="D150" s="832" t="s">
        <v>6490</v>
      </c>
      <c r="E150" s="832" t="s">
        <v>6491</v>
      </c>
      <c r="F150" s="849">
        <v>3</v>
      </c>
      <c r="G150" s="849">
        <v>1857</v>
      </c>
      <c r="H150" s="849">
        <v>0.74879032258064515</v>
      </c>
      <c r="I150" s="849">
        <v>619</v>
      </c>
      <c r="J150" s="849">
        <v>4</v>
      </c>
      <c r="K150" s="849">
        <v>2480</v>
      </c>
      <c r="L150" s="849">
        <v>1</v>
      </c>
      <c r="M150" s="849">
        <v>620</v>
      </c>
      <c r="N150" s="849">
        <v>4</v>
      </c>
      <c r="O150" s="849">
        <v>2488</v>
      </c>
      <c r="P150" s="837">
        <v>1.0032258064516129</v>
      </c>
      <c r="Q150" s="850">
        <v>622</v>
      </c>
    </row>
    <row r="151" spans="1:17" ht="14.45" customHeight="1" x14ac:dyDescent="0.2">
      <c r="A151" s="831" t="s">
        <v>6585</v>
      </c>
      <c r="B151" s="832" t="s">
        <v>6418</v>
      </c>
      <c r="C151" s="832" t="s">
        <v>6412</v>
      </c>
      <c r="D151" s="832" t="s">
        <v>6576</v>
      </c>
      <c r="E151" s="832" t="s">
        <v>6577</v>
      </c>
      <c r="F151" s="849">
        <v>19</v>
      </c>
      <c r="G151" s="849">
        <v>1900</v>
      </c>
      <c r="H151" s="849">
        <v>1.1875</v>
      </c>
      <c r="I151" s="849">
        <v>100</v>
      </c>
      <c r="J151" s="849">
        <v>16</v>
      </c>
      <c r="K151" s="849">
        <v>1600</v>
      </c>
      <c r="L151" s="849">
        <v>1</v>
      </c>
      <c r="M151" s="849">
        <v>100</v>
      </c>
      <c r="N151" s="849">
        <v>16</v>
      </c>
      <c r="O151" s="849">
        <v>1600</v>
      </c>
      <c r="P151" s="837">
        <v>1</v>
      </c>
      <c r="Q151" s="850">
        <v>100</v>
      </c>
    </row>
    <row r="152" spans="1:17" ht="14.45" customHeight="1" x14ac:dyDescent="0.2">
      <c r="A152" s="831" t="s">
        <v>6585</v>
      </c>
      <c r="B152" s="832" t="s">
        <v>6418</v>
      </c>
      <c r="C152" s="832" t="s">
        <v>6412</v>
      </c>
      <c r="D152" s="832" t="s">
        <v>6578</v>
      </c>
      <c r="E152" s="832" t="s">
        <v>6535</v>
      </c>
      <c r="F152" s="849">
        <v>46</v>
      </c>
      <c r="G152" s="849">
        <v>47610</v>
      </c>
      <c r="H152" s="849">
        <v>0.707009207009207</v>
      </c>
      <c r="I152" s="849">
        <v>1035</v>
      </c>
      <c r="J152" s="849">
        <v>65</v>
      </c>
      <c r="K152" s="849">
        <v>67340</v>
      </c>
      <c r="L152" s="849">
        <v>1</v>
      </c>
      <c r="M152" s="849">
        <v>1036</v>
      </c>
      <c r="N152" s="849">
        <v>100</v>
      </c>
      <c r="O152" s="849">
        <v>104000</v>
      </c>
      <c r="P152" s="837">
        <v>1.5444015444015444</v>
      </c>
      <c r="Q152" s="850">
        <v>1040</v>
      </c>
    </row>
    <row r="153" spans="1:17" ht="14.45" customHeight="1" x14ac:dyDescent="0.2">
      <c r="A153" s="831" t="s">
        <v>6585</v>
      </c>
      <c r="B153" s="832" t="s">
        <v>6418</v>
      </c>
      <c r="C153" s="832" t="s">
        <v>6412</v>
      </c>
      <c r="D153" s="832" t="s">
        <v>6528</v>
      </c>
      <c r="E153" s="832" t="s">
        <v>6513</v>
      </c>
      <c r="F153" s="849">
        <v>1</v>
      </c>
      <c r="G153" s="849">
        <v>353</v>
      </c>
      <c r="H153" s="849">
        <v>0.24964639321074963</v>
      </c>
      <c r="I153" s="849">
        <v>353</v>
      </c>
      <c r="J153" s="849">
        <v>4</v>
      </c>
      <c r="K153" s="849">
        <v>1414</v>
      </c>
      <c r="L153" s="849">
        <v>1</v>
      </c>
      <c r="M153" s="849">
        <v>353.5</v>
      </c>
      <c r="N153" s="849">
        <v>2</v>
      </c>
      <c r="O153" s="849">
        <v>710</v>
      </c>
      <c r="P153" s="837">
        <v>0.50212164073550214</v>
      </c>
      <c r="Q153" s="850">
        <v>355</v>
      </c>
    </row>
    <row r="154" spans="1:17" ht="14.45" customHeight="1" x14ac:dyDescent="0.2">
      <c r="A154" s="831" t="s">
        <v>6585</v>
      </c>
      <c r="B154" s="832" t="s">
        <v>6418</v>
      </c>
      <c r="C154" s="832" t="s">
        <v>6412</v>
      </c>
      <c r="D154" s="832" t="s">
        <v>6492</v>
      </c>
      <c r="E154" s="832" t="s">
        <v>6493</v>
      </c>
      <c r="F154" s="849">
        <v>3</v>
      </c>
      <c r="G154" s="849">
        <v>1119</v>
      </c>
      <c r="H154" s="849"/>
      <c r="I154" s="849">
        <v>373</v>
      </c>
      <c r="J154" s="849"/>
      <c r="K154" s="849"/>
      <c r="L154" s="849"/>
      <c r="M154" s="849"/>
      <c r="N154" s="849">
        <v>1</v>
      </c>
      <c r="O154" s="849">
        <v>376</v>
      </c>
      <c r="P154" s="837"/>
      <c r="Q154" s="850">
        <v>376</v>
      </c>
    </row>
    <row r="155" spans="1:17" ht="14.45" customHeight="1" x14ac:dyDescent="0.2">
      <c r="A155" s="831" t="s">
        <v>6585</v>
      </c>
      <c r="B155" s="832" t="s">
        <v>6418</v>
      </c>
      <c r="C155" s="832" t="s">
        <v>6412</v>
      </c>
      <c r="D155" s="832" t="s">
        <v>6579</v>
      </c>
      <c r="E155" s="832" t="s">
        <v>6535</v>
      </c>
      <c r="F155" s="849">
        <v>16</v>
      </c>
      <c r="G155" s="849">
        <v>14064</v>
      </c>
      <c r="H155" s="849">
        <v>2.2831168831168833</v>
      </c>
      <c r="I155" s="849">
        <v>879</v>
      </c>
      <c r="J155" s="849">
        <v>7</v>
      </c>
      <c r="K155" s="849">
        <v>6160</v>
      </c>
      <c r="L155" s="849">
        <v>1</v>
      </c>
      <c r="M155" s="849">
        <v>880</v>
      </c>
      <c r="N155" s="849">
        <v>13</v>
      </c>
      <c r="O155" s="849">
        <v>11453</v>
      </c>
      <c r="P155" s="837">
        <v>1.8592532467532468</v>
      </c>
      <c r="Q155" s="850">
        <v>881</v>
      </c>
    </row>
    <row r="156" spans="1:17" ht="14.45" customHeight="1" x14ac:dyDescent="0.2">
      <c r="A156" s="831" t="s">
        <v>6585</v>
      </c>
      <c r="B156" s="832" t="s">
        <v>6418</v>
      </c>
      <c r="C156" s="832" t="s">
        <v>6412</v>
      </c>
      <c r="D156" s="832" t="s">
        <v>6601</v>
      </c>
      <c r="E156" s="832" t="s">
        <v>6530</v>
      </c>
      <c r="F156" s="849">
        <v>16</v>
      </c>
      <c r="G156" s="849">
        <v>8496</v>
      </c>
      <c r="H156" s="849">
        <v>2.6616541353383458</v>
      </c>
      <c r="I156" s="849">
        <v>531</v>
      </c>
      <c r="J156" s="849">
        <v>6</v>
      </c>
      <c r="K156" s="849">
        <v>3192</v>
      </c>
      <c r="L156" s="849">
        <v>1</v>
      </c>
      <c r="M156" s="849">
        <v>532</v>
      </c>
      <c r="N156" s="849">
        <v>10</v>
      </c>
      <c r="O156" s="849">
        <v>5340</v>
      </c>
      <c r="P156" s="837">
        <v>1.6729323308270676</v>
      </c>
      <c r="Q156" s="850">
        <v>534</v>
      </c>
    </row>
    <row r="157" spans="1:17" ht="14.45" customHeight="1" x14ac:dyDescent="0.2">
      <c r="A157" s="831" t="s">
        <v>6585</v>
      </c>
      <c r="B157" s="832" t="s">
        <v>6418</v>
      </c>
      <c r="C157" s="832" t="s">
        <v>6412</v>
      </c>
      <c r="D157" s="832" t="s">
        <v>6539</v>
      </c>
      <c r="E157" s="832" t="s">
        <v>6530</v>
      </c>
      <c r="F157" s="849">
        <v>4</v>
      </c>
      <c r="G157" s="849">
        <v>3296</v>
      </c>
      <c r="H157" s="849">
        <v>0.15980606060606062</v>
      </c>
      <c r="I157" s="849">
        <v>824</v>
      </c>
      <c r="J157" s="849">
        <v>25</v>
      </c>
      <c r="K157" s="849">
        <v>20625</v>
      </c>
      <c r="L157" s="849">
        <v>1</v>
      </c>
      <c r="M157" s="849">
        <v>825</v>
      </c>
      <c r="N157" s="849">
        <v>18</v>
      </c>
      <c r="O157" s="849">
        <v>14904</v>
      </c>
      <c r="P157" s="837">
        <v>0.72261818181818183</v>
      </c>
      <c r="Q157" s="850">
        <v>828</v>
      </c>
    </row>
    <row r="158" spans="1:17" ht="14.45" customHeight="1" x14ac:dyDescent="0.2">
      <c r="A158" s="831" t="s">
        <v>6585</v>
      </c>
      <c r="B158" s="832" t="s">
        <v>6418</v>
      </c>
      <c r="C158" s="832" t="s">
        <v>6412</v>
      </c>
      <c r="D158" s="832" t="s">
        <v>6529</v>
      </c>
      <c r="E158" s="832" t="s">
        <v>6530</v>
      </c>
      <c r="F158" s="849">
        <v>48</v>
      </c>
      <c r="G158" s="849">
        <v>28992</v>
      </c>
      <c r="H158" s="849">
        <v>0.60659064755727587</v>
      </c>
      <c r="I158" s="849">
        <v>604</v>
      </c>
      <c r="J158" s="849">
        <v>79</v>
      </c>
      <c r="K158" s="849">
        <v>47795</v>
      </c>
      <c r="L158" s="849">
        <v>1</v>
      </c>
      <c r="M158" s="849">
        <v>605</v>
      </c>
      <c r="N158" s="849">
        <v>67</v>
      </c>
      <c r="O158" s="849">
        <v>40803</v>
      </c>
      <c r="P158" s="837">
        <v>0.85370854691913378</v>
      </c>
      <c r="Q158" s="850">
        <v>609</v>
      </c>
    </row>
    <row r="159" spans="1:17" ht="14.45" customHeight="1" x14ac:dyDescent="0.2">
      <c r="A159" s="831" t="s">
        <v>6585</v>
      </c>
      <c r="B159" s="832" t="s">
        <v>6418</v>
      </c>
      <c r="C159" s="832" t="s">
        <v>6412</v>
      </c>
      <c r="D159" s="832" t="s">
        <v>6494</v>
      </c>
      <c r="E159" s="832" t="s">
        <v>6495</v>
      </c>
      <c r="F159" s="849">
        <v>3</v>
      </c>
      <c r="G159" s="849">
        <v>531</v>
      </c>
      <c r="H159" s="849">
        <v>0.9943820224719101</v>
      </c>
      <c r="I159" s="849">
        <v>177</v>
      </c>
      <c r="J159" s="849">
        <v>3</v>
      </c>
      <c r="K159" s="849">
        <v>534</v>
      </c>
      <c r="L159" s="849">
        <v>1</v>
      </c>
      <c r="M159" s="849">
        <v>178</v>
      </c>
      <c r="N159" s="849">
        <v>1</v>
      </c>
      <c r="O159" s="849">
        <v>179</v>
      </c>
      <c r="P159" s="837">
        <v>0.33520599250936328</v>
      </c>
      <c r="Q159" s="850">
        <v>179</v>
      </c>
    </row>
    <row r="160" spans="1:17" ht="14.45" customHeight="1" x14ac:dyDescent="0.2">
      <c r="A160" s="831" t="s">
        <v>6585</v>
      </c>
      <c r="B160" s="832" t="s">
        <v>6418</v>
      </c>
      <c r="C160" s="832" t="s">
        <v>6412</v>
      </c>
      <c r="D160" s="832" t="s">
        <v>6531</v>
      </c>
      <c r="E160" s="832" t="s">
        <v>6505</v>
      </c>
      <c r="F160" s="849"/>
      <c r="G160" s="849"/>
      <c r="H160" s="849"/>
      <c r="I160" s="849"/>
      <c r="J160" s="849"/>
      <c r="K160" s="849"/>
      <c r="L160" s="849"/>
      <c r="M160" s="849"/>
      <c r="N160" s="849">
        <v>6</v>
      </c>
      <c r="O160" s="849">
        <v>2454</v>
      </c>
      <c r="P160" s="837"/>
      <c r="Q160" s="850">
        <v>409</v>
      </c>
    </row>
    <row r="161" spans="1:17" ht="14.45" customHeight="1" x14ac:dyDescent="0.2">
      <c r="A161" s="831" t="s">
        <v>6585</v>
      </c>
      <c r="B161" s="832" t="s">
        <v>6418</v>
      </c>
      <c r="C161" s="832" t="s">
        <v>6412</v>
      </c>
      <c r="D161" s="832" t="s">
        <v>6602</v>
      </c>
      <c r="E161" s="832" t="s">
        <v>6530</v>
      </c>
      <c r="F161" s="849"/>
      <c r="G161" s="849"/>
      <c r="H161" s="849"/>
      <c r="I161" s="849"/>
      <c r="J161" s="849">
        <v>3</v>
      </c>
      <c r="K161" s="849">
        <v>2256</v>
      </c>
      <c r="L161" s="849">
        <v>1</v>
      </c>
      <c r="M161" s="849">
        <v>752</v>
      </c>
      <c r="N161" s="849"/>
      <c r="O161" s="849"/>
      <c r="P161" s="837"/>
      <c r="Q161" s="850"/>
    </row>
    <row r="162" spans="1:17" ht="14.45" customHeight="1" x14ac:dyDescent="0.2">
      <c r="A162" s="831" t="s">
        <v>6585</v>
      </c>
      <c r="B162" s="832" t="s">
        <v>6418</v>
      </c>
      <c r="C162" s="832" t="s">
        <v>6412</v>
      </c>
      <c r="D162" s="832" t="s">
        <v>6580</v>
      </c>
      <c r="E162" s="832" t="s">
        <v>6497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627</v>
      </c>
      <c r="P162" s="837"/>
      <c r="Q162" s="850">
        <v>627</v>
      </c>
    </row>
    <row r="163" spans="1:17" ht="14.45" customHeight="1" x14ac:dyDescent="0.2">
      <c r="A163" s="831" t="s">
        <v>6585</v>
      </c>
      <c r="B163" s="832" t="s">
        <v>6418</v>
      </c>
      <c r="C163" s="832" t="s">
        <v>6412</v>
      </c>
      <c r="D163" s="832" t="s">
        <v>6496</v>
      </c>
      <c r="E163" s="832" t="s">
        <v>6497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541</v>
      </c>
      <c r="P163" s="837"/>
      <c r="Q163" s="850">
        <v>541</v>
      </c>
    </row>
    <row r="164" spans="1:17" ht="14.45" customHeight="1" x14ac:dyDescent="0.2">
      <c r="A164" s="831" t="s">
        <v>6585</v>
      </c>
      <c r="B164" s="832" t="s">
        <v>6418</v>
      </c>
      <c r="C164" s="832" t="s">
        <v>6412</v>
      </c>
      <c r="D164" s="832" t="s">
        <v>6581</v>
      </c>
      <c r="E164" s="832" t="s">
        <v>6582</v>
      </c>
      <c r="F164" s="849"/>
      <c r="G164" s="849"/>
      <c r="H164" s="849"/>
      <c r="I164" s="849"/>
      <c r="J164" s="849">
        <v>0</v>
      </c>
      <c r="K164" s="849">
        <v>0</v>
      </c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6585</v>
      </c>
      <c r="B165" s="832" t="s">
        <v>6418</v>
      </c>
      <c r="C165" s="832" t="s">
        <v>6412</v>
      </c>
      <c r="D165" s="832" t="s">
        <v>6603</v>
      </c>
      <c r="E165" s="832" t="s">
        <v>6530</v>
      </c>
      <c r="F165" s="849">
        <v>3</v>
      </c>
      <c r="G165" s="849">
        <v>2622</v>
      </c>
      <c r="H165" s="849"/>
      <c r="I165" s="849">
        <v>874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6585</v>
      </c>
      <c r="B166" s="832" t="s">
        <v>6418</v>
      </c>
      <c r="C166" s="832" t="s">
        <v>6412</v>
      </c>
      <c r="D166" s="832" t="s">
        <v>6604</v>
      </c>
      <c r="E166" s="832" t="s">
        <v>6605</v>
      </c>
      <c r="F166" s="849"/>
      <c r="G166" s="849"/>
      <c r="H166" s="849"/>
      <c r="I166" s="849"/>
      <c r="J166" s="849">
        <v>1</v>
      </c>
      <c r="K166" s="849">
        <v>544</v>
      </c>
      <c r="L166" s="849">
        <v>1</v>
      </c>
      <c r="M166" s="849">
        <v>544</v>
      </c>
      <c r="N166" s="849"/>
      <c r="O166" s="849"/>
      <c r="P166" s="837"/>
      <c r="Q166" s="850"/>
    </row>
    <row r="167" spans="1:17" ht="14.45" customHeight="1" x14ac:dyDescent="0.2">
      <c r="A167" s="831" t="s">
        <v>6585</v>
      </c>
      <c r="B167" s="832" t="s">
        <v>6418</v>
      </c>
      <c r="C167" s="832" t="s">
        <v>6412</v>
      </c>
      <c r="D167" s="832" t="s">
        <v>6498</v>
      </c>
      <c r="E167" s="832" t="s">
        <v>6499</v>
      </c>
      <c r="F167" s="849"/>
      <c r="G167" s="849"/>
      <c r="H167" s="849"/>
      <c r="I167" s="849"/>
      <c r="J167" s="849">
        <v>1</v>
      </c>
      <c r="K167" s="849">
        <v>1298</v>
      </c>
      <c r="L167" s="849">
        <v>1</v>
      </c>
      <c r="M167" s="849">
        <v>1298</v>
      </c>
      <c r="N167" s="849"/>
      <c r="O167" s="849"/>
      <c r="P167" s="837"/>
      <c r="Q167" s="850"/>
    </row>
    <row r="168" spans="1:17" ht="14.45" customHeight="1" x14ac:dyDescent="0.2">
      <c r="A168" s="831" t="s">
        <v>6585</v>
      </c>
      <c r="B168" s="832" t="s">
        <v>6418</v>
      </c>
      <c r="C168" s="832" t="s">
        <v>6412</v>
      </c>
      <c r="D168" s="832" t="s">
        <v>6606</v>
      </c>
      <c r="E168" s="832" t="s">
        <v>6607</v>
      </c>
      <c r="F168" s="849">
        <v>7</v>
      </c>
      <c r="G168" s="849">
        <v>2506</v>
      </c>
      <c r="H168" s="849">
        <v>0.29085422469823585</v>
      </c>
      <c r="I168" s="849">
        <v>358</v>
      </c>
      <c r="J168" s="849">
        <v>24</v>
      </c>
      <c r="K168" s="849">
        <v>8616</v>
      </c>
      <c r="L168" s="849">
        <v>1</v>
      </c>
      <c r="M168" s="849">
        <v>359</v>
      </c>
      <c r="N168" s="849">
        <v>53</v>
      </c>
      <c r="O168" s="849">
        <v>19133</v>
      </c>
      <c r="P168" s="837">
        <v>2.220636025998143</v>
      </c>
      <c r="Q168" s="850">
        <v>361</v>
      </c>
    </row>
    <row r="169" spans="1:17" ht="14.45" customHeight="1" x14ac:dyDescent="0.2">
      <c r="A169" s="831" t="s">
        <v>6608</v>
      </c>
      <c r="B169" s="832" t="s">
        <v>6418</v>
      </c>
      <c r="C169" s="832" t="s">
        <v>6449</v>
      </c>
      <c r="D169" s="832" t="s">
        <v>6586</v>
      </c>
      <c r="E169" s="832" t="s">
        <v>6587</v>
      </c>
      <c r="F169" s="849">
        <v>5</v>
      </c>
      <c r="G169" s="849">
        <v>11550</v>
      </c>
      <c r="H169" s="849">
        <v>1.6666666666666667</v>
      </c>
      <c r="I169" s="849">
        <v>2310</v>
      </c>
      <c r="J169" s="849">
        <v>3</v>
      </c>
      <c r="K169" s="849">
        <v>6930</v>
      </c>
      <c r="L169" s="849">
        <v>1</v>
      </c>
      <c r="M169" s="849">
        <v>2310</v>
      </c>
      <c r="N169" s="849"/>
      <c r="O169" s="849"/>
      <c r="P169" s="837"/>
      <c r="Q169" s="850"/>
    </row>
    <row r="170" spans="1:17" ht="14.45" customHeight="1" x14ac:dyDescent="0.2">
      <c r="A170" s="831" t="s">
        <v>6608</v>
      </c>
      <c r="B170" s="832" t="s">
        <v>6418</v>
      </c>
      <c r="C170" s="832" t="s">
        <v>6449</v>
      </c>
      <c r="D170" s="832" t="s">
        <v>6500</v>
      </c>
      <c r="E170" s="832" t="s">
        <v>6501</v>
      </c>
      <c r="F170" s="849">
        <v>206</v>
      </c>
      <c r="G170" s="849">
        <v>186378.5</v>
      </c>
      <c r="H170" s="849">
        <v>1.6885245901639345</v>
      </c>
      <c r="I170" s="849">
        <v>904.75</v>
      </c>
      <c r="J170" s="849">
        <v>122</v>
      </c>
      <c r="K170" s="849">
        <v>110379.5</v>
      </c>
      <c r="L170" s="849">
        <v>1</v>
      </c>
      <c r="M170" s="849">
        <v>904.75</v>
      </c>
      <c r="N170" s="849">
        <v>30</v>
      </c>
      <c r="O170" s="849">
        <v>27142.5</v>
      </c>
      <c r="P170" s="837">
        <v>0.24590163934426229</v>
      </c>
      <c r="Q170" s="850">
        <v>904.75</v>
      </c>
    </row>
    <row r="171" spans="1:17" ht="14.45" customHeight="1" x14ac:dyDescent="0.2">
      <c r="A171" s="831" t="s">
        <v>6608</v>
      </c>
      <c r="B171" s="832" t="s">
        <v>6418</v>
      </c>
      <c r="C171" s="832" t="s">
        <v>6449</v>
      </c>
      <c r="D171" s="832" t="s">
        <v>6450</v>
      </c>
      <c r="E171" s="832" t="s">
        <v>6451</v>
      </c>
      <c r="F171" s="849"/>
      <c r="G171" s="849"/>
      <c r="H171" s="849"/>
      <c r="I171" s="849"/>
      <c r="J171" s="849">
        <v>1</v>
      </c>
      <c r="K171" s="849">
        <v>242.64</v>
      </c>
      <c r="L171" s="849">
        <v>1</v>
      </c>
      <c r="M171" s="849">
        <v>242.64</v>
      </c>
      <c r="N171" s="849"/>
      <c r="O171" s="849"/>
      <c r="P171" s="837"/>
      <c r="Q171" s="850"/>
    </row>
    <row r="172" spans="1:17" ht="14.45" customHeight="1" x14ac:dyDescent="0.2">
      <c r="A172" s="831" t="s">
        <v>6608</v>
      </c>
      <c r="B172" s="832" t="s">
        <v>6418</v>
      </c>
      <c r="C172" s="832" t="s">
        <v>6449</v>
      </c>
      <c r="D172" s="832" t="s">
        <v>6452</v>
      </c>
      <c r="E172" s="832" t="s">
        <v>6453</v>
      </c>
      <c r="F172" s="849">
        <v>43</v>
      </c>
      <c r="G172" s="849">
        <v>10433.519999999997</v>
      </c>
      <c r="H172" s="849">
        <v>0.7678571428571429</v>
      </c>
      <c r="I172" s="849">
        <v>242.63999999999993</v>
      </c>
      <c r="J172" s="849">
        <v>56</v>
      </c>
      <c r="K172" s="849">
        <v>13587.839999999995</v>
      </c>
      <c r="L172" s="849">
        <v>1</v>
      </c>
      <c r="M172" s="849">
        <v>242.6399999999999</v>
      </c>
      <c r="N172" s="849">
        <v>62</v>
      </c>
      <c r="O172" s="849">
        <v>13799.679999999995</v>
      </c>
      <c r="P172" s="837">
        <v>1.015590410249164</v>
      </c>
      <c r="Q172" s="850">
        <v>222.57548387096764</v>
      </c>
    </row>
    <row r="173" spans="1:17" ht="14.45" customHeight="1" x14ac:dyDescent="0.2">
      <c r="A173" s="831" t="s">
        <v>6608</v>
      </c>
      <c r="B173" s="832" t="s">
        <v>6418</v>
      </c>
      <c r="C173" s="832" t="s">
        <v>6449</v>
      </c>
      <c r="D173" s="832" t="s">
        <v>6454</v>
      </c>
      <c r="E173" s="832" t="s">
        <v>6455</v>
      </c>
      <c r="F173" s="849">
        <v>4</v>
      </c>
      <c r="G173" s="849">
        <v>970.56</v>
      </c>
      <c r="H173" s="849">
        <v>4</v>
      </c>
      <c r="I173" s="849">
        <v>242.64</v>
      </c>
      <c r="J173" s="849">
        <v>1</v>
      </c>
      <c r="K173" s="849">
        <v>242.64</v>
      </c>
      <c r="L173" s="849">
        <v>1</v>
      </c>
      <c r="M173" s="849">
        <v>242.64</v>
      </c>
      <c r="N173" s="849">
        <v>1</v>
      </c>
      <c r="O173" s="849">
        <v>180.44</v>
      </c>
      <c r="P173" s="837">
        <v>0.74365314869765908</v>
      </c>
      <c r="Q173" s="850">
        <v>180.44</v>
      </c>
    </row>
    <row r="174" spans="1:17" ht="14.45" customHeight="1" x14ac:dyDescent="0.2">
      <c r="A174" s="831" t="s">
        <v>6608</v>
      </c>
      <c r="B174" s="832" t="s">
        <v>6418</v>
      </c>
      <c r="C174" s="832" t="s">
        <v>6449</v>
      </c>
      <c r="D174" s="832" t="s">
        <v>6458</v>
      </c>
      <c r="E174" s="832" t="s">
        <v>6457</v>
      </c>
      <c r="F174" s="849"/>
      <c r="G174" s="849"/>
      <c r="H174" s="849"/>
      <c r="I174" s="849"/>
      <c r="J174" s="849">
        <v>5</v>
      </c>
      <c r="K174" s="849">
        <v>2245</v>
      </c>
      <c r="L174" s="849">
        <v>1</v>
      </c>
      <c r="M174" s="849">
        <v>449</v>
      </c>
      <c r="N174" s="849"/>
      <c r="O174" s="849"/>
      <c r="P174" s="837"/>
      <c r="Q174" s="850"/>
    </row>
    <row r="175" spans="1:17" ht="14.45" customHeight="1" x14ac:dyDescent="0.2">
      <c r="A175" s="831" t="s">
        <v>6608</v>
      </c>
      <c r="B175" s="832" t="s">
        <v>6418</v>
      </c>
      <c r="C175" s="832" t="s">
        <v>6449</v>
      </c>
      <c r="D175" s="832" t="s">
        <v>6459</v>
      </c>
      <c r="E175" s="832" t="s">
        <v>6457</v>
      </c>
      <c r="F175" s="849">
        <v>19</v>
      </c>
      <c r="G175" s="849">
        <v>9500</v>
      </c>
      <c r="H175" s="849">
        <v>9.5</v>
      </c>
      <c r="I175" s="849">
        <v>500</v>
      </c>
      <c r="J175" s="849">
        <v>2</v>
      </c>
      <c r="K175" s="849">
        <v>1000</v>
      </c>
      <c r="L175" s="849">
        <v>1</v>
      </c>
      <c r="M175" s="849">
        <v>500</v>
      </c>
      <c r="N175" s="849">
        <v>6</v>
      </c>
      <c r="O175" s="849">
        <v>3000</v>
      </c>
      <c r="P175" s="837">
        <v>3</v>
      </c>
      <c r="Q175" s="850">
        <v>500</v>
      </c>
    </row>
    <row r="176" spans="1:17" ht="14.45" customHeight="1" x14ac:dyDescent="0.2">
      <c r="A176" s="831" t="s">
        <v>6608</v>
      </c>
      <c r="B176" s="832" t="s">
        <v>6418</v>
      </c>
      <c r="C176" s="832" t="s">
        <v>6449</v>
      </c>
      <c r="D176" s="832" t="s">
        <v>6609</v>
      </c>
      <c r="E176" s="832" t="s">
        <v>6610</v>
      </c>
      <c r="F176" s="849"/>
      <c r="G176" s="849"/>
      <c r="H176" s="849"/>
      <c r="I176" s="849"/>
      <c r="J176" s="849">
        <v>1</v>
      </c>
      <c r="K176" s="849">
        <v>1557.65</v>
      </c>
      <c r="L176" s="849">
        <v>1</v>
      </c>
      <c r="M176" s="849">
        <v>1557.65</v>
      </c>
      <c r="N176" s="849"/>
      <c r="O176" s="849"/>
      <c r="P176" s="837"/>
      <c r="Q176" s="850"/>
    </row>
    <row r="177" spans="1:17" ht="14.45" customHeight="1" x14ac:dyDescent="0.2">
      <c r="A177" s="831" t="s">
        <v>6608</v>
      </c>
      <c r="B177" s="832" t="s">
        <v>6418</v>
      </c>
      <c r="C177" s="832" t="s">
        <v>6412</v>
      </c>
      <c r="D177" s="832" t="s">
        <v>6569</v>
      </c>
      <c r="E177" s="832" t="s">
        <v>6570</v>
      </c>
      <c r="F177" s="849">
        <v>33</v>
      </c>
      <c r="G177" s="849">
        <v>6468</v>
      </c>
      <c r="H177" s="849">
        <v>0.94285714285714284</v>
      </c>
      <c r="I177" s="849">
        <v>196</v>
      </c>
      <c r="J177" s="849">
        <v>35</v>
      </c>
      <c r="K177" s="849">
        <v>6860</v>
      </c>
      <c r="L177" s="849">
        <v>1</v>
      </c>
      <c r="M177" s="849">
        <v>196</v>
      </c>
      <c r="N177" s="849">
        <v>22</v>
      </c>
      <c r="O177" s="849">
        <v>4378</v>
      </c>
      <c r="P177" s="837">
        <v>0.63819241982507291</v>
      </c>
      <c r="Q177" s="850">
        <v>199</v>
      </c>
    </row>
    <row r="178" spans="1:17" ht="14.45" customHeight="1" x14ac:dyDescent="0.2">
      <c r="A178" s="831" t="s">
        <v>6608</v>
      </c>
      <c r="B178" s="832" t="s">
        <v>6418</v>
      </c>
      <c r="C178" s="832" t="s">
        <v>6412</v>
      </c>
      <c r="D178" s="832" t="s">
        <v>6571</v>
      </c>
      <c r="E178" s="832" t="s">
        <v>6572</v>
      </c>
      <c r="F178" s="849">
        <v>14</v>
      </c>
      <c r="G178" s="849">
        <v>16226</v>
      </c>
      <c r="H178" s="849">
        <v>13.987931034482759</v>
      </c>
      <c r="I178" s="849">
        <v>1159</v>
      </c>
      <c r="J178" s="849">
        <v>1</v>
      </c>
      <c r="K178" s="849">
        <v>1160</v>
      </c>
      <c r="L178" s="849">
        <v>1</v>
      </c>
      <c r="M178" s="849">
        <v>1160</v>
      </c>
      <c r="N178" s="849"/>
      <c r="O178" s="849"/>
      <c r="P178" s="837"/>
      <c r="Q178" s="850"/>
    </row>
    <row r="179" spans="1:17" ht="14.45" customHeight="1" x14ac:dyDescent="0.2">
      <c r="A179" s="831" t="s">
        <v>6608</v>
      </c>
      <c r="B179" s="832" t="s">
        <v>6418</v>
      </c>
      <c r="C179" s="832" t="s">
        <v>6412</v>
      </c>
      <c r="D179" s="832" t="s">
        <v>6464</v>
      </c>
      <c r="E179" s="832" t="s">
        <v>6465</v>
      </c>
      <c r="F179" s="849"/>
      <c r="G179" s="849"/>
      <c r="H179" s="849"/>
      <c r="I179" s="849"/>
      <c r="J179" s="849">
        <v>1</v>
      </c>
      <c r="K179" s="849">
        <v>37</v>
      </c>
      <c r="L179" s="849">
        <v>1</v>
      </c>
      <c r="M179" s="849">
        <v>37</v>
      </c>
      <c r="N179" s="849"/>
      <c r="O179" s="849"/>
      <c r="P179" s="837"/>
      <c r="Q179" s="850"/>
    </row>
    <row r="180" spans="1:17" ht="14.45" customHeight="1" x14ac:dyDescent="0.2">
      <c r="A180" s="831" t="s">
        <v>6608</v>
      </c>
      <c r="B180" s="832" t="s">
        <v>6418</v>
      </c>
      <c r="C180" s="832" t="s">
        <v>6412</v>
      </c>
      <c r="D180" s="832" t="s">
        <v>6596</v>
      </c>
      <c r="E180" s="832" t="s">
        <v>6597</v>
      </c>
      <c r="F180" s="849"/>
      <c r="G180" s="849"/>
      <c r="H180" s="849"/>
      <c r="I180" s="849"/>
      <c r="J180" s="849">
        <v>1</v>
      </c>
      <c r="K180" s="849">
        <v>797</v>
      </c>
      <c r="L180" s="849">
        <v>1</v>
      </c>
      <c r="M180" s="849">
        <v>797</v>
      </c>
      <c r="N180" s="849"/>
      <c r="O180" s="849"/>
      <c r="P180" s="837"/>
      <c r="Q180" s="850"/>
    </row>
    <row r="181" spans="1:17" ht="14.45" customHeight="1" x14ac:dyDescent="0.2">
      <c r="A181" s="831" t="s">
        <v>6608</v>
      </c>
      <c r="B181" s="832" t="s">
        <v>6418</v>
      </c>
      <c r="C181" s="832" t="s">
        <v>6412</v>
      </c>
      <c r="D181" s="832" t="s">
        <v>6470</v>
      </c>
      <c r="E181" s="832" t="s">
        <v>6471</v>
      </c>
      <c r="F181" s="849">
        <v>1417</v>
      </c>
      <c r="G181" s="849">
        <v>355667</v>
      </c>
      <c r="H181" s="849">
        <v>0.96802262285801377</v>
      </c>
      <c r="I181" s="849">
        <v>251</v>
      </c>
      <c r="J181" s="849">
        <v>1458</v>
      </c>
      <c r="K181" s="849">
        <v>367416</v>
      </c>
      <c r="L181" s="849">
        <v>1</v>
      </c>
      <c r="M181" s="849">
        <v>252</v>
      </c>
      <c r="N181" s="849">
        <v>1333</v>
      </c>
      <c r="O181" s="849">
        <v>338582</v>
      </c>
      <c r="P181" s="837">
        <v>0.92152219827116943</v>
      </c>
      <c r="Q181" s="850">
        <v>254</v>
      </c>
    </row>
    <row r="182" spans="1:17" ht="14.45" customHeight="1" x14ac:dyDescent="0.2">
      <c r="A182" s="831" t="s">
        <v>6608</v>
      </c>
      <c r="B182" s="832" t="s">
        <v>6418</v>
      </c>
      <c r="C182" s="832" t="s">
        <v>6412</v>
      </c>
      <c r="D182" s="832" t="s">
        <v>6502</v>
      </c>
      <c r="E182" s="832" t="s">
        <v>6503</v>
      </c>
      <c r="F182" s="849">
        <v>1853</v>
      </c>
      <c r="G182" s="849">
        <v>233478</v>
      </c>
      <c r="H182" s="849">
        <v>0.98306526315789478</v>
      </c>
      <c r="I182" s="849">
        <v>126</v>
      </c>
      <c r="J182" s="849">
        <v>1874</v>
      </c>
      <c r="K182" s="849">
        <v>237500</v>
      </c>
      <c r="L182" s="849">
        <v>1</v>
      </c>
      <c r="M182" s="849">
        <v>126.73425827107791</v>
      </c>
      <c r="N182" s="849">
        <v>1642</v>
      </c>
      <c r="O182" s="849">
        <v>206892</v>
      </c>
      <c r="P182" s="837">
        <v>0.87112421052631583</v>
      </c>
      <c r="Q182" s="850">
        <v>126</v>
      </c>
    </row>
    <row r="183" spans="1:17" ht="14.45" customHeight="1" x14ac:dyDescent="0.2">
      <c r="A183" s="831" t="s">
        <v>6608</v>
      </c>
      <c r="B183" s="832" t="s">
        <v>6418</v>
      </c>
      <c r="C183" s="832" t="s">
        <v>6412</v>
      </c>
      <c r="D183" s="832" t="s">
        <v>6506</v>
      </c>
      <c r="E183" s="832" t="s">
        <v>6507</v>
      </c>
      <c r="F183" s="849"/>
      <c r="G183" s="849"/>
      <c r="H183" s="849"/>
      <c r="I183" s="849"/>
      <c r="J183" s="849">
        <v>5</v>
      </c>
      <c r="K183" s="849">
        <v>2480</v>
      </c>
      <c r="L183" s="849">
        <v>1</v>
      </c>
      <c r="M183" s="849">
        <v>496</v>
      </c>
      <c r="N183" s="849">
        <v>3</v>
      </c>
      <c r="O183" s="849">
        <v>1494</v>
      </c>
      <c r="P183" s="837">
        <v>0.60241935483870968</v>
      </c>
      <c r="Q183" s="850">
        <v>498</v>
      </c>
    </row>
    <row r="184" spans="1:17" ht="14.45" customHeight="1" x14ac:dyDescent="0.2">
      <c r="A184" s="831" t="s">
        <v>6608</v>
      </c>
      <c r="B184" s="832" t="s">
        <v>6418</v>
      </c>
      <c r="C184" s="832" t="s">
        <v>6412</v>
      </c>
      <c r="D184" s="832" t="s">
        <v>6508</v>
      </c>
      <c r="E184" s="832" t="s">
        <v>6509</v>
      </c>
      <c r="F184" s="849">
        <v>28</v>
      </c>
      <c r="G184" s="849">
        <v>19264</v>
      </c>
      <c r="H184" s="849">
        <v>0.24742797693206778</v>
      </c>
      <c r="I184" s="849">
        <v>688</v>
      </c>
      <c r="J184" s="849">
        <v>113</v>
      </c>
      <c r="K184" s="849">
        <v>77857</v>
      </c>
      <c r="L184" s="849">
        <v>1</v>
      </c>
      <c r="M184" s="849">
        <v>689</v>
      </c>
      <c r="N184" s="849">
        <v>20</v>
      </c>
      <c r="O184" s="849">
        <v>13820</v>
      </c>
      <c r="P184" s="837">
        <v>0.17750491285305112</v>
      </c>
      <c r="Q184" s="850">
        <v>691</v>
      </c>
    </row>
    <row r="185" spans="1:17" ht="14.45" customHeight="1" x14ac:dyDescent="0.2">
      <c r="A185" s="831" t="s">
        <v>6608</v>
      </c>
      <c r="B185" s="832" t="s">
        <v>6418</v>
      </c>
      <c r="C185" s="832" t="s">
        <v>6412</v>
      </c>
      <c r="D185" s="832" t="s">
        <v>6510</v>
      </c>
      <c r="E185" s="832" t="s">
        <v>6507</v>
      </c>
      <c r="F185" s="849">
        <v>18</v>
      </c>
      <c r="G185" s="849">
        <v>10224</v>
      </c>
      <c r="H185" s="849">
        <v>2.9947275922671355</v>
      </c>
      <c r="I185" s="849">
        <v>568</v>
      </c>
      <c r="J185" s="849">
        <v>6</v>
      </c>
      <c r="K185" s="849">
        <v>3414</v>
      </c>
      <c r="L185" s="849">
        <v>1</v>
      </c>
      <c r="M185" s="849">
        <v>569</v>
      </c>
      <c r="N185" s="849">
        <v>7</v>
      </c>
      <c r="O185" s="849">
        <v>4011</v>
      </c>
      <c r="P185" s="837">
        <v>1.1748681898066784</v>
      </c>
      <c r="Q185" s="850">
        <v>573</v>
      </c>
    </row>
    <row r="186" spans="1:17" ht="14.45" customHeight="1" x14ac:dyDescent="0.2">
      <c r="A186" s="831" t="s">
        <v>6608</v>
      </c>
      <c r="B186" s="832" t="s">
        <v>6418</v>
      </c>
      <c r="C186" s="832" t="s">
        <v>6412</v>
      </c>
      <c r="D186" s="832" t="s">
        <v>6511</v>
      </c>
      <c r="E186" s="832" t="s">
        <v>6509</v>
      </c>
      <c r="F186" s="849">
        <v>261</v>
      </c>
      <c r="G186" s="849">
        <v>198621</v>
      </c>
      <c r="H186" s="849">
        <v>1.3298851036477584</v>
      </c>
      <c r="I186" s="849">
        <v>761</v>
      </c>
      <c r="J186" s="849">
        <v>196</v>
      </c>
      <c r="K186" s="849">
        <v>149352</v>
      </c>
      <c r="L186" s="849">
        <v>1</v>
      </c>
      <c r="M186" s="849">
        <v>762</v>
      </c>
      <c r="N186" s="849">
        <v>198</v>
      </c>
      <c r="O186" s="849">
        <v>151668</v>
      </c>
      <c r="P186" s="837">
        <v>1.0155069901976539</v>
      </c>
      <c r="Q186" s="850">
        <v>766</v>
      </c>
    </row>
    <row r="187" spans="1:17" ht="14.45" customHeight="1" x14ac:dyDescent="0.2">
      <c r="A187" s="831" t="s">
        <v>6608</v>
      </c>
      <c r="B187" s="832" t="s">
        <v>6418</v>
      </c>
      <c r="C187" s="832" t="s">
        <v>6412</v>
      </c>
      <c r="D187" s="832" t="s">
        <v>6534</v>
      </c>
      <c r="E187" s="832" t="s">
        <v>6535</v>
      </c>
      <c r="F187" s="849">
        <v>1605</v>
      </c>
      <c r="G187" s="849">
        <v>1312890</v>
      </c>
      <c r="H187" s="849">
        <v>0.90363037939137147</v>
      </c>
      <c r="I187" s="849">
        <v>818</v>
      </c>
      <c r="J187" s="849">
        <v>1774</v>
      </c>
      <c r="K187" s="849">
        <v>1452906</v>
      </c>
      <c r="L187" s="849">
        <v>1</v>
      </c>
      <c r="M187" s="849">
        <v>819</v>
      </c>
      <c r="N187" s="849">
        <v>1543</v>
      </c>
      <c r="O187" s="849">
        <v>1269889</v>
      </c>
      <c r="P187" s="837">
        <v>0.87403383288388925</v>
      </c>
      <c r="Q187" s="850">
        <v>823</v>
      </c>
    </row>
    <row r="188" spans="1:17" ht="14.45" customHeight="1" x14ac:dyDescent="0.2">
      <c r="A188" s="831" t="s">
        <v>6608</v>
      </c>
      <c r="B188" s="832" t="s">
        <v>6418</v>
      </c>
      <c r="C188" s="832" t="s">
        <v>6412</v>
      </c>
      <c r="D188" s="832" t="s">
        <v>6512</v>
      </c>
      <c r="E188" s="832" t="s">
        <v>6513</v>
      </c>
      <c r="F188" s="849">
        <v>5</v>
      </c>
      <c r="G188" s="849">
        <v>2310</v>
      </c>
      <c r="H188" s="849">
        <v>0.62280938258290641</v>
      </c>
      <c r="I188" s="849">
        <v>462</v>
      </c>
      <c r="J188" s="849">
        <v>8</v>
      </c>
      <c r="K188" s="849">
        <v>3709</v>
      </c>
      <c r="L188" s="849">
        <v>1</v>
      </c>
      <c r="M188" s="849">
        <v>463.625</v>
      </c>
      <c r="N188" s="849">
        <v>7</v>
      </c>
      <c r="O188" s="849">
        <v>3276</v>
      </c>
      <c r="P188" s="837">
        <v>0.88325694257212184</v>
      </c>
      <c r="Q188" s="850">
        <v>468</v>
      </c>
    </row>
    <row r="189" spans="1:17" ht="14.45" customHeight="1" x14ac:dyDescent="0.2">
      <c r="A189" s="831" t="s">
        <v>6608</v>
      </c>
      <c r="B189" s="832" t="s">
        <v>6418</v>
      </c>
      <c r="C189" s="832" t="s">
        <v>6412</v>
      </c>
      <c r="D189" s="832" t="s">
        <v>6514</v>
      </c>
      <c r="E189" s="832" t="s">
        <v>6493</v>
      </c>
      <c r="F189" s="849">
        <v>63</v>
      </c>
      <c r="G189" s="849">
        <v>28098</v>
      </c>
      <c r="H189" s="849">
        <v>0.93819493138335175</v>
      </c>
      <c r="I189" s="849">
        <v>446</v>
      </c>
      <c r="J189" s="849">
        <v>67</v>
      </c>
      <c r="K189" s="849">
        <v>29949</v>
      </c>
      <c r="L189" s="849">
        <v>1</v>
      </c>
      <c r="M189" s="849">
        <v>447</v>
      </c>
      <c r="N189" s="849">
        <v>69</v>
      </c>
      <c r="O189" s="849">
        <v>31119</v>
      </c>
      <c r="P189" s="837">
        <v>1.0390664129019334</v>
      </c>
      <c r="Q189" s="850">
        <v>451</v>
      </c>
    </row>
    <row r="190" spans="1:17" ht="14.45" customHeight="1" x14ac:dyDescent="0.2">
      <c r="A190" s="831" t="s">
        <v>6608</v>
      </c>
      <c r="B190" s="832" t="s">
        <v>6418</v>
      </c>
      <c r="C190" s="832" t="s">
        <v>6412</v>
      </c>
      <c r="D190" s="832" t="s">
        <v>6515</v>
      </c>
      <c r="E190" s="832" t="s">
        <v>6491</v>
      </c>
      <c r="F190" s="849">
        <v>111</v>
      </c>
      <c r="G190" s="849">
        <v>80808</v>
      </c>
      <c r="H190" s="849">
        <v>1.0747173826306691</v>
      </c>
      <c r="I190" s="849">
        <v>728</v>
      </c>
      <c r="J190" s="849">
        <v>103</v>
      </c>
      <c r="K190" s="849">
        <v>75190</v>
      </c>
      <c r="L190" s="849">
        <v>1</v>
      </c>
      <c r="M190" s="849">
        <v>730</v>
      </c>
      <c r="N190" s="849">
        <v>126</v>
      </c>
      <c r="O190" s="849">
        <v>92610</v>
      </c>
      <c r="P190" s="837">
        <v>1.2316797446468946</v>
      </c>
      <c r="Q190" s="850">
        <v>735</v>
      </c>
    </row>
    <row r="191" spans="1:17" ht="14.45" customHeight="1" x14ac:dyDescent="0.2">
      <c r="A191" s="831" t="s">
        <v>6608</v>
      </c>
      <c r="B191" s="832" t="s">
        <v>6418</v>
      </c>
      <c r="C191" s="832" t="s">
        <v>6412</v>
      </c>
      <c r="D191" s="832" t="s">
        <v>6516</v>
      </c>
      <c r="E191" s="832" t="s">
        <v>6517</v>
      </c>
      <c r="F191" s="849">
        <v>1</v>
      </c>
      <c r="G191" s="849">
        <v>833</v>
      </c>
      <c r="H191" s="849">
        <v>0.99880095923261392</v>
      </c>
      <c r="I191" s="849">
        <v>833</v>
      </c>
      <c r="J191" s="849">
        <v>1</v>
      </c>
      <c r="K191" s="849">
        <v>834</v>
      </c>
      <c r="L191" s="849">
        <v>1</v>
      </c>
      <c r="M191" s="849">
        <v>834</v>
      </c>
      <c r="N191" s="849"/>
      <c r="O191" s="849"/>
      <c r="P191" s="837"/>
      <c r="Q191" s="850"/>
    </row>
    <row r="192" spans="1:17" ht="14.45" customHeight="1" x14ac:dyDescent="0.2">
      <c r="A192" s="831" t="s">
        <v>6608</v>
      </c>
      <c r="B192" s="832" t="s">
        <v>6418</v>
      </c>
      <c r="C192" s="832" t="s">
        <v>6412</v>
      </c>
      <c r="D192" s="832" t="s">
        <v>6518</v>
      </c>
      <c r="E192" s="832" t="s">
        <v>6519</v>
      </c>
      <c r="F192" s="849">
        <v>593</v>
      </c>
      <c r="G192" s="849">
        <v>127495</v>
      </c>
      <c r="H192" s="849">
        <v>1.0050847457627119</v>
      </c>
      <c r="I192" s="849">
        <v>215</v>
      </c>
      <c r="J192" s="849">
        <v>590</v>
      </c>
      <c r="K192" s="849">
        <v>126850</v>
      </c>
      <c r="L192" s="849">
        <v>1</v>
      </c>
      <c r="M192" s="849">
        <v>215</v>
      </c>
      <c r="N192" s="849">
        <v>538</v>
      </c>
      <c r="O192" s="849">
        <v>116746</v>
      </c>
      <c r="P192" s="837">
        <v>0.92034686637761132</v>
      </c>
      <c r="Q192" s="850">
        <v>217</v>
      </c>
    </row>
    <row r="193" spans="1:17" ht="14.45" customHeight="1" x14ac:dyDescent="0.2">
      <c r="A193" s="831" t="s">
        <v>6608</v>
      </c>
      <c r="B193" s="832" t="s">
        <v>6418</v>
      </c>
      <c r="C193" s="832" t="s">
        <v>6412</v>
      </c>
      <c r="D193" s="832" t="s">
        <v>6474</v>
      </c>
      <c r="E193" s="832" t="s">
        <v>6475</v>
      </c>
      <c r="F193" s="849">
        <v>8</v>
      </c>
      <c r="G193" s="849">
        <v>2840</v>
      </c>
      <c r="H193" s="849">
        <v>1.6</v>
      </c>
      <c r="I193" s="849">
        <v>355</v>
      </c>
      <c r="J193" s="849">
        <v>5</v>
      </c>
      <c r="K193" s="849">
        <v>1775</v>
      </c>
      <c r="L193" s="849">
        <v>1</v>
      </c>
      <c r="M193" s="849">
        <v>355</v>
      </c>
      <c r="N193" s="849">
        <v>2</v>
      </c>
      <c r="O193" s="849">
        <v>716</v>
      </c>
      <c r="P193" s="837">
        <v>0.40338028169014084</v>
      </c>
      <c r="Q193" s="850">
        <v>358</v>
      </c>
    </row>
    <row r="194" spans="1:17" ht="14.45" customHeight="1" x14ac:dyDescent="0.2">
      <c r="A194" s="831" t="s">
        <v>6608</v>
      </c>
      <c r="B194" s="832" t="s">
        <v>6418</v>
      </c>
      <c r="C194" s="832" t="s">
        <v>6412</v>
      </c>
      <c r="D194" s="832" t="s">
        <v>6520</v>
      </c>
      <c r="E194" s="832" t="s">
        <v>6521</v>
      </c>
      <c r="F194" s="849">
        <v>3145</v>
      </c>
      <c r="G194" s="849">
        <v>267325</v>
      </c>
      <c r="H194" s="849">
        <v>0.96087487868876031</v>
      </c>
      <c r="I194" s="849">
        <v>85</v>
      </c>
      <c r="J194" s="849">
        <v>3235</v>
      </c>
      <c r="K194" s="849">
        <v>278210</v>
      </c>
      <c r="L194" s="849">
        <v>1</v>
      </c>
      <c r="M194" s="849">
        <v>86</v>
      </c>
      <c r="N194" s="849">
        <v>2722</v>
      </c>
      <c r="O194" s="849">
        <v>239536</v>
      </c>
      <c r="P194" s="837">
        <v>0.86098989971604178</v>
      </c>
      <c r="Q194" s="850">
        <v>88</v>
      </c>
    </row>
    <row r="195" spans="1:17" ht="14.45" customHeight="1" x14ac:dyDescent="0.2">
      <c r="A195" s="831" t="s">
        <v>6608</v>
      </c>
      <c r="B195" s="832" t="s">
        <v>6418</v>
      </c>
      <c r="C195" s="832" t="s">
        <v>6412</v>
      </c>
      <c r="D195" s="832" t="s">
        <v>6476</v>
      </c>
      <c r="E195" s="832" t="s">
        <v>6477</v>
      </c>
      <c r="F195" s="849">
        <v>11</v>
      </c>
      <c r="G195" s="849">
        <v>7920</v>
      </c>
      <c r="H195" s="849">
        <v>0.84615384615384615</v>
      </c>
      <c r="I195" s="849">
        <v>720</v>
      </c>
      <c r="J195" s="849">
        <v>13</v>
      </c>
      <c r="K195" s="849">
        <v>9360</v>
      </c>
      <c r="L195" s="849">
        <v>1</v>
      </c>
      <c r="M195" s="849">
        <v>720</v>
      </c>
      <c r="N195" s="849">
        <v>20</v>
      </c>
      <c r="O195" s="849">
        <v>14460</v>
      </c>
      <c r="P195" s="837">
        <v>1.5448717948717949</v>
      </c>
      <c r="Q195" s="850">
        <v>723</v>
      </c>
    </row>
    <row r="196" spans="1:17" ht="14.45" customHeight="1" x14ac:dyDescent="0.2">
      <c r="A196" s="831" t="s">
        <v>6608</v>
      </c>
      <c r="B196" s="832" t="s">
        <v>6418</v>
      </c>
      <c r="C196" s="832" t="s">
        <v>6412</v>
      </c>
      <c r="D196" s="832" t="s">
        <v>6478</v>
      </c>
      <c r="E196" s="832" t="s">
        <v>6479</v>
      </c>
      <c r="F196" s="849">
        <v>1</v>
      </c>
      <c r="G196" s="849">
        <v>33.33</v>
      </c>
      <c r="H196" s="849"/>
      <c r="I196" s="849">
        <v>33.33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5" customHeight="1" x14ac:dyDescent="0.2">
      <c r="A197" s="831" t="s">
        <v>6608</v>
      </c>
      <c r="B197" s="832" t="s">
        <v>6418</v>
      </c>
      <c r="C197" s="832" t="s">
        <v>6412</v>
      </c>
      <c r="D197" s="832" t="s">
        <v>6573</v>
      </c>
      <c r="E197" s="832" t="s">
        <v>6535</v>
      </c>
      <c r="F197" s="849">
        <v>761</v>
      </c>
      <c r="G197" s="849">
        <v>724472</v>
      </c>
      <c r="H197" s="849">
        <v>1.1919206211059543</v>
      </c>
      <c r="I197" s="849">
        <v>952</v>
      </c>
      <c r="J197" s="849">
        <v>638</v>
      </c>
      <c r="K197" s="849">
        <v>607819</v>
      </c>
      <c r="L197" s="849">
        <v>1</v>
      </c>
      <c r="M197" s="849">
        <v>952.69435736677121</v>
      </c>
      <c r="N197" s="849">
        <v>679</v>
      </c>
      <c r="O197" s="849">
        <v>649124</v>
      </c>
      <c r="P197" s="837">
        <v>1.0679560856110124</v>
      </c>
      <c r="Q197" s="850">
        <v>956</v>
      </c>
    </row>
    <row r="198" spans="1:17" ht="14.45" customHeight="1" x14ac:dyDescent="0.2">
      <c r="A198" s="831" t="s">
        <v>6608</v>
      </c>
      <c r="B198" s="832" t="s">
        <v>6418</v>
      </c>
      <c r="C198" s="832" t="s">
        <v>6412</v>
      </c>
      <c r="D198" s="832" t="s">
        <v>6482</v>
      </c>
      <c r="E198" s="832" t="s">
        <v>6483</v>
      </c>
      <c r="F198" s="849">
        <v>82</v>
      </c>
      <c r="G198" s="849">
        <v>9840</v>
      </c>
      <c r="H198" s="849">
        <v>1.0039791857973677</v>
      </c>
      <c r="I198" s="849">
        <v>120</v>
      </c>
      <c r="J198" s="849">
        <v>81</v>
      </c>
      <c r="K198" s="849">
        <v>9801</v>
      </c>
      <c r="L198" s="849">
        <v>1</v>
      </c>
      <c r="M198" s="849">
        <v>121</v>
      </c>
      <c r="N198" s="849">
        <v>126</v>
      </c>
      <c r="O198" s="849">
        <v>15372</v>
      </c>
      <c r="P198" s="837">
        <v>1.5684113865932048</v>
      </c>
      <c r="Q198" s="850">
        <v>122</v>
      </c>
    </row>
    <row r="199" spans="1:17" ht="14.45" customHeight="1" x14ac:dyDescent="0.2">
      <c r="A199" s="831" t="s">
        <v>6608</v>
      </c>
      <c r="B199" s="832" t="s">
        <v>6418</v>
      </c>
      <c r="C199" s="832" t="s">
        <v>6412</v>
      </c>
      <c r="D199" s="832" t="s">
        <v>6536</v>
      </c>
      <c r="E199" s="832" t="s">
        <v>6535</v>
      </c>
      <c r="F199" s="849">
        <v>196</v>
      </c>
      <c r="G199" s="849">
        <v>146020</v>
      </c>
      <c r="H199" s="849">
        <v>0.85474788391069689</v>
      </c>
      <c r="I199" s="849">
        <v>745</v>
      </c>
      <c r="J199" s="849">
        <v>229</v>
      </c>
      <c r="K199" s="849">
        <v>170834</v>
      </c>
      <c r="L199" s="849">
        <v>1</v>
      </c>
      <c r="M199" s="849">
        <v>746</v>
      </c>
      <c r="N199" s="849">
        <v>99</v>
      </c>
      <c r="O199" s="849">
        <v>74052</v>
      </c>
      <c r="P199" s="837">
        <v>0.4334734303475889</v>
      </c>
      <c r="Q199" s="850">
        <v>748</v>
      </c>
    </row>
    <row r="200" spans="1:17" ht="14.45" customHeight="1" x14ac:dyDescent="0.2">
      <c r="A200" s="831" t="s">
        <v>6608</v>
      </c>
      <c r="B200" s="832" t="s">
        <v>6418</v>
      </c>
      <c r="C200" s="832" t="s">
        <v>6412</v>
      </c>
      <c r="D200" s="832" t="s">
        <v>6574</v>
      </c>
      <c r="E200" s="832" t="s">
        <v>6575</v>
      </c>
      <c r="F200" s="849">
        <v>3</v>
      </c>
      <c r="G200" s="849">
        <v>174</v>
      </c>
      <c r="H200" s="849">
        <v>3</v>
      </c>
      <c r="I200" s="849">
        <v>58</v>
      </c>
      <c r="J200" s="849">
        <v>1</v>
      </c>
      <c r="K200" s="849">
        <v>58</v>
      </c>
      <c r="L200" s="849">
        <v>1</v>
      </c>
      <c r="M200" s="849">
        <v>58</v>
      </c>
      <c r="N200" s="849"/>
      <c r="O200" s="849"/>
      <c r="P200" s="837"/>
      <c r="Q200" s="850"/>
    </row>
    <row r="201" spans="1:17" ht="14.45" customHeight="1" x14ac:dyDescent="0.2">
      <c r="A201" s="831" t="s">
        <v>6608</v>
      </c>
      <c r="B201" s="832" t="s">
        <v>6418</v>
      </c>
      <c r="C201" s="832" t="s">
        <v>6412</v>
      </c>
      <c r="D201" s="832" t="s">
        <v>6537</v>
      </c>
      <c r="E201" s="832" t="s">
        <v>6538</v>
      </c>
      <c r="F201" s="849">
        <v>182</v>
      </c>
      <c r="G201" s="849">
        <v>98826</v>
      </c>
      <c r="H201" s="849">
        <v>0.9766959203036053</v>
      </c>
      <c r="I201" s="849">
        <v>543</v>
      </c>
      <c r="J201" s="849">
        <v>186</v>
      </c>
      <c r="K201" s="849">
        <v>101184</v>
      </c>
      <c r="L201" s="849">
        <v>1</v>
      </c>
      <c r="M201" s="849">
        <v>544</v>
      </c>
      <c r="N201" s="849">
        <v>87</v>
      </c>
      <c r="O201" s="849">
        <v>47502</v>
      </c>
      <c r="P201" s="837">
        <v>0.46946157495256169</v>
      </c>
      <c r="Q201" s="850">
        <v>546</v>
      </c>
    </row>
    <row r="202" spans="1:17" ht="14.45" customHeight="1" x14ac:dyDescent="0.2">
      <c r="A202" s="831" t="s">
        <v>6608</v>
      </c>
      <c r="B202" s="832" t="s">
        <v>6418</v>
      </c>
      <c r="C202" s="832" t="s">
        <v>6412</v>
      </c>
      <c r="D202" s="832" t="s">
        <v>6522</v>
      </c>
      <c r="E202" s="832" t="s">
        <v>6523</v>
      </c>
      <c r="F202" s="849">
        <v>6</v>
      </c>
      <c r="G202" s="849">
        <v>1842</v>
      </c>
      <c r="H202" s="849"/>
      <c r="I202" s="849">
        <v>307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6608</v>
      </c>
      <c r="B203" s="832" t="s">
        <v>6418</v>
      </c>
      <c r="C203" s="832" t="s">
        <v>6412</v>
      </c>
      <c r="D203" s="832" t="s">
        <v>6524</v>
      </c>
      <c r="E203" s="832" t="s">
        <v>6519</v>
      </c>
      <c r="F203" s="849">
        <v>61</v>
      </c>
      <c r="G203" s="849">
        <v>10858</v>
      </c>
      <c r="H203" s="849">
        <v>0.6127193724959088</v>
      </c>
      <c r="I203" s="849">
        <v>178</v>
      </c>
      <c r="J203" s="849">
        <v>99</v>
      </c>
      <c r="K203" s="849">
        <v>17721</v>
      </c>
      <c r="L203" s="849">
        <v>1</v>
      </c>
      <c r="M203" s="849">
        <v>179</v>
      </c>
      <c r="N203" s="849">
        <v>39</v>
      </c>
      <c r="O203" s="849">
        <v>6981</v>
      </c>
      <c r="P203" s="837">
        <v>0.39393939393939392</v>
      </c>
      <c r="Q203" s="850">
        <v>179</v>
      </c>
    </row>
    <row r="204" spans="1:17" ht="14.45" customHeight="1" x14ac:dyDescent="0.2">
      <c r="A204" s="831" t="s">
        <v>6608</v>
      </c>
      <c r="B204" s="832" t="s">
        <v>6418</v>
      </c>
      <c r="C204" s="832" t="s">
        <v>6412</v>
      </c>
      <c r="D204" s="832" t="s">
        <v>6525</v>
      </c>
      <c r="E204" s="832" t="s">
        <v>6523</v>
      </c>
      <c r="F204" s="849">
        <v>28</v>
      </c>
      <c r="G204" s="849">
        <v>10640</v>
      </c>
      <c r="H204" s="849">
        <v>0.71606433811158221</v>
      </c>
      <c r="I204" s="849">
        <v>380</v>
      </c>
      <c r="J204" s="849">
        <v>39</v>
      </c>
      <c r="K204" s="849">
        <v>14859</v>
      </c>
      <c r="L204" s="849">
        <v>1</v>
      </c>
      <c r="M204" s="849">
        <v>381</v>
      </c>
      <c r="N204" s="849">
        <v>5</v>
      </c>
      <c r="O204" s="849">
        <v>1925</v>
      </c>
      <c r="P204" s="837">
        <v>0.12955111380308232</v>
      </c>
      <c r="Q204" s="850">
        <v>385</v>
      </c>
    </row>
    <row r="205" spans="1:17" ht="14.45" customHeight="1" x14ac:dyDescent="0.2">
      <c r="A205" s="831" t="s">
        <v>6608</v>
      </c>
      <c r="B205" s="832" t="s">
        <v>6418</v>
      </c>
      <c r="C205" s="832" t="s">
        <v>6412</v>
      </c>
      <c r="D205" s="832" t="s">
        <v>6490</v>
      </c>
      <c r="E205" s="832" t="s">
        <v>6491</v>
      </c>
      <c r="F205" s="849">
        <v>3</v>
      </c>
      <c r="G205" s="849">
        <v>1857</v>
      </c>
      <c r="H205" s="849">
        <v>0.49919354838709679</v>
      </c>
      <c r="I205" s="849">
        <v>619</v>
      </c>
      <c r="J205" s="849">
        <v>6</v>
      </c>
      <c r="K205" s="849">
        <v>3720</v>
      </c>
      <c r="L205" s="849">
        <v>1</v>
      </c>
      <c r="M205" s="849">
        <v>620</v>
      </c>
      <c r="N205" s="849">
        <v>3</v>
      </c>
      <c r="O205" s="849">
        <v>1866</v>
      </c>
      <c r="P205" s="837">
        <v>0.50161290322580643</v>
      </c>
      <c r="Q205" s="850">
        <v>622</v>
      </c>
    </row>
    <row r="206" spans="1:17" ht="14.45" customHeight="1" x14ac:dyDescent="0.2">
      <c r="A206" s="831" t="s">
        <v>6608</v>
      </c>
      <c r="B206" s="832" t="s">
        <v>6418</v>
      </c>
      <c r="C206" s="832" t="s">
        <v>6412</v>
      </c>
      <c r="D206" s="832" t="s">
        <v>6576</v>
      </c>
      <c r="E206" s="832" t="s">
        <v>6577</v>
      </c>
      <c r="F206" s="849">
        <v>14</v>
      </c>
      <c r="G206" s="849">
        <v>1400</v>
      </c>
      <c r="H206" s="849">
        <v>0.66666666666666663</v>
      </c>
      <c r="I206" s="849">
        <v>100</v>
      </c>
      <c r="J206" s="849">
        <v>21</v>
      </c>
      <c r="K206" s="849">
        <v>2100</v>
      </c>
      <c r="L206" s="849">
        <v>1</v>
      </c>
      <c r="M206" s="849">
        <v>100</v>
      </c>
      <c r="N206" s="849">
        <v>10</v>
      </c>
      <c r="O206" s="849">
        <v>1000</v>
      </c>
      <c r="P206" s="837">
        <v>0.47619047619047616</v>
      </c>
      <c r="Q206" s="850">
        <v>100</v>
      </c>
    </row>
    <row r="207" spans="1:17" ht="14.45" customHeight="1" x14ac:dyDescent="0.2">
      <c r="A207" s="831" t="s">
        <v>6608</v>
      </c>
      <c r="B207" s="832" t="s">
        <v>6418</v>
      </c>
      <c r="C207" s="832" t="s">
        <v>6412</v>
      </c>
      <c r="D207" s="832" t="s">
        <v>6578</v>
      </c>
      <c r="E207" s="832" t="s">
        <v>6535</v>
      </c>
      <c r="F207" s="849">
        <v>326</v>
      </c>
      <c r="G207" s="849">
        <v>337410</v>
      </c>
      <c r="H207" s="849">
        <v>1.067820748148617</v>
      </c>
      <c r="I207" s="849">
        <v>1035</v>
      </c>
      <c r="J207" s="849">
        <v>305</v>
      </c>
      <c r="K207" s="849">
        <v>315980</v>
      </c>
      <c r="L207" s="849">
        <v>1</v>
      </c>
      <c r="M207" s="849">
        <v>1036</v>
      </c>
      <c r="N207" s="849">
        <v>212</v>
      </c>
      <c r="O207" s="849">
        <v>220480</v>
      </c>
      <c r="P207" s="837">
        <v>0.69776568137223871</v>
      </c>
      <c r="Q207" s="850">
        <v>1040</v>
      </c>
    </row>
    <row r="208" spans="1:17" ht="14.45" customHeight="1" x14ac:dyDescent="0.2">
      <c r="A208" s="831" t="s">
        <v>6608</v>
      </c>
      <c r="B208" s="832" t="s">
        <v>6418</v>
      </c>
      <c r="C208" s="832" t="s">
        <v>6412</v>
      </c>
      <c r="D208" s="832" t="s">
        <v>6528</v>
      </c>
      <c r="E208" s="832" t="s">
        <v>6513</v>
      </c>
      <c r="F208" s="849"/>
      <c r="G208" s="849"/>
      <c r="H208" s="849"/>
      <c r="I208" s="849"/>
      <c r="J208" s="849">
        <v>1</v>
      </c>
      <c r="K208" s="849">
        <v>354</v>
      </c>
      <c r="L208" s="849">
        <v>1</v>
      </c>
      <c r="M208" s="849">
        <v>354</v>
      </c>
      <c r="N208" s="849"/>
      <c r="O208" s="849"/>
      <c r="P208" s="837"/>
      <c r="Q208" s="850"/>
    </row>
    <row r="209" spans="1:17" ht="14.45" customHeight="1" x14ac:dyDescent="0.2">
      <c r="A209" s="831" t="s">
        <v>6608</v>
      </c>
      <c r="B209" s="832" t="s">
        <v>6418</v>
      </c>
      <c r="C209" s="832" t="s">
        <v>6412</v>
      </c>
      <c r="D209" s="832" t="s">
        <v>6492</v>
      </c>
      <c r="E209" s="832" t="s">
        <v>6493</v>
      </c>
      <c r="F209" s="849"/>
      <c r="G209" s="849"/>
      <c r="H209" s="849"/>
      <c r="I209" s="849"/>
      <c r="J209" s="849">
        <v>2</v>
      </c>
      <c r="K209" s="849">
        <v>748</v>
      </c>
      <c r="L209" s="849">
        <v>1</v>
      </c>
      <c r="M209" s="849">
        <v>374</v>
      </c>
      <c r="N209" s="849">
        <v>3</v>
      </c>
      <c r="O209" s="849">
        <v>1128</v>
      </c>
      <c r="P209" s="837">
        <v>1.5080213903743316</v>
      </c>
      <c r="Q209" s="850">
        <v>376</v>
      </c>
    </row>
    <row r="210" spans="1:17" ht="14.45" customHeight="1" x14ac:dyDescent="0.2">
      <c r="A210" s="831" t="s">
        <v>6608</v>
      </c>
      <c r="B210" s="832" t="s">
        <v>6418</v>
      </c>
      <c r="C210" s="832" t="s">
        <v>6412</v>
      </c>
      <c r="D210" s="832" t="s">
        <v>6579</v>
      </c>
      <c r="E210" s="832" t="s">
        <v>6535</v>
      </c>
      <c r="F210" s="849">
        <v>3</v>
      </c>
      <c r="G210" s="849">
        <v>2637</v>
      </c>
      <c r="H210" s="849">
        <v>0.21404220779220778</v>
      </c>
      <c r="I210" s="849">
        <v>879</v>
      </c>
      <c r="J210" s="849">
        <v>14</v>
      </c>
      <c r="K210" s="849">
        <v>12320</v>
      </c>
      <c r="L210" s="849">
        <v>1</v>
      </c>
      <c r="M210" s="849">
        <v>880</v>
      </c>
      <c r="N210" s="849"/>
      <c r="O210" s="849"/>
      <c r="P210" s="837"/>
      <c r="Q210" s="850"/>
    </row>
    <row r="211" spans="1:17" ht="14.45" customHeight="1" x14ac:dyDescent="0.2">
      <c r="A211" s="831" t="s">
        <v>6608</v>
      </c>
      <c r="B211" s="832" t="s">
        <v>6418</v>
      </c>
      <c r="C211" s="832" t="s">
        <v>6412</v>
      </c>
      <c r="D211" s="832" t="s">
        <v>6601</v>
      </c>
      <c r="E211" s="832" t="s">
        <v>6530</v>
      </c>
      <c r="F211" s="849">
        <v>28</v>
      </c>
      <c r="G211" s="849">
        <v>14868</v>
      </c>
      <c r="H211" s="849">
        <v>1.0748987854251013</v>
      </c>
      <c r="I211" s="849">
        <v>531</v>
      </c>
      <c r="J211" s="849">
        <v>26</v>
      </c>
      <c r="K211" s="849">
        <v>13832</v>
      </c>
      <c r="L211" s="849">
        <v>1</v>
      </c>
      <c r="M211" s="849">
        <v>532</v>
      </c>
      <c r="N211" s="849">
        <v>22</v>
      </c>
      <c r="O211" s="849">
        <v>11748</v>
      </c>
      <c r="P211" s="837">
        <v>0.84933487565066512</v>
      </c>
      <c r="Q211" s="850">
        <v>534</v>
      </c>
    </row>
    <row r="212" spans="1:17" ht="14.45" customHeight="1" x14ac:dyDescent="0.2">
      <c r="A212" s="831" t="s">
        <v>6608</v>
      </c>
      <c r="B212" s="832" t="s">
        <v>6418</v>
      </c>
      <c r="C212" s="832" t="s">
        <v>6412</v>
      </c>
      <c r="D212" s="832" t="s">
        <v>6539</v>
      </c>
      <c r="E212" s="832" t="s">
        <v>6530</v>
      </c>
      <c r="F212" s="849">
        <v>523</v>
      </c>
      <c r="G212" s="849">
        <v>430952</v>
      </c>
      <c r="H212" s="849">
        <v>1.0862574389195703</v>
      </c>
      <c r="I212" s="849">
        <v>824</v>
      </c>
      <c r="J212" s="849">
        <v>481</v>
      </c>
      <c r="K212" s="849">
        <v>396731</v>
      </c>
      <c r="L212" s="849">
        <v>1</v>
      </c>
      <c r="M212" s="849">
        <v>824.80457380457381</v>
      </c>
      <c r="N212" s="849">
        <v>388</v>
      </c>
      <c r="O212" s="849">
        <v>321264</v>
      </c>
      <c r="P212" s="837">
        <v>0.8097779099692235</v>
      </c>
      <c r="Q212" s="850">
        <v>828</v>
      </c>
    </row>
    <row r="213" spans="1:17" ht="14.45" customHeight="1" x14ac:dyDescent="0.2">
      <c r="A213" s="831" t="s">
        <v>6608</v>
      </c>
      <c r="B213" s="832" t="s">
        <v>6418</v>
      </c>
      <c r="C213" s="832" t="s">
        <v>6412</v>
      </c>
      <c r="D213" s="832" t="s">
        <v>6529</v>
      </c>
      <c r="E213" s="832" t="s">
        <v>6530</v>
      </c>
      <c r="F213" s="849">
        <v>232</v>
      </c>
      <c r="G213" s="849">
        <v>140128</v>
      </c>
      <c r="H213" s="849">
        <v>0.93018686315509969</v>
      </c>
      <c r="I213" s="849">
        <v>604</v>
      </c>
      <c r="J213" s="849">
        <v>249</v>
      </c>
      <c r="K213" s="849">
        <v>150645</v>
      </c>
      <c r="L213" s="849">
        <v>1</v>
      </c>
      <c r="M213" s="849">
        <v>605</v>
      </c>
      <c r="N213" s="849">
        <v>498</v>
      </c>
      <c r="O213" s="849">
        <v>303282</v>
      </c>
      <c r="P213" s="837">
        <v>2.0132231404958678</v>
      </c>
      <c r="Q213" s="850">
        <v>609</v>
      </c>
    </row>
    <row r="214" spans="1:17" ht="14.45" customHeight="1" x14ac:dyDescent="0.2">
      <c r="A214" s="831" t="s">
        <v>6608</v>
      </c>
      <c r="B214" s="832" t="s">
        <v>6418</v>
      </c>
      <c r="C214" s="832" t="s">
        <v>6412</v>
      </c>
      <c r="D214" s="832" t="s">
        <v>6494</v>
      </c>
      <c r="E214" s="832" t="s">
        <v>6495</v>
      </c>
      <c r="F214" s="849">
        <v>2</v>
      </c>
      <c r="G214" s="849">
        <v>354</v>
      </c>
      <c r="H214" s="849"/>
      <c r="I214" s="849">
        <v>177</v>
      </c>
      <c r="J214" s="849"/>
      <c r="K214" s="849"/>
      <c r="L214" s="849"/>
      <c r="M214" s="849"/>
      <c r="N214" s="849">
        <v>1</v>
      </c>
      <c r="O214" s="849">
        <v>179</v>
      </c>
      <c r="P214" s="837"/>
      <c r="Q214" s="850">
        <v>179</v>
      </c>
    </row>
    <row r="215" spans="1:17" ht="14.45" customHeight="1" x14ac:dyDescent="0.2">
      <c r="A215" s="831" t="s">
        <v>6608</v>
      </c>
      <c r="B215" s="832" t="s">
        <v>6418</v>
      </c>
      <c r="C215" s="832" t="s">
        <v>6412</v>
      </c>
      <c r="D215" s="832" t="s">
        <v>6580</v>
      </c>
      <c r="E215" s="832" t="s">
        <v>6497</v>
      </c>
      <c r="F215" s="849">
        <v>1</v>
      </c>
      <c r="G215" s="849">
        <v>624</v>
      </c>
      <c r="H215" s="849">
        <v>0.33279999999999998</v>
      </c>
      <c r="I215" s="849">
        <v>624</v>
      </c>
      <c r="J215" s="849">
        <v>3</v>
      </c>
      <c r="K215" s="849">
        <v>1875</v>
      </c>
      <c r="L215" s="849">
        <v>1</v>
      </c>
      <c r="M215" s="849">
        <v>625</v>
      </c>
      <c r="N215" s="849">
        <v>3</v>
      </c>
      <c r="O215" s="849">
        <v>1881</v>
      </c>
      <c r="P215" s="837">
        <v>1.0032000000000001</v>
      </c>
      <c r="Q215" s="850">
        <v>627</v>
      </c>
    </row>
    <row r="216" spans="1:17" ht="14.45" customHeight="1" x14ac:dyDescent="0.2">
      <c r="A216" s="831" t="s">
        <v>6608</v>
      </c>
      <c r="B216" s="832" t="s">
        <v>6418</v>
      </c>
      <c r="C216" s="832" t="s">
        <v>6412</v>
      </c>
      <c r="D216" s="832" t="s">
        <v>6496</v>
      </c>
      <c r="E216" s="832" t="s">
        <v>6497</v>
      </c>
      <c r="F216" s="849">
        <v>1</v>
      </c>
      <c r="G216" s="849">
        <v>538</v>
      </c>
      <c r="H216" s="849"/>
      <c r="I216" s="849">
        <v>538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5" customHeight="1" x14ac:dyDescent="0.2">
      <c r="A217" s="831" t="s">
        <v>6608</v>
      </c>
      <c r="B217" s="832" t="s">
        <v>6418</v>
      </c>
      <c r="C217" s="832" t="s">
        <v>6412</v>
      </c>
      <c r="D217" s="832" t="s">
        <v>6581</v>
      </c>
      <c r="E217" s="832" t="s">
        <v>6582</v>
      </c>
      <c r="F217" s="849">
        <v>2</v>
      </c>
      <c r="G217" s="849">
        <v>2760</v>
      </c>
      <c r="H217" s="849">
        <v>0.999275887038378</v>
      </c>
      <c r="I217" s="849">
        <v>1380</v>
      </c>
      <c r="J217" s="849">
        <v>2</v>
      </c>
      <c r="K217" s="849">
        <v>2762</v>
      </c>
      <c r="L217" s="849">
        <v>1</v>
      </c>
      <c r="M217" s="849">
        <v>1381</v>
      </c>
      <c r="N217" s="849">
        <v>2</v>
      </c>
      <c r="O217" s="849">
        <v>2766</v>
      </c>
      <c r="P217" s="837">
        <v>1.001448225923244</v>
      </c>
      <c r="Q217" s="850">
        <v>1383</v>
      </c>
    </row>
    <row r="218" spans="1:17" ht="14.45" customHeight="1" x14ac:dyDescent="0.2">
      <c r="A218" s="831" t="s">
        <v>6608</v>
      </c>
      <c r="B218" s="832" t="s">
        <v>6418</v>
      </c>
      <c r="C218" s="832" t="s">
        <v>6412</v>
      </c>
      <c r="D218" s="832" t="s">
        <v>6603</v>
      </c>
      <c r="E218" s="832" t="s">
        <v>6530</v>
      </c>
      <c r="F218" s="849"/>
      <c r="G218" s="849"/>
      <c r="H218" s="849"/>
      <c r="I218" s="849"/>
      <c r="J218" s="849">
        <v>48</v>
      </c>
      <c r="K218" s="849">
        <v>42000</v>
      </c>
      <c r="L218" s="849">
        <v>1</v>
      </c>
      <c r="M218" s="849">
        <v>875</v>
      </c>
      <c r="N218" s="849"/>
      <c r="O218" s="849"/>
      <c r="P218" s="837"/>
      <c r="Q218" s="850"/>
    </row>
    <row r="219" spans="1:17" ht="14.45" customHeight="1" x14ac:dyDescent="0.2">
      <c r="A219" s="831" t="s">
        <v>6608</v>
      </c>
      <c r="B219" s="832" t="s">
        <v>6418</v>
      </c>
      <c r="C219" s="832" t="s">
        <v>6412</v>
      </c>
      <c r="D219" s="832" t="s">
        <v>6604</v>
      </c>
      <c r="E219" s="832" t="s">
        <v>6605</v>
      </c>
      <c r="F219" s="849">
        <v>1</v>
      </c>
      <c r="G219" s="849">
        <v>543</v>
      </c>
      <c r="H219" s="849"/>
      <c r="I219" s="849">
        <v>543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5" customHeight="1" x14ac:dyDescent="0.2">
      <c r="A220" s="831" t="s">
        <v>6608</v>
      </c>
      <c r="B220" s="832" t="s">
        <v>6418</v>
      </c>
      <c r="C220" s="832" t="s">
        <v>6412</v>
      </c>
      <c r="D220" s="832" t="s">
        <v>6498</v>
      </c>
      <c r="E220" s="832" t="s">
        <v>6499</v>
      </c>
      <c r="F220" s="849">
        <v>6</v>
      </c>
      <c r="G220" s="849">
        <v>7776</v>
      </c>
      <c r="H220" s="849">
        <v>2.99537750385208</v>
      </c>
      <c r="I220" s="849">
        <v>1296</v>
      </c>
      <c r="J220" s="849">
        <v>2</v>
      </c>
      <c r="K220" s="849">
        <v>2596</v>
      </c>
      <c r="L220" s="849">
        <v>1</v>
      </c>
      <c r="M220" s="849">
        <v>1298</v>
      </c>
      <c r="N220" s="849">
        <v>2</v>
      </c>
      <c r="O220" s="849">
        <v>2606</v>
      </c>
      <c r="P220" s="837">
        <v>1.0038520801232667</v>
      </c>
      <c r="Q220" s="850">
        <v>1303</v>
      </c>
    </row>
    <row r="221" spans="1:17" ht="14.45" customHeight="1" x14ac:dyDescent="0.2">
      <c r="A221" s="831" t="s">
        <v>6608</v>
      </c>
      <c r="B221" s="832" t="s">
        <v>6411</v>
      </c>
      <c r="C221" s="832" t="s">
        <v>6412</v>
      </c>
      <c r="D221" s="832" t="s">
        <v>6415</v>
      </c>
      <c r="E221" s="832" t="s">
        <v>6416</v>
      </c>
      <c r="F221" s="849">
        <v>8</v>
      </c>
      <c r="G221" s="849">
        <v>0</v>
      </c>
      <c r="H221" s="849"/>
      <c r="I221" s="849">
        <v>0</v>
      </c>
      <c r="J221" s="849">
        <v>8</v>
      </c>
      <c r="K221" s="849">
        <v>0</v>
      </c>
      <c r="L221" s="849"/>
      <c r="M221" s="849">
        <v>0</v>
      </c>
      <c r="N221" s="849">
        <v>4</v>
      </c>
      <c r="O221" s="849">
        <v>0</v>
      </c>
      <c r="P221" s="837"/>
      <c r="Q221" s="850">
        <v>0</v>
      </c>
    </row>
    <row r="222" spans="1:17" ht="14.45" customHeight="1" x14ac:dyDescent="0.2">
      <c r="A222" s="831" t="s">
        <v>6417</v>
      </c>
      <c r="B222" s="832" t="s">
        <v>6418</v>
      </c>
      <c r="C222" s="832" t="s">
        <v>6449</v>
      </c>
      <c r="D222" s="832" t="s">
        <v>6586</v>
      </c>
      <c r="E222" s="832" t="s">
        <v>6587</v>
      </c>
      <c r="F222" s="849">
        <v>8</v>
      </c>
      <c r="G222" s="849">
        <v>18480</v>
      </c>
      <c r="H222" s="849">
        <v>2.6666666666666665</v>
      </c>
      <c r="I222" s="849">
        <v>2310</v>
      </c>
      <c r="J222" s="849">
        <v>3</v>
      </c>
      <c r="K222" s="849">
        <v>6930</v>
      </c>
      <c r="L222" s="849">
        <v>1</v>
      </c>
      <c r="M222" s="849">
        <v>2310</v>
      </c>
      <c r="N222" s="849">
        <v>6</v>
      </c>
      <c r="O222" s="849">
        <v>12240.8</v>
      </c>
      <c r="P222" s="837">
        <v>1.7663492063492063</v>
      </c>
      <c r="Q222" s="850">
        <v>2040.1333333333332</v>
      </c>
    </row>
    <row r="223" spans="1:17" ht="14.45" customHeight="1" x14ac:dyDescent="0.2">
      <c r="A223" s="831" t="s">
        <v>6417</v>
      </c>
      <c r="B223" s="832" t="s">
        <v>6418</v>
      </c>
      <c r="C223" s="832" t="s">
        <v>6449</v>
      </c>
      <c r="D223" s="832" t="s">
        <v>6588</v>
      </c>
      <c r="E223" s="832" t="s">
        <v>6589</v>
      </c>
      <c r="F223" s="849">
        <v>1</v>
      </c>
      <c r="G223" s="849">
        <v>2310</v>
      </c>
      <c r="H223" s="849">
        <v>1</v>
      </c>
      <c r="I223" s="849">
        <v>2310</v>
      </c>
      <c r="J223" s="849">
        <v>1</v>
      </c>
      <c r="K223" s="849">
        <v>2310</v>
      </c>
      <c r="L223" s="849">
        <v>1</v>
      </c>
      <c r="M223" s="849">
        <v>2310</v>
      </c>
      <c r="N223" s="849"/>
      <c r="O223" s="849"/>
      <c r="P223" s="837"/>
      <c r="Q223" s="850"/>
    </row>
    <row r="224" spans="1:17" ht="14.45" customHeight="1" x14ac:dyDescent="0.2">
      <c r="A224" s="831" t="s">
        <v>6417</v>
      </c>
      <c r="B224" s="832" t="s">
        <v>6418</v>
      </c>
      <c r="C224" s="832" t="s">
        <v>6449</v>
      </c>
      <c r="D224" s="832" t="s">
        <v>6500</v>
      </c>
      <c r="E224" s="832" t="s">
        <v>6501</v>
      </c>
      <c r="F224" s="849">
        <v>767</v>
      </c>
      <c r="G224" s="849">
        <v>693943.25</v>
      </c>
      <c r="H224" s="849">
        <v>1.3945454545454545</v>
      </c>
      <c r="I224" s="849">
        <v>904.75</v>
      </c>
      <c r="J224" s="849">
        <v>550</v>
      </c>
      <c r="K224" s="849">
        <v>497612.5</v>
      </c>
      <c r="L224" s="849">
        <v>1</v>
      </c>
      <c r="M224" s="849">
        <v>904.75</v>
      </c>
      <c r="N224" s="849"/>
      <c r="O224" s="849"/>
      <c r="P224" s="837"/>
      <c r="Q224" s="850"/>
    </row>
    <row r="225" spans="1:17" ht="14.45" customHeight="1" x14ac:dyDescent="0.2">
      <c r="A225" s="831" t="s">
        <v>6417</v>
      </c>
      <c r="B225" s="832" t="s">
        <v>6418</v>
      </c>
      <c r="C225" s="832" t="s">
        <v>6449</v>
      </c>
      <c r="D225" s="832" t="s">
        <v>6450</v>
      </c>
      <c r="E225" s="832" t="s">
        <v>6451</v>
      </c>
      <c r="F225" s="849">
        <v>1</v>
      </c>
      <c r="G225" s="849">
        <v>242.64</v>
      </c>
      <c r="H225" s="849"/>
      <c r="I225" s="849">
        <v>242.64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5" customHeight="1" x14ac:dyDescent="0.2">
      <c r="A226" s="831" t="s">
        <v>6417</v>
      </c>
      <c r="B226" s="832" t="s">
        <v>6418</v>
      </c>
      <c r="C226" s="832" t="s">
        <v>6449</v>
      </c>
      <c r="D226" s="832" t="s">
        <v>6452</v>
      </c>
      <c r="E226" s="832" t="s">
        <v>6453</v>
      </c>
      <c r="F226" s="849">
        <v>14</v>
      </c>
      <c r="G226" s="849">
        <v>3396.9599999999991</v>
      </c>
      <c r="H226" s="849">
        <v>2</v>
      </c>
      <c r="I226" s="849">
        <v>242.63999999999993</v>
      </c>
      <c r="J226" s="849">
        <v>7</v>
      </c>
      <c r="K226" s="849">
        <v>1698.4799999999996</v>
      </c>
      <c r="L226" s="849">
        <v>1</v>
      </c>
      <c r="M226" s="849">
        <v>242.63999999999993</v>
      </c>
      <c r="N226" s="849">
        <v>16</v>
      </c>
      <c r="O226" s="849">
        <v>3571.2399999999993</v>
      </c>
      <c r="P226" s="837">
        <v>2.1026093919268996</v>
      </c>
      <c r="Q226" s="850">
        <v>223.20249999999996</v>
      </c>
    </row>
    <row r="227" spans="1:17" ht="14.45" customHeight="1" x14ac:dyDescent="0.2">
      <c r="A227" s="831" t="s">
        <v>6417</v>
      </c>
      <c r="B227" s="832" t="s">
        <v>6418</v>
      </c>
      <c r="C227" s="832" t="s">
        <v>6449</v>
      </c>
      <c r="D227" s="832" t="s">
        <v>6454</v>
      </c>
      <c r="E227" s="832" t="s">
        <v>6455</v>
      </c>
      <c r="F227" s="849">
        <v>1</v>
      </c>
      <c r="G227" s="849">
        <v>242.64</v>
      </c>
      <c r="H227" s="849"/>
      <c r="I227" s="849">
        <v>242.64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5" customHeight="1" x14ac:dyDescent="0.2">
      <c r="A228" s="831" t="s">
        <v>6417</v>
      </c>
      <c r="B228" s="832" t="s">
        <v>6418</v>
      </c>
      <c r="C228" s="832" t="s">
        <v>6412</v>
      </c>
      <c r="D228" s="832" t="s">
        <v>6569</v>
      </c>
      <c r="E228" s="832" t="s">
        <v>6570</v>
      </c>
      <c r="F228" s="849">
        <v>46</v>
      </c>
      <c r="G228" s="849">
        <v>9016</v>
      </c>
      <c r="H228" s="849">
        <v>1.9166666666666667</v>
      </c>
      <c r="I228" s="849">
        <v>196</v>
      </c>
      <c r="J228" s="849">
        <v>24</v>
      </c>
      <c r="K228" s="849">
        <v>4704</v>
      </c>
      <c r="L228" s="849">
        <v>1</v>
      </c>
      <c r="M228" s="849">
        <v>196</v>
      </c>
      <c r="N228" s="849">
        <v>33</v>
      </c>
      <c r="O228" s="849">
        <v>6567</v>
      </c>
      <c r="P228" s="837">
        <v>1.396045918367347</v>
      </c>
      <c r="Q228" s="850">
        <v>199</v>
      </c>
    </row>
    <row r="229" spans="1:17" ht="14.45" customHeight="1" x14ac:dyDescent="0.2">
      <c r="A229" s="831" t="s">
        <v>6417</v>
      </c>
      <c r="B229" s="832" t="s">
        <v>6418</v>
      </c>
      <c r="C229" s="832" t="s">
        <v>6412</v>
      </c>
      <c r="D229" s="832" t="s">
        <v>6571</v>
      </c>
      <c r="E229" s="832" t="s">
        <v>6572</v>
      </c>
      <c r="F229" s="849">
        <v>34</v>
      </c>
      <c r="G229" s="849">
        <v>39406</v>
      </c>
      <c r="H229" s="849">
        <v>11.323563218390804</v>
      </c>
      <c r="I229" s="849">
        <v>1159</v>
      </c>
      <c r="J229" s="849">
        <v>3</v>
      </c>
      <c r="K229" s="849">
        <v>3480</v>
      </c>
      <c r="L229" s="849">
        <v>1</v>
      </c>
      <c r="M229" s="849">
        <v>1160</v>
      </c>
      <c r="N229" s="849"/>
      <c r="O229" s="849"/>
      <c r="P229" s="837"/>
      <c r="Q229" s="850"/>
    </row>
    <row r="230" spans="1:17" ht="14.45" customHeight="1" x14ac:dyDescent="0.2">
      <c r="A230" s="831" t="s">
        <v>6417</v>
      </c>
      <c r="B230" s="832" t="s">
        <v>6418</v>
      </c>
      <c r="C230" s="832" t="s">
        <v>6412</v>
      </c>
      <c r="D230" s="832" t="s">
        <v>6464</v>
      </c>
      <c r="E230" s="832" t="s">
        <v>6465</v>
      </c>
      <c r="F230" s="849">
        <v>2</v>
      </c>
      <c r="G230" s="849">
        <v>74</v>
      </c>
      <c r="H230" s="849">
        <v>2</v>
      </c>
      <c r="I230" s="849">
        <v>37</v>
      </c>
      <c r="J230" s="849">
        <v>1</v>
      </c>
      <c r="K230" s="849">
        <v>37</v>
      </c>
      <c r="L230" s="849">
        <v>1</v>
      </c>
      <c r="M230" s="849">
        <v>37</v>
      </c>
      <c r="N230" s="849"/>
      <c r="O230" s="849"/>
      <c r="P230" s="837"/>
      <c r="Q230" s="850"/>
    </row>
    <row r="231" spans="1:17" ht="14.45" customHeight="1" x14ac:dyDescent="0.2">
      <c r="A231" s="831" t="s">
        <v>6417</v>
      </c>
      <c r="B231" s="832" t="s">
        <v>6418</v>
      </c>
      <c r="C231" s="832" t="s">
        <v>6412</v>
      </c>
      <c r="D231" s="832" t="s">
        <v>6596</v>
      </c>
      <c r="E231" s="832" t="s">
        <v>6597</v>
      </c>
      <c r="F231" s="849"/>
      <c r="G231" s="849"/>
      <c r="H231" s="849"/>
      <c r="I231" s="849"/>
      <c r="J231" s="849">
        <v>2</v>
      </c>
      <c r="K231" s="849">
        <v>1594</v>
      </c>
      <c r="L231" s="849">
        <v>1</v>
      </c>
      <c r="M231" s="849">
        <v>797</v>
      </c>
      <c r="N231" s="849">
        <v>2</v>
      </c>
      <c r="O231" s="849">
        <v>1600</v>
      </c>
      <c r="P231" s="837">
        <v>1.0037641154328734</v>
      </c>
      <c r="Q231" s="850">
        <v>800</v>
      </c>
    </row>
    <row r="232" spans="1:17" ht="14.45" customHeight="1" x14ac:dyDescent="0.2">
      <c r="A232" s="831" t="s">
        <v>6417</v>
      </c>
      <c r="B232" s="832" t="s">
        <v>6418</v>
      </c>
      <c r="C232" s="832" t="s">
        <v>6412</v>
      </c>
      <c r="D232" s="832" t="s">
        <v>6470</v>
      </c>
      <c r="E232" s="832" t="s">
        <v>6471</v>
      </c>
      <c r="F232" s="849">
        <v>1952</v>
      </c>
      <c r="G232" s="849">
        <v>489952</v>
      </c>
      <c r="H232" s="849">
        <v>0.93383956208163699</v>
      </c>
      <c r="I232" s="849">
        <v>251</v>
      </c>
      <c r="J232" s="849">
        <v>2082</v>
      </c>
      <c r="K232" s="849">
        <v>524664</v>
      </c>
      <c r="L232" s="849">
        <v>1</v>
      </c>
      <c r="M232" s="849">
        <v>252</v>
      </c>
      <c r="N232" s="849">
        <v>2173</v>
      </c>
      <c r="O232" s="849">
        <v>551942</v>
      </c>
      <c r="P232" s="837">
        <v>1.0519913697147127</v>
      </c>
      <c r="Q232" s="850">
        <v>254</v>
      </c>
    </row>
    <row r="233" spans="1:17" ht="14.45" customHeight="1" x14ac:dyDescent="0.2">
      <c r="A233" s="831" t="s">
        <v>6417</v>
      </c>
      <c r="B233" s="832" t="s">
        <v>6418</v>
      </c>
      <c r="C233" s="832" t="s">
        <v>6412</v>
      </c>
      <c r="D233" s="832" t="s">
        <v>6502</v>
      </c>
      <c r="E233" s="832" t="s">
        <v>6503</v>
      </c>
      <c r="F233" s="849">
        <v>804</v>
      </c>
      <c r="G233" s="849">
        <v>101304</v>
      </c>
      <c r="H233" s="849">
        <v>0.93940911367050572</v>
      </c>
      <c r="I233" s="849">
        <v>126</v>
      </c>
      <c r="J233" s="849">
        <v>851</v>
      </c>
      <c r="K233" s="849">
        <v>107838</v>
      </c>
      <c r="L233" s="849">
        <v>1</v>
      </c>
      <c r="M233" s="849">
        <v>126.71915393654524</v>
      </c>
      <c r="N233" s="849">
        <v>845</v>
      </c>
      <c r="O233" s="849">
        <v>106470</v>
      </c>
      <c r="P233" s="837">
        <v>0.98731430479051907</v>
      </c>
      <c r="Q233" s="850">
        <v>126</v>
      </c>
    </row>
    <row r="234" spans="1:17" ht="14.45" customHeight="1" x14ac:dyDescent="0.2">
      <c r="A234" s="831" t="s">
        <v>6417</v>
      </c>
      <c r="B234" s="832" t="s">
        <v>6418</v>
      </c>
      <c r="C234" s="832" t="s">
        <v>6412</v>
      </c>
      <c r="D234" s="832" t="s">
        <v>6506</v>
      </c>
      <c r="E234" s="832" t="s">
        <v>6507</v>
      </c>
      <c r="F234" s="849">
        <v>4</v>
      </c>
      <c r="G234" s="849">
        <v>1980</v>
      </c>
      <c r="H234" s="849">
        <v>0.66532258064516125</v>
      </c>
      <c r="I234" s="849">
        <v>495</v>
      </c>
      <c r="J234" s="849">
        <v>6</v>
      </c>
      <c r="K234" s="849">
        <v>2976</v>
      </c>
      <c r="L234" s="849">
        <v>1</v>
      </c>
      <c r="M234" s="849">
        <v>496</v>
      </c>
      <c r="N234" s="849">
        <v>2</v>
      </c>
      <c r="O234" s="849">
        <v>996</v>
      </c>
      <c r="P234" s="837">
        <v>0.33467741935483869</v>
      </c>
      <c r="Q234" s="850">
        <v>498</v>
      </c>
    </row>
    <row r="235" spans="1:17" ht="14.45" customHeight="1" x14ac:dyDescent="0.2">
      <c r="A235" s="831" t="s">
        <v>6417</v>
      </c>
      <c r="B235" s="832" t="s">
        <v>6418</v>
      </c>
      <c r="C235" s="832" t="s">
        <v>6412</v>
      </c>
      <c r="D235" s="832" t="s">
        <v>6508</v>
      </c>
      <c r="E235" s="832" t="s">
        <v>6509</v>
      </c>
      <c r="F235" s="849">
        <v>10</v>
      </c>
      <c r="G235" s="849">
        <v>6880</v>
      </c>
      <c r="H235" s="849">
        <v>0.52555190588954248</v>
      </c>
      <c r="I235" s="849">
        <v>688</v>
      </c>
      <c r="J235" s="849">
        <v>19</v>
      </c>
      <c r="K235" s="849">
        <v>13091</v>
      </c>
      <c r="L235" s="849">
        <v>1</v>
      </c>
      <c r="M235" s="849">
        <v>689</v>
      </c>
      <c r="N235" s="849">
        <v>10</v>
      </c>
      <c r="O235" s="849">
        <v>6910</v>
      </c>
      <c r="P235" s="837">
        <v>0.5278435566419678</v>
      </c>
      <c r="Q235" s="850">
        <v>691</v>
      </c>
    </row>
    <row r="236" spans="1:17" ht="14.45" customHeight="1" x14ac:dyDescent="0.2">
      <c r="A236" s="831" t="s">
        <v>6417</v>
      </c>
      <c r="B236" s="832" t="s">
        <v>6418</v>
      </c>
      <c r="C236" s="832" t="s">
        <v>6412</v>
      </c>
      <c r="D236" s="832" t="s">
        <v>6510</v>
      </c>
      <c r="E236" s="832" t="s">
        <v>6507</v>
      </c>
      <c r="F236" s="849">
        <v>21</v>
      </c>
      <c r="G236" s="849">
        <v>11928</v>
      </c>
      <c r="H236" s="849">
        <v>5.240773286467487</v>
      </c>
      <c r="I236" s="849">
        <v>568</v>
      </c>
      <c r="J236" s="849">
        <v>4</v>
      </c>
      <c r="K236" s="849">
        <v>2276</v>
      </c>
      <c r="L236" s="849">
        <v>1</v>
      </c>
      <c r="M236" s="849">
        <v>569</v>
      </c>
      <c r="N236" s="849">
        <v>5</v>
      </c>
      <c r="O236" s="849">
        <v>2865</v>
      </c>
      <c r="P236" s="837">
        <v>1.2587873462214412</v>
      </c>
      <c r="Q236" s="850">
        <v>573</v>
      </c>
    </row>
    <row r="237" spans="1:17" ht="14.45" customHeight="1" x14ac:dyDescent="0.2">
      <c r="A237" s="831" t="s">
        <v>6417</v>
      </c>
      <c r="B237" s="832" t="s">
        <v>6418</v>
      </c>
      <c r="C237" s="832" t="s">
        <v>6412</v>
      </c>
      <c r="D237" s="832" t="s">
        <v>6511</v>
      </c>
      <c r="E237" s="832" t="s">
        <v>6509</v>
      </c>
      <c r="F237" s="849">
        <v>84</v>
      </c>
      <c r="G237" s="849">
        <v>63924</v>
      </c>
      <c r="H237" s="849">
        <v>1.1185301837270341</v>
      </c>
      <c r="I237" s="849">
        <v>761</v>
      </c>
      <c r="J237" s="849">
        <v>75</v>
      </c>
      <c r="K237" s="849">
        <v>57150</v>
      </c>
      <c r="L237" s="849">
        <v>1</v>
      </c>
      <c r="M237" s="849">
        <v>762</v>
      </c>
      <c r="N237" s="849">
        <v>49</v>
      </c>
      <c r="O237" s="849">
        <v>37534</v>
      </c>
      <c r="P237" s="837">
        <v>0.65676290463692033</v>
      </c>
      <c r="Q237" s="850">
        <v>766</v>
      </c>
    </row>
    <row r="238" spans="1:17" ht="14.45" customHeight="1" x14ac:dyDescent="0.2">
      <c r="A238" s="831" t="s">
        <v>6417</v>
      </c>
      <c r="B238" s="832" t="s">
        <v>6418</v>
      </c>
      <c r="C238" s="832" t="s">
        <v>6412</v>
      </c>
      <c r="D238" s="832" t="s">
        <v>6534</v>
      </c>
      <c r="E238" s="832" t="s">
        <v>6535</v>
      </c>
      <c r="F238" s="849">
        <v>2601</v>
      </c>
      <c r="G238" s="849">
        <v>2127618</v>
      </c>
      <c r="H238" s="849">
        <v>0.838548797877397</v>
      </c>
      <c r="I238" s="849">
        <v>818</v>
      </c>
      <c r="J238" s="849">
        <v>3098</v>
      </c>
      <c r="K238" s="849">
        <v>2537262</v>
      </c>
      <c r="L238" s="849">
        <v>1</v>
      </c>
      <c r="M238" s="849">
        <v>819</v>
      </c>
      <c r="N238" s="849">
        <v>3291</v>
      </c>
      <c r="O238" s="849">
        <v>2708493</v>
      </c>
      <c r="P238" s="837">
        <v>1.0674865268151259</v>
      </c>
      <c r="Q238" s="850">
        <v>823</v>
      </c>
    </row>
    <row r="239" spans="1:17" ht="14.45" customHeight="1" x14ac:dyDescent="0.2">
      <c r="A239" s="831" t="s">
        <v>6417</v>
      </c>
      <c r="B239" s="832" t="s">
        <v>6418</v>
      </c>
      <c r="C239" s="832" t="s">
        <v>6412</v>
      </c>
      <c r="D239" s="832" t="s">
        <v>6512</v>
      </c>
      <c r="E239" s="832" t="s">
        <v>6513</v>
      </c>
      <c r="F239" s="849">
        <v>11</v>
      </c>
      <c r="G239" s="849">
        <v>5082</v>
      </c>
      <c r="H239" s="849">
        <v>1.8267433501078361</v>
      </c>
      <c r="I239" s="849">
        <v>462</v>
      </c>
      <c r="J239" s="849">
        <v>6</v>
      </c>
      <c r="K239" s="849">
        <v>2782</v>
      </c>
      <c r="L239" s="849">
        <v>1</v>
      </c>
      <c r="M239" s="849">
        <v>463.66666666666669</v>
      </c>
      <c r="N239" s="849">
        <v>6</v>
      </c>
      <c r="O239" s="849">
        <v>2808</v>
      </c>
      <c r="P239" s="837">
        <v>1.0093457943925233</v>
      </c>
      <c r="Q239" s="850">
        <v>468</v>
      </c>
    </row>
    <row r="240" spans="1:17" ht="14.45" customHeight="1" x14ac:dyDescent="0.2">
      <c r="A240" s="831" t="s">
        <v>6417</v>
      </c>
      <c r="B240" s="832" t="s">
        <v>6418</v>
      </c>
      <c r="C240" s="832" t="s">
        <v>6412</v>
      </c>
      <c r="D240" s="832" t="s">
        <v>6514</v>
      </c>
      <c r="E240" s="832" t="s">
        <v>6493</v>
      </c>
      <c r="F240" s="849">
        <v>18</v>
      </c>
      <c r="G240" s="849">
        <v>8028</v>
      </c>
      <c r="H240" s="849">
        <v>2.9932885906040267</v>
      </c>
      <c r="I240" s="849">
        <v>446</v>
      </c>
      <c r="J240" s="849">
        <v>6</v>
      </c>
      <c r="K240" s="849">
        <v>2682</v>
      </c>
      <c r="L240" s="849">
        <v>1</v>
      </c>
      <c r="M240" s="849">
        <v>447</v>
      </c>
      <c r="N240" s="849">
        <v>16</v>
      </c>
      <c r="O240" s="849">
        <v>7216</v>
      </c>
      <c r="P240" s="837">
        <v>2.6905294556301267</v>
      </c>
      <c r="Q240" s="850">
        <v>451</v>
      </c>
    </row>
    <row r="241" spans="1:17" ht="14.45" customHeight="1" x14ac:dyDescent="0.2">
      <c r="A241" s="831" t="s">
        <v>6417</v>
      </c>
      <c r="B241" s="832" t="s">
        <v>6418</v>
      </c>
      <c r="C241" s="832" t="s">
        <v>6412</v>
      </c>
      <c r="D241" s="832" t="s">
        <v>6518</v>
      </c>
      <c r="E241" s="832" t="s">
        <v>6519</v>
      </c>
      <c r="F241" s="849">
        <v>1129</v>
      </c>
      <c r="G241" s="849">
        <v>242735</v>
      </c>
      <c r="H241" s="849">
        <v>0.91343042071197411</v>
      </c>
      <c r="I241" s="849">
        <v>215</v>
      </c>
      <c r="J241" s="849">
        <v>1236</v>
      </c>
      <c r="K241" s="849">
        <v>265740</v>
      </c>
      <c r="L241" s="849">
        <v>1</v>
      </c>
      <c r="M241" s="849">
        <v>215</v>
      </c>
      <c r="N241" s="849">
        <v>1299</v>
      </c>
      <c r="O241" s="849">
        <v>281883</v>
      </c>
      <c r="P241" s="837">
        <v>1.0607473470309325</v>
      </c>
      <c r="Q241" s="850">
        <v>217</v>
      </c>
    </row>
    <row r="242" spans="1:17" ht="14.45" customHeight="1" x14ac:dyDescent="0.2">
      <c r="A242" s="831" t="s">
        <v>6417</v>
      </c>
      <c r="B242" s="832" t="s">
        <v>6418</v>
      </c>
      <c r="C242" s="832" t="s">
        <v>6412</v>
      </c>
      <c r="D242" s="832" t="s">
        <v>6474</v>
      </c>
      <c r="E242" s="832" t="s">
        <v>6475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358</v>
      </c>
      <c r="P242" s="837"/>
      <c r="Q242" s="850">
        <v>358</v>
      </c>
    </row>
    <row r="243" spans="1:17" ht="14.45" customHeight="1" x14ac:dyDescent="0.2">
      <c r="A243" s="831" t="s">
        <v>6417</v>
      </c>
      <c r="B243" s="832" t="s">
        <v>6418</v>
      </c>
      <c r="C243" s="832" t="s">
        <v>6412</v>
      </c>
      <c r="D243" s="832" t="s">
        <v>6520</v>
      </c>
      <c r="E243" s="832" t="s">
        <v>6521</v>
      </c>
      <c r="F243" s="849">
        <v>9281</v>
      </c>
      <c r="G243" s="849">
        <v>788885</v>
      </c>
      <c r="H243" s="849">
        <v>0.90473235973457311</v>
      </c>
      <c r="I243" s="849">
        <v>85</v>
      </c>
      <c r="J243" s="849">
        <v>10139</v>
      </c>
      <c r="K243" s="849">
        <v>871954</v>
      </c>
      <c r="L243" s="849">
        <v>1</v>
      </c>
      <c r="M243" s="849">
        <v>86</v>
      </c>
      <c r="N243" s="849">
        <v>10253</v>
      </c>
      <c r="O243" s="849">
        <v>902264</v>
      </c>
      <c r="P243" s="837">
        <v>1.0347610080348275</v>
      </c>
      <c r="Q243" s="850">
        <v>88</v>
      </c>
    </row>
    <row r="244" spans="1:17" ht="14.45" customHeight="1" x14ac:dyDescent="0.2">
      <c r="A244" s="831" t="s">
        <v>6417</v>
      </c>
      <c r="B244" s="832" t="s">
        <v>6418</v>
      </c>
      <c r="C244" s="832" t="s">
        <v>6412</v>
      </c>
      <c r="D244" s="832" t="s">
        <v>6476</v>
      </c>
      <c r="E244" s="832" t="s">
        <v>6477</v>
      </c>
      <c r="F244" s="849">
        <v>1</v>
      </c>
      <c r="G244" s="849">
        <v>720</v>
      </c>
      <c r="H244" s="849">
        <v>1</v>
      </c>
      <c r="I244" s="849">
        <v>720</v>
      </c>
      <c r="J244" s="849">
        <v>1</v>
      </c>
      <c r="K244" s="849">
        <v>720</v>
      </c>
      <c r="L244" s="849">
        <v>1</v>
      </c>
      <c r="M244" s="849">
        <v>720</v>
      </c>
      <c r="N244" s="849"/>
      <c r="O244" s="849"/>
      <c r="P244" s="837"/>
      <c r="Q244" s="850"/>
    </row>
    <row r="245" spans="1:17" ht="14.45" customHeight="1" x14ac:dyDescent="0.2">
      <c r="A245" s="831" t="s">
        <v>6417</v>
      </c>
      <c r="B245" s="832" t="s">
        <v>6418</v>
      </c>
      <c r="C245" s="832" t="s">
        <v>6412</v>
      </c>
      <c r="D245" s="832" t="s">
        <v>6573</v>
      </c>
      <c r="E245" s="832" t="s">
        <v>6535</v>
      </c>
      <c r="F245" s="849">
        <v>5838</v>
      </c>
      <c r="G245" s="849">
        <v>5557776</v>
      </c>
      <c r="H245" s="849">
        <v>0.91452273909776838</v>
      </c>
      <c r="I245" s="849">
        <v>952</v>
      </c>
      <c r="J245" s="849">
        <v>6379</v>
      </c>
      <c r="K245" s="849">
        <v>6077242</v>
      </c>
      <c r="L245" s="849">
        <v>1</v>
      </c>
      <c r="M245" s="849">
        <v>952.69509327480796</v>
      </c>
      <c r="N245" s="849">
        <v>6242</v>
      </c>
      <c r="O245" s="849">
        <v>5967352</v>
      </c>
      <c r="P245" s="837">
        <v>0.98191778441602295</v>
      </c>
      <c r="Q245" s="850">
        <v>956</v>
      </c>
    </row>
    <row r="246" spans="1:17" ht="14.45" customHeight="1" x14ac:dyDescent="0.2">
      <c r="A246" s="831" t="s">
        <v>6417</v>
      </c>
      <c r="B246" s="832" t="s">
        <v>6418</v>
      </c>
      <c r="C246" s="832" t="s">
        <v>6412</v>
      </c>
      <c r="D246" s="832" t="s">
        <v>6482</v>
      </c>
      <c r="E246" s="832" t="s">
        <v>6483</v>
      </c>
      <c r="F246" s="849">
        <v>73</v>
      </c>
      <c r="G246" s="849">
        <v>8760</v>
      </c>
      <c r="H246" s="849">
        <v>1.0342384887839433</v>
      </c>
      <c r="I246" s="849">
        <v>120</v>
      </c>
      <c r="J246" s="849">
        <v>70</v>
      </c>
      <c r="K246" s="849">
        <v>8470</v>
      </c>
      <c r="L246" s="849">
        <v>1</v>
      </c>
      <c r="M246" s="849">
        <v>121</v>
      </c>
      <c r="N246" s="849">
        <v>61</v>
      </c>
      <c r="O246" s="849">
        <v>7442</v>
      </c>
      <c r="P246" s="837">
        <v>0.87863046044864224</v>
      </c>
      <c r="Q246" s="850">
        <v>122</v>
      </c>
    </row>
    <row r="247" spans="1:17" ht="14.45" customHeight="1" x14ac:dyDescent="0.2">
      <c r="A247" s="831" t="s">
        <v>6417</v>
      </c>
      <c r="B247" s="832" t="s">
        <v>6418</v>
      </c>
      <c r="C247" s="832" t="s">
        <v>6412</v>
      </c>
      <c r="D247" s="832" t="s">
        <v>6536</v>
      </c>
      <c r="E247" s="832" t="s">
        <v>6535</v>
      </c>
      <c r="F247" s="849">
        <v>216</v>
      </c>
      <c r="G247" s="849">
        <v>160920</v>
      </c>
      <c r="H247" s="849">
        <v>0.88769734882335416</v>
      </c>
      <c r="I247" s="849">
        <v>745</v>
      </c>
      <c r="J247" s="849">
        <v>243</v>
      </c>
      <c r="K247" s="849">
        <v>181278</v>
      </c>
      <c r="L247" s="849">
        <v>1</v>
      </c>
      <c r="M247" s="849">
        <v>746</v>
      </c>
      <c r="N247" s="849">
        <v>152</v>
      </c>
      <c r="O247" s="849">
        <v>113696</v>
      </c>
      <c r="P247" s="837">
        <v>0.62719138560663734</v>
      </c>
      <c r="Q247" s="850">
        <v>748</v>
      </c>
    </row>
    <row r="248" spans="1:17" ht="14.45" customHeight="1" x14ac:dyDescent="0.2">
      <c r="A248" s="831" t="s">
        <v>6417</v>
      </c>
      <c r="B248" s="832" t="s">
        <v>6418</v>
      </c>
      <c r="C248" s="832" t="s">
        <v>6412</v>
      </c>
      <c r="D248" s="832" t="s">
        <v>6574</v>
      </c>
      <c r="E248" s="832" t="s">
        <v>6575</v>
      </c>
      <c r="F248" s="849">
        <v>1</v>
      </c>
      <c r="G248" s="849">
        <v>58</v>
      </c>
      <c r="H248" s="849"/>
      <c r="I248" s="849">
        <v>58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6417</v>
      </c>
      <c r="B249" s="832" t="s">
        <v>6418</v>
      </c>
      <c r="C249" s="832" t="s">
        <v>6412</v>
      </c>
      <c r="D249" s="832" t="s">
        <v>6537</v>
      </c>
      <c r="E249" s="832" t="s">
        <v>6538</v>
      </c>
      <c r="F249" s="849">
        <v>572</v>
      </c>
      <c r="G249" s="849">
        <v>310596</v>
      </c>
      <c r="H249" s="849">
        <v>0.93444931163954947</v>
      </c>
      <c r="I249" s="849">
        <v>543</v>
      </c>
      <c r="J249" s="849">
        <v>611</v>
      </c>
      <c r="K249" s="849">
        <v>332384</v>
      </c>
      <c r="L249" s="849">
        <v>1</v>
      </c>
      <c r="M249" s="849">
        <v>544</v>
      </c>
      <c r="N249" s="849">
        <v>587</v>
      </c>
      <c r="O249" s="849">
        <v>320502</v>
      </c>
      <c r="P249" s="837">
        <v>0.96425219023779729</v>
      </c>
      <c r="Q249" s="850">
        <v>546</v>
      </c>
    </row>
    <row r="250" spans="1:17" ht="14.45" customHeight="1" x14ac:dyDescent="0.2">
      <c r="A250" s="831" t="s">
        <v>6417</v>
      </c>
      <c r="B250" s="832" t="s">
        <v>6418</v>
      </c>
      <c r="C250" s="832" t="s">
        <v>6412</v>
      </c>
      <c r="D250" s="832" t="s">
        <v>6522</v>
      </c>
      <c r="E250" s="832" t="s">
        <v>6523</v>
      </c>
      <c r="F250" s="849">
        <v>1</v>
      </c>
      <c r="G250" s="849">
        <v>307</v>
      </c>
      <c r="H250" s="849"/>
      <c r="I250" s="849">
        <v>307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5" customHeight="1" x14ac:dyDescent="0.2">
      <c r="A251" s="831" t="s">
        <v>6417</v>
      </c>
      <c r="B251" s="832" t="s">
        <v>6418</v>
      </c>
      <c r="C251" s="832" t="s">
        <v>6412</v>
      </c>
      <c r="D251" s="832" t="s">
        <v>6524</v>
      </c>
      <c r="E251" s="832" t="s">
        <v>6519</v>
      </c>
      <c r="F251" s="849">
        <v>47</v>
      </c>
      <c r="G251" s="849">
        <v>8366</v>
      </c>
      <c r="H251" s="849">
        <v>0.88183830504901439</v>
      </c>
      <c r="I251" s="849">
        <v>178</v>
      </c>
      <c r="J251" s="849">
        <v>53</v>
      </c>
      <c r="K251" s="849">
        <v>9487</v>
      </c>
      <c r="L251" s="849">
        <v>1</v>
      </c>
      <c r="M251" s="849">
        <v>179</v>
      </c>
      <c r="N251" s="849">
        <v>26</v>
      </c>
      <c r="O251" s="849">
        <v>4654</v>
      </c>
      <c r="P251" s="837">
        <v>0.49056603773584906</v>
      </c>
      <c r="Q251" s="850">
        <v>179</v>
      </c>
    </row>
    <row r="252" spans="1:17" ht="14.45" customHeight="1" x14ac:dyDescent="0.2">
      <c r="A252" s="831" t="s">
        <v>6417</v>
      </c>
      <c r="B252" s="832" t="s">
        <v>6418</v>
      </c>
      <c r="C252" s="832" t="s">
        <v>6412</v>
      </c>
      <c r="D252" s="832" t="s">
        <v>6525</v>
      </c>
      <c r="E252" s="832" t="s">
        <v>6523</v>
      </c>
      <c r="F252" s="849">
        <v>52</v>
      </c>
      <c r="G252" s="849">
        <v>19760</v>
      </c>
      <c r="H252" s="849">
        <v>2.357432593653066</v>
      </c>
      <c r="I252" s="849">
        <v>380</v>
      </c>
      <c r="J252" s="849">
        <v>22</v>
      </c>
      <c r="K252" s="849">
        <v>8382</v>
      </c>
      <c r="L252" s="849">
        <v>1</v>
      </c>
      <c r="M252" s="849">
        <v>381</v>
      </c>
      <c r="N252" s="849">
        <v>23</v>
      </c>
      <c r="O252" s="849">
        <v>8855</v>
      </c>
      <c r="P252" s="837">
        <v>1.0564304461942258</v>
      </c>
      <c r="Q252" s="850">
        <v>385</v>
      </c>
    </row>
    <row r="253" spans="1:17" ht="14.45" customHeight="1" x14ac:dyDescent="0.2">
      <c r="A253" s="831" t="s">
        <v>6417</v>
      </c>
      <c r="B253" s="832" t="s">
        <v>6418</v>
      </c>
      <c r="C253" s="832" t="s">
        <v>6412</v>
      </c>
      <c r="D253" s="832" t="s">
        <v>6526</v>
      </c>
      <c r="E253" s="832" t="s">
        <v>6527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275</v>
      </c>
      <c r="P253" s="837"/>
      <c r="Q253" s="850">
        <v>275</v>
      </c>
    </row>
    <row r="254" spans="1:17" ht="14.45" customHeight="1" x14ac:dyDescent="0.2">
      <c r="A254" s="831" t="s">
        <v>6417</v>
      </c>
      <c r="B254" s="832" t="s">
        <v>6418</v>
      </c>
      <c r="C254" s="832" t="s">
        <v>6412</v>
      </c>
      <c r="D254" s="832" t="s">
        <v>6576</v>
      </c>
      <c r="E254" s="832" t="s">
        <v>6577</v>
      </c>
      <c r="F254" s="849">
        <v>140</v>
      </c>
      <c r="G254" s="849">
        <v>14000</v>
      </c>
      <c r="H254" s="849">
        <v>0.89171974522292996</v>
      </c>
      <c r="I254" s="849">
        <v>100</v>
      </c>
      <c r="J254" s="849">
        <v>157</v>
      </c>
      <c r="K254" s="849">
        <v>15700</v>
      </c>
      <c r="L254" s="849">
        <v>1</v>
      </c>
      <c r="M254" s="849">
        <v>100</v>
      </c>
      <c r="N254" s="849">
        <v>162</v>
      </c>
      <c r="O254" s="849">
        <v>16200</v>
      </c>
      <c r="P254" s="837">
        <v>1.0318471337579618</v>
      </c>
      <c r="Q254" s="850">
        <v>100</v>
      </c>
    </row>
    <row r="255" spans="1:17" ht="14.45" customHeight="1" x14ac:dyDescent="0.2">
      <c r="A255" s="831" t="s">
        <v>6417</v>
      </c>
      <c r="B255" s="832" t="s">
        <v>6418</v>
      </c>
      <c r="C255" s="832" t="s">
        <v>6412</v>
      </c>
      <c r="D255" s="832" t="s">
        <v>6578</v>
      </c>
      <c r="E255" s="832" t="s">
        <v>6535</v>
      </c>
      <c r="F255" s="849">
        <v>491</v>
      </c>
      <c r="G255" s="849">
        <v>508185</v>
      </c>
      <c r="H255" s="849">
        <v>1.2449900045077711</v>
      </c>
      <c r="I255" s="849">
        <v>1035</v>
      </c>
      <c r="J255" s="849">
        <v>394</v>
      </c>
      <c r="K255" s="849">
        <v>408184</v>
      </c>
      <c r="L255" s="849">
        <v>1</v>
      </c>
      <c r="M255" s="849">
        <v>1036</v>
      </c>
      <c r="N255" s="849">
        <v>540</v>
      </c>
      <c r="O255" s="849">
        <v>561600</v>
      </c>
      <c r="P255" s="837">
        <v>1.3758501068145739</v>
      </c>
      <c r="Q255" s="850">
        <v>1040</v>
      </c>
    </row>
    <row r="256" spans="1:17" ht="14.45" customHeight="1" x14ac:dyDescent="0.2">
      <c r="A256" s="831" t="s">
        <v>6417</v>
      </c>
      <c r="B256" s="832" t="s">
        <v>6418</v>
      </c>
      <c r="C256" s="832" t="s">
        <v>6412</v>
      </c>
      <c r="D256" s="832" t="s">
        <v>6528</v>
      </c>
      <c r="E256" s="832" t="s">
        <v>6513</v>
      </c>
      <c r="F256" s="849">
        <v>2</v>
      </c>
      <c r="G256" s="849">
        <v>706</v>
      </c>
      <c r="H256" s="849">
        <v>0.99717514124293782</v>
      </c>
      <c r="I256" s="849">
        <v>353</v>
      </c>
      <c r="J256" s="849">
        <v>2</v>
      </c>
      <c r="K256" s="849">
        <v>708</v>
      </c>
      <c r="L256" s="849">
        <v>1</v>
      </c>
      <c r="M256" s="849">
        <v>354</v>
      </c>
      <c r="N256" s="849"/>
      <c r="O256" s="849"/>
      <c r="P256" s="837"/>
      <c r="Q256" s="850"/>
    </row>
    <row r="257" spans="1:17" ht="14.45" customHeight="1" x14ac:dyDescent="0.2">
      <c r="A257" s="831" t="s">
        <v>6417</v>
      </c>
      <c r="B257" s="832" t="s">
        <v>6418</v>
      </c>
      <c r="C257" s="832" t="s">
        <v>6412</v>
      </c>
      <c r="D257" s="832" t="s">
        <v>6492</v>
      </c>
      <c r="E257" s="832" t="s">
        <v>6493</v>
      </c>
      <c r="F257" s="849"/>
      <c r="G257" s="849"/>
      <c r="H257" s="849"/>
      <c r="I257" s="849"/>
      <c r="J257" s="849">
        <v>2</v>
      </c>
      <c r="K257" s="849">
        <v>748</v>
      </c>
      <c r="L257" s="849">
        <v>1</v>
      </c>
      <c r="M257" s="849">
        <v>374</v>
      </c>
      <c r="N257" s="849">
        <v>1</v>
      </c>
      <c r="O257" s="849">
        <v>376</v>
      </c>
      <c r="P257" s="837">
        <v>0.50267379679144386</v>
      </c>
      <c r="Q257" s="850">
        <v>376</v>
      </c>
    </row>
    <row r="258" spans="1:17" ht="14.45" customHeight="1" x14ac:dyDescent="0.2">
      <c r="A258" s="831" t="s">
        <v>6417</v>
      </c>
      <c r="B258" s="832" t="s">
        <v>6418</v>
      </c>
      <c r="C258" s="832" t="s">
        <v>6412</v>
      </c>
      <c r="D258" s="832" t="s">
        <v>6579</v>
      </c>
      <c r="E258" s="832" t="s">
        <v>6535</v>
      </c>
      <c r="F258" s="849">
        <v>54</v>
      </c>
      <c r="G258" s="849">
        <v>47466</v>
      </c>
      <c r="H258" s="849">
        <v>13.484659090909091</v>
      </c>
      <c r="I258" s="849">
        <v>879</v>
      </c>
      <c r="J258" s="849">
        <v>4</v>
      </c>
      <c r="K258" s="849">
        <v>3520</v>
      </c>
      <c r="L258" s="849">
        <v>1</v>
      </c>
      <c r="M258" s="849">
        <v>880</v>
      </c>
      <c r="N258" s="849"/>
      <c r="O258" s="849"/>
      <c r="P258" s="837"/>
      <c r="Q258" s="850"/>
    </row>
    <row r="259" spans="1:17" ht="14.45" customHeight="1" x14ac:dyDescent="0.2">
      <c r="A259" s="831" t="s">
        <v>6417</v>
      </c>
      <c r="B259" s="832" t="s">
        <v>6418</v>
      </c>
      <c r="C259" s="832" t="s">
        <v>6412</v>
      </c>
      <c r="D259" s="832" t="s">
        <v>6539</v>
      </c>
      <c r="E259" s="832" t="s">
        <v>6530</v>
      </c>
      <c r="F259" s="849"/>
      <c r="G259" s="849"/>
      <c r="H259" s="849"/>
      <c r="I259" s="849"/>
      <c r="J259" s="849"/>
      <c r="K259" s="849"/>
      <c r="L259" s="849"/>
      <c r="M259" s="849"/>
      <c r="N259" s="849">
        <v>14</v>
      </c>
      <c r="O259" s="849">
        <v>11592</v>
      </c>
      <c r="P259" s="837"/>
      <c r="Q259" s="850">
        <v>828</v>
      </c>
    </row>
    <row r="260" spans="1:17" ht="14.45" customHeight="1" x14ac:dyDescent="0.2">
      <c r="A260" s="831" t="s">
        <v>6417</v>
      </c>
      <c r="B260" s="832" t="s">
        <v>6418</v>
      </c>
      <c r="C260" s="832" t="s">
        <v>6412</v>
      </c>
      <c r="D260" s="832" t="s">
        <v>6494</v>
      </c>
      <c r="E260" s="832" t="s">
        <v>6495</v>
      </c>
      <c r="F260" s="849"/>
      <c r="G260" s="849"/>
      <c r="H260" s="849"/>
      <c r="I260" s="849"/>
      <c r="J260" s="849">
        <v>1</v>
      </c>
      <c r="K260" s="849">
        <v>178</v>
      </c>
      <c r="L260" s="849">
        <v>1</v>
      </c>
      <c r="M260" s="849">
        <v>178</v>
      </c>
      <c r="N260" s="849"/>
      <c r="O260" s="849"/>
      <c r="P260" s="837"/>
      <c r="Q260" s="850"/>
    </row>
    <row r="261" spans="1:17" ht="14.45" customHeight="1" x14ac:dyDescent="0.2">
      <c r="A261" s="831" t="s">
        <v>6417</v>
      </c>
      <c r="B261" s="832" t="s">
        <v>6418</v>
      </c>
      <c r="C261" s="832" t="s">
        <v>6412</v>
      </c>
      <c r="D261" s="832" t="s">
        <v>6531</v>
      </c>
      <c r="E261" s="832" t="s">
        <v>6505</v>
      </c>
      <c r="F261" s="849">
        <v>2</v>
      </c>
      <c r="G261" s="849">
        <v>808</v>
      </c>
      <c r="H261" s="849"/>
      <c r="I261" s="849">
        <v>404</v>
      </c>
      <c r="J261" s="849"/>
      <c r="K261" s="849"/>
      <c r="L261" s="849"/>
      <c r="M261" s="849"/>
      <c r="N261" s="849">
        <v>9</v>
      </c>
      <c r="O261" s="849">
        <v>3681</v>
      </c>
      <c r="P261" s="837"/>
      <c r="Q261" s="850">
        <v>409</v>
      </c>
    </row>
    <row r="262" spans="1:17" ht="14.45" customHeight="1" x14ac:dyDescent="0.2">
      <c r="A262" s="831" t="s">
        <v>6417</v>
      </c>
      <c r="B262" s="832" t="s">
        <v>6418</v>
      </c>
      <c r="C262" s="832" t="s">
        <v>6412</v>
      </c>
      <c r="D262" s="832" t="s">
        <v>6581</v>
      </c>
      <c r="E262" s="832" t="s">
        <v>6582</v>
      </c>
      <c r="F262" s="849">
        <v>2</v>
      </c>
      <c r="G262" s="849">
        <v>2760</v>
      </c>
      <c r="H262" s="849">
        <v>1.998551774076756</v>
      </c>
      <c r="I262" s="849">
        <v>1380</v>
      </c>
      <c r="J262" s="849">
        <v>1</v>
      </c>
      <c r="K262" s="849">
        <v>1381</v>
      </c>
      <c r="L262" s="849">
        <v>1</v>
      </c>
      <c r="M262" s="849">
        <v>1381</v>
      </c>
      <c r="N262" s="849"/>
      <c r="O262" s="849"/>
      <c r="P262" s="837"/>
      <c r="Q262" s="850"/>
    </row>
    <row r="263" spans="1:17" ht="14.45" customHeight="1" x14ac:dyDescent="0.2">
      <c r="A263" s="831" t="s">
        <v>583</v>
      </c>
      <c r="B263" s="832" t="s">
        <v>6611</v>
      </c>
      <c r="C263" s="832" t="s">
        <v>6412</v>
      </c>
      <c r="D263" s="832" t="s">
        <v>6612</v>
      </c>
      <c r="E263" s="832" t="s">
        <v>6613</v>
      </c>
      <c r="F263" s="849">
        <v>1</v>
      </c>
      <c r="G263" s="849">
        <v>1965</v>
      </c>
      <c r="H263" s="849"/>
      <c r="I263" s="849">
        <v>1965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583</v>
      </c>
      <c r="B264" s="832" t="s">
        <v>6611</v>
      </c>
      <c r="C264" s="832" t="s">
        <v>6412</v>
      </c>
      <c r="D264" s="832" t="s">
        <v>6614</v>
      </c>
      <c r="E264" s="832" t="s">
        <v>6615</v>
      </c>
      <c r="F264" s="849"/>
      <c r="G264" s="849"/>
      <c r="H264" s="849"/>
      <c r="I264" s="849"/>
      <c r="J264" s="849">
        <v>1</v>
      </c>
      <c r="K264" s="849">
        <v>2526</v>
      </c>
      <c r="L264" s="849">
        <v>1</v>
      </c>
      <c r="M264" s="849">
        <v>2526</v>
      </c>
      <c r="N264" s="849"/>
      <c r="O264" s="849"/>
      <c r="P264" s="837"/>
      <c r="Q264" s="850"/>
    </row>
    <row r="265" spans="1:17" ht="14.45" customHeight="1" x14ac:dyDescent="0.2">
      <c r="A265" s="831" t="s">
        <v>583</v>
      </c>
      <c r="B265" s="832" t="s">
        <v>6611</v>
      </c>
      <c r="C265" s="832" t="s">
        <v>6412</v>
      </c>
      <c r="D265" s="832" t="s">
        <v>6616</v>
      </c>
      <c r="E265" s="832" t="s">
        <v>6617</v>
      </c>
      <c r="F265" s="849">
        <v>14</v>
      </c>
      <c r="G265" s="849">
        <v>38792</v>
      </c>
      <c r="H265" s="849">
        <v>0.51785499739684149</v>
      </c>
      <c r="I265" s="849">
        <v>2770.8571428571427</v>
      </c>
      <c r="J265" s="849">
        <v>27</v>
      </c>
      <c r="K265" s="849">
        <v>74909</v>
      </c>
      <c r="L265" s="849">
        <v>1</v>
      </c>
      <c r="M265" s="849">
        <v>2774.4074074074074</v>
      </c>
      <c r="N265" s="849">
        <v>16</v>
      </c>
      <c r="O265" s="849">
        <v>44565</v>
      </c>
      <c r="P265" s="837">
        <v>0.59492183849737679</v>
      </c>
      <c r="Q265" s="850">
        <v>2785.3125</v>
      </c>
    </row>
    <row r="266" spans="1:17" ht="14.45" customHeight="1" x14ac:dyDescent="0.2">
      <c r="A266" s="831" t="s">
        <v>583</v>
      </c>
      <c r="B266" s="832" t="s">
        <v>6611</v>
      </c>
      <c r="C266" s="832" t="s">
        <v>6412</v>
      </c>
      <c r="D266" s="832" t="s">
        <v>6618</v>
      </c>
      <c r="E266" s="832" t="s">
        <v>6619</v>
      </c>
      <c r="F266" s="849">
        <v>4</v>
      </c>
      <c r="G266" s="849">
        <v>24689</v>
      </c>
      <c r="H266" s="849">
        <v>0.99874595469255667</v>
      </c>
      <c r="I266" s="849">
        <v>6172.25</v>
      </c>
      <c r="J266" s="849">
        <v>4</v>
      </c>
      <c r="K266" s="849">
        <v>24720</v>
      </c>
      <c r="L266" s="849">
        <v>1</v>
      </c>
      <c r="M266" s="849">
        <v>6180</v>
      </c>
      <c r="N266" s="849">
        <v>7</v>
      </c>
      <c r="O266" s="849">
        <v>43422</v>
      </c>
      <c r="P266" s="837">
        <v>1.7565533980582524</v>
      </c>
      <c r="Q266" s="850">
        <v>6203.1428571428569</v>
      </c>
    </row>
    <row r="267" spans="1:17" ht="14.45" customHeight="1" x14ac:dyDescent="0.2">
      <c r="A267" s="831" t="s">
        <v>583</v>
      </c>
      <c r="B267" s="832" t="s">
        <v>6611</v>
      </c>
      <c r="C267" s="832" t="s">
        <v>6412</v>
      </c>
      <c r="D267" s="832" t="s">
        <v>6620</v>
      </c>
      <c r="E267" s="832" t="s">
        <v>6621</v>
      </c>
      <c r="F267" s="849"/>
      <c r="G267" s="849"/>
      <c r="H267" s="849"/>
      <c r="I267" s="849"/>
      <c r="J267" s="849">
        <v>2</v>
      </c>
      <c r="K267" s="849">
        <v>22838</v>
      </c>
      <c r="L267" s="849">
        <v>1</v>
      </c>
      <c r="M267" s="849">
        <v>11419</v>
      </c>
      <c r="N267" s="849"/>
      <c r="O267" s="849"/>
      <c r="P267" s="837"/>
      <c r="Q267" s="850"/>
    </row>
    <row r="268" spans="1:17" ht="14.45" customHeight="1" x14ac:dyDescent="0.2">
      <c r="A268" s="831" t="s">
        <v>583</v>
      </c>
      <c r="B268" s="832" t="s">
        <v>6611</v>
      </c>
      <c r="C268" s="832" t="s">
        <v>6412</v>
      </c>
      <c r="D268" s="832" t="s">
        <v>6622</v>
      </c>
      <c r="E268" s="832" t="s">
        <v>6623</v>
      </c>
      <c r="F268" s="849"/>
      <c r="G268" s="849"/>
      <c r="H268" s="849"/>
      <c r="I268" s="849"/>
      <c r="J268" s="849">
        <v>1</v>
      </c>
      <c r="K268" s="849">
        <v>3238</v>
      </c>
      <c r="L268" s="849">
        <v>1</v>
      </c>
      <c r="M268" s="849">
        <v>3238</v>
      </c>
      <c r="N268" s="849"/>
      <c r="O268" s="849"/>
      <c r="P268" s="837"/>
      <c r="Q268" s="850"/>
    </row>
    <row r="269" spans="1:17" ht="14.45" customHeight="1" x14ac:dyDescent="0.2">
      <c r="A269" s="831" t="s">
        <v>583</v>
      </c>
      <c r="B269" s="832" t="s">
        <v>6611</v>
      </c>
      <c r="C269" s="832" t="s">
        <v>6412</v>
      </c>
      <c r="D269" s="832" t="s">
        <v>6624</v>
      </c>
      <c r="E269" s="832" t="s">
        <v>6625</v>
      </c>
      <c r="F269" s="849">
        <v>2</v>
      </c>
      <c r="G269" s="849">
        <v>4925</v>
      </c>
      <c r="H269" s="849"/>
      <c r="I269" s="849">
        <v>2462.5</v>
      </c>
      <c r="J269" s="849"/>
      <c r="K269" s="849"/>
      <c r="L269" s="849"/>
      <c r="M269" s="849"/>
      <c r="N269" s="849">
        <v>3</v>
      </c>
      <c r="O269" s="849">
        <v>7431</v>
      </c>
      <c r="P269" s="837"/>
      <c r="Q269" s="850">
        <v>2477</v>
      </c>
    </row>
    <row r="270" spans="1:17" ht="14.45" customHeight="1" x14ac:dyDescent="0.2">
      <c r="A270" s="831" t="s">
        <v>583</v>
      </c>
      <c r="B270" s="832" t="s">
        <v>6611</v>
      </c>
      <c r="C270" s="832" t="s">
        <v>6412</v>
      </c>
      <c r="D270" s="832" t="s">
        <v>6626</v>
      </c>
      <c r="E270" s="832" t="s">
        <v>6627</v>
      </c>
      <c r="F270" s="849"/>
      <c r="G270" s="849"/>
      <c r="H270" s="849"/>
      <c r="I270" s="849"/>
      <c r="J270" s="849">
        <v>1</v>
      </c>
      <c r="K270" s="849">
        <v>3485</v>
      </c>
      <c r="L270" s="849">
        <v>1</v>
      </c>
      <c r="M270" s="849">
        <v>3485</v>
      </c>
      <c r="N270" s="849">
        <v>1</v>
      </c>
      <c r="O270" s="849">
        <v>3501</v>
      </c>
      <c r="P270" s="837">
        <v>1.0045911047345768</v>
      </c>
      <c r="Q270" s="850">
        <v>3501</v>
      </c>
    </row>
    <row r="271" spans="1:17" ht="14.45" customHeight="1" x14ac:dyDescent="0.2">
      <c r="A271" s="831" t="s">
        <v>583</v>
      </c>
      <c r="B271" s="832" t="s">
        <v>6611</v>
      </c>
      <c r="C271" s="832" t="s">
        <v>6412</v>
      </c>
      <c r="D271" s="832" t="s">
        <v>6628</v>
      </c>
      <c r="E271" s="832" t="s">
        <v>6629</v>
      </c>
      <c r="F271" s="849">
        <v>17</v>
      </c>
      <c r="G271" s="849">
        <v>36482</v>
      </c>
      <c r="H271" s="849">
        <v>0.94307724123668701</v>
      </c>
      <c r="I271" s="849">
        <v>2146</v>
      </c>
      <c r="J271" s="849">
        <v>18</v>
      </c>
      <c r="K271" s="849">
        <v>38684</v>
      </c>
      <c r="L271" s="849">
        <v>1</v>
      </c>
      <c r="M271" s="849">
        <v>2149.1111111111113</v>
      </c>
      <c r="N271" s="849">
        <v>17</v>
      </c>
      <c r="O271" s="849">
        <v>36737</v>
      </c>
      <c r="P271" s="837">
        <v>0.94966911384551755</v>
      </c>
      <c r="Q271" s="850">
        <v>2161</v>
      </c>
    </row>
    <row r="272" spans="1:17" ht="14.45" customHeight="1" x14ac:dyDescent="0.2">
      <c r="A272" s="831" t="s">
        <v>583</v>
      </c>
      <c r="B272" s="832" t="s">
        <v>6611</v>
      </c>
      <c r="C272" s="832" t="s">
        <v>6412</v>
      </c>
      <c r="D272" s="832" t="s">
        <v>6630</v>
      </c>
      <c r="E272" s="832" t="s">
        <v>6631</v>
      </c>
      <c r="F272" s="849">
        <v>1</v>
      </c>
      <c r="G272" s="849">
        <v>1679</v>
      </c>
      <c r="H272" s="849">
        <v>0.24970255800118976</v>
      </c>
      <c r="I272" s="849">
        <v>1679</v>
      </c>
      <c r="J272" s="849">
        <v>4</v>
      </c>
      <c r="K272" s="849">
        <v>6724</v>
      </c>
      <c r="L272" s="849">
        <v>1</v>
      </c>
      <c r="M272" s="849">
        <v>1681</v>
      </c>
      <c r="N272" s="849"/>
      <c r="O272" s="849"/>
      <c r="P272" s="837"/>
      <c r="Q272" s="850"/>
    </row>
    <row r="273" spans="1:17" ht="14.45" customHeight="1" x14ac:dyDescent="0.2">
      <c r="A273" s="831" t="s">
        <v>583</v>
      </c>
      <c r="B273" s="832" t="s">
        <v>6611</v>
      </c>
      <c r="C273" s="832" t="s">
        <v>6412</v>
      </c>
      <c r="D273" s="832" t="s">
        <v>6632</v>
      </c>
      <c r="E273" s="832" t="s">
        <v>6633</v>
      </c>
      <c r="F273" s="849">
        <v>1</v>
      </c>
      <c r="G273" s="849">
        <v>2315</v>
      </c>
      <c r="H273" s="849">
        <v>0.33280621046578496</v>
      </c>
      <c r="I273" s="849">
        <v>2315</v>
      </c>
      <c r="J273" s="849">
        <v>3</v>
      </c>
      <c r="K273" s="849">
        <v>6956</v>
      </c>
      <c r="L273" s="849">
        <v>1</v>
      </c>
      <c r="M273" s="849">
        <v>2318.6666666666665</v>
      </c>
      <c r="N273" s="849">
        <v>1</v>
      </c>
      <c r="O273" s="849">
        <v>2330</v>
      </c>
      <c r="P273" s="837">
        <v>0.33496262219666473</v>
      </c>
      <c r="Q273" s="850">
        <v>2330</v>
      </c>
    </row>
    <row r="274" spans="1:17" ht="14.45" customHeight="1" x14ac:dyDescent="0.2">
      <c r="A274" s="831" t="s">
        <v>583</v>
      </c>
      <c r="B274" s="832" t="s">
        <v>6611</v>
      </c>
      <c r="C274" s="832" t="s">
        <v>6412</v>
      </c>
      <c r="D274" s="832" t="s">
        <v>6634</v>
      </c>
      <c r="E274" s="832" t="s">
        <v>6635</v>
      </c>
      <c r="F274" s="849">
        <v>3</v>
      </c>
      <c r="G274" s="849">
        <v>8310</v>
      </c>
      <c r="H274" s="849">
        <v>0.49942905222669631</v>
      </c>
      <c r="I274" s="849">
        <v>2770</v>
      </c>
      <c r="J274" s="849">
        <v>6</v>
      </c>
      <c r="K274" s="849">
        <v>16639</v>
      </c>
      <c r="L274" s="849">
        <v>1</v>
      </c>
      <c r="M274" s="849">
        <v>2773.1666666666665</v>
      </c>
      <c r="N274" s="849">
        <v>14</v>
      </c>
      <c r="O274" s="849">
        <v>38979</v>
      </c>
      <c r="P274" s="837">
        <v>2.3426287637478214</v>
      </c>
      <c r="Q274" s="850">
        <v>2784.2142857142858</v>
      </c>
    </row>
    <row r="275" spans="1:17" ht="14.45" customHeight="1" x14ac:dyDescent="0.2">
      <c r="A275" s="831" t="s">
        <v>583</v>
      </c>
      <c r="B275" s="832" t="s">
        <v>6611</v>
      </c>
      <c r="C275" s="832" t="s">
        <v>6412</v>
      </c>
      <c r="D275" s="832" t="s">
        <v>6636</v>
      </c>
      <c r="E275" s="832" t="s">
        <v>6637</v>
      </c>
      <c r="F275" s="849"/>
      <c r="G275" s="849"/>
      <c r="H275" s="849"/>
      <c r="I275" s="849"/>
      <c r="J275" s="849">
        <v>6</v>
      </c>
      <c r="K275" s="849">
        <v>19956</v>
      </c>
      <c r="L275" s="849">
        <v>1</v>
      </c>
      <c r="M275" s="849">
        <v>3326</v>
      </c>
      <c r="N275" s="849">
        <v>1</v>
      </c>
      <c r="O275" s="849">
        <v>3342</v>
      </c>
      <c r="P275" s="837">
        <v>0.16746843054720384</v>
      </c>
      <c r="Q275" s="850">
        <v>3342</v>
      </c>
    </row>
    <row r="276" spans="1:17" ht="14.45" customHeight="1" x14ac:dyDescent="0.2">
      <c r="A276" s="831" t="s">
        <v>583</v>
      </c>
      <c r="B276" s="832" t="s">
        <v>6611</v>
      </c>
      <c r="C276" s="832" t="s">
        <v>6412</v>
      </c>
      <c r="D276" s="832" t="s">
        <v>6638</v>
      </c>
      <c r="E276" s="832" t="s">
        <v>6639</v>
      </c>
      <c r="F276" s="849"/>
      <c r="G276" s="849"/>
      <c r="H276" s="849"/>
      <c r="I276" s="849"/>
      <c r="J276" s="849">
        <v>4</v>
      </c>
      <c r="K276" s="849">
        <v>20592</v>
      </c>
      <c r="L276" s="849">
        <v>1</v>
      </c>
      <c r="M276" s="849">
        <v>5148</v>
      </c>
      <c r="N276" s="849">
        <v>7</v>
      </c>
      <c r="O276" s="849">
        <v>36036</v>
      </c>
      <c r="P276" s="837">
        <v>1.75</v>
      </c>
      <c r="Q276" s="850">
        <v>5148</v>
      </c>
    </row>
    <row r="277" spans="1:17" ht="14.45" customHeight="1" x14ac:dyDescent="0.2">
      <c r="A277" s="831" t="s">
        <v>583</v>
      </c>
      <c r="B277" s="832" t="s">
        <v>6611</v>
      </c>
      <c r="C277" s="832" t="s">
        <v>6412</v>
      </c>
      <c r="D277" s="832" t="s">
        <v>6640</v>
      </c>
      <c r="E277" s="832" t="s">
        <v>6641</v>
      </c>
      <c r="F277" s="849"/>
      <c r="G277" s="849"/>
      <c r="H277" s="849"/>
      <c r="I277" s="849"/>
      <c r="J277" s="849">
        <v>1</v>
      </c>
      <c r="K277" s="849">
        <v>4939</v>
      </c>
      <c r="L277" s="849">
        <v>1</v>
      </c>
      <c r="M277" s="849">
        <v>4939</v>
      </c>
      <c r="N277" s="849"/>
      <c r="O277" s="849"/>
      <c r="P277" s="837"/>
      <c r="Q277" s="850"/>
    </row>
    <row r="278" spans="1:17" ht="14.45" customHeight="1" x14ac:dyDescent="0.2">
      <c r="A278" s="831" t="s">
        <v>583</v>
      </c>
      <c r="B278" s="832" t="s">
        <v>6611</v>
      </c>
      <c r="C278" s="832" t="s">
        <v>6412</v>
      </c>
      <c r="D278" s="832" t="s">
        <v>6642</v>
      </c>
      <c r="E278" s="832" t="s">
        <v>6643</v>
      </c>
      <c r="F278" s="849"/>
      <c r="G278" s="849"/>
      <c r="H278" s="849"/>
      <c r="I278" s="849"/>
      <c r="J278" s="849">
        <v>2</v>
      </c>
      <c r="K278" s="849">
        <v>1424</v>
      </c>
      <c r="L278" s="849">
        <v>1</v>
      </c>
      <c r="M278" s="849">
        <v>712</v>
      </c>
      <c r="N278" s="849"/>
      <c r="O278" s="849"/>
      <c r="P278" s="837"/>
      <c r="Q278" s="850"/>
    </row>
    <row r="279" spans="1:17" ht="14.45" customHeight="1" x14ac:dyDescent="0.2">
      <c r="A279" s="831" t="s">
        <v>583</v>
      </c>
      <c r="B279" s="832" t="s">
        <v>6611</v>
      </c>
      <c r="C279" s="832" t="s">
        <v>6412</v>
      </c>
      <c r="D279" s="832" t="s">
        <v>6644</v>
      </c>
      <c r="E279" s="832" t="s">
        <v>6645</v>
      </c>
      <c r="F279" s="849">
        <v>1</v>
      </c>
      <c r="G279" s="849">
        <v>4923</v>
      </c>
      <c r="H279" s="849">
        <v>0.99898538961038963</v>
      </c>
      <c r="I279" s="849">
        <v>4923</v>
      </c>
      <c r="J279" s="849">
        <v>1</v>
      </c>
      <c r="K279" s="849">
        <v>4928</v>
      </c>
      <c r="L279" s="849">
        <v>1</v>
      </c>
      <c r="M279" s="849">
        <v>4928</v>
      </c>
      <c r="N279" s="849"/>
      <c r="O279" s="849"/>
      <c r="P279" s="837"/>
      <c r="Q279" s="850"/>
    </row>
    <row r="280" spans="1:17" ht="14.45" customHeight="1" x14ac:dyDescent="0.2">
      <c r="A280" s="831" t="s">
        <v>583</v>
      </c>
      <c r="B280" s="832" t="s">
        <v>6611</v>
      </c>
      <c r="C280" s="832" t="s">
        <v>6412</v>
      </c>
      <c r="D280" s="832" t="s">
        <v>6646</v>
      </c>
      <c r="E280" s="832" t="s">
        <v>6647</v>
      </c>
      <c r="F280" s="849">
        <v>3</v>
      </c>
      <c r="G280" s="849">
        <v>2511</v>
      </c>
      <c r="H280" s="849">
        <v>0.33253873659118</v>
      </c>
      <c r="I280" s="849">
        <v>837</v>
      </c>
      <c r="J280" s="849">
        <v>9</v>
      </c>
      <c r="K280" s="849">
        <v>7551</v>
      </c>
      <c r="L280" s="849">
        <v>1</v>
      </c>
      <c r="M280" s="849">
        <v>839</v>
      </c>
      <c r="N280" s="849">
        <v>6</v>
      </c>
      <c r="O280" s="849">
        <v>5076</v>
      </c>
      <c r="P280" s="837">
        <v>0.6722288438617402</v>
      </c>
      <c r="Q280" s="850">
        <v>846</v>
      </c>
    </row>
    <row r="281" spans="1:17" ht="14.45" customHeight="1" x14ac:dyDescent="0.2">
      <c r="A281" s="831" t="s">
        <v>583</v>
      </c>
      <c r="B281" s="832" t="s">
        <v>6611</v>
      </c>
      <c r="C281" s="832" t="s">
        <v>6412</v>
      </c>
      <c r="D281" s="832" t="s">
        <v>6648</v>
      </c>
      <c r="E281" s="832" t="s">
        <v>6649</v>
      </c>
      <c r="F281" s="849">
        <v>3</v>
      </c>
      <c r="G281" s="849">
        <v>0</v>
      </c>
      <c r="H281" s="849"/>
      <c r="I281" s="849">
        <v>0</v>
      </c>
      <c r="J281" s="849">
        <v>6</v>
      </c>
      <c r="K281" s="849">
        <v>0</v>
      </c>
      <c r="L281" s="849"/>
      <c r="M281" s="849">
        <v>0</v>
      </c>
      <c r="N281" s="849">
        <v>7</v>
      </c>
      <c r="O281" s="849">
        <v>0</v>
      </c>
      <c r="P281" s="837"/>
      <c r="Q281" s="850">
        <v>0</v>
      </c>
    </row>
    <row r="282" spans="1:17" ht="14.45" customHeight="1" x14ac:dyDescent="0.2">
      <c r="A282" s="831" t="s">
        <v>583</v>
      </c>
      <c r="B282" s="832" t="s">
        <v>6611</v>
      </c>
      <c r="C282" s="832" t="s">
        <v>6412</v>
      </c>
      <c r="D282" s="832" t="s">
        <v>6650</v>
      </c>
      <c r="E282" s="832" t="s">
        <v>6651</v>
      </c>
      <c r="F282" s="849"/>
      <c r="G282" s="849"/>
      <c r="H282" s="849"/>
      <c r="I282" s="849"/>
      <c r="J282" s="849">
        <v>1</v>
      </c>
      <c r="K282" s="849">
        <v>0</v>
      </c>
      <c r="L282" s="849"/>
      <c r="M282" s="849">
        <v>0</v>
      </c>
      <c r="N282" s="849"/>
      <c r="O282" s="849"/>
      <c r="P282" s="837"/>
      <c r="Q282" s="850"/>
    </row>
    <row r="283" spans="1:17" ht="14.45" customHeight="1" x14ac:dyDescent="0.2">
      <c r="A283" s="831" t="s">
        <v>583</v>
      </c>
      <c r="B283" s="832" t="s">
        <v>6611</v>
      </c>
      <c r="C283" s="832" t="s">
        <v>6412</v>
      </c>
      <c r="D283" s="832" t="s">
        <v>6652</v>
      </c>
      <c r="E283" s="832" t="s">
        <v>6653</v>
      </c>
      <c r="F283" s="849">
        <v>1</v>
      </c>
      <c r="G283" s="849">
        <v>0</v>
      </c>
      <c r="H283" s="849"/>
      <c r="I283" s="849">
        <v>0</v>
      </c>
      <c r="J283" s="849">
        <v>1</v>
      </c>
      <c r="K283" s="849">
        <v>0</v>
      </c>
      <c r="L283" s="849"/>
      <c r="M283" s="849">
        <v>0</v>
      </c>
      <c r="N283" s="849"/>
      <c r="O283" s="849"/>
      <c r="P283" s="837"/>
      <c r="Q283" s="850"/>
    </row>
    <row r="284" spans="1:17" ht="14.45" customHeight="1" x14ac:dyDescent="0.2">
      <c r="A284" s="831" t="s">
        <v>583</v>
      </c>
      <c r="B284" s="832" t="s">
        <v>6611</v>
      </c>
      <c r="C284" s="832" t="s">
        <v>6412</v>
      </c>
      <c r="D284" s="832" t="s">
        <v>6652</v>
      </c>
      <c r="E284" s="832" t="s">
        <v>6654</v>
      </c>
      <c r="F284" s="849"/>
      <c r="G284" s="849"/>
      <c r="H284" s="849"/>
      <c r="I284" s="849"/>
      <c r="J284" s="849">
        <v>1</v>
      </c>
      <c r="K284" s="849">
        <v>0</v>
      </c>
      <c r="L284" s="849"/>
      <c r="M284" s="849">
        <v>0</v>
      </c>
      <c r="N284" s="849"/>
      <c r="O284" s="849"/>
      <c r="P284" s="837"/>
      <c r="Q284" s="850"/>
    </row>
    <row r="285" spans="1:17" ht="14.45" customHeight="1" x14ac:dyDescent="0.2">
      <c r="A285" s="831" t="s">
        <v>583</v>
      </c>
      <c r="B285" s="832" t="s">
        <v>6611</v>
      </c>
      <c r="C285" s="832" t="s">
        <v>6412</v>
      </c>
      <c r="D285" s="832" t="s">
        <v>6655</v>
      </c>
      <c r="E285" s="832" t="s">
        <v>6656</v>
      </c>
      <c r="F285" s="849"/>
      <c r="G285" s="849"/>
      <c r="H285" s="849"/>
      <c r="I285" s="849"/>
      <c r="J285" s="849">
        <v>1</v>
      </c>
      <c r="K285" s="849">
        <v>0</v>
      </c>
      <c r="L285" s="849"/>
      <c r="M285" s="849">
        <v>0</v>
      </c>
      <c r="N285" s="849"/>
      <c r="O285" s="849"/>
      <c r="P285" s="837"/>
      <c r="Q285" s="850"/>
    </row>
    <row r="286" spans="1:17" ht="14.45" customHeight="1" x14ac:dyDescent="0.2">
      <c r="A286" s="831" t="s">
        <v>583</v>
      </c>
      <c r="B286" s="832" t="s">
        <v>6611</v>
      </c>
      <c r="C286" s="832" t="s">
        <v>6412</v>
      </c>
      <c r="D286" s="832" t="s">
        <v>6657</v>
      </c>
      <c r="E286" s="832" t="s">
        <v>6658</v>
      </c>
      <c r="F286" s="849">
        <v>1</v>
      </c>
      <c r="G286" s="849">
        <v>0</v>
      </c>
      <c r="H286" s="849"/>
      <c r="I286" s="849">
        <v>0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583</v>
      </c>
      <c r="B287" s="832" t="s">
        <v>6611</v>
      </c>
      <c r="C287" s="832" t="s">
        <v>6412</v>
      </c>
      <c r="D287" s="832" t="s">
        <v>6657</v>
      </c>
      <c r="E287" s="832" t="s">
        <v>6659</v>
      </c>
      <c r="F287" s="849"/>
      <c r="G287" s="849"/>
      <c r="H287" s="849"/>
      <c r="I287" s="849"/>
      <c r="J287" s="849">
        <v>1</v>
      </c>
      <c r="K287" s="849">
        <v>0</v>
      </c>
      <c r="L287" s="849"/>
      <c r="M287" s="849">
        <v>0</v>
      </c>
      <c r="N287" s="849"/>
      <c r="O287" s="849"/>
      <c r="P287" s="837"/>
      <c r="Q287" s="850"/>
    </row>
    <row r="288" spans="1:17" ht="14.45" customHeight="1" x14ac:dyDescent="0.2">
      <c r="A288" s="831" t="s">
        <v>583</v>
      </c>
      <c r="B288" s="832" t="s">
        <v>6611</v>
      </c>
      <c r="C288" s="832" t="s">
        <v>6412</v>
      </c>
      <c r="D288" s="832" t="s">
        <v>6660</v>
      </c>
      <c r="E288" s="832" t="s">
        <v>6661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0</v>
      </c>
      <c r="P288" s="837"/>
      <c r="Q288" s="850">
        <v>0</v>
      </c>
    </row>
    <row r="289" spans="1:17" ht="14.45" customHeight="1" x14ac:dyDescent="0.2">
      <c r="A289" s="831" t="s">
        <v>583</v>
      </c>
      <c r="B289" s="832" t="s">
        <v>6611</v>
      </c>
      <c r="C289" s="832" t="s">
        <v>6412</v>
      </c>
      <c r="D289" s="832" t="s">
        <v>6662</v>
      </c>
      <c r="E289" s="832" t="s">
        <v>6663</v>
      </c>
      <c r="F289" s="849">
        <v>2</v>
      </c>
      <c r="G289" s="849">
        <v>0</v>
      </c>
      <c r="H289" s="849"/>
      <c r="I289" s="849">
        <v>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583</v>
      </c>
      <c r="B290" s="832" t="s">
        <v>6611</v>
      </c>
      <c r="C290" s="832" t="s">
        <v>6412</v>
      </c>
      <c r="D290" s="832" t="s">
        <v>6664</v>
      </c>
      <c r="E290" s="832" t="s">
        <v>6665</v>
      </c>
      <c r="F290" s="849">
        <v>1</v>
      </c>
      <c r="G290" s="849">
        <v>0</v>
      </c>
      <c r="H290" s="849"/>
      <c r="I290" s="849">
        <v>0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583</v>
      </c>
      <c r="B291" s="832" t="s">
        <v>6611</v>
      </c>
      <c r="C291" s="832" t="s">
        <v>6412</v>
      </c>
      <c r="D291" s="832" t="s">
        <v>6666</v>
      </c>
      <c r="E291" s="832" t="s">
        <v>6667</v>
      </c>
      <c r="F291" s="849">
        <v>1</v>
      </c>
      <c r="G291" s="849">
        <v>0</v>
      </c>
      <c r="H291" s="849"/>
      <c r="I291" s="849">
        <v>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583</v>
      </c>
      <c r="B292" s="832" t="s">
        <v>6611</v>
      </c>
      <c r="C292" s="832" t="s">
        <v>6412</v>
      </c>
      <c r="D292" s="832" t="s">
        <v>6668</v>
      </c>
      <c r="E292" s="832" t="s">
        <v>6669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0</v>
      </c>
      <c r="P292" s="837"/>
      <c r="Q292" s="850">
        <v>0</v>
      </c>
    </row>
    <row r="293" spans="1:17" ht="14.45" customHeight="1" x14ac:dyDescent="0.2">
      <c r="A293" s="831" t="s">
        <v>583</v>
      </c>
      <c r="B293" s="832" t="s">
        <v>6611</v>
      </c>
      <c r="C293" s="832" t="s">
        <v>6412</v>
      </c>
      <c r="D293" s="832" t="s">
        <v>6670</v>
      </c>
      <c r="E293" s="832" t="s">
        <v>6671</v>
      </c>
      <c r="F293" s="849"/>
      <c r="G293" s="849"/>
      <c r="H293" s="849"/>
      <c r="I293" s="849"/>
      <c r="J293" s="849">
        <v>1</v>
      </c>
      <c r="K293" s="849">
        <v>0</v>
      </c>
      <c r="L293" s="849"/>
      <c r="M293" s="849">
        <v>0</v>
      </c>
      <c r="N293" s="849"/>
      <c r="O293" s="849"/>
      <c r="P293" s="837"/>
      <c r="Q293" s="850"/>
    </row>
    <row r="294" spans="1:17" ht="14.45" customHeight="1" x14ac:dyDescent="0.2">
      <c r="A294" s="831" t="s">
        <v>583</v>
      </c>
      <c r="B294" s="832" t="s">
        <v>6611</v>
      </c>
      <c r="C294" s="832" t="s">
        <v>6412</v>
      </c>
      <c r="D294" s="832" t="s">
        <v>6672</v>
      </c>
      <c r="E294" s="832" t="s">
        <v>6673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0</v>
      </c>
      <c r="P294" s="837"/>
      <c r="Q294" s="850">
        <v>0</v>
      </c>
    </row>
    <row r="295" spans="1:17" ht="14.45" customHeight="1" x14ac:dyDescent="0.2">
      <c r="A295" s="831" t="s">
        <v>583</v>
      </c>
      <c r="B295" s="832" t="s">
        <v>6611</v>
      </c>
      <c r="C295" s="832" t="s">
        <v>6412</v>
      </c>
      <c r="D295" s="832" t="s">
        <v>6674</v>
      </c>
      <c r="E295" s="832" t="s">
        <v>6675</v>
      </c>
      <c r="F295" s="849"/>
      <c r="G295" s="849"/>
      <c r="H295" s="849"/>
      <c r="I295" s="849"/>
      <c r="J295" s="849">
        <v>1</v>
      </c>
      <c r="K295" s="849">
        <v>0</v>
      </c>
      <c r="L295" s="849"/>
      <c r="M295" s="849">
        <v>0</v>
      </c>
      <c r="N295" s="849"/>
      <c r="O295" s="849"/>
      <c r="P295" s="837"/>
      <c r="Q295" s="850"/>
    </row>
    <row r="296" spans="1:17" ht="14.45" customHeight="1" x14ac:dyDescent="0.2">
      <c r="A296" s="831" t="s">
        <v>583</v>
      </c>
      <c r="B296" s="832" t="s">
        <v>6611</v>
      </c>
      <c r="C296" s="832" t="s">
        <v>6412</v>
      </c>
      <c r="D296" s="832" t="s">
        <v>6676</v>
      </c>
      <c r="E296" s="832" t="s">
        <v>6677</v>
      </c>
      <c r="F296" s="849"/>
      <c r="G296" s="849"/>
      <c r="H296" s="849"/>
      <c r="I296" s="849"/>
      <c r="J296" s="849">
        <v>1</v>
      </c>
      <c r="K296" s="849">
        <v>0</v>
      </c>
      <c r="L296" s="849"/>
      <c r="M296" s="849">
        <v>0</v>
      </c>
      <c r="N296" s="849"/>
      <c r="O296" s="849"/>
      <c r="P296" s="837"/>
      <c r="Q296" s="850"/>
    </row>
    <row r="297" spans="1:17" ht="14.45" customHeight="1" x14ac:dyDescent="0.2">
      <c r="A297" s="831" t="s">
        <v>583</v>
      </c>
      <c r="B297" s="832" t="s">
        <v>6611</v>
      </c>
      <c r="C297" s="832" t="s">
        <v>6412</v>
      </c>
      <c r="D297" s="832" t="s">
        <v>6676</v>
      </c>
      <c r="E297" s="832" t="s">
        <v>6678</v>
      </c>
      <c r="F297" s="849"/>
      <c r="G297" s="849"/>
      <c r="H297" s="849"/>
      <c r="I297" s="849"/>
      <c r="J297" s="849">
        <v>0</v>
      </c>
      <c r="K297" s="849">
        <v>0</v>
      </c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583</v>
      </c>
      <c r="B298" s="832" t="s">
        <v>6611</v>
      </c>
      <c r="C298" s="832" t="s">
        <v>6412</v>
      </c>
      <c r="D298" s="832" t="s">
        <v>6679</v>
      </c>
      <c r="E298" s="832" t="s">
        <v>6680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0</v>
      </c>
      <c r="P298" s="837"/>
      <c r="Q298" s="850">
        <v>0</v>
      </c>
    </row>
    <row r="299" spans="1:17" ht="14.45" customHeight="1" x14ac:dyDescent="0.2">
      <c r="A299" s="831" t="s">
        <v>583</v>
      </c>
      <c r="B299" s="832" t="s">
        <v>6611</v>
      </c>
      <c r="C299" s="832" t="s">
        <v>6412</v>
      </c>
      <c r="D299" s="832" t="s">
        <v>6681</v>
      </c>
      <c r="E299" s="832" t="s">
        <v>6682</v>
      </c>
      <c r="F299" s="849">
        <v>1</v>
      </c>
      <c r="G299" s="849">
        <v>0</v>
      </c>
      <c r="H299" s="849"/>
      <c r="I299" s="849">
        <v>0</v>
      </c>
      <c r="J299" s="849"/>
      <c r="K299" s="849"/>
      <c r="L299" s="849"/>
      <c r="M299" s="849"/>
      <c r="N299" s="849">
        <v>1</v>
      </c>
      <c r="O299" s="849">
        <v>0</v>
      </c>
      <c r="P299" s="837"/>
      <c r="Q299" s="850">
        <v>0</v>
      </c>
    </row>
    <row r="300" spans="1:17" ht="14.45" customHeight="1" x14ac:dyDescent="0.2">
      <c r="A300" s="831" t="s">
        <v>583</v>
      </c>
      <c r="B300" s="832" t="s">
        <v>6611</v>
      </c>
      <c r="C300" s="832" t="s">
        <v>6412</v>
      </c>
      <c r="D300" s="832" t="s">
        <v>6683</v>
      </c>
      <c r="E300" s="832" t="s">
        <v>6684</v>
      </c>
      <c r="F300" s="849">
        <v>1</v>
      </c>
      <c r="G300" s="849">
        <v>0</v>
      </c>
      <c r="H300" s="849"/>
      <c r="I300" s="849">
        <v>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583</v>
      </c>
      <c r="B301" s="832" t="s">
        <v>6611</v>
      </c>
      <c r="C301" s="832" t="s">
        <v>6412</v>
      </c>
      <c r="D301" s="832" t="s">
        <v>6685</v>
      </c>
      <c r="E301" s="832" t="s">
        <v>6686</v>
      </c>
      <c r="F301" s="849">
        <v>5</v>
      </c>
      <c r="G301" s="849">
        <v>0</v>
      </c>
      <c r="H301" s="849"/>
      <c r="I301" s="849">
        <v>0</v>
      </c>
      <c r="J301" s="849">
        <v>5</v>
      </c>
      <c r="K301" s="849">
        <v>0</v>
      </c>
      <c r="L301" s="849"/>
      <c r="M301" s="849">
        <v>0</v>
      </c>
      <c r="N301" s="849">
        <v>7</v>
      </c>
      <c r="O301" s="849">
        <v>0</v>
      </c>
      <c r="P301" s="837"/>
      <c r="Q301" s="850">
        <v>0</v>
      </c>
    </row>
    <row r="302" spans="1:17" ht="14.45" customHeight="1" x14ac:dyDescent="0.2">
      <c r="A302" s="831" t="s">
        <v>583</v>
      </c>
      <c r="B302" s="832" t="s">
        <v>6611</v>
      </c>
      <c r="C302" s="832" t="s">
        <v>6412</v>
      </c>
      <c r="D302" s="832" t="s">
        <v>6687</v>
      </c>
      <c r="E302" s="832" t="s">
        <v>6688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539</v>
      </c>
      <c r="P302" s="837"/>
      <c r="Q302" s="850">
        <v>539</v>
      </c>
    </row>
    <row r="303" spans="1:17" ht="14.45" customHeight="1" x14ac:dyDescent="0.2">
      <c r="A303" s="831" t="s">
        <v>583</v>
      </c>
      <c r="B303" s="832" t="s">
        <v>6611</v>
      </c>
      <c r="C303" s="832" t="s">
        <v>6412</v>
      </c>
      <c r="D303" s="832" t="s">
        <v>6689</v>
      </c>
      <c r="E303" s="832" t="s">
        <v>6690</v>
      </c>
      <c r="F303" s="849"/>
      <c r="G303" s="849"/>
      <c r="H303" s="849"/>
      <c r="I303" s="849"/>
      <c r="J303" s="849">
        <v>2</v>
      </c>
      <c r="K303" s="849">
        <v>5628</v>
      </c>
      <c r="L303" s="849">
        <v>1</v>
      </c>
      <c r="M303" s="849">
        <v>2814</v>
      </c>
      <c r="N303" s="849">
        <v>3</v>
      </c>
      <c r="O303" s="849">
        <v>8481</v>
      </c>
      <c r="P303" s="837">
        <v>1.5069296375266525</v>
      </c>
      <c r="Q303" s="850">
        <v>2827</v>
      </c>
    </row>
    <row r="304" spans="1:17" ht="14.45" customHeight="1" x14ac:dyDescent="0.2">
      <c r="A304" s="831" t="s">
        <v>583</v>
      </c>
      <c r="B304" s="832" t="s">
        <v>6611</v>
      </c>
      <c r="C304" s="832" t="s">
        <v>6412</v>
      </c>
      <c r="D304" s="832" t="s">
        <v>6691</v>
      </c>
      <c r="E304" s="832" t="s">
        <v>6692</v>
      </c>
      <c r="F304" s="849">
        <v>1</v>
      </c>
      <c r="G304" s="849">
        <v>840</v>
      </c>
      <c r="H304" s="849">
        <v>0.49881235154394299</v>
      </c>
      <c r="I304" s="849">
        <v>840</v>
      </c>
      <c r="J304" s="849">
        <v>2</v>
      </c>
      <c r="K304" s="849">
        <v>1684</v>
      </c>
      <c r="L304" s="849">
        <v>1</v>
      </c>
      <c r="M304" s="849">
        <v>842</v>
      </c>
      <c r="N304" s="849"/>
      <c r="O304" s="849"/>
      <c r="P304" s="837"/>
      <c r="Q304" s="850"/>
    </row>
    <row r="305" spans="1:17" ht="14.45" customHeight="1" x14ac:dyDescent="0.2">
      <c r="A305" s="831" t="s">
        <v>583</v>
      </c>
      <c r="B305" s="832" t="s">
        <v>6611</v>
      </c>
      <c r="C305" s="832" t="s">
        <v>6412</v>
      </c>
      <c r="D305" s="832" t="s">
        <v>6693</v>
      </c>
      <c r="E305" s="832" t="s">
        <v>6694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872</v>
      </c>
      <c r="P305" s="837"/>
      <c r="Q305" s="850">
        <v>872</v>
      </c>
    </row>
    <row r="306" spans="1:17" ht="14.45" customHeight="1" x14ac:dyDescent="0.2">
      <c r="A306" s="831" t="s">
        <v>583</v>
      </c>
      <c r="B306" s="832" t="s">
        <v>6611</v>
      </c>
      <c r="C306" s="832" t="s">
        <v>6412</v>
      </c>
      <c r="D306" s="832" t="s">
        <v>6695</v>
      </c>
      <c r="E306" s="832" t="s">
        <v>6696</v>
      </c>
      <c r="F306" s="849">
        <v>1</v>
      </c>
      <c r="G306" s="849">
        <v>6288</v>
      </c>
      <c r="H306" s="849">
        <v>0.33290978398983484</v>
      </c>
      <c r="I306" s="849">
        <v>6288</v>
      </c>
      <c r="J306" s="849">
        <v>3</v>
      </c>
      <c r="K306" s="849">
        <v>18888</v>
      </c>
      <c r="L306" s="849">
        <v>1</v>
      </c>
      <c r="M306" s="849">
        <v>6296</v>
      </c>
      <c r="N306" s="849"/>
      <c r="O306" s="849"/>
      <c r="P306" s="837"/>
      <c r="Q306" s="850"/>
    </row>
    <row r="307" spans="1:17" ht="14.45" customHeight="1" x14ac:dyDescent="0.2">
      <c r="A307" s="831" t="s">
        <v>583</v>
      </c>
      <c r="B307" s="832" t="s">
        <v>6611</v>
      </c>
      <c r="C307" s="832" t="s">
        <v>6412</v>
      </c>
      <c r="D307" s="832" t="s">
        <v>6697</v>
      </c>
      <c r="E307" s="832" t="s">
        <v>6698</v>
      </c>
      <c r="F307" s="849">
        <v>2</v>
      </c>
      <c r="G307" s="849">
        <v>18692</v>
      </c>
      <c r="H307" s="849">
        <v>0.66559840472883947</v>
      </c>
      <c r="I307" s="849">
        <v>9346</v>
      </c>
      <c r="J307" s="849">
        <v>3</v>
      </c>
      <c r="K307" s="849">
        <v>28083</v>
      </c>
      <c r="L307" s="849">
        <v>1</v>
      </c>
      <c r="M307" s="849">
        <v>9361</v>
      </c>
      <c r="N307" s="849">
        <v>7</v>
      </c>
      <c r="O307" s="849">
        <v>65863</v>
      </c>
      <c r="P307" s="837">
        <v>2.3452978670369973</v>
      </c>
      <c r="Q307" s="850">
        <v>9409</v>
      </c>
    </row>
    <row r="308" spans="1:17" ht="14.45" customHeight="1" x14ac:dyDescent="0.2">
      <c r="A308" s="831" t="s">
        <v>583</v>
      </c>
      <c r="B308" s="832" t="s">
        <v>6611</v>
      </c>
      <c r="C308" s="832" t="s">
        <v>6412</v>
      </c>
      <c r="D308" s="832" t="s">
        <v>6699</v>
      </c>
      <c r="E308" s="832" t="s">
        <v>6700</v>
      </c>
      <c r="F308" s="849"/>
      <c r="G308" s="849"/>
      <c r="H308" s="849"/>
      <c r="I308" s="849"/>
      <c r="J308" s="849">
        <v>1</v>
      </c>
      <c r="K308" s="849">
        <v>446</v>
      </c>
      <c r="L308" s="849">
        <v>1</v>
      </c>
      <c r="M308" s="849">
        <v>446</v>
      </c>
      <c r="N308" s="849">
        <v>2</v>
      </c>
      <c r="O308" s="849">
        <v>896</v>
      </c>
      <c r="P308" s="837">
        <v>2.0089686098654709</v>
      </c>
      <c r="Q308" s="850">
        <v>448</v>
      </c>
    </row>
    <row r="309" spans="1:17" ht="14.45" customHeight="1" x14ac:dyDescent="0.2">
      <c r="A309" s="831" t="s">
        <v>583</v>
      </c>
      <c r="B309" s="832" t="s">
        <v>6611</v>
      </c>
      <c r="C309" s="832" t="s">
        <v>6412</v>
      </c>
      <c r="D309" s="832" t="s">
        <v>6701</v>
      </c>
      <c r="E309" s="832" t="s">
        <v>6702</v>
      </c>
      <c r="F309" s="849">
        <v>6</v>
      </c>
      <c r="G309" s="849">
        <v>5190</v>
      </c>
      <c r="H309" s="849">
        <v>0.37456697459584298</v>
      </c>
      <c r="I309" s="849">
        <v>865</v>
      </c>
      <c r="J309" s="849">
        <v>16</v>
      </c>
      <c r="K309" s="849">
        <v>13856</v>
      </c>
      <c r="L309" s="849">
        <v>1</v>
      </c>
      <c r="M309" s="849">
        <v>866</v>
      </c>
      <c r="N309" s="849">
        <v>12</v>
      </c>
      <c r="O309" s="849">
        <v>10447</v>
      </c>
      <c r="P309" s="837">
        <v>0.75396939953810627</v>
      </c>
      <c r="Q309" s="850">
        <v>870.58333333333337</v>
      </c>
    </row>
    <row r="310" spans="1:17" ht="14.45" customHeight="1" x14ac:dyDescent="0.2">
      <c r="A310" s="831" t="s">
        <v>583</v>
      </c>
      <c r="B310" s="832" t="s">
        <v>6611</v>
      </c>
      <c r="C310" s="832" t="s">
        <v>6412</v>
      </c>
      <c r="D310" s="832" t="s">
        <v>6703</v>
      </c>
      <c r="E310" s="832" t="s">
        <v>6704</v>
      </c>
      <c r="F310" s="849">
        <v>1</v>
      </c>
      <c r="G310" s="849">
        <v>5906</v>
      </c>
      <c r="H310" s="849"/>
      <c r="I310" s="849">
        <v>5906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583</v>
      </c>
      <c r="B311" s="832" t="s">
        <v>6611</v>
      </c>
      <c r="C311" s="832" t="s">
        <v>6412</v>
      </c>
      <c r="D311" s="832" t="s">
        <v>6705</v>
      </c>
      <c r="E311" s="832" t="s">
        <v>6706</v>
      </c>
      <c r="F311" s="849"/>
      <c r="G311" s="849"/>
      <c r="H311" s="849"/>
      <c r="I311" s="849"/>
      <c r="J311" s="849">
        <v>4</v>
      </c>
      <c r="K311" s="849">
        <v>14476</v>
      </c>
      <c r="L311" s="849">
        <v>1</v>
      </c>
      <c r="M311" s="849">
        <v>3619</v>
      </c>
      <c r="N311" s="849">
        <v>3</v>
      </c>
      <c r="O311" s="849">
        <v>10911</v>
      </c>
      <c r="P311" s="837">
        <v>0.75373031224095055</v>
      </c>
      <c r="Q311" s="850">
        <v>3637</v>
      </c>
    </row>
    <row r="312" spans="1:17" ht="14.45" customHeight="1" x14ac:dyDescent="0.2">
      <c r="A312" s="831" t="s">
        <v>583</v>
      </c>
      <c r="B312" s="832" t="s">
        <v>6611</v>
      </c>
      <c r="C312" s="832" t="s">
        <v>6412</v>
      </c>
      <c r="D312" s="832" t="s">
        <v>6707</v>
      </c>
      <c r="E312" s="832" t="s">
        <v>6708</v>
      </c>
      <c r="F312" s="849"/>
      <c r="G312" s="849"/>
      <c r="H312" s="849"/>
      <c r="I312" s="849"/>
      <c r="J312" s="849">
        <v>1</v>
      </c>
      <c r="K312" s="849">
        <v>3752</v>
      </c>
      <c r="L312" s="849">
        <v>1</v>
      </c>
      <c r="M312" s="849">
        <v>3752</v>
      </c>
      <c r="N312" s="849">
        <v>2</v>
      </c>
      <c r="O312" s="849">
        <v>7558</v>
      </c>
      <c r="P312" s="837">
        <v>2.0143923240938166</v>
      </c>
      <c r="Q312" s="850">
        <v>3779</v>
      </c>
    </row>
    <row r="313" spans="1:17" ht="14.45" customHeight="1" x14ac:dyDescent="0.2">
      <c r="A313" s="831" t="s">
        <v>583</v>
      </c>
      <c r="B313" s="832" t="s">
        <v>6611</v>
      </c>
      <c r="C313" s="832" t="s">
        <v>6412</v>
      </c>
      <c r="D313" s="832" t="s">
        <v>6709</v>
      </c>
      <c r="E313" s="832" t="s">
        <v>6710</v>
      </c>
      <c r="F313" s="849">
        <v>1</v>
      </c>
      <c r="G313" s="849">
        <v>183</v>
      </c>
      <c r="H313" s="849"/>
      <c r="I313" s="849">
        <v>183</v>
      </c>
      <c r="J313" s="849"/>
      <c r="K313" s="849"/>
      <c r="L313" s="849"/>
      <c r="M313" s="849"/>
      <c r="N313" s="849">
        <v>1</v>
      </c>
      <c r="O313" s="849">
        <v>376</v>
      </c>
      <c r="P313" s="837"/>
      <c r="Q313" s="850">
        <v>376</v>
      </c>
    </row>
    <row r="314" spans="1:17" ht="14.45" customHeight="1" x14ac:dyDescent="0.2">
      <c r="A314" s="831" t="s">
        <v>583</v>
      </c>
      <c r="B314" s="832" t="s">
        <v>6611</v>
      </c>
      <c r="C314" s="832" t="s">
        <v>6412</v>
      </c>
      <c r="D314" s="832" t="s">
        <v>6711</v>
      </c>
      <c r="E314" s="832" t="s">
        <v>6712</v>
      </c>
      <c r="F314" s="849">
        <v>1</v>
      </c>
      <c r="G314" s="849">
        <v>1985</v>
      </c>
      <c r="H314" s="849">
        <v>0.99849094567404428</v>
      </c>
      <c r="I314" s="849">
        <v>1985</v>
      </c>
      <c r="J314" s="849">
        <v>1</v>
      </c>
      <c r="K314" s="849">
        <v>1988</v>
      </c>
      <c r="L314" s="849">
        <v>1</v>
      </c>
      <c r="M314" s="849">
        <v>1988</v>
      </c>
      <c r="N314" s="849"/>
      <c r="O314" s="849"/>
      <c r="P314" s="837"/>
      <c r="Q314" s="850"/>
    </row>
    <row r="315" spans="1:17" ht="14.45" customHeight="1" x14ac:dyDescent="0.2">
      <c r="A315" s="831" t="s">
        <v>583</v>
      </c>
      <c r="B315" s="832" t="s">
        <v>6611</v>
      </c>
      <c r="C315" s="832" t="s">
        <v>6412</v>
      </c>
      <c r="D315" s="832" t="s">
        <v>6713</v>
      </c>
      <c r="E315" s="832" t="s">
        <v>6714</v>
      </c>
      <c r="F315" s="849">
        <v>2</v>
      </c>
      <c r="G315" s="849">
        <v>32168</v>
      </c>
      <c r="H315" s="849">
        <v>0.99847906384827889</v>
      </c>
      <c r="I315" s="849">
        <v>16084</v>
      </c>
      <c r="J315" s="849">
        <v>2</v>
      </c>
      <c r="K315" s="849">
        <v>32217</v>
      </c>
      <c r="L315" s="849">
        <v>1</v>
      </c>
      <c r="M315" s="849">
        <v>16108.5</v>
      </c>
      <c r="N315" s="849">
        <v>4</v>
      </c>
      <c r="O315" s="849">
        <v>64760</v>
      </c>
      <c r="P315" s="837">
        <v>2.0101188813359405</v>
      </c>
      <c r="Q315" s="850">
        <v>16190</v>
      </c>
    </row>
    <row r="316" spans="1:17" ht="14.45" customHeight="1" x14ac:dyDescent="0.2">
      <c r="A316" s="831" t="s">
        <v>583</v>
      </c>
      <c r="B316" s="832" t="s">
        <v>6611</v>
      </c>
      <c r="C316" s="832" t="s">
        <v>6412</v>
      </c>
      <c r="D316" s="832" t="s">
        <v>6715</v>
      </c>
      <c r="E316" s="832" t="s">
        <v>6716</v>
      </c>
      <c r="F316" s="849">
        <v>1</v>
      </c>
      <c r="G316" s="849">
        <v>0</v>
      </c>
      <c r="H316" s="849"/>
      <c r="I316" s="849">
        <v>0</v>
      </c>
      <c r="J316" s="849">
        <v>3</v>
      </c>
      <c r="K316" s="849">
        <v>0</v>
      </c>
      <c r="L316" s="849"/>
      <c r="M316" s="849">
        <v>0</v>
      </c>
      <c r="N316" s="849">
        <v>5</v>
      </c>
      <c r="O316" s="849">
        <v>0</v>
      </c>
      <c r="P316" s="837"/>
      <c r="Q316" s="850">
        <v>0</v>
      </c>
    </row>
    <row r="317" spans="1:17" ht="14.45" customHeight="1" x14ac:dyDescent="0.2">
      <c r="A317" s="831" t="s">
        <v>583</v>
      </c>
      <c r="B317" s="832" t="s">
        <v>6611</v>
      </c>
      <c r="C317" s="832" t="s">
        <v>6412</v>
      </c>
      <c r="D317" s="832" t="s">
        <v>6717</v>
      </c>
      <c r="E317" s="832" t="s">
        <v>6718</v>
      </c>
      <c r="F317" s="849">
        <v>1</v>
      </c>
      <c r="G317" s="849">
        <v>390</v>
      </c>
      <c r="H317" s="849">
        <v>0.33248081841432225</v>
      </c>
      <c r="I317" s="849">
        <v>390</v>
      </c>
      <c r="J317" s="849">
        <v>3</v>
      </c>
      <c r="K317" s="849">
        <v>1173</v>
      </c>
      <c r="L317" s="849">
        <v>1</v>
      </c>
      <c r="M317" s="849">
        <v>391</v>
      </c>
      <c r="N317" s="849"/>
      <c r="O317" s="849"/>
      <c r="P317" s="837"/>
      <c r="Q317" s="850"/>
    </row>
    <row r="318" spans="1:17" ht="14.45" customHeight="1" x14ac:dyDescent="0.2">
      <c r="A318" s="831" t="s">
        <v>583</v>
      </c>
      <c r="B318" s="832" t="s">
        <v>6611</v>
      </c>
      <c r="C318" s="832" t="s">
        <v>6412</v>
      </c>
      <c r="D318" s="832" t="s">
        <v>6719</v>
      </c>
      <c r="E318" s="832" t="s">
        <v>6720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2748</v>
      </c>
      <c r="P318" s="837"/>
      <c r="Q318" s="850">
        <v>2748</v>
      </c>
    </row>
    <row r="319" spans="1:17" ht="14.45" customHeight="1" x14ac:dyDescent="0.2">
      <c r="A319" s="831" t="s">
        <v>583</v>
      </c>
      <c r="B319" s="832" t="s">
        <v>6611</v>
      </c>
      <c r="C319" s="832" t="s">
        <v>6412</v>
      </c>
      <c r="D319" s="832" t="s">
        <v>6721</v>
      </c>
      <c r="E319" s="832" t="s">
        <v>6722</v>
      </c>
      <c r="F319" s="849"/>
      <c r="G319" s="849"/>
      <c r="H319" s="849"/>
      <c r="I319" s="849"/>
      <c r="J319" s="849">
        <v>1</v>
      </c>
      <c r="K319" s="849">
        <v>0</v>
      </c>
      <c r="L319" s="849"/>
      <c r="M319" s="849">
        <v>0</v>
      </c>
      <c r="N319" s="849"/>
      <c r="O319" s="849"/>
      <c r="P319" s="837"/>
      <c r="Q319" s="850"/>
    </row>
    <row r="320" spans="1:17" ht="14.45" customHeight="1" x14ac:dyDescent="0.2">
      <c r="A320" s="831" t="s">
        <v>583</v>
      </c>
      <c r="B320" s="832" t="s">
        <v>6611</v>
      </c>
      <c r="C320" s="832" t="s">
        <v>6412</v>
      </c>
      <c r="D320" s="832" t="s">
        <v>6723</v>
      </c>
      <c r="E320" s="832" t="s">
        <v>6724</v>
      </c>
      <c r="F320" s="849">
        <v>1</v>
      </c>
      <c r="G320" s="849">
        <v>3179</v>
      </c>
      <c r="H320" s="849"/>
      <c r="I320" s="849">
        <v>3179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583</v>
      </c>
      <c r="B321" s="832" t="s">
        <v>6611</v>
      </c>
      <c r="C321" s="832" t="s">
        <v>6412</v>
      </c>
      <c r="D321" s="832" t="s">
        <v>6725</v>
      </c>
      <c r="E321" s="832" t="s">
        <v>6726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7540</v>
      </c>
      <c r="P321" s="837"/>
      <c r="Q321" s="850">
        <v>7540</v>
      </c>
    </row>
    <row r="322" spans="1:17" ht="14.45" customHeight="1" x14ac:dyDescent="0.2">
      <c r="A322" s="831" t="s">
        <v>583</v>
      </c>
      <c r="B322" s="832" t="s">
        <v>6611</v>
      </c>
      <c r="C322" s="832" t="s">
        <v>6412</v>
      </c>
      <c r="D322" s="832" t="s">
        <v>6727</v>
      </c>
      <c r="E322" s="832" t="s">
        <v>6728</v>
      </c>
      <c r="F322" s="849">
        <v>5</v>
      </c>
      <c r="G322" s="849">
        <v>0</v>
      </c>
      <c r="H322" s="849"/>
      <c r="I322" s="849">
        <v>0</v>
      </c>
      <c r="J322" s="849">
        <v>6</v>
      </c>
      <c r="K322" s="849">
        <v>0</v>
      </c>
      <c r="L322" s="849"/>
      <c r="M322" s="849">
        <v>0</v>
      </c>
      <c r="N322" s="849">
        <v>9</v>
      </c>
      <c r="O322" s="849">
        <v>0</v>
      </c>
      <c r="P322" s="837"/>
      <c r="Q322" s="850">
        <v>0</v>
      </c>
    </row>
    <row r="323" spans="1:17" ht="14.45" customHeight="1" x14ac:dyDescent="0.2">
      <c r="A323" s="831" t="s">
        <v>583</v>
      </c>
      <c r="B323" s="832" t="s">
        <v>6611</v>
      </c>
      <c r="C323" s="832" t="s">
        <v>6412</v>
      </c>
      <c r="D323" s="832" t="s">
        <v>6729</v>
      </c>
      <c r="E323" s="832" t="s">
        <v>6730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0</v>
      </c>
      <c r="P323" s="837"/>
      <c r="Q323" s="850">
        <v>0</v>
      </c>
    </row>
    <row r="324" spans="1:17" ht="14.45" customHeight="1" x14ac:dyDescent="0.2">
      <c r="A324" s="831" t="s">
        <v>583</v>
      </c>
      <c r="B324" s="832" t="s">
        <v>6611</v>
      </c>
      <c r="C324" s="832" t="s">
        <v>6412</v>
      </c>
      <c r="D324" s="832" t="s">
        <v>6731</v>
      </c>
      <c r="E324" s="832" t="s">
        <v>6732</v>
      </c>
      <c r="F324" s="849">
        <v>1</v>
      </c>
      <c r="G324" s="849">
        <v>4573</v>
      </c>
      <c r="H324" s="849">
        <v>0.499235807860262</v>
      </c>
      <c r="I324" s="849">
        <v>4573</v>
      </c>
      <c r="J324" s="849">
        <v>2</v>
      </c>
      <c r="K324" s="849">
        <v>9160</v>
      </c>
      <c r="L324" s="849">
        <v>1</v>
      </c>
      <c r="M324" s="849">
        <v>4580</v>
      </c>
      <c r="N324" s="849">
        <v>1</v>
      </c>
      <c r="O324" s="849">
        <v>4607</v>
      </c>
      <c r="P324" s="837">
        <v>0.50294759825327506</v>
      </c>
      <c r="Q324" s="850">
        <v>4607</v>
      </c>
    </row>
    <row r="325" spans="1:17" ht="14.45" customHeight="1" x14ac:dyDescent="0.2">
      <c r="A325" s="831" t="s">
        <v>583</v>
      </c>
      <c r="B325" s="832" t="s">
        <v>6611</v>
      </c>
      <c r="C325" s="832" t="s">
        <v>6412</v>
      </c>
      <c r="D325" s="832" t="s">
        <v>6733</v>
      </c>
      <c r="E325" s="832" t="s">
        <v>6734</v>
      </c>
      <c r="F325" s="849"/>
      <c r="G325" s="849"/>
      <c r="H325" s="849"/>
      <c r="I325" s="849"/>
      <c r="J325" s="849">
        <v>1</v>
      </c>
      <c r="K325" s="849">
        <v>0</v>
      </c>
      <c r="L325" s="849"/>
      <c r="M325" s="849">
        <v>0</v>
      </c>
      <c r="N325" s="849">
        <v>1</v>
      </c>
      <c r="O325" s="849">
        <v>0</v>
      </c>
      <c r="P325" s="837"/>
      <c r="Q325" s="850">
        <v>0</v>
      </c>
    </row>
    <row r="326" spans="1:17" ht="14.45" customHeight="1" x14ac:dyDescent="0.2">
      <c r="A326" s="831" t="s">
        <v>583</v>
      </c>
      <c r="B326" s="832" t="s">
        <v>6611</v>
      </c>
      <c r="C326" s="832" t="s">
        <v>6412</v>
      </c>
      <c r="D326" s="832" t="s">
        <v>6735</v>
      </c>
      <c r="E326" s="832" t="s">
        <v>6736</v>
      </c>
      <c r="F326" s="849">
        <v>11</v>
      </c>
      <c r="G326" s="849">
        <v>36277</v>
      </c>
      <c r="H326" s="849">
        <v>1.3737125113601938</v>
      </c>
      <c r="I326" s="849">
        <v>3297.909090909091</v>
      </c>
      <c r="J326" s="849">
        <v>8</v>
      </c>
      <c r="K326" s="849">
        <v>26408</v>
      </c>
      <c r="L326" s="849">
        <v>1</v>
      </c>
      <c r="M326" s="849">
        <v>3301</v>
      </c>
      <c r="N326" s="849">
        <v>9</v>
      </c>
      <c r="O326" s="849">
        <v>29808</v>
      </c>
      <c r="P326" s="837">
        <v>1.128748863980612</v>
      </c>
      <c r="Q326" s="850">
        <v>3312</v>
      </c>
    </row>
    <row r="327" spans="1:17" ht="14.45" customHeight="1" x14ac:dyDescent="0.2">
      <c r="A327" s="831" t="s">
        <v>583</v>
      </c>
      <c r="B327" s="832" t="s">
        <v>6611</v>
      </c>
      <c r="C327" s="832" t="s">
        <v>6412</v>
      </c>
      <c r="D327" s="832" t="s">
        <v>6737</v>
      </c>
      <c r="E327" s="832" t="s">
        <v>6738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0</v>
      </c>
      <c r="P327" s="837"/>
      <c r="Q327" s="850">
        <v>0</v>
      </c>
    </row>
    <row r="328" spans="1:17" ht="14.45" customHeight="1" x14ac:dyDescent="0.2">
      <c r="A328" s="831" t="s">
        <v>583</v>
      </c>
      <c r="B328" s="832" t="s">
        <v>6611</v>
      </c>
      <c r="C328" s="832" t="s">
        <v>6412</v>
      </c>
      <c r="D328" s="832" t="s">
        <v>6739</v>
      </c>
      <c r="E328" s="832" t="s">
        <v>6740</v>
      </c>
      <c r="F328" s="849">
        <v>4</v>
      </c>
      <c r="G328" s="849">
        <v>0</v>
      </c>
      <c r="H328" s="849"/>
      <c r="I328" s="849">
        <v>0</v>
      </c>
      <c r="J328" s="849">
        <v>2</v>
      </c>
      <c r="K328" s="849">
        <v>0</v>
      </c>
      <c r="L328" s="849"/>
      <c r="M328" s="849">
        <v>0</v>
      </c>
      <c r="N328" s="849">
        <v>4</v>
      </c>
      <c r="O328" s="849">
        <v>0</v>
      </c>
      <c r="P328" s="837"/>
      <c r="Q328" s="850">
        <v>0</v>
      </c>
    </row>
    <row r="329" spans="1:17" ht="14.45" customHeight="1" x14ac:dyDescent="0.2">
      <c r="A329" s="831" t="s">
        <v>583</v>
      </c>
      <c r="B329" s="832" t="s">
        <v>6611</v>
      </c>
      <c r="C329" s="832" t="s">
        <v>6412</v>
      </c>
      <c r="D329" s="832" t="s">
        <v>6741</v>
      </c>
      <c r="E329" s="832" t="s">
        <v>6742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0</v>
      </c>
      <c r="P329" s="837"/>
      <c r="Q329" s="850">
        <v>0</v>
      </c>
    </row>
    <row r="330" spans="1:17" ht="14.45" customHeight="1" x14ac:dyDescent="0.2">
      <c r="A330" s="831" t="s">
        <v>583</v>
      </c>
      <c r="B330" s="832" t="s">
        <v>6611</v>
      </c>
      <c r="C330" s="832" t="s">
        <v>6412</v>
      </c>
      <c r="D330" s="832" t="s">
        <v>6743</v>
      </c>
      <c r="E330" s="832" t="s">
        <v>6744</v>
      </c>
      <c r="F330" s="849"/>
      <c r="G330" s="849"/>
      <c r="H330" s="849"/>
      <c r="I330" s="849"/>
      <c r="J330" s="849">
        <v>1</v>
      </c>
      <c r="K330" s="849">
        <v>3643</v>
      </c>
      <c r="L330" s="849">
        <v>1</v>
      </c>
      <c r="M330" s="849">
        <v>3643</v>
      </c>
      <c r="N330" s="849"/>
      <c r="O330" s="849"/>
      <c r="P330" s="837"/>
      <c r="Q330" s="850"/>
    </row>
    <row r="331" spans="1:17" ht="14.45" customHeight="1" x14ac:dyDescent="0.2">
      <c r="A331" s="831" t="s">
        <v>583</v>
      </c>
      <c r="B331" s="832" t="s">
        <v>6611</v>
      </c>
      <c r="C331" s="832" t="s">
        <v>6412</v>
      </c>
      <c r="D331" s="832" t="s">
        <v>6745</v>
      </c>
      <c r="E331" s="832" t="s">
        <v>6746</v>
      </c>
      <c r="F331" s="849">
        <v>1</v>
      </c>
      <c r="G331" s="849">
        <v>8439</v>
      </c>
      <c r="H331" s="849">
        <v>0.99798959318826863</v>
      </c>
      <c r="I331" s="849">
        <v>8439</v>
      </c>
      <c r="J331" s="849">
        <v>1</v>
      </c>
      <c r="K331" s="849">
        <v>8456</v>
      </c>
      <c r="L331" s="849">
        <v>1</v>
      </c>
      <c r="M331" s="849">
        <v>8456</v>
      </c>
      <c r="N331" s="849"/>
      <c r="O331" s="849"/>
      <c r="P331" s="837"/>
      <c r="Q331" s="850"/>
    </row>
    <row r="332" spans="1:17" ht="14.45" customHeight="1" x14ac:dyDescent="0.2">
      <c r="A332" s="831" t="s">
        <v>583</v>
      </c>
      <c r="B332" s="832" t="s">
        <v>6611</v>
      </c>
      <c r="C332" s="832" t="s">
        <v>6412</v>
      </c>
      <c r="D332" s="832" t="s">
        <v>6747</v>
      </c>
      <c r="E332" s="832" t="s">
        <v>6748</v>
      </c>
      <c r="F332" s="849">
        <v>1</v>
      </c>
      <c r="G332" s="849">
        <v>5748</v>
      </c>
      <c r="H332" s="849">
        <v>0.99878366637706339</v>
      </c>
      <c r="I332" s="849">
        <v>5748</v>
      </c>
      <c r="J332" s="849">
        <v>1</v>
      </c>
      <c r="K332" s="849">
        <v>5755</v>
      </c>
      <c r="L332" s="849">
        <v>1</v>
      </c>
      <c r="M332" s="849">
        <v>5755</v>
      </c>
      <c r="N332" s="849">
        <v>1</v>
      </c>
      <c r="O332" s="849">
        <v>5778</v>
      </c>
      <c r="P332" s="837">
        <v>1.0039965247610774</v>
      </c>
      <c r="Q332" s="850">
        <v>5778</v>
      </c>
    </row>
    <row r="333" spans="1:17" ht="14.45" customHeight="1" x14ac:dyDescent="0.2">
      <c r="A333" s="831" t="s">
        <v>583</v>
      </c>
      <c r="B333" s="832" t="s">
        <v>6611</v>
      </c>
      <c r="C333" s="832" t="s">
        <v>6412</v>
      </c>
      <c r="D333" s="832" t="s">
        <v>6749</v>
      </c>
      <c r="E333" s="832" t="s">
        <v>6750</v>
      </c>
      <c r="F333" s="849">
        <v>1</v>
      </c>
      <c r="G333" s="849">
        <v>3681</v>
      </c>
      <c r="H333" s="849"/>
      <c r="I333" s="849">
        <v>3681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5" customHeight="1" x14ac:dyDescent="0.2">
      <c r="A334" s="831" t="s">
        <v>583</v>
      </c>
      <c r="B334" s="832" t="s">
        <v>6611</v>
      </c>
      <c r="C334" s="832" t="s">
        <v>6412</v>
      </c>
      <c r="D334" s="832" t="s">
        <v>6751</v>
      </c>
      <c r="E334" s="832" t="s">
        <v>6752</v>
      </c>
      <c r="F334" s="849">
        <v>1</v>
      </c>
      <c r="G334" s="849">
        <v>4732</v>
      </c>
      <c r="H334" s="849">
        <v>0.24952541657878086</v>
      </c>
      <c r="I334" s="849">
        <v>4732</v>
      </c>
      <c r="J334" s="849">
        <v>4</v>
      </c>
      <c r="K334" s="849">
        <v>18964</v>
      </c>
      <c r="L334" s="849">
        <v>1</v>
      </c>
      <c r="M334" s="849">
        <v>4741</v>
      </c>
      <c r="N334" s="849">
        <v>2</v>
      </c>
      <c r="O334" s="849">
        <v>10542</v>
      </c>
      <c r="P334" s="837">
        <v>0.55589538072136679</v>
      </c>
      <c r="Q334" s="850">
        <v>5271</v>
      </c>
    </row>
    <row r="335" spans="1:17" ht="14.45" customHeight="1" x14ac:dyDescent="0.2">
      <c r="A335" s="831" t="s">
        <v>583</v>
      </c>
      <c r="B335" s="832" t="s">
        <v>6611</v>
      </c>
      <c r="C335" s="832" t="s">
        <v>6412</v>
      </c>
      <c r="D335" s="832" t="s">
        <v>6753</v>
      </c>
      <c r="E335" s="832" t="s">
        <v>6754</v>
      </c>
      <c r="F335" s="849">
        <v>3</v>
      </c>
      <c r="G335" s="849">
        <v>14001</v>
      </c>
      <c r="H335" s="849">
        <v>0.49946489726027399</v>
      </c>
      <c r="I335" s="849">
        <v>4667</v>
      </c>
      <c r="J335" s="849">
        <v>6</v>
      </c>
      <c r="K335" s="849">
        <v>28032</v>
      </c>
      <c r="L335" s="849">
        <v>1</v>
      </c>
      <c r="M335" s="849">
        <v>4672</v>
      </c>
      <c r="N335" s="849">
        <v>2</v>
      </c>
      <c r="O335" s="849">
        <v>9376</v>
      </c>
      <c r="P335" s="837">
        <v>0.33447488584474888</v>
      </c>
      <c r="Q335" s="850">
        <v>4688</v>
      </c>
    </row>
    <row r="336" spans="1:17" ht="14.45" customHeight="1" x14ac:dyDescent="0.2">
      <c r="A336" s="831" t="s">
        <v>583</v>
      </c>
      <c r="B336" s="832" t="s">
        <v>6611</v>
      </c>
      <c r="C336" s="832" t="s">
        <v>6412</v>
      </c>
      <c r="D336" s="832" t="s">
        <v>6755</v>
      </c>
      <c r="E336" s="832" t="s">
        <v>6756</v>
      </c>
      <c r="F336" s="849"/>
      <c r="G336" s="849"/>
      <c r="H336" s="849"/>
      <c r="I336" s="849"/>
      <c r="J336" s="849">
        <v>1</v>
      </c>
      <c r="K336" s="849">
        <v>2427</v>
      </c>
      <c r="L336" s="849">
        <v>1</v>
      </c>
      <c r="M336" s="849">
        <v>2427</v>
      </c>
      <c r="N336" s="849"/>
      <c r="O336" s="849"/>
      <c r="P336" s="837"/>
      <c r="Q336" s="850"/>
    </row>
    <row r="337" spans="1:17" ht="14.45" customHeight="1" x14ac:dyDescent="0.2">
      <c r="A337" s="831" t="s">
        <v>583</v>
      </c>
      <c r="B337" s="832" t="s">
        <v>6611</v>
      </c>
      <c r="C337" s="832" t="s">
        <v>6412</v>
      </c>
      <c r="D337" s="832" t="s">
        <v>6757</v>
      </c>
      <c r="E337" s="832" t="s">
        <v>6758</v>
      </c>
      <c r="F337" s="849">
        <v>1</v>
      </c>
      <c r="G337" s="849">
        <v>0</v>
      </c>
      <c r="H337" s="849"/>
      <c r="I337" s="849">
        <v>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583</v>
      </c>
      <c r="B338" s="832" t="s">
        <v>6611</v>
      </c>
      <c r="C338" s="832" t="s">
        <v>6412</v>
      </c>
      <c r="D338" s="832" t="s">
        <v>6759</v>
      </c>
      <c r="E338" s="832" t="s">
        <v>6760</v>
      </c>
      <c r="F338" s="849">
        <v>2</v>
      </c>
      <c r="G338" s="849">
        <v>10568</v>
      </c>
      <c r="H338" s="849">
        <v>0.49943289224952742</v>
      </c>
      <c r="I338" s="849">
        <v>5284</v>
      </c>
      <c r="J338" s="849">
        <v>4</v>
      </c>
      <c r="K338" s="849">
        <v>21160</v>
      </c>
      <c r="L338" s="849">
        <v>1</v>
      </c>
      <c r="M338" s="849">
        <v>5290</v>
      </c>
      <c r="N338" s="849">
        <v>2</v>
      </c>
      <c r="O338" s="849">
        <v>10624</v>
      </c>
      <c r="P338" s="837">
        <v>0.50207939508506616</v>
      </c>
      <c r="Q338" s="850">
        <v>5312</v>
      </c>
    </row>
    <row r="339" spans="1:17" ht="14.45" customHeight="1" x14ac:dyDescent="0.2">
      <c r="A339" s="831" t="s">
        <v>583</v>
      </c>
      <c r="B339" s="832" t="s">
        <v>6611</v>
      </c>
      <c r="C339" s="832" t="s">
        <v>6412</v>
      </c>
      <c r="D339" s="832" t="s">
        <v>6761</v>
      </c>
      <c r="E339" s="832" t="s">
        <v>6762</v>
      </c>
      <c r="F339" s="849"/>
      <c r="G339" s="849"/>
      <c r="H339" s="849"/>
      <c r="I339" s="849"/>
      <c r="J339" s="849">
        <v>1</v>
      </c>
      <c r="K339" s="849">
        <v>0</v>
      </c>
      <c r="L339" s="849"/>
      <c r="M339" s="849">
        <v>0</v>
      </c>
      <c r="N339" s="849"/>
      <c r="O339" s="849"/>
      <c r="P339" s="837"/>
      <c r="Q339" s="850"/>
    </row>
    <row r="340" spans="1:17" ht="14.45" customHeight="1" x14ac:dyDescent="0.2">
      <c r="A340" s="831" t="s">
        <v>583</v>
      </c>
      <c r="B340" s="832" t="s">
        <v>6611</v>
      </c>
      <c r="C340" s="832" t="s">
        <v>6412</v>
      </c>
      <c r="D340" s="832" t="s">
        <v>6763</v>
      </c>
      <c r="E340" s="832" t="s">
        <v>6764</v>
      </c>
      <c r="F340" s="849">
        <v>1</v>
      </c>
      <c r="G340" s="849">
        <v>11010</v>
      </c>
      <c r="H340" s="849">
        <v>0.4992518024758536</v>
      </c>
      <c r="I340" s="849">
        <v>11010</v>
      </c>
      <c r="J340" s="849">
        <v>2</v>
      </c>
      <c r="K340" s="849">
        <v>22053</v>
      </c>
      <c r="L340" s="849">
        <v>1</v>
      </c>
      <c r="M340" s="849">
        <v>11026.5</v>
      </c>
      <c r="N340" s="849"/>
      <c r="O340" s="849"/>
      <c r="P340" s="837"/>
      <c r="Q340" s="850"/>
    </row>
    <row r="341" spans="1:17" ht="14.45" customHeight="1" x14ac:dyDescent="0.2">
      <c r="A341" s="831" t="s">
        <v>583</v>
      </c>
      <c r="B341" s="832" t="s">
        <v>6611</v>
      </c>
      <c r="C341" s="832" t="s">
        <v>6412</v>
      </c>
      <c r="D341" s="832" t="s">
        <v>6765</v>
      </c>
      <c r="E341" s="832" t="s">
        <v>6766</v>
      </c>
      <c r="F341" s="849"/>
      <c r="G341" s="849"/>
      <c r="H341" s="849"/>
      <c r="I341" s="849"/>
      <c r="J341" s="849">
        <v>5</v>
      </c>
      <c r="K341" s="849">
        <v>20600</v>
      </c>
      <c r="L341" s="849">
        <v>1</v>
      </c>
      <c r="M341" s="849">
        <v>4120</v>
      </c>
      <c r="N341" s="849">
        <v>3</v>
      </c>
      <c r="O341" s="849">
        <v>12408</v>
      </c>
      <c r="P341" s="837">
        <v>0.60233009708737861</v>
      </c>
      <c r="Q341" s="850">
        <v>4136</v>
      </c>
    </row>
    <row r="342" spans="1:17" ht="14.45" customHeight="1" x14ac:dyDescent="0.2">
      <c r="A342" s="831" t="s">
        <v>583</v>
      </c>
      <c r="B342" s="832" t="s">
        <v>6611</v>
      </c>
      <c r="C342" s="832" t="s">
        <v>6412</v>
      </c>
      <c r="D342" s="832" t="s">
        <v>6767</v>
      </c>
      <c r="E342" s="832" t="s">
        <v>6768</v>
      </c>
      <c r="F342" s="849"/>
      <c r="G342" s="849"/>
      <c r="H342" s="849"/>
      <c r="I342" s="849"/>
      <c r="J342" s="849">
        <v>1</v>
      </c>
      <c r="K342" s="849">
        <v>267</v>
      </c>
      <c r="L342" s="849">
        <v>1</v>
      </c>
      <c r="M342" s="849">
        <v>267</v>
      </c>
      <c r="N342" s="849"/>
      <c r="O342" s="849"/>
      <c r="P342" s="837"/>
      <c r="Q342" s="850"/>
    </row>
    <row r="343" spans="1:17" ht="14.45" customHeight="1" x14ac:dyDescent="0.2">
      <c r="A343" s="831" t="s">
        <v>583</v>
      </c>
      <c r="B343" s="832" t="s">
        <v>6611</v>
      </c>
      <c r="C343" s="832" t="s">
        <v>6412</v>
      </c>
      <c r="D343" s="832" t="s">
        <v>6769</v>
      </c>
      <c r="E343" s="832" t="s">
        <v>6770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0</v>
      </c>
      <c r="P343" s="837"/>
      <c r="Q343" s="850">
        <v>0</v>
      </c>
    </row>
    <row r="344" spans="1:17" ht="14.45" customHeight="1" x14ac:dyDescent="0.2">
      <c r="A344" s="831" t="s">
        <v>583</v>
      </c>
      <c r="B344" s="832" t="s">
        <v>6611</v>
      </c>
      <c r="C344" s="832" t="s">
        <v>6412</v>
      </c>
      <c r="D344" s="832" t="s">
        <v>6771</v>
      </c>
      <c r="E344" s="832" t="s">
        <v>6772</v>
      </c>
      <c r="F344" s="849">
        <v>1</v>
      </c>
      <c r="G344" s="849">
        <v>6206</v>
      </c>
      <c r="H344" s="849">
        <v>0.33285063019576294</v>
      </c>
      <c r="I344" s="849">
        <v>6206</v>
      </c>
      <c r="J344" s="849">
        <v>3</v>
      </c>
      <c r="K344" s="849">
        <v>18645</v>
      </c>
      <c r="L344" s="849">
        <v>1</v>
      </c>
      <c r="M344" s="849">
        <v>6215</v>
      </c>
      <c r="N344" s="849">
        <v>1</v>
      </c>
      <c r="O344" s="849">
        <v>6248</v>
      </c>
      <c r="P344" s="837">
        <v>0.33510324483775811</v>
      </c>
      <c r="Q344" s="850">
        <v>6248</v>
      </c>
    </row>
    <row r="345" spans="1:17" ht="14.45" customHeight="1" x14ac:dyDescent="0.2">
      <c r="A345" s="831" t="s">
        <v>583</v>
      </c>
      <c r="B345" s="832" t="s">
        <v>6611</v>
      </c>
      <c r="C345" s="832" t="s">
        <v>6412</v>
      </c>
      <c r="D345" s="832" t="s">
        <v>6773</v>
      </c>
      <c r="E345" s="832" t="s">
        <v>6774</v>
      </c>
      <c r="F345" s="849"/>
      <c r="G345" s="849"/>
      <c r="H345" s="849"/>
      <c r="I345" s="849"/>
      <c r="J345" s="849">
        <v>1</v>
      </c>
      <c r="K345" s="849">
        <v>1970</v>
      </c>
      <c r="L345" s="849">
        <v>1</v>
      </c>
      <c r="M345" s="849">
        <v>1970</v>
      </c>
      <c r="N345" s="849"/>
      <c r="O345" s="849"/>
      <c r="P345" s="837"/>
      <c r="Q345" s="850"/>
    </row>
    <row r="346" spans="1:17" ht="14.45" customHeight="1" x14ac:dyDescent="0.2">
      <c r="A346" s="831" t="s">
        <v>583</v>
      </c>
      <c r="B346" s="832" t="s">
        <v>6611</v>
      </c>
      <c r="C346" s="832" t="s">
        <v>6412</v>
      </c>
      <c r="D346" s="832" t="s">
        <v>6775</v>
      </c>
      <c r="E346" s="832" t="s">
        <v>6776</v>
      </c>
      <c r="F346" s="849">
        <v>1</v>
      </c>
      <c r="G346" s="849">
        <v>8450</v>
      </c>
      <c r="H346" s="849"/>
      <c r="I346" s="849">
        <v>8450</v>
      </c>
      <c r="J346" s="849"/>
      <c r="K346" s="849"/>
      <c r="L346" s="849"/>
      <c r="M346" s="849"/>
      <c r="N346" s="849">
        <v>3</v>
      </c>
      <c r="O346" s="849">
        <v>25560</v>
      </c>
      <c r="P346" s="837"/>
      <c r="Q346" s="850">
        <v>8520</v>
      </c>
    </row>
    <row r="347" spans="1:17" ht="14.45" customHeight="1" x14ac:dyDescent="0.2">
      <c r="A347" s="831" t="s">
        <v>583</v>
      </c>
      <c r="B347" s="832" t="s">
        <v>6611</v>
      </c>
      <c r="C347" s="832" t="s">
        <v>6412</v>
      </c>
      <c r="D347" s="832" t="s">
        <v>6777</v>
      </c>
      <c r="E347" s="832" t="s">
        <v>6778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0</v>
      </c>
      <c r="P347" s="837"/>
      <c r="Q347" s="850">
        <v>0</v>
      </c>
    </row>
    <row r="348" spans="1:17" ht="14.45" customHeight="1" x14ac:dyDescent="0.2">
      <c r="A348" s="831" t="s">
        <v>583</v>
      </c>
      <c r="B348" s="832" t="s">
        <v>6611</v>
      </c>
      <c r="C348" s="832" t="s">
        <v>6412</v>
      </c>
      <c r="D348" s="832" t="s">
        <v>6779</v>
      </c>
      <c r="E348" s="832" t="s">
        <v>6780</v>
      </c>
      <c r="F348" s="849"/>
      <c r="G348" s="849"/>
      <c r="H348" s="849"/>
      <c r="I348" s="849"/>
      <c r="J348" s="849">
        <v>3</v>
      </c>
      <c r="K348" s="849">
        <v>25812</v>
      </c>
      <c r="L348" s="849">
        <v>1</v>
      </c>
      <c r="M348" s="849">
        <v>8604</v>
      </c>
      <c r="N348" s="849">
        <v>1</v>
      </c>
      <c r="O348" s="849">
        <v>8642</v>
      </c>
      <c r="P348" s="837">
        <v>0.33480551681388504</v>
      </c>
      <c r="Q348" s="850">
        <v>8642</v>
      </c>
    </row>
    <row r="349" spans="1:17" ht="14.45" customHeight="1" x14ac:dyDescent="0.2">
      <c r="A349" s="831" t="s">
        <v>583</v>
      </c>
      <c r="B349" s="832" t="s">
        <v>6611</v>
      </c>
      <c r="C349" s="832" t="s">
        <v>6412</v>
      </c>
      <c r="D349" s="832" t="s">
        <v>6781</v>
      </c>
      <c r="E349" s="832" t="s">
        <v>6782</v>
      </c>
      <c r="F349" s="849"/>
      <c r="G349" s="849"/>
      <c r="H349" s="849"/>
      <c r="I349" s="849"/>
      <c r="J349" s="849">
        <v>1</v>
      </c>
      <c r="K349" s="849">
        <v>0</v>
      </c>
      <c r="L349" s="849"/>
      <c r="M349" s="849">
        <v>0</v>
      </c>
      <c r="N349" s="849">
        <v>1</v>
      </c>
      <c r="O349" s="849">
        <v>0</v>
      </c>
      <c r="P349" s="837"/>
      <c r="Q349" s="850">
        <v>0</v>
      </c>
    </row>
    <row r="350" spans="1:17" ht="14.45" customHeight="1" x14ac:dyDescent="0.2">
      <c r="A350" s="831" t="s">
        <v>583</v>
      </c>
      <c r="B350" s="832" t="s">
        <v>6611</v>
      </c>
      <c r="C350" s="832" t="s">
        <v>6412</v>
      </c>
      <c r="D350" s="832" t="s">
        <v>6783</v>
      </c>
      <c r="E350" s="832" t="s">
        <v>6784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0</v>
      </c>
      <c r="P350" s="837"/>
      <c r="Q350" s="850">
        <v>0</v>
      </c>
    </row>
    <row r="351" spans="1:17" ht="14.45" customHeight="1" x14ac:dyDescent="0.2">
      <c r="A351" s="831" t="s">
        <v>583</v>
      </c>
      <c r="B351" s="832" t="s">
        <v>6611</v>
      </c>
      <c r="C351" s="832" t="s">
        <v>6412</v>
      </c>
      <c r="D351" s="832" t="s">
        <v>6785</v>
      </c>
      <c r="E351" s="832" t="s">
        <v>6786</v>
      </c>
      <c r="F351" s="849"/>
      <c r="G351" s="849"/>
      <c r="H351" s="849"/>
      <c r="I351" s="849"/>
      <c r="J351" s="849">
        <v>1</v>
      </c>
      <c r="K351" s="849">
        <v>0</v>
      </c>
      <c r="L351" s="849"/>
      <c r="M351" s="849">
        <v>0</v>
      </c>
      <c r="N351" s="849"/>
      <c r="O351" s="849"/>
      <c r="P351" s="837"/>
      <c r="Q351" s="850"/>
    </row>
    <row r="352" spans="1:17" ht="14.45" customHeight="1" x14ac:dyDescent="0.2">
      <c r="A352" s="831" t="s">
        <v>583</v>
      </c>
      <c r="B352" s="832" t="s">
        <v>6611</v>
      </c>
      <c r="C352" s="832" t="s">
        <v>6412</v>
      </c>
      <c r="D352" s="832" t="s">
        <v>6787</v>
      </c>
      <c r="E352" s="832" t="s">
        <v>6788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0</v>
      </c>
      <c r="P352" s="837"/>
      <c r="Q352" s="850">
        <v>0</v>
      </c>
    </row>
    <row r="353" spans="1:17" ht="14.45" customHeight="1" x14ac:dyDescent="0.2">
      <c r="A353" s="831" t="s">
        <v>583</v>
      </c>
      <c r="B353" s="832" t="s">
        <v>6611</v>
      </c>
      <c r="C353" s="832" t="s">
        <v>6412</v>
      </c>
      <c r="D353" s="832" t="s">
        <v>6789</v>
      </c>
      <c r="E353" s="832" t="s">
        <v>6790</v>
      </c>
      <c r="F353" s="849">
        <v>1</v>
      </c>
      <c r="G353" s="849">
        <v>0</v>
      </c>
      <c r="H353" s="849"/>
      <c r="I353" s="849">
        <v>0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583</v>
      </c>
      <c r="B354" s="832" t="s">
        <v>6611</v>
      </c>
      <c r="C354" s="832" t="s">
        <v>6412</v>
      </c>
      <c r="D354" s="832" t="s">
        <v>6791</v>
      </c>
      <c r="E354" s="832" t="s">
        <v>6792</v>
      </c>
      <c r="F354" s="849">
        <v>1</v>
      </c>
      <c r="G354" s="849">
        <v>0</v>
      </c>
      <c r="H354" s="849"/>
      <c r="I354" s="849">
        <v>0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5" customHeight="1" x14ac:dyDescent="0.2">
      <c r="A355" s="831" t="s">
        <v>583</v>
      </c>
      <c r="B355" s="832" t="s">
        <v>6611</v>
      </c>
      <c r="C355" s="832" t="s">
        <v>6412</v>
      </c>
      <c r="D355" s="832" t="s">
        <v>3233</v>
      </c>
      <c r="E355" s="832" t="s">
        <v>6793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0</v>
      </c>
      <c r="P355" s="837"/>
      <c r="Q355" s="850">
        <v>0</v>
      </c>
    </row>
    <row r="356" spans="1:17" ht="14.45" customHeight="1" x14ac:dyDescent="0.2">
      <c r="A356" s="831" t="s">
        <v>583</v>
      </c>
      <c r="B356" s="832" t="s">
        <v>6611</v>
      </c>
      <c r="C356" s="832" t="s">
        <v>6412</v>
      </c>
      <c r="D356" s="832" t="s">
        <v>6794</v>
      </c>
      <c r="E356" s="832" t="s">
        <v>6795</v>
      </c>
      <c r="F356" s="849"/>
      <c r="G356" s="849"/>
      <c r="H356" s="849"/>
      <c r="I356" s="849"/>
      <c r="J356" s="849"/>
      <c r="K356" s="849"/>
      <c r="L356" s="849"/>
      <c r="M356" s="849"/>
      <c r="N356" s="849">
        <v>9</v>
      </c>
      <c r="O356" s="849">
        <v>0</v>
      </c>
      <c r="P356" s="837"/>
      <c r="Q356" s="850">
        <v>0</v>
      </c>
    </row>
    <row r="357" spans="1:17" ht="14.45" customHeight="1" x14ac:dyDescent="0.2">
      <c r="A357" s="831" t="s">
        <v>583</v>
      </c>
      <c r="B357" s="832" t="s">
        <v>6611</v>
      </c>
      <c r="C357" s="832" t="s">
        <v>6412</v>
      </c>
      <c r="D357" s="832" t="s">
        <v>6796</v>
      </c>
      <c r="E357" s="832" t="s">
        <v>6797</v>
      </c>
      <c r="F357" s="849"/>
      <c r="G357" s="849"/>
      <c r="H357" s="849"/>
      <c r="I357" s="849"/>
      <c r="J357" s="849"/>
      <c r="K357" s="849"/>
      <c r="L357" s="849"/>
      <c r="M357" s="849"/>
      <c r="N357" s="849">
        <v>3</v>
      </c>
      <c r="O357" s="849">
        <v>0</v>
      </c>
      <c r="P357" s="837"/>
      <c r="Q357" s="850">
        <v>0</v>
      </c>
    </row>
    <row r="358" spans="1:17" ht="14.45" customHeight="1" x14ac:dyDescent="0.2">
      <c r="A358" s="831" t="s">
        <v>583</v>
      </c>
      <c r="B358" s="832" t="s">
        <v>6611</v>
      </c>
      <c r="C358" s="832" t="s">
        <v>6412</v>
      </c>
      <c r="D358" s="832" t="s">
        <v>6798</v>
      </c>
      <c r="E358" s="832" t="s">
        <v>6799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0</v>
      </c>
      <c r="P358" s="837"/>
      <c r="Q358" s="850">
        <v>0</v>
      </c>
    </row>
    <row r="359" spans="1:17" ht="14.45" customHeight="1" x14ac:dyDescent="0.2">
      <c r="A359" s="831" t="s">
        <v>583</v>
      </c>
      <c r="B359" s="832" t="s">
        <v>6611</v>
      </c>
      <c r="C359" s="832" t="s">
        <v>6412</v>
      </c>
      <c r="D359" s="832" t="s">
        <v>6800</v>
      </c>
      <c r="E359" s="832" t="s">
        <v>6801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0</v>
      </c>
      <c r="P359" s="837"/>
      <c r="Q359" s="850">
        <v>0</v>
      </c>
    </row>
    <row r="360" spans="1:17" ht="14.45" customHeight="1" x14ac:dyDescent="0.2">
      <c r="A360" s="831" t="s">
        <v>583</v>
      </c>
      <c r="B360" s="832" t="s">
        <v>6611</v>
      </c>
      <c r="C360" s="832" t="s">
        <v>6412</v>
      </c>
      <c r="D360" s="832" t="s">
        <v>6802</v>
      </c>
      <c r="E360" s="832" t="s">
        <v>6803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0</v>
      </c>
      <c r="P360" s="837"/>
      <c r="Q360" s="850">
        <v>0</v>
      </c>
    </row>
    <row r="361" spans="1:17" ht="14.45" customHeight="1" x14ac:dyDescent="0.2">
      <c r="A361" s="831" t="s">
        <v>583</v>
      </c>
      <c r="B361" s="832" t="s">
        <v>6804</v>
      </c>
      <c r="C361" s="832" t="s">
        <v>6412</v>
      </c>
      <c r="D361" s="832" t="s">
        <v>6642</v>
      </c>
      <c r="E361" s="832" t="s">
        <v>6643</v>
      </c>
      <c r="F361" s="849">
        <v>3</v>
      </c>
      <c r="G361" s="849">
        <v>2130</v>
      </c>
      <c r="H361" s="849">
        <v>0.7478932584269663</v>
      </c>
      <c r="I361" s="849">
        <v>710</v>
      </c>
      <c r="J361" s="849">
        <v>4</v>
      </c>
      <c r="K361" s="849">
        <v>2848</v>
      </c>
      <c r="L361" s="849">
        <v>1</v>
      </c>
      <c r="M361" s="849">
        <v>712</v>
      </c>
      <c r="N361" s="849"/>
      <c r="O361" s="849"/>
      <c r="P361" s="837"/>
      <c r="Q361" s="850"/>
    </row>
    <row r="362" spans="1:17" ht="14.45" customHeight="1" x14ac:dyDescent="0.2">
      <c r="A362" s="831" t="s">
        <v>583</v>
      </c>
      <c r="B362" s="832" t="s">
        <v>6804</v>
      </c>
      <c r="C362" s="832" t="s">
        <v>6412</v>
      </c>
      <c r="D362" s="832" t="s">
        <v>6805</v>
      </c>
      <c r="E362" s="832" t="s">
        <v>6806</v>
      </c>
      <c r="F362" s="849">
        <v>1</v>
      </c>
      <c r="G362" s="849">
        <v>207</v>
      </c>
      <c r="H362" s="849">
        <v>0.85892116182572609</v>
      </c>
      <c r="I362" s="849">
        <v>207</v>
      </c>
      <c r="J362" s="849">
        <v>1</v>
      </c>
      <c r="K362" s="849">
        <v>241</v>
      </c>
      <c r="L362" s="849">
        <v>1</v>
      </c>
      <c r="M362" s="849">
        <v>241</v>
      </c>
      <c r="N362" s="849"/>
      <c r="O362" s="849"/>
      <c r="P362" s="837"/>
      <c r="Q362" s="850"/>
    </row>
    <row r="363" spans="1:17" ht="14.45" customHeight="1" x14ac:dyDescent="0.2">
      <c r="A363" s="831" t="s">
        <v>583</v>
      </c>
      <c r="B363" s="832" t="s">
        <v>6804</v>
      </c>
      <c r="C363" s="832" t="s">
        <v>6412</v>
      </c>
      <c r="D363" s="832" t="s">
        <v>6807</v>
      </c>
      <c r="E363" s="832" t="s">
        <v>6808</v>
      </c>
      <c r="F363" s="849"/>
      <c r="G363" s="849"/>
      <c r="H363" s="849"/>
      <c r="I363" s="849"/>
      <c r="J363" s="849">
        <v>1</v>
      </c>
      <c r="K363" s="849">
        <v>604</v>
      </c>
      <c r="L363" s="849">
        <v>1</v>
      </c>
      <c r="M363" s="849">
        <v>604</v>
      </c>
      <c r="N363" s="849"/>
      <c r="O363" s="849"/>
      <c r="P363" s="837"/>
      <c r="Q363" s="850"/>
    </row>
    <row r="364" spans="1:17" ht="14.45" customHeight="1" x14ac:dyDescent="0.2">
      <c r="A364" s="831" t="s">
        <v>583</v>
      </c>
      <c r="B364" s="832" t="s">
        <v>6804</v>
      </c>
      <c r="C364" s="832" t="s">
        <v>6412</v>
      </c>
      <c r="D364" s="832" t="s">
        <v>6809</v>
      </c>
      <c r="E364" s="832" t="s">
        <v>6810</v>
      </c>
      <c r="F364" s="849">
        <v>4</v>
      </c>
      <c r="G364" s="849">
        <v>388</v>
      </c>
      <c r="H364" s="849">
        <v>1.5967078189300412</v>
      </c>
      <c r="I364" s="849">
        <v>97</v>
      </c>
      <c r="J364" s="849">
        <v>3</v>
      </c>
      <c r="K364" s="849">
        <v>243</v>
      </c>
      <c r="L364" s="849">
        <v>1</v>
      </c>
      <c r="M364" s="849">
        <v>81</v>
      </c>
      <c r="N364" s="849">
        <v>1</v>
      </c>
      <c r="O364" s="849">
        <v>81</v>
      </c>
      <c r="P364" s="837">
        <v>0.33333333333333331</v>
      </c>
      <c r="Q364" s="850">
        <v>81</v>
      </c>
    </row>
    <row r="365" spans="1:17" ht="14.45" customHeight="1" x14ac:dyDescent="0.2">
      <c r="A365" s="831" t="s">
        <v>583</v>
      </c>
      <c r="B365" s="832" t="s">
        <v>6804</v>
      </c>
      <c r="C365" s="832" t="s">
        <v>6412</v>
      </c>
      <c r="D365" s="832" t="s">
        <v>6811</v>
      </c>
      <c r="E365" s="832" t="s">
        <v>6812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487</v>
      </c>
      <c r="P365" s="837"/>
      <c r="Q365" s="850">
        <v>487</v>
      </c>
    </row>
    <row r="366" spans="1:17" ht="14.45" customHeight="1" x14ac:dyDescent="0.2">
      <c r="A366" s="831" t="s">
        <v>583</v>
      </c>
      <c r="B366" s="832" t="s">
        <v>6804</v>
      </c>
      <c r="C366" s="832" t="s">
        <v>6412</v>
      </c>
      <c r="D366" s="832" t="s">
        <v>6813</v>
      </c>
      <c r="E366" s="832" t="s">
        <v>6814</v>
      </c>
      <c r="F366" s="849"/>
      <c r="G366" s="849"/>
      <c r="H366" s="849"/>
      <c r="I366" s="849"/>
      <c r="J366" s="849">
        <v>2</v>
      </c>
      <c r="K366" s="849">
        <v>7316</v>
      </c>
      <c r="L366" s="849">
        <v>1</v>
      </c>
      <c r="M366" s="849">
        <v>3658</v>
      </c>
      <c r="N366" s="849">
        <v>1</v>
      </c>
      <c r="O366" s="849">
        <v>3680</v>
      </c>
      <c r="P366" s="837">
        <v>0.50300710770913071</v>
      </c>
      <c r="Q366" s="850">
        <v>3680</v>
      </c>
    </row>
    <row r="367" spans="1:17" ht="14.45" customHeight="1" x14ac:dyDescent="0.2">
      <c r="A367" s="831" t="s">
        <v>583</v>
      </c>
      <c r="B367" s="832" t="s">
        <v>6804</v>
      </c>
      <c r="C367" s="832" t="s">
        <v>6412</v>
      </c>
      <c r="D367" s="832" t="s">
        <v>6815</v>
      </c>
      <c r="E367" s="832" t="s">
        <v>6816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9898</v>
      </c>
      <c r="P367" s="837"/>
      <c r="Q367" s="850">
        <v>4949</v>
      </c>
    </row>
    <row r="368" spans="1:17" ht="14.45" customHeight="1" x14ac:dyDescent="0.2">
      <c r="A368" s="831" t="s">
        <v>583</v>
      </c>
      <c r="B368" s="832" t="s">
        <v>6804</v>
      </c>
      <c r="C368" s="832" t="s">
        <v>6412</v>
      </c>
      <c r="D368" s="832" t="s">
        <v>6817</v>
      </c>
      <c r="E368" s="832" t="s">
        <v>6818</v>
      </c>
      <c r="F368" s="849">
        <v>4</v>
      </c>
      <c r="G368" s="849">
        <v>17372</v>
      </c>
      <c r="H368" s="849">
        <v>1.9967816091954023</v>
      </c>
      <c r="I368" s="849">
        <v>4343</v>
      </c>
      <c r="J368" s="849">
        <v>2</v>
      </c>
      <c r="K368" s="849">
        <v>8700</v>
      </c>
      <c r="L368" s="849">
        <v>1</v>
      </c>
      <c r="M368" s="849">
        <v>4350</v>
      </c>
      <c r="N368" s="849">
        <v>1</v>
      </c>
      <c r="O368" s="849">
        <v>4377</v>
      </c>
      <c r="P368" s="837">
        <v>0.50310344827586206</v>
      </c>
      <c r="Q368" s="850">
        <v>4377</v>
      </c>
    </row>
    <row r="369" spans="1:17" ht="14.45" customHeight="1" x14ac:dyDescent="0.2">
      <c r="A369" s="831" t="s">
        <v>583</v>
      </c>
      <c r="B369" s="832" t="s">
        <v>6804</v>
      </c>
      <c r="C369" s="832" t="s">
        <v>6412</v>
      </c>
      <c r="D369" s="832" t="s">
        <v>6819</v>
      </c>
      <c r="E369" s="832" t="s">
        <v>6820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122</v>
      </c>
      <c r="P369" s="837"/>
      <c r="Q369" s="850">
        <v>122</v>
      </c>
    </row>
    <row r="370" spans="1:17" ht="14.45" customHeight="1" x14ac:dyDescent="0.2">
      <c r="A370" s="831" t="s">
        <v>583</v>
      </c>
      <c r="B370" s="832" t="s">
        <v>6804</v>
      </c>
      <c r="C370" s="832" t="s">
        <v>6412</v>
      </c>
      <c r="D370" s="832" t="s">
        <v>6821</v>
      </c>
      <c r="E370" s="832" t="s">
        <v>6822</v>
      </c>
      <c r="F370" s="849">
        <v>1</v>
      </c>
      <c r="G370" s="849">
        <v>4470</v>
      </c>
      <c r="H370" s="849">
        <v>0.99865951742627346</v>
      </c>
      <c r="I370" s="849">
        <v>4470</v>
      </c>
      <c r="J370" s="849">
        <v>1</v>
      </c>
      <c r="K370" s="849">
        <v>4476</v>
      </c>
      <c r="L370" s="849">
        <v>1</v>
      </c>
      <c r="M370" s="849">
        <v>4476</v>
      </c>
      <c r="N370" s="849">
        <v>1</v>
      </c>
      <c r="O370" s="849">
        <v>4498</v>
      </c>
      <c r="P370" s="837">
        <v>1.0049151027703307</v>
      </c>
      <c r="Q370" s="850">
        <v>4498</v>
      </c>
    </row>
    <row r="371" spans="1:17" ht="14.45" customHeight="1" x14ac:dyDescent="0.2">
      <c r="A371" s="831" t="s">
        <v>583</v>
      </c>
      <c r="B371" s="832" t="s">
        <v>6804</v>
      </c>
      <c r="C371" s="832" t="s">
        <v>6412</v>
      </c>
      <c r="D371" s="832" t="s">
        <v>6823</v>
      </c>
      <c r="E371" s="832" t="s">
        <v>6824</v>
      </c>
      <c r="F371" s="849">
        <v>1</v>
      </c>
      <c r="G371" s="849">
        <v>2467</v>
      </c>
      <c r="H371" s="849"/>
      <c r="I371" s="849">
        <v>2467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5" customHeight="1" x14ac:dyDescent="0.2">
      <c r="A372" s="831" t="s">
        <v>583</v>
      </c>
      <c r="B372" s="832" t="s">
        <v>6804</v>
      </c>
      <c r="C372" s="832" t="s">
        <v>6412</v>
      </c>
      <c r="D372" s="832" t="s">
        <v>6825</v>
      </c>
      <c r="E372" s="832" t="s">
        <v>6826</v>
      </c>
      <c r="F372" s="849">
        <v>5</v>
      </c>
      <c r="G372" s="849">
        <v>27545</v>
      </c>
      <c r="H372" s="849">
        <v>0.99891205802357208</v>
      </c>
      <c r="I372" s="849">
        <v>5509</v>
      </c>
      <c r="J372" s="849">
        <v>5</v>
      </c>
      <c r="K372" s="849">
        <v>27575</v>
      </c>
      <c r="L372" s="849">
        <v>1</v>
      </c>
      <c r="M372" s="849">
        <v>5515</v>
      </c>
      <c r="N372" s="849">
        <v>5</v>
      </c>
      <c r="O372" s="849">
        <v>27685</v>
      </c>
      <c r="P372" s="837">
        <v>1.0039891205802358</v>
      </c>
      <c r="Q372" s="850">
        <v>5537</v>
      </c>
    </row>
    <row r="373" spans="1:17" ht="14.45" customHeight="1" x14ac:dyDescent="0.2">
      <c r="A373" s="831" t="s">
        <v>583</v>
      </c>
      <c r="B373" s="832" t="s">
        <v>6804</v>
      </c>
      <c r="C373" s="832" t="s">
        <v>6412</v>
      </c>
      <c r="D373" s="832" t="s">
        <v>6827</v>
      </c>
      <c r="E373" s="832" t="s">
        <v>6828</v>
      </c>
      <c r="F373" s="849">
        <v>1</v>
      </c>
      <c r="G373" s="849">
        <v>9219</v>
      </c>
      <c r="H373" s="849"/>
      <c r="I373" s="849">
        <v>9219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5" customHeight="1" x14ac:dyDescent="0.2">
      <c r="A374" s="831" t="s">
        <v>583</v>
      </c>
      <c r="B374" s="832" t="s">
        <v>6804</v>
      </c>
      <c r="C374" s="832" t="s">
        <v>6412</v>
      </c>
      <c r="D374" s="832" t="s">
        <v>6829</v>
      </c>
      <c r="E374" s="832" t="s">
        <v>6830</v>
      </c>
      <c r="F374" s="849"/>
      <c r="G374" s="849"/>
      <c r="H374" s="849"/>
      <c r="I374" s="849"/>
      <c r="J374" s="849">
        <v>1</v>
      </c>
      <c r="K374" s="849">
        <v>3175</v>
      </c>
      <c r="L374" s="849">
        <v>1</v>
      </c>
      <c r="M374" s="849">
        <v>3175</v>
      </c>
      <c r="N374" s="849"/>
      <c r="O374" s="849"/>
      <c r="P374" s="837"/>
      <c r="Q374" s="850"/>
    </row>
    <row r="375" spans="1:17" ht="14.45" customHeight="1" x14ac:dyDescent="0.2">
      <c r="A375" s="831" t="s">
        <v>583</v>
      </c>
      <c r="B375" s="832" t="s">
        <v>6804</v>
      </c>
      <c r="C375" s="832" t="s">
        <v>6412</v>
      </c>
      <c r="D375" s="832" t="s">
        <v>6831</v>
      </c>
      <c r="E375" s="832" t="s">
        <v>6832</v>
      </c>
      <c r="F375" s="849"/>
      <c r="G375" s="849"/>
      <c r="H375" s="849"/>
      <c r="I375" s="849"/>
      <c r="J375" s="849">
        <v>1</v>
      </c>
      <c r="K375" s="849">
        <v>2103</v>
      </c>
      <c r="L375" s="849">
        <v>1</v>
      </c>
      <c r="M375" s="849">
        <v>2103</v>
      </c>
      <c r="N375" s="849"/>
      <c r="O375" s="849"/>
      <c r="P375" s="837"/>
      <c r="Q375" s="850"/>
    </row>
    <row r="376" spans="1:17" ht="14.45" customHeight="1" x14ac:dyDescent="0.2">
      <c r="A376" s="831" t="s">
        <v>583</v>
      </c>
      <c r="B376" s="832" t="s">
        <v>6804</v>
      </c>
      <c r="C376" s="832" t="s">
        <v>6412</v>
      </c>
      <c r="D376" s="832" t="s">
        <v>6833</v>
      </c>
      <c r="E376" s="832" t="s">
        <v>6834</v>
      </c>
      <c r="F376" s="849">
        <v>1</v>
      </c>
      <c r="G376" s="849">
        <v>1310</v>
      </c>
      <c r="H376" s="849"/>
      <c r="I376" s="849">
        <v>1310</v>
      </c>
      <c r="J376" s="849"/>
      <c r="K376" s="849"/>
      <c r="L376" s="849"/>
      <c r="M376" s="849"/>
      <c r="N376" s="849">
        <v>1</v>
      </c>
      <c r="O376" s="849">
        <v>1321</v>
      </c>
      <c r="P376" s="837"/>
      <c r="Q376" s="850">
        <v>1321</v>
      </c>
    </row>
    <row r="377" spans="1:17" ht="14.45" customHeight="1" x14ac:dyDescent="0.2">
      <c r="A377" s="831" t="s">
        <v>583</v>
      </c>
      <c r="B377" s="832" t="s">
        <v>6804</v>
      </c>
      <c r="C377" s="832" t="s">
        <v>6412</v>
      </c>
      <c r="D377" s="832" t="s">
        <v>6835</v>
      </c>
      <c r="E377" s="832" t="s">
        <v>6836</v>
      </c>
      <c r="F377" s="849">
        <v>6</v>
      </c>
      <c r="G377" s="849">
        <v>25596</v>
      </c>
      <c r="H377" s="849">
        <v>0.59900306569001427</v>
      </c>
      <c r="I377" s="849">
        <v>4266</v>
      </c>
      <c r="J377" s="849">
        <v>10</v>
      </c>
      <c r="K377" s="849">
        <v>42731</v>
      </c>
      <c r="L377" s="849">
        <v>1</v>
      </c>
      <c r="M377" s="849">
        <v>4273.1000000000004</v>
      </c>
      <c r="N377" s="849">
        <v>5</v>
      </c>
      <c r="O377" s="849">
        <v>21505</v>
      </c>
      <c r="P377" s="837">
        <v>0.50326460883199553</v>
      </c>
      <c r="Q377" s="850">
        <v>4301</v>
      </c>
    </row>
    <row r="378" spans="1:17" ht="14.45" customHeight="1" x14ac:dyDescent="0.2">
      <c r="A378" s="831" t="s">
        <v>583</v>
      </c>
      <c r="B378" s="832" t="s">
        <v>6804</v>
      </c>
      <c r="C378" s="832" t="s">
        <v>6412</v>
      </c>
      <c r="D378" s="832" t="s">
        <v>6837</v>
      </c>
      <c r="E378" s="832" t="s">
        <v>6838</v>
      </c>
      <c r="F378" s="849">
        <v>2</v>
      </c>
      <c r="G378" s="849">
        <v>1944</v>
      </c>
      <c r="H378" s="849">
        <v>0.99692307692307691</v>
      </c>
      <c r="I378" s="849">
        <v>972</v>
      </c>
      <c r="J378" s="849">
        <v>2</v>
      </c>
      <c r="K378" s="849">
        <v>1950</v>
      </c>
      <c r="L378" s="849">
        <v>1</v>
      </c>
      <c r="M378" s="849">
        <v>975</v>
      </c>
      <c r="N378" s="849">
        <v>1</v>
      </c>
      <c r="O378" s="849">
        <v>982</v>
      </c>
      <c r="P378" s="837">
        <v>0.50358974358974362</v>
      </c>
      <c r="Q378" s="850">
        <v>982</v>
      </c>
    </row>
    <row r="379" spans="1:17" ht="14.45" customHeight="1" x14ac:dyDescent="0.2">
      <c r="A379" s="831" t="s">
        <v>583</v>
      </c>
      <c r="B379" s="832" t="s">
        <v>6804</v>
      </c>
      <c r="C379" s="832" t="s">
        <v>6412</v>
      </c>
      <c r="D379" s="832" t="s">
        <v>6839</v>
      </c>
      <c r="E379" s="832" t="s">
        <v>6840</v>
      </c>
      <c r="F379" s="849">
        <v>1</v>
      </c>
      <c r="G379" s="849">
        <v>930</v>
      </c>
      <c r="H379" s="849"/>
      <c r="I379" s="849">
        <v>930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5" customHeight="1" x14ac:dyDescent="0.2">
      <c r="A380" s="831" t="s">
        <v>583</v>
      </c>
      <c r="B380" s="832" t="s">
        <v>6804</v>
      </c>
      <c r="C380" s="832" t="s">
        <v>6412</v>
      </c>
      <c r="D380" s="832" t="s">
        <v>6841</v>
      </c>
      <c r="E380" s="832" t="s">
        <v>6842</v>
      </c>
      <c r="F380" s="849">
        <v>1</v>
      </c>
      <c r="G380" s="849">
        <v>4142</v>
      </c>
      <c r="H380" s="849">
        <v>0.33277094882300956</v>
      </c>
      <c r="I380" s="849">
        <v>4142</v>
      </c>
      <c r="J380" s="849">
        <v>3</v>
      </c>
      <c r="K380" s="849">
        <v>12447</v>
      </c>
      <c r="L380" s="849">
        <v>1</v>
      </c>
      <c r="M380" s="849">
        <v>4149</v>
      </c>
      <c r="N380" s="849">
        <v>2</v>
      </c>
      <c r="O380" s="849">
        <v>8352</v>
      </c>
      <c r="P380" s="837">
        <v>0.67100506146059291</v>
      </c>
      <c r="Q380" s="850">
        <v>4176</v>
      </c>
    </row>
    <row r="381" spans="1:17" ht="14.45" customHeight="1" x14ac:dyDescent="0.2">
      <c r="A381" s="831" t="s">
        <v>583</v>
      </c>
      <c r="B381" s="832" t="s">
        <v>6804</v>
      </c>
      <c r="C381" s="832" t="s">
        <v>6412</v>
      </c>
      <c r="D381" s="832" t="s">
        <v>6843</v>
      </c>
      <c r="E381" s="832" t="s">
        <v>6844</v>
      </c>
      <c r="F381" s="849">
        <v>2</v>
      </c>
      <c r="G381" s="849">
        <v>1376</v>
      </c>
      <c r="H381" s="849">
        <v>1.9970972423802613</v>
      </c>
      <c r="I381" s="849">
        <v>688</v>
      </c>
      <c r="J381" s="849">
        <v>1</v>
      </c>
      <c r="K381" s="849">
        <v>689</v>
      </c>
      <c r="L381" s="849">
        <v>1</v>
      </c>
      <c r="M381" s="849">
        <v>689</v>
      </c>
      <c r="N381" s="849"/>
      <c r="O381" s="849"/>
      <c r="P381" s="837"/>
      <c r="Q381" s="850"/>
    </row>
    <row r="382" spans="1:17" ht="14.45" customHeight="1" x14ac:dyDescent="0.2">
      <c r="A382" s="831" t="s">
        <v>583</v>
      </c>
      <c r="B382" s="832" t="s">
        <v>6804</v>
      </c>
      <c r="C382" s="832" t="s">
        <v>6412</v>
      </c>
      <c r="D382" s="832" t="s">
        <v>6845</v>
      </c>
      <c r="E382" s="832" t="s">
        <v>6846</v>
      </c>
      <c r="F382" s="849">
        <v>4</v>
      </c>
      <c r="G382" s="849">
        <v>11808</v>
      </c>
      <c r="H382" s="849">
        <v>0.79837728194726165</v>
      </c>
      <c r="I382" s="849">
        <v>2952</v>
      </c>
      <c r="J382" s="849">
        <v>5</v>
      </c>
      <c r="K382" s="849">
        <v>14790</v>
      </c>
      <c r="L382" s="849">
        <v>1</v>
      </c>
      <c r="M382" s="849">
        <v>2958</v>
      </c>
      <c r="N382" s="849">
        <v>1</v>
      </c>
      <c r="O382" s="849">
        <v>2980</v>
      </c>
      <c r="P382" s="837">
        <v>0.20148749154834347</v>
      </c>
      <c r="Q382" s="850">
        <v>2980</v>
      </c>
    </row>
    <row r="383" spans="1:17" ht="14.45" customHeight="1" x14ac:dyDescent="0.2">
      <c r="A383" s="831" t="s">
        <v>583</v>
      </c>
      <c r="B383" s="832" t="s">
        <v>6804</v>
      </c>
      <c r="C383" s="832" t="s">
        <v>6412</v>
      </c>
      <c r="D383" s="832" t="s">
        <v>6699</v>
      </c>
      <c r="E383" s="832" t="s">
        <v>6700</v>
      </c>
      <c r="F383" s="849">
        <v>2</v>
      </c>
      <c r="G383" s="849">
        <v>890</v>
      </c>
      <c r="H383" s="849">
        <v>0.99775784753363228</v>
      </c>
      <c r="I383" s="849">
        <v>445</v>
      </c>
      <c r="J383" s="849">
        <v>2</v>
      </c>
      <c r="K383" s="849">
        <v>892</v>
      </c>
      <c r="L383" s="849">
        <v>1</v>
      </c>
      <c r="M383" s="849">
        <v>446</v>
      </c>
      <c r="N383" s="849"/>
      <c r="O383" s="849"/>
      <c r="P383" s="837"/>
      <c r="Q383" s="850"/>
    </row>
    <row r="384" spans="1:17" ht="14.45" customHeight="1" x14ac:dyDescent="0.2">
      <c r="A384" s="831" t="s">
        <v>583</v>
      </c>
      <c r="B384" s="832" t="s">
        <v>6804</v>
      </c>
      <c r="C384" s="832" t="s">
        <v>6412</v>
      </c>
      <c r="D384" s="832" t="s">
        <v>6847</v>
      </c>
      <c r="E384" s="832" t="s">
        <v>6848</v>
      </c>
      <c r="F384" s="849"/>
      <c r="G384" s="849"/>
      <c r="H384" s="849"/>
      <c r="I384" s="849"/>
      <c r="J384" s="849">
        <v>1</v>
      </c>
      <c r="K384" s="849">
        <v>121</v>
      </c>
      <c r="L384" s="849">
        <v>1</v>
      </c>
      <c r="M384" s="849">
        <v>121</v>
      </c>
      <c r="N384" s="849"/>
      <c r="O384" s="849"/>
      <c r="P384" s="837"/>
      <c r="Q384" s="850"/>
    </row>
    <row r="385" spans="1:17" ht="14.45" customHeight="1" x14ac:dyDescent="0.2">
      <c r="A385" s="831" t="s">
        <v>583</v>
      </c>
      <c r="B385" s="832" t="s">
        <v>6804</v>
      </c>
      <c r="C385" s="832" t="s">
        <v>6412</v>
      </c>
      <c r="D385" s="832" t="s">
        <v>6701</v>
      </c>
      <c r="E385" s="832" t="s">
        <v>6702</v>
      </c>
      <c r="F385" s="849">
        <v>6</v>
      </c>
      <c r="G385" s="849">
        <v>5190</v>
      </c>
      <c r="H385" s="849">
        <v>0.46100550719488365</v>
      </c>
      <c r="I385" s="849">
        <v>865</v>
      </c>
      <c r="J385" s="849">
        <v>13</v>
      </c>
      <c r="K385" s="849">
        <v>11258</v>
      </c>
      <c r="L385" s="849">
        <v>1</v>
      </c>
      <c r="M385" s="849">
        <v>866</v>
      </c>
      <c r="N385" s="849">
        <v>3</v>
      </c>
      <c r="O385" s="849">
        <v>2613</v>
      </c>
      <c r="P385" s="837">
        <v>0.23210161662817552</v>
      </c>
      <c r="Q385" s="850">
        <v>871</v>
      </c>
    </row>
    <row r="386" spans="1:17" ht="14.45" customHeight="1" x14ac:dyDescent="0.2">
      <c r="A386" s="831" t="s">
        <v>583</v>
      </c>
      <c r="B386" s="832" t="s">
        <v>6804</v>
      </c>
      <c r="C386" s="832" t="s">
        <v>6412</v>
      </c>
      <c r="D386" s="832" t="s">
        <v>6849</v>
      </c>
      <c r="E386" s="832" t="s">
        <v>6850</v>
      </c>
      <c r="F386" s="849">
        <v>7</v>
      </c>
      <c r="G386" s="849">
        <v>840</v>
      </c>
      <c r="H386" s="849">
        <v>0.99173553719008267</v>
      </c>
      <c r="I386" s="849">
        <v>120</v>
      </c>
      <c r="J386" s="849">
        <v>7</v>
      </c>
      <c r="K386" s="849">
        <v>847</v>
      </c>
      <c r="L386" s="849">
        <v>1</v>
      </c>
      <c r="M386" s="849">
        <v>121</v>
      </c>
      <c r="N386" s="849">
        <v>8</v>
      </c>
      <c r="O386" s="849">
        <v>976</v>
      </c>
      <c r="P386" s="837">
        <v>1.1523022432113341</v>
      </c>
      <c r="Q386" s="850">
        <v>122</v>
      </c>
    </row>
    <row r="387" spans="1:17" ht="14.45" customHeight="1" x14ac:dyDescent="0.2">
      <c r="A387" s="831" t="s">
        <v>583</v>
      </c>
      <c r="B387" s="832" t="s">
        <v>6804</v>
      </c>
      <c r="C387" s="832" t="s">
        <v>6412</v>
      </c>
      <c r="D387" s="832" t="s">
        <v>6707</v>
      </c>
      <c r="E387" s="832" t="s">
        <v>6708</v>
      </c>
      <c r="F387" s="849">
        <v>1</v>
      </c>
      <c r="G387" s="849">
        <v>3744</v>
      </c>
      <c r="H387" s="849"/>
      <c r="I387" s="849">
        <v>3744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583</v>
      </c>
      <c r="B388" s="832" t="s">
        <v>6804</v>
      </c>
      <c r="C388" s="832" t="s">
        <v>6412</v>
      </c>
      <c r="D388" s="832" t="s">
        <v>6851</v>
      </c>
      <c r="E388" s="832" t="s">
        <v>6852</v>
      </c>
      <c r="F388" s="849"/>
      <c r="G388" s="849"/>
      <c r="H388" s="849"/>
      <c r="I388" s="849"/>
      <c r="J388" s="849">
        <v>1</v>
      </c>
      <c r="K388" s="849">
        <v>984</v>
      </c>
      <c r="L388" s="849">
        <v>1</v>
      </c>
      <c r="M388" s="849">
        <v>984</v>
      </c>
      <c r="N388" s="849"/>
      <c r="O388" s="849"/>
      <c r="P388" s="837"/>
      <c r="Q388" s="850"/>
    </row>
    <row r="389" spans="1:17" ht="14.45" customHeight="1" x14ac:dyDescent="0.2">
      <c r="A389" s="831" t="s">
        <v>583</v>
      </c>
      <c r="B389" s="832" t="s">
        <v>6804</v>
      </c>
      <c r="C389" s="832" t="s">
        <v>6412</v>
      </c>
      <c r="D389" s="832" t="s">
        <v>6853</v>
      </c>
      <c r="E389" s="832" t="s">
        <v>6854</v>
      </c>
      <c r="F389" s="849"/>
      <c r="G389" s="849"/>
      <c r="H389" s="849"/>
      <c r="I389" s="849"/>
      <c r="J389" s="849">
        <v>4</v>
      </c>
      <c r="K389" s="849">
        <v>1412</v>
      </c>
      <c r="L389" s="849">
        <v>1</v>
      </c>
      <c r="M389" s="849">
        <v>353</v>
      </c>
      <c r="N389" s="849">
        <v>3</v>
      </c>
      <c r="O389" s="849">
        <v>1065</v>
      </c>
      <c r="P389" s="837">
        <v>0.75424929178470257</v>
      </c>
      <c r="Q389" s="850">
        <v>355</v>
      </c>
    </row>
    <row r="390" spans="1:17" ht="14.45" customHeight="1" x14ac:dyDescent="0.2">
      <c r="A390" s="831" t="s">
        <v>583</v>
      </c>
      <c r="B390" s="832" t="s">
        <v>6804</v>
      </c>
      <c r="C390" s="832" t="s">
        <v>6412</v>
      </c>
      <c r="D390" s="832" t="s">
        <v>6855</v>
      </c>
      <c r="E390" s="832" t="s">
        <v>6856</v>
      </c>
      <c r="F390" s="849"/>
      <c r="G390" s="849"/>
      <c r="H390" s="849"/>
      <c r="I390" s="849"/>
      <c r="J390" s="849"/>
      <c r="K390" s="849"/>
      <c r="L390" s="849"/>
      <c r="M390" s="849"/>
      <c r="N390" s="849">
        <v>2</v>
      </c>
      <c r="O390" s="849">
        <v>11548</v>
      </c>
      <c r="P390" s="837"/>
      <c r="Q390" s="850">
        <v>5774</v>
      </c>
    </row>
    <row r="391" spans="1:17" ht="14.45" customHeight="1" x14ac:dyDescent="0.2">
      <c r="A391" s="831" t="s">
        <v>583</v>
      </c>
      <c r="B391" s="832" t="s">
        <v>6804</v>
      </c>
      <c r="C391" s="832" t="s">
        <v>6412</v>
      </c>
      <c r="D391" s="832" t="s">
        <v>6857</v>
      </c>
      <c r="E391" s="832" t="s">
        <v>6858</v>
      </c>
      <c r="F391" s="849"/>
      <c r="G391" s="849"/>
      <c r="H391" s="849"/>
      <c r="I391" s="849"/>
      <c r="J391" s="849">
        <v>2</v>
      </c>
      <c r="K391" s="849">
        <v>5108</v>
      </c>
      <c r="L391" s="849">
        <v>1</v>
      </c>
      <c r="M391" s="849">
        <v>2554</v>
      </c>
      <c r="N391" s="849"/>
      <c r="O391" s="849"/>
      <c r="P391" s="837"/>
      <c r="Q391" s="850"/>
    </row>
    <row r="392" spans="1:17" ht="14.45" customHeight="1" x14ac:dyDescent="0.2">
      <c r="A392" s="831" t="s">
        <v>583</v>
      </c>
      <c r="B392" s="832" t="s">
        <v>6804</v>
      </c>
      <c r="C392" s="832" t="s">
        <v>6412</v>
      </c>
      <c r="D392" s="832" t="s">
        <v>6731</v>
      </c>
      <c r="E392" s="832" t="s">
        <v>6732</v>
      </c>
      <c r="F392" s="849">
        <v>2</v>
      </c>
      <c r="G392" s="849">
        <v>9146</v>
      </c>
      <c r="H392" s="849">
        <v>1.996943231441048</v>
      </c>
      <c r="I392" s="849">
        <v>4573</v>
      </c>
      <c r="J392" s="849">
        <v>1</v>
      </c>
      <c r="K392" s="849">
        <v>4580</v>
      </c>
      <c r="L392" s="849">
        <v>1</v>
      </c>
      <c r="M392" s="849">
        <v>4580</v>
      </c>
      <c r="N392" s="849">
        <v>1</v>
      </c>
      <c r="O392" s="849">
        <v>4607</v>
      </c>
      <c r="P392" s="837">
        <v>1.0058951965065501</v>
      </c>
      <c r="Q392" s="850">
        <v>4607</v>
      </c>
    </row>
    <row r="393" spans="1:17" ht="14.45" customHeight="1" x14ac:dyDescent="0.2">
      <c r="A393" s="831" t="s">
        <v>583</v>
      </c>
      <c r="B393" s="832" t="s">
        <v>6804</v>
      </c>
      <c r="C393" s="832" t="s">
        <v>6412</v>
      </c>
      <c r="D393" s="832" t="s">
        <v>6859</v>
      </c>
      <c r="E393" s="832" t="s">
        <v>6860</v>
      </c>
      <c r="F393" s="849"/>
      <c r="G393" s="849"/>
      <c r="H393" s="849"/>
      <c r="I393" s="849"/>
      <c r="J393" s="849"/>
      <c r="K393" s="849"/>
      <c r="L393" s="849"/>
      <c r="M393" s="849"/>
      <c r="N393" s="849">
        <v>2</v>
      </c>
      <c r="O393" s="849">
        <v>7276</v>
      </c>
      <c r="P393" s="837"/>
      <c r="Q393" s="850">
        <v>3638</v>
      </c>
    </row>
    <row r="394" spans="1:17" ht="14.45" customHeight="1" x14ac:dyDescent="0.2">
      <c r="A394" s="831" t="s">
        <v>583</v>
      </c>
      <c r="B394" s="832" t="s">
        <v>6804</v>
      </c>
      <c r="C394" s="832" t="s">
        <v>6412</v>
      </c>
      <c r="D394" s="832" t="s">
        <v>6861</v>
      </c>
      <c r="E394" s="832" t="s">
        <v>6862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3458</v>
      </c>
      <c r="P394" s="837"/>
      <c r="Q394" s="850">
        <v>3458</v>
      </c>
    </row>
    <row r="395" spans="1:17" ht="14.45" customHeight="1" x14ac:dyDescent="0.2">
      <c r="A395" s="831" t="s">
        <v>583</v>
      </c>
      <c r="B395" s="832" t="s">
        <v>6804</v>
      </c>
      <c r="C395" s="832" t="s">
        <v>6412</v>
      </c>
      <c r="D395" s="832" t="s">
        <v>6863</v>
      </c>
      <c r="E395" s="832" t="s">
        <v>6864</v>
      </c>
      <c r="F395" s="849">
        <v>2</v>
      </c>
      <c r="G395" s="849">
        <v>12146</v>
      </c>
      <c r="H395" s="849">
        <v>1.9970404472213088</v>
      </c>
      <c r="I395" s="849">
        <v>6073</v>
      </c>
      <c r="J395" s="849">
        <v>1</v>
      </c>
      <c r="K395" s="849">
        <v>6082</v>
      </c>
      <c r="L395" s="849">
        <v>1</v>
      </c>
      <c r="M395" s="849">
        <v>6082</v>
      </c>
      <c r="N395" s="849">
        <v>1</v>
      </c>
      <c r="O395" s="849">
        <v>6115</v>
      </c>
      <c r="P395" s="837">
        <v>1.0054258467609338</v>
      </c>
      <c r="Q395" s="850">
        <v>6115</v>
      </c>
    </row>
    <row r="396" spans="1:17" ht="14.45" customHeight="1" x14ac:dyDescent="0.2">
      <c r="A396" s="831" t="s">
        <v>583</v>
      </c>
      <c r="B396" s="832" t="s">
        <v>6804</v>
      </c>
      <c r="C396" s="832" t="s">
        <v>6412</v>
      </c>
      <c r="D396" s="832" t="s">
        <v>6865</v>
      </c>
      <c r="E396" s="832" t="s">
        <v>6866</v>
      </c>
      <c r="F396" s="849">
        <v>2</v>
      </c>
      <c r="G396" s="849">
        <v>16624</v>
      </c>
      <c r="H396" s="849">
        <v>0.39918357545923883</v>
      </c>
      <c r="I396" s="849">
        <v>8312</v>
      </c>
      <c r="J396" s="849">
        <v>5</v>
      </c>
      <c r="K396" s="849">
        <v>41645</v>
      </c>
      <c r="L396" s="849">
        <v>1</v>
      </c>
      <c r="M396" s="849">
        <v>8329</v>
      </c>
      <c r="N396" s="849">
        <v>3</v>
      </c>
      <c r="O396" s="849">
        <v>25155</v>
      </c>
      <c r="P396" s="837">
        <v>0.60403409773082006</v>
      </c>
      <c r="Q396" s="850">
        <v>8385</v>
      </c>
    </row>
    <row r="397" spans="1:17" ht="14.45" customHeight="1" x14ac:dyDescent="0.2">
      <c r="A397" s="831" t="s">
        <v>583</v>
      </c>
      <c r="B397" s="832" t="s">
        <v>6804</v>
      </c>
      <c r="C397" s="832" t="s">
        <v>6412</v>
      </c>
      <c r="D397" s="832" t="s">
        <v>6867</v>
      </c>
      <c r="E397" s="832" t="s">
        <v>6868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1087</v>
      </c>
      <c r="P397" s="837"/>
      <c r="Q397" s="850">
        <v>1087</v>
      </c>
    </row>
    <row r="398" spans="1:17" ht="14.45" customHeight="1" x14ac:dyDescent="0.2">
      <c r="A398" s="831" t="s">
        <v>583</v>
      </c>
      <c r="B398" s="832" t="s">
        <v>6804</v>
      </c>
      <c r="C398" s="832" t="s">
        <v>6412</v>
      </c>
      <c r="D398" s="832" t="s">
        <v>6869</v>
      </c>
      <c r="E398" s="832" t="s">
        <v>6870</v>
      </c>
      <c r="F398" s="849"/>
      <c r="G398" s="849"/>
      <c r="H398" s="849"/>
      <c r="I398" s="849"/>
      <c r="J398" s="849">
        <v>2</v>
      </c>
      <c r="K398" s="849">
        <v>2836</v>
      </c>
      <c r="L398" s="849">
        <v>1</v>
      </c>
      <c r="M398" s="849">
        <v>1418</v>
      </c>
      <c r="N398" s="849"/>
      <c r="O398" s="849"/>
      <c r="P398" s="837"/>
      <c r="Q398" s="850"/>
    </row>
    <row r="399" spans="1:17" ht="14.45" customHeight="1" x14ac:dyDescent="0.2">
      <c r="A399" s="831" t="s">
        <v>583</v>
      </c>
      <c r="B399" s="832" t="s">
        <v>6804</v>
      </c>
      <c r="C399" s="832" t="s">
        <v>6412</v>
      </c>
      <c r="D399" s="832" t="s">
        <v>6871</v>
      </c>
      <c r="E399" s="832" t="s">
        <v>6872</v>
      </c>
      <c r="F399" s="849">
        <v>1</v>
      </c>
      <c r="G399" s="849">
        <v>331</v>
      </c>
      <c r="H399" s="849">
        <v>0.99698795180722888</v>
      </c>
      <c r="I399" s="849">
        <v>331</v>
      </c>
      <c r="J399" s="849">
        <v>1</v>
      </c>
      <c r="K399" s="849">
        <v>332</v>
      </c>
      <c r="L399" s="849">
        <v>1</v>
      </c>
      <c r="M399" s="849">
        <v>332</v>
      </c>
      <c r="N399" s="849"/>
      <c r="O399" s="849"/>
      <c r="P399" s="837"/>
      <c r="Q399" s="850"/>
    </row>
    <row r="400" spans="1:17" ht="14.45" customHeight="1" x14ac:dyDescent="0.2">
      <c r="A400" s="831" t="s">
        <v>583</v>
      </c>
      <c r="B400" s="832" t="s">
        <v>6804</v>
      </c>
      <c r="C400" s="832" t="s">
        <v>6412</v>
      </c>
      <c r="D400" s="832" t="s">
        <v>6873</v>
      </c>
      <c r="E400" s="832" t="s">
        <v>6874</v>
      </c>
      <c r="F400" s="849"/>
      <c r="G400" s="849"/>
      <c r="H400" s="849"/>
      <c r="I400" s="849"/>
      <c r="J400" s="849">
        <v>3</v>
      </c>
      <c r="K400" s="849">
        <v>3342</v>
      </c>
      <c r="L400" s="849">
        <v>1</v>
      </c>
      <c r="M400" s="849">
        <v>1114</v>
      </c>
      <c r="N400" s="849"/>
      <c r="O400" s="849"/>
      <c r="P400" s="837"/>
      <c r="Q400" s="850"/>
    </row>
    <row r="401" spans="1:17" ht="14.45" customHeight="1" x14ac:dyDescent="0.2">
      <c r="A401" s="831" t="s">
        <v>583</v>
      </c>
      <c r="B401" s="832" t="s">
        <v>6804</v>
      </c>
      <c r="C401" s="832" t="s">
        <v>6412</v>
      </c>
      <c r="D401" s="832" t="s">
        <v>6875</v>
      </c>
      <c r="E401" s="832" t="s">
        <v>6876</v>
      </c>
      <c r="F401" s="849"/>
      <c r="G401" s="849"/>
      <c r="H401" s="849"/>
      <c r="I401" s="849"/>
      <c r="J401" s="849">
        <v>1</v>
      </c>
      <c r="K401" s="849">
        <v>5221</v>
      </c>
      <c r="L401" s="849">
        <v>1</v>
      </c>
      <c r="M401" s="849">
        <v>5221</v>
      </c>
      <c r="N401" s="849"/>
      <c r="O401" s="849"/>
      <c r="P401" s="837"/>
      <c r="Q401" s="850"/>
    </row>
    <row r="402" spans="1:17" ht="14.45" customHeight="1" x14ac:dyDescent="0.2">
      <c r="A402" s="831" t="s">
        <v>583</v>
      </c>
      <c r="B402" s="832" t="s">
        <v>6804</v>
      </c>
      <c r="C402" s="832" t="s">
        <v>6412</v>
      </c>
      <c r="D402" s="832" t="s">
        <v>6877</v>
      </c>
      <c r="E402" s="832" t="s">
        <v>6826</v>
      </c>
      <c r="F402" s="849"/>
      <c r="G402" s="849"/>
      <c r="H402" s="849"/>
      <c r="I402" s="849"/>
      <c r="J402" s="849">
        <v>1</v>
      </c>
      <c r="K402" s="849">
        <v>595</v>
      </c>
      <c r="L402" s="849">
        <v>1</v>
      </c>
      <c r="M402" s="849">
        <v>595</v>
      </c>
      <c r="N402" s="849">
        <v>1</v>
      </c>
      <c r="O402" s="849">
        <v>600</v>
      </c>
      <c r="P402" s="837">
        <v>1.0084033613445378</v>
      </c>
      <c r="Q402" s="850">
        <v>600</v>
      </c>
    </row>
    <row r="403" spans="1:17" ht="14.45" customHeight="1" x14ac:dyDescent="0.2">
      <c r="A403" s="831" t="s">
        <v>583</v>
      </c>
      <c r="B403" s="832" t="s">
        <v>6804</v>
      </c>
      <c r="C403" s="832" t="s">
        <v>6412</v>
      </c>
      <c r="D403" s="832" t="s">
        <v>6773</v>
      </c>
      <c r="E403" s="832" t="s">
        <v>6774</v>
      </c>
      <c r="F403" s="849"/>
      <c r="G403" s="849"/>
      <c r="H403" s="849"/>
      <c r="I403" s="849"/>
      <c r="J403" s="849">
        <v>1</v>
      </c>
      <c r="K403" s="849">
        <v>1970</v>
      </c>
      <c r="L403" s="849">
        <v>1</v>
      </c>
      <c r="M403" s="849">
        <v>1970</v>
      </c>
      <c r="N403" s="849"/>
      <c r="O403" s="849"/>
      <c r="P403" s="837"/>
      <c r="Q403" s="850"/>
    </row>
    <row r="404" spans="1:17" ht="14.45" customHeight="1" x14ac:dyDescent="0.2">
      <c r="A404" s="831" t="s">
        <v>583</v>
      </c>
      <c r="B404" s="832" t="s">
        <v>6804</v>
      </c>
      <c r="C404" s="832" t="s">
        <v>6412</v>
      </c>
      <c r="D404" s="832" t="s">
        <v>6878</v>
      </c>
      <c r="E404" s="832" t="s">
        <v>6879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3141</v>
      </c>
      <c r="P404" s="837"/>
      <c r="Q404" s="850">
        <v>3141</v>
      </c>
    </row>
    <row r="405" spans="1:17" ht="14.45" customHeight="1" x14ac:dyDescent="0.2">
      <c r="A405" s="831" t="s">
        <v>583</v>
      </c>
      <c r="B405" s="832" t="s">
        <v>6804</v>
      </c>
      <c r="C405" s="832" t="s">
        <v>6412</v>
      </c>
      <c r="D405" s="832" t="s">
        <v>6880</v>
      </c>
      <c r="E405" s="832" t="s">
        <v>6881</v>
      </c>
      <c r="F405" s="849">
        <v>1</v>
      </c>
      <c r="G405" s="849">
        <v>4166</v>
      </c>
      <c r="H405" s="849"/>
      <c r="I405" s="849">
        <v>4166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583</v>
      </c>
      <c r="B406" s="832" t="s">
        <v>6804</v>
      </c>
      <c r="C406" s="832" t="s">
        <v>6412</v>
      </c>
      <c r="D406" s="832" t="s">
        <v>6882</v>
      </c>
      <c r="E406" s="832" t="s">
        <v>6883</v>
      </c>
      <c r="F406" s="849"/>
      <c r="G406" s="849"/>
      <c r="H406" s="849"/>
      <c r="I406" s="849"/>
      <c r="J406" s="849">
        <v>1</v>
      </c>
      <c r="K406" s="849">
        <v>2518</v>
      </c>
      <c r="L406" s="849">
        <v>1</v>
      </c>
      <c r="M406" s="849">
        <v>2518</v>
      </c>
      <c r="N406" s="849"/>
      <c r="O406" s="849"/>
      <c r="P406" s="837"/>
      <c r="Q406" s="850"/>
    </row>
    <row r="407" spans="1:17" ht="14.45" customHeight="1" x14ac:dyDescent="0.2">
      <c r="A407" s="831" t="s">
        <v>583</v>
      </c>
      <c r="B407" s="832" t="s">
        <v>6804</v>
      </c>
      <c r="C407" s="832" t="s">
        <v>6412</v>
      </c>
      <c r="D407" s="832" t="s">
        <v>6884</v>
      </c>
      <c r="E407" s="832" t="s">
        <v>6885</v>
      </c>
      <c r="F407" s="849">
        <v>3</v>
      </c>
      <c r="G407" s="849">
        <v>17781</v>
      </c>
      <c r="H407" s="849"/>
      <c r="I407" s="849">
        <v>5927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583</v>
      </c>
      <c r="B408" s="832" t="s">
        <v>6804</v>
      </c>
      <c r="C408" s="832" t="s">
        <v>6412</v>
      </c>
      <c r="D408" s="832" t="s">
        <v>6886</v>
      </c>
      <c r="E408" s="832" t="s">
        <v>6887</v>
      </c>
      <c r="F408" s="849">
        <v>1</v>
      </c>
      <c r="G408" s="849">
        <v>2462</v>
      </c>
      <c r="H408" s="849"/>
      <c r="I408" s="849">
        <v>2462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5" customHeight="1" x14ac:dyDescent="0.2">
      <c r="A409" s="831" t="s">
        <v>583</v>
      </c>
      <c r="B409" s="832" t="s">
        <v>6804</v>
      </c>
      <c r="C409" s="832" t="s">
        <v>6412</v>
      </c>
      <c r="D409" s="832" t="s">
        <v>6888</v>
      </c>
      <c r="E409" s="832" t="s">
        <v>6889</v>
      </c>
      <c r="F409" s="849">
        <v>1</v>
      </c>
      <c r="G409" s="849">
        <v>2760</v>
      </c>
      <c r="H409" s="849"/>
      <c r="I409" s="849">
        <v>2760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5" customHeight="1" x14ac:dyDescent="0.2">
      <c r="A410" s="831" t="s">
        <v>583</v>
      </c>
      <c r="B410" s="832" t="s">
        <v>6890</v>
      </c>
      <c r="C410" s="832" t="s">
        <v>6412</v>
      </c>
      <c r="D410" s="832" t="s">
        <v>6646</v>
      </c>
      <c r="E410" s="832" t="s">
        <v>6647</v>
      </c>
      <c r="F410" s="849"/>
      <c r="G410" s="849"/>
      <c r="H410" s="849"/>
      <c r="I410" s="849"/>
      <c r="J410" s="849">
        <v>1</v>
      </c>
      <c r="K410" s="849">
        <v>839</v>
      </c>
      <c r="L410" s="849">
        <v>1</v>
      </c>
      <c r="M410" s="849">
        <v>839</v>
      </c>
      <c r="N410" s="849"/>
      <c r="O410" s="849"/>
      <c r="P410" s="837"/>
      <c r="Q410" s="850"/>
    </row>
    <row r="411" spans="1:17" ht="14.45" customHeight="1" x14ac:dyDescent="0.2">
      <c r="A411" s="831" t="s">
        <v>583</v>
      </c>
      <c r="B411" s="832" t="s">
        <v>6890</v>
      </c>
      <c r="C411" s="832" t="s">
        <v>6412</v>
      </c>
      <c r="D411" s="832" t="s">
        <v>6648</v>
      </c>
      <c r="E411" s="832" t="s">
        <v>6649</v>
      </c>
      <c r="F411" s="849">
        <v>1</v>
      </c>
      <c r="G411" s="849">
        <v>0</v>
      </c>
      <c r="H411" s="849"/>
      <c r="I411" s="849">
        <v>0</v>
      </c>
      <c r="J411" s="849">
        <v>3</v>
      </c>
      <c r="K411" s="849">
        <v>0</v>
      </c>
      <c r="L411" s="849"/>
      <c r="M411" s="849">
        <v>0</v>
      </c>
      <c r="N411" s="849"/>
      <c r="O411" s="849"/>
      <c r="P411" s="837"/>
      <c r="Q411" s="850"/>
    </row>
    <row r="412" spans="1:17" ht="14.45" customHeight="1" x14ac:dyDescent="0.2">
      <c r="A412" s="831" t="s">
        <v>583</v>
      </c>
      <c r="B412" s="832" t="s">
        <v>6890</v>
      </c>
      <c r="C412" s="832" t="s">
        <v>6412</v>
      </c>
      <c r="D412" s="832" t="s">
        <v>6655</v>
      </c>
      <c r="E412" s="832" t="s">
        <v>6656</v>
      </c>
      <c r="F412" s="849"/>
      <c r="G412" s="849"/>
      <c r="H412" s="849"/>
      <c r="I412" s="849"/>
      <c r="J412" s="849">
        <v>3</v>
      </c>
      <c r="K412" s="849">
        <v>0</v>
      </c>
      <c r="L412" s="849"/>
      <c r="M412" s="849">
        <v>0</v>
      </c>
      <c r="N412" s="849"/>
      <c r="O412" s="849"/>
      <c r="P412" s="837"/>
      <c r="Q412" s="850"/>
    </row>
    <row r="413" spans="1:17" ht="14.45" customHeight="1" x14ac:dyDescent="0.2">
      <c r="A413" s="831" t="s">
        <v>583</v>
      </c>
      <c r="B413" s="832" t="s">
        <v>6890</v>
      </c>
      <c r="C413" s="832" t="s">
        <v>6412</v>
      </c>
      <c r="D413" s="832" t="s">
        <v>6660</v>
      </c>
      <c r="E413" s="832" t="s">
        <v>6661</v>
      </c>
      <c r="F413" s="849">
        <v>5</v>
      </c>
      <c r="G413" s="849">
        <v>0</v>
      </c>
      <c r="H413" s="849"/>
      <c r="I413" s="849">
        <v>0</v>
      </c>
      <c r="J413" s="849">
        <v>12</v>
      </c>
      <c r="K413" s="849">
        <v>0</v>
      </c>
      <c r="L413" s="849"/>
      <c r="M413" s="849">
        <v>0</v>
      </c>
      <c r="N413" s="849">
        <v>4</v>
      </c>
      <c r="O413" s="849">
        <v>0</v>
      </c>
      <c r="P413" s="837"/>
      <c r="Q413" s="850">
        <v>0</v>
      </c>
    </row>
    <row r="414" spans="1:17" ht="14.45" customHeight="1" x14ac:dyDescent="0.2">
      <c r="A414" s="831" t="s">
        <v>583</v>
      </c>
      <c r="B414" s="832" t="s">
        <v>6890</v>
      </c>
      <c r="C414" s="832" t="s">
        <v>6412</v>
      </c>
      <c r="D414" s="832" t="s">
        <v>6891</v>
      </c>
      <c r="E414" s="832" t="s">
        <v>6892</v>
      </c>
      <c r="F414" s="849">
        <v>1</v>
      </c>
      <c r="G414" s="849">
        <v>0</v>
      </c>
      <c r="H414" s="849"/>
      <c r="I414" s="849">
        <v>0</v>
      </c>
      <c r="J414" s="849">
        <v>1</v>
      </c>
      <c r="K414" s="849">
        <v>0</v>
      </c>
      <c r="L414" s="849"/>
      <c r="M414" s="849">
        <v>0</v>
      </c>
      <c r="N414" s="849"/>
      <c r="O414" s="849"/>
      <c r="P414" s="837"/>
      <c r="Q414" s="850"/>
    </row>
    <row r="415" spans="1:17" ht="14.45" customHeight="1" x14ac:dyDescent="0.2">
      <c r="A415" s="831" t="s">
        <v>583</v>
      </c>
      <c r="B415" s="832" t="s">
        <v>6890</v>
      </c>
      <c r="C415" s="832" t="s">
        <v>6412</v>
      </c>
      <c r="D415" s="832" t="s">
        <v>6893</v>
      </c>
      <c r="E415" s="832" t="s">
        <v>6894</v>
      </c>
      <c r="F415" s="849">
        <v>1</v>
      </c>
      <c r="G415" s="849">
        <v>0</v>
      </c>
      <c r="H415" s="849"/>
      <c r="I415" s="849">
        <v>0</v>
      </c>
      <c r="J415" s="849">
        <v>6</v>
      </c>
      <c r="K415" s="849">
        <v>0</v>
      </c>
      <c r="L415" s="849"/>
      <c r="M415" s="849">
        <v>0</v>
      </c>
      <c r="N415" s="849"/>
      <c r="O415" s="849"/>
      <c r="P415" s="837"/>
      <c r="Q415" s="850"/>
    </row>
    <row r="416" spans="1:17" ht="14.45" customHeight="1" x14ac:dyDescent="0.2">
      <c r="A416" s="831" t="s">
        <v>583</v>
      </c>
      <c r="B416" s="832" t="s">
        <v>6890</v>
      </c>
      <c r="C416" s="832" t="s">
        <v>6412</v>
      </c>
      <c r="D416" s="832" t="s">
        <v>6895</v>
      </c>
      <c r="E416" s="832" t="s">
        <v>6896</v>
      </c>
      <c r="F416" s="849"/>
      <c r="G416" s="849"/>
      <c r="H416" s="849"/>
      <c r="I416" s="849"/>
      <c r="J416" s="849">
        <v>1</v>
      </c>
      <c r="K416" s="849">
        <v>0</v>
      </c>
      <c r="L416" s="849"/>
      <c r="M416" s="849">
        <v>0</v>
      </c>
      <c r="N416" s="849"/>
      <c r="O416" s="849"/>
      <c r="P416" s="837"/>
      <c r="Q416" s="850"/>
    </row>
    <row r="417" spans="1:17" ht="14.45" customHeight="1" x14ac:dyDescent="0.2">
      <c r="A417" s="831" t="s">
        <v>583</v>
      </c>
      <c r="B417" s="832" t="s">
        <v>6890</v>
      </c>
      <c r="C417" s="832" t="s">
        <v>6412</v>
      </c>
      <c r="D417" s="832" t="s">
        <v>6897</v>
      </c>
      <c r="E417" s="832" t="s">
        <v>6898</v>
      </c>
      <c r="F417" s="849"/>
      <c r="G417" s="849"/>
      <c r="H417" s="849"/>
      <c r="I417" s="849"/>
      <c r="J417" s="849">
        <v>5</v>
      </c>
      <c r="K417" s="849">
        <v>0</v>
      </c>
      <c r="L417" s="849"/>
      <c r="M417" s="849">
        <v>0</v>
      </c>
      <c r="N417" s="849">
        <v>1</v>
      </c>
      <c r="O417" s="849">
        <v>0</v>
      </c>
      <c r="P417" s="837"/>
      <c r="Q417" s="850">
        <v>0</v>
      </c>
    </row>
    <row r="418" spans="1:17" ht="14.45" customHeight="1" x14ac:dyDescent="0.2">
      <c r="A418" s="831" t="s">
        <v>583</v>
      </c>
      <c r="B418" s="832" t="s">
        <v>6890</v>
      </c>
      <c r="C418" s="832" t="s">
        <v>6412</v>
      </c>
      <c r="D418" s="832" t="s">
        <v>6685</v>
      </c>
      <c r="E418" s="832" t="s">
        <v>6686</v>
      </c>
      <c r="F418" s="849">
        <v>6</v>
      </c>
      <c r="G418" s="849">
        <v>0</v>
      </c>
      <c r="H418" s="849"/>
      <c r="I418" s="849">
        <v>0</v>
      </c>
      <c r="J418" s="849">
        <v>10</v>
      </c>
      <c r="K418" s="849">
        <v>0</v>
      </c>
      <c r="L418" s="849"/>
      <c r="M418" s="849">
        <v>0</v>
      </c>
      <c r="N418" s="849">
        <v>3</v>
      </c>
      <c r="O418" s="849">
        <v>0</v>
      </c>
      <c r="P418" s="837"/>
      <c r="Q418" s="850">
        <v>0</v>
      </c>
    </row>
    <row r="419" spans="1:17" ht="14.45" customHeight="1" x14ac:dyDescent="0.2">
      <c r="A419" s="831" t="s">
        <v>583</v>
      </c>
      <c r="B419" s="832" t="s">
        <v>6890</v>
      </c>
      <c r="C419" s="832" t="s">
        <v>6412</v>
      </c>
      <c r="D419" s="832" t="s">
        <v>6697</v>
      </c>
      <c r="E419" s="832" t="s">
        <v>6698</v>
      </c>
      <c r="F419" s="849"/>
      <c r="G419" s="849"/>
      <c r="H419" s="849"/>
      <c r="I419" s="849"/>
      <c r="J419" s="849">
        <v>5</v>
      </c>
      <c r="K419" s="849">
        <v>46805</v>
      </c>
      <c r="L419" s="849">
        <v>1</v>
      </c>
      <c r="M419" s="849">
        <v>9361</v>
      </c>
      <c r="N419" s="849">
        <v>2</v>
      </c>
      <c r="O419" s="849">
        <v>18770</v>
      </c>
      <c r="P419" s="837">
        <v>0.40102553146031406</v>
      </c>
      <c r="Q419" s="850">
        <v>9385</v>
      </c>
    </row>
    <row r="420" spans="1:17" ht="14.45" customHeight="1" x14ac:dyDescent="0.2">
      <c r="A420" s="831" t="s">
        <v>583</v>
      </c>
      <c r="B420" s="832" t="s">
        <v>6890</v>
      </c>
      <c r="C420" s="832" t="s">
        <v>6412</v>
      </c>
      <c r="D420" s="832" t="s">
        <v>6699</v>
      </c>
      <c r="E420" s="832" t="s">
        <v>6700</v>
      </c>
      <c r="F420" s="849"/>
      <c r="G420" s="849"/>
      <c r="H420" s="849"/>
      <c r="I420" s="849"/>
      <c r="J420" s="849">
        <v>1</v>
      </c>
      <c r="K420" s="849">
        <v>446</v>
      </c>
      <c r="L420" s="849">
        <v>1</v>
      </c>
      <c r="M420" s="849">
        <v>446</v>
      </c>
      <c r="N420" s="849"/>
      <c r="O420" s="849"/>
      <c r="P420" s="837"/>
      <c r="Q420" s="850"/>
    </row>
    <row r="421" spans="1:17" ht="14.45" customHeight="1" x14ac:dyDescent="0.2">
      <c r="A421" s="831" t="s">
        <v>583</v>
      </c>
      <c r="B421" s="832" t="s">
        <v>6890</v>
      </c>
      <c r="C421" s="832" t="s">
        <v>6412</v>
      </c>
      <c r="D421" s="832" t="s">
        <v>6715</v>
      </c>
      <c r="E421" s="832" t="s">
        <v>6716</v>
      </c>
      <c r="F421" s="849">
        <v>4</v>
      </c>
      <c r="G421" s="849">
        <v>0</v>
      </c>
      <c r="H421" s="849"/>
      <c r="I421" s="849">
        <v>0</v>
      </c>
      <c r="J421" s="849">
        <v>2</v>
      </c>
      <c r="K421" s="849">
        <v>0</v>
      </c>
      <c r="L421" s="849"/>
      <c r="M421" s="849">
        <v>0</v>
      </c>
      <c r="N421" s="849">
        <v>4</v>
      </c>
      <c r="O421" s="849">
        <v>0</v>
      </c>
      <c r="P421" s="837"/>
      <c r="Q421" s="850">
        <v>0</v>
      </c>
    </row>
    <row r="422" spans="1:17" ht="14.45" customHeight="1" x14ac:dyDescent="0.2">
      <c r="A422" s="831" t="s">
        <v>583</v>
      </c>
      <c r="B422" s="832" t="s">
        <v>6890</v>
      </c>
      <c r="C422" s="832" t="s">
        <v>6412</v>
      </c>
      <c r="D422" s="832" t="s">
        <v>6721</v>
      </c>
      <c r="E422" s="832" t="s">
        <v>6722</v>
      </c>
      <c r="F422" s="849">
        <v>1</v>
      </c>
      <c r="G422" s="849">
        <v>0</v>
      </c>
      <c r="H422" s="849"/>
      <c r="I422" s="849">
        <v>0</v>
      </c>
      <c r="J422" s="849">
        <v>5</v>
      </c>
      <c r="K422" s="849">
        <v>0</v>
      </c>
      <c r="L422" s="849"/>
      <c r="M422" s="849">
        <v>0</v>
      </c>
      <c r="N422" s="849">
        <v>2</v>
      </c>
      <c r="O422" s="849">
        <v>0</v>
      </c>
      <c r="P422" s="837"/>
      <c r="Q422" s="850">
        <v>0</v>
      </c>
    </row>
    <row r="423" spans="1:17" ht="14.45" customHeight="1" x14ac:dyDescent="0.2">
      <c r="A423" s="831" t="s">
        <v>583</v>
      </c>
      <c r="B423" s="832" t="s">
        <v>6890</v>
      </c>
      <c r="C423" s="832" t="s">
        <v>6412</v>
      </c>
      <c r="D423" s="832" t="s">
        <v>6727</v>
      </c>
      <c r="E423" s="832" t="s">
        <v>6728</v>
      </c>
      <c r="F423" s="849">
        <v>2</v>
      </c>
      <c r="G423" s="849">
        <v>0</v>
      </c>
      <c r="H423" s="849"/>
      <c r="I423" s="849">
        <v>0</v>
      </c>
      <c r="J423" s="849">
        <v>6</v>
      </c>
      <c r="K423" s="849">
        <v>0</v>
      </c>
      <c r="L423" s="849"/>
      <c r="M423" s="849">
        <v>0</v>
      </c>
      <c r="N423" s="849">
        <v>2</v>
      </c>
      <c r="O423" s="849">
        <v>0</v>
      </c>
      <c r="P423" s="837"/>
      <c r="Q423" s="850">
        <v>0</v>
      </c>
    </row>
    <row r="424" spans="1:17" ht="14.45" customHeight="1" x14ac:dyDescent="0.2">
      <c r="A424" s="831" t="s">
        <v>583</v>
      </c>
      <c r="B424" s="832" t="s">
        <v>6890</v>
      </c>
      <c r="C424" s="832" t="s">
        <v>6412</v>
      </c>
      <c r="D424" s="832" t="s">
        <v>6739</v>
      </c>
      <c r="E424" s="832" t="s">
        <v>6740</v>
      </c>
      <c r="F424" s="849"/>
      <c r="G424" s="849"/>
      <c r="H424" s="849"/>
      <c r="I424" s="849"/>
      <c r="J424" s="849">
        <v>2</v>
      </c>
      <c r="K424" s="849">
        <v>0</v>
      </c>
      <c r="L424" s="849"/>
      <c r="M424" s="849">
        <v>0</v>
      </c>
      <c r="N424" s="849"/>
      <c r="O424" s="849"/>
      <c r="P424" s="837"/>
      <c r="Q424" s="850"/>
    </row>
    <row r="425" spans="1:17" ht="14.45" customHeight="1" x14ac:dyDescent="0.2">
      <c r="A425" s="831" t="s">
        <v>583</v>
      </c>
      <c r="B425" s="832" t="s">
        <v>6890</v>
      </c>
      <c r="C425" s="832" t="s">
        <v>6412</v>
      </c>
      <c r="D425" s="832" t="s">
        <v>6741</v>
      </c>
      <c r="E425" s="832" t="s">
        <v>6742</v>
      </c>
      <c r="F425" s="849"/>
      <c r="G425" s="849"/>
      <c r="H425" s="849"/>
      <c r="I425" s="849"/>
      <c r="J425" s="849">
        <v>2</v>
      </c>
      <c r="K425" s="849">
        <v>0</v>
      </c>
      <c r="L425" s="849"/>
      <c r="M425" s="849">
        <v>0</v>
      </c>
      <c r="N425" s="849">
        <v>2</v>
      </c>
      <c r="O425" s="849">
        <v>0</v>
      </c>
      <c r="P425" s="837"/>
      <c r="Q425" s="850">
        <v>0</v>
      </c>
    </row>
    <row r="426" spans="1:17" ht="14.45" customHeight="1" x14ac:dyDescent="0.2">
      <c r="A426" s="831" t="s">
        <v>583</v>
      </c>
      <c r="B426" s="832" t="s">
        <v>6890</v>
      </c>
      <c r="C426" s="832" t="s">
        <v>6412</v>
      </c>
      <c r="D426" s="832" t="s">
        <v>6899</v>
      </c>
      <c r="E426" s="832" t="s">
        <v>6900</v>
      </c>
      <c r="F426" s="849"/>
      <c r="G426" s="849"/>
      <c r="H426" s="849"/>
      <c r="I426" s="849"/>
      <c r="J426" s="849">
        <v>1</v>
      </c>
      <c r="K426" s="849">
        <v>6964</v>
      </c>
      <c r="L426" s="849">
        <v>1</v>
      </c>
      <c r="M426" s="849">
        <v>6964</v>
      </c>
      <c r="N426" s="849"/>
      <c r="O426" s="849"/>
      <c r="P426" s="837"/>
      <c r="Q426" s="850"/>
    </row>
    <row r="427" spans="1:17" ht="14.45" customHeight="1" x14ac:dyDescent="0.2">
      <c r="A427" s="831" t="s">
        <v>583</v>
      </c>
      <c r="B427" s="832" t="s">
        <v>6890</v>
      </c>
      <c r="C427" s="832" t="s">
        <v>6412</v>
      </c>
      <c r="D427" s="832" t="s">
        <v>6901</v>
      </c>
      <c r="E427" s="832" t="s">
        <v>6902</v>
      </c>
      <c r="F427" s="849"/>
      <c r="G427" s="849"/>
      <c r="H427" s="849"/>
      <c r="I427" s="849"/>
      <c r="J427" s="849">
        <v>1</v>
      </c>
      <c r="K427" s="849">
        <v>0</v>
      </c>
      <c r="L427" s="849"/>
      <c r="M427" s="849">
        <v>0</v>
      </c>
      <c r="N427" s="849"/>
      <c r="O427" s="849"/>
      <c r="P427" s="837"/>
      <c r="Q427" s="850"/>
    </row>
    <row r="428" spans="1:17" ht="14.45" customHeight="1" x14ac:dyDescent="0.2">
      <c r="A428" s="831" t="s">
        <v>583</v>
      </c>
      <c r="B428" s="832" t="s">
        <v>6890</v>
      </c>
      <c r="C428" s="832" t="s">
        <v>6412</v>
      </c>
      <c r="D428" s="832" t="s">
        <v>6751</v>
      </c>
      <c r="E428" s="832" t="s">
        <v>6752</v>
      </c>
      <c r="F428" s="849">
        <v>2</v>
      </c>
      <c r="G428" s="849">
        <v>9464</v>
      </c>
      <c r="H428" s="849">
        <v>1.9962033326302469</v>
      </c>
      <c r="I428" s="849">
        <v>4732</v>
      </c>
      <c r="J428" s="849">
        <v>1</v>
      </c>
      <c r="K428" s="849">
        <v>4741</v>
      </c>
      <c r="L428" s="849">
        <v>1</v>
      </c>
      <c r="M428" s="849">
        <v>4741</v>
      </c>
      <c r="N428" s="849"/>
      <c r="O428" s="849"/>
      <c r="P428" s="837"/>
      <c r="Q428" s="850"/>
    </row>
    <row r="429" spans="1:17" ht="14.45" customHeight="1" x14ac:dyDescent="0.2">
      <c r="A429" s="831" t="s">
        <v>583</v>
      </c>
      <c r="B429" s="832" t="s">
        <v>6890</v>
      </c>
      <c r="C429" s="832" t="s">
        <v>6412</v>
      </c>
      <c r="D429" s="832" t="s">
        <v>6903</v>
      </c>
      <c r="E429" s="832" t="s">
        <v>6904</v>
      </c>
      <c r="F429" s="849">
        <v>1</v>
      </c>
      <c r="G429" s="849">
        <v>18693</v>
      </c>
      <c r="H429" s="849"/>
      <c r="I429" s="849">
        <v>18693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583</v>
      </c>
      <c r="B430" s="832" t="s">
        <v>6890</v>
      </c>
      <c r="C430" s="832" t="s">
        <v>6412</v>
      </c>
      <c r="D430" s="832" t="s">
        <v>6761</v>
      </c>
      <c r="E430" s="832" t="s">
        <v>6905</v>
      </c>
      <c r="F430" s="849">
        <v>1</v>
      </c>
      <c r="G430" s="849">
        <v>0</v>
      </c>
      <c r="H430" s="849"/>
      <c r="I430" s="849">
        <v>0</v>
      </c>
      <c r="J430" s="849">
        <v>1</v>
      </c>
      <c r="K430" s="849">
        <v>0</v>
      </c>
      <c r="L430" s="849"/>
      <c r="M430" s="849">
        <v>0</v>
      </c>
      <c r="N430" s="849"/>
      <c r="O430" s="849"/>
      <c r="P430" s="837"/>
      <c r="Q430" s="850"/>
    </row>
    <row r="431" spans="1:17" ht="14.45" customHeight="1" x14ac:dyDescent="0.2">
      <c r="A431" s="831" t="s">
        <v>583</v>
      </c>
      <c r="B431" s="832" t="s">
        <v>6890</v>
      </c>
      <c r="C431" s="832" t="s">
        <v>6412</v>
      </c>
      <c r="D431" s="832" t="s">
        <v>6906</v>
      </c>
      <c r="E431" s="832" t="s">
        <v>6907</v>
      </c>
      <c r="F431" s="849">
        <v>5</v>
      </c>
      <c r="G431" s="849">
        <v>0</v>
      </c>
      <c r="H431" s="849"/>
      <c r="I431" s="849">
        <v>0</v>
      </c>
      <c r="J431" s="849">
        <v>8</v>
      </c>
      <c r="K431" s="849">
        <v>0</v>
      </c>
      <c r="L431" s="849"/>
      <c r="M431" s="849">
        <v>0</v>
      </c>
      <c r="N431" s="849">
        <v>4</v>
      </c>
      <c r="O431" s="849">
        <v>0</v>
      </c>
      <c r="P431" s="837"/>
      <c r="Q431" s="850">
        <v>0</v>
      </c>
    </row>
    <row r="432" spans="1:17" ht="14.45" customHeight="1" x14ac:dyDescent="0.2">
      <c r="A432" s="831" t="s">
        <v>583</v>
      </c>
      <c r="B432" s="832" t="s">
        <v>6890</v>
      </c>
      <c r="C432" s="832" t="s">
        <v>6412</v>
      </c>
      <c r="D432" s="832" t="s">
        <v>6908</v>
      </c>
      <c r="E432" s="832" t="s">
        <v>6909</v>
      </c>
      <c r="F432" s="849"/>
      <c r="G432" s="849"/>
      <c r="H432" s="849"/>
      <c r="I432" s="849"/>
      <c r="J432" s="849">
        <v>1</v>
      </c>
      <c r="K432" s="849">
        <v>0</v>
      </c>
      <c r="L432" s="849"/>
      <c r="M432" s="849">
        <v>0</v>
      </c>
      <c r="N432" s="849"/>
      <c r="O432" s="849"/>
      <c r="P432" s="837"/>
      <c r="Q432" s="850"/>
    </row>
    <row r="433" spans="1:17" ht="14.45" customHeight="1" x14ac:dyDescent="0.2">
      <c r="A433" s="831" t="s">
        <v>583</v>
      </c>
      <c r="B433" s="832" t="s">
        <v>6890</v>
      </c>
      <c r="C433" s="832" t="s">
        <v>6412</v>
      </c>
      <c r="D433" s="832" t="s">
        <v>6910</v>
      </c>
      <c r="E433" s="832" t="s">
        <v>6911</v>
      </c>
      <c r="F433" s="849">
        <v>3</v>
      </c>
      <c r="G433" s="849">
        <v>0</v>
      </c>
      <c r="H433" s="849"/>
      <c r="I433" s="849">
        <v>0</v>
      </c>
      <c r="J433" s="849">
        <v>5</v>
      </c>
      <c r="K433" s="849">
        <v>0</v>
      </c>
      <c r="L433" s="849"/>
      <c r="M433" s="849">
        <v>0</v>
      </c>
      <c r="N433" s="849">
        <v>3</v>
      </c>
      <c r="O433" s="849">
        <v>0</v>
      </c>
      <c r="P433" s="837"/>
      <c r="Q433" s="850">
        <v>0</v>
      </c>
    </row>
    <row r="434" spans="1:17" ht="14.45" customHeight="1" x14ac:dyDescent="0.2">
      <c r="A434" s="831" t="s">
        <v>583</v>
      </c>
      <c r="B434" s="832" t="s">
        <v>6890</v>
      </c>
      <c r="C434" s="832" t="s">
        <v>6412</v>
      </c>
      <c r="D434" s="832" t="s">
        <v>6912</v>
      </c>
      <c r="E434" s="832" t="s">
        <v>6913</v>
      </c>
      <c r="F434" s="849">
        <v>2</v>
      </c>
      <c r="G434" s="849">
        <v>0</v>
      </c>
      <c r="H434" s="849"/>
      <c r="I434" s="849">
        <v>0</v>
      </c>
      <c r="J434" s="849"/>
      <c r="K434" s="849"/>
      <c r="L434" s="849"/>
      <c r="M434" s="849"/>
      <c r="N434" s="849">
        <v>1</v>
      </c>
      <c r="O434" s="849">
        <v>0</v>
      </c>
      <c r="P434" s="837"/>
      <c r="Q434" s="850">
        <v>0</v>
      </c>
    </row>
    <row r="435" spans="1:17" ht="14.45" customHeight="1" x14ac:dyDescent="0.2">
      <c r="A435" s="831" t="s">
        <v>583</v>
      </c>
      <c r="B435" s="832" t="s">
        <v>6890</v>
      </c>
      <c r="C435" s="832" t="s">
        <v>6412</v>
      </c>
      <c r="D435" s="832" t="s">
        <v>6914</v>
      </c>
      <c r="E435" s="832" t="s">
        <v>6915</v>
      </c>
      <c r="F435" s="849">
        <v>4</v>
      </c>
      <c r="G435" s="849">
        <v>30420</v>
      </c>
      <c r="H435" s="849">
        <v>0.4439190964013659</v>
      </c>
      <c r="I435" s="849">
        <v>7605</v>
      </c>
      <c r="J435" s="849">
        <v>9</v>
      </c>
      <c r="K435" s="849">
        <v>68526</v>
      </c>
      <c r="L435" s="849">
        <v>1</v>
      </c>
      <c r="M435" s="849">
        <v>7614</v>
      </c>
      <c r="N435" s="849">
        <v>4</v>
      </c>
      <c r="O435" s="849">
        <v>30555</v>
      </c>
      <c r="P435" s="837">
        <v>0.44588915156291042</v>
      </c>
      <c r="Q435" s="850">
        <v>7638.75</v>
      </c>
    </row>
    <row r="436" spans="1:17" ht="14.45" customHeight="1" x14ac:dyDescent="0.2">
      <c r="A436" s="831" t="s">
        <v>583</v>
      </c>
      <c r="B436" s="832" t="s">
        <v>6916</v>
      </c>
      <c r="C436" s="832" t="s">
        <v>6412</v>
      </c>
      <c r="D436" s="832" t="s">
        <v>6917</v>
      </c>
      <c r="E436" s="832" t="s">
        <v>6918</v>
      </c>
      <c r="F436" s="849">
        <v>2</v>
      </c>
      <c r="G436" s="849">
        <v>11410</v>
      </c>
      <c r="H436" s="849">
        <v>0.4986888111888112</v>
      </c>
      <c r="I436" s="849">
        <v>5705</v>
      </c>
      <c r="J436" s="849">
        <v>4</v>
      </c>
      <c r="K436" s="849">
        <v>22880</v>
      </c>
      <c r="L436" s="849">
        <v>1</v>
      </c>
      <c r="M436" s="849">
        <v>5720</v>
      </c>
      <c r="N436" s="849">
        <v>7</v>
      </c>
      <c r="O436" s="849">
        <v>40376</v>
      </c>
      <c r="P436" s="837">
        <v>1.7646853146853148</v>
      </c>
      <c r="Q436" s="850">
        <v>5768</v>
      </c>
    </row>
    <row r="437" spans="1:17" ht="14.45" customHeight="1" x14ac:dyDescent="0.2">
      <c r="A437" s="831" t="s">
        <v>583</v>
      </c>
      <c r="B437" s="832" t="s">
        <v>6916</v>
      </c>
      <c r="C437" s="832" t="s">
        <v>6412</v>
      </c>
      <c r="D437" s="832" t="s">
        <v>6919</v>
      </c>
      <c r="E437" s="832" t="s">
        <v>6920</v>
      </c>
      <c r="F437" s="849">
        <v>9</v>
      </c>
      <c r="G437" s="849">
        <v>21131</v>
      </c>
      <c r="H437" s="849">
        <v>4.490225244368891</v>
      </c>
      <c r="I437" s="849">
        <v>2347.8888888888887</v>
      </c>
      <c r="J437" s="849">
        <v>2</v>
      </c>
      <c r="K437" s="849">
        <v>4706</v>
      </c>
      <c r="L437" s="849">
        <v>1</v>
      </c>
      <c r="M437" s="849">
        <v>2353</v>
      </c>
      <c r="N437" s="849">
        <v>4</v>
      </c>
      <c r="O437" s="849">
        <v>9476</v>
      </c>
      <c r="P437" s="837">
        <v>2.0135996600085</v>
      </c>
      <c r="Q437" s="850">
        <v>2369</v>
      </c>
    </row>
    <row r="438" spans="1:17" ht="14.45" customHeight="1" x14ac:dyDescent="0.2">
      <c r="A438" s="831" t="s">
        <v>583</v>
      </c>
      <c r="B438" s="832" t="s">
        <v>6916</v>
      </c>
      <c r="C438" s="832" t="s">
        <v>6412</v>
      </c>
      <c r="D438" s="832" t="s">
        <v>6921</v>
      </c>
      <c r="E438" s="832" t="s">
        <v>6922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5259</v>
      </c>
      <c r="P438" s="837"/>
      <c r="Q438" s="850">
        <v>5259</v>
      </c>
    </row>
    <row r="439" spans="1:17" ht="14.45" customHeight="1" x14ac:dyDescent="0.2">
      <c r="A439" s="831" t="s">
        <v>583</v>
      </c>
      <c r="B439" s="832" t="s">
        <v>6916</v>
      </c>
      <c r="C439" s="832" t="s">
        <v>6412</v>
      </c>
      <c r="D439" s="832" t="s">
        <v>6923</v>
      </c>
      <c r="E439" s="832" t="s">
        <v>6924</v>
      </c>
      <c r="F439" s="849">
        <v>13</v>
      </c>
      <c r="G439" s="849">
        <v>2262</v>
      </c>
      <c r="H439" s="849">
        <v>1.0771428571428572</v>
      </c>
      <c r="I439" s="849">
        <v>174</v>
      </c>
      <c r="J439" s="849">
        <v>12</v>
      </c>
      <c r="K439" s="849">
        <v>2100</v>
      </c>
      <c r="L439" s="849">
        <v>1</v>
      </c>
      <c r="M439" s="849">
        <v>175</v>
      </c>
      <c r="N439" s="849">
        <v>20</v>
      </c>
      <c r="O439" s="849">
        <v>3520</v>
      </c>
      <c r="P439" s="837">
        <v>1.6761904761904762</v>
      </c>
      <c r="Q439" s="850">
        <v>176</v>
      </c>
    </row>
    <row r="440" spans="1:17" ht="14.45" customHeight="1" x14ac:dyDescent="0.2">
      <c r="A440" s="831" t="s">
        <v>583</v>
      </c>
      <c r="B440" s="832" t="s">
        <v>6916</v>
      </c>
      <c r="C440" s="832" t="s">
        <v>6412</v>
      </c>
      <c r="D440" s="832" t="s">
        <v>6925</v>
      </c>
      <c r="E440" s="832" t="s">
        <v>6926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1512</v>
      </c>
      <c r="P440" s="837"/>
      <c r="Q440" s="850">
        <v>1512</v>
      </c>
    </row>
    <row r="441" spans="1:17" ht="14.45" customHeight="1" x14ac:dyDescent="0.2">
      <c r="A441" s="831" t="s">
        <v>583</v>
      </c>
      <c r="B441" s="832" t="s">
        <v>6916</v>
      </c>
      <c r="C441" s="832" t="s">
        <v>6412</v>
      </c>
      <c r="D441" s="832" t="s">
        <v>6927</v>
      </c>
      <c r="E441" s="832" t="s">
        <v>6928</v>
      </c>
      <c r="F441" s="849">
        <v>2</v>
      </c>
      <c r="G441" s="849">
        <v>11212</v>
      </c>
      <c r="H441" s="849">
        <v>0.49866571784380004</v>
      </c>
      <c r="I441" s="849">
        <v>5606</v>
      </c>
      <c r="J441" s="849">
        <v>4</v>
      </c>
      <c r="K441" s="849">
        <v>22484</v>
      </c>
      <c r="L441" s="849">
        <v>1</v>
      </c>
      <c r="M441" s="849">
        <v>5621</v>
      </c>
      <c r="N441" s="849">
        <v>7</v>
      </c>
      <c r="O441" s="849">
        <v>39683</v>
      </c>
      <c r="P441" s="837">
        <v>1.7649439601494397</v>
      </c>
      <c r="Q441" s="850">
        <v>5669</v>
      </c>
    </row>
    <row r="442" spans="1:17" ht="14.45" customHeight="1" x14ac:dyDescent="0.2">
      <c r="A442" s="831" t="s">
        <v>583</v>
      </c>
      <c r="B442" s="832" t="s">
        <v>6916</v>
      </c>
      <c r="C442" s="832" t="s">
        <v>6412</v>
      </c>
      <c r="D442" s="832" t="s">
        <v>6929</v>
      </c>
      <c r="E442" s="832" t="s">
        <v>6930</v>
      </c>
      <c r="F442" s="849">
        <v>2</v>
      </c>
      <c r="G442" s="849">
        <v>7648</v>
      </c>
      <c r="H442" s="849">
        <v>0.49882598486824942</v>
      </c>
      <c r="I442" s="849">
        <v>3824</v>
      </c>
      <c r="J442" s="849">
        <v>4</v>
      </c>
      <c r="K442" s="849">
        <v>15332</v>
      </c>
      <c r="L442" s="849">
        <v>1</v>
      </c>
      <c r="M442" s="849">
        <v>3833</v>
      </c>
      <c r="N442" s="849">
        <v>11</v>
      </c>
      <c r="O442" s="849">
        <v>42526</v>
      </c>
      <c r="P442" s="837">
        <v>2.773675971823637</v>
      </c>
      <c r="Q442" s="850">
        <v>3866</v>
      </c>
    </row>
    <row r="443" spans="1:17" ht="14.45" customHeight="1" x14ac:dyDescent="0.2">
      <c r="A443" s="831" t="s">
        <v>583</v>
      </c>
      <c r="B443" s="832" t="s">
        <v>6916</v>
      </c>
      <c r="C443" s="832" t="s">
        <v>6412</v>
      </c>
      <c r="D443" s="832" t="s">
        <v>6931</v>
      </c>
      <c r="E443" s="832" t="s">
        <v>6932</v>
      </c>
      <c r="F443" s="849">
        <v>2</v>
      </c>
      <c r="G443" s="849">
        <v>3188</v>
      </c>
      <c r="H443" s="849">
        <v>0.99749687108886109</v>
      </c>
      <c r="I443" s="849">
        <v>1594</v>
      </c>
      <c r="J443" s="849">
        <v>2</v>
      </c>
      <c r="K443" s="849">
        <v>3196</v>
      </c>
      <c r="L443" s="849">
        <v>1</v>
      </c>
      <c r="M443" s="849">
        <v>1598</v>
      </c>
      <c r="N443" s="849">
        <v>7</v>
      </c>
      <c r="O443" s="849">
        <v>11277</v>
      </c>
      <c r="P443" s="837">
        <v>3.5284730913642051</v>
      </c>
      <c r="Q443" s="850">
        <v>1611</v>
      </c>
    </row>
    <row r="444" spans="1:17" ht="14.45" customHeight="1" x14ac:dyDescent="0.2">
      <c r="A444" s="831" t="s">
        <v>583</v>
      </c>
      <c r="B444" s="832" t="s">
        <v>6916</v>
      </c>
      <c r="C444" s="832" t="s">
        <v>6412</v>
      </c>
      <c r="D444" s="832" t="s">
        <v>6933</v>
      </c>
      <c r="E444" s="832" t="s">
        <v>6934</v>
      </c>
      <c r="F444" s="849">
        <v>1</v>
      </c>
      <c r="G444" s="849">
        <v>2868</v>
      </c>
      <c r="H444" s="849">
        <v>0.99756521739130433</v>
      </c>
      <c r="I444" s="849">
        <v>2868</v>
      </c>
      <c r="J444" s="849">
        <v>1</v>
      </c>
      <c r="K444" s="849">
        <v>2875</v>
      </c>
      <c r="L444" s="849">
        <v>1</v>
      </c>
      <c r="M444" s="849">
        <v>2875</v>
      </c>
      <c r="N444" s="849">
        <v>3</v>
      </c>
      <c r="O444" s="849">
        <v>8700</v>
      </c>
      <c r="P444" s="837">
        <v>3.026086956521739</v>
      </c>
      <c r="Q444" s="850">
        <v>2900</v>
      </c>
    </row>
    <row r="445" spans="1:17" ht="14.45" customHeight="1" x14ac:dyDescent="0.2">
      <c r="A445" s="831" t="s">
        <v>583</v>
      </c>
      <c r="B445" s="832" t="s">
        <v>6916</v>
      </c>
      <c r="C445" s="832" t="s">
        <v>6412</v>
      </c>
      <c r="D445" s="832" t="s">
        <v>6935</v>
      </c>
      <c r="E445" s="832" t="s">
        <v>6936</v>
      </c>
      <c r="F445" s="849">
        <v>2</v>
      </c>
      <c r="G445" s="849">
        <v>2382</v>
      </c>
      <c r="H445" s="849">
        <v>1.9933054393305438</v>
      </c>
      <c r="I445" s="849">
        <v>1191</v>
      </c>
      <c r="J445" s="849">
        <v>1</v>
      </c>
      <c r="K445" s="849">
        <v>1195</v>
      </c>
      <c r="L445" s="849">
        <v>1</v>
      </c>
      <c r="M445" s="849">
        <v>1195</v>
      </c>
      <c r="N445" s="849">
        <v>4</v>
      </c>
      <c r="O445" s="849">
        <v>4832</v>
      </c>
      <c r="P445" s="837">
        <v>4.0435146443514647</v>
      </c>
      <c r="Q445" s="850">
        <v>1208</v>
      </c>
    </row>
    <row r="446" spans="1:17" ht="14.45" customHeight="1" x14ac:dyDescent="0.2">
      <c r="A446" s="831" t="s">
        <v>583</v>
      </c>
      <c r="B446" s="832" t="s">
        <v>6916</v>
      </c>
      <c r="C446" s="832" t="s">
        <v>6412</v>
      </c>
      <c r="D446" s="832" t="s">
        <v>6937</v>
      </c>
      <c r="E446" s="832" t="s">
        <v>6938</v>
      </c>
      <c r="F446" s="849"/>
      <c r="G446" s="849"/>
      <c r="H446" s="849"/>
      <c r="I446" s="849"/>
      <c r="J446" s="849">
        <v>3</v>
      </c>
      <c r="K446" s="849">
        <v>11970</v>
      </c>
      <c r="L446" s="849">
        <v>1</v>
      </c>
      <c r="M446" s="849">
        <v>3990</v>
      </c>
      <c r="N446" s="849">
        <v>3</v>
      </c>
      <c r="O446" s="849">
        <v>12051</v>
      </c>
      <c r="P446" s="837">
        <v>1.006766917293233</v>
      </c>
      <c r="Q446" s="850">
        <v>4017</v>
      </c>
    </row>
    <row r="447" spans="1:17" ht="14.45" customHeight="1" x14ac:dyDescent="0.2">
      <c r="A447" s="831" t="s">
        <v>583</v>
      </c>
      <c r="B447" s="832" t="s">
        <v>6916</v>
      </c>
      <c r="C447" s="832" t="s">
        <v>6412</v>
      </c>
      <c r="D447" s="832" t="s">
        <v>6939</v>
      </c>
      <c r="E447" s="832" t="s">
        <v>6940</v>
      </c>
      <c r="F447" s="849">
        <v>2</v>
      </c>
      <c r="G447" s="849">
        <v>11102</v>
      </c>
      <c r="H447" s="849">
        <v>1.9967625899280577</v>
      </c>
      <c r="I447" s="849">
        <v>5551</v>
      </c>
      <c r="J447" s="849">
        <v>1</v>
      </c>
      <c r="K447" s="849">
        <v>5560</v>
      </c>
      <c r="L447" s="849">
        <v>1</v>
      </c>
      <c r="M447" s="849">
        <v>5560</v>
      </c>
      <c r="N447" s="849">
        <v>3</v>
      </c>
      <c r="O447" s="849">
        <v>16782</v>
      </c>
      <c r="P447" s="837">
        <v>3.0183453237410074</v>
      </c>
      <c r="Q447" s="850">
        <v>5594</v>
      </c>
    </row>
    <row r="448" spans="1:17" ht="14.45" customHeight="1" x14ac:dyDescent="0.2">
      <c r="A448" s="831" t="s">
        <v>583</v>
      </c>
      <c r="B448" s="832" t="s">
        <v>6916</v>
      </c>
      <c r="C448" s="832" t="s">
        <v>6412</v>
      </c>
      <c r="D448" s="832" t="s">
        <v>6941</v>
      </c>
      <c r="E448" s="832" t="s">
        <v>6942</v>
      </c>
      <c r="F448" s="849">
        <v>4</v>
      </c>
      <c r="G448" s="849">
        <v>5296</v>
      </c>
      <c r="H448" s="849">
        <v>0.44343967177426108</v>
      </c>
      <c r="I448" s="849">
        <v>1324</v>
      </c>
      <c r="J448" s="849">
        <v>9</v>
      </c>
      <c r="K448" s="849">
        <v>11943</v>
      </c>
      <c r="L448" s="849">
        <v>1</v>
      </c>
      <c r="M448" s="849">
        <v>1327</v>
      </c>
      <c r="N448" s="849">
        <v>16</v>
      </c>
      <c r="O448" s="849">
        <v>21408</v>
      </c>
      <c r="P448" s="837">
        <v>1.7925144436071339</v>
      </c>
      <c r="Q448" s="850">
        <v>1338</v>
      </c>
    </row>
    <row r="449" spans="1:17" ht="14.45" customHeight="1" x14ac:dyDescent="0.2">
      <c r="A449" s="831" t="s">
        <v>583</v>
      </c>
      <c r="B449" s="832" t="s">
        <v>6916</v>
      </c>
      <c r="C449" s="832" t="s">
        <v>6412</v>
      </c>
      <c r="D449" s="832" t="s">
        <v>6943</v>
      </c>
      <c r="E449" s="832" t="s">
        <v>6944</v>
      </c>
      <c r="F449" s="849">
        <v>3</v>
      </c>
      <c r="G449" s="849">
        <v>1428</v>
      </c>
      <c r="H449" s="849">
        <v>1.4968553459119496</v>
      </c>
      <c r="I449" s="849">
        <v>476</v>
      </c>
      <c r="J449" s="849">
        <v>2</v>
      </c>
      <c r="K449" s="849">
        <v>954</v>
      </c>
      <c r="L449" s="849">
        <v>1</v>
      </c>
      <c r="M449" s="849">
        <v>477</v>
      </c>
      <c r="N449" s="849">
        <v>6</v>
      </c>
      <c r="O449" s="849">
        <v>2898</v>
      </c>
      <c r="P449" s="837">
        <v>3.0377358490566038</v>
      </c>
      <c r="Q449" s="850">
        <v>483</v>
      </c>
    </row>
    <row r="450" spans="1:17" ht="14.45" customHeight="1" x14ac:dyDescent="0.2">
      <c r="A450" s="831" t="s">
        <v>583</v>
      </c>
      <c r="B450" s="832" t="s">
        <v>6916</v>
      </c>
      <c r="C450" s="832" t="s">
        <v>6412</v>
      </c>
      <c r="D450" s="832" t="s">
        <v>6945</v>
      </c>
      <c r="E450" s="832" t="s">
        <v>6946</v>
      </c>
      <c r="F450" s="849"/>
      <c r="G450" s="849"/>
      <c r="H450" s="849"/>
      <c r="I450" s="849"/>
      <c r="J450" s="849">
        <v>1</v>
      </c>
      <c r="K450" s="849">
        <v>4611</v>
      </c>
      <c r="L450" s="849">
        <v>1</v>
      </c>
      <c r="M450" s="849">
        <v>4611</v>
      </c>
      <c r="N450" s="849">
        <v>1</v>
      </c>
      <c r="O450" s="849">
        <v>4650</v>
      </c>
      <c r="P450" s="837">
        <v>1.0084580351333767</v>
      </c>
      <c r="Q450" s="850">
        <v>4650</v>
      </c>
    </row>
    <row r="451" spans="1:17" ht="14.45" customHeight="1" x14ac:dyDescent="0.2">
      <c r="A451" s="831" t="s">
        <v>583</v>
      </c>
      <c r="B451" s="832" t="s">
        <v>6916</v>
      </c>
      <c r="C451" s="832" t="s">
        <v>6412</v>
      </c>
      <c r="D451" s="832" t="s">
        <v>6947</v>
      </c>
      <c r="E451" s="832" t="s">
        <v>6948</v>
      </c>
      <c r="F451" s="849">
        <v>2</v>
      </c>
      <c r="G451" s="849">
        <v>8228</v>
      </c>
      <c r="H451" s="849">
        <v>0.39941747572815534</v>
      </c>
      <c r="I451" s="849">
        <v>4114</v>
      </c>
      <c r="J451" s="849">
        <v>5</v>
      </c>
      <c r="K451" s="849">
        <v>20600</v>
      </c>
      <c r="L451" s="849">
        <v>1</v>
      </c>
      <c r="M451" s="849">
        <v>4120</v>
      </c>
      <c r="N451" s="849">
        <v>8</v>
      </c>
      <c r="O451" s="849">
        <v>33136</v>
      </c>
      <c r="P451" s="837">
        <v>1.6085436893203884</v>
      </c>
      <c r="Q451" s="850">
        <v>4142</v>
      </c>
    </row>
    <row r="452" spans="1:17" ht="14.45" customHeight="1" x14ac:dyDescent="0.2">
      <c r="A452" s="831" t="s">
        <v>583</v>
      </c>
      <c r="B452" s="832" t="s">
        <v>6916</v>
      </c>
      <c r="C452" s="832" t="s">
        <v>6412</v>
      </c>
      <c r="D452" s="832" t="s">
        <v>6949</v>
      </c>
      <c r="E452" s="832" t="s">
        <v>6950</v>
      </c>
      <c r="F452" s="849"/>
      <c r="G452" s="849"/>
      <c r="H452" s="849"/>
      <c r="I452" s="849"/>
      <c r="J452" s="849">
        <v>6</v>
      </c>
      <c r="K452" s="849">
        <v>2154</v>
      </c>
      <c r="L452" s="849">
        <v>1</v>
      </c>
      <c r="M452" s="849">
        <v>359</v>
      </c>
      <c r="N452" s="849">
        <v>7</v>
      </c>
      <c r="O452" s="849">
        <v>2541</v>
      </c>
      <c r="P452" s="837">
        <v>1.1796657381615598</v>
      </c>
      <c r="Q452" s="850">
        <v>363</v>
      </c>
    </row>
    <row r="453" spans="1:17" ht="14.45" customHeight="1" x14ac:dyDescent="0.2">
      <c r="A453" s="831" t="s">
        <v>583</v>
      </c>
      <c r="B453" s="832" t="s">
        <v>6916</v>
      </c>
      <c r="C453" s="832" t="s">
        <v>6412</v>
      </c>
      <c r="D453" s="832" t="s">
        <v>6951</v>
      </c>
      <c r="E453" s="832" t="s">
        <v>6952</v>
      </c>
      <c r="F453" s="849"/>
      <c r="G453" s="849"/>
      <c r="H453" s="849"/>
      <c r="I453" s="849"/>
      <c r="J453" s="849">
        <v>1</v>
      </c>
      <c r="K453" s="849">
        <v>5063</v>
      </c>
      <c r="L453" s="849">
        <v>1</v>
      </c>
      <c r="M453" s="849">
        <v>5063</v>
      </c>
      <c r="N453" s="849"/>
      <c r="O453" s="849"/>
      <c r="P453" s="837"/>
      <c r="Q453" s="850"/>
    </row>
    <row r="454" spans="1:17" ht="14.45" customHeight="1" x14ac:dyDescent="0.2">
      <c r="A454" s="831" t="s">
        <v>583</v>
      </c>
      <c r="B454" s="832" t="s">
        <v>6916</v>
      </c>
      <c r="C454" s="832" t="s">
        <v>6412</v>
      </c>
      <c r="D454" s="832" t="s">
        <v>6953</v>
      </c>
      <c r="E454" s="832" t="s">
        <v>6954</v>
      </c>
      <c r="F454" s="849"/>
      <c r="G454" s="849"/>
      <c r="H454" s="849"/>
      <c r="I454" s="849"/>
      <c r="J454" s="849"/>
      <c r="K454" s="849"/>
      <c r="L454" s="849"/>
      <c r="M454" s="849"/>
      <c r="N454" s="849">
        <v>4</v>
      </c>
      <c r="O454" s="849">
        <v>620</v>
      </c>
      <c r="P454" s="837"/>
      <c r="Q454" s="850">
        <v>155</v>
      </c>
    </row>
    <row r="455" spans="1:17" ht="14.45" customHeight="1" x14ac:dyDescent="0.2">
      <c r="A455" s="831" t="s">
        <v>583</v>
      </c>
      <c r="B455" s="832" t="s">
        <v>6916</v>
      </c>
      <c r="C455" s="832" t="s">
        <v>6412</v>
      </c>
      <c r="D455" s="832" t="s">
        <v>6955</v>
      </c>
      <c r="E455" s="832" t="s">
        <v>6956</v>
      </c>
      <c r="F455" s="849">
        <v>1</v>
      </c>
      <c r="G455" s="849">
        <v>12901</v>
      </c>
      <c r="H455" s="849"/>
      <c r="I455" s="849">
        <v>12901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583</v>
      </c>
      <c r="B456" s="832" t="s">
        <v>6916</v>
      </c>
      <c r="C456" s="832" t="s">
        <v>6412</v>
      </c>
      <c r="D456" s="832" t="s">
        <v>6957</v>
      </c>
      <c r="E456" s="832" t="s">
        <v>6958</v>
      </c>
      <c r="F456" s="849"/>
      <c r="G456" s="849"/>
      <c r="H456" s="849"/>
      <c r="I456" s="849"/>
      <c r="J456" s="849">
        <v>2</v>
      </c>
      <c r="K456" s="849">
        <v>5004</v>
      </c>
      <c r="L456" s="849">
        <v>1</v>
      </c>
      <c r="M456" s="849">
        <v>2502</v>
      </c>
      <c r="N456" s="849">
        <v>1</v>
      </c>
      <c r="O456" s="849">
        <v>2527</v>
      </c>
      <c r="P456" s="837">
        <v>0.50499600319744209</v>
      </c>
      <c r="Q456" s="850">
        <v>2527</v>
      </c>
    </row>
    <row r="457" spans="1:17" ht="14.45" customHeight="1" x14ac:dyDescent="0.2">
      <c r="A457" s="831" t="s">
        <v>583</v>
      </c>
      <c r="B457" s="832" t="s">
        <v>6916</v>
      </c>
      <c r="C457" s="832" t="s">
        <v>6412</v>
      </c>
      <c r="D457" s="832" t="s">
        <v>6959</v>
      </c>
      <c r="E457" s="832" t="s">
        <v>6960</v>
      </c>
      <c r="F457" s="849"/>
      <c r="G457" s="849"/>
      <c r="H457" s="849"/>
      <c r="I457" s="849"/>
      <c r="J457" s="849">
        <v>2</v>
      </c>
      <c r="K457" s="849">
        <v>1433</v>
      </c>
      <c r="L457" s="849">
        <v>1</v>
      </c>
      <c r="M457" s="849">
        <v>716.5</v>
      </c>
      <c r="N457" s="849">
        <v>3</v>
      </c>
      <c r="O457" s="849">
        <v>2175</v>
      </c>
      <c r="P457" s="837">
        <v>1.5177948360083739</v>
      </c>
      <c r="Q457" s="850">
        <v>725</v>
      </c>
    </row>
    <row r="458" spans="1:17" ht="14.45" customHeight="1" x14ac:dyDescent="0.2">
      <c r="A458" s="831" t="s">
        <v>583</v>
      </c>
      <c r="B458" s="832" t="s">
        <v>6916</v>
      </c>
      <c r="C458" s="832" t="s">
        <v>6412</v>
      </c>
      <c r="D458" s="832" t="s">
        <v>6961</v>
      </c>
      <c r="E458" s="832" t="s">
        <v>6962</v>
      </c>
      <c r="F458" s="849"/>
      <c r="G458" s="849"/>
      <c r="H458" s="849"/>
      <c r="I458" s="849"/>
      <c r="J458" s="849">
        <v>2</v>
      </c>
      <c r="K458" s="849">
        <v>2898</v>
      </c>
      <c r="L458" s="849">
        <v>1</v>
      </c>
      <c r="M458" s="849">
        <v>1449</v>
      </c>
      <c r="N458" s="849">
        <v>2</v>
      </c>
      <c r="O458" s="849">
        <v>2920</v>
      </c>
      <c r="P458" s="837">
        <v>1.0075914423740511</v>
      </c>
      <c r="Q458" s="850">
        <v>1460</v>
      </c>
    </row>
    <row r="459" spans="1:17" ht="14.45" customHeight="1" x14ac:dyDescent="0.2">
      <c r="A459" s="831" t="s">
        <v>583</v>
      </c>
      <c r="B459" s="832" t="s">
        <v>6916</v>
      </c>
      <c r="C459" s="832" t="s">
        <v>6412</v>
      </c>
      <c r="D459" s="832" t="s">
        <v>6963</v>
      </c>
      <c r="E459" s="832" t="s">
        <v>6964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10814</v>
      </c>
      <c r="P459" s="837"/>
      <c r="Q459" s="850">
        <v>10814</v>
      </c>
    </row>
    <row r="460" spans="1:17" ht="14.45" customHeight="1" x14ac:dyDescent="0.2">
      <c r="A460" s="831" t="s">
        <v>583</v>
      </c>
      <c r="B460" s="832" t="s">
        <v>6916</v>
      </c>
      <c r="C460" s="832" t="s">
        <v>6412</v>
      </c>
      <c r="D460" s="832" t="s">
        <v>6965</v>
      </c>
      <c r="E460" s="832" t="s">
        <v>6966</v>
      </c>
      <c r="F460" s="849">
        <v>2</v>
      </c>
      <c r="G460" s="849">
        <v>9218</v>
      </c>
      <c r="H460" s="849">
        <v>0.49880952380952381</v>
      </c>
      <c r="I460" s="849">
        <v>4609</v>
      </c>
      <c r="J460" s="849">
        <v>4</v>
      </c>
      <c r="K460" s="849">
        <v>18480</v>
      </c>
      <c r="L460" s="849">
        <v>1</v>
      </c>
      <c r="M460" s="849">
        <v>4620</v>
      </c>
      <c r="N460" s="849">
        <v>7</v>
      </c>
      <c r="O460" s="849">
        <v>32606</v>
      </c>
      <c r="P460" s="837">
        <v>1.7643939393939394</v>
      </c>
      <c r="Q460" s="850">
        <v>4658</v>
      </c>
    </row>
    <row r="461" spans="1:17" ht="14.45" customHeight="1" x14ac:dyDescent="0.2">
      <c r="A461" s="831" t="s">
        <v>583</v>
      </c>
      <c r="B461" s="832" t="s">
        <v>6916</v>
      </c>
      <c r="C461" s="832" t="s">
        <v>6412</v>
      </c>
      <c r="D461" s="832" t="s">
        <v>6967</v>
      </c>
      <c r="E461" s="832" t="s">
        <v>6968</v>
      </c>
      <c r="F461" s="849">
        <v>1</v>
      </c>
      <c r="G461" s="849">
        <v>10195</v>
      </c>
      <c r="H461" s="849"/>
      <c r="I461" s="849">
        <v>10195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583</v>
      </c>
      <c r="B462" s="832" t="s">
        <v>6916</v>
      </c>
      <c r="C462" s="832" t="s">
        <v>6412</v>
      </c>
      <c r="D462" s="832" t="s">
        <v>6969</v>
      </c>
      <c r="E462" s="832" t="s">
        <v>6970</v>
      </c>
      <c r="F462" s="849"/>
      <c r="G462" s="849"/>
      <c r="H462" s="849"/>
      <c r="I462" s="849"/>
      <c r="J462" s="849">
        <v>5</v>
      </c>
      <c r="K462" s="849">
        <v>1615</v>
      </c>
      <c r="L462" s="849">
        <v>1</v>
      </c>
      <c r="M462" s="849">
        <v>323</v>
      </c>
      <c r="N462" s="849">
        <v>20</v>
      </c>
      <c r="O462" s="849">
        <v>6460</v>
      </c>
      <c r="P462" s="837">
        <v>4</v>
      </c>
      <c r="Q462" s="850">
        <v>323</v>
      </c>
    </row>
    <row r="463" spans="1:17" ht="14.45" customHeight="1" x14ac:dyDescent="0.2">
      <c r="A463" s="831" t="s">
        <v>583</v>
      </c>
      <c r="B463" s="832" t="s">
        <v>6971</v>
      </c>
      <c r="C463" s="832" t="s">
        <v>6412</v>
      </c>
      <c r="D463" s="832" t="s">
        <v>6972</v>
      </c>
      <c r="E463" s="832" t="s">
        <v>6973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241</v>
      </c>
      <c r="P463" s="837"/>
      <c r="Q463" s="850">
        <v>241</v>
      </c>
    </row>
    <row r="464" spans="1:17" ht="14.45" customHeight="1" x14ac:dyDescent="0.2">
      <c r="A464" s="831" t="s">
        <v>583</v>
      </c>
      <c r="B464" s="832" t="s">
        <v>6974</v>
      </c>
      <c r="C464" s="832" t="s">
        <v>6412</v>
      </c>
      <c r="D464" s="832" t="s">
        <v>6975</v>
      </c>
      <c r="E464" s="832" t="s">
        <v>6976</v>
      </c>
      <c r="F464" s="849">
        <v>3</v>
      </c>
      <c r="G464" s="849">
        <v>2253</v>
      </c>
      <c r="H464" s="849"/>
      <c r="I464" s="849">
        <v>751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583</v>
      </c>
      <c r="B465" s="832" t="s">
        <v>6974</v>
      </c>
      <c r="C465" s="832" t="s">
        <v>6412</v>
      </c>
      <c r="D465" s="832" t="s">
        <v>6977</v>
      </c>
      <c r="E465" s="832" t="s">
        <v>6978</v>
      </c>
      <c r="F465" s="849">
        <v>1</v>
      </c>
      <c r="G465" s="849">
        <v>362</v>
      </c>
      <c r="H465" s="849"/>
      <c r="I465" s="849">
        <v>362</v>
      </c>
      <c r="J465" s="849"/>
      <c r="K465" s="849"/>
      <c r="L465" s="849"/>
      <c r="M465" s="849"/>
      <c r="N465" s="849">
        <v>1</v>
      </c>
      <c r="O465" s="849">
        <v>367</v>
      </c>
      <c r="P465" s="837"/>
      <c r="Q465" s="850">
        <v>367</v>
      </c>
    </row>
    <row r="466" spans="1:17" ht="14.45" customHeight="1" x14ac:dyDescent="0.2">
      <c r="A466" s="831" t="s">
        <v>583</v>
      </c>
      <c r="B466" s="832" t="s">
        <v>6974</v>
      </c>
      <c r="C466" s="832" t="s">
        <v>6412</v>
      </c>
      <c r="D466" s="832" t="s">
        <v>6979</v>
      </c>
      <c r="E466" s="832" t="s">
        <v>6980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375</v>
      </c>
      <c r="P466" s="837"/>
      <c r="Q466" s="850">
        <v>375</v>
      </c>
    </row>
    <row r="467" spans="1:17" ht="14.45" customHeight="1" x14ac:dyDescent="0.2">
      <c r="A467" s="831" t="s">
        <v>583</v>
      </c>
      <c r="B467" s="832" t="s">
        <v>6974</v>
      </c>
      <c r="C467" s="832" t="s">
        <v>6412</v>
      </c>
      <c r="D467" s="832" t="s">
        <v>6981</v>
      </c>
      <c r="E467" s="832" t="s">
        <v>6982</v>
      </c>
      <c r="F467" s="849"/>
      <c r="G467" s="849"/>
      <c r="H467" s="849"/>
      <c r="I467" s="849"/>
      <c r="J467" s="849">
        <v>1</v>
      </c>
      <c r="K467" s="849">
        <v>982</v>
      </c>
      <c r="L467" s="849">
        <v>1</v>
      </c>
      <c r="M467" s="849">
        <v>982</v>
      </c>
      <c r="N467" s="849"/>
      <c r="O467" s="849"/>
      <c r="P467" s="837"/>
      <c r="Q467" s="850"/>
    </row>
    <row r="468" spans="1:17" ht="14.45" customHeight="1" x14ac:dyDescent="0.2">
      <c r="A468" s="831" t="s">
        <v>583</v>
      </c>
      <c r="B468" s="832" t="s">
        <v>6974</v>
      </c>
      <c r="C468" s="832" t="s">
        <v>6412</v>
      </c>
      <c r="D468" s="832" t="s">
        <v>6983</v>
      </c>
      <c r="E468" s="832" t="s">
        <v>6984</v>
      </c>
      <c r="F468" s="849"/>
      <c r="G468" s="849"/>
      <c r="H468" s="849"/>
      <c r="I468" s="849"/>
      <c r="J468" s="849">
        <v>1</v>
      </c>
      <c r="K468" s="849">
        <v>381</v>
      </c>
      <c r="L468" s="849">
        <v>1</v>
      </c>
      <c r="M468" s="849">
        <v>381</v>
      </c>
      <c r="N468" s="849"/>
      <c r="O468" s="849"/>
      <c r="P468" s="837"/>
      <c r="Q468" s="850"/>
    </row>
    <row r="469" spans="1:17" ht="14.45" customHeight="1" x14ac:dyDescent="0.2">
      <c r="A469" s="831" t="s">
        <v>583</v>
      </c>
      <c r="B469" s="832" t="s">
        <v>6974</v>
      </c>
      <c r="C469" s="832" t="s">
        <v>6412</v>
      </c>
      <c r="D469" s="832" t="s">
        <v>6985</v>
      </c>
      <c r="E469" s="832" t="s">
        <v>6986</v>
      </c>
      <c r="F469" s="849">
        <v>1</v>
      </c>
      <c r="G469" s="849">
        <v>164</v>
      </c>
      <c r="H469" s="849"/>
      <c r="I469" s="849">
        <v>164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583</v>
      </c>
      <c r="B470" s="832" t="s">
        <v>6974</v>
      </c>
      <c r="C470" s="832" t="s">
        <v>6412</v>
      </c>
      <c r="D470" s="832" t="s">
        <v>6987</v>
      </c>
      <c r="E470" s="832" t="s">
        <v>6988</v>
      </c>
      <c r="F470" s="849">
        <v>1</v>
      </c>
      <c r="G470" s="849">
        <v>7326</v>
      </c>
      <c r="H470" s="849"/>
      <c r="I470" s="849">
        <v>7326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583</v>
      </c>
      <c r="B471" s="832" t="s">
        <v>6974</v>
      </c>
      <c r="C471" s="832" t="s">
        <v>6412</v>
      </c>
      <c r="D471" s="832" t="s">
        <v>6989</v>
      </c>
      <c r="E471" s="832" t="s">
        <v>6990</v>
      </c>
      <c r="F471" s="849">
        <v>1</v>
      </c>
      <c r="G471" s="849">
        <v>712</v>
      </c>
      <c r="H471" s="849"/>
      <c r="I471" s="849">
        <v>712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5" customHeight="1" x14ac:dyDescent="0.2">
      <c r="A472" s="831" t="s">
        <v>583</v>
      </c>
      <c r="B472" s="832" t="s">
        <v>6974</v>
      </c>
      <c r="C472" s="832" t="s">
        <v>6412</v>
      </c>
      <c r="D472" s="832" t="s">
        <v>6991</v>
      </c>
      <c r="E472" s="832" t="s">
        <v>6992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336</v>
      </c>
      <c r="P472" s="837"/>
      <c r="Q472" s="850">
        <v>336</v>
      </c>
    </row>
    <row r="473" spans="1:17" ht="14.45" customHeight="1" x14ac:dyDescent="0.2">
      <c r="A473" s="831" t="s">
        <v>583</v>
      </c>
      <c r="B473" s="832" t="s">
        <v>6974</v>
      </c>
      <c r="C473" s="832" t="s">
        <v>6412</v>
      </c>
      <c r="D473" s="832" t="s">
        <v>6993</v>
      </c>
      <c r="E473" s="832" t="s">
        <v>6994</v>
      </c>
      <c r="F473" s="849">
        <v>4</v>
      </c>
      <c r="G473" s="849">
        <v>10256</v>
      </c>
      <c r="H473" s="849">
        <v>3.9891092959937766</v>
      </c>
      <c r="I473" s="849">
        <v>2564</v>
      </c>
      <c r="J473" s="849">
        <v>1</v>
      </c>
      <c r="K473" s="849">
        <v>2571</v>
      </c>
      <c r="L473" s="849">
        <v>1</v>
      </c>
      <c r="M473" s="849">
        <v>2571</v>
      </c>
      <c r="N473" s="849">
        <v>2</v>
      </c>
      <c r="O473" s="849">
        <v>5192</v>
      </c>
      <c r="P473" s="837">
        <v>2.0194476857253987</v>
      </c>
      <c r="Q473" s="850">
        <v>2596</v>
      </c>
    </row>
    <row r="474" spans="1:17" ht="14.45" customHeight="1" x14ac:dyDescent="0.2">
      <c r="A474" s="831" t="s">
        <v>583</v>
      </c>
      <c r="B474" s="832" t="s">
        <v>6974</v>
      </c>
      <c r="C474" s="832" t="s">
        <v>6412</v>
      </c>
      <c r="D474" s="832" t="s">
        <v>6995</v>
      </c>
      <c r="E474" s="832" t="s">
        <v>6996</v>
      </c>
      <c r="F474" s="849">
        <v>1</v>
      </c>
      <c r="G474" s="849">
        <v>3121</v>
      </c>
      <c r="H474" s="849"/>
      <c r="I474" s="849">
        <v>3121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5" customHeight="1" x14ac:dyDescent="0.2">
      <c r="A475" s="831" t="s">
        <v>583</v>
      </c>
      <c r="B475" s="832" t="s">
        <v>6974</v>
      </c>
      <c r="C475" s="832" t="s">
        <v>6412</v>
      </c>
      <c r="D475" s="832" t="s">
        <v>6997</v>
      </c>
      <c r="E475" s="832" t="s">
        <v>6998</v>
      </c>
      <c r="F475" s="849">
        <v>3</v>
      </c>
      <c r="G475" s="849">
        <v>9930</v>
      </c>
      <c r="H475" s="849"/>
      <c r="I475" s="849">
        <v>3310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5" customHeight="1" x14ac:dyDescent="0.2">
      <c r="A476" s="831" t="s">
        <v>583</v>
      </c>
      <c r="B476" s="832" t="s">
        <v>6418</v>
      </c>
      <c r="C476" s="832" t="s">
        <v>6419</v>
      </c>
      <c r="D476" s="832" t="s">
        <v>6433</v>
      </c>
      <c r="E476" s="832" t="s">
        <v>681</v>
      </c>
      <c r="F476" s="849"/>
      <c r="G476" s="849"/>
      <c r="H476" s="849"/>
      <c r="I476" s="849"/>
      <c r="J476" s="849">
        <v>-0.1</v>
      </c>
      <c r="K476" s="849">
        <v>-6.78</v>
      </c>
      <c r="L476" s="849">
        <v>1</v>
      </c>
      <c r="M476" s="849">
        <v>67.8</v>
      </c>
      <c r="N476" s="849"/>
      <c r="O476" s="849"/>
      <c r="P476" s="837"/>
      <c r="Q476" s="850"/>
    </row>
    <row r="477" spans="1:17" ht="14.45" customHeight="1" x14ac:dyDescent="0.2">
      <c r="A477" s="831" t="s">
        <v>583</v>
      </c>
      <c r="B477" s="832" t="s">
        <v>6418</v>
      </c>
      <c r="C477" s="832" t="s">
        <v>6449</v>
      </c>
      <c r="D477" s="832" t="s">
        <v>6586</v>
      </c>
      <c r="E477" s="832" t="s">
        <v>6587</v>
      </c>
      <c r="F477" s="849">
        <v>4</v>
      </c>
      <c r="G477" s="849">
        <v>9240</v>
      </c>
      <c r="H477" s="849">
        <v>1</v>
      </c>
      <c r="I477" s="849">
        <v>2310</v>
      </c>
      <c r="J477" s="849">
        <v>4</v>
      </c>
      <c r="K477" s="849">
        <v>9240</v>
      </c>
      <c r="L477" s="849">
        <v>1</v>
      </c>
      <c r="M477" s="849">
        <v>2310</v>
      </c>
      <c r="N477" s="849">
        <v>1</v>
      </c>
      <c r="O477" s="849">
        <v>1500.4</v>
      </c>
      <c r="P477" s="837">
        <v>0.1623809523809524</v>
      </c>
      <c r="Q477" s="850">
        <v>1500.4</v>
      </c>
    </row>
    <row r="478" spans="1:17" ht="14.45" customHeight="1" x14ac:dyDescent="0.2">
      <c r="A478" s="831" t="s">
        <v>583</v>
      </c>
      <c r="B478" s="832" t="s">
        <v>6418</v>
      </c>
      <c r="C478" s="832" t="s">
        <v>6449</v>
      </c>
      <c r="D478" s="832" t="s">
        <v>6588</v>
      </c>
      <c r="E478" s="832" t="s">
        <v>6589</v>
      </c>
      <c r="F478" s="849"/>
      <c r="G478" s="849"/>
      <c r="H478" s="849"/>
      <c r="I478" s="849"/>
      <c r="J478" s="849">
        <v>2</v>
      </c>
      <c r="K478" s="849">
        <v>4620</v>
      </c>
      <c r="L478" s="849">
        <v>1</v>
      </c>
      <c r="M478" s="849">
        <v>2310</v>
      </c>
      <c r="N478" s="849">
        <v>1</v>
      </c>
      <c r="O478" s="849">
        <v>1500.4</v>
      </c>
      <c r="P478" s="837">
        <v>0.32476190476190481</v>
      </c>
      <c r="Q478" s="850">
        <v>1500.4</v>
      </c>
    </row>
    <row r="479" spans="1:17" ht="14.45" customHeight="1" x14ac:dyDescent="0.2">
      <c r="A479" s="831" t="s">
        <v>583</v>
      </c>
      <c r="B479" s="832" t="s">
        <v>6418</v>
      </c>
      <c r="C479" s="832" t="s">
        <v>6449</v>
      </c>
      <c r="D479" s="832" t="s">
        <v>6500</v>
      </c>
      <c r="E479" s="832" t="s">
        <v>6501</v>
      </c>
      <c r="F479" s="849">
        <v>47</v>
      </c>
      <c r="G479" s="849">
        <v>42523.25</v>
      </c>
      <c r="H479" s="849">
        <v>1.2702702702702702</v>
      </c>
      <c r="I479" s="849">
        <v>904.75</v>
      </c>
      <c r="J479" s="849">
        <v>37</v>
      </c>
      <c r="K479" s="849">
        <v>33475.75</v>
      </c>
      <c r="L479" s="849">
        <v>1</v>
      </c>
      <c r="M479" s="849">
        <v>904.75</v>
      </c>
      <c r="N479" s="849">
        <v>11</v>
      </c>
      <c r="O479" s="849">
        <v>9952.25</v>
      </c>
      <c r="P479" s="837">
        <v>0.29729729729729731</v>
      </c>
      <c r="Q479" s="850">
        <v>904.75</v>
      </c>
    </row>
    <row r="480" spans="1:17" ht="14.45" customHeight="1" x14ac:dyDescent="0.2">
      <c r="A480" s="831" t="s">
        <v>583</v>
      </c>
      <c r="B480" s="832" t="s">
        <v>6418</v>
      </c>
      <c r="C480" s="832" t="s">
        <v>6449</v>
      </c>
      <c r="D480" s="832" t="s">
        <v>6452</v>
      </c>
      <c r="E480" s="832" t="s">
        <v>6453</v>
      </c>
      <c r="F480" s="849">
        <v>2</v>
      </c>
      <c r="G480" s="849">
        <v>485.28</v>
      </c>
      <c r="H480" s="849">
        <v>2</v>
      </c>
      <c r="I480" s="849">
        <v>242.64</v>
      </c>
      <c r="J480" s="849">
        <v>1</v>
      </c>
      <c r="K480" s="849">
        <v>242.64</v>
      </c>
      <c r="L480" s="849">
        <v>1</v>
      </c>
      <c r="M480" s="849">
        <v>242.64</v>
      </c>
      <c r="N480" s="849"/>
      <c r="O480" s="849"/>
      <c r="P480" s="837"/>
      <c r="Q480" s="850"/>
    </row>
    <row r="481" spans="1:17" ht="14.45" customHeight="1" x14ac:dyDescent="0.2">
      <c r="A481" s="831" t="s">
        <v>583</v>
      </c>
      <c r="B481" s="832" t="s">
        <v>6418</v>
      </c>
      <c r="C481" s="832" t="s">
        <v>6412</v>
      </c>
      <c r="D481" s="832" t="s">
        <v>6569</v>
      </c>
      <c r="E481" s="832" t="s">
        <v>6570</v>
      </c>
      <c r="F481" s="849">
        <v>23</v>
      </c>
      <c r="G481" s="849">
        <v>4508</v>
      </c>
      <c r="H481" s="849">
        <v>0.88461538461538458</v>
      </c>
      <c r="I481" s="849">
        <v>196</v>
      </c>
      <c r="J481" s="849">
        <v>26</v>
      </c>
      <c r="K481" s="849">
        <v>5096</v>
      </c>
      <c r="L481" s="849">
        <v>1</v>
      </c>
      <c r="M481" s="849">
        <v>196</v>
      </c>
      <c r="N481" s="849">
        <v>38</v>
      </c>
      <c r="O481" s="849">
        <v>7562</v>
      </c>
      <c r="P481" s="837">
        <v>1.4839089481946626</v>
      </c>
      <c r="Q481" s="850">
        <v>199</v>
      </c>
    </row>
    <row r="482" spans="1:17" ht="14.45" customHeight="1" x14ac:dyDescent="0.2">
      <c r="A482" s="831" t="s">
        <v>583</v>
      </c>
      <c r="B482" s="832" t="s">
        <v>6418</v>
      </c>
      <c r="C482" s="832" t="s">
        <v>6412</v>
      </c>
      <c r="D482" s="832" t="s">
        <v>6571</v>
      </c>
      <c r="E482" s="832" t="s">
        <v>6572</v>
      </c>
      <c r="F482" s="849">
        <v>6</v>
      </c>
      <c r="G482" s="849">
        <v>6954</v>
      </c>
      <c r="H482" s="849"/>
      <c r="I482" s="849">
        <v>1159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5" customHeight="1" x14ac:dyDescent="0.2">
      <c r="A483" s="831" t="s">
        <v>583</v>
      </c>
      <c r="B483" s="832" t="s">
        <v>6418</v>
      </c>
      <c r="C483" s="832" t="s">
        <v>6412</v>
      </c>
      <c r="D483" s="832" t="s">
        <v>6464</v>
      </c>
      <c r="E483" s="832" t="s">
        <v>6465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38</v>
      </c>
      <c r="P483" s="837"/>
      <c r="Q483" s="850">
        <v>38</v>
      </c>
    </row>
    <row r="484" spans="1:17" ht="14.45" customHeight="1" x14ac:dyDescent="0.2">
      <c r="A484" s="831" t="s">
        <v>583</v>
      </c>
      <c r="B484" s="832" t="s">
        <v>6418</v>
      </c>
      <c r="C484" s="832" t="s">
        <v>6412</v>
      </c>
      <c r="D484" s="832" t="s">
        <v>6596</v>
      </c>
      <c r="E484" s="832" t="s">
        <v>6597</v>
      </c>
      <c r="F484" s="849"/>
      <c r="G484" s="849"/>
      <c r="H484" s="849"/>
      <c r="I484" s="849"/>
      <c r="J484" s="849">
        <v>2</v>
      </c>
      <c r="K484" s="849">
        <v>1594</v>
      </c>
      <c r="L484" s="849">
        <v>1</v>
      </c>
      <c r="M484" s="849">
        <v>797</v>
      </c>
      <c r="N484" s="849">
        <v>2</v>
      </c>
      <c r="O484" s="849">
        <v>1600</v>
      </c>
      <c r="P484" s="837">
        <v>1.0037641154328734</v>
      </c>
      <c r="Q484" s="850">
        <v>800</v>
      </c>
    </row>
    <row r="485" spans="1:17" ht="14.45" customHeight="1" x14ac:dyDescent="0.2">
      <c r="A485" s="831" t="s">
        <v>583</v>
      </c>
      <c r="B485" s="832" t="s">
        <v>6418</v>
      </c>
      <c r="C485" s="832" t="s">
        <v>6412</v>
      </c>
      <c r="D485" s="832" t="s">
        <v>6470</v>
      </c>
      <c r="E485" s="832" t="s">
        <v>6471</v>
      </c>
      <c r="F485" s="849">
        <v>263</v>
      </c>
      <c r="G485" s="849">
        <v>66013</v>
      </c>
      <c r="H485" s="849">
        <v>1.0232669890873016</v>
      </c>
      <c r="I485" s="849">
        <v>251</v>
      </c>
      <c r="J485" s="849">
        <v>256</v>
      </c>
      <c r="K485" s="849">
        <v>64512</v>
      </c>
      <c r="L485" s="849">
        <v>1</v>
      </c>
      <c r="M485" s="849">
        <v>252</v>
      </c>
      <c r="N485" s="849">
        <v>271</v>
      </c>
      <c r="O485" s="849">
        <v>68834</v>
      </c>
      <c r="P485" s="837">
        <v>1.0669952876984128</v>
      </c>
      <c r="Q485" s="850">
        <v>254</v>
      </c>
    </row>
    <row r="486" spans="1:17" ht="14.45" customHeight="1" x14ac:dyDescent="0.2">
      <c r="A486" s="831" t="s">
        <v>583</v>
      </c>
      <c r="B486" s="832" t="s">
        <v>6418</v>
      </c>
      <c r="C486" s="832" t="s">
        <v>6412</v>
      </c>
      <c r="D486" s="832" t="s">
        <v>6502</v>
      </c>
      <c r="E486" s="832" t="s">
        <v>6503</v>
      </c>
      <c r="F486" s="849">
        <v>28</v>
      </c>
      <c r="G486" s="849">
        <v>3528</v>
      </c>
      <c r="H486" s="849">
        <v>1.2636103151862463</v>
      </c>
      <c r="I486" s="849">
        <v>126</v>
      </c>
      <c r="J486" s="849">
        <v>22</v>
      </c>
      <c r="K486" s="849">
        <v>2792</v>
      </c>
      <c r="L486" s="849">
        <v>1</v>
      </c>
      <c r="M486" s="849">
        <v>126.90909090909091</v>
      </c>
      <c r="N486" s="849">
        <v>36</v>
      </c>
      <c r="O486" s="849">
        <v>4536</v>
      </c>
      <c r="P486" s="837">
        <v>1.6246418338108883</v>
      </c>
      <c r="Q486" s="850">
        <v>126</v>
      </c>
    </row>
    <row r="487" spans="1:17" ht="14.45" customHeight="1" x14ac:dyDescent="0.2">
      <c r="A487" s="831" t="s">
        <v>583</v>
      </c>
      <c r="B487" s="832" t="s">
        <v>6418</v>
      </c>
      <c r="C487" s="832" t="s">
        <v>6412</v>
      </c>
      <c r="D487" s="832" t="s">
        <v>6504</v>
      </c>
      <c r="E487" s="832" t="s">
        <v>6505</v>
      </c>
      <c r="F487" s="849">
        <v>1</v>
      </c>
      <c r="G487" s="849">
        <v>331</v>
      </c>
      <c r="H487" s="849"/>
      <c r="I487" s="849">
        <v>331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5" customHeight="1" x14ac:dyDescent="0.2">
      <c r="A488" s="831" t="s">
        <v>583</v>
      </c>
      <c r="B488" s="832" t="s">
        <v>6418</v>
      </c>
      <c r="C488" s="832" t="s">
        <v>6412</v>
      </c>
      <c r="D488" s="832" t="s">
        <v>6506</v>
      </c>
      <c r="E488" s="832" t="s">
        <v>6507</v>
      </c>
      <c r="F488" s="849"/>
      <c r="G488" s="849"/>
      <c r="H488" s="849"/>
      <c r="I488" s="849"/>
      <c r="J488" s="849">
        <v>1</v>
      </c>
      <c r="K488" s="849">
        <v>496</v>
      </c>
      <c r="L488" s="849">
        <v>1</v>
      </c>
      <c r="M488" s="849">
        <v>496</v>
      </c>
      <c r="N488" s="849">
        <v>4</v>
      </c>
      <c r="O488" s="849">
        <v>1992</v>
      </c>
      <c r="P488" s="837">
        <v>4.0161290322580649</v>
      </c>
      <c r="Q488" s="850">
        <v>498</v>
      </c>
    </row>
    <row r="489" spans="1:17" ht="14.45" customHeight="1" x14ac:dyDescent="0.2">
      <c r="A489" s="831" t="s">
        <v>583</v>
      </c>
      <c r="B489" s="832" t="s">
        <v>6418</v>
      </c>
      <c r="C489" s="832" t="s">
        <v>6412</v>
      </c>
      <c r="D489" s="832" t="s">
        <v>6508</v>
      </c>
      <c r="E489" s="832" t="s">
        <v>6509</v>
      </c>
      <c r="F489" s="849">
        <v>1</v>
      </c>
      <c r="G489" s="849">
        <v>688</v>
      </c>
      <c r="H489" s="849">
        <v>0.16642477019835511</v>
      </c>
      <c r="I489" s="849">
        <v>688</v>
      </c>
      <c r="J489" s="849">
        <v>6</v>
      </c>
      <c r="K489" s="849">
        <v>4134</v>
      </c>
      <c r="L489" s="849">
        <v>1</v>
      </c>
      <c r="M489" s="849">
        <v>689</v>
      </c>
      <c r="N489" s="849">
        <v>5</v>
      </c>
      <c r="O489" s="849">
        <v>3455</v>
      </c>
      <c r="P489" s="837">
        <v>0.83575229801644901</v>
      </c>
      <c r="Q489" s="850">
        <v>691</v>
      </c>
    </row>
    <row r="490" spans="1:17" ht="14.45" customHeight="1" x14ac:dyDescent="0.2">
      <c r="A490" s="831" t="s">
        <v>583</v>
      </c>
      <c r="B490" s="832" t="s">
        <v>6418</v>
      </c>
      <c r="C490" s="832" t="s">
        <v>6412</v>
      </c>
      <c r="D490" s="832" t="s">
        <v>6510</v>
      </c>
      <c r="E490" s="832" t="s">
        <v>6507</v>
      </c>
      <c r="F490" s="849">
        <v>11</v>
      </c>
      <c r="G490" s="849">
        <v>6248</v>
      </c>
      <c r="H490" s="849">
        <v>1.3725834797891037</v>
      </c>
      <c r="I490" s="849">
        <v>568</v>
      </c>
      <c r="J490" s="849">
        <v>8</v>
      </c>
      <c r="K490" s="849">
        <v>4552</v>
      </c>
      <c r="L490" s="849">
        <v>1</v>
      </c>
      <c r="M490" s="849">
        <v>569</v>
      </c>
      <c r="N490" s="849">
        <v>15</v>
      </c>
      <c r="O490" s="849">
        <v>8595</v>
      </c>
      <c r="P490" s="837">
        <v>1.8881810193321618</v>
      </c>
      <c r="Q490" s="850">
        <v>573</v>
      </c>
    </row>
    <row r="491" spans="1:17" ht="14.45" customHeight="1" x14ac:dyDescent="0.2">
      <c r="A491" s="831" t="s">
        <v>583</v>
      </c>
      <c r="B491" s="832" t="s">
        <v>6418</v>
      </c>
      <c r="C491" s="832" t="s">
        <v>6412</v>
      </c>
      <c r="D491" s="832" t="s">
        <v>6511</v>
      </c>
      <c r="E491" s="832" t="s">
        <v>6509</v>
      </c>
      <c r="F491" s="849">
        <v>5</v>
      </c>
      <c r="G491" s="849">
        <v>3805</v>
      </c>
      <c r="H491" s="849">
        <v>4.9934383202099735</v>
      </c>
      <c r="I491" s="849">
        <v>761</v>
      </c>
      <c r="J491" s="849">
        <v>1</v>
      </c>
      <c r="K491" s="849">
        <v>762</v>
      </c>
      <c r="L491" s="849">
        <v>1</v>
      </c>
      <c r="M491" s="849">
        <v>762</v>
      </c>
      <c r="N491" s="849">
        <v>3</v>
      </c>
      <c r="O491" s="849">
        <v>2298</v>
      </c>
      <c r="P491" s="837">
        <v>3.015748031496063</v>
      </c>
      <c r="Q491" s="850">
        <v>766</v>
      </c>
    </row>
    <row r="492" spans="1:17" ht="14.45" customHeight="1" x14ac:dyDescent="0.2">
      <c r="A492" s="831" t="s">
        <v>583</v>
      </c>
      <c r="B492" s="832" t="s">
        <v>6418</v>
      </c>
      <c r="C492" s="832" t="s">
        <v>6412</v>
      </c>
      <c r="D492" s="832" t="s">
        <v>6534</v>
      </c>
      <c r="E492" s="832" t="s">
        <v>6535</v>
      </c>
      <c r="F492" s="849">
        <v>556</v>
      </c>
      <c r="G492" s="849">
        <v>454808</v>
      </c>
      <c r="H492" s="849">
        <v>0.73650016355586645</v>
      </c>
      <c r="I492" s="849">
        <v>818</v>
      </c>
      <c r="J492" s="849">
        <v>754</v>
      </c>
      <c r="K492" s="849">
        <v>617526</v>
      </c>
      <c r="L492" s="849">
        <v>1</v>
      </c>
      <c r="M492" s="849">
        <v>819</v>
      </c>
      <c r="N492" s="849">
        <v>619</v>
      </c>
      <c r="O492" s="849">
        <v>509437</v>
      </c>
      <c r="P492" s="837">
        <v>0.82496445493792969</v>
      </c>
      <c r="Q492" s="850">
        <v>823</v>
      </c>
    </row>
    <row r="493" spans="1:17" ht="14.45" customHeight="1" x14ac:dyDescent="0.2">
      <c r="A493" s="831" t="s">
        <v>583</v>
      </c>
      <c r="B493" s="832" t="s">
        <v>6418</v>
      </c>
      <c r="C493" s="832" t="s">
        <v>6412</v>
      </c>
      <c r="D493" s="832" t="s">
        <v>6512</v>
      </c>
      <c r="E493" s="832" t="s">
        <v>6513</v>
      </c>
      <c r="F493" s="849">
        <v>2</v>
      </c>
      <c r="G493" s="849">
        <v>924</v>
      </c>
      <c r="H493" s="849">
        <v>0.66427030913012219</v>
      </c>
      <c r="I493" s="849">
        <v>462</v>
      </c>
      <c r="J493" s="849">
        <v>3</v>
      </c>
      <c r="K493" s="849">
        <v>1391</v>
      </c>
      <c r="L493" s="849">
        <v>1</v>
      </c>
      <c r="M493" s="849">
        <v>463.66666666666669</v>
      </c>
      <c r="N493" s="849"/>
      <c r="O493" s="849"/>
      <c r="P493" s="837"/>
      <c r="Q493" s="850"/>
    </row>
    <row r="494" spans="1:17" ht="14.45" customHeight="1" x14ac:dyDescent="0.2">
      <c r="A494" s="831" t="s">
        <v>583</v>
      </c>
      <c r="B494" s="832" t="s">
        <v>6418</v>
      </c>
      <c r="C494" s="832" t="s">
        <v>6412</v>
      </c>
      <c r="D494" s="832" t="s">
        <v>6514</v>
      </c>
      <c r="E494" s="832" t="s">
        <v>6493</v>
      </c>
      <c r="F494" s="849">
        <v>2</v>
      </c>
      <c r="G494" s="849">
        <v>892</v>
      </c>
      <c r="H494" s="849">
        <v>1.9955257270693512</v>
      </c>
      <c r="I494" s="849">
        <v>446</v>
      </c>
      <c r="J494" s="849">
        <v>1</v>
      </c>
      <c r="K494" s="849">
        <v>447</v>
      </c>
      <c r="L494" s="849">
        <v>1</v>
      </c>
      <c r="M494" s="849">
        <v>447</v>
      </c>
      <c r="N494" s="849"/>
      <c r="O494" s="849"/>
      <c r="P494" s="837"/>
      <c r="Q494" s="850"/>
    </row>
    <row r="495" spans="1:17" ht="14.45" customHeight="1" x14ac:dyDescent="0.2">
      <c r="A495" s="831" t="s">
        <v>583</v>
      </c>
      <c r="B495" s="832" t="s">
        <v>6418</v>
      </c>
      <c r="C495" s="832" t="s">
        <v>6412</v>
      </c>
      <c r="D495" s="832" t="s">
        <v>6515</v>
      </c>
      <c r="E495" s="832" t="s">
        <v>6491</v>
      </c>
      <c r="F495" s="849">
        <v>3</v>
      </c>
      <c r="G495" s="849">
        <v>2184</v>
      </c>
      <c r="H495" s="849">
        <v>0.37397260273972605</v>
      </c>
      <c r="I495" s="849">
        <v>728</v>
      </c>
      <c r="J495" s="849">
        <v>8</v>
      </c>
      <c r="K495" s="849">
        <v>5840</v>
      </c>
      <c r="L495" s="849">
        <v>1</v>
      </c>
      <c r="M495" s="849">
        <v>730</v>
      </c>
      <c r="N495" s="849">
        <v>8</v>
      </c>
      <c r="O495" s="849">
        <v>5880</v>
      </c>
      <c r="P495" s="837">
        <v>1.0068493150684932</v>
      </c>
      <c r="Q495" s="850">
        <v>735</v>
      </c>
    </row>
    <row r="496" spans="1:17" ht="14.45" customHeight="1" x14ac:dyDescent="0.2">
      <c r="A496" s="831" t="s">
        <v>583</v>
      </c>
      <c r="B496" s="832" t="s">
        <v>6418</v>
      </c>
      <c r="C496" s="832" t="s">
        <v>6412</v>
      </c>
      <c r="D496" s="832" t="s">
        <v>6516</v>
      </c>
      <c r="E496" s="832" t="s">
        <v>6517</v>
      </c>
      <c r="F496" s="849"/>
      <c r="G496" s="849"/>
      <c r="H496" s="849"/>
      <c r="I496" s="849"/>
      <c r="J496" s="849">
        <v>4</v>
      </c>
      <c r="K496" s="849">
        <v>3336</v>
      </c>
      <c r="L496" s="849">
        <v>1</v>
      </c>
      <c r="M496" s="849">
        <v>834</v>
      </c>
      <c r="N496" s="849">
        <v>7</v>
      </c>
      <c r="O496" s="849">
        <v>5866</v>
      </c>
      <c r="P496" s="837">
        <v>1.7583932853717026</v>
      </c>
      <c r="Q496" s="850">
        <v>838</v>
      </c>
    </row>
    <row r="497" spans="1:17" ht="14.45" customHeight="1" x14ac:dyDescent="0.2">
      <c r="A497" s="831" t="s">
        <v>583</v>
      </c>
      <c r="B497" s="832" t="s">
        <v>6418</v>
      </c>
      <c r="C497" s="832" t="s">
        <v>6412</v>
      </c>
      <c r="D497" s="832" t="s">
        <v>6518</v>
      </c>
      <c r="E497" s="832" t="s">
        <v>6519</v>
      </c>
      <c r="F497" s="849">
        <v>72</v>
      </c>
      <c r="G497" s="849">
        <v>15480</v>
      </c>
      <c r="H497" s="849">
        <v>0.68571428571428572</v>
      </c>
      <c r="I497" s="849">
        <v>215</v>
      </c>
      <c r="J497" s="849">
        <v>105</v>
      </c>
      <c r="K497" s="849">
        <v>22575</v>
      </c>
      <c r="L497" s="849">
        <v>1</v>
      </c>
      <c r="M497" s="849">
        <v>215</v>
      </c>
      <c r="N497" s="849">
        <v>98</v>
      </c>
      <c r="O497" s="849">
        <v>21266</v>
      </c>
      <c r="P497" s="837">
        <v>0.942015503875969</v>
      </c>
      <c r="Q497" s="850">
        <v>217</v>
      </c>
    </row>
    <row r="498" spans="1:17" ht="14.45" customHeight="1" x14ac:dyDescent="0.2">
      <c r="A498" s="831" t="s">
        <v>583</v>
      </c>
      <c r="B498" s="832" t="s">
        <v>6418</v>
      </c>
      <c r="C498" s="832" t="s">
        <v>6412</v>
      </c>
      <c r="D498" s="832" t="s">
        <v>6474</v>
      </c>
      <c r="E498" s="832" t="s">
        <v>6475</v>
      </c>
      <c r="F498" s="849"/>
      <c r="G498" s="849"/>
      <c r="H498" s="849"/>
      <c r="I498" s="849"/>
      <c r="J498" s="849">
        <v>1</v>
      </c>
      <c r="K498" s="849">
        <v>355</v>
      </c>
      <c r="L498" s="849">
        <v>1</v>
      </c>
      <c r="M498" s="849">
        <v>355</v>
      </c>
      <c r="N498" s="849"/>
      <c r="O498" s="849"/>
      <c r="P498" s="837"/>
      <c r="Q498" s="850"/>
    </row>
    <row r="499" spans="1:17" ht="14.45" customHeight="1" x14ac:dyDescent="0.2">
      <c r="A499" s="831" t="s">
        <v>583</v>
      </c>
      <c r="B499" s="832" t="s">
        <v>6418</v>
      </c>
      <c r="C499" s="832" t="s">
        <v>6412</v>
      </c>
      <c r="D499" s="832" t="s">
        <v>6520</v>
      </c>
      <c r="E499" s="832" t="s">
        <v>6521</v>
      </c>
      <c r="F499" s="849">
        <v>981</v>
      </c>
      <c r="G499" s="849">
        <v>83385</v>
      </c>
      <c r="H499" s="849">
        <v>0.75631281065196099</v>
      </c>
      <c r="I499" s="849">
        <v>85</v>
      </c>
      <c r="J499" s="849">
        <v>1282</v>
      </c>
      <c r="K499" s="849">
        <v>110252</v>
      </c>
      <c r="L499" s="849">
        <v>1</v>
      </c>
      <c r="M499" s="849">
        <v>86</v>
      </c>
      <c r="N499" s="849">
        <v>1161</v>
      </c>
      <c r="O499" s="849">
        <v>102168</v>
      </c>
      <c r="P499" s="837">
        <v>0.92667706708268327</v>
      </c>
      <c r="Q499" s="850">
        <v>88</v>
      </c>
    </row>
    <row r="500" spans="1:17" ht="14.45" customHeight="1" x14ac:dyDescent="0.2">
      <c r="A500" s="831" t="s">
        <v>583</v>
      </c>
      <c r="B500" s="832" t="s">
        <v>6418</v>
      </c>
      <c r="C500" s="832" t="s">
        <v>6412</v>
      </c>
      <c r="D500" s="832" t="s">
        <v>6476</v>
      </c>
      <c r="E500" s="832" t="s">
        <v>6477</v>
      </c>
      <c r="F500" s="849"/>
      <c r="G500" s="849"/>
      <c r="H500" s="849"/>
      <c r="I500" s="849"/>
      <c r="J500" s="849">
        <v>4</v>
      </c>
      <c r="K500" s="849">
        <v>2880</v>
      </c>
      <c r="L500" s="849">
        <v>1</v>
      </c>
      <c r="M500" s="849">
        <v>720</v>
      </c>
      <c r="N500" s="849">
        <v>8</v>
      </c>
      <c r="O500" s="849">
        <v>5784</v>
      </c>
      <c r="P500" s="837">
        <v>2.0083333333333333</v>
      </c>
      <c r="Q500" s="850">
        <v>723</v>
      </c>
    </row>
    <row r="501" spans="1:17" ht="14.45" customHeight="1" x14ac:dyDescent="0.2">
      <c r="A501" s="831" t="s">
        <v>583</v>
      </c>
      <c r="B501" s="832" t="s">
        <v>6418</v>
      </c>
      <c r="C501" s="832" t="s">
        <v>6412</v>
      </c>
      <c r="D501" s="832" t="s">
        <v>6573</v>
      </c>
      <c r="E501" s="832" t="s">
        <v>6535</v>
      </c>
      <c r="F501" s="849">
        <v>331</v>
      </c>
      <c r="G501" s="849">
        <v>315112</v>
      </c>
      <c r="H501" s="849">
        <v>0.92138281106085107</v>
      </c>
      <c r="I501" s="849">
        <v>952</v>
      </c>
      <c r="J501" s="849">
        <v>359</v>
      </c>
      <c r="K501" s="849">
        <v>341999</v>
      </c>
      <c r="L501" s="849">
        <v>1</v>
      </c>
      <c r="M501" s="849">
        <v>952.64345403899722</v>
      </c>
      <c r="N501" s="849">
        <v>348</v>
      </c>
      <c r="O501" s="849">
        <v>332688</v>
      </c>
      <c r="P501" s="837">
        <v>0.97277477419524616</v>
      </c>
      <c r="Q501" s="850">
        <v>956</v>
      </c>
    </row>
    <row r="502" spans="1:17" ht="14.45" customHeight="1" x14ac:dyDescent="0.2">
      <c r="A502" s="831" t="s">
        <v>583</v>
      </c>
      <c r="B502" s="832" t="s">
        <v>6418</v>
      </c>
      <c r="C502" s="832" t="s">
        <v>6412</v>
      </c>
      <c r="D502" s="832" t="s">
        <v>6482</v>
      </c>
      <c r="E502" s="832" t="s">
        <v>6483</v>
      </c>
      <c r="F502" s="849">
        <v>19</v>
      </c>
      <c r="G502" s="849">
        <v>2280</v>
      </c>
      <c r="H502" s="849">
        <v>3.1404958677685952</v>
      </c>
      <c r="I502" s="849">
        <v>120</v>
      </c>
      <c r="J502" s="849">
        <v>6</v>
      </c>
      <c r="K502" s="849">
        <v>726</v>
      </c>
      <c r="L502" s="849">
        <v>1</v>
      </c>
      <c r="M502" s="849">
        <v>121</v>
      </c>
      <c r="N502" s="849">
        <v>18</v>
      </c>
      <c r="O502" s="849">
        <v>2196</v>
      </c>
      <c r="P502" s="837">
        <v>3.0247933884297522</v>
      </c>
      <c r="Q502" s="850">
        <v>122</v>
      </c>
    </row>
    <row r="503" spans="1:17" ht="14.45" customHeight="1" x14ac:dyDescent="0.2">
      <c r="A503" s="831" t="s">
        <v>583</v>
      </c>
      <c r="B503" s="832" t="s">
        <v>6418</v>
      </c>
      <c r="C503" s="832" t="s">
        <v>6412</v>
      </c>
      <c r="D503" s="832" t="s">
        <v>6536</v>
      </c>
      <c r="E503" s="832" t="s">
        <v>6535</v>
      </c>
      <c r="F503" s="849">
        <v>90</v>
      </c>
      <c r="G503" s="849">
        <v>67050</v>
      </c>
      <c r="H503" s="849">
        <v>1.9538990558340132</v>
      </c>
      <c r="I503" s="849">
        <v>745</v>
      </c>
      <c r="J503" s="849">
        <v>46</v>
      </c>
      <c r="K503" s="849">
        <v>34316</v>
      </c>
      <c r="L503" s="849">
        <v>1</v>
      </c>
      <c r="M503" s="849">
        <v>746</v>
      </c>
      <c r="N503" s="849">
        <v>58</v>
      </c>
      <c r="O503" s="849">
        <v>43384</v>
      </c>
      <c r="P503" s="837">
        <v>1.2642499125772235</v>
      </c>
      <c r="Q503" s="850">
        <v>748</v>
      </c>
    </row>
    <row r="504" spans="1:17" ht="14.45" customHeight="1" x14ac:dyDescent="0.2">
      <c r="A504" s="831" t="s">
        <v>583</v>
      </c>
      <c r="B504" s="832" t="s">
        <v>6418</v>
      </c>
      <c r="C504" s="832" t="s">
        <v>6412</v>
      </c>
      <c r="D504" s="832" t="s">
        <v>6574</v>
      </c>
      <c r="E504" s="832" t="s">
        <v>6575</v>
      </c>
      <c r="F504" s="849">
        <v>2</v>
      </c>
      <c r="G504" s="849">
        <v>116</v>
      </c>
      <c r="H504" s="849"/>
      <c r="I504" s="849">
        <v>58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583</v>
      </c>
      <c r="B505" s="832" t="s">
        <v>6418</v>
      </c>
      <c r="C505" s="832" t="s">
        <v>6412</v>
      </c>
      <c r="D505" s="832" t="s">
        <v>6537</v>
      </c>
      <c r="E505" s="832" t="s">
        <v>6538</v>
      </c>
      <c r="F505" s="849">
        <v>415</v>
      </c>
      <c r="G505" s="849">
        <v>225345</v>
      </c>
      <c r="H505" s="849">
        <v>0.73970916491596639</v>
      </c>
      <c r="I505" s="849">
        <v>543</v>
      </c>
      <c r="J505" s="849">
        <v>560</v>
      </c>
      <c r="K505" s="849">
        <v>304640</v>
      </c>
      <c r="L505" s="849">
        <v>1</v>
      </c>
      <c r="M505" s="849">
        <v>544</v>
      </c>
      <c r="N505" s="849">
        <v>464</v>
      </c>
      <c r="O505" s="849">
        <v>253344</v>
      </c>
      <c r="P505" s="837">
        <v>0.83161764705882357</v>
      </c>
      <c r="Q505" s="850">
        <v>546</v>
      </c>
    </row>
    <row r="506" spans="1:17" ht="14.45" customHeight="1" x14ac:dyDescent="0.2">
      <c r="A506" s="831" t="s">
        <v>583</v>
      </c>
      <c r="B506" s="832" t="s">
        <v>6418</v>
      </c>
      <c r="C506" s="832" t="s">
        <v>6412</v>
      </c>
      <c r="D506" s="832" t="s">
        <v>6522</v>
      </c>
      <c r="E506" s="832" t="s">
        <v>6523</v>
      </c>
      <c r="F506" s="849">
        <v>2</v>
      </c>
      <c r="G506" s="849">
        <v>614</v>
      </c>
      <c r="H506" s="849"/>
      <c r="I506" s="849">
        <v>307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583</v>
      </c>
      <c r="B507" s="832" t="s">
        <v>6418</v>
      </c>
      <c r="C507" s="832" t="s">
        <v>6412</v>
      </c>
      <c r="D507" s="832" t="s">
        <v>6524</v>
      </c>
      <c r="E507" s="832" t="s">
        <v>6519</v>
      </c>
      <c r="F507" s="849">
        <v>15</v>
      </c>
      <c r="G507" s="849">
        <v>2670</v>
      </c>
      <c r="H507" s="849">
        <v>2.4860335195530725</v>
      </c>
      <c r="I507" s="849">
        <v>178</v>
      </c>
      <c r="J507" s="849">
        <v>6</v>
      </c>
      <c r="K507" s="849">
        <v>1074</v>
      </c>
      <c r="L507" s="849">
        <v>1</v>
      </c>
      <c r="M507" s="849">
        <v>179</v>
      </c>
      <c r="N507" s="849">
        <v>7</v>
      </c>
      <c r="O507" s="849">
        <v>1253</v>
      </c>
      <c r="P507" s="837">
        <v>1.1666666666666667</v>
      </c>
      <c r="Q507" s="850">
        <v>179</v>
      </c>
    </row>
    <row r="508" spans="1:17" ht="14.45" customHeight="1" x14ac:dyDescent="0.2">
      <c r="A508" s="831" t="s">
        <v>583</v>
      </c>
      <c r="B508" s="832" t="s">
        <v>6418</v>
      </c>
      <c r="C508" s="832" t="s">
        <v>6412</v>
      </c>
      <c r="D508" s="832" t="s">
        <v>6525</v>
      </c>
      <c r="E508" s="832" t="s">
        <v>6523</v>
      </c>
      <c r="F508" s="849">
        <v>29</v>
      </c>
      <c r="G508" s="849">
        <v>11020</v>
      </c>
      <c r="H508" s="849">
        <v>2.8923884514435696</v>
      </c>
      <c r="I508" s="849">
        <v>380</v>
      </c>
      <c r="J508" s="849">
        <v>10</v>
      </c>
      <c r="K508" s="849">
        <v>3810</v>
      </c>
      <c r="L508" s="849">
        <v>1</v>
      </c>
      <c r="M508" s="849">
        <v>381</v>
      </c>
      <c r="N508" s="849">
        <v>20</v>
      </c>
      <c r="O508" s="849">
        <v>7700</v>
      </c>
      <c r="P508" s="837">
        <v>2.0209973753280841</v>
      </c>
      <c r="Q508" s="850">
        <v>385</v>
      </c>
    </row>
    <row r="509" spans="1:17" ht="14.45" customHeight="1" x14ac:dyDescent="0.2">
      <c r="A509" s="831" t="s">
        <v>583</v>
      </c>
      <c r="B509" s="832" t="s">
        <v>6418</v>
      </c>
      <c r="C509" s="832" t="s">
        <v>6412</v>
      </c>
      <c r="D509" s="832" t="s">
        <v>6490</v>
      </c>
      <c r="E509" s="832" t="s">
        <v>6491</v>
      </c>
      <c r="F509" s="849"/>
      <c r="G509" s="849"/>
      <c r="H509" s="849"/>
      <c r="I509" s="849"/>
      <c r="J509" s="849">
        <v>1</v>
      </c>
      <c r="K509" s="849">
        <v>620</v>
      </c>
      <c r="L509" s="849">
        <v>1</v>
      </c>
      <c r="M509" s="849">
        <v>620</v>
      </c>
      <c r="N509" s="849"/>
      <c r="O509" s="849"/>
      <c r="P509" s="837"/>
      <c r="Q509" s="850"/>
    </row>
    <row r="510" spans="1:17" ht="14.45" customHeight="1" x14ac:dyDescent="0.2">
      <c r="A510" s="831" t="s">
        <v>583</v>
      </c>
      <c r="B510" s="832" t="s">
        <v>6418</v>
      </c>
      <c r="C510" s="832" t="s">
        <v>6412</v>
      </c>
      <c r="D510" s="832" t="s">
        <v>6526</v>
      </c>
      <c r="E510" s="832" t="s">
        <v>6527</v>
      </c>
      <c r="F510" s="849">
        <v>1</v>
      </c>
      <c r="G510" s="849">
        <v>272</v>
      </c>
      <c r="H510" s="849"/>
      <c r="I510" s="849">
        <v>272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5" customHeight="1" x14ac:dyDescent="0.2">
      <c r="A511" s="831" t="s">
        <v>583</v>
      </c>
      <c r="B511" s="832" t="s">
        <v>6418</v>
      </c>
      <c r="C511" s="832" t="s">
        <v>6412</v>
      </c>
      <c r="D511" s="832" t="s">
        <v>6576</v>
      </c>
      <c r="E511" s="832" t="s">
        <v>6577</v>
      </c>
      <c r="F511" s="849">
        <v>7</v>
      </c>
      <c r="G511" s="849">
        <v>700</v>
      </c>
      <c r="H511" s="849">
        <v>0.7</v>
      </c>
      <c r="I511" s="849">
        <v>100</v>
      </c>
      <c r="J511" s="849">
        <v>10</v>
      </c>
      <c r="K511" s="849">
        <v>1000</v>
      </c>
      <c r="L511" s="849">
        <v>1</v>
      </c>
      <c r="M511" s="849">
        <v>100</v>
      </c>
      <c r="N511" s="849">
        <v>12</v>
      </c>
      <c r="O511" s="849">
        <v>1200</v>
      </c>
      <c r="P511" s="837">
        <v>1.2</v>
      </c>
      <c r="Q511" s="850">
        <v>100</v>
      </c>
    </row>
    <row r="512" spans="1:17" ht="14.45" customHeight="1" x14ac:dyDescent="0.2">
      <c r="A512" s="831" t="s">
        <v>583</v>
      </c>
      <c r="B512" s="832" t="s">
        <v>6418</v>
      </c>
      <c r="C512" s="832" t="s">
        <v>6412</v>
      </c>
      <c r="D512" s="832" t="s">
        <v>6578</v>
      </c>
      <c r="E512" s="832" t="s">
        <v>6535</v>
      </c>
      <c r="F512" s="849">
        <v>54</v>
      </c>
      <c r="G512" s="849">
        <v>55890</v>
      </c>
      <c r="H512" s="849">
        <v>0.465067900412728</v>
      </c>
      <c r="I512" s="849">
        <v>1035</v>
      </c>
      <c r="J512" s="849">
        <v>116</v>
      </c>
      <c r="K512" s="849">
        <v>120176</v>
      </c>
      <c r="L512" s="849">
        <v>1</v>
      </c>
      <c r="M512" s="849">
        <v>1036</v>
      </c>
      <c r="N512" s="849">
        <v>130</v>
      </c>
      <c r="O512" s="849">
        <v>135200</v>
      </c>
      <c r="P512" s="837">
        <v>1.1250166422580217</v>
      </c>
      <c r="Q512" s="850">
        <v>1040</v>
      </c>
    </row>
    <row r="513" spans="1:17" ht="14.45" customHeight="1" x14ac:dyDescent="0.2">
      <c r="A513" s="831" t="s">
        <v>583</v>
      </c>
      <c r="B513" s="832" t="s">
        <v>6418</v>
      </c>
      <c r="C513" s="832" t="s">
        <v>6412</v>
      </c>
      <c r="D513" s="832" t="s">
        <v>6579</v>
      </c>
      <c r="E513" s="832" t="s">
        <v>6535</v>
      </c>
      <c r="F513" s="849">
        <v>14</v>
      </c>
      <c r="G513" s="849">
        <v>12306</v>
      </c>
      <c r="H513" s="849">
        <v>1.9977272727272728</v>
      </c>
      <c r="I513" s="849">
        <v>879</v>
      </c>
      <c r="J513" s="849">
        <v>7</v>
      </c>
      <c r="K513" s="849">
        <v>6160</v>
      </c>
      <c r="L513" s="849">
        <v>1</v>
      </c>
      <c r="M513" s="849">
        <v>880</v>
      </c>
      <c r="N513" s="849">
        <v>5</v>
      </c>
      <c r="O513" s="849">
        <v>4405</v>
      </c>
      <c r="P513" s="837">
        <v>0.71509740259740262</v>
      </c>
      <c r="Q513" s="850">
        <v>881</v>
      </c>
    </row>
    <row r="514" spans="1:17" ht="14.45" customHeight="1" x14ac:dyDescent="0.2">
      <c r="A514" s="831" t="s">
        <v>583</v>
      </c>
      <c r="B514" s="832" t="s">
        <v>6418</v>
      </c>
      <c r="C514" s="832" t="s">
        <v>6412</v>
      </c>
      <c r="D514" s="832" t="s">
        <v>6539</v>
      </c>
      <c r="E514" s="832" t="s">
        <v>6530</v>
      </c>
      <c r="F514" s="849"/>
      <c r="G514" s="849"/>
      <c r="H514" s="849"/>
      <c r="I514" s="849"/>
      <c r="J514" s="849"/>
      <c r="K514" s="849"/>
      <c r="L514" s="849"/>
      <c r="M514" s="849"/>
      <c r="N514" s="849">
        <v>8</v>
      </c>
      <c r="O514" s="849">
        <v>6624</v>
      </c>
      <c r="P514" s="837"/>
      <c r="Q514" s="850">
        <v>828</v>
      </c>
    </row>
    <row r="515" spans="1:17" ht="14.45" customHeight="1" x14ac:dyDescent="0.2">
      <c r="A515" s="831" t="s">
        <v>583</v>
      </c>
      <c r="B515" s="832" t="s">
        <v>6418</v>
      </c>
      <c r="C515" s="832" t="s">
        <v>6412</v>
      </c>
      <c r="D515" s="832" t="s">
        <v>6529</v>
      </c>
      <c r="E515" s="832" t="s">
        <v>6530</v>
      </c>
      <c r="F515" s="849">
        <v>16</v>
      </c>
      <c r="G515" s="849">
        <v>9664</v>
      </c>
      <c r="H515" s="849">
        <v>2.2819362455726093</v>
      </c>
      <c r="I515" s="849">
        <v>604</v>
      </c>
      <c r="J515" s="849">
        <v>7</v>
      </c>
      <c r="K515" s="849">
        <v>4235</v>
      </c>
      <c r="L515" s="849">
        <v>1</v>
      </c>
      <c r="M515" s="849">
        <v>605</v>
      </c>
      <c r="N515" s="849">
        <v>22</v>
      </c>
      <c r="O515" s="849">
        <v>13398</v>
      </c>
      <c r="P515" s="837">
        <v>3.1636363636363636</v>
      </c>
      <c r="Q515" s="850">
        <v>609</v>
      </c>
    </row>
    <row r="516" spans="1:17" ht="14.45" customHeight="1" x14ac:dyDescent="0.2">
      <c r="A516" s="831" t="s">
        <v>583</v>
      </c>
      <c r="B516" s="832" t="s">
        <v>6418</v>
      </c>
      <c r="C516" s="832" t="s">
        <v>6412</v>
      </c>
      <c r="D516" s="832" t="s">
        <v>6999</v>
      </c>
      <c r="E516" s="832" t="s">
        <v>6535</v>
      </c>
      <c r="F516" s="849"/>
      <c r="G516" s="849"/>
      <c r="H516" s="849"/>
      <c r="I516" s="849"/>
      <c r="J516" s="849">
        <v>9</v>
      </c>
      <c r="K516" s="849">
        <v>8667</v>
      </c>
      <c r="L516" s="849">
        <v>1</v>
      </c>
      <c r="M516" s="849">
        <v>963</v>
      </c>
      <c r="N516" s="849"/>
      <c r="O516" s="849"/>
      <c r="P516" s="837"/>
      <c r="Q516" s="850"/>
    </row>
    <row r="517" spans="1:17" ht="14.45" customHeight="1" x14ac:dyDescent="0.2">
      <c r="A517" s="831" t="s">
        <v>583</v>
      </c>
      <c r="B517" s="832" t="s">
        <v>6418</v>
      </c>
      <c r="C517" s="832" t="s">
        <v>6412</v>
      </c>
      <c r="D517" s="832" t="s">
        <v>6531</v>
      </c>
      <c r="E517" s="832" t="s">
        <v>6505</v>
      </c>
      <c r="F517" s="849">
        <v>2</v>
      </c>
      <c r="G517" s="849">
        <v>808</v>
      </c>
      <c r="H517" s="849"/>
      <c r="I517" s="849">
        <v>404</v>
      </c>
      <c r="J517" s="849"/>
      <c r="K517" s="849"/>
      <c r="L517" s="849"/>
      <c r="M517" s="849"/>
      <c r="N517" s="849">
        <v>10</v>
      </c>
      <c r="O517" s="849">
        <v>4090</v>
      </c>
      <c r="P517" s="837"/>
      <c r="Q517" s="850">
        <v>409</v>
      </c>
    </row>
    <row r="518" spans="1:17" ht="14.45" customHeight="1" x14ac:dyDescent="0.2">
      <c r="A518" s="831" t="s">
        <v>583</v>
      </c>
      <c r="B518" s="832" t="s">
        <v>6418</v>
      </c>
      <c r="C518" s="832" t="s">
        <v>6412</v>
      </c>
      <c r="D518" s="832" t="s">
        <v>7000</v>
      </c>
      <c r="E518" s="832" t="s">
        <v>7001</v>
      </c>
      <c r="F518" s="849"/>
      <c r="G518" s="849"/>
      <c r="H518" s="849"/>
      <c r="I518" s="849"/>
      <c r="J518" s="849">
        <v>1</v>
      </c>
      <c r="K518" s="849">
        <v>1752</v>
      </c>
      <c r="L518" s="849">
        <v>1</v>
      </c>
      <c r="M518" s="849">
        <v>1752</v>
      </c>
      <c r="N518" s="849"/>
      <c r="O518" s="849"/>
      <c r="P518" s="837"/>
      <c r="Q518" s="850"/>
    </row>
    <row r="519" spans="1:17" ht="14.45" customHeight="1" x14ac:dyDescent="0.2">
      <c r="A519" s="831" t="s">
        <v>583</v>
      </c>
      <c r="B519" s="832" t="s">
        <v>6418</v>
      </c>
      <c r="C519" s="832" t="s">
        <v>6412</v>
      </c>
      <c r="D519" s="832" t="s">
        <v>6580</v>
      </c>
      <c r="E519" s="832" t="s">
        <v>6497</v>
      </c>
      <c r="F519" s="849">
        <v>3</v>
      </c>
      <c r="G519" s="849">
        <v>1872</v>
      </c>
      <c r="H519" s="849">
        <v>1.4976</v>
      </c>
      <c r="I519" s="849">
        <v>624</v>
      </c>
      <c r="J519" s="849">
        <v>2</v>
      </c>
      <c r="K519" s="849">
        <v>1250</v>
      </c>
      <c r="L519" s="849">
        <v>1</v>
      </c>
      <c r="M519" s="849">
        <v>625</v>
      </c>
      <c r="N519" s="849">
        <v>6</v>
      </c>
      <c r="O519" s="849">
        <v>3762</v>
      </c>
      <c r="P519" s="837">
        <v>3.0095999999999998</v>
      </c>
      <c r="Q519" s="850">
        <v>627</v>
      </c>
    </row>
    <row r="520" spans="1:17" ht="14.45" customHeight="1" x14ac:dyDescent="0.2">
      <c r="A520" s="831" t="s">
        <v>583</v>
      </c>
      <c r="B520" s="832" t="s">
        <v>6418</v>
      </c>
      <c r="C520" s="832" t="s">
        <v>6412</v>
      </c>
      <c r="D520" s="832" t="s">
        <v>6496</v>
      </c>
      <c r="E520" s="832" t="s">
        <v>6497</v>
      </c>
      <c r="F520" s="849">
        <v>2</v>
      </c>
      <c r="G520" s="849">
        <v>1076</v>
      </c>
      <c r="H520" s="849">
        <v>1.9962894248608534</v>
      </c>
      <c r="I520" s="849">
        <v>538</v>
      </c>
      <c r="J520" s="849">
        <v>1</v>
      </c>
      <c r="K520" s="849">
        <v>539</v>
      </c>
      <c r="L520" s="849">
        <v>1</v>
      </c>
      <c r="M520" s="849">
        <v>539</v>
      </c>
      <c r="N520" s="849"/>
      <c r="O520" s="849"/>
      <c r="P520" s="837"/>
      <c r="Q520" s="850"/>
    </row>
    <row r="521" spans="1:17" ht="14.45" customHeight="1" x14ac:dyDescent="0.2">
      <c r="A521" s="831" t="s">
        <v>583</v>
      </c>
      <c r="B521" s="832" t="s">
        <v>6418</v>
      </c>
      <c r="C521" s="832" t="s">
        <v>6412</v>
      </c>
      <c r="D521" s="832" t="s">
        <v>6581</v>
      </c>
      <c r="E521" s="832" t="s">
        <v>6582</v>
      </c>
      <c r="F521" s="849">
        <v>2</v>
      </c>
      <c r="G521" s="849">
        <v>2760</v>
      </c>
      <c r="H521" s="849">
        <v>1.998551774076756</v>
      </c>
      <c r="I521" s="849">
        <v>1380</v>
      </c>
      <c r="J521" s="849">
        <v>1</v>
      </c>
      <c r="K521" s="849">
        <v>1381</v>
      </c>
      <c r="L521" s="849">
        <v>1</v>
      </c>
      <c r="M521" s="849">
        <v>1381</v>
      </c>
      <c r="N521" s="849">
        <v>3</v>
      </c>
      <c r="O521" s="849">
        <v>4149</v>
      </c>
      <c r="P521" s="837">
        <v>3.004344677769732</v>
      </c>
      <c r="Q521" s="850">
        <v>1383</v>
      </c>
    </row>
    <row r="522" spans="1:17" ht="14.45" customHeight="1" x14ac:dyDescent="0.2">
      <c r="A522" s="831" t="s">
        <v>583</v>
      </c>
      <c r="B522" s="832" t="s">
        <v>6418</v>
      </c>
      <c r="C522" s="832" t="s">
        <v>6412</v>
      </c>
      <c r="D522" s="832" t="s">
        <v>6603</v>
      </c>
      <c r="E522" s="832" t="s">
        <v>6530</v>
      </c>
      <c r="F522" s="849">
        <v>10</v>
      </c>
      <c r="G522" s="849">
        <v>8740</v>
      </c>
      <c r="H522" s="849">
        <v>0.52571428571428569</v>
      </c>
      <c r="I522" s="849">
        <v>874</v>
      </c>
      <c r="J522" s="849">
        <v>19</v>
      </c>
      <c r="K522" s="849">
        <v>16625</v>
      </c>
      <c r="L522" s="849">
        <v>1</v>
      </c>
      <c r="M522" s="849">
        <v>875</v>
      </c>
      <c r="N522" s="849"/>
      <c r="O522" s="849"/>
      <c r="P522" s="837"/>
      <c r="Q522" s="850"/>
    </row>
    <row r="523" spans="1:17" ht="14.45" customHeight="1" x14ac:dyDescent="0.2">
      <c r="A523" s="831" t="s">
        <v>583</v>
      </c>
      <c r="B523" s="832" t="s">
        <v>6418</v>
      </c>
      <c r="C523" s="832" t="s">
        <v>6412</v>
      </c>
      <c r="D523" s="832" t="s">
        <v>6606</v>
      </c>
      <c r="E523" s="832" t="s">
        <v>6607</v>
      </c>
      <c r="F523" s="849"/>
      <c r="G523" s="849"/>
      <c r="H523" s="849"/>
      <c r="I523" s="849"/>
      <c r="J523" s="849">
        <v>1</v>
      </c>
      <c r="K523" s="849">
        <v>359</v>
      </c>
      <c r="L523" s="849">
        <v>1</v>
      </c>
      <c r="M523" s="849">
        <v>359</v>
      </c>
      <c r="N523" s="849">
        <v>5</v>
      </c>
      <c r="O523" s="849">
        <v>1805</v>
      </c>
      <c r="P523" s="837">
        <v>5.0278551532033422</v>
      </c>
      <c r="Q523" s="850">
        <v>361</v>
      </c>
    </row>
    <row r="524" spans="1:17" ht="14.45" customHeight="1" x14ac:dyDescent="0.2">
      <c r="A524" s="831" t="s">
        <v>583</v>
      </c>
      <c r="B524" s="832" t="s">
        <v>7002</v>
      </c>
      <c r="C524" s="832" t="s">
        <v>6412</v>
      </c>
      <c r="D524" s="832" t="s">
        <v>7003</v>
      </c>
      <c r="E524" s="832" t="s">
        <v>7004</v>
      </c>
      <c r="F524" s="849">
        <v>2</v>
      </c>
      <c r="G524" s="849">
        <v>526</v>
      </c>
      <c r="H524" s="849">
        <v>1.9924242424242424</v>
      </c>
      <c r="I524" s="849">
        <v>263</v>
      </c>
      <c r="J524" s="849">
        <v>1</v>
      </c>
      <c r="K524" s="849">
        <v>264</v>
      </c>
      <c r="L524" s="849">
        <v>1</v>
      </c>
      <c r="M524" s="849">
        <v>264</v>
      </c>
      <c r="N524" s="849"/>
      <c r="O524" s="849"/>
      <c r="P524" s="837"/>
      <c r="Q524" s="850"/>
    </row>
    <row r="525" spans="1:17" ht="14.45" customHeight="1" x14ac:dyDescent="0.2">
      <c r="A525" s="831" t="s">
        <v>583</v>
      </c>
      <c r="B525" s="832" t="s">
        <v>7002</v>
      </c>
      <c r="C525" s="832" t="s">
        <v>6412</v>
      </c>
      <c r="D525" s="832" t="s">
        <v>6646</v>
      </c>
      <c r="E525" s="832" t="s">
        <v>6647</v>
      </c>
      <c r="F525" s="849">
        <v>31</v>
      </c>
      <c r="G525" s="849">
        <v>25947</v>
      </c>
      <c r="H525" s="849">
        <v>1.546305125148987</v>
      </c>
      <c r="I525" s="849">
        <v>837</v>
      </c>
      <c r="J525" s="849">
        <v>20</v>
      </c>
      <c r="K525" s="849">
        <v>16780</v>
      </c>
      <c r="L525" s="849">
        <v>1</v>
      </c>
      <c r="M525" s="849">
        <v>839</v>
      </c>
      <c r="N525" s="849">
        <v>26</v>
      </c>
      <c r="O525" s="849">
        <v>21982</v>
      </c>
      <c r="P525" s="837">
        <v>1.3100119189511323</v>
      </c>
      <c r="Q525" s="850">
        <v>845.46153846153845</v>
      </c>
    </row>
    <row r="526" spans="1:17" ht="14.45" customHeight="1" x14ac:dyDescent="0.2">
      <c r="A526" s="831" t="s">
        <v>583</v>
      </c>
      <c r="B526" s="832" t="s">
        <v>7002</v>
      </c>
      <c r="C526" s="832" t="s">
        <v>6412</v>
      </c>
      <c r="D526" s="832" t="s">
        <v>7005</v>
      </c>
      <c r="E526" s="832" t="s">
        <v>7006</v>
      </c>
      <c r="F526" s="849">
        <v>1</v>
      </c>
      <c r="G526" s="849">
        <v>2501</v>
      </c>
      <c r="H526" s="849">
        <v>0.99800478850758179</v>
      </c>
      <c r="I526" s="849">
        <v>2501</v>
      </c>
      <c r="J526" s="849">
        <v>1</v>
      </c>
      <c r="K526" s="849">
        <v>2506</v>
      </c>
      <c r="L526" s="849">
        <v>1</v>
      </c>
      <c r="M526" s="849">
        <v>2506</v>
      </c>
      <c r="N526" s="849">
        <v>1</v>
      </c>
      <c r="O526" s="849">
        <v>2522</v>
      </c>
      <c r="P526" s="837">
        <v>1.0063846767757383</v>
      </c>
      <c r="Q526" s="850">
        <v>2522</v>
      </c>
    </row>
    <row r="527" spans="1:17" ht="14.45" customHeight="1" x14ac:dyDescent="0.2">
      <c r="A527" s="831" t="s">
        <v>583</v>
      </c>
      <c r="B527" s="832" t="s">
        <v>7002</v>
      </c>
      <c r="C527" s="832" t="s">
        <v>6412</v>
      </c>
      <c r="D527" s="832" t="s">
        <v>7007</v>
      </c>
      <c r="E527" s="832" t="s">
        <v>7008</v>
      </c>
      <c r="F527" s="849">
        <v>1</v>
      </c>
      <c r="G527" s="849">
        <v>406</v>
      </c>
      <c r="H527" s="849">
        <v>0.99754299754299758</v>
      </c>
      <c r="I527" s="849">
        <v>406</v>
      </c>
      <c r="J527" s="849">
        <v>1</v>
      </c>
      <c r="K527" s="849">
        <v>407</v>
      </c>
      <c r="L527" s="849">
        <v>1</v>
      </c>
      <c r="M527" s="849">
        <v>407</v>
      </c>
      <c r="N527" s="849">
        <v>1</v>
      </c>
      <c r="O527" s="849">
        <v>412</v>
      </c>
      <c r="P527" s="837">
        <v>1.0122850122850122</v>
      </c>
      <c r="Q527" s="850">
        <v>412</v>
      </c>
    </row>
    <row r="528" spans="1:17" ht="14.45" customHeight="1" x14ac:dyDescent="0.2">
      <c r="A528" s="831" t="s">
        <v>583</v>
      </c>
      <c r="B528" s="832" t="s">
        <v>7002</v>
      </c>
      <c r="C528" s="832" t="s">
        <v>6412</v>
      </c>
      <c r="D528" s="832" t="s">
        <v>7009</v>
      </c>
      <c r="E528" s="832" t="s">
        <v>7010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87</v>
      </c>
      <c r="P528" s="837"/>
      <c r="Q528" s="850">
        <v>87</v>
      </c>
    </row>
    <row r="529" spans="1:17" ht="14.45" customHeight="1" x14ac:dyDescent="0.2">
      <c r="A529" s="831" t="s">
        <v>583</v>
      </c>
      <c r="B529" s="832" t="s">
        <v>7002</v>
      </c>
      <c r="C529" s="832" t="s">
        <v>6412</v>
      </c>
      <c r="D529" s="832" t="s">
        <v>6699</v>
      </c>
      <c r="E529" s="832" t="s">
        <v>6700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448</v>
      </c>
      <c r="P529" s="837"/>
      <c r="Q529" s="850">
        <v>448</v>
      </c>
    </row>
    <row r="530" spans="1:17" ht="14.45" customHeight="1" x14ac:dyDescent="0.2">
      <c r="A530" s="831" t="s">
        <v>583</v>
      </c>
      <c r="B530" s="832" t="s">
        <v>7002</v>
      </c>
      <c r="C530" s="832" t="s">
        <v>6412</v>
      </c>
      <c r="D530" s="832" t="s">
        <v>7011</v>
      </c>
      <c r="E530" s="832" t="s">
        <v>7012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6169</v>
      </c>
      <c r="P530" s="837"/>
      <c r="Q530" s="850">
        <v>6169</v>
      </c>
    </row>
    <row r="531" spans="1:17" ht="14.45" customHeight="1" x14ac:dyDescent="0.2">
      <c r="A531" s="831" t="s">
        <v>583</v>
      </c>
      <c r="B531" s="832" t="s">
        <v>7002</v>
      </c>
      <c r="C531" s="832" t="s">
        <v>6412</v>
      </c>
      <c r="D531" s="832" t="s">
        <v>7013</v>
      </c>
      <c r="E531" s="832" t="s">
        <v>7014</v>
      </c>
      <c r="F531" s="849">
        <v>1</v>
      </c>
      <c r="G531" s="849">
        <v>395</v>
      </c>
      <c r="H531" s="849"/>
      <c r="I531" s="849">
        <v>395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583</v>
      </c>
      <c r="B532" s="832" t="s">
        <v>7015</v>
      </c>
      <c r="C532" s="832" t="s">
        <v>6412</v>
      </c>
      <c r="D532" s="832" t="s">
        <v>7016</v>
      </c>
      <c r="E532" s="832" t="s">
        <v>7017</v>
      </c>
      <c r="F532" s="849"/>
      <c r="G532" s="849"/>
      <c r="H532" s="849"/>
      <c r="I532" s="849"/>
      <c r="J532" s="849">
        <v>1</v>
      </c>
      <c r="K532" s="849">
        <v>680</v>
      </c>
      <c r="L532" s="849">
        <v>1</v>
      </c>
      <c r="M532" s="849">
        <v>680</v>
      </c>
      <c r="N532" s="849"/>
      <c r="O532" s="849"/>
      <c r="P532" s="837"/>
      <c r="Q532" s="850"/>
    </row>
    <row r="533" spans="1:17" ht="14.45" customHeight="1" x14ac:dyDescent="0.2">
      <c r="A533" s="831" t="s">
        <v>583</v>
      </c>
      <c r="B533" s="832" t="s">
        <v>7018</v>
      </c>
      <c r="C533" s="832" t="s">
        <v>6412</v>
      </c>
      <c r="D533" s="832" t="s">
        <v>7019</v>
      </c>
      <c r="E533" s="832" t="s">
        <v>7020</v>
      </c>
      <c r="F533" s="849"/>
      <c r="G533" s="849"/>
      <c r="H533" s="849"/>
      <c r="I533" s="849"/>
      <c r="J533" s="849">
        <v>1</v>
      </c>
      <c r="K533" s="849">
        <v>261</v>
      </c>
      <c r="L533" s="849">
        <v>1</v>
      </c>
      <c r="M533" s="849">
        <v>261</v>
      </c>
      <c r="N533" s="849"/>
      <c r="O533" s="849"/>
      <c r="P533" s="837"/>
      <c r="Q533" s="850"/>
    </row>
    <row r="534" spans="1:17" ht="14.45" customHeight="1" x14ac:dyDescent="0.2">
      <c r="A534" s="831" t="s">
        <v>583</v>
      </c>
      <c r="B534" s="832" t="s">
        <v>7018</v>
      </c>
      <c r="C534" s="832" t="s">
        <v>6412</v>
      </c>
      <c r="D534" s="832" t="s">
        <v>7021</v>
      </c>
      <c r="E534" s="832" t="s">
        <v>7022</v>
      </c>
      <c r="F534" s="849"/>
      <c r="G534" s="849"/>
      <c r="H534" s="849"/>
      <c r="I534" s="849"/>
      <c r="J534" s="849">
        <v>1</v>
      </c>
      <c r="K534" s="849">
        <v>593</v>
      </c>
      <c r="L534" s="849">
        <v>1</v>
      </c>
      <c r="M534" s="849">
        <v>593</v>
      </c>
      <c r="N534" s="849"/>
      <c r="O534" s="849"/>
      <c r="P534" s="837"/>
      <c r="Q534" s="850"/>
    </row>
    <row r="535" spans="1:17" ht="14.45" customHeight="1" x14ac:dyDescent="0.2">
      <c r="A535" s="831" t="s">
        <v>583</v>
      </c>
      <c r="B535" s="832" t="s">
        <v>7018</v>
      </c>
      <c r="C535" s="832" t="s">
        <v>6412</v>
      </c>
      <c r="D535" s="832" t="s">
        <v>7023</v>
      </c>
      <c r="E535" s="832" t="s">
        <v>7024</v>
      </c>
      <c r="F535" s="849"/>
      <c r="G535" s="849"/>
      <c r="H535" s="849"/>
      <c r="I535" s="849"/>
      <c r="J535" s="849">
        <v>1</v>
      </c>
      <c r="K535" s="849">
        <v>768</v>
      </c>
      <c r="L535" s="849">
        <v>1</v>
      </c>
      <c r="M535" s="849">
        <v>768</v>
      </c>
      <c r="N535" s="849"/>
      <c r="O535" s="849"/>
      <c r="P535" s="837"/>
      <c r="Q535" s="850"/>
    </row>
    <row r="536" spans="1:17" ht="14.45" customHeight="1" x14ac:dyDescent="0.2">
      <c r="A536" s="831" t="s">
        <v>583</v>
      </c>
      <c r="B536" s="832" t="s">
        <v>6411</v>
      </c>
      <c r="C536" s="832" t="s">
        <v>6419</v>
      </c>
      <c r="D536" s="832" t="s">
        <v>7025</v>
      </c>
      <c r="E536" s="832" t="s">
        <v>1777</v>
      </c>
      <c r="F536" s="849">
        <v>4.4000000000000004</v>
      </c>
      <c r="G536" s="849">
        <v>49692.94</v>
      </c>
      <c r="H536" s="849">
        <v>8.6906004011885258</v>
      </c>
      <c r="I536" s="849">
        <v>11293.85</v>
      </c>
      <c r="J536" s="849">
        <v>5.0999999999999996</v>
      </c>
      <c r="K536" s="849">
        <v>5718.01</v>
      </c>
      <c r="L536" s="849">
        <v>1</v>
      </c>
      <c r="M536" s="849">
        <v>1121.1784313725491</v>
      </c>
      <c r="N536" s="849">
        <v>13.1</v>
      </c>
      <c r="O536" s="849">
        <v>14775.32</v>
      </c>
      <c r="P536" s="837">
        <v>2.5839968800334381</v>
      </c>
      <c r="Q536" s="850">
        <v>1127.8870229007634</v>
      </c>
    </row>
    <row r="537" spans="1:17" ht="14.45" customHeight="1" x14ac:dyDescent="0.2">
      <c r="A537" s="831" t="s">
        <v>583</v>
      </c>
      <c r="B537" s="832" t="s">
        <v>6411</v>
      </c>
      <c r="C537" s="832" t="s">
        <v>6419</v>
      </c>
      <c r="D537" s="832" t="s">
        <v>7026</v>
      </c>
      <c r="E537" s="832" t="s">
        <v>7027</v>
      </c>
      <c r="F537" s="849">
        <v>89</v>
      </c>
      <c r="G537" s="849">
        <v>4443.76</v>
      </c>
      <c r="H537" s="849"/>
      <c r="I537" s="849">
        <v>49.929887640449444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583</v>
      </c>
      <c r="B538" s="832" t="s">
        <v>6411</v>
      </c>
      <c r="C538" s="832" t="s">
        <v>6419</v>
      </c>
      <c r="D538" s="832" t="s">
        <v>7028</v>
      </c>
      <c r="E538" s="832" t="s">
        <v>7029</v>
      </c>
      <c r="F538" s="849">
        <v>1</v>
      </c>
      <c r="G538" s="849">
        <v>862.77</v>
      </c>
      <c r="H538" s="849">
        <v>5.7819315727360508E-2</v>
      </c>
      <c r="I538" s="849">
        <v>862.77</v>
      </c>
      <c r="J538" s="849">
        <v>21</v>
      </c>
      <c r="K538" s="849">
        <v>14921.830000000002</v>
      </c>
      <c r="L538" s="849">
        <v>1</v>
      </c>
      <c r="M538" s="849">
        <v>710.56333333333339</v>
      </c>
      <c r="N538" s="849">
        <v>15</v>
      </c>
      <c r="O538" s="849">
        <v>1924.08</v>
      </c>
      <c r="P538" s="837">
        <v>0.12894397000904043</v>
      </c>
      <c r="Q538" s="850">
        <v>128.27199999999999</v>
      </c>
    </row>
    <row r="539" spans="1:17" ht="14.45" customHeight="1" x14ac:dyDescent="0.2">
      <c r="A539" s="831" t="s">
        <v>583</v>
      </c>
      <c r="B539" s="832" t="s">
        <v>6411</v>
      </c>
      <c r="C539" s="832" t="s">
        <v>6419</v>
      </c>
      <c r="D539" s="832" t="s">
        <v>7030</v>
      </c>
      <c r="E539" s="832" t="s">
        <v>1649</v>
      </c>
      <c r="F539" s="849">
        <v>112</v>
      </c>
      <c r="G539" s="849">
        <v>558667.52000000002</v>
      </c>
      <c r="H539" s="849">
        <v>1.1787358625759248</v>
      </c>
      <c r="I539" s="849">
        <v>4988.1028571428569</v>
      </c>
      <c r="J539" s="849">
        <v>92</v>
      </c>
      <c r="K539" s="849">
        <v>473954.80000000005</v>
      </c>
      <c r="L539" s="849">
        <v>1</v>
      </c>
      <c r="M539" s="849">
        <v>5151.6826086956526</v>
      </c>
      <c r="N539" s="849">
        <v>45</v>
      </c>
      <c r="O539" s="849">
        <v>205693.33</v>
      </c>
      <c r="P539" s="837">
        <v>0.43399355803549194</v>
      </c>
      <c r="Q539" s="850">
        <v>4570.9628888888883</v>
      </c>
    </row>
    <row r="540" spans="1:17" ht="14.45" customHeight="1" x14ac:dyDescent="0.2">
      <c r="A540" s="831" t="s">
        <v>583</v>
      </c>
      <c r="B540" s="832" t="s">
        <v>6411</v>
      </c>
      <c r="C540" s="832" t="s">
        <v>6419</v>
      </c>
      <c r="D540" s="832" t="s">
        <v>7031</v>
      </c>
      <c r="E540" s="832" t="s">
        <v>3104</v>
      </c>
      <c r="F540" s="849">
        <v>36</v>
      </c>
      <c r="G540" s="849">
        <v>2882.88</v>
      </c>
      <c r="H540" s="849">
        <v>0.75000000000000011</v>
      </c>
      <c r="I540" s="849">
        <v>80.08</v>
      </c>
      <c r="J540" s="849">
        <v>48</v>
      </c>
      <c r="K540" s="849">
        <v>3843.8399999999997</v>
      </c>
      <c r="L540" s="849">
        <v>1</v>
      </c>
      <c r="M540" s="849">
        <v>80.08</v>
      </c>
      <c r="N540" s="849"/>
      <c r="O540" s="849"/>
      <c r="P540" s="837"/>
      <c r="Q540" s="850"/>
    </row>
    <row r="541" spans="1:17" ht="14.45" customHeight="1" x14ac:dyDescent="0.2">
      <c r="A541" s="831" t="s">
        <v>583</v>
      </c>
      <c r="B541" s="832" t="s">
        <v>6411</v>
      </c>
      <c r="C541" s="832" t="s">
        <v>6419</v>
      </c>
      <c r="D541" s="832" t="s">
        <v>7032</v>
      </c>
      <c r="E541" s="832" t="s">
        <v>3104</v>
      </c>
      <c r="F541" s="849">
        <v>18</v>
      </c>
      <c r="G541" s="849">
        <v>1370.34</v>
      </c>
      <c r="H541" s="849"/>
      <c r="I541" s="849">
        <v>76.13</v>
      </c>
      <c r="J541" s="849"/>
      <c r="K541" s="849"/>
      <c r="L541" s="849"/>
      <c r="M541" s="849"/>
      <c r="N541" s="849">
        <v>0.6</v>
      </c>
      <c r="O541" s="849">
        <v>45.67</v>
      </c>
      <c r="P541" s="837"/>
      <c r="Q541" s="850">
        <v>76.116666666666674</v>
      </c>
    </row>
    <row r="542" spans="1:17" ht="14.45" customHeight="1" x14ac:dyDescent="0.2">
      <c r="A542" s="831" t="s">
        <v>583</v>
      </c>
      <c r="B542" s="832" t="s">
        <v>6411</v>
      </c>
      <c r="C542" s="832" t="s">
        <v>6419</v>
      </c>
      <c r="D542" s="832" t="s">
        <v>7033</v>
      </c>
      <c r="E542" s="832" t="s">
        <v>2542</v>
      </c>
      <c r="F542" s="849"/>
      <c r="G542" s="849"/>
      <c r="H542" s="849"/>
      <c r="I542" s="849"/>
      <c r="J542" s="849">
        <v>32.299999999999997</v>
      </c>
      <c r="K542" s="849">
        <v>12161.99</v>
      </c>
      <c r="L542" s="849">
        <v>1</v>
      </c>
      <c r="M542" s="849">
        <v>376.53219814241487</v>
      </c>
      <c r="N542" s="849">
        <v>107.49999999999994</v>
      </c>
      <c r="O542" s="849">
        <v>39787.420000000006</v>
      </c>
      <c r="P542" s="837">
        <v>3.2714563981716811</v>
      </c>
      <c r="Q542" s="850">
        <v>370.11553488372118</v>
      </c>
    </row>
    <row r="543" spans="1:17" ht="14.45" customHeight="1" x14ac:dyDescent="0.2">
      <c r="A543" s="831" t="s">
        <v>583</v>
      </c>
      <c r="B543" s="832" t="s">
        <v>6411</v>
      </c>
      <c r="C543" s="832" t="s">
        <v>6419</v>
      </c>
      <c r="D543" s="832" t="s">
        <v>7034</v>
      </c>
      <c r="E543" s="832" t="s">
        <v>901</v>
      </c>
      <c r="F543" s="849">
        <v>20.2</v>
      </c>
      <c r="G543" s="849">
        <v>13947.29</v>
      </c>
      <c r="H543" s="849">
        <v>1.0844874937017523</v>
      </c>
      <c r="I543" s="849">
        <v>690.45990099009907</v>
      </c>
      <c r="J543" s="849">
        <v>22</v>
      </c>
      <c r="K543" s="849">
        <v>12860.720000000001</v>
      </c>
      <c r="L543" s="849">
        <v>1</v>
      </c>
      <c r="M543" s="849">
        <v>584.57818181818186</v>
      </c>
      <c r="N543" s="849">
        <v>16</v>
      </c>
      <c r="O543" s="849">
        <v>8493.48</v>
      </c>
      <c r="P543" s="837">
        <v>0.66042025640866131</v>
      </c>
      <c r="Q543" s="850">
        <v>530.84249999999997</v>
      </c>
    </row>
    <row r="544" spans="1:17" ht="14.45" customHeight="1" x14ac:dyDescent="0.2">
      <c r="A544" s="831" t="s">
        <v>583</v>
      </c>
      <c r="B544" s="832" t="s">
        <v>6411</v>
      </c>
      <c r="C544" s="832" t="s">
        <v>6419</v>
      </c>
      <c r="D544" s="832" t="s">
        <v>7035</v>
      </c>
      <c r="E544" s="832" t="s">
        <v>1766</v>
      </c>
      <c r="F544" s="849">
        <v>424.1</v>
      </c>
      <c r="G544" s="849">
        <v>24767.440000000002</v>
      </c>
      <c r="H544" s="849">
        <v>1.1912090554712544</v>
      </c>
      <c r="I544" s="849">
        <v>58.400000000000006</v>
      </c>
      <c r="J544" s="849">
        <v>535</v>
      </c>
      <c r="K544" s="849">
        <v>20791.850000000002</v>
      </c>
      <c r="L544" s="849">
        <v>1</v>
      </c>
      <c r="M544" s="849">
        <v>38.863271028037389</v>
      </c>
      <c r="N544" s="849">
        <v>500.5</v>
      </c>
      <c r="O544" s="849">
        <v>18970.680000000008</v>
      </c>
      <c r="P544" s="837">
        <v>0.91240942965633198</v>
      </c>
      <c r="Q544" s="850">
        <v>37.903456543456556</v>
      </c>
    </row>
    <row r="545" spans="1:17" ht="14.45" customHeight="1" x14ac:dyDescent="0.2">
      <c r="A545" s="831" t="s">
        <v>583</v>
      </c>
      <c r="B545" s="832" t="s">
        <v>6411</v>
      </c>
      <c r="C545" s="832" t="s">
        <v>6419</v>
      </c>
      <c r="D545" s="832" t="s">
        <v>7036</v>
      </c>
      <c r="E545" s="832" t="s">
        <v>7037</v>
      </c>
      <c r="F545" s="849"/>
      <c r="G545" s="849"/>
      <c r="H545" s="849"/>
      <c r="I545" s="849"/>
      <c r="J545" s="849">
        <v>2.1</v>
      </c>
      <c r="K545" s="849">
        <v>10212.57</v>
      </c>
      <c r="L545" s="849">
        <v>1</v>
      </c>
      <c r="M545" s="849">
        <v>4863.1285714285714</v>
      </c>
      <c r="N545" s="849">
        <v>0.1</v>
      </c>
      <c r="O545" s="849">
        <v>486.31</v>
      </c>
      <c r="P545" s="837">
        <v>4.7618767851774824E-2</v>
      </c>
      <c r="Q545" s="850">
        <v>4863.0999999999995</v>
      </c>
    </row>
    <row r="546" spans="1:17" ht="14.45" customHeight="1" x14ac:dyDescent="0.2">
      <c r="A546" s="831" t="s">
        <v>583</v>
      </c>
      <c r="B546" s="832" t="s">
        <v>6411</v>
      </c>
      <c r="C546" s="832" t="s">
        <v>6419</v>
      </c>
      <c r="D546" s="832" t="s">
        <v>7038</v>
      </c>
      <c r="E546" s="832" t="s">
        <v>7039</v>
      </c>
      <c r="F546" s="849">
        <v>67.710000000000008</v>
      </c>
      <c r="G546" s="849">
        <v>46869.18</v>
      </c>
      <c r="H546" s="849">
        <v>1.6509097774526234</v>
      </c>
      <c r="I546" s="849">
        <v>692.20469649977838</v>
      </c>
      <c r="J546" s="849">
        <v>43.4</v>
      </c>
      <c r="K546" s="849">
        <v>28389.909999999996</v>
      </c>
      <c r="L546" s="849">
        <v>1</v>
      </c>
      <c r="M546" s="849">
        <v>654.14539170506907</v>
      </c>
      <c r="N546" s="849">
        <v>0.4</v>
      </c>
      <c r="O546" s="849">
        <v>276.89999999999998</v>
      </c>
      <c r="P546" s="837">
        <v>9.7534652276107959E-3</v>
      </c>
      <c r="Q546" s="850">
        <v>692.24999999999989</v>
      </c>
    </row>
    <row r="547" spans="1:17" ht="14.45" customHeight="1" x14ac:dyDescent="0.2">
      <c r="A547" s="831" t="s">
        <v>583</v>
      </c>
      <c r="B547" s="832" t="s">
        <v>6411</v>
      </c>
      <c r="C547" s="832" t="s">
        <v>6419</v>
      </c>
      <c r="D547" s="832" t="s">
        <v>7040</v>
      </c>
      <c r="E547" s="832" t="s">
        <v>1646</v>
      </c>
      <c r="F547" s="849"/>
      <c r="G547" s="849"/>
      <c r="H547" s="849"/>
      <c r="I547" s="849"/>
      <c r="J547" s="849">
        <v>1</v>
      </c>
      <c r="K547" s="849">
        <v>6188.71</v>
      </c>
      <c r="L547" s="849">
        <v>1</v>
      </c>
      <c r="M547" s="849">
        <v>6188.71</v>
      </c>
      <c r="N547" s="849">
        <v>2</v>
      </c>
      <c r="O547" s="849">
        <v>13528.44</v>
      </c>
      <c r="P547" s="837">
        <v>2.1859870635398977</v>
      </c>
      <c r="Q547" s="850">
        <v>6764.22</v>
      </c>
    </row>
    <row r="548" spans="1:17" ht="14.45" customHeight="1" x14ac:dyDescent="0.2">
      <c r="A548" s="831" t="s">
        <v>583</v>
      </c>
      <c r="B548" s="832" t="s">
        <v>6411</v>
      </c>
      <c r="C548" s="832" t="s">
        <v>6419</v>
      </c>
      <c r="D548" s="832" t="s">
        <v>7041</v>
      </c>
      <c r="E548" s="832" t="s">
        <v>1646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13528.45</v>
      </c>
      <c r="P548" s="837"/>
      <c r="Q548" s="850">
        <v>13528.45</v>
      </c>
    </row>
    <row r="549" spans="1:17" ht="14.45" customHeight="1" x14ac:dyDescent="0.2">
      <c r="A549" s="831" t="s">
        <v>583</v>
      </c>
      <c r="B549" s="832" t="s">
        <v>6411</v>
      </c>
      <c r="C549" s="832" t="s">
        <v>6419</v>
      </c>
      <c r="D549" s="832" t="s">
        <v>7042</v>
      </c>
      <c r="E549" s="832" t="s">
        <v>1646</v>
      </c>
      <c r="F549" s="849"/>
      <c r="G549" s="849"/>
      <c r="H549" s="849"/>
      <c r="I549" s="849"/>
      <c r="J549" s="849">
        <v>1</v>
      </c>
      <c r="K549" s="849">
        <v>24754.85</v>
      </c>
      <c r="L549" s="849">
        <v>1</v>
      </c>
      <c r="M549" s="849">
        <v>24754.85</v>
      </c>
      <c r="N549" s="849"/>
      <c r="O549" s="849"/>
      <c r="P549" s="837"/>
      <c r="Q549" s="850"/>
    </row>
    <row r="550" spans="1:17" ht="14.45" customHeight="1" x14ac:dyDescent="0.2">
      <c r="A550" s="831" t="s">
        <v>583</v>
      </c>
      <c r="B550" s="832" t="s">
        <v>6411</v>
      </c>
      <c r="C550" s="832" t="s">
        <v>6419</v>
      </c>
      <c r="D550" s="832" t="s">
        <v>7043</v>
      </c>
      <c r="E550" s="832" t="s">
        <v>2484</v>
      </c>
      <c r="F550" s="849">
        <v>75</v>
      </c>
      <c r="G550" s="849">
        <v>901005.14</v>
      </c>
      <c r="H550" s="849">
        <v>0.92218965304403799</v>
      </c>
      <c r="I550" s="849">
        <v>12013.401866666667</v>
      </c>
      <c r="J550" s="849">
        <v>82.8</v>
      </c>
      <c r="K550" s="849">
        <v>977028.03</v>
      </c>
      <c r="L550" s="849">
        <v>1</v>
      </c>
      <c r="M550" s="849">
        <v>11799.85543478261</v>
      </c>
      <c r="N550" s="849">
        <v>69.000000000000014</v>
      </c>
      <c r="O550" s="849">
        <v>212460.35000000003</v>
      </c>
      <c r="P550" s="837">
        <v>0.21745573665885515</v>
      </c>
      <c r="Q550" s="850">
        <v>3079.1355072463766</v>
      </c>
    </row>
    <row r="551" spans="1:17" ht="14.45" customHeight="1" x14ac:dyDescent="0.2">
      <c r="A551" s="831" t="s">
        <v>583</v>
      </c>
      <c r="B551" s="832" t="s">
        <v>6411</v>
      </c>
      <c r="C551" s="832" t="s">
        <v>6419</v>
      </c>
      <c r="D551" s="832" t="s">
        <v>7044</v>
      </c>
      <c r="E551" s="832" t="s">
        <v>7045</v>
      </c>
      <c r="F551" s="849">
        <v>173.5</v>
      </c>
      <c r="G551" s="849">
        <v>541606.78</v>
      </c>
      <c r="H551" s="849">
        <v>2.4689438468179925</v>
      </c>
      <c r="I551" s="849">
        <v>3121.6529106628245</v>
      </c>
      <c r="J551" s="849">
        <v>94</v>
      </c>
      <c r="K551" s="849">
        <v>219367.8</v>
      </c>
      <c r="L551" s="849">
        <v>1</v>
      </c>
      <c r="M551" s="849">
        <v>2333.6999999999998</v>
      </c>
      <c r="N551" s="849"/>
      <c r="O551" s="849"/>
      <c r="P551" s="837"/>
      <c r="Q551" s="850"/>
    </row>
    <row r="552" spans="1:17" ht="14.45" customHeight="1" x14ac:dyDescent="0.2">
      <c r="A552" s="831" t="s">
        <v>583</v>
      </c>
      <c r="B552" s="832" t="s">
        <v>6411</v>
      </c>
      <c r="C552" s="832" t="s">
        <v>6419</v>
      </c>
      <c r="D552" s="832" t="s">
        <v>7046</v>
      </c>
      <c r="E552" s="832" t="s">
        <v>1640</v>
      </c>
      <c r="F552" s="849">
        <v>4</v>
      </c>
      <c r="G552" s="849">
        <v>22841.72</v>
      </c>
      <c r="H552" s="849">
        <v>4</v>
      </c>
      <c r="I552" s="849">
        <v>5710.43</v>
      </c>
      <c r="J552" s="849">
        <v>1</v>
      </c>
      <c r="K552" s="849">
        <v>5710.43</v>
      </c>
      <c r="L552" s="849">
        <v>1</v>
      </c>
      <c r="M552" s="849">
        <v>5710.43</v>
      </c>
      <c r="N552" s="849"/>
      <c r="O552" s="849"/>
      <c r="P552" s="837"/>
      <c r="Q552" s="850"/>
    </row>
    <row r="553" spans="1:17" ht="14.45" customHeight="1" x14ac:dyDescent="0.2">
      <c r="A553" s="831" t="s">
        <v>583</v>
      </c>
      <c r="B553" s="832" t="s">
        <v>6411</v>
      </c>
      <c r="C553" s="832" t="s">
        <v>6419</v>
      </c>
      <c r="D553" s="832" t="s">
        <v>7047</v>
      </c>
      <c r="E553" s="832" t="s">
        <v>1640</v>
      </c>
      <c r="F553" s="849">
        <v>15</v>
      </c>
      <c r="G553" s="849">
        <v>171313.05000000002</v>
      </c>
      <c r="H553" s="849">
        <v>1.0000000000000002</v>
      </c>
      <c r="I553" s="849">
        <v>11420.87</v>
      </c>
      <c r="J553" s="849">
        <v>15</v>
      </c>
      <c r="K553" s="849">
        <v>171313.05</v>
      </c>
      <c r="L553" s="849">
        <v>1</v>
      </c>
      <c r="M553" s="849">
        <v>11420.869999999999</v>
      </c>
      <c r="N553" s="849">
        <v>18</v>
      </c>
      <c r="O553" s="849">
        <v>205575.66000000003</v>
      </c>
      <c r="P553" s="837">
        <v>1.2000000000000002</v>
      </c>
      <c r="Q553" s="850">
        <v>11420.870000000003</v>
      </c>
    </row>
    <row r="554" spans="1:17" ht="14.45" customHeight="1" x14ac:dyDescent="0.2">
      <c r="A554" s="831" t="s">
        <v>583</v>
      </c>
      <c r="B554" s="832" t="s">
        <v>6411</v>
      </c>
      <c r="C554" s="832" t="s">
        <v>6419</v>
      </c>
      <c r="D554" s="832" t="s">
        <v>7048</v>
      </c>
      <c r="E554" s="832" t="s">
        <v>7037</v>
      </c>
      <c r="F554" s="849">
        <v>0.1</v>
      </c>
      <c r="G554" s="849">
        <v>494.39</v>
      </c>
      <c r="H554" s="849"/>
      <c r="I554" s="849">
        <v>4943.8999999999996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5" customHeight="1" x14ac:dyDescent="0.2">
      <c r="A555" s="831" t="s">
        <v>583</v>
      </c>
      <c r="B555" s="832" t="s">
        <v>6411</v>
      </c>
      <c r="C555" s="832" t="s">
        <v>6419</v>
      </c>
      <c r="D555" s="832" t="s">
        <v>7049</v>
      </c>
      <c r="E555" s="832" t="s">
        <v>7050</v>
      </c>
      <c r="F555" s="849">
        <v>9.1999999999999993</v>
      </c>
      <c r="G555" s="849">
        <v>3557.04</v>
      </c>
      <c r="H555" s="849">
        <v>4.9157545605306803</v>
      </c>
      <c r="I555" s="849">
        <v>386.63478260869567</v>
      </c>
      <c r="J555" s="849">
        <v>2.1</v>
      </c>
      <c r="K555" s="849">
        <v>723.59999999999991</v>
      </c>
      <c r="L555" s="849">
        <v>1</v>
      </c>
      <c r="M555" s="849">
        <v>344.5714285714285</v>
      </c>
      <c r="N555" s="849"/>
      <c r="O555" s="849"/>
      <c r="P555" s="837"/>
      <c r="Q555" s="850"/>
    </row>
    <row r="556" spans="1:17" ht="14.45" customHeight="1" x14ac:dyDescent="0.2">
      <c r="A556" s="831" t="s">
        <v>583</v>
      </c>
      <c r="B556" s="832" t="s">
        <v>6411</v>
      </c>
      <c r="C556" s="832" t="s">
        <v>6419</v>
      </c>
      <c r="D556" s="832" t="s">
        <v>7051</v>
      </c>
      <c r="E556" s="832" t="s">
        <v>7052</v>
      </c>
      <c r="F556" s="849"/>
      <c r="G556" s="849"/>
      <c r="H556" s="849"/>
      <c r="I556" s="849"/>
      <c r="J556" s="849">
        <v>22</v>
      </c>
      <c r="K556" s="849">
        <v>849.42</v>
      </c>
      <c r="L556" s="849">
        <v>1</v>
      </c>
      <c r="M556" s="849">
        <v>38.61</v>
      </c>
      <c r="N556" s="849"/>
      <c r="O556" s="849"/>
      <c r="P556" s="837"/>
      <c r="Q556" s="850"/>
    </row>
    <row r="557" spans="1:17" ht="14.45" customHeight="1" x14ac:dyDescent="0.2">
      <c r="A557" s="831" t="s">
        <v>583</v>
      </c>
      <c r="B557" s="832" t="s">
        <v>6411</v>
      </c>
      <c r="C557" s="832" t="s">
        <v>6419</v>
      </c>
      <c r="D557" s="832" t="s">
        <v>7053</v>
      </c>
      <c r="E557" s="832" t="s">
        <v>1642</v>
      </c>
      <c r="F557" s="849">
        <v>118</v>
      </c>
      <c r="G557" s="849">
        <v>1080675.8600000001</v>
      </c>
      <c r="H557" s="849">
        <v>0.68208092485549154</v>
      </c>
      <c r="I557" s="849">
        <v>9158.27</v>
      </c>
      <c r="J557" s="849">
        <v>173</v>
      </c>
      <c r="K557" s="849">
        <v>1584380.7099999997</v>
      </c>
      <c r="L557" s="849">
        <v>1</v>
      </c>
      <c r="M557" s="849">
        <v>9158.2699999999986</v>
      </c>
      <c r="N557" s="849">
        <v>182</v>
      </c>
      <c r="O557" s="849">
        <v>1666297.79</v>
      </c>
      <c r="P557" s="837">
        <v>1.05170290163404</v>
      </c>
      <c r="Q557" s="850">
        <v>9155.4823626373636</v>
      </c>
    </row>
    <row r="558" spans="1:17" ht="14.45" customHeight="1" x14ac:dyDescent="0.2">
      <c r="A558" s="831" t="s">
        <v>583</v>
      </c>
      <c r="B558" s="832" t="s">
        <v>6411</v>
      </c>
      <c r="C558" s="832" t="s">
        <v>6419</v>
      </c>
      <c r="D558" s="832" t="s">
        <v>7054</v>
      </c>
      <c r="E558" s="832" t="s">
        <v>1642</v>
      </c>
      <c r="F558" s="849"/>
      <c r="G558" s="849"/>
      <c r="H558" s="849"/>
      <c r="I558" s="849"/>
      <c r="J558" s="849"/>
      <c r="K558" s="849"/>
      <c r="L558" s="849"/>
      <c r="M558" s="849"/>
      <c r="N558" s="849">
        <v>3</v>
      </c>
      <c r="O558" s="849">
        <v>52372.049999999996</v>
      </c>
      <c r="P558" s="837"/>
      <c r="Q558" s="850">
        <v>17457.349999999999</v>
      </c>
    </row>
    <row r="559" spans="1:17" ht="14.45" customHeight="1" x14ac:dyDescent="0.2">
      <c r="A559" s="831" t="s">
        <v>583</v>
      </c>
      <c r="B559" s="832" t="s">
        <v>6411</v>
      </c>
      <c r="C559" s="832" t="s">
        <v>6419</v>
      </c>
      <c r="D559" s="832" t="s">
        <v>7055</v>
      </c>
      <c r="E559" s="832" t="s">
        <v>2494</v>
      </c>
      <c r="F559" s="849">
        <v>4.7</v>
      </c>
      <c r="G559" s="849">
        <v>2398.9399999999996</v>
      </c>
      <c r="H559" s="849">
        <v>2.1025258987887603</v>
      </c>
      <c r="I559" s="849">
        <v>510.41276595744671</v>
      </c>
      <c r="J559" s="849">
        <v>5.5</v>
      </c>
      <c r="K559" s="849">
        <v>1140.98</v>
      </c>
      <c r="L559" s="849">
        <v>1</v>
      </c>
      <c r="M559" s="849">
        <v>207.45090909090911</v>
      </c>
      <c r="N559" s="849">
        <v>10.950000000000001</v>
      </c>
      <c r="O559" s="849">
        <v>2258.2799999999997</v>
      </c>
      <c r="P559" s="837">
        <v>1.9792459114094898</v>
      </c>
      <c r="Q559" s="850">
        <v>206.23561643835612</v>
      </c>
    </row>
    <row r="560" spans="1:17" ht="14.45" customHeight="1" x14ac:dyDescent="0.2">
      <c r="A560" s="831" t="s">
        <v>583</v>
      </c>
      <c r="B560" s="832" t="s">
        <v>6411</v>
      </c>
      <c r="C560" s="832" t="s">
        <v>6419</v>
      </c>
      <c r="D560" s="832" t="s">
        <v>7056</v>
      </c>
      <c r="E560" s="832" t="s">
        <v>2154</v>
      </c>
      <c r="F560" s="849">
        <v>69.5</v>
      </c>
      <c r="G560" s="849">
        <v>2980.12</v>
      </c>
      <c r="H560" s="849">
        <v>3.8610592868988394</v>
      </c>
      <c r="I560" s="849">
        <v>42.87942446043165</v>
      </c>
      <c r="J560" s="849">
        <v>18</v>
      </c>
      <c r="K560" s="849">
        <v>771.83999999999992</v>
      </c>
      <c r="L560" s="849">
        <v>1</v>
      </c>
      <c r="M560" s="849">
        <v>42.879999999999995</v>
      </c>
      <c r="N560" s="849"/>
      <c r="O560" s="849"/>
      <c r="P560" s="837"/>
      <c r="Q560" s="850"/>
    </row>
    <row r="561" spans="1:17" ht="14.45" customHeight="1" x14ac:dyDescent="0.2">
      <c r="A561" s="831" t="s">
        <v>583</v>
      </c>
      <c r="B561" s="832" t="s">
        <v>6411</v>
      </c>
      <c r="C561" s="832" t="s">
        <v>6419</v>
      </c>
      <c r="D561" s="832" t="s">
        <v>7057</v>
      </c>
      <c r="E561" s="832" t="s">
        <v>3155</v>
      </c>
      <c r="F561" s="849">
        <v>154.1</v>
      </c>
      <c r="G561" s="849">
        <v>6607.8000000000011</v>
      </c>
      <c r="H561" s="849">
        <v>3.4707930855170899</v>
      </c>
      <c r="I561" s="849">
        <v>42.879948085658668</v>
      </c>
      <c r="J561" s="849">
        <v>44.4</v>
      </c>
      <c r="K561" s="849">
        <v>1903.83</v>
      </c>
      <c r="L561" s="849">
        <v>1</v>
      </c>
      <c r="M561" s="849">
        <v>42.879054054054052</v>
      </c>
      <c r="N561" s="849">
        <v>9</v>
      </c>
      <c r="O561" s="849">
        <v>385.92</v>
      </c>
      <c r="P561" s="837">
        <v>0.20270717448511685</v>
      </c>
      <c r="Q561" s="850">
        <v>42.88</v>
      </c>
    </row>
    <row r="562" spans="1:17" ht="14.45" customHeight="1" x14ac:dyDescent="0.2">
      <c r="A562" s="831" t="s">
        <v>583</v>
      </c>
      <c r="B562" s="832" t="s">
        <v>6411</v>
      </c>
      <c r="C562" s="832" t="s">
        <v>6419</v>
      </c>
      <c r="D562" s="832" t="s">
        <v>7058</v>
      </c>
      <c r="E562" s="832" t="s">
        <v>7059</v>
      </c>
      <c r="F562" s="849">
        <v>2.2999999999999998</v>
      </c>
      <c r="G562" s="849">
        <v>1249.95</v>
      </c>
      <c r="H562" s="849">
        <v>7.6665235525024542</v>
      </c>
      <c r="I562" s="849">
        <v>543.45652173913049</v>
      </c>
      <c r="J562" s="849">
        <v>0.3</v>
      </c>
      <c r="K562" s="849">
        <v>163.04</v>
      </c>
      <c r="L562" s="849">
        <v>1</v>
      </c>
      <c r="M562" s="849">
        <v>543.4666666666667</v>
      </c>
      <c r="N562" s="849"/>
      <c r="O562" s="849"/>
      <c r="P562" s="837"/>
      <c r="Q562" s="850"/>
    </row>
    <row r="563" spans="1:17" ht="14.45" customHeight="1" x14ac:dyDescent="0.2">
      <c r="A563" s="831" t="s">
        <v>583</v>
      </c>
      <c r="B563" s="832" t="s">
        <v>6411</v>
      </c>
      <c r="C563" s="832" t="s">
        <v>6419</v>
      </c>
      <c r="D563" s="832" t="s">
        <v>7060</v>
      </c>
      <c r="E563" s="832" t="s">
        <v>1741</v>
      </c>
      <c r="F563" s="849">
        <v>188.4</v>
      </c>
      <c r="G563" s="849">
        <v>14548.199999999999</v>
      </c>
      <c r="H563" s="849">
        <v>0.7493166468283502</v>
      </c>
      <c r="I563" s="849">
        <v>77.21974522292993</v>
      </c>
      <c r="J563" s="849">
        <v>254.3</v>
      </c>
      <c r="K563" s="849">
        <v>19415.29</v>
      </c>
      <c r="L563" s="849">
        <v>1</v>
      </c>
      <c r="M563" s="849">
        <v>76.347974832874556</v>
      </c>
      <c r="N563" s="849"/>
      <c r="O563" s="849"/>
      <c r="P563" s="837"/>
      <c r="Q563" s="850"/>
    </row>
    <row r="564" spans="1:17" ht="14.45" customHeight="1" x14ac:dyDescent="0.2">
      <c r="A564" s="831" t="s">
        <v>583</v>
      </c>
      <c r="B564" s="832" t="s">
        <v>6411</v>
      </c>
      <c r="C564" s="832" t="s">
        <v>6419</v>
      </c>
      <c r="D564" s="832" t="s">
        <v>7060</v>
      </c>
      <c r="E564" s="832" t="s">
        <v>7061</v>
      </c>
      <c r="F564" s="849">
        <v>68.599999999999994</v>
      </c>
      <c r="G564" s="849">
        <v>5297.28</v>
      </c>
      <c r="H564" s="849">
        <v>2.2128057746290599</v>
      </c>
      <c r="I564" s="849">
        <v>77.219825072886294</v>
      </c>
      <c r="J564" s="849">
        <v>32</v>
      </c>
      <c r="K564" s="849">
        <v>2393.92</v>
      </c>
      <c r="L564" s="849">
        <v>1</v>
      </c>
      <c r="M564" s="849">
        <v>74.81</v>
      </c>
      <c r="N564" s="849"/>
      <c r="O564" s="849"/>
      <c r="P564" s="837"/>
      <c r="Q564" s="850"/>
    </row>
    <row r="565" spans="1:17" ht="14.45" customHeight="1" x14ac:dyDescent="0.2">
      <c r="A565" s="831" t="s">
        <v>583</v>
      </c>
      <c r="B565" s="832" t="s">
        <v>6411</v>
      </c>
      <c r="C565" s="832" t="s">
        <v>6419</v>
      </c>
      <c r="D565" s="832" t="s">
        <v>7062</v>
      </c>
      <c r="E565" s="832" t="s">
        <v>7063</v>
      </c>
      <c r="F565" s="849">
        <v>206.7</v>
      </c>
      <c r="G565" s="849">
        <v>56164.4</v>
      </c>
      <c r="H565" s="849">
        <v>1.3566791405666496</v>
      </c>
      <c r="I565" s="849">
        <v>271.71940009675859</v>
      </c>
      <c r="J565" s="849">
        <v>186.6</v>
      </c>
      <c r="K565" s="849">
        <v>41398.439999999995</v>
      </c>
      <c r="L565" s="849">
        <v>1</v>
      </c>
      <c r="M565" s="849">
        <v>221.85659163987137</v>
      </c>
      <c r="N565" s="849">
        <v>241.80000000000004</v>
      </c>
      <c r="O565" s="849">
        <v>44834.289999999986</v>
      </c>
      <c r="P565" s="837">
        <v>1.0829946732292326</v>
      </c>
      <c r="Q565" s="850">
        <v>185.41889991728692</v>
      </c>
    </row>
    <row r="566" spans="1:17" ht="14.45" customHeight="1" x14ac:dyDescent="0.2">
      <c r="A566" s="831" t="s">
        <v>583</v>
      </c>
      <c r="B566" s="832" t="s">
        <v>6411</v>
      </c>
      <c r="C566" s="832" t="s">
        <v>6419</v>
      </c>
      <c r="D566" s="832" t="s">
        <v>7064</v>
      </c>
      <c r="E566" s="832" t="s">
        <v>7065</v>
      </c>
      <c r="F566" s="849"/>
      <c r="G566" s="849"/>
      <c r="H566" s="849"/>
      <c r="I566" s="849"/>
      <c r="J566" s="849"/>
      <c r="K566" s="849"/>
      <c r="L566" s="849"/>
      <c r="M566" s="849"/>
      <c r="N566" s="849">
        <v>0.6</v>
      </c>
      <c r="O566" s="849">
        <v>81.52</v>
      </c>
      <c r="P566" s="837"/>
      <c r="Q566" s="850">
        <v>135.86666666666667</v>
      </c>
    </row>
    <row r="567" spans="1:17" ht="14.45" customHeight="1" x14ac:dyDescent="0.2">
      <c r="A567" s="831" t="s">
        <v>583</v>
      </c>
      <c r="B567" s="832" t="s">
        <v>6411</v>
      </c>
      <c r="C567" s="832" t="s">
        <v>6419</v>
      </c>
      <c r="D567" s="832" t="s">
        <v>7066</v>
      </c>
      <c r="E567" s="832" t="s">
        <v>7067</v>
      </c>
      <c r="F567" s="849">
        <v>54</v>
      </c>
      <c r="G567" s="849">
        <v>3550.5</v>
      </c>
      <c r="H567" s="849">
        <v>2.9379152841101854</v>
      </c>
      <c r="I567" s="849">
        <v>65.75</v>
      </c>
      <c r="J567" s="849">
        <v>19.900000000000002</v>
      </c>
      <c r="K567" s="849">
        <v>1208.51</v>
      </c>
      <c r="L567" s="849">
        <v>1</v>
      </c>
      <c r="M567" s="849">
        <v>60.729145728643211</v>
      </c>
      <c r="N567" s="849">
        <v>1</v>
      </c>
      <c r="O567" s="849">
        <v>65.75</v>
      </c>
      <c r="P567" s="837">
        <v>5.4405838594633063E-2</v>
      </c>
      <c r="Q567" s="850">
        <v>65.75</v>
      </c>
    </row>
    <row r="568" spans="1:17" ht="14.45" customHeight="1" x14ac:dyDescent="0.2">
      <c r="A568" s="831" t="s">
        <v>583</v>
      </c>
      <c r="B568" s="832" t="s">
        <v>6411</v>
      </c>
      <c r="C568" s="832" t="s">
        <v>6419</v>
      </c>
      <c r="D568" s="832" t="s">
        <v>7068</v>
      </c>
      <c r="E568" s="832" t="s">
        <v>7067</v>
      </c>
      <c r="F568" s="849"/>
      <c r="G568" s="849"/>
      <c r="H568" s="849"/>
      <c r="I568" s="849"/>
      <c r="J568" s="849">
        <v>51</v>
      </c>
      <c r="K568" s="849">
        <v>5726.98</v>
      </c>
      <c r="L568" s="849">
        <v>1</v>
      </c>
      <c r="M568" s="849">
        <v>112.29372549019607</v>
      </c>
      <c r="N568" s="849">
        <v>48.499999999999993</v>
      </c>
      <c r="O568" s="849">
        <v>6356.0999999999995</v>
      </c>
      <c r="P568" s="837">
        <v>1.1098519638622799</v>
      </c>
      <c r="Q568" s="850">
        <v>131.05360824742269</v>
      </c>
    </row>
    <row r="569" spans="1:17" ht="14.45" customHeight="1" x14ac:dyDescent="0.2">
      <c r="A569" s="831" t="s">
        <v>583</v>
      </c>
      <c r="B569" s="832" t="s">
        <v>6411</v>
      </c>
      <c r="C569" s="832" t="s">
        <v>6419</v>
      </c>
      <c r="D569" s="832" t="s">
        <v>7069</v>
      </c>
      <c r="E569" s="832" t="s">
        <v>7070</v>
      </c>
      <c r="F569" s="849">
        <v>3.5999999999999996</v>
      </c>
      <c r="G569" s="849">
        <v>11749.439999999999</v>
      </c>
      <c r="H569" s="849">
        <v>3</v>
      </c>
      <c r="I569" s="849">
        <v>3263.7333333333331</v>
      </c>
      <c r="J569" s="849">
        <v>1.2000000000000002</v>
      </c>
      <c r="K569" s="849">
        <v>3916.4799999999996</v>
      </c>
      <c r="L569" s="849">
        <v>1</v>
      </c>
      <c r="M569" s="849">
        <v>3263.7333333333327</v>
      </c>
      <c r="N569" s="849"/>
      <c r="O569" s="849"/>
      <c r="P569" s="837"/>
      <c r="Q569" s="850"/>
    </row>
    <row r="570" spans="1:17" ht="14.45" customHeight="1" x14ac:dyDescent="0.2">
      <c r="A570" s="831" t="s">
        <v>583</v>
      </c>
      <c r="B570" s="832" t="s">
        <v>6411</v>
      </c>
      <c r="C570" s="832" t="s">
        <v>6419</v>
      </c>
      <c r="D570" s="832" t="s">
        <v>7071</v>
      </c>
      <c r="E570" s="832" t="s">
        <v>1658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4314.91</v>
      </c>
      <c r="P570" s="837"/>
      <c r="Q570" s="850">
        <v>4314.91</v>
      </c>
    </row>
    <row r="571" spans="1:17" ht="14.45" customHeight="1" x14ac:dyDescent="0.2">
      <c r="A571" s="831" t="s">
        <v>583</v>
      </c>
      <c r="B571" s="832" t="s">
        <v>6411</v>
      </c>
      <c r="C571" s="832" t="s">
        <v>6419</v>
      </c>
      <c r="D571" s="832" t="s">
        <v>7072</v>
      </c>
      <c r="E571" s="832" t="s">
        <v>1658</v>
      </c>
      <c r="F571" s="849"/>
      <c r="G571" s="849"/>
      <c r="H571" s="849"/>
      <c r="I571" s="849"/>
      <c r="J571" s="849"/>
      <c r="K571" s="849"/>
      <c r="L571" s="849"/>
      <c r="M571" s="849"/>
      <c r="N571" s="849">
        <v>12</v>
      </c>
      <c r="O571" s="849">
        <v>103557.95999999999</v>
      </c>
      <c r="P571" s="837"/>
      <c r="Q571" s="850">
        <v>8629.83</v>
      </c>
    </row>
    <row r="572" spans="1:17" ht="14.45" customHeight="1" x14ac:dyDescent="0.2">
      <c r="A572" s="831" t="s">
        <v>583</v>
      </c>
      <c r="B572" s="832" t="s">
        <v>6411</v>
      </c>
      <c r="C572" s="832" t="s">
        <v>6419</v>
      </c>
      <c r="D572" s="832" t="s">
        <v>7073</v>
      </c>
      <c r="E572" s="832" t="s">
        <v>2032</v>
      </c>
      <c r="F572" s="849">
        <v>0.6</v>
      </c>
      <c r="G572" s="849">
        <v>736.62</v>
      </c>
      <c r="H572" s="849"/>
      <c r="I572" s="849">
        <v>1227.7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5" customHeight="1" x14ac:dyDescent="0.2">
      <c r="A573" s="831" t="s">
        <v>583</v>
      </c>
      <c r="B573" s="832" t="s">
        <v>6411</v>
      </c>
      <c r="C573" s="832" t="s">
        <v>6419</v>
      </c>
      <c r="D573" s="832" t="s">
        <v>7074</v>
      </c>
      <c r="E573" s="832" t="s">
        <v>7075</v>
      </c>
      <c r="F573" s="849">
        <v>90.6</v>
      </c>
      <c r="G573" s="849">
        <v>19859.519999999997</v>
      </c>
      <c r="H573" s="849">
        <v>22.65</v>
      </c>
      <c r="I573" s="849">
        <v>219.2</v>
      </c>
      <c r="J573" s="849">
        <v>4</v>
      </c>
      <c r="K573" s="849">
        <v>876.8</v>
      </c>
      <c r="L573" s="849">
        <v>1</v>
      </c>
      <c r="M573" s="849">
        <v>219.2</v>
      </c>
      <c r="N573" s="849">
        <v>3.5</v>
      </c>
      <c r="O573" s="849">
        <v>767.2</v>
      </c>
      <c r="P573" s="837">
        <v>0.87500000000000011</v>
      </c>
      <c r="Q573" s="850">
        <v>219.20000000000002</v>
      </c>
    </row>
    <row r="574" spans="1:17" ht="14.45" customHeight="1" x14ac:dyDescent="0.2">
      <c r="A574" s="831" t="s">
        <v>583</v>
      </c>
      <c r="B574" s="832" t="s">
        <v>6411</v>
      </c>
      <c r="C574" s="832" t="s">
        <v>6419</v>
      </c>
      <c r="D574" s="832" t="s">
        <v>7076</v>
      </c>
      <c r="E574" s="832" t="s">
        <v>7077</v>
      </c>
      <c r="F574" s="849">
        <v>2</v>
      </c>
      <c r="G574" s="849">
        <v>8682.32</v>
      </c>
      <c r="H574" s="849"/>
      <c r="I574" s="849">
        <v>4341.16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5" customHeight="1" x14ac:dyDescent="0.2">
      <c r="A575" s="831" t="s">
        <v>583</v>
      </c>
      <c r="B575" s="832" t="s">
        <v>6411</v>
      </c>
      <c r="C575" s="832" t="s">
        <v>6419</v>
      </c>
      <c r="D575" s="832" t="s">
        <v>7078</v>
      </c>
      <c r="E575" s="832" t="s">
        <v>7077</v>
      </c>
      <c r="F575" s="849">
        <v>5</v>
      </c>
      <c r="G575" s="849">
        <v>54264.6</v>
      </c>
      <c r="H575" s="849">
        <v>1.6666666666666665</v>
      </c>
      <c r="I575" s="849">
        <v>10852.92</v>
      </c>
      <c r="J575" s="849">
        <v>3</v>
      </c>
      <c r="K575" s="849">
        <v>32558.760000000002</v>
      </c>
      <c r="L575" s="849">
        <v>1</v>
      </c>
      <c r="M575" s="849">
        <v>10852.92</v>
      </c>
      <c r="N575" s="849">
        <v>2</v>
      </c>
      <c r="O575" s="849">
        <v>21330.400000000001</v>
      </c>
      <c r="P575" s="837">
        <v>0.6551355149889001</v>
      </c>
      <c r="Q575" s="850">
        <v>10665.2</v>
      </c>
    </row>
    <row r="576" spans="1:17" ht="14.45" customHeight="1" x14ac:dyDescent="0.2">
      <c r="A576" s="831" t="s">
        <v>583</v>
      </c>
      <c r="B576" s="832" t="s">
        <v>6411</v>
      </c>
      <c r="C576" s="832" t="s">
        <v>6419</v>
      </c>
      <c r="D576" s="832" t="s">
        <v>7079</v>
      </c>
      <c r="E576" s="832" t="s">
        <v>1665</v>
      </c>
      <c r="F576" s="849">
        <v>7.8000000000000007</v>
      </c>
      <c r="G576" s="849">
        <v>3347.76</v>
      </c>
      <c r="H576" s="849">
        <v>1.6830272531207113</v>
      </c>
      <c r="I576" s="849">
        <v>429.2</v>
      </c>
      <c r="J576" s="849">
        <v>5.7</v>
      </c>
      <c r="K576" s="849">
        <v>1989.1299999999999</v>
      </c>
      <c r="L576" s="849">
        <v>1</v>
      </c>
      <c r="M576" s="849">
        <v>348.97017543859647</v>
      </c>
      <c r="N576" s="849">
        <v>3.6999999999999997</v>
      </c>
      <c r="O576" s="849">
        <v>1185.43</v>
      </c>
      <c r="P576" s="837">
        <v>0.59595401004459247</v>
      </c>
      <c r="Q576" s="850">
        <v>320.38648648648655</v>
      </c>
    </row>
    <row r="577" spans="1:17" ht="14.45" customHeight="1" x14ac:dyDescent="0.2">
      <c r="A577" s="831" t="s">
        <v>583</v>
      </c>
      <c r="B577" s="832" t="s">
        <v>6411</v>
      </c>
      <c r="C577" s="832" t="s">
        <v>6419</v>
      </c>
      <c r="D577" s="832" t="s">
        <v>7080</v>
      </c>
      <c r="E577" s="832"/>
      <c r="F577" s="849"/>
      <c r="G577" s="849"/>
      <c r="H577" s="849"/>
      <c r="I577" s="849"/>
      <c r="J577" s="849"/>
      <c r="K577" s="849"/>
      <c r="L577" s="849"/>
      <c r="M577" s="849"/>
      <c r="N577" s="849">
        <v>-6</v>
      </c>
      <c r="O577" s="849">
        <v>-394.5</v>
      </c>
      <c r="P577" s="837"/>
      <c r="Q577" s="850">
        <v>65.75</v>
      </c>
    </row>
    <row r="578" spans="1:17" ht="14.45" customHeight="1" x14ac:dyDescent="0.2">
      <c r="A578" s="831" t="s">
        <v>583</v>
      </c>
      <c r="B578" s="832" t="s">
        <v>6411</v>
      </c>
      <c r="C578" s="832" t="s">
        <v>6419</v>
      </c>
      <c r="D578" s="832" t="s">
        <v>7080</v>
      </c>
      <c r="E578" s="832" t="s">
        <v>7081</v>
      </c>
      <c r="F578" s="849">
        <v>272</v>
      </c>
      <c r="G578" s="849">
        <v>16344.279999999999</v>
      </c>
      <c r="H578" s="849">
        <v>27.620245035910433</v>
      </c>
      <c r="I578" s="849">
        <v>60.08926470588235</v>
      </c>
      <c r="J578" s="849">
        <v>9</v>
      </c>
      <c r="K578" s="849">
        <v>591.75</v>
      </c>
      <c r="L578" s="849">
        <v>1</v>
      </c>
      <c r="M578" s="849">
        <v>65.75</v>
      </c>
      <c r="N578" s="849">
        <v>6</v>
      </c>
      <c r="O578" s="849">
        <v>394.5</v>
      </c>
      <c r="P578" s="837">
        <v>0.66666666666666663</v>
      </c>
      <c r="Q578" s="850">
        <v>65.75</v>
      </c>
    </row>
    <row r="579" spans="1:17" ht="14.45" customHeight="1" x14ac:dyDescent="0.2">
      <c r="A579" s="831" t="s">
        <v>583</v>
      </c>
      <c r="B579" s="832" t="s">
        <v>6411</v>
      </c>
      <c r="C579" s="832" t="s">
        <v>6419</v>
      </c>
      <c r="D579" s="832" t="s">
        <v>7082</v>
      </c>
      <c r="E579" s="832" t="s">
        <v>7083</v>
      </c>
      <c r="F579" s="849">
        <v>111.5</v>
      </c>
      <c r="G579" s="849">
        <v>8786.630000000001</v>
      </c>
      <c r="H579" s="849">
        <v>0.96323081240599695</v>
      </c>
      <c r="I579" s="849">
        <v>78.803856502242155</v>
      </c>
      <c r="J579" s="849">
        <v>128.80000000000001</v>
      </c>
      <c r="K579" s="849">
        <v>9122.0400000000009</v>
      </c>
      <c r="L579" s="849">
        <v>1</v>
      </c>
      <c r="M579" s="849">
        <v>70.823291925465838</v>
      </c>
      <c r="N579" s="849">
        <v>49.199999999999996</v>
      </c>
      <c r="O579" s="849">
        <v>2900.4700000000016</v>
      </c>
      <c r="P579" s="837">
        <v>0.31796286795497514</v>
      </c>
      <c r="Q579" s="850">
        <v>58.9526422764228</v>
      </c>
    </row>
    <row r="580" spans="1:17" ht="14.45" customHeight="1" x14ac:dyDescent="0.2">
      <c r="A580" s="831" t="s">
        <v>583</v>
      </c>
      <c r="B580" s="832" t="s">
        <v>6411</v>
      </c>
      <c r="C580" s="832" t="s">
        <v>6419</v>
      </c>
      <c r="D580" s="832" t="s">
        <v>7084</v>
      </c>
      <c r="E580" s="832" t="s">
        <v>7085</v>
      </c>
      <c r="F580" s="849">
        <v>1012.9000000000001</v>
      </c>
      <c r="G580" s="849">
        <v>48352.429999999993</v>
      </c>
      <c r="H580" s="849">
        <v>1.805673375890561</v>
      </c>
      <c r="I580" s="849">
        <v>47.736627505183129</v>
      </c>
      <c r="J580" s="849">
        <v>606.79999999999995</v>
      </c>
      <c r="K580" s="849">
        <v>26778.059999999998</v>
      </c>
      <c r="L580" s="849">
        <v>1</v>
      </c>
      <c r="M580" s="849">
        <v>44.129960448253129</v>
      </c>
      <c r="N580" s="849">
        <v>6</v>
      </c>
      <c r="O580" s="849">
        <v>264.77999999999997</v>
      </c>
      <c r="P580" s="837">
        <v>9.8879455793287486E-3</v>
      </c>
      <c r="Q580" s="850">
        <v>44.129999999999995</v>
      </c>
    </row>
    <row r="581" spans="1:17" ht="14.45" customHeight="1" x14ac:dyDescent="0.2">
      <c r="A581" s="831" t="s">
        <v>583</v>
      </c>
      <c r="B581" s="832" t="s">
        <v>6411</v>
      </c>
      <c r="C581" s="832" t="s">
        <v>6419</v>
      </c>
      <c r="D581" s="832" t="s">
        <v>7086</v>
      </c>
      <c r="E581" s="832" t="s">
        <v>7087</v>
      </c>
      <c r="F581" s="849">
        <v>1</v>
      </c>
      <c r="G581" s="849">
        <v>1287.3599999999999</v>
      </c>
      <c r="H581" s="849"/>
      <c r="I581" s="849">
        <v>1287.3599999999999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5" customHeight="1" x14ac:dyDescent="0.2">
      <c r="A582" s="831" t="s">
        <v>583</v>
      </c>
      <c r="B582" s="832" t="s">
        <v>6411</v>
      </c>
      <c r="C582" s="832" t="s">
        <v>6419</v>
      </c>
      <c r="D582" s="832" t="s">
        <v>7088</v>
      </c>
      <c r="E582" s="832" t="s">
        <v>7089</v>
      </c>
      <c r="F582" s="849">
        <v>27</v>
      </c>
      <c r="G582" s="849">
        <v>34758.720000000001</v>
      </c>
      <c r="H582" s="849"/>
      <c r="I582" s="849">
        <v>1287.3600000000001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583</v>
      </c>
      <c r="B583" s="832" t="s">
        <v>6411</v>
      </c>
      <c r="C583" s="832" t="s">
        <v>6419</v>
      </c>
      <c r="D583" s="832" t="s">
        <v>7090</v>
      </c>
      <c r="E583" s="832" t="s">
        <v>7091</v>
      </c>
      <c r="F583" s="849"/>
      <c r="G583" s="849"/>
      <c r="H583" s="849"/>
      <c r="I583" s="849"/>
      <c r="J583" s="849">
        <v>1.8499999999999999</v>
      </c>
      <c r="K583" s="849">
        <v>1242.42</v>
      </c>
      <c r="L583" s="849">
        <v>1</v>
      </c>
      <c r="M583" s="849">
        <v>671.57837837837849</v>
      </c>
      <c r="N583" s="849">
        <v>17.920000000000012</v>
      </c>
      <c r="O583" s="849">
        <v>12239.34</v>
      </c>
      <c r="P583" s="837">
        <v>9.8512097358381219</v>
      </c>
      <c r="Q583" s="850">
        <v>682.99888392857099</v>
      </c>
    </row>
    <row r="584" spans="1:17" ht="14.45" customHeight="1" x14ac:dyDescent="0.2">
      <c r="A584" s="831" t="s">
        <v>583</v>
      </c>
      <c r="B584" s="832" t="s">
        <v>6411</v>
      </c>
      <c r="C584" s="832" t="s">
        <v>6419</v>
      </c>
      <c r="D584" s="832" t="s">
        <v>7092</v>
      </c>
      <c r="E584" s="832" t="s">
        <v>2504</v>
      </c>
      <c r="F584" s="849">
        <v>0.6</v>
      </c>
      <c r="G584" s="849">
        <v>543.52</v>
      </c>
      <c r="H584" s="849"/>
      <c r="I584" s="849">
        <v>905.86666666666667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5" customHeight="1" x14ac:dyDescent="0.2">
      <c r="A585" s="831" t="s">
        <v>583</v>
      </c>
      <c r="B585" s="832" t="s">
        <v>6411</v>
      </c>
      <c r="C585" s="832" t="s">
        <v>6419</v>
      </c>
      <c r="D585" s="832" t="s">
        <v>7093</v>
      </c>
      <c r="E585" s="832" t="s">
        <v>2504</v>
      </c>
      <c r="F585" s="849">
        <v>8.5</v>
      </c>
      <c r="G585" s="849">
        <v>15228.91</v>
      </c>
      <c r="H585" s="849">
        <v>5.0533778425210967</v>
      </c>
      <c r="I585" s="849">
        <v>1791.6364705882352</v>
      </c>
      <c r="J585" s="849">
        <v>3.7</v>
      </c>
      <c r="K585" s="849">
        <v>3013.6099999999997</v>
      </c>
      <c r="L585" s="849">
        <v>1</v>
      </c>
      <c r="M585" s="849">
        <v>814.48918918918901</v>
      </c>
      <c r="N585" s="849">
        <v>4.6000000000000005</v>
      </c>
      <c r="O585" s="849">
        <v>1724.2400000000002</v>
      </c>
      <c r="P585" s="837">
        <v>0.57215100825919762</v>
      </c>
      <c r="Q585" s="850">
        <v>374.83478260869566</v>
      </c>
    </row>
    <row r="586" spans="1:17" ht="14.45" customHeight="1" x14ac:dyDescent="0.2">
      <c r="A586" s="831" t="s">
        <v>583</v>
      </c>
      <c r="B586" s="832" t="s">
        <v>6411</v>
      </c>
      <c r="C586" s="832" t="s">
        <v>6419</v>
      </c>
      <c r="D586" s="832" t="s">
        <v>7094</v>
      </c>
      <c r="E586" s="832" t="s">
        <v>7095</v>
      </c>
      <c r="F586" s="849"/>
      <c r="G586" s="849"/>
      <c r="H586" s="849"/>
      <c r="I586" s="849"/>
      <c r="J586" s="849"/>
      <c r="K586" s="849"/>
      <c r="L586" s="849"/>
      <c r="M586" s="849"/>
      <c r="N586" s="849">
        <v>0.2</v>
      </c>
      <c r="O586" s="849">
        <v>326.37</v>
      </c>
      <c r="P586" s="837"/>
      <c r="Q586" s="850">
        <v>1631.85</v>
      </c>
    </row>
    <row r="587" spans="1:17" ht="14.45" customHeight="1" x14ac:dyDescent="0.2">
      <c r="A587" s="831" t="s">
        <v>583</v>
      </c>
      <c r="B587" s="832" t="s">
        <v>6411</v>
      </c>
      <c r="C587" s="832" t="s">
        <v>6419</v>
      </c>
      <c r="D587" s="832" t="s">
        <v>7096</v>
      </c>
      <c r="E587" s="832" t="s">
        <v>7097</v>
      </c>
      <c r="F587" s="849">
        <v>56.3</v>
      </c>
      <c r="G587" s="849">
        <v>33769.850000000006</v>
      </c>
      <c r="H587" s="849">
        <v>4.443968506506752</v>
      </c>
      <c r="I587" s="849">
        <v>599.8197158081706</v>
      </c>
      <c r="J587" s="849">
        <v>16.7</v>
      </c>
      <c r="K587" s="849">
        <v>7599.03</v>
      </c>
      <c r="L587" s="849">
        <v>1</v>
      </c>
      <c r="M587" s="849">
        <v>455.03173652694613</v>
      </c>
      <c r="N587" s="849"/>
      <c r="O587" s="849"/>
      <c r="P587" s="837"/>
      <c r="Q587" s="850"/>
    </row>
    <row r="588" spans="1:17" ht="14.45" customHeight="1" x14ac:dyDescent="0.2">
      <c r="A588" s="831" t="s">
        <v>583</v>
      </c>
      <c r="B588" s="832" t="s">
        <v>6411</v>
      </c>
      <c r="C588" s="832" t="s">
        <v>6419</v>
      </c>
      <c r="D588" s="832" t="s">
        <v>7098</v>
      </c>
      <c r="E588" s="832" t="s">
        <v>1729</v>
      </c>
      <c r="F588" s="849">
        <v>675.3</v>
      </c>
      <c r="G588" s="849">
        <v>62458.490000000005</v>
      </c>
      <c r="H588" s="849">
        <v>0.92481512504629004</v>
      </c>
      <c r="I588" s="849">
        <v>92.48998963423665</v>
      </c>
      <c r="J588" s="849">
        <v>730.2</v>
      </c>
      <c r="K588" s="849">
        <v>67536.19</v>
      </c>
      <c r="L588" s="849">
        <v>1</v>
      </c>
      <c r="M588" s="849">
        <v>92.489989044097499</v>
      </c>
      <c r="N588" s="849"/>
      <c r="O588" s="849"/>
      <c r="P588" s="837"/>
      <c r="Q588" s="850"/>
    </row>
    <row r="589" spans="1:17" ht="14.45" customHeight="1" x14ac:dyDescent="0.2">
      <c r="A589" s="831" t="s">
        <v>583</v>
      </c>
      <c r="B589" s="832" t="s">
        <v>6411</v>
      </c>
      <c r="C589" s="832" t="s">
        <v>6419</v>
      </c>
      <c r="D589" s="832" t="s">
        <v>7098</v>
      </c>
      <c r="E589" s="832"/>
      <c r="F589" s="849">
        <v>42</v>
      </c>
      <c r="G589" s="849">
        <v>3884.58</v>
      </c>
      <c r="H589" s="849">
        <v>0.50602409638554224</v>
      </c>
      <c r="I589" s="849">
        <v>92.49</v>
      </c>
      <c r="J589" s="849">
        <v>83</v>
      </c>
      <c r="K589" s="849">
        <v>7676.6699999999992</v>
      </c>
      <c r="L589" s="849">
        <v>1</v>
      </c>
      <c r="M589" s="849">
        <v>92.49</v>
      </c>
      <c r="N589" s="849"/>
      <c r="O589" s="849"/>
      <c r="P589" s="837"/>
      <c r="Q589" s="850"/>
    </row>
    <row r="590" spans="1:17" ht="14.45" customHeight="1" x14ac:dyDescent="0.2">
      <c r="A590" s="831" t="s">
        <v>583</v>
      </c>
      <c r="B590" s="832" t="s">
        <v>6411</v>
      </c>
      <c r="C590" s="832" t="s">
        <v>6419</v>
      </c>
      <c r="D590" s="832" t="s">
        <v>7099</v>
      </c>
      <c r="E590" s="832" t="s">
        <v>1634</v>
      </c>
      <c r="F590" s="849">
        <v>208</v>
      </c>
      <c r="G590" s="849">
        <v>267770.88</v>
      </c>
      <c r="H590" s="849">
        <v>0.87763713080168793</v>
      </c>
      <c r="I590" s="849">
        <v>1287.3600000000001</v>
      </c>
      <c r="J590" s="849">
        <v>237</v>
      </c>
      <c r="K590" s="849">
        <v>305104.31999999995</v>
      </c>
      <c r="L590" s="849">
        <v>1</v>
      </c>
      <c r="M590" s="849">
        <v>1287.3599999999997</v>
      </c>
      <c r="N590" s="849">
        <v>104</v>
      </c>
      <c r="O590" s="849">
        <v>133885.44</v>
      </c>
      <c r="P590" s="837">
        <v>0.43881856540084396</v>
      </c>
      <c r="Q590" s="850">
        <v>1287.3600000000001</v>
      </c>
    </row>
    <row r="591" spans="1:17" ht="14.45" customHeight="1" x14ac:dyDescent="0.2">
      <c r="A591" s="831" t="s">
        <v>583</v>
      </c>
      <c r="B591" s="832" t="s">
        <v>6411</v>
      </c>
      <c r="C591" s="832" t="s">
        <v>6419</v>
      </c>
      <c r="D591" s="832" t="s">
        <v>7100</v>
      </c>
      <c r="E591" s="832" t="s">
        <v>1758</v>
      </c>
      <c r="F591" s="849">
        <v>0.8</v>
      </c>
      <c r="G591" s="849">
        <v>1305.5</v>
      </c>
      <c r="H591" s="849">
        <v>0.25806719433220787</v>
      </c>
      <c r="I591" s="849">
        <v>1631.875</v>
      </c>
      <c r="J591" s="849">
        <v>3.1</v>
      </c>
      <c r="K591" s="849">
        <v>5058.76</v>
      </c>
      <c r="L591" s="849">
        <v>1</v>
      </c>
      <c r="M591" s="849">
        <v>1631.8580645161292</v>
      </c>
      <c r="N591" s="849">
        <v>11.6</v>
      </c>
      <c r="O591" s="849">
        <v>18929.72</v>
      </c>
      <c r="P591" s="837">
        <v>3.7419683875099827</v>
      </c>
      <c r="Q591" s="850">
        <v>1631.8724137931035</v>
      </c>
    </row>
    <row r="592" spans="1:17" ht="14.45" customHeight="1" x14ac:dyDescent="0.2">
      <c r="A592" s="831" t="s">
        <v>583</v>
      </c>
      <c r="B592" s="832" t="s">
        <v>6411</v>
      </c>
      <c r="C592" s="832" t="s">
        <v>6419</v>
      </c>
      <c r="D592" s="832" t="s">
        <v>7101</v>
      </c>
      <c r="E592" s="832" t="s">
        <v>7102</v>
      </c>
      <c r="F592" s="849">
        <v>1</v>
      </c>
      <c r="G592" s="849">
        <v>2348.11</v>
      </c>
      <c r="H592" s="849"/>
      <c r="I592" s="849">
        <v>2348.11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5" customHeight="1" x14ac:dyDescent="0.2">
      <c r="A593" s="831" t="s">
        <v>583</v>
      </c>
      <c r="B593" s="832" t="s">
        <v>6411</v>
      </c>
      <c r="C593" s="832" t="s">
        <v>6419</v>
      </c>
      <c r="D593" s="832" t="s">
        <v>7103</v>
      </c>
      <c r="E593" s="832" t="s">
        <v>7104</v>
      </c>
      <c r="F593" s="849">
        <v>8.4</v>
      </c>
      <c r="G593" s="849">
        <v>3291.12</v>
      </c>
      <c r="H593" s="849"/>
      <c r="I593" s="849">
        <v>391.79999999999995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5" customHeight="1" x14ac:dyDescent="0.2">
      <c r="A594" s="831" t="s">
        <v>583</v>
      </c>
      <c r="B594" s="832" t="s">
        <v>6411</v>
      </c>
      <c r="C594" s="832" t="s">
        <v>6419</v>
      </c>
      <c r="D594" s="832" t="s">
        <v>7105</v>
      </c>
      <c r="E594" s="832" t="s">
        <v>7106</v>
      </c>
      <c r="F594" s="849">
        <v>11.100000000000001</v>
      </c>
      <c r="G594" s="849">
        <v>8399.880000000001</v>
      </c>
      <c r="H594" s="849">
        <v>1.468061344868266</v>
      </c>
      <c r="I594" s="849">
        <v>756.74594594594589</v>
      </c>
      <c r="J594" s="849">
        <v>9.3999999999999986</v>
      </c>
      <c r="K594" s="849">
        <v>5721.75</v>
      </c>
      <c r="L594" s="849">
        <v>1</v>
      </c>
      <c r="M594" s="849">
        <v>608.69680851063833</v>
      </c>
      <c r="N594" s="849">
        <v>14.200000000000003</v>
      </c>
      <c r="O594" s="849">
        <v>10742.300000000003</v>
      </c>
      <c r="P594" s="837">
        <v>1.8774500808319139</v>
      </c>
      <c r="Q594" s="850">
        <v>756.5</v>
      </c>
    </row>
    <row r="595" spans="1:17" ht="14.45" customHeight="1" x14ac:dyDescent="0.2">
      <c r="A595" s="831" t="s">
        <v>583</v>
      </c>
      <c r="B595" s="832" t="s">
        <v>6411</v>
      </c>
      <c r="C595" s="832" t="s">
        <v>6419</v>
      </c>
      <c r="D595" s="832" t="s">
        <v>7107</v>
      </c>
      <c r="E595" s="832" t="s">
        <v>7108</v>
      </c>
      <c r="F595" s="849">
        <v>84</v>
      </c>
      <c r="G595" s="849">
        <v>9206.4</v>
      </c>
      <c r="H595" s="849">
        <v>1.9004524886877829</v>
      </c>
      <c r="I595" s="849">
        <v>109.6</v>
      </c>
      <c r="J595" s="849">
        <v>44.2</v>
      </c>
      <c r="K595" s="849">
        <v>4844.32</v>
      </c>
      <c r="L595" s="849">
        <v>1</v>
      </c>
      <c r="M595" s="849">
        <v>109.59999999999998</v>
      </c>
      <c r="N595" s="849">
        <v>2</v>
      </c>
      <c r="O595" s="849">
        <v>219.2</v>
      </c>
      <c r="P595" s="837">
        <v>4.5248868778280542E-2</v>
      </c>
      <c r="Q595" s="850">
        <v>109.6</v>
      </c>
    </row>
    <row r="596" spans="1:17" ht="14.45" customHeight="1" x14ac:dyDescent="0.2">
      <c r="A596" s="831" t="s">
        <v>583</v>
      </c>
      <c r="B596" s="832" t="s">
        <v>6411</v>
      </c>
      <c r="C596" s="832" t="s">
        <v>6419</v>
      </c>
      <c r="D596" s="832" t="s">
        <v>7109</v>
      </c>
      <c r="E596" s="832" t="s">
        <v>7108</v>
      </c>
      <c r="F596" s="849">
        <v>27.7</v>
      </c>
      <c r="G596" s="849">
        <v>6071.84</v>
      </c>
      <c r="H596" s="849">
        <v>0.51296296296296295</v>
      </c>
      <c r="I596" s="849">
        <v>219.20000000000002</v>
      </c>
      <c r="J596" s="849">
        <v>54</v>
      </c>
      <c r="K596" s="849">
        <v>11836.8</v>
      </c>
      <c r="L596" s="849">
        <v>1</v>
      </c>
      <c r="M596" s="849">
        <v>219.2</v>
      </c>
      <c r="N596" s="849">
        <v>3</v>
      </c>
      <c r="O596" s="849">
        <v>657.59999999999991</v>
      </c>
      <c r="P596" s="837">
        <v>5.5555555555555552E-2</v>
      </c>
      <c r="Q596" s="850">
        <v>219.19999999999996</v>
      </c>
    </row>
    <row r="597" spans="1:17" ht="14.45" customHeight="1" x14ac:dyDescent="0.2">
      <c r="A597" s="831" t="s">
        <v>583</v>
      </c>
      <c r="B597" s="832" t="s">
        <v>6411</v>
      </c>
      <c r="C597" s="832" t="s">
        <v>6419</v>
      </c>
      <c r="D597" s="832" t="s">
        <v>7110</v>
      </c>
      <c r="E597" s="832" t="s">
        <v>7111</v>
      </c>
      <c r="F597" s="849"/>
      <c r="G597" s="849"/>
      <c r="H597" s="849"/>
      <c r="I597" s="849"/>
      <c r="J597" s="849"/>
      <c r="K597" s="849"/>
      <c r="L597" s="849"/>
      <c r="M597" s="849"/>
      <c r="N597" s="849">
        <v>0.2</v>
      </c>
      <c r="O597" s="849">
        <v>66.97</v>
      </c>
      <c r="P597" s="837"/>
      <c r="Q597" s="850">
        <v>334.84999999999997</v>
      </c>
    </row>
    <row r="598" spans="1:17" ht="14.45" customHeight="1" x14ac:dyDescent="0.2">
      <c r="A598" s="831" t="s">
        <v>583</v>
      </c>
      <c r="B598" s="832" t="s">
        <v>6411</v>
      </c>
      <c r="C598" s="832" t="s">
        <v>6419</v>
      </c>
      <c r="D598" s="832" t="s">
        <v>7112</v>
      </c>
      <c r="E598" s="832" t="s">
        <v>7111</v>
      </c>
      <c r="F598" s="849">
        <v>42.4</v>
      </c>
      <c r="G598" s="849">
        <v>32739.17</v>
      </c>
      <c r="H598" s="849">
        <v>2.3490004297760931</v>
      </c>
      <c r="I598" s="849">
        <v>772.15023584905657</v>
      </c>
      <c r="J598" s="849">
        <v>24.85</v>
      </c>
      <c r="K598" s="849">
        <v>13937.49</v>
      </c>
      <c r="L598" s="849">
        <v>1</v>
      </c>
      <c r="M598" s="849">
        <v>560.86478873239435</v>
      </c>
      <c r="N598" s="849">
        <v>43.050000000000018</v>
      </c>
      <c r="O598" s="849">
        <v>19370.339999999997</v>
      </c>
      <c r="P598" s="837">
        <v>1.3898011765389606</v>
      </c>
      <c r="Q598" s="850">
        <v>449.94982578397185</v>
      </c>
    </row>
    <row r="599" spans="1:17" ht="14.45" customHeight="1" x14ac:dyDescent="0.2">
      <c r="A599" s="831" t="s">
        <v>583</v>
      </c>
      <c r="B599" s="832" t="s">
        <v>6411</v>
      </c>
      <c r="C599" s="832" t="s">
        <v>6419</v>
      </c>
      <c r="D599" s="832" t="s">
        <v>7113</v>
      </c>
      <c r="E599" s="832" t="s">
        <v>7114</v>
      </c>
      <c r="F599" s="849"/>
      <c r="G599" s="849"/>
      <c r="H599" s="849"/>
      <c r="I599" s="849"/>
      <c r="J599" s="849"/>
      <c r="K599" s="849"/>
      <c r="L599" s="849"/>
      <c r="M599" s="849"/>
      <c r="N599" s="849">
        <v>4</v>
      </c>
      <c r="O599" s="849">
        <v>3275.12</v>
      </c>
      <c r="P599" s="837"/>
      <c r="Q599" s="850">
        <v>818.78</v>
      </c>
    </row>
    <row r="600" spans="1:17" ht="14.45" customHeight="1" x14ac:dyDescent="0.2">
      <c r="A600" s="831" t="s">
        <v>583</v>
      </c>
      <c r="B600" s="832" t="s">
        <v>6411</v>
      </c>
      <c r="C600" s="832" t="s">
        <v>6419</v>
      </c>
      <c r="D600" s="832" t="s">
        <v>7115</v>
      </c>
      <c r="E600" s="832" t="s">
        <v>7116</v>
      </c>
      <c r="F600" s="849">
        <v>0.25</v>
      </c>
      <c r="G600" s="849">
        <v>850.27</v>
      </c>
      <c r="H600" s="849"/>
      <c r="I600" s="849">
        <v>3401.08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583</v>
      </c>
      <c r="B601" s="832" t="s">
        <v>6411</v>
      </c>
      <c r="C601" s="832" t="s">
        <v>6419</v>
      </c>
      <c r="D601" s="832" t="s">
        <v>7117</v>
      </c>
      <c r="E601" s="832" t="s">
        <v>2550</v>
      </c>
      <c r="F601" s="849">
        <v>182.5</v>
      </c>
      <c r="G601" s="849">
        <v>72137.05</v>
      </c>
      <c r="H601" s="849">
        <v>1.681507693899938</v>
      </c>
      <c r="I601" s="849">
        <v>395.27150684931507</v>
      </c>
      <c r="J601" s="849">
        <v>148.5</v>
      </c>
      <c r="K601" s="849">
        <v>42900.22</v>
      </c>
      <c r="L601" s="849">
        <v>1</v>
      </c>
      <c r="M601" s="849">
        <v>288.89037037037036</v>
      </c>
      <c r="N601" s="849">
        <v>121</v>
      </c>
      <c r="O601" s="849">
        <v>24318.810000000009</v>
      </c>
      <c r="P601" s="837">
        <v>0.56686912095089503</v>
      </c>
      <c r="Q601" s="850">
        <v>200.98190082644635</v>
      </c>
    </row>
    <row r="602" spans="1:17" ht="14.45" customHeight="1" x14ac:dyDescent="0.2">
      <c r="A602" s="831" t="s">
        <v>583</v>
      </c>
      <c r="B602" s="832" t="s">
        <v>6411</v>
      </c>
      <c r="C602" s="832" t="s">
        <v>6419</v>
      </c>
      <c r="D602" s="832" t="s">
        <v>7118</v>
      </c>
      <c r="E602" s="832" t="s">
        <v>2536</v>
      </c>
      <c r="F602" s="849">
        <v>88.800000000000011</v>
      </c>
      <c r="G602" s="849">
        <v>19464.960000000003</v>
      </c>
      <c r="H602" s="849">
        <v>1.0183699350836883</v>
      </c>
      <c r="I602" s="849">
        <v>219.20000000000002</v>
      </c>
      <c r="J602" s="849">
        <v>135</v>
      </c>
      <c r="K602" s="849">
        <v>19113.839999999997</v>
      </c>
      <c r="L602" s="849">
        <v>1</v>
      </c>
      <c r="M602" s="849">
        <v>141.58399999999997</v>
      </c>
      <c r="N602" s="849">
        <v>319.55</v>
      </c>
      <c r="O602" s="849">
        <v>16926.629999999997</v>
      </c>
      <c r="P602" s="837">
        <v>0.88556930475508844</v>
      </c>
      <c r="Q602" s="850">
        <v>52.970208105147854</v>
      </c>
    </row>
    <row r="603" spans="1:17" ht="14.45" customHeight="1" x14ac:dyDescent="0.2">
      <c r="A603" s="831" t="s">
        <v>583</v>
      </c>
      <c r="B603" s="832" t="s">
        <v>6411</v>
      </c>
      <c r="C603" s="832" t="s">
        <v>6419</v>
      </c>
      <c r="D603" s="832" t="s">
        <v>7119</v>
      </c>
      <c r="E603" s="832" t="s">
        <v>1780</v>
      </c>
      <c r="F603" s="849">
        <v>3.5</v>
      </c>
      <c r="G603" s="849">
        <v>92507.03</v>
      </c>
      <c r="H603" s="849">
        <v>2.8821747455934119</v>
      </c>
      <c r="I603" s="849">
        <v>26430.579999999998</v>
      </c>
      <c r="J603" s="849">
        <v>1.25</v>
      </c>
      <c r="K603" s="849">
        <v>32096.26</v>
      </c>
      <c r="L603" s="849">
        <v>1</v>
      </c>
      <c r="M603" s="849">
        <v>25677.007999999998</v>
      </c>
      <c r="N603" s="849">
        <v>1.9999999999999998</v>
      </c>
      <c r="O603" s="849">
        <v>51331.8</v>
      </c>
      <c r="P603" s="837">
        <v>1.5993078321274816</v>
      </c>
      <c r="Q603" s="850">
        <v>25665.900000000005</v>
      </c>
    </row>
    <row r="604" spans="1:17" ht="14.45" customHeight="1" x14ac:dyDescent="0.2">
      <c r="A604" s="831" t="s">
        <v>583</v>
      </c>
      <c r="B604" s="832" t="s">
        <v>6411</v>
      </c>
      <c r="C604" s="832" t="s">
        <v>6419</v>
      </c>
      <c r="D604" s="832" t="s">
        <v>7120</v>
      </c>
      <c r="E604" s="832" t="s">
        <v>7121</v>
      </c>
      <c r="F604" s="849">
        <v>206.3</v>
      </c>
      <c r="G604" s="849">
        <v>1867344</v>
      </c>
      <c r="H604" s="849">
        <v>2.5926044607684724</v>
      </c>
      <c r="I604" s="849">
        <v>9051.5947649054779</v>
      </c>
      <c r="J604" s="849">
        <v>126.1</v>
      </c>
      <c r="K604" s="849">
        <v>720257.96</v>
      </c>
      <c r="L604" s="849">
        <v>1</v>
      </c>
      <c r="M604" s="849">
        <v>5711.7998413957175</v>
      </c>
      <c r="N604" s="849">
        <v>71.099999999999994</v>
      </c>
      <c r="O604" s="849">
        <v>258093</v>
      </c>
      <c r="P604" s="837">
        <v>0.35833411684891342</v>
      </c>
      <c r="Q604" s="850">
        <v>3630.0000000000005</v>
      </c>
    </row>
    <row r="605" spans="1:17" ht="14.45" customHeight="1" x14ac:dyDescent="0.2">
      <c r="A605" s="831" t="s">
        <v>583</v>
      </c>
      <c r="B605" s="832" t="s">
        <v>6411</v>
      </c>
      <c r="C605" s="832" t="s">
        <v>6419</v>
      </c>
      <c r="D605" s="832" t="s">
        <v>7122</v>
      </c>
      <c r="E605" s="832" t="s">
        <v>1637</v>
      </c>
      <c r="F605" s="849">
        <v>67</v>
      </c>
      <c r="G605" s="849">
        <v>212576.26</v>
      </c>
      <c r="H605" s="849">
        <v>1.4893426543246209</v>
      </c>
      <c r="I605" s="849">
        <v>3172.78</v>
      </c>
      <c r="J605" s="849">
        <v>51</v>
      </c>
      <c r="K605" s="849">
        <v>142731.59999999998</v>
      </c>
      <c r="L605" s="849">
        <v>1</v>
      </c>
      <c r="M605" s="849">
        <v>2798.6588235294112</v>
      </c>
      <c r="N605" s="849">
        <v>43</v>
      </c>
      <c r="O605" s="849">
        <v>123701.74</v>
      </c>
      <c r="P605" s="837">
        <v>0.86667381294681789</v>
      </c>
      <c r="Q605" s="850">
        <v>2876.7846511627909</v>
      </c>
    </row>
    <row r="606" spans="1:17" ht="14.45" customHeight="1" x14ac:dyDescent="0.2">
      <c r="A606" s="831" t="s">
        <v>583</v>
      </c>
      <c r="B606" s="832" t="s">
        <v>6411</v>
      </c>
      <c r="C606" s="832" t="s">
        <v>6419</v>
      </c>
      <c r="D606" s="832" t="s">
        <v>7123</v>
      </c>
      <c r="E606" s="832" t="s">
        <v>2550</v>
      </c>
      <c r="F606" s="849"/>
      <c r="G606" s="849"/>
      <c r="H606" s="849"/>
      <c r="I606" s="849"/>
      <c r="J606" s="849">
        <v>5.2</v>
      </c>
      <c r="K606" s="849">
        <v>1532.9599999999998</v>
      </c>
      <c r="L606" s="849">
        <v>1</v>
      </c>
      <c r="M606" s="849">
        <v>294.79999999999995</v>
      </c>
      <c r="N606" s="849">
        <v>22.400000000000002</v>
      </c>
      <c r="O606" s="849">
        <v>10781.86</v>
      </c>
      <c r="P606" s="837">
        <v>7.0333602964199988</v>
      </c>
      <c r="Q606" s="850">
        <v>481.3330357142857</v>
      </c>
    </row>
    <row r="607" spans="1:17" ht="14.45" customHeight="1" x14ac:dyDescent="0.2">
      <c r="A607" s="831" t="s">
        <v>583</v>
      </c>
      <c r="B607" s="832" t="s">
        <v>6411</v>
      </c>
      <c r="C607" s="832" t="s">
        <v>6419</v>
      </c>
      <c r="D607" s="832" t="s">
        <v>7124</v>
      </c>
      <c r="E607" s="832" t="s">
        <v>7125</v>
      </c>
      <c r="F607" s="849"/>
      <c r="G607" s="849"/>
      <c r="H607" s="849"/>
      <c r="I607" s="849"/>
      <c r="J607" s="849">
        <v>0</v>
      </c>
      <c r="K607" s="849">
        <v>0</v>
      </c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583</v>
      </c>
      <c r="B608" s="832" t="s">
        <v>6411</v>
      </c>
      <c r="C608" s="832" t="s">
        <v>6419</v>
      </c>
      <c r="D608" s="832" t="s">
        <v>7126</v>
      </c>
      <c r="E608" s="832" t="s">
        <v>1637</v>
      </c>
      <c r="F608" s="849">
        <v>8</v>
      </c>
      <c r="G608" s="849">
        <v>50764.56</v>
      </c>
      <c r="H608" s="849">
        <v>0.66666666666666663</v>
      </c>
      <c r="I608" s="849">
        <v>6345.57</v>
      </c>
      <c r="J608" s="849">
        <v>12</v>
      </c>
      <c r="K608" s="849">
        <v>76146.84</v>
      </c>
      <c r="L608" s="849">
        <v>1</v>
      </c>
      <c r="M608" s="849">
        <v>6345.57</v>
      </c>
      <c r="N608" s="849">
        <v>16</v>
      </c>
      <c r="O608" s="849">
        <v>101529.12</v>
      </c>
      <c r="P608" s="837">
        <v>1.3333333333333333</v>
      </c>
      <c r="Q608" s="850">
        <v>6345.57</v>
      </c>
    </row>
    <row r="609" spans="1:17" ht="14.45" customHeight="1" x14ac:dyDescent="0.2">
      <c r="A609" s="831" t="s">
        <v>583</v>
      </c>
      <c r="B609" s="832" t="s">
        <v>6411</v>
      </c>
      <c r="C609" s="832" t="s">
        <v>6419</v>
      </c>
      <c r="D609" s="832" t="s">
        <v>7127</v>
      </c>
      <c r="E609" s="832" t="s">
        <v>1677</v>
      </c>
      <c r="F609" s="849"/>
      <c r="G609" s="849"/>
      <c r="H609" s="849"/>
      <c r="I609" s="849"/>
      <c r="J609" s="849"/>
      <c r="K609" s="849"/>
      <c r="L609" s="849"/>
      <c r="M609" s="849"/>
      <c r="N609" s="849">
        <v>53</v>
      </c>
      <c r="O609" s="849">
        <v>22131.94</v>
      </c>
      <c r="P609" s="837"/>
      <c r="Q609" s="850">
        <v>417.58377358490566</v>
      </c>
    </row>
    <row r="610" spans="1:17" ht="14.45" customHeight="1" x14ac:dyDescent="0.2">
      <c r="A610" s="831" t="s">
        <v>583</v>
      </c>
      <c r="B610" s="832" t="s">
        <v>6411</v>
      </c>
      <c r="C610" s="832" t="s">
        <v>6419</v>
      </c>
      <c r="D610" s="832" t="s">
        <v>7128</v>
      </c>
      <c r="E610" s="832" t="s">
        <v>2500</v>
      </c>
      <c r="F610" s="849">
        <v>101</v>
      </c>
      <c r="G610" s="849">
        <v>6640.75</v>
      </c>
      <c r="H610" s="849">
        <v>0.3500629409556904</v>
      </c>
      <c r="I610" s="849">
        <v>65.75</v>
      </c>
      <c r="J610" s="849">
        <v>382</v>
      </c>
      <c r="K610" s="849">
        <v>18970.16</v>
      </c>
      <c r="L610" s="849">
        <v>1</v>
      </c>
      <c r="M610" s="849">
        <v>49.660104712041885</v>
      </c>
      <c r="N610" s="849">
        <v>496</v>
      </c>
      <c r="O610" s="849">
        <v>15211.149999999998</v>
      </c>
      <c r="P610" s="837">
        <v>0.80184616260484876</v>
      </c>
      <c r="Q610" s="850">
        <v>30.667641129032255</v>
      </c>
    </row>
    <row r="611" spans="1:17" ht="14.45" customHeight="1" x14ac:dyDescent="0.2">
      <c r="A611" s="831" t="s">
        <v>583</v>
      </c>
      <c r="B611" s="832" t="s">
        <v>6411</v>
      </c>
      <c r="C611" s="832" t="s">
        <v>6419</v>
      </c>
      <c r="D611" s="832" t="s">
        <v>7129</v>
      </c>
      <c r="E611" s="832" t="s">
        <v>7130</v>
      </c>
      <c r="F611" s="849"/>
      <c r="G611" s="849"/>
      <c r="H611" s="849"/>
      <c r="I611" s="849"/>
      <c r="J611" s="849">
        <v>0.7</v>
      </c>
      <c r="K611" s="849">
        <v>531.74</v>
      </c>
      <c r="L611" s="849">
        <v>1</v>
      </c>
      <c r="M611" s="849">
        <v>759.62857142857149</v>
      </c>
      <c r="N611" s="849">
        <v>0.9</v>
      </c>
      <c r="O611" s="849">
        <v>710.86</v>
      </c>
      <c r="P611" s="837">
        <v>1.3368563583706323</v>
      </c>
      <c r="Q611" s="850">
        <v>789.84444444444443</v>
      </c>
    </row>
    <row r="612" spans="1:17" ht="14.45" customHeight="1" x14ac:dyDescent="0.2">
      <c r="A612" s="831" t="s">
        <v>583</v>
      </c>
      <c r="B612" s="832" t="s">
        <v>6411</v>
      </c>
      <c r="C612" s="832" t="s">
        <v>6419</v>
      </c>
      <c r="D612" s="832" t="s">
        <v>7131</v>
      </c>
      <c r="E612" s="832" t="s">
        <v>7132</v>
      </c>
      <c r="F612" s="849"/>
      <c r="G612" s="849"/>
      <c r="H612" s="849"/>
      <c r="I612" s="849"/>
      <c r="J612" s="849"/>
      <c r="K612" s="849"/>
      <c r="L612" s="849"/>
      <c r="M612" s="849"/>
      <c r="N612" s="849">
        <v>0.52</v>
      </c>
      <c r="O612" s="849">
        <v>5190.6900000000005</v>
      </c>
      <c r="P612" s="837"/>
      <c r="Q612" s="850">
        <v>9982.0961538461543</v>
      </c>
    </row>
    <row r="613" spans="1:17" ht="14.45" customHeight="1" x14ac:dyDescent="0.2">
      <c r="A613" s="831" t="s">
        <v>583</v>
      </c>
      <c r="B613" s="832" t="s">
        <v>6411</v>
      </c>
      <c r="C613" s="832" t="s">
        <v>6419</v>
      </c>
      <c r="D613" s="832" t="s">
        <v>7133</v>
      </c>
      <c r="E613" s="832" t="s">
        <v>2491</v>
      </c>
      <c r="F613" s="849">
        <v>205.6</v>
      </c>
      <c r="G613" s="849">
        <v>437023.36</v>
      </c>
      <c r="H613" s="849">
        <v>1.7185447134550649</v>
      </c>
      <c r="I613" s="849">
        <v>2125.6</v>
      </c>
      <c r="J613" s="849">
        <v>173.54999999999998</v>
      </c>
      <c r="K613" s="849">
        <v>254298.51</v>
      </c>
      <c r="L613" s="849">
        <v>1</v>
      </c>
      <c r="M613" s="849">
        <v>1465.275194468453</v>
      </c>
      <c r="N613" s="849">
        <v>140.59999999999991</v>
      </c>
      <c r="O613" s="849">
        <v>64616.949999999961</v>
      </c>
      <c r="P613" s="837">
        <v>0.25409881481413304</v>
      </c>
      <c r="Q613" s="850">
        <v>459.5800142247511</v>
      </c>
    </row>
    <row r="614" spans="1:17" ht="14.45" customHeight="1" x14ac:dyDescent="0.2">
      <c r="A614" s="831" t="s">
        <v>583</v>
      </c>
      <c r="B614" s="832" t="s">
        <v>6411</v>
      </c>
      <c r="C614" s="832" t="s">
        <v>6419</v>
      </c>
      <c r="D614" s="832" t="s">
        <v>7134</v>
      </c>
      <c r="E614" s="832" t="s">
        <v>2561</v>
      </c>
      <c r="F614" s="849">
        <v>2</v>
      </c>
      <c r="G614" s="849">
        <v>20784.7</v>
      </c>
      <c r="H614" s="849">
        <v>9.2986269060558943E-2</v>
      </c>
      <c r="I614" s="849">
        <v>10392.35</v>
      </c>
      <c r="J614" s="849">
        <v>29</v>
      </c>
      <c r="K614" s="849">
        <v>223524.4</v>
      </c>
      <c r="L614" s="849">
        <v>1</v>
      </c>
      <c r="M614" s="849">
        <v>7707.7379310344822</v>
      </c>
      <c r="N614" s="849">
        <v>12</v>
      </c>
      <c r="O614" s="849">
        <v>13468.8</v>
      </c>
      <c r="P614" s="837">
        <v>6.0256508909094487E-2</v>
      </c>
      <c r="Q614" s="850">
        <v>1122.3999999999999</v>
      </c>
    </row>
    <row r="615" spans="1:17" ht="14.45" customHeight="1" x14ac:dyDescent="0.2">
      <c r="A615" s="831" t="s">
        <v>583</v>
      </c>
      <c r="B615" s="832" t="s">
        <v>6411</v>
      </c>
      <c r="C615" s="832" t="s">
        <v>6419</v>
      </c>
      <c r="D615" s="832" t="s">
        <v>7135</v>
      </c>
      <c r="E615" s="832" t="s">
        <v>2508</v>
      </c>
      <c r="F615" s="849">
        <v>12.1</v>
      </c>
      <c r="G615" s="849">
        <v>39491.31</v>
      </c>
      <c r="H615" s="849">
        <v>1.951612584394931</v>
      </c>
      <c r="I615" s="849">
        <v>3263.7446280991735</v>
      </c>
      <c r="J615" s="849">
        <v>6.2</v>
      </c>
      <c r="K615" s="849">
        <v>20235.22</v>
      </c>
      <c r="L615" s="849">
        <v>1</v>
      </c>
      <c r="M615" s="849">
        <v>3263.7451612903228</v>
      </c>
      <c r="N615" s="849">
        <v>47.699999999999996</v>
      </c>
      <c r="O615" s="849">
        <v>56263.19999999999</v>
      </c>
      <c r="P615" s="837">
        <v>2.7804590214487406</v>
      </c>
      <c r="Q615" s="850">
        <v>1179.5220125786163</v>
      </c>
    </row>
    <row r="616" spans="1:17" ht="14.45" customHeight="1" x14ac:dyDescent="0.2">
      <c r="A616" s="831" t="s">
        <v>583</v>
      </c>
      <c r="B616" s="832" t="s">
        <v>6411</v>
      </c>
      <c r="C616" s="832" t="s">
        <v>6419</v>
      </c>
      <c r="D616" s="832" t="s">
        <v>7136</v>
      </c>
      <c r="E616" s="832" t="s">
        <v>1654</v>
      </c>
      <c r="F616" s="849"/>
      <c r="G616" s="849"/>
      <c r="H616" s="849"/>
      <c r="I616" s="849"/>
      <c r="J616" s="849">
        <v>3</v>
      </c>
      <c r="K616" s="849">
        <v>34262.61</v>
      </c>
      <c r="L616" s="849">
        <v>1</v>
      </c>
      <c r="M616" s="849">
        <v>11420.87</v>
      </c>
      <c r="N616" s="849">
        <v>11</v>
      </c>
      <c r="O616" s="849">
        <v>124784.37999999999</v>
      </c>
      <c r="P616" s="837">
        <v>3.641998668519415</v>
      </c>
      <c r="Q616" s="850">
        <v>11344.034545454544</v>
      </c>
    </row>
    <row r="617" spans="1:17" ht="14.45" customHeight="1" x14ac:dyDescent="0.2">
      <c r="A617" s="831" t="s">
        <v>583</v>
      </c>
      <c r="B617" s="832" t="s">
        <v>6411</v>
      </c>
      <c r="C617" s="832" t="s">
        <v>6419</v>
      </c>
      <c r="D617" s="832" t="s">
        <v>7137</v>
      </c>
      <c r="E617" s="832" t="s">
        <v>7104</v>
      </c>
      <c r="F617" s="849"/>
      <c r="G617" s="849"/>
      <c r="H617" s="849"/>
      <c r="I617" s="849"/>
      <c r="J617" s="849">
        <v>0.8</v>
      </c>
      <c r="K617" s="849">
        <v>156.72</v>
      </c>
      <c r="L617" s="849">
        <v>1</v>
      </c>
      <c r="M617" s="849">
        <v>195.89999999999998</v>
      </c>
      <c r="N617" s="849"/>
      <c r="O617" s="849"/>
      <c r="P617" s="837"/>
      <c r="Q617" s="850"/>
    </row>
    <row r="618" spans="1:17" ht="14.45" customHeight="1" x14ac:dyDescent="0.2">
      <c r="A618" s="831" t="s">
        <v>583</v>
      </c>
      <c r="B618" s="832" t="s">
        <v>6411</v>
      </c>
      <c r="C618" s="832" t="s">
        <v>6419</v>
      </c>
      <c r="D618" s="832" t="s">
        <v>7138</v>
      </c>
      <c r="E618" s="832" t="s">
        <v>7139</v>
      </c>
      <c r="F618" s="849">
        <v>2</v>
      </c>
      <c r="G618" s="849">
        <v>6345.56</v>
      </c>
      <c r="H618" s="849">
        <v>0.33333333333333337</v>
      </c>
      <c r="I618" s="849">
        <v>3172.78</v>
      </c>
      <c r="J618" s="849">
        <v>6</v>
      </c>
      <c r="K618" s="849">
        <v>19036.68</v>
      </c>
      <c r="L618" s="849">
        <v>1</v>
      </c>
      <c r="M618" s="849">
        <v>3172.78</v>
      </c>
      <c r="N618" s="849"/>
      <c r="O618" s="849"/>
      <c r="P618" s="837"/>
      <c r="Q618" s="850"/>
    </row>
    <row r="619" spans="1:17" ht="14.45" customHeight="1" x14ac:dyDescent="0.2">
      <c r="A619" s="831" t="s">
        <v>583</v>
      </c>
      <c r="B619" s="832" t="s">
        <v>6411</v>
      </c>
      <c r="C619" s="832" t="s">
        <v>6419</v>
      </c>
      <c r="D619" s="832" t="s">
        <v>7140</v>
      </c>
      <c r="E619" s="832" t="s">
        <v>2523</v>
      </c>
      <c r="F619" s="849"/>
      <c r="G619" s="849"/>
      <c r="H619" s="849"/>
      <c r="I619" s="849"/>
      <c r="J619" s="849"/>
      <c r="K619" s="849"/>
      <c r="L619" s="849"/>
      <c r="M619" s="849"/>
      <c r="N619" s="849">
        <v>9</v>
      </c>
      <c r="O619" s="849">
        <v>1386</v>
      </c>
      <c r="P619" s="837"/>
      <c r="Q619" s="850">
        <v>154</v>
      </c>
    </row>
    <row r="620" spans="1:17" ht="14.45" customHeight="1" x14ac:dyDescent="0.2">
      <c r="A620" s="831" t="s">
        <v>583</v>
      </c>
      <c r="B620" s="832" t="s">
        <v>6411</v>
      </c>
      <c r="C620" s="832" t="s">
        <v>6419</v>
      </c>
      <c r="D620" s="832" t="s">
        <v>7141</v>
      </c>
      <c r="E620" s="832" t="s">
        <v>2523</v>
      </c>
      <c r="F620" s="849">
        <v>4.8499999999999996</v>
      </c>
      <c r="G620" s="849">
        <v>3883.88</v>
      </c>
      <c r="H620" s="849">
        <v>3.4642857142857149</v>
      </c>
      <c r="I620" s="849">
        <v>800.80000000000007</v>
      </c>
      <c r="J620" s="849">
        <v>1.4</v>
      </c>
      <c r="K620" s="849">
        <v>1121.1199999999999</v>
      </c>
      <c r="L620" s="849">
        <v>1</v>
      </c>
      <c r="M620" s="849">
        <v>800.8</v>
      </c>
      <c r="N620" s="849">
        <v>10.45</v>
      </c>
      <c r="O620" s="849">
        <v>2747.3199999999997</v>
      </c>
      <c r="P620" s="837">
        <v>2.4505137719423433</v>
      </c>
      <c r="Q620" s="850">
        <v>262.90143540669857</v>
      </c>
    </row>
    <row r="621" spans="1:17" ht="14.45" customHeight="1" x14ac:dyDescent="0.2">
      <c r="A621" s="831" t="s">
        <v>583</v>
      </c>
      <c r="B621" s="832" t="s">
        <v>6411</v>
      </c>
      <c r="C621" s="832" t="s">
        <v>6419</v>
      </c>
      <c r="D621" s="832" t="s">
        <v>7142</v>
      </c>
      <c r="E621" s="832" t="s">
        <v>7143</v>
      </c>
      <c r="F621" s="849"/>
      <c r="G621" s="849"/>
      <c r="H621" s="849"/>
      <c r="I621" s="849"/>
      <c r="J621" s="849">
        <v>0.3</v>
      </c>
      <c r="K621" s="849">
        <v>43.76</v>
      </c>
      <c r="L621" s="849">
        <v>1</v>
      </c>
      <c r="M621" s="849">
        <v>145.86666666666667</v>
      </c>
      <c r="N621" s="849"/>
      <c r="O621" s="849"/>
      <c r="P621" s="837"/>
      <c r="Q621" s="850"/>
    </row>
    <row r="622" spans="1:17" ht="14.45" customHeight="1" x14ac:dyDescent="0.2">
      <c r="A622" s="831" t="s">
        <v>583</v>
      </c>
      <c r="B622" s="832" t="s">
        <v>6411</v>
      </c>
      <c r="C622" s="832" t="s">
        <v>6419</v>
      </c>
      <c r="D622" s="832" t="s">
        <v>7144</v>
      </c>
      <c r="E622" s="832" t="s">
        <v>2536</v>
      </c>
      <c r="F622" s="849">
        <v>29</v>
      </c>
      <c r="G622" s="849">
        <v>3425.1800000000003</v>
      </c>
      <c r="H622" s="849">
        <v>7.8908470983942687</v>
      </c>
      <c r="I622" s="849">
        <v>118.10965517241381</v>
      </c>
      <c r="J622" s="849">
        <v>13</v>
      </c>
      <c r="K622" s="849">
        <v>434.07</v>
      </c>
      <c r="L622" s="849">
        <v>1</v>
      </c>
      <c r="M622" s="849">
        <v>33.39</v>
      </c>
      <c r="N622" s="849">
        <v>69</v>
      </c>
      <c r="O622" s="849">
        <v>2303.91</v>
      </c>
      <c r="P622" s="837">
        <v>5.3076923076923075</v>
      </c>
      <c r="Q622" s="850">
        <v>33.39</v>
      </c>
    </row>
    <row r="623" spans="1:17" ht="14.45" customHeight="1" x14ac:dyDescent="0.2">
      <c r="A623" s="831" t="s">
        <v>583</v>
      </c>
      <c r="B623" s="832" t="s">
        <v>6411</v>
      </c>
      <c r="C623" s="832" t="s">
        <v>6419</v>
      </c>
      <c r="D623" s="832" t="s">
        <v>7145</v>
      </c>
      <c r="E623" s="832" t="s">
        <v>7146</v>
      </c>
      <c r="F623" s="849">
        <v>1.4000000000000001</v>
      </c>
      <c r="G623" s="849">
        <v>463.96000000000004</v>
      </c>
      <c r="H623" s="849">
        <v>0.22223925351829324</v>
      </c>
      <c r="I623" s="849">
        <v>331.4</v>
      </c>
      <c r="J623" s="849">
        <v>12.4</v>
      </c>
      <c r="K623" s="849">
        <v>2087.66</v>
      </c>
      <c r="L623" s="849">
        <v>1</v>
      </c>
      <c r="M623" s="849">
        <v>168.35967741935482</v>
      </c>
      <c r="N623" s="849">
        <v>5.1999999999999993</v>
      </c>
      <c r="O623" s="849">
        <v>697.51999999999987</v>
      </c>
      <c r="P623" s="837">
        <v>0.33411570849659422</v>
      </c>
      <c r="Q623" s="850">
        <v>134.13846153846154</v>
      </c>
    </row>
    <row r="624" spans="1:17" ht="14.45" customHeight="1" x14ac:dyDescent="0.2">
      <c r="A624" s="831" t="s">
        <v>583</v>
      </c>
      <c r="B624" s="832" t="s">
        <v>6411</v>
      </c>
      <c r="C624" s="832" t="s">
        <v>6419</v>
      </c>
      <c r="D624" s="832" t="s">
        <v>7147</v>
      </c>
      <c r="E624" s="832" t="s">
        <v>1777</v>
      </c>
      <c r="F624" s="849"/>
      <c r="G624" s="849"/>
      <c r="H624" s="849"/>
      <c r="I624" s="849"/>
      <c r="J624" s="849">
        <v>1</v>
      </c>
      <c r="K624" s="849">
        <v>7132.1</v>
      </c>
      <c r="L624" s="849">
        <v>1</v>
      </c>
      <c r="M624" s="849">
        <v>7132.1</v>
      </c>
      <c r="N624" s="849"/>
      <c r="O624" s="849"/>
      <c r="P624" s="837"/>
      <c r="Q624" s="850"/>
    </row>
    <row r="625" spans="1:17" ht="14.45" customHeight="1" x14ac:dyDescent="0.2">
      <c r="A625" s="831" t="s">
        <v>583</v>
      </c>
      <c r="B625" s="832" t="s">
        <v>6411</v>
      </c>
      <c r="C625" s="832" t="s">
        <v>6419</v>
      </c>
      <c r="D625" s="832" t="s">
        <v>7148</v>
      </c>
      <c r="E625" s="832" t="s">
        <v>7149</v>
      </c>
      <c r="F625" s="849"/>
      <c r="G625" s="849"/>
      <c r="H625" s="849"/>
      <c r="I625" s="849"/>
      <c r="J625" s="849">
        <v>2.6</v>
      </c>
      <c r="K625" s="849">
        <v>420.18</v>
      </c>
      <c r="L625" s="849">
        <v>1</v>
      </c>
      <c r="M625" s="849">
        <v>161.6076923076923</v>
      </c>
      <c r="N625" s="849"/>
      <c r="O625" s="849"/>
      <c r="P625" s="837"/>
      <c r="Q625" s="850"/>
    </row>
    <row r="626" spans="1:17" ht="14.45" customHeight="1" x14ac:dyDescent="0.2">
      <c r="A626" s="831" t="s">
        <v>583</v>
      </c>
      <c r="B626" s="832" t="s">
        <v>6411</v>
      </c>
      <c r="C626" s="832" t="s">
        <v>6419</v>
      </c>
      <c r="D626" s="832" t="s">
        <v>7150</v>
      </c>
      <c r="E626" s="832" t="s">
        <v>2529</v>
      </c>
      <c r="F626" s="849">
        <v>26.5</v>
      </c>
      <c r="G626" s="849">
        <v>20931.02</v>
      </c>
      <c r="H626" s="849">
        <v>1.0828794394341363</v>
      </c>
      <c r="I626" s="849">
        <v>789.84981132075472</v>
      </c>
      <c r="J626" s="849">
        <v>29.5</v>
      </c>
      <c r="K626" s="849">
        <v>19329.04</v>
      </c>
      <c r="L626" s="849">
        <v>1</v>
      </c>
      <c r="M626" s="849">
        <v>655.22169491525426</v>
      </c>
      <c r="N626" s="849">
        <v>31.649999999999991</v>
      </c>
      <c r="O626" s="849">
        <v>21679.499999999993</v>
      </c>
      <c r="P626" s="837">
        <v>1.1216025213875076</v>
      </c>
      <c r="Q626" s="850">
        <v>684.97630331753555</v>
      </c>
    </row>
    <row r="627" spans="1:17" ht="14.45" customHeight="1" x14ac:dyDescent="0.2">
      <c r="A627" s="831" t="s">
        <v>583</v>
      </c>
      <c r="B627" s="832" t="s">
        <v>6411</v>
      </c>
      <c r="C627" s="832" t="s">
        <v>6419</v>
      </c>
      <c r="D627" s="832" t="s">
        <v>7151</v>
      </c>
      <c r="E627" s="832" t="s">
        <v>7152</v>
      </c>
      <c r="F627" s="849">
        <v>36</v>
      </c>
      <c r="G627" s="849">
        <v>25675.56</v>
      </c>
      <c r="H627" s="849">
        <v>6</v>
      </c>
      <c r="I627" s="849">
        <v>713.21</v>
      </c>
      <c r="J627" s="849">
        <v>6</v>
      </c>
      <c r="K627" s="849">
        <v>4279.26</v>
      </c>
      <c r="L627" s="849">
        <v>1</v>
      </c>
      <c r="M627" s="849">
        <v>713.21</v>
      </c>
      <c r="N627" s="849">
        <v>9</v>
      </c>
      <c r="O627" s="849">
        <v>6407.19</v>
      </c>
      <c r="P627" s="837">
        <v>1.4972658824189227</v>
      </c>
      <c r="Q627" s="850">
        <v>711.91</v>
      </c>
    </row>
    <row r="628" spans="1:17" ht="14.45" customHeight="1" x14ac:dyDescent="0.2">
      <c r="A628" s="831" t="s">
        <v>583</v>
      </c>
      <c r="B628" s="832" t="s">
        <v>6411</v>
      </c>
      <c r="C628" s="832" t="s">
        <v>6419</v>
      </c>
      <c r="D628" s="832" t="s">
        <v>7153</v>
      </c>
      <c r="E628" s="832" t="s">
        <v>2511</v>
      </c>
      <c r="F628" s="849">
        <v>232.75</v>
      </c>
      <c r="G628" s="849">
        <v>759636.15</v>
      </c>
      <c r="H628" s="849">
        <v>1.103156391799442</v>
      </c>
      <c r="I628" s="849">
        <v>3263.7428571428572</v>
      </c>
      <c r="J628" s="849">
        <v>304.40000000000003</v>
      </c>
      <c r="K628" s="849">
        <v>688602.41</v>
      </c>
      <c r="L628" s="849">
        <v>1</v>
      </c>
      <c r="M628" s="849">
        <v>2262.1629763469118</v>
      </c>
      <c r="N628" s="849">
        <v>189.90000000000003</v>
      </c>
      <c r="O628" s="849">
        <v>232445.08999999997</v>
      </c>
      <c r="P628" s="837">
        <v>0.33756066871738072</v>
      </c>
      <c r="Q628" s="850">
        <v>1224.0394418114793</v>
      </c>
    </row>
    <row r="629" spans="1:17" ht="14.45" customHeight="1" x14ac:dyDescent="0.2">
      <c r="A629" s="831" t="s">
        <v>583</v>
      </c>
      <c r="B629" s="832" t="s">
        <v>6411</v>
      </c>
      <c r="C629" s="832" t="s">
        <v>6419</v>
      </c>
      <c r="D629" s="832" t="s">
        <v>7154</v>
      </c>
      <c r="E629" s="832"/>
      <c r="F629" s="849">
        <v>3</v>
      </c>
      <c r="G629" s="849">
        <v>1775.1</v>
      </c>
      <c r="H629" s="849"/>
      <c r="I629" s="849">
        <v>591.69999999999993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5" customHeight="1" x14ac:dyDescent="0.2">
      <c r="A630" s="831" t="s">
        <v>583</v>
      </c>
      <c r="B630" s="832" t="s">
        <v>6411</v>
      </c>
      <c r="C630" s="832" t="s">
        <v>6419</v>
      </c>
      <c r="D630" s="832" t="s">
        <v>7155</v>
      </c>
      <c r="E630" s="832" t="s">
        <v>1640</v>
      </c>
      <c r="F630" s="849"/>
      <c r="G630" s="849"/>
      <c r="H630" s="849"/>
      <c r="I630" s="849"/>
      <c r="J630" s="849">
        <v>2</v>
      </c>
      <c r="K630" s="849">
        <v>5710.44</v>
      </c>
      <c r="L630" s="849">
        <v>1</v>
      </c>
      <c r="M630" s="849">
        <v>2855.22</v>
      </c>
      <c r="N630" s="849"/>
      <c r="O630" s="849"/>
      <c r="P630" s="837"/>
      <c r="Q630" s="850"/>
    </row>
    <row r="631" spans="1:17" ht="14.45" customHeight="1" x14ac:dyDescent="0.2">
      <c r="A631" s="831" t="s">
        <v>583</v>
      </c>
      <c r="B631" s="832" t="s">
        <v>6411</v>
      </c>
      <c r="C631" s="832" t="s">
        <v>6419</v>
      </c>
      <c r="D631" s="832" t="s">
        <v>7156</v>
      </c>
      <c r="E631" s="832" t="s">
        <v>7157</v>
      </c>
      <c r="F631" s="849"/>
      <c r="G631" s="849"/>
      <c r="H631" s="849"/>
      <c r="I631" s="849"/>
      <c r="J631" s="849">
        <v>0.8</v>
      </c>
      <c r="K631" s="849">
        <v>233.17</v>
      </c>
      <c r="L631" s="849">
        <v>1</v>
      </c>
      <c r="M631" s="849">
        <v>291.46249999999998</v>
      </c>
      <c r="N631" s="849"/>
      <c r="O631" s="849"/>
      <c r="P631" s="837"/>
      <c r="Q631" s="850"/>
    </row>
    <row r="632" spans="1:17" ht="14.45" customHeight="1" x14ac:dyDescent="0.2">
      <c r="A632" s="831" t="s">
        <v>583</v>
      </c>
      <c r="B632" s="832" t="s">
        <v>6411</v>
      </c>
      <c r="C632" s="832" t="s">
        <v>6419</v>
      </c>
      <c r="D632" s="832" t="s">
        <v>7158</v>
      </c>
      <c r="E632" s="832" t="s">
        <v>2556</v>
      </c>
      <c r="F632" s="849">
        <v>32</v>
      </c>
      <c r="G632" s="849">
        <v>74678.399999999994</v>
      </c>
      <c r="H632" s="849">
        <v>0.26446280991735532</v>
      </c>
      <c r="I632" s="849">
        <v>2333.6999999999998</v>
      </c>
      <c r="J632" s="849">
        <v>121</v>
      </c>
      <c r="K632" s="849">
        <v>282377.7</v>
      </c>
      <c r="L632" s="849">
        <v>1</v>
      </c>
      <c r="M632" s="849">
        <v>2333.7000000000003</v>
      </c>
      <c r="N632" s="849"/>
      <c r="O632" s="849"/>
      <c r="P632" s="837"/>
      <c r="Q632" s="850"/>
    </row>
    <row r="633" spans="1:17" ht="14.45" customHeight="1" x14ac:dyDescent="0.2">
      <c r="A633" s="831" t="s">
        <v>583</v>
      </c>
      <c r="B633" s="832" t="s">
        <v>6411</v>
      </c>
      <c r="C633" s="832" t="s">
        <v>6419</v>
      </c>
      <c r="D633" s="832" t="s">
        <v>7159</v>
      </c>
      <c r="E633" s="832" t="s">
        <v>1793</v>
      </c>
      <c r="F633" s="849"/>
      <c r="G633" s="849"/>
      <c r="H633" s="849"/>
      <c r="I633" s="849"/>
      <c r="J633" s="849">
        <v>101</v>
      </c>
      <c r="K633" s="849">
        <v>73876.97</v>
      </c>
      <c r="L633" s="849">
        <v>1</v>
      </c>
      <c r="M633" s="849">
        <v>731.45514851485154</v>
      </c>
      <c r="N633" s="849">
        <v>38</v>
      </c>
      <c r="O633" s="849">
        <v>19863.509999999998</v>
      </c>
      <c r="P633" s="837">
        <v>0.26887283005786511</v>
      </c>
      <c r="Q633" s="850">
        <v>522.72394736842102</v>
      </c>
    </row>
    <row r="634" spans="1:17" ht="14.45" customHeight="1" x14ac:dyDescent="0.2">
      <c r="A634" s="831" t="s">
        <v>583</v>
      </c>
      <c r="B634" s="832" t="s">
        <v>6411</v>
      </c>
      <c r="C634" s="832" t="s">
        <v>6419</v>
      </c>
      <c r="D634" s="832" t="s">
        <v>7160</v>
      </c>
      <c r="E634" s="832" t="s">
        <v>3099</v>
      </c>
      <c r="F634" s="849"/>
      <c r="G634" s="849"/>
      <c r="H634" s="849"/>
      <c r="I634" s="849"/>
      <c r="J634" s="849"/>
      <c r="K634" s="849"/>
      <c r="L634" s="849"/>
      <c r="M634" s="849"/>
      <c r="N634" s="849">
        <v>83</v>
      </c>
      <c r="O634" s="849">
        <v>7676.6699999999992</v>
      </c>
      <c r="P634" s="837"/>
      <c r="Q634" s="850">
        <v>92.49</v>
      </c>
    </row>
    <row r="635" spans="1:17" ht="14.45" customHeight="1" x14ac:dyDescent="0.2">
      <c r="A635" s="831" t="s">
        <v>583</v>
      </c>
      <c r="B635" s="832" t="s">
        <v>6411</v>
      </c>
      <c r="C635" s="832" t="s">
        <v>6419</v>
      </c>
      <c r="D635" s="832" t="s">
        <v>7161</v>
      </c>
      <c r="E635" s="832" t="s">
        <v>1649</v>
      </c>
      <c r="F635" s="849"/>
      <c r="G635" s="849"/>
      <c r="H635" s="849"/>
      <c r="I635" s="849"/>
      <c r="J635" s="849">
        <v>33</v>
      </c>
      <c r="K635" s="849">
        <v>327492</v>
      </c>
      <c r="L635" s="849">
        <v>1</v>
      </c>
      <c r="M635" s="849">
        <v>9924</v>
      </c>
      <c r="N635" s="849">
        <v>26</v>
      </c>
      <c r="O635" s="849">
        <v>251416.28</v>
      </c>
      <c r="P635" s="837">
        <v>0.76770205073711728</v>
      </c>
      <c r="Q635" s="850">
        <v>9669.8569230769226</v>
      </c>
    </row>
    <row r="636" spans="1:17" ht="14.45" customHeight="1" x14ac:dyDescent="0.2">
      <c r="A636" s="831" t="s">
        <v>583</v>
      </c>
      <c r="B636" s="832" t="s">
        <v>6411</v>
      </c>
      <c r="C636" s="832" t="s">
        <v>6419</v>
      </c>
      <c r="D636" s="832" t="s">
        <v>7162</v>
      </c>
      <c r="E636" s="832" t="s">
        <v>1773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22125.68</v>
      </c>
      <c r="P636" s="837"/>
      <c r="Q636" s="850">
        <v>22125.68</v>
      </c>
    </row>
    <row r="637" spans="1:17" ht="14.45" customHeight="1" x14ac:dyDescent="0.2">
      <c r="A637" s="831" t="s">
        <v>583</v>
      </c>
      <c r="B637" s="832" t="s">
        <v>6411</v>
      </c>
      <c r="C637" s="832" t="s">
        <v>6419</v>
      </c>
      <c r="D637" s="832" t="s">
        <v>7163</v>
      </c>
      <c r="E637" s="832" t="s">
        <v>1795</v>
      </c>
      <c r="F637" s="849"/>
      <c r="G637" s="849"/>
      <c r="H637" s="849"/>
      <c r="I637" s="849"/>
      <c r="J637" s="849"/>
      <c r="K637" s="849"/>
      <c r="L637" s="849"/>
      <c r="M637" s="849"/>
      <c r="N637" s="849">
        <v>155.1</v>
      </c>
      <c r="O637" s="849">
        <v>82281.17</v>
      </c>
      <c r="P637" s="837"/>
      <c r="Q637" s="850">
        <v>530.50399742101865</v>
      </c>
    </row>
    <row r="638" spans="1:17" ht="14.45" customHeight="1" x14ac:dyDescent="0.2">
      <c r="A638" s="831" t="s">
        <v>583</v>
      </c>
      <c r="B638" s="832" t="s">
        <v>6411</v>
      </c>
      <c r="C638" s="832" t="s">
        <v>6419</v>
      </c>
      <c r="D638" s="832" t="s">
        <v>7164</v>
      </c>
      <c r="E638" s="832" t="s">
        <v>7165</v>
      </c>
      <c r="F638" s="849"/>
      <c r="G638" s="849"/>
      <c r="H638" s="849"/>
      <c r="I638" s="849"/>
      <c r="J638" s="849">
        <v>4</v>
      </c>
      <c r="K638" s="849">
        <v>842.28</v>
      </c>
      <c r="L638" s="849">
        <v>1</v>
      </c>
      <c r="M638" s="849">
        <v>210.57</v>
      </c>
      <c r="N638" s="849"/>
      <c r="O638" s="849"/>
      <c r="P638" s="837"/>
      <c r="Q638" s="850"/>
    </row>
    <row r="639" spans="1:17" ht="14.45" customHeight="1" x14ac:dyDescent="0.2">
      <c r="A639" s="831" t="s">
        <v>583</v>
      </c>
      <c r="B639" s="832" t="s">
        <v>6411</v>
      </c>
      <c r="C639" s="832" t="s">
        <v>6419</v>
      </c>
      <c r="D639" s="832" t="s">
        <v>7166</v>
      </c>
      <c r="E639" s="832" t="s">
        <v>1652</v>
      </c>
      <c r="F639" s="849"/>
      <c r="G639" s="849"/>
      <c r="H639" s="849"/>
      <c r="I639" s="849"/>
      <c r="J639" s="849">
        <v>28</v>
      </c>
      <c r="K639" s="849">
        <v>62580</v>
      </c>
      <c r="L639" s="849">
        <v>1</v>
      </c>
      <c r="M639" s="849">
        <v>2235</v>
      </c>
      <c r="N639" s="849">
        <v>8</v>
      </c>
      <c r="O639" s="849">
        <v>17880</v>
      </c>
      <c r="P639" s="837">
        <v>0.2857142857142857</v>
      </c>
      <c r="Q639" s="850">
        <v>2235</v>
      </c>
    </row>
    <row r="640" spans="1:17" ht="14.45" customHeight="1" x14ac:dyDescent="0.2">
      <c r="A640" s="831" t="s">
        <v>583</v>
      </c>
      <c r="B640" s="832" t="s">
        <v>6411</v>
      </c>
      <c r="C640" s="832" t="s">
        <v>6419</v>
      </c>
      <c r="D640" s="832" t="s">
        <v>7167</v>
      </c>
      <c r="E640" s="832" t="s">
        <v>7168</v>
      </c>
      <c r="F640" s="849"/>
      <c r="G640" s="849"/>
      <c r="H640" s="849"/>
      <c r="I640" s="849"/>
      <c r="J640" s="849"/>
      <c r="K640" s="849"/>
      <c r="L640" s="849"/>
      <c r="M640" s="849"/>
      <c r="N640" s="849">
        <v>2.4</v>
      </c>
      <c r="O640" s="849">
        <v>69517.2</v>
      </c>
      <c r="P640" s="837"/>
      <c r="Q640" s="850">
        <v>28965.5</v>
      </c>
    </row>
    <row r="641" spans="1:17" ht="14.45" customHeight="1" x14ac:dyDescent="0.2">
      <c r="A641" s="831" t="s">
        <v>583</v>
      </c>
      <c r="B641" s="832" t="s">
        <v>6411</v>
      </c>
      <c r="C641" s="832" t="s">
        <v>6419</v>
      </c>
      <c r="D641" s="832" t="s">
        <v>7169</v>
      </c>
      <c r="E641" s="832" t="s">
        <v>1654</v>
      </c>
      <c r="F641" s="849"/>
      <c r="G641" s="849"/>
      <c r="H641" s="849"/>
      <c r="I641" s="849"/>
      <c r="J641" s="849"/>
      <c r="K641" s="849"/>
      <c r="L641" s="849"/>
      <c r="M641" s="849"/>
      <c r="N641" s="849">
        <v>4</v>
      </c>
      <c r="O641" s="849">
        <v>99559.4</v>
      </c>
      <c r="P641" s="837"/>
      <c r="Q641" s="850">
        <v>24889.85</v>
      </c>
    </row>
    <row r="642" spans="1:17" ht="14.45" customHeight="1" x14ac:dyDescent="0.2">
      <c r="A642" s="831" t="s">
        <v>583</v>
      </c>
      <c r="B642" s="832" t="s">
        <v>6411</v>
      </c>
      <c r="C642" s="832" t="s">
        <v>6419</v>
      </c>
      <c r="D642" s="832" t="s">
        <v>7170</v>
      </c>
      <c r="E642" s="832" t="s">
        <v>7114</v>
      </c>
      <c r="F642" s="849"/>
      <c r="G642" s="849"/>
      <c r="H642" s="849"/>
      <c r="I642" s="849"/>
      <c r="J642" s="849"/>
      <c r="K642" s="849"/>
      <c r="L642" s="849"/>
      <c r="M642" s="849"/>
      <c r="N642" s="849">
        <v>8</v>
      </c>
      <c r="O642" s="849">
        <v>2114.88</v>
      </c>
      <c r="P642" s="837"/>
      <c r="Q642" s="850">
        <v>264.36</v>
      </c>
    </row>
    <row r="643" spans="1:17" ht="14.45" customHeight="1" x14ac:dyDescent="0.2">
      <c r="A643" s="831" t="s">
        <v>583</v>
      </c>
      <c r="B643" s="832" t="s">
        <v>6411</v>
      </c>
      <c r="C643" s="832" t="s">
        <v>6419</v>
      </c>
      <c r="D643" s="832" t="s">
        <v>7171</v>
      </c>
      <c r="E643" s="832" t="s">
        <v>1637</v>
      </c>
      <c r="F643" s="849"/>
      <c r="G643" s="849"/>
      <c r="H643" s="849"/>
      <c r="I643" s="849"/>
      <c r="J643" s="849"/>
      <c r="K643" s="849"/>
      <c r="L643" s="849"/>
      <c r="M643" s="849"/>
      <c r="N643" s="849">
        <v>12</v>
      </c>
      <c r="O643" s="849">
        <v>76146.84</v>
      </c>
      <c r="P643" s="837"/>
      <c r="Q643" s="850">
        <v>6345.57</v>
      </c>
    </row>
    <row r="644" spans="1:17" ht="14.45" customHeight="1" x14ac:dyDescent="0.2">
      <c r="A644" s="831" t="s">
        <v>583</v>
      </c>
      <c r="B644" s="832" t="s">
        <v>6411</v>
      </c>
      <c r="C644" s="832" t="s">
        <v>6419</v>
      </c>
      <c r="D644" s="832" t="s">
        <v>7172</v>
      </c>
      <c r="E644" s="832" t="s">
        <v>7173</v>
      </c>
      <c r="F644" s="849"/>
      <c r="G644" s="849"/>
      <c r="H644" s="849"/>
      <c r="I644" s="849"/>
      <c r="J644" s="849"/>
      <c r="K644" s="849"/>
      <c r="L644" s="849"/>
      <c r="M644" s="849"/>
      <c r="N644" s="849">
        <v>3.3</v>
      </c>
      <c r="O644" s="849">
        <v>70328.61</v>
      </c>
      <c r="P644" s="837"/>
      <c r="Q644" s="850">
        <v>21311.7</v>
      </c>
    </row>
    <row r="645" spans="1:17" ht="14.45" customHeight="1" x14ac:dyDescent="0.2">
      <c r="A645" s="831" t="s">
        <v>583</v>
      </c>
      <c r="B645" s="832" t="s">
        <v>6411</v>
      </c>
      <c r="C645" s="832" t="s">
        <v>6419</v>
      </c>
      <c r="D645" s="832" t="s">
        <v>7174</v>
      </c>
      <c r="E645" s="832" t="s">
        <v>1657</v>
      </c>
      <c r="F645" s="849"/>
      <c r="G645" s="849"/>
      <c r="H645" s="849"/>
      <c r="I645" s="849"/>
      <c r="J645" s="849"/>
      <c r="K645" s="849"/>
      <c r="L645" s="849"/>
      <c r="M645" s="849"/>
      <c r="N645" s="849">
        <v>305</v>
      </c>
      <c r="O645" s="849">
        <v>392644.79999999964</v>
      </c>
      <c r="P645" s="837"/>
      <c r="Q645" s="850">
        <v>1287.3599999999988</v>
      </c>
    </row>
    <row r="646" spans="1:17" ht="14.45" customHeight="1" x14ac:dyDescent="0.2">
      <c r="A646" s="831" t="s">
        <v>583</v>
      </c>
      <c r="B646" s="832" t="s">
        <v>6411</v>
      </c>
      <c r="C646" s="832" t="s">
        <v>6419</v>
      </c>
      <c r="D646" s="832" t="s">
        <v>7175</v>
      </c>
      <c r="E646" s="832" t="s">
        <v>7165</v>
      </c>
      <c r="F646" s="849"/>
      <c r="G646" s="849"/>
      <c r="H646" s="849"/>
      <c r="I646" s="849"/>
      <c r="J646" s="849">
        <v>60.2</v>
      </c>
      <c r="K646" s="849">
        <v>25353.83</v>
      </c>
      <c r="L646" s="849">
        <v>1</v>
      </c>
      <c r="M646" s="849">
        <v>421.15996677740867</v>
      </c>
      <c r="N646" s="849"/>
      <c r="O646" s="849"/>
      <c r="P646" s="837"/>
      <c r="Q646" s="850"/>
    </row>
    <row r="647" spans="1:17" ht="14.45" customHeight="1" x14ac:dyDescent="0.2">
      <c r="A647" s="831" t="s">
        <v>583</v>
      </c>
      <c r="B647" s="832" t="s">
        <v>6411</v>
      </c>
      <c r="C647" s="832" t="s">
        <v>6419</v>
      </c>
      <c r="D647" s="832" t="s">
        <v>7176</v>
      </c>
      <c r="E647" s="832" t="s">
        <v>1649</v>
      </c>
      <c r="F647" s="849"/>
      <c r="G647" s="849"/>
      <c r="H647" s="849"/>
      <c r="I647" s="849"/>
      <c r="J647" s="849"/>
      <c r="K647" s="849"/>
      <c r="L647" s="849"/>
      <c r="M647" s="849"/>
      <c r="N647" s="849">
        <v>6</v>
      </c>
      <c r="O647" s="849">
        <v>58896.36</v>
      </c>
      <c r="P647" s="837"/>
      <c r="Q647" s="850">
        <v>9816.06</v>
      </c>
    </row>
    <row r="648" spans="1:17" ht="14.45" customHeight="1" x14ac:dyDescent="0.2">
      <c r="A648" s="831" t="s">
        <v>583</v>
      </c>
      <c r="B648" s="832" t="s">
        <v>6411</v>
      </c>
      <c r="C648" s="832" t="s">
        <v>6419</v>
      </c>
      <c r="D648" s="832" t="s">
        <v>7177</v>
      </c>
      <c r="E648" s="832" t="s">
        <v>7039</v>
      </c>
      <c r="F648" s="849"/>
      <c r="G648" s="849"/>
      <c r="H648" s="849"/>
      <c r="I648" s="849"/>
      <c r="J648" s="849"/>
      <c r="K648" s="849"/>
      <c r="L648" s="849"/>
      <c r="M648" s="849"/>
      <c r="N648" s="849">
        <v>17.350000000000001</v>
      </c>
      <c r="O648" s="849">
        <v>11481.769999999997</v>
      </c>
      <c r="P648" s="837"/>
      <c r="Q648" s="850">
        <v>661.77348703170003</v>
      </c>
    </row>
    <row r="649" spans="1:17" ht="14.45" customHeight="1" x14ac:dyDescent="0.2">
      <c r="A649" s="831" t="s">
        <v>583</v>
      </c>
      <c r="B649" s="832" t="s">
        <v>6411</v>
      </c>
      <c r="C649" s="832" t="s">
        <v>6419</v>
      </c>
      <c r="D649" s="832" t="s">
        <v>7177</v>
      </c>
      <c r="E649" s="832" t="s">
        <v>7178</v>
      </c>
      <c r="F649" s="849"/>
      <c r="G649" s="849"/>
      <c r="H649" s="849"/>
      <c r="I649" s="849"/>
      <c r="J649" s="849"/>
      <c r="K649" s="849"/>
      <c r="L649" s="849"/>
      <c r="M649" s="849"/>
      <c r="N649" s="849">
        <v>0.7</v>
      </c>
      <c r="O649" s="849">
        <v>476.92999999999995</v>
      </c>
      <c r="P649" s="837"/>
      <c r="Q649" s="850">
        <v>681.32857142857142</v>
      </c>
    </row>
    <row r="650" spans="1:17" ht="14.45" customHeight="1" x14ac:dyDescent="0.2">
      <c r="A650" s="831" t="s">
        <v>583</v>
      </c>
      <c r="B650" s="832" t="s">
        <v>6411</v>
      </c>
      <c r="C650" s="832" t="s">
        <v>6419</v>
      </c>
      <c r="D650" s="832" t="s">
        <v>7179</v>
      </c>
      <c r="E650" s="832" t="s">
        <v>1649</v>
      </c>
      <c r="F650" s="849"/>
      <c r="G650" s="849"/>
      <c r="H650" s="849"/>
      <c r="I650" s="849"/>
      <c r="J650" s="849"/>
      <c r="K650" s="849"/>
      <c r="L650" s="849"/>
      <c r="M650" s="849"/>
      <c r="N650" s="849">
        <v>69</v>
      </c>
      <c r="O650" s="849">
        <v>337180.01</v>
      </c>
      <c r="P650" s="837"/>
      <c r="Q650" s="850">
        <v>4886.666811594203</v>
      </c>
    </row>
    <row r="651" spans="1:17" ht="14.45" customHeight="1" x14ac:dyDescent="0.2">
      <c r="A651" s="831" t="s">
        <v>583</v>
      </c>
      <c r="B651" s="832" t="s">
        <v>6411</v>
      </c>
      <c r="C651" s="832" t="s">
        <v>6419</v>
      </c>
      <c r="D651" s="832" t="s">
        <v>7180</v>
      </c>
      <c r="E651" s="832" t="s">
        <v>1731</v>
      </c>
      <c r="F651" s="849"/>
      <c r="G651" s="849"/>
      <c r="H651" s="849"/>
      <c r="I651" s="849"/>
      <c r="J651" s="849"/>
      <c r="K651" s="849"/>
      <c r="L651" s="849"/>
      <c r="M651" s="849"/>
      <c r="N651" s="849">
        <v>0.7</v>
      </c>
      <c r="O651" s="849">
        <v>579.94000000000005</v>
      </c>
      <c r="P651" s="837"/>
      <c r="Q651" s="850">
        <v>828.48571428571438</v>
      </c>
    </row>
    <row r="652" spans="1:17" ht="14.45" customHeight="1" x14ac:dyDescent="0.2">
      <c r="A652" s="831" t="s">
        <v>583</v>
      </c>
      <c r="B652" s="832" t="s">
        <v>6411</v>
      </c>
      <c r="C652" s="832" t="s">
        <v>7181</v>
      </c>
      <c r="D652" s="832" t="s">
        <v>7182</v>
      </c>
      <c r="E652" s="832" t="s">
        <v>7183</v>
      </c>
      <c r="F652" s="849"/>
      <c r="G652" s="849"/>
      <c r="H652" s="849"/>
      <c r="I652" s="849"/>
      <c r="J652" s="849">
        <v>1</v>
      </c>
      <c r="K652" s="849">
        <v>1406.61</v>
      </c>
      <c r="L652" s="849">
        <v>1</v>
      </c>
      <c r="M652" s="849">
        <v>1406.61</v>
      </c>
      <c r="N652" s="849">
        <v>1</v>
      </c>
      <c r="O652" s="849">
        <v>1421.32</v>
      </c>
      <c r="P652" s="837">
        <v>1.0104577672560269</v>
      </c>
      <c r="Q652" s="850">
        <v>1421.32</v>
      </c>
    </row>
    <row r="653" spans="1:17" ht="14.45" customHeight="1" x14ac:dyDescent="0.2">
      <c r="A653" s="831" t="s">
        <v>583</v>
      </c>
      <c r="B653" s="832" t="s">
        <v>6411</v>
      </c>
      <c r="C653" s="832" t="s">
        <v>7181</v>
      </c>
      <c r="D653" s="832" t="s">
        <v>7184</v>
      </c>
      <c r="E653" s="832" t="s">
        <v>7185</v>
      </c>
      <c r="F653" s="849">
        <v>429</v>
      </c>
      <c r="G653" s="849">
        <v>924465.75</v>
      </c>
      <c r="H653" s="849">
        <v>1.0719367394518384</v>
      </c>
      <c r="I653" s="849">
        <v>2154.931818181818</v>
      </c>
      <c r="J653" s="849">
        <v>398</v>
      </c>
      <c r="K653" s="849">
        <v>862425.66000000015</v>
      </c>
      <c r="L653" s="849">
        <v>1</v>
      </c>
      <c r="M653" s="849">
        <v>2166.8986432160809</v>
      </c>
      <c r="N653" s="849">
        <v>247</v>
      </c>
      <c r="O653" s="849">
        <v>538838.43999999983</v>
      </c>
      <c r="P653" s="837">
        <v>0.62479407210587834</v>
      </c>
      <c r="Q653" s="850">
        <v>2181.5321457489872</v>
      </c>
    </row>
    <row r="654" spans="1:17" ht="14.45" customHeight="1" x14ac:dyDescent="0.2">
      <c r="A654" s="831" t="s">
        <v>583</v>
      </c>
      <c r="B654" s="832" t="s">
        <v>6411</v>
      </c>
      <c r="C654" s="832" t="s">
        <v>7181</v>
      </c>
      <c r="D654" s="832" t="s">
        <v>7186</v>
      </c>
      <c r="E654" s="832" t="s">
        <v>7187</v>
      </c>
      <c r="F654" s="849">
        <v>273</v>
      </c>
      <c r="G654" s="849">
        <v>719980.7699999999</v>
      </c>
      <c r="H654" s="849">
        <v>0.72694391129593461</v>
      </c>
      <c r="I654" s="849">
        <v>2637.2921978021973</v>
      </c>
      <c r="J654" s="849">
        <v>374</v>
      </c>
      <c r="K654" s="849">
        <v>990421.35000000009</v>
      </c>
      <c r="L654" s="849">
        <v>1</v>
      </c>
      <c r="M654" s="849">
        <v>2648.185427807487</v>
      </c>
      <c r="N654" s="849">
        <v>557</v>
      </c>
      <c r="O654" s="849">
        <v>1484945.5199999996</v>
      </c>
      <c r="P654" s="837">
        <v>1.4993068556125122</v>
      </c>
      <c r="Q654" s="850">
        <v>2665.9704129263905</v>
      </c>
    </row>
    <row r="655" spans="1:17" ht="14.45" customHeight="1" x14ac:dyDescent="0.2">
      <c r="A655" s="831" t="s">
        <v>583</v>
      </c>
      <c r="B655" s="832" t="s">
        <v>6411</v>
      </c>
      <c r="C655" s="832" t="s">
        <v>7181</v>
      </c>
      <c r="D655" s="832" t="s">
        <v>7188</v>
      </c>
      <c r="E655" s="832" t="s">
        <v>7187</v>
      </c>
      <c r="F655" s="849">
        <v>4</v>
      </c>
      <c r="G655" s="849">
        <v>6263.7800000000007</v>
      </c>
      <c r="H655" s="849"/>
      <c r="I655" s="849">
        <v>1565.9450000000002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5" customHeight="1" x14ac:dyDescent="0.2">
      <c r="A656" s="831" t="s">
        <v>583</v>
      </c>
      <c r="B656" s="832" t="s">
        <v>6411</v>
      </c>
      <c r="C656" s="832" t="s">
        <v>7181</v>
      </c>
      <c r="D656" s="832" t="s">
        <v>7189</v>
      </c>
      <c r="E656" s="832" t="s">
        <v>7190</v>
      </c>
      <c r="F656" s="849">
        <v>13</v>
      </c>
      <c r="G656" s="849">
        <v>28074.410000000003</v>
      </c>
      <c r="H656" s="849">
        <v>6.5</v>
      </c>
      <c r="I656" s="849">
        <v>2159.5700000000002</v>
      </c>
      <c r="J656" s="849">
        <v>2</v>
      </c>
      <c r="K656" s="849">
        <v>4319.1400000000003</v>
      </c>
      <c r="L656" s="849">
        <v>1</v>
      </c>
      <c r="M656" s="849">
        <v>2159.5700000000002</v>
      </c>
      <c r="N656" s="849">
        <v>1</v>
      </c>
      <c r="O656" s="849">
        <v>2177.8000000000002</v>
      </c>
      <c r="P656" s="837">
        <v>0.50422074764883751</v>
      </c>
      <c r="Q656" s="850">
        <v>2177.8000000000002</v>
      </c>
    </row>
    <row r="657" spans="1:17" ht="14.45" customHeight="1" x14ac:dyDescent="0.2">
      <c r="A657" s="831" t="s">
        <v>583</v>
      </c>
      <c r="B657" s="832" t="s">
        <v>6411</v>
      </c>
      <c r="C657" s="832" t="s">
        <v>7181</v>
      </c>
      <c r="D657" s="832" t="s">
        <v>7191</v>
      </c>
      <c r="E657" s="832" t="s">
        <v>7192</v>
      </c>
      <c r="F657" s="849">
        <v>41</v>
      </c>
      <c r="G657" s="849">
        <v>364996.76</v>
      </c>
      <c r="H657" s="849">
        <v>0.74417699777005897</v>
      </c>
      <c r="I657" s="849">
        <v>8902.36</v>
      </c>
      <c r="J657" s="849">
        <v>55</v>
      </c>
      <c r="K657" s="849">
        <v>490470.36</v>
      </c>
      <c r="L657" s="849">
        <v>1</v>
      </c>
      <c r="M657" s="849">
        <v>8917.6429090909096</v>
      </c>
      <c r="N657" s="849">
        <v>83</v>
      </c>
      <c r="O657" s="849">
        <v>744866.11999999988</v>
      </c>
      <c r="P657" s="837">
        <v>1.5186771327017599</v>
      </c>
      <c r="Q657" s="850">
        <v>8974.2906024096374</v>
      </c>
    </row>
    <row r="658" spans="1:17" ht="14.45" customHeight="1" x14ac:dyDescent="0.2">
      <c r="A658" s="831" t="s">
        <v>583</v>
      </c>
      <c r="B658" s="832" t="s">
        <v>6411</v>
      </c>
      <c r="C658" s="832" t="s">
        <v>7181</v>
      </c>
      <c r="D658" s="832" t="s">
        <v>7193</v>
      </c>
      <c r="E658" s="832" t="s">
        <v>7194</v>
      </c>
      <c r="F658" s="849">
        <v>73</v>
      </c>
      <c r="G658" s="849">
        <v>751772.30999999982</v>
      </c>
      <c r="H658" s="849">
        <v>0.99795418494120858</v>
      </c>
      <c r="I658" s="849">
        <v>10298.250821917805</v>
      </c>
      <c r="J658" s="849">
        <v>73</v>
      </c>
      <c r="K658" s="849">
        <v>753313.45</v>
      </c>
      <c r="L658" s="849">
        <v>1</v>
      </c>
      <c r="M658" s="849">
        <v>10319.362328767123</v>
      </c>
      <c r="N658" s="849">
        <v>71</v>
      </c>
      <c r="O658" s="849">
        <v>734543.74000000011</v>
      </c>
      <c r="P658" s="837">
        <v>0.97508379811883106</v>
      </c>
      <c r="Q658" s="850">
        <v>10345.68647887324</v>
      </c>
    </row>
    <row r="659" spans="1:17" ht="14.45" customHeight="1" x14ac:dyDescent="0.2">
      <c r="A659" s="831" t="s">
        <v>583</v>
      </c>
      <c r="B659" s="832" t="s">
        <v>6411</v>
      </c>
      <c r="C659" s="832" t="s">
        <v>7181</v>
      </c>
      <c r="D659" s="832" t="s">
        <v>7195</v>
      </c>
      <c r="E659" s="832" t="s">
        <v>7196</v>
      </c>
      <c r="F659" s="849">
        <v>594</v>
      </c>
      <c r="G659" s="849">
        <v>717467.64</v>
      </c>
      <c r="H659" s="849">
        <v>1.5855550152516278</v>
      </c>
      <c r="I659" s="849">
        <v>1207.8579797979799</v>
      </c>
      <c r="J659" s="849">
        <v>372</v>
      </c>
      <c r="K659" s="849">
        <v>452502.52</v>
      </c>
      <c r="L659" s="849">
        <v>1</v>
      </c>
      <c r="M659" s="849">
        <v>1216.4046236559141</v>
      </c>
      <c r="N659" s="849">
        <v>433</v>
      </c>
      <c r="O659" s="849">
        <v>531145.4700000002</v>
      </c>
      <c r="P659" s="837">
        <v>1.1737956067073398</v>
      </c>
      <c r="Q659" s="850">
        <v>1226.66390300231</v>
      </c>
    </row>
    <row r="660" spans="1:17" ht="14.45" customHeight="1" x14ac:dyDescent="0.2">
      <c r="A660" s="831" t="s">
        <v>583</v>
      </c>
      <c r="B660" s="832" t="s">
        <v>6411</v>
      </c>
      <c r="C660" s="832" t="s">
        <v>7181</v>
      </c>
      <c r="D660" s="832" t="s">
        <v>7197</v>
      </c>
      <c r="E660" s="832" t="s">
        <v>7198</v>
      </c>
      <c r="F660" s="849">
        <v>99</v>
      </c>
      <c r="G660" s="849">
        <v>24315.39</v>
      </c>
      <c r="H660" s="849">
        <v>1.2842373289559579</v>
      </c>
      <c r="I660" s="849">
        <v>245.60999999999999</v>
      </c>
      <c r="J660" s="849">
        <v>77</v>
      </c>
      <c r="K660" s="849">
        <v>18933.72</v>
      </c>
      <c r="L660" s="849">
        <v>1</v>
      </c>
      <c r="M660" s="849">
        <v>245.89246753246755</v>
      </c>
      <c r="N660" s="849">
        <v>56</v>
      </c>
      <c r="O660" s="849">
        <v>13997.759999999997</v>
      </c>
      <c r="P660" s="837">
        <v>0.73930321141328781</v>
      </c>
      <c r="Q660" s="850">
        <v>249.95999999999995</v>
      </c>
    </row>
    <row r="661" spans="1:17" ht="14.45" customHeight="1" x14ac:dyDescent="0.2">
      <c r="A661" s="831" t="s">
        <v>583</v>
      </c>
      <c r="B661" s="832" t="s">
        <v>6411</v>
      </c>
      <c r="C661" s="832" t="s">
        <v>7181</v>
      </c>
      <c r="D661" s="832" t="s">
        <v>7197</v>
      </c>
      <c r="E661" s="832" t="s">
        <v>7199</v>
      </c>
      <c r="F661" s="849">
        <v>36</v>
      </c>
      <c r="G661" s="849">
        <v>8841.9600000000009</v>
      </c>
      <c r="H661" s="849">
        <v>3.5373499759961597</v>
      </c>
      <c r="I661" s="849">
        <v>245.61</v>
      </c>
      <c r="J661" s="849">
        <v>10</v>
      </c>
      <c r="K661" s="849">
        <v>2499.6</v>
      </c>
      <c r="L661" s="849">
        <v>1</v>
      </c>
      <c r="M661" s="849">
        <v>249.95999999999998</v>
      </c>
      <c r="N661" s="849">
        <v>52</v>
      </c>
      <c r="O661" s="849">
        <v>12997.919999999996</v>
      </c>
      <c r="P661" s="837">
        <v>5.1999999999999984</v>
      </c>
      <c r="Q661" s="850">
        <v>249.95999999999992</v>
      </c>
    </row>
    <row r="662" spans="1:17" ht="14.45" customHeight="1" x14ac:dyDescent="0.2">
      <c r="A662" s="831" t="s">
        <v>583</v>
      </c>
      <c r="B662" s="832" t="s">
        <v>6411</v>
      </c>
      <c r="C662" s="832" t="s">
        <v>7181</v>
      </c>
      <c r="D662" s="832" t="s">
        <v>7200</v>
      </c>
      <c r="E662" s="832" t="s">
        <v>7201</v>
      </c>
      <c r="F662" s="849">
        <v>7</v>
      </c>
      <c r="G662" s="849">
        <v>18488.05</v>
      </c>
      <c r="H662" s="849">
        <v>1.3955509761961375</v>
      </c>
      <c r="I662" s="849">
        <v>2641.15</v>
      </c>
      <c r="J662" s="849">
        <v>5</v>
      </c>
      <c r="K662" s="849">
        <v>13247.849999999999</v>
      </c>
      <c r="L662" s="849">
        <v>1</v>
      </c>
      <c r="M662" s="849">
        <v>2649.5699999999997</v>
      </c>
      <c r="N662" s="849"/>
      <c r="O662" s="849"/>
      <c r="P662" s="837"/>
      <c r="Q662" s="850"/>
    </row>
    <row r="663" spans="1:17" ht="14.45" customHeight="1" x14ac:dyDescent="0.2">
      <c r="A663" s="831" t="s">
        <v>583</v>
      </c>
      <c r="B663" s="832" t="s">
        <v>6411</v>
      </c>
      <c r="C663" s="832" t="s">
        <v>7181</v>
      </c>
      <c r="D663" s="832" t="s">
        <v>7202</v>
      </c>
      <c r="E663" s="832"/>
      <c r="F663" s="849"/>
      <c r="G663" s="849"/>
      <c r="H663" s="849"/>
      <c r="I663" s="849"/>
      <c r="J663" s="849">
        <v>5</v>
      </c>
      <c r="K663" s="849">
        <v>75506.3</v>
      </c>
      <c r="L663" s="849">
        <v>1</v>
      </c>
      <c r="M663" s="849">
        <v>15101.26</v>
      </c>
      <c r="N663" s="849"/>
      <c r="O663" s="849"/>
      <c r="P663" s="837"/>
      <c r="Q663" s="850"/>
    </row>
    <row r="664" spans="1:17" ht="14.45" customHeight="1" x14ac:dyDescent="0.2">
      <c r="A664" s="831" t="s">
        <v>583</v>
      </c>
      <c r="B664" s="832" t="s">
        <v>6411</v>
      </c>
      <c r="C664" s="832" t="s">
        <v>7181</v>
      </c>
      <c r="D664" s="832" t="s">
        <v>7203</v>
      </c>
      <c r="E664" s="832" t="s">
        <v>7204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12067.05</v>
      </c>
      <c r="P664" s="837"/>
      <c r="Q664" s="850">
        <v>12067.05</v>
      </c>
    </row>
    <row r="665" spans="1:17" ht="14.45" customHeight="1" x14ac:dyDescent="0.2">
      <c r="A665" s="831" t="s">
        <v>583</v>
      </c>
      <c r="B665" s="832" t="s">
        <v>6411</v>
      </c>
      <c r="C665" s="832" t="s">
        <v>6449</v>
      </c>
      <c r="D665" s="832" t="s">
        <v>7205</v>
      </c>
      <c r="E665" s="832" t="s">
        <v>7206</v>
      </c>
      <c r="F665" s="849">
        <v>31</v>
      </c>
      <c r="G665" s="849">
        <v>10229.380000000001</v>
      </c>
      <c r="H665" s="849">
        <v>1.0333333333333334</v>
      </c>
      <c r="I665" s="849">
        <v>329.98</v>
      </c>
      <c r="J665" s="849">
        <v>30</v>
      </c>
      <c r="K665" s="849">
        <v>9899.4</v>
      </c>
      <c r="L665" s="849">
        <v>1</v>
      </c>
      <c r="M665" s="849">
        <v>329.97999999999996</v>
      </c>
      <c r="N665" s="849">
        <v>10</v>
      </c>
      <c r="O665" s="849">
        <v>3203.2200000000003</v>
      </c>
      <c r="P665" s="837">
        <v>0.3235771864961513</v>
      </c>
      <c r="Q665" s="850">
        <v>320.322</v>
      </c>
    </row>
    <row r="666" spans="1:17" ht="14.45" customHeight="1" x14ac:dyDescent="0.2">
      <c r="A666" s="831" t="s">
        <v>583</v>
      </c>
      <c r="B666" s="832" t="s">
        <v>6411</v>
      </c>
      <c r="C666" s="832" t="s">
        <v>6449</v>
      </c>
      <c r="D666" s="832" t="s">
        <v>7207</v>
      </c>
      <c r="E666" s="832" t="s">
        <v>7206</v>
      </c>
      <c r="F666" s="849">
        <v>34</v>
      </c>
      <c r="G666" s="849">
        <v>14735.94</v>
      </c>
      <c r="H666" s="849">
        <v>5.666666666666667</v>
      </c>
      <c r="I666" s="849">
        <v>433.41</v>
      </c>
      <c r="J666" s="849">
        <v>6</v>
      </c>
      <c r="K666" s="849">
        <v>2600.46</v>
      </c>
      <c r="L666" s="849">
        <v>1</v>
      </c>
      <c r="M666" s="849">
        <v>433.41</v>
      </c>
      <c r="N666" s="849">
        <v>8</v>
      </c>
      <c r="O666" s="849">
        <v>3404.26</v>
      </c>
      <c r="P666" s="837">
        <v>1.3090991593794945</v>
      </c>
      <c r="Q666" s="850">
        <v>425.53250000000003</v>
      </c>
    </row>
    <row r="667" spans="1:17" ht="14.45" customHeight="1" x14ac:dyDescent="0.2">
      <c r="A667" s="831" t="s">
        <v>583</v>
      </c>
      <c r="B667" s="832" t="s">
        <v>6411</v>
      </c>
      <c r="C667" s="832" t="s">
        <v>6449</v>
      </c>
      <c r="D667" s="832" t="s">
        <v>7208</v>
      </c>
      <c r="E667" s="832" t="s">
        <v>7209</v>
      </c>
      <c r="F667" s="849">
        <v>3</v>
      </c>
      <c r="G667" s="849">
        <v>4306.08</v>
      </c>
      <c r="H667" s="849">
        <v>1.5</v>
      </c>
      <c r="I667" s="849">
        <v>1435.36</v>
      </c>
      <c r="J667" s="849">
        <v>2</v>
      </c>
      <c r="K667" s="849">
        <v>2870.72</v>
      </c>
      <c r="L667" s="849">
        <v>1</v>
      </c>
      <c r="M667" s="849">
        <v>1435.36</v>
      </c>
      <c r="N667" s="849"/>
      <c r="O667" s="849"/>
      <c r="P667" s="837"/>
      <c r="Q667" s="850"/>
    </row>
    <row r="668" spans="1:17" ht="14.45" customHeight="1" x14ac:dyDescent="0.2">
      <c r="A668" s="831" t="s">
        <v>583</v>
      </c>
      <c r="B668" s="832" t="s">
        <v>6411</v>
      </c>
      <c r="C668" s="832" t="s">
        <v>6449</v>
      </c>
      <c r="D668" s="832" t="s">
        <v>7210</v>
      </c>
      <c r="E668" s="832" t="s">
        <v>7211</v>
      </c>
      <c r="F668" s="849">
        <v>0.1</v>
      </c>
      <c r="G668" s="849">
        <v>126.58</v>
      </c>
      <c r="H668" s="849"/>
      <c r="I668" s="849">
        <v>1265.8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5" customHeight="1" x14ac:dyDescent="0.2">
      <c r="A669" s="831" t="s">
        <v>583</v>
      </c>
      <c r="B669" s="832" t="s">
        <v>6411</v>
      </c>
      <c r="C669" s="832" t="s">
        <v>6449</v>
      </c>
      <c r="D669" s="832" t="s">
        <v>7212</v>
      </c>
      <c r="E669" s="832" t="s">
        <v>7213</v>
      </c>
      <c r="F669" s="849">
        <v>1</v>
      </c>
      <c r="G669" s="849">
        <v>875.93</v>
      </c>
      <c r="H669" s="849"/>
      <c r="I669" s="849">
        <v>875.93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5" customHeight="1" x14ac:dyDescent="0.2">
      <c r="A670" s="831" t="s">
        <v>583</v>
      </c>
      <c r="B670" s="832" t="s">
        <v>6411</v>
      </c>
      <c r="C670" s="832" t="s">
        <v>6449</v>
      </c>
      <c r="D670" s="832" t="s">
        <v>7214</v>
      </c>
      <c r="E670" s="832" t="s">
        <v>7215</v>
      </c>
      <c r="F670" s="849"/>
      <c r="G670" s="849"/>
      <c r="H670" s="849"/>
      <c r="I670" s="849"/>
      <c r="J670" s="849">
        <v>0.4</v>
      </c>
      <c r="K670" s="849">
        <v>45.84</v>
      </c>
      <c r="L670" s="849">
        <v>1</v>
      </c>
      <c r="M670" s="849">
        <v>114.60000000000001</v>
      </c>
      <c r="N670" s="849"/>
      <c r="O670" s="849"/>
      <c r="P670" s="837"/>
      <c r="Q670" s="850"/>
    </row>
    <row r="671" spans="1:17" ht="14.45" customHeight="1" x14ac:dyDescent="0.2">
      <c r="A671" s="831" t="s">
        <v>583</v>
      </c>
      <c r="B671" s="832" t="s">
        <v>6411</v>
      </c>
      <c r="C671" s="832" t="s">
        <v>6449</v>
      </c>
      <c r="D671" s="832" t="s">
        <v>7216</v>
      </c>
      <c r="E671" s="832" t="s">
        <v>7215</v>
      </c>
      <c r="F671" s="849"/>
      <c r="G671" s="849"/>
      <c r="H671" s="849"/>
      <c r="I671" s="849"/>
      <c r="J671" s="849">
        <v>0.5</v>
      </c>
      <c r="K671" s="849">
        <v>68.949999999999989</v>
      </c>
      <c r="L671" s="849">
        <v>1</v>
      </c>
      <c r="M671" s="849">
        <v>137.89999999999998</v>
      </c>
      <c r="N671" s="849"/>
      <c r="O671" s="849"/>
      <c r="P671" s="837"/>
      <c r="Q671" s="850"/>
    </row>
    <row r="672" spans="1:17" ht="14.45" customHeight="1" x14ac:dyDescent="0.2">
      <c r="A672" s="831" t="s">
        <v>583</v>
      </c>
      <c r="B672" s="832" t="s">
        <v>6411</v>
      </c>
      <c r="C672" s="832" t="s">
        <v>6449</v>
      </c>
      <c r="D672" s="832" t="s">
        <v>7217</v>
      </c>
      <c r="E672" s="832" t="s">
        <v>7215</v>
      </c>
      <c r="F672" s="849">
        <v>6.3999999999999995</v>
      </c>
      <c r="G672" s="849">
        <v>4029.36</v>
      </c>
      <c r="H672" s="849">
        <v>0.86486811349387105</v>
      </c>
      <c r="I672" s="849">
        <v>629.58750000000009</v>
      </c>
      <c r="J672" s="849">
        <v>7.4</v>
      </c>
      <c r="K672" s="849">
        <v>4658.9299999999994</v>
      </c>
      <c r="L672" s="849">
        <v>1</v>
      </c>
      <c r="M672" s="849">
        <v>629.58513513513503</v>
      </c>
      <c r="N672" s="849">
        <v>3.2</v>
      </c>
      <c r="O672" s="849">
        <v>2014.67</v>
      </c>
      <c r="P672" s="837">
        <v>0.43243191033134226</v>
      </c>
      <c r="Q672" s="850">
        <v>629.58437500000002</v>
      </c>
    </row>
    <row r="673" spans="1:17" ht="14.45" customHeight="1" x14ac:dyDescent="0.2">
      <c r="A673" s="831" t="s">
        <v>583</v>
      </c>
      <c r="B673" s="832" t="s">
        <v>6411</v>
      </c>
      <c r="C673" s="832" t="s">
        <v>6449</v>
      </c>
      <c r="D673" s="832" t="s">
        <v>7218</v>
      </c>
      <c r="E673" s="832" t="s">
        <v>7219</v>
      </c>
      <c r="F673" s="849"/>
      <c r="G673" s="849"/>
      <c r="H673" s="849"/>
      <c r="I673" s="849"/>
      <c r="J673" s="849"/>
      <c r="K673" s="849"/>
      <c r="L673" s="849"/>
      <c r="M673" s="849"/>
      <c r="N673" s="849">
        <v>2</v>
      </c>
      <c r="O673" s="849">
        <v>2339.6999999999998</v>
      </c>
      <c r="P673" s="837"/>
      <c r="Q673" s="850">
        <v>1169.8499999999999</v>
      </c>
    </row>
    <row r="674" spans="1:17" ht="14.45" customHeight="1" x14ac:dyDescent="0.2">
      <c r="A674" s="831" t="s">
        <v>583</v>
      </c>
      <c r="B674" s="832" t="s">
        <v>6411</v>
      </c>
      <c r="C674" s="832" t="s">
        <v>6449</v>
      </c>
      <c r="D674" s="832" t="s">
        <v>7220</v>
      </c>
      <c r="E674" s="832" t="s">
        <v>7221</v>
      </c>
      <c r="F674" s="849"/>
      <c r="G674" s="849"/>
      <c r="H674" s="849"/>
      <c r="I674" s="849"/>
      <c r="J674" s="849">
        <v>2</v>
      </c>
      <c r="K674" s="849">
        <v>2068.58</v>
      </c>
      <c r="L674" s="849">
        <v>1</v>
      </c>
      <c r="M674" s="849">
        <v>1034.29</v>
      </c>
      <c r="N674" s="849">
        <v>12</v>
      </c>
      <c r="O674" s="849">
        <v>12411.48</v>
      </c>
      <c r="P674" s="837">
        <v>6</v>
      </c>
      <c r="Q674" s="850">
        <v>1034.29</v>
      </c>
    </row>
    <row r="675" spans="1:17" ht="14.45" customHeight="1" x14ac:dyDescent="0.2">
      <c r="A675" s="831" t="s">
        <v>583</v>
      </c>
      <c r="B675" s="832" t="s">
        <v>6411</v>
      </c>
      <c r="C675" s="832" t="s">
        <v>6449</v>
      </c>
      <c r="D675" s="832" t="s">
        <v>7222</v>
      </c>
      <c r="E675" s="832" t="s">
        <v>7221</v>
      </c>
      <c r="F675" s="849">
        <v>4</v>
      </c>
      <c r="G675" s="849">
        <v>4398.32</v>
      </c>
      <c r="H675" s="849">
        <v>1</v>
      </c>
      <c r="I675" s="849">
        <v>1099.58</v>
      </c>
      <c r="J675" s="849">
        <v>4</v>
      </c>
      <c r="K675" s="849">
        <v>4398.32</v>
      </c>
      <c r="L675" s="849">
        <v>1</v>
      </c>
      <c r="M675" s="849">
        <v>1099.58</v>
      </c>
      <c r="N675" s="849">
        <v>4</v>
      </c>
      <c r="O675" s="849">
        <v>3758.56</v>
      </c>
      <c r="P675" s="837">
        <v>0.85454446243111015</v>
      </c>
      <c r="Q675" s="850">
        <v>939.64</v>
      </c>
    </row>
    <row r="676" spans="1:17" ht="14.45" customHeight="1" x14ac:dyDescent="0.2">
      <c r="A676" s="831" t="s">
        <v>583</v>
      </c>
      <c r="B676" s="832" t="s">
        <v>6411</v>
      </c>
      <c r="C676" s="832" t="s">
        <v>6449</v>
      </c>
      <c r="D676" s="832" t="s">
        <v>7223</v>
      </c>
      <c r="E676" s="832" t="s">
        <v>7221</v>
      </c>
      <c r="F676" s="849">
        <v>2</v>
      </c>
      <c r="G676" s="849">
        <v>2360.84</v>
      </c>
      <c r="H676" s="849">
        <v>2</v>
      </c>
      <c r="I676" s="849">
        <v>1180.42</v>
      </c>
      <c r="J676" s="849">
        <v>1</v>
      </c>
      <c r="K676" s="849">
        <v>1180.42</v>
      </c>
      <c r="L676" s="849">
        <v>1</v>
      </c>
      <c r="M676" s="849">
        <v>1180.42</v>
      </c>
      <c r="N676" s="849">
        <v>1</v>
      </c>
      <c r="O676" s="849">
        <v>1008.81</v>
      </c>
      <c r="P676" s="837">
        <v>0.85461954219684511</v>
      </c>
      <c r="Q676" s="850">
        <v>1008.81</v>
      </c>
    </row>
    <row r="677" spans="1:17" ht="14.45" customHeight="1" x14ac:dyDescent="0.2">
      <c r="A677" s="831" t="s">
        <v>583</v>
      </c>
      <c r="B677" s="832" t="s">
        <v>6411</v>
      </c>
      <c r="C677" s="832" t="s">
        <v>6449</v>
      </c>
      <c r="D677" s="832" t="s">
        <v>7224</v>
      </c>
      <c r="E677" s="832" t="s">
        <v>7221</v>
      </c>
      <c r="F677" s="849">
        <v>6</v>
      </c>
      <c r="G677" s="849">
        <v>7486.68</v>
      </c>
      <c r="H677" s="849">
        <v>6</v>
      </c>
      <c r="I677" s="849">
        <v>1247.78</v>
      </c>
      <c r="J677" s="849">
        <v>1</v>
      </c>
      <c r="K677" s="849">
        <v>1247.78</v>
      </c>
      <c r="L677" s="849">
        <v>1</v>
      </c>
      <c r="M677" s="849">
        <v>1247.78</v>
      </c>
      <c r="N677" s="849">
        <v>4</v>
      </c>
      <c r="O677" s="849">
        <v>4265.32</v>
      </c>
      <c r="P677" s="837">
        <v>3.4183269486608214</v>
      </c>
      <c r="Q677" s="850">
        <v>1066.33</v>
      </c>
    </row>
    <row r="678" spans="1:17" ht="14.45" customHeight="1" x14ac:dyDescent="0.2">
      <c r="A678" s="831" t="s">
        <v>583</v>
      </c>
      <c r="B678" s="832" t="s">
        <v>6411</v>
      </c>
      <c r="C678" s="832" t="s">
        <v>6449</v>
      </c>
      <c r="D678" s="832" t="s">
        <v>7225</v>
      </c>
      <c r="E678" s="832" t="s">
        <v>7221</v>
      </c>
      <c r="F678" s="849">
        <v>2</v>
      </c>
      <c r="G678" s="849">
        <v>2752.58</v>
      </c>
      <c r="H678" s="849"/>
      <c r="I678" s="849">
        <v>1376.29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5" customHeight="1" x14ac:dyDescent="0.2">
      <c r="A679" s="831" t="s">
        <v>583</v>
      </c>
      <c r="B679" s="832" t="s">
        <v>6411</v>
      </c>
      <c r="C679" s="832" t="s">
        <v>6449</v>
      </c>
      <c r="D679" s="832" t="s">
        <v>7226</v>
      </c>
      <c r="E679" s="832" t="s">
        <v>7227</v>
      </c>
      <c r="F679" s="849">
        <v>3</v>
      </c>
      <c r="G679" s="849">
        <v>2061</v>
      </c>
      <c r="H679" s="849">
        <v>1.5</v>
      </c>
      <c r="I679" s="849">
        <v>687</v>
      </c>
      <c r="J679" s="849">
        <v>2</v>
      </c>
      <c r="K679" s="849">
        <v>1374</v>
      </c>
      <c r="L679" s="849">
        <v>1</v>
      </c>
      <c r="M679" s="849">
        <v>687</v>
      </c>
      <c r="N679" s="849">
        <v>4</v>
      </c>
      <c r="O679" s="849">
        <v>2748</v>
      </c>
      <c r="P679" s="837">
        <v>2</v>
      </c>
      <c r="Q679" s="850">
        <v>687</v>
      </c>
    </row>
    <row r="680" spans="1:17" ht="14.45" customHeight="1" x14ac:dyDescent="0.2">
      <c r="A680" s="831" t="s">
        <v>583</v>
      </c>
      <c r="B680" s="832" t="s">
        <v>6411</v>
      </c>
      <c r="C680" s="832" t="s">
        <v>6449</v>
      </c>
      <c r="D680" s="832" t="s">
        <v>7228</v>
      </c>
      <c r="E680" s="832" t="s">
        <v>7229</v>
      </c>
      <c r="F680" s="849">
        <v>5</v>
      </c>
      <c r="G680" s="849">
        <v>345.1</v>
      </c>
      <c r="H680" s="849">
        <v>0.55555555555555569</v>
      </c>
      <c r="I680" s="849">
        <v>69.02000000000001</v>
      </c>
      <c r="J680" s="849">
        <v>9</v>
      </c>
      <c r="K680" s="849">
        <v>621.17999999999995</v>
      </c>
      <c r="L680" s="849">
        <v>1</v>
      </c>
      <c r="M680" s="849">
        <v>69.02</v>
      </c>
      <c r="N680" s="849"/>
      <c r="O680" s="849"/>
      <c r="P680" s="837"/>
      <c r="Q680" s="850"/>
    </row>
    <row r="681" spans="1:17" ht="14.45" customHeight="1" x14ac:dyDescent="0.2">
      <c r="A681" s="831" t="s">
        <v>583</v>
      </c>
      <c r="B681" s="832" t="s">
        <v>6411</v>
      </c>
      <c r="C681" s="832" t="s">
        <v>6449</v>
      </c>
      <c r="D681" s="832" t="s">
        <v>7230</v>
      </c>
      <c r="E681" s="832" t="s">
        <v>7229</v>
      </c>
      <c r="F681" s="849">
        <v>1</v>
      </c>
      <c r="G681" s="849">
        <v>84.98</v>
      </c>
      <c r="H681" s="849">
        <v>9.0909090909090912E-2</v>
      </c>
      <c r="I681" s="849">
        <v>84.98</v>
      </c>
      <c r="J681" s="849">
        <v>11</v>
      </c>
      <c r="K681" s="849">
        <v>934.78</v>
      </c>
      <c r="L681" s="849">
        <v>1</v>
      </c>
      <c r="M681" s="849">
        <v>84.98</v>
      </c>
      <c r="N681" s="849">
        <v>2</v>
      </c>
      <c r="O681" s="849">
        <v>169.96</v>
      </c>
      <c r="P681" s="837">
        <v>0.18181818181818182</v>
      </c>
      <c r="Q681" s="850">
        <v>84.98</v>
      </c>
    </row>
    <row r="682" spans="1:17" ht="14.45" customHeight="1" x14ac:dyDescent="0.2">
      <c r="A682" s="831" t="s">
        <v>583</v>
      </c>
      <c r="B682" s="832" t="s">
        <v>6411</v>
      </c>
      <c r="C682" s="832" t="s">
        <v>6449</v>
      </c>
      <c r="D682" s="832" t="s">
        <v>7231</v>
      </c>
      <c r="E682" s="832" t="s">
        <v>7232</v>
      </c>
      <c r="F682" s="849">
        <v>10</v>
      </c>
      <c r="G682" s="849">
        <v>2400</v>
      </c>
      <c r="H682" s="849">
        <v>2.5</v>
      </c>
      <c r="I682" s="849">
        <v>240</v>
      </c>
      <c r="J682" s="849">
        <v>4</v>
      </c>
      <c r="K682" s="849">
        <v>960</v>
      </c>
      <c r="L682" s="849">
        <v>1</v>
      </c>
      <c r="M682" s="849">
        <v>240</v>
      </c>
      <c r="N682" s="849"/>
      <c r="O682" s="849"/>
      <c r="P682" s="837"/>
      <c r="Q682" s="850"/>
    </row>
    <row r="683" spans="1:17" ht="14.45" customHeight="1" x14ac:dyDescent="0.2">
      <c r="A683" s="831" t="s">
        <v>583</v>
      </c>
      <c r="B683" s="832" t="s">
        <v>6411</v>
      </c>
      <c r="C683" s="832" t="s">
        <v>6449</v>
      </c>
      <c r="D683" s="832" t="s">
        <v>7233</v>
      </c>
      <c r="E683" s="832" t="s">
        <v>7232</v>
      </c>
      <c r="F683" s="849">
        <v>0.57000000000000006</v>
      </c>
      <c r="G683" s="849">
        <v>693.12</v>
      </c>
      <c r="H683" s="849">
        <v>2.4782608695652173</v>
      </c>
      <c r="I683" s="849">
        <v>1215.9999999999998</v>
      </c>
      <c r="J683" s="849">
        <v>0.23</v>
      </c>
      <c r="K683" s="849">
        <v>279.68</v>
      </c>
      <c r="L683" s="849">
        <v>1</v>
      </c>
      <c r="M683" s="849">
        <v>1216</v>
      </c>
      <c r="N683" s="849"/>
      <c r="O683" s="849"/>
      <c r="P683" s="837"/>
      <c r="Q683" s="850"/>
    </row>
    <row r="684" spans="1:17" ht="14.45" customHeight="1" x14ac:dyDescent="0.2">
      <c r="A684" s="831" t="s">
        <v>583</v>
      </c>
      <c r="B684" s="832" t="s">
        <v>6411</v>
      </c>
      <c r="C684" s="832" t="s">
        <v>6449</v>
      </c>
      <c r="D684" s="832" t="s">
        <v>7234</v>
      </c>
      <c r="E684" s="832" t="s">
        <v>7235</v>
      </c>
      <c r="F684" s="849">
        <v>1</v>
      </c>
      <c r="G684" s="849">
        <v>6559.4</v>
      </c>
      <c r="H684" s="849"/>
      <c r="I684" s="849">
        <v>6559.4</v>
      </c>
      <c r="J684" s="849"/>
      <c r="K684" s="849"/>
      <c r="L684" s="849"/>
      <c r="M684" s="849"/>
      <c r="N684" s="849">
        <v>1</v>
      </c>
      <c r="O684" s="849">
        <v>4919.78</v>
      </c>
      <c r="P684" s="837"/>
      <c r="Q684" s="850">
        <v>4919.78</v>
      </c>
    </row>
    <row r="685" spans="1:17" ht="14.45" customHeight="1" x14ac:dyDescent="0.2">
      <c r="A685" s="831" t="s">
        <v>583</v>
      </c>
      <c r="B685" s="832" t="s">
        <v>6411</v>
      </c>
      <c r="C685" s="832" t="s">
        <v>6449</v>
      </c>
      <c r="D685" s="832" t="s">
        <v>7236</v>
      </c>
      <c r="E685" s="832" t="s">
        <v>7237</v>
      </c>
      <c r="F685" s="849"/>
      <c r="G685" s="849"/>
      <c r="H685" s="849"/>
      <c r="I685" s="849"/>
      <c r="J685" s="849">
        <v>1</v>
      </c>
      <c r="K685" s="849">
        <v>6307.7</v>
      </c>
      <c r="L685" s="849">
        <v>1</v>
      </c>
      <c r="M685" s="849">
        <v>6307.7</v>
      </c>
      <c r="N685" s="849">
        <v>1</v>
      </c>
      <c r="O685" s="849">
        <v>6307.7</v>
      </c>
      <c r="P685" s="837">
        <v>1</v>
      </c>
      <c r="Q685" s="850">
        <v>6307.7</v>
      </c>
    </row>
    <row r="686" spans="1:17" ht="14.45" customHeight="1" x14ac:dyDescent="0.2">
      <c r="A686" s="831" t="s">
        <v>583</v>
      </c>
      <c r="B686" s="832" t="s">
        <v>6411</v>
      </c>
      <c r="C686" s="832" t="s">
        <v>6449</v>
      </c>
      <c r="D686" s="832" t="s">
        <v>7238</v>
      </c>
      <c r="E686" s="832" t="s">
        <v>7239</v>
      </c>
      <c r="F686" s="849">
        <v>1</v>
      </c>
      <c r="G686" s="849">
        <v>217.64</v>
      </c>
      <c r="H686" s="849"/>
      <c r="I686" s="849">
        <v>217.64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5" customHeight="1" x14ac:dyDescent="0.2">
      <c r="A687" s="831" t="s">
        <v>583</v>
      </c>
      <c r="B687" s="832" t="s">
        <v>6411</v>
      </c>
      <c r="C687" s="832" t="s">
        <v>6449</v>
      </c>
      <c r="D687" s="832" t="s">
        <v>7240</v>
      </c>
      <c r="E687" s="832" t="s">
        <v>7239</v>
      </c>
      <c r="F687" s="849">
        <v>1</v>
      </c>
      <c r="G687" s="849">
        <v>265.31</v>
      </c>
      <c r="H687" s="849"/>
      <c r="I687" s="849">
        <v>265.31</v>
      </c>
      <c r="J687" s="849"/>
      <c r="K687" s="849"/>
      <c r="L687" s="849"/>
      <c r="M687" s="849"/>
      <c r="N687" s="849">
        <v>1</v>
      </c>
      <c r="O687" s="849">
        <v>265.31</v>
      </c>
      <c r="P687" s="837"/>
      <c r="Q687" s="850">
        <v>265.31</v>
      </c>
    </row>
    <row r="688" spans="1:17" ht="14.45" customHeight="1" x14ac:dyDescent="0.2">
      <c r="A688" s="831" t="s">
        <v>583</v>
      </c>
      <c r="B688" s="832" t="s">
        <v>6411</v>
      </c>
      <c r="C688" s="832" t="s">
        <v>6449</v>
      </c>
      <c r="D688" s="832" t="s">
        <v>7241</v>
      </c>
      <c r="E688" s="832" t="s">
        <v>7229</v>
      </c>
      <c r="F688" s="849"/>
      <c r="G688" s="849"/>
      <c r="H688" s="849"/>
      <c r="I688" s="849"/>
      <c r="J688" s="849"/>
      <c r="K688" s="849"/>
      <c r="L688" s="849"/>
      <c r="M688" s="849"/>
      <c r="N688" s="849">
        <v>10</v>
      </c>
      <c r="O688" s="849">
        <v>963.8</v>
      </c>
      <c r="P688" s="837"/>
      <c r="Q688" s="850">
        <v>96.38</v>
      </c>
    </row>
    <row r="689" spans="1:17" ht="14.45" customHeight="1" x14ac:dyDescent="0.2">
      <c r="A689" s="831" t="s">
        <v>583</v>
      </c>
      <c r="B689" s="832" t="s">
        <v>6411</v>
      </c>
      <c r="C689" s="832" t="s">
        <v>6449</v>
      </c>
      <c r="D689" s="832" t="s">
        <v>7242</v>
      </c>
      <c r="E689" s="832" t="s">
        <v>7229</v>
      </c>
      <c r="F689" s="849">
        <v>3</v>
      </c>
      <c r="G689" s="849">
        <v>363.75</v>
      </c>
      <c r="H689" s="849">
        <v>3</v>
      </c>
      <c r="I689" s="849">
        <v>121.25</v>
      </c>
      <c r="J689" s="849">
        <v>1</v>
      </c>
      <c r="K689" s="849">
        <v>121.25</v>
      </c>
      <c r="L689" s="849">
        <v>1</v>
      </c>
      <c r="M689" s="849">
        <v>121.25</v>
      </c>
      <c r="N689" s="849"/>
      <c r="O689" s="849"/>
      <c r="P689" s="837"/>
      <c r="Q689" s="850"/>
    </row>
    <row r="690" spans="1:17" ht="14.45" customHeight="1" x14ac:dyDescent="0.2">
      <c r="A690" s="831" t="s">
        <v>583</v>
      </c>
      <c r="B690" s="832" t="s">
        <v>6411</v>
      </c>
      <c r="C690" s="832" t="s">
        <v>6449</v>
      </c>
      <c r="D690" s="832" t="s">
        <v>7243</v>
      </c>
      <c r="E690" s="832" t="s">
        <v>7229</v>
      </c>
      <c r="F690" s="849"/>
      <c r="G690" s="849"/>
      <c r="H690" s="849"/>
      <c r="I690" s="849"/>
      <c r="J690" s="849">
        <v>3</v>
      </c>
      <c r="K690" s="849">
        <v>342</v>
      </c>
      <c r="L690" s="849">
        <v>1</v>
      </c>
      <c r="M690" s="849">
        <v>114</v>
      </c>
      <c r="N690" s="849"/>
      <c r="O690" s="849"/>
      <c r="P690" s="837"/>
      <c r="Q690" s="850"/>
    </row>
    <row r="691" spans="1:17" ht="14.45" customHeight="1" x14ac:dyDescent="0.2">
      <c r="A691" s="831" t="s">
        <v>583</v>
      </c>
      <c r="B691" s="832" t="s">
        <v>6411</v>
      </c>
      <c r="C691" s="832" t="s">
        <v>6449</v>
      </c>
      <c r="D691" s="832" t="s">
        <v>7244</v>
      </c>
      <c r="E691" s="832" t="s">
        <v>7229</v>
      </c>
      <c r="F691" s="849">
        <v>3</v>
      </c>
      <c r="G691" s="849">
        <v>516.12</v>
      </c>
      <c r="H691" s="849"/>
      <c r="I691" s="849">
        <v>172.04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5" customHeight="1" x14ac:dyDescent="0.2">
      <c r="A692" s="831" t="s">
        <v>583</v>
      </c>
      <c r="B692" s="832" t="s">
        <v>6411</v>
      </c>
      <c r="C692" s="832" t="s">
        <v>6449</v>
      </c>
      <c r="D692" s="832" t="s">
        <v>7245</v>
      </c>
      <c r="E692" s="832" t="s">
        <v>7229</v>
      </c>
      <c r="F692" s="849"/>
      <c r="G692" s="849"/>
      <c r="H692" s="849"/>
      <c r="I692" s="849"/>
      <c r="J692" s="849">
        <v>1</v>
      </c>
      <c r="K692" s="849">
        <v>90.16</v>
      </c>
      <c r="L692" s="849">
        <v>1</v>
      </c>
      <c r="M692" s="849">
        <v>90.16</v>
      </c>
      <c r="N692" s="849"/>
      <c r="O692" s="849"/>
      <c r="P692" s="837"/>
      <c r="Q692" s="850"/>
    </row>
    <row r="693" spans="1:17" ht="14.45" customHeight="1" x14ac:dyDescent="0.2">
      <c r="A693" s="831" t="s">
        <v>583</v>
      </c>
      <c r="B693" s="832" t="s">
        <v>6411</v>
      </c>
      <c r="C693" s="832" t="s">
        <v>6449</v>
      </c>
      <c r="D693" s="832" t="s">
        <v>7246</v>
      </c>
      <c r="E693" s="832" t="s">
        <v>7247</v>
      </c>
      <c r="F693" s="849">
        <v>1</v>
      </c>
      <c r="G693" s="849">
        <v>1486.15</v>
      </c>
      <c r="H693" s="849"/>
      <c r="I693" s="849">
        <v>1486.15</v>
      </c>
      <c r="J693" s="849"/>
      <c r="K693" s="849"/>
      <c r="L693" s="849"/>
      <c r="M693" s="849"/>
      <c r="N693" s="849">
        <v>4</v>
      </c>
      <c r="O693" s="849">
        <v>5944.6</v>
      </c>
      <c r="P693" s="837"/>
      <c r="Q693" s="850">
        <v>1486.15</v>
      </c>
    </row>
    <row r="694" spans="1:17" ht="14.45" customHeight="1" x14ac:dyDescent="0.2">
      <c r="A694" s="831" t="s">
        <v>583</v>
      </c>
      <c r="B694" s="832" t="s">
        <v>6411</v>
      </c>
      <c r="C694" s="832" t="s">
        <v>6449</v>
      </c>
      <c r="D694" s="832" t="s">
        <v>7248</v>
      </c>
      <c r="E694" s="832" t="s">
        <v>7249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2834.45</v>
      </c>
      <c r="P694" s="837"/>
      <c r="Q694" s="850">
        <v>2834.45</v>
      </c>
    </row>
    <row r="695" spans="1:17" ht="14.45" customHeight="1" x14ac:dyDescent="0.2">
      <c r="A695" s="831" t="s">
        <v>583</v>
      </c>
      <c r="B695" s="832" t="s">
        <v>6411</v>
      </c>
      <c r="C695" s="832" t="s">
        <v>6449</v>
      </c>
      <c r="D695" s="832" t="s">
        <v>7250</v>
      </c>
      <c r="E695" s="832" t="s">
        <v>7251</v>
      </c>
      <c r="F695" s="849">
        <v>15</v>
      </c>
      <c r="G695" s="849">
        <v>18716.699999999997</v>
      </c>
      <c r="H695" s="849">
        <v>2.4999999999999996</v>
      </c>
      <c r="I695" s="849">
        <v>1247.7799999999997</v>
      </c>
      <c r="J695" s="849">
        <v>6</v>
      </c>
      <c r="K695" s="849">
        <v>7486.68</v>
      </c>
      <c r="L695" s="849">
        <v>1</v>
      </c>
      <c r="M695" s="849">
        <v>1247.78</v>
      </c>
      <c r="N695" s="849"/>
      <c r="O695" s="849"/>
      <c r="P695" s="837"/>
      <c r="Q695" s="850"/>
    </row>
    <row r="696" spans="1:17" ht="14.45" customHeight="1" x14ac:dyDescent="0.2">
      <c r="A696" s="831" t="s">
        <v>583</v>
      </c>
      <c r="B696" s="832" t="s">
        <v>6411</v>
      </c>
      <c r="C696" s="832" t="s">
        <v>6449</v>
      </c>
      <c r="D696" s="832" t="s">
        <v>7252</v>
      </c>
      <c r="E696" s="832" t="s">
        <v>7251</v>
      </c>
      <c r="F696" s="849">
        <v>7</v>
      </c>
      <c r="G696" s="849">
        <v>9953.23</v>
      </c>
      <c r="H696" s="849">
        <v>1</v>
      </c>
      <c r="I696" s="849">
        <v>1421.8899999999999</v>
      </c>
      <c r="J696" s="849">
        <v>7</v>
      </c>
      <c r="K696" s="849">
        <v>9953.23</v>
      </c>
      <c r="L696" s="849">
        <v>1</v>
      </c>
      <c r="M696" s="849">
        <v>1421.8899999999999</v>
      </c>
      <c r="N696" s="849">
        <v>4</v>
      </c>
      <c r="O696" s="849">
        <v>5687.56</v>
      </c>
      <c r="P696" s="837">
        <v>0.57142857142857151</v>
      </c>
      <c r="Q696" s="850">
        <v>1421.89</v>
      </c>
    </row>
    <row r="697" spans="1:17" ht="14.45" customHeight="1" x14ac:dyDescent="0.2">
      <c r="A697" s="831" t="s">
        <v>583</v>
      </c>
      <c r="B697" s="832" t="s">
        <v>6411</v>
      </c>
      <c r="C697" s="832" t="s">
        <v>6449</v>
      </c>
      <c r="D697" s="832" t="s">
        <v>7253</v>
      </c>
      <c r="E697" s="832" t="s">
        <v>7251</v>
      </c>
      <c r="F697" s="849">
        <v>12</v>
      </c>
      <c r="G697" s="849">
        <v>19873.32</v>
      </c>
      <c r="H697" s="849">
        <v>1.5</v>
      </c>
      <c r="I697" s="849">
        <v>1656.11</v>
      </c>
      <c r="J697" s="849">
        <v>8</v>
      </c>
      <c r="K697" s="849">
        <v>13248.88</v>
      </c>
      <c r="L697" s="849">
        <v>1</v>
      </c>
      <c r="M697" s="849">
        <v>1656.11</v>
      </c>
      <c r="N697" s="849">
        <v>1</v>
      </c>
      <c r="O697" s="849">
        <v>1656.11</v>
      </c>
      <c r="P697" s="837">
        <v>0.125</v>
      </c>
      <c r="Q697" s="850">
        <v>1656.11</v>
      </c>
    </row>
    <row r="698" spans="1:17" ht="14.45" customHeight="1" x14ac:dyDescent="0.2">
      <c r="A698" s="831" t="s">
        <v>583</v>
      </c>
      <c r="B698" s="832" t="s">
        <v>6411</v>
      </c>
      <c r="C698" s="832" t="s">
        <v>6449</v>
      </c>
      <c r="D698" s="832" t="s">
        <v>7254</v>
      </c>
      <c r="E698" s="832" t="s">
        <v>7251</v>
      </c>
      <c r="F698" s="849">
        <v>3</v>
      </c>
      <c r="G698" s="849">
        <v>5338.32</v>
      </c>
      <c r="H698" s="849"/>
      <c r="I698" s="849">
        <v>1779.4399999999998</v>
      </c>
      <c r="J698" s="849"/>
      <c r="K698" s="849"/>
      <c r="L698" s="849"/>
      <c r="M698" s="849"/>
      <c r="N698" s="849">
        <v>3</v>
      </c>
      <c r="O698" s="849">
        <v>5338.32</v>
      </c>
      <c r="P698" s="837"/>
      <c r="Q698" s="850">
        <v>1779.4399999999998</v>
      </c>
    </row>
    <row r="699" spans="1:17" ht="14.45" customHeight="1" x14ac:dyDescent="0.2">
      <c r="A699" s="831" t="s">
        <v>583</v>
      </c>
      <c r="B699" s="832" t="s">
        <v>6411</v>
      </c>
      <c r="C699" s="832" t="s">
        <v>6449</v>
      </c>
      <c r="D699" s="832" t="s">
        <v>7255</v>
      </c>
      <c r="E699" s="832" t="s">
        <v>7256</v>
      </c>
      <c r="F699" s="849"/>
      <c r="G699" s="849"/>
      <c r="H699" s="849"/>
      <c r="I699" s="849"/>
      <c r="J699" s="849">
        <v>2</v>
      </c>
      <c r="K699" s="849">
        <v>2839.64</v>
      </c>
      <c r="L699" s="849">
        <v>1</v>
      </c>
      <c r="M699" s="849">
        <v>1419.82</v>
      </c>
      <c r="N699" s="849">
        <v>4</v>
      </c>
      <c r="O699" s="849">
        <v>5060.32</v>
      </c>
      <c r="P699" s="837">
        <v>1.7820287078643771</v>
      </c>
      <c r="Q699" s="850">
        <v>1265.08</v>
      </c>
    </row>
    <row r="700" spans="1:17" ht="14.45" customHeight="1" x14ac:dyDescent="0.2">
      <c r="A700" s="831" t="s">
        <v>583</v>
      </c>
      <c r="B700" s="832" t="s">
        <v>6411</v>
      </c>
      <c r="C700" s="832" t="s">
        <v>6449</v>
      </c>
      <c r="D700" s="832" t="s">
        <v>7257</v>
      </c>
      <c r="E700" s="832" t="s">
        <v>7256</v>
      </c>
      <c r="F700" s="849"/>
      <c r="G700" s="849"/>
      <c r="H700" s="849"/>
      <c r="I700" s="849"/>
      <c r="J700" s="849">
        <v>3</v>
      </c>
      <c r="K700" s="849">
        <v>4641.87</v>
      </c>
      <c r="L700" s="849">
        <v>1</v>
      </c>
      <c r="M700" s="849">
        <v>1547.29</v>
      </c>
      <c r="N700" s="849">
        <v>5</v>
      </c>
      <c r="O700" s="849">
        <v>7287.21</v>
      </c>
      <c r="P700" s="837">
        <v>1.5698867051425396</v>
      </c>
      <c r="Q700" s="850">
        <v>1457.442</v>
      </c>
    </row>
    <row r="701" spans="1:17" ht="14.45" customHeight="1" x14ac:dyDescent="0.2">
      <c r="A701" s="831" t="s">
        <v>583</v>
      </c>
      <c r="B701" s="832" t="s">
        <v>6411</v>
      </c>
      <c r="C701" s="832" t="s">
        <v>6449</v>
      </c>
      <c r="D701" s="832" t="s">
        <v>7258</v>
      </c>
      <c r="E701" s="832" t="s">
        <v>7256</v>
      </c>
      <c r="F701" s="849"/>
      <c r="G701" s="849"/>
      <c r="H701" s="849"/>
      <c r="I701" s="849"/>
      <c r="J701" s="849">
        <v>1</v>
      </c>
      <c r="K701" s="849">
        <v>1644.71</v>
      </c>
      <c r="L701" s="849">
        <v>1</v>
      </c>
      <c r="M701" s="849">
        <v>1644.71</v>
      </c>
      <c r="N701" s="849"/>
      <c r="O701" s="849"/>
      <c r="P701" s="837"/>
      <c r="Q701" s="850"/>
    </row>
    <row r="702" spans="1:17" ht="14.45" customHeight="1" x14ac:dyDescent="0.2">
      <c r="A702" s="831" t="s">
        <v>583</v>
      </c>
      <c r="B702" s="832" t="s">
        <v>6411</v>
      </c>
      <c r="C702" s="832" t="s">
        <v>6449</v>
      </c>
      <c r="D702" s="832" t="s">
        <v>7259</v>
      </c>
      <c r="E702" s="832" t="s">
        <v>7260</v>
      </c>
      <c r="F702" s="849">
        <v>14</v>
      </c>
      <c r="G702" s="849">
        <v>11050.06</v>
      </c>
      <c r="H702" s="849">
        <v>0.93333333333333346</v>
      </c>
      <c r="I702" s="849">
        <v>789.29</v>
      </c>
      <c r="J702" s="849">
        <v>15</v>
      </c>
      <c r="K702" s="849">
        <v>11839.349999999999</v>
      </c>
      <c r="L702" s="849">
        <v>1</v>
      </c>
      <c r="M702" s="849">
        <v>789.28999999999985</v>
      </c>
      <c r="N702" s="849">
        <v>9</v>
      </c>
      <c r="O702" s="849">
        <v>7103.61</v>
      </c>
      <c r="P702" s="837">
        <v>0.60000000000000009</v>
      </c>
      <c r="Q702" s="850">
        <v>789.29</v>
      </c>
    </row>
    <row r="703" spans="1:17" ht="14.45" customHeight="1" x14ac:dyDescent="0.2">
      <c r="A703" s="831" t="s">
        <v>583</v>
      </c>
      <c r="B703" s="832" t="s">
        <v>6411</v>
      </c>
      <c r="C703" s="832" t="s">
        <v>6449</v>
      </c>
      <c r="D703" s="832" t="s">
        <v>7261</v>
      </c>
      <c r="E703" s="832" t="s">
        <v>7256</v>
      </c>
      <c r="F703" s="849"/>
      <c r="G703" s="849"/>
      <c r="H703" s="849"/>
      <c r="I703" s="849"/>
      <c r="J703" s="849"/>
      <c r="K703" s="849"/>
      <c r="L703" s="849"/>
      <c r="M703" s="849"/>
      <c r="N703" s="849">
        <v>4</v>
      </c>
      <c r="O703" s="849">
        <v>4913.91</v>
      </c>
      <c r="P703" s="837"/>
      <c r="Q703" s="850">
        <v>1228.4775</v>
      </c>
    </row>
    <row r="704" spans="1:17" ht="14.45" customHeight="1" x14ac:dyDescent="0.2">
      <c r="A704" s="831" t="s">
        <v>583</v>
      </c>
      <c r="B704" s="832" t="s">
        <v>6411</v>
      </c>
      <c r="C704" s="832" t="s">
        <v>6449</v>
      </c>
      <c r="D704" s="832" t="s">
        <v>7262</v>
      </c>
      <c r="E704" s="832" t="s">
        <v>7263</v>
      </c>
      <c r="F704" s="849"/>
      <c r="G704" s="849"/>
      <c r="H704" s="849"/>
      <c r="I704" s="849"/>
      <c r="J704" s="849"/>
      <c r="K704" s="849"/>
      <c r="L704" s="849"/>
      <c r="M704" s="849"/>
      <c r="N704" s="849">
        <v>2</v>
      </c>
      <c r="O704" s="849">
        <v>23448.03</v>
      </c>
      <c r="P704" s="837"/>
      <c r="Q704" s="850">
        <v>11724.014999999999</v>
      </c>
    </row>
    <row r="705" spans="1:17" ht="14.45" customHeight="1" x14ac:dyDescent="0.2">
      <c r="A705" s="831" t="s">
        <v>583</v>
      </c>
      <c r="B705" s="832" t="s">
        <v>6411</v>
      </c>
      <c r="C705" s="832" t="s">
        <v>6449</v>
      </c>
      <c r="D705" s="832" t="s">
        <v>7264</v>
      </c>
      <c r="E705" s="832" t="s">
        <v>7265</v>
      </c>
      <c r="F705" s="849">
        <v>1</v>
      </c>
      <c r="G705" s="849">
        <v>13282.04</v>
      </c>
      <c r="H705" s="849"/>
      <c r="I705" s="849">
        <v>13282.04</v>
      </c>
      <c r="J705" s="849"/>
      <c r="K705" s="849"/>
      <c r="L705" s="849"/>
      <c r="M705" s="849"/>
      <c r="N705" s="849">
        <v>1</v>
      </c>
      <c r="O705" s="849">
        <v>13282.04</v>
      </c>
      <c r="P705" s="837"/>
      <c r="Q705" s="850">
        <v>13282.04</v>
      </c>
    </row>
    <row r="706" spans="1:17" ht="14.45" customHeight="1" x14ac:dyDescent="0.2">
      <c r="A706" s="831" t="s">
        <v>583</v>
      </c>
      <c r="B706" s="832" t="s">
        <v>6411</v>
      </c>
      <c r="C706" s="832" t="s">
        <v>6449</v>
      </c>
      <c r="D706" s="832" t="s">
        <v>7266</v>
      </c>
      <c r="E706" s="832" t="s">
        <v>7267</v>
      </c>
      <c r="F706" s="849">
        <v>1</v>
      </c>
      <c r="G706" s="849">
        <v>10628.95</v>
      </c>
      <c r="H706" s="849"/>
      <c r="I706" s="849">
        <v>10628.95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5" customHeight="1" x14ac:dyDescent="0.2">
      <c r="A707" s="831" t="s">
        <v>583</v>
      </c>
      <c r="B707" s="832" t="s">
        <v>6411</v>
      </c>
      <c r="C707" s="832" t="s">
        <v>6449</v>
      </c>
      <c r="D707" s="832" t="s">
        <v>7268</v>
      </c>
      <c r="E707" s="832" t="s">
        <v>7269</v>
      </c>
      <c r="F707" s="849">
        <v>2</v>
      </c>
      <c r="G707" s="849">
        <v>2190.46</v>
      </c>
      <c r="H707" s="849">
        <v>2</v>
      </c>
      <c r="I707" s="849">
        <v>1095.23</v>
      </c>
      <c r="J707" s="849">
        <v>1</v>
      </c>
      <c r="K707" s="849">
        <v>1095.23</v>
      </c>
      <c r="L707" s="849">
        <v>1</v>
      </c>
      <c r="M707" s="849">
        <v>1095.23</v>
      </c>
      <c r="N707" s="849">
        <v>1</v>
      </c>
      <c r="O707" s="849">
        <v>1095.23</v>
      </c>
      <c r="P707" s="837">
        <v>1</v>
      </c>
      <c r="Q707" s="850">
        <v>1095.23</v>
      </c>
    </row>
    <row r="708" spans="1:17" ht="14.45" customHeight="1" x14ac:dyDescent="0.2">
      <c r="A708" s="831" t="s">
        <v>583</v>
      </c>
      <c r="B708" s="832" t="s">
        <v>6411</v>
      </c>
      <c r="C708" s="832" t="s">
        <v>6449</v>
      </c>
      <c r="D708" s="832" t="s">
        <v>7270</v>
      </c>
      <c r="E708" s="832" t="s">
        <v>7271</v>
      </c>
      <c r="F708" s="849">
        <v>7</v>
      </c>
      <c r="G708" s="849">
        <v>6318.6900000000005</v>
      </c>
      <c r="H708" s="849">
        <v>0.77777777777777779</v>
      </c>
      <c r="I708" s="849">
        <v>902.67000000000007</v>
      </c>
      <c r="J708" s="849">
        <v>9</v>
      </c>
      <c r="K708" s="849">
        <v>8124.0300000000007</v>
      </c>
      <c r="L708" s="849">
        <v>1</v>
      </c>
      <c r="M708" s="849">
        <v>902.67000000000007</v>
      </c>
      <c r="N708" s="849">
        <v>3</v>
      </c>
      <c r="O708" s="849">
        <v>2708.01</v>
      </c>
      <c r="P708" s="837">
        <v>0.33333333333333331</v>
      </c>
      <c r="Q708" s="850">
        <v>902.67000000000007</v>
      </c>
    </row>
    <row r="709" spans="1:17" ht="14.45" customHeight="1" x14ac:dyDescent="0.2">
      <c r="A709" s="831" t="s">
        <v>583</v>
      </c>
      <c r="B709" s="832" t="s">
        <v>6411</v>
      </c>
      <c r="C709" s="832" t="s">
        <v>6449</v>
      </c>
      <c r="D709" s="832" t="s">
        <v>7272</v>
      </c>
      <c r="E709" s="832" t="s">
        <v>7271</v>
      </c>
      <c r="F709" s="849">
        <v>3</v>
      </c>
      <c r="G709" s="849">
        <v>3088.26</v>
      </c>
      <c r="H709" s="849">
        <v>0.23076923076923078</v>
      </c>
      <c r="I709" s="849">
        <v>1029.42</v>
      </c>
      <c r="J709" s="849">
        <v>13</v>
      </c>
      <c r="K709" s="849">
        <v>13382.460000000001</v>
      </c>
      <c r="L709" s="849">
        <v>1</v>
      </c>
      <c r="M709" s="849">
        <v>1029.42</v>
      </c>
      <c r="N709" s="849">
        <v>15</v>
      </c>
      <c r="O709" s="849">
        <v>14545.680000000002</v>
      </c>
      <c r="P709" s="837">
        <v>1.0869212386960245</v>
      </c>
      <c r="Q709" s="850">
        <v>969.7120000000001</v>
      </c>
    </row>
    <row r="710" spans="1:17" ht="14.45" customHeight="1" x14ac:dyDescent="0.2">
      <c r="A710" s="831" t="s">
        <v>583</v>
      </c>
      <c r="B710" s="832" t="s">
        <v>6411</v>
      </c>
      <c r="C710" s="832" t="s">
        <v>6449</v>
      </c>
      <c r="D710" s="832" t="s">
        <v>7273</v>
      </c>
      <c r="E710" s="832" t="s">
        <v>7274</v>
      </c>
      <c r="F710" s="849">
        <v>2</v>
      </c>
      <c r="G710" s="849">
        <v>19008.98</v>
      </c>
      <c r="H710" s="849">
        <v>1</v>
      </c>
      <c r="I710" s="849">
        <v>9504.49</v>
      </c>
      <c r="J710" s="849">
        <v>2</v>
      </c>
      <c r="K710" s="849">
        <v>19008.98</v>
      </c>
      <c r="L710" s="849">
        <v>1</v>
      </c>
      <c r="M710" s="849">
        <v>9504.49</v>
      </c>
      <c r="N710" s="849">
        <v>1</v>
      </c>
      <c r="O710" s="849">
        <v>9504.49</v>
      </c>
      <c r="P710" s="837">
        <v>0.5</v>
      </c>
      <c r="Q710" s="850">
        <v>9504.49</v>
      </c>
    </row>
    <row r="711" spans="1:17" ht="14.45" customHeight="1" x14ac:dyDescent="0.2">
      <c r="A711" s="831" t="s">
        <v>583</v>
      </c>
      <c r="B711" s="832" t="s">
        <v>6411</v>
      </c>
      <c r="C711" s="832" t="s">
        <v>6449</v>
      </c>
      <c r="D711" s="832" t="s">
        <v>7275</v>
      </c>
      <c r="E711" s="832" t="s">
        <v>7276</v>
      </c>
      <c r="F711" s="849">
        <v>1</v>
      </c>
      <c r="G711" s="849">
        <v>1707.31</v>
      </c>
      <c r="H711" s="849"/>
      <c r="I711" s="849">
        <v>1707.31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5" customHeight="1" x14ac:dyDescent="0.2">
      <c r="A712" s="831" t="s">
        <v>583</v>
      </c>
      <c r="B712" s="832" t="s">
        <v>6411</v>
      </c>
      <c r="C712" s="832" t="s">
        <v>6449</v>
      </c>
      <c r="D712" s="832" t="s">
        <v>7277</v>
      </c>
      <c r="E712" s="832" t="s">
        <v>7278</v>
      </c>
      <c r="F712" s="849">
        <v>5</v>
      </c>
      <c r="G712" s="849">
        <v>2975</v>
      </c>
      <c r="H712" s="849">
        <v>5</v>
      </c>
      <c r="I712" s="849">
        <v>595</v>
      </c>
      <c r="J712" s="849">
        <v>1</v>
      </c>
      <c r="K712" s="849">
        <v>595</v>
      </c>
      <c r="L712" s="849">
        <v>1</v>
      </c>
      <c r="M712" s="849">
        <v>595</v>
      </c>
      <c r="N712" s="849">
        <v>4</v>
      </c>
      <c r="O712" s="849">
        <v>2380</v>
      </c>
      <c r="P712" s="837">
        <v>4</v>
      </c>
      <c r="Q712" s="850">
        <v>595</v>
      </c>
    </row>
    <row r="713" spans="1:17" ht="14.45" customHeight="1" x14ac:dyDescent="0.2">
      <c r="A713" s="831" t="s">
        <v>583</v>
      </c>
      <c r="B713" s="832" t="s">
        <v>6411</v>
      </c>
      <c r="C713" s="832" t="s">
        <v>6449</v>
      </c>
      <c r="D713" s="832" t="s">
        <v>7279</v>
      </c>
      <c r="E713" s="832" t="s">
        <v>7280</v>
      </c>
      <c r="F713" s="849"/>
      <c r="G713" s="849"/>
      <c r="H713" s="849"/>
      <c r="I713" s="849"/>
      <c r="J713" s="849">
        <v>1</v>
      </c>
      <c r="K713" s="849">
        <v>11201.4</v>
      </c>
      <c r="L713" s="849">
        <v>1</v>
      </c>
      <c r="M713" s="849">
        <v>11201.4</v>
      </c>
      <c r="N713" s="849">
        <v>1</v>
      </c>
      <c r="O713" s="849">
        <v>11201.4</v>
      </c>
      <c r="P713" s="837">
        <v>1</v>
      </c>
      <c r="Q713" s="850">
        <v>11201.4</v>
      </c>
    </row>
    <row r="714" spans="1:17" ht="14.45" customHeight="1" x14ac:dyDescent="0.2">
      <c r="A714" s="831" t="s">
        <v>583</v>
      </c>
      <c r="B714" s="832" t="s">
        <v>6411</v>
      </c>
      <c r="C714" s="832" t="s">
        <v>6449</v>
      </c>
      <c r="D714" s="832" t="s">
        <v>7281</v>
      </c>
      <c r="E714" s="832" t="s">
        <v>7282</v>
      </c>
      <c r="F714" s="849"/>
      <c r="G714" s="849"/>
      <c r="H714" s="849"/>
      <c r="I714" s="849"/>
      <c r="J714" s="849">
        <v>1</v>
      </c>
      <c r="K714" s="849">
        <v>17722.7</v>
      </c>
      <c r="L714" s="849">
        <v>1</v>
      </c>
      <c r="M714" s="849">
        <v>17722.7</v>
      </c>
      <c r="N714" s="849">
        <v>1</v>
      </c>
      <c r="O714" s="849">
        <v>17722.900000000001</v>
      </c>
      <c r="P714" s="837">
        <v>1.0000112849622236</v>
      </c>
      <c r="Q714" s="850">
        <v>17722.900000000001</v>
      </c>
    </row>
    <row r="715" spans="1:17" ht="14.45" customHeight="1" x14ac:dyDescent="0.2">
      <c r="A715" s="831" t="s">
        <v>583</v>
      </c>
      <c r="B715" s="832" t="s">
        <v>6411</v>
      </c>
      <c r="C715" s="832" t="s">
        <v>6449</v>
      </c>
      <c r="D715" s="832" t="s">
        <v>7283</v>
      </c>
      <c r="E715" s="832" t="s">
        <v>7284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935.84</v>
      </c>
      <c r="P715" s="837"/>
      <c r="Q715" s="850">
        <v>935.84</v>
      </c>
    </row>
    <row r="716" spans="1:17" ht="14.45" customHeight="1" x14ac:dyDescent="0.2">
      <c r="A716" s="831" t="s">
        <v>583</v>
      </c>
      <c r="B716" s="832" t="s">
        <v>6411</v>
      </c>
      <c r="C716" s="832" t="s">
        <v>6449</v>
      </c>
      <c r="D716" s="832" t="s">
        <v>7285</v>
      </c>
      <c r="E716" s="832" t="s">
        <v>7286</v>
      </c>
      <c r="F716" s="849">
        <v>4</v>
      </c>
      <c r="G716" s="849">
        <v>895.4</v>
      </c>
      <c r="H716" s="849">
        <v>0.66666666666666674</v>
      </c>
      <c r="I716" s="849">
        <v>223.85</v>
      </c>
      <c r="J716" s="849">
        <v>6</v>
      </c>
      <c r="K716" s="849">
        <v>1343.1</v>
      </c>
      <c r="L716" s="849">
        <v>1</v>
      </c>
      <c r="M716" s="849">
        <v>223.85</v>
      </c>
      <c r="N716" s="849">
        <v>10</v>
      </c>
      <c r="O716" s="849">
        <v>2238.4999999999995</v>
      </c>
      <c r="P716" s="837">
        <v>1.6666666666666665</v>
      </c>
      <c r="Q716" s="850">
        <v>223.84999999999997</v>
      </c>
    </row>
    <row r="717" spans="1:17" ht="14.45" customHeight="1" x14ac:dyDescent="0.2">
      <c r="A717" s="831" t="s">
        <v>583</v>
      </c>
      <c r="B717" s="832" t="s">
        <v>6411</v>
      </c>
      <c r="C717" s="832" t="s">
        <v>6449</v>
      </c>
      <c r="D717" s="832" t="s">
        <v>7287</v>
      </c>
      <c r="E717" s="832" t="s">
        <v>7288</v>
      </c>
      <c r="F717" s="849"/>
      <c r="G717" s="849"/>
      <c r="H717" s="849"/>
      <c r="I717" s="849"/>
      <c r="J717" s="849">
        <v>2</v>
      </c>
      <c r="K717" s="849">
        <v>817.48</v>
      </c>
      <c r="L717" s="849">
        <v>1</v>
      </c>
      <c r="M717" s="849">
        <v>408.74</v>
      </c>
      <c r="N717" s="849"/>
      <c r="O717" s="849"/>
      <c r="P717" s="837"/>
      <c r="Q717" s="850"/>
    </row>
    <row r="718" spans="1:17" ht="14.45" customHeight="1" x14ac:dyDescent="0.2">
      <c r="A718" s="831" t="s">
        <v>583</v>
      </c>
      <c r="B718" s="832" t="s">
        <v>6411</v>
      </c>
      <c r="C718" s="832" t="s">
        <v>6449</v>
      </c>
      <c r="D718" s="832" t="s">
        <v>7289</v>
      </c>
      <c r="E718" s="832" t="s">
        <v>7290</v>
      </c>
      <c r="F718" s="849"/>
      <c r="G718" s="849"/>
      <c r="H718" s="849"/>
      <c r="I718" s="849"/>
      <c r="J718" s="849">
        <v>2</v>
      </c>
      <c r="K718" s="849">
        <v>4340.0600000000004</v>
      </c>
      <c r="L718" s="849">
        <v>1</v>
      </c>
      <c r="M718" s="849">
        <v>2170.0300000000002</v>
      </c>
      <c r="N718" s="849"/>
      <c r="O718" s="849"/>
      <c r="P718" s="837"/>
      <c r="Q718" s="850"/>
    </row>
    <row r="719" spans="1:17" ht="14.45" customHeight="1" x14ac:dyDescent="0.2">
      <c r="A719" s="831" t="s">
        <v>583</v>
      </c>
      <c r="B719" s="832" t="s">
        <v>6411</v>
      </c>
      <c r="C719" s="832" t="s">
        <v>6449</v>
      </c>
      <c r="D719" s="832" t="s">
        <v>7291</v>
      </c>
      <c r="E719" s="832" t="s">
        <v>7292</v>
      </c>
      <c r="F719" s="849"/>
      <c r="G719" s="849"/>
      <c r="H719" s="849"/>
      <c r="I719" s="849"/>
      <c r="J719" s="849">
        <v>2</v>
      </c>
      <c r="K719" s="849">
        <v>19438.599999999999</v>
      </c>
      <c r="L719" s="849">
        <v>1</v>
      </c>
      <c r="M719" s="849">
        <v>9719.2999999999993</v>
      </c>
      <c r="N719" s="849">
        <v>2</v>
      </c>
      <c r="O719" s="849">
        <v>14578.48</v>
      </c>
      <c r="P719" s="837">
        <v>0.74997582130400342</v>
      </c>
      <c r="Q719" s="850">
        <v>7289.24</v>
      </c>
    </row>
    <row r="720" spans="1:17" ht="14.45" customHeight="1" x14ac:dyDescent="0.2">
      <c r="A720" s="831" t="s">
        <v>583</v>
      </c>
      <c r="B720" s="832" t="s">
        <v>6411</v>
      </c>
      <c r="C720" s="832" t="s">
        <v>6449</v>
      </c>
      <c r="D720" s="832" t="s">
        <v>7293</v>
      </c>
      <c r="E720" s="832" t="s">
        <v>7294</v>
      </c>
      <c r="F720" s="849"/>
      <c r="G720" s="849"/>
      <c r="H720" s="849"/>
      <c r="I720" s="849"/>
      <c r="J720" s="849">
        <v>1</v>
      </c>
      <c r="K720" s="849">
        <v>6397.2</v>
      </c>
      <c r="L720" s="849">
        <v>1</v>
      </c>
      <c r="M720" s="849">
        <v>6397.2</v>
      </c>
      <c r="N720" s="849"/>
      <c r="O720" s="849"/>
      <c r="P720" s="837"/>
      <c r="Q720" s="850"/>
    </row>
    <row r="721" spans="1:17" ht="14.45" customHeight="1" x14ac:dyDescent="0.2">
      <c r="A721" s="831" t="s">
        <v>583</v>
      </c>
      <c r="B721" s="832" t="s">
        <v>6411</v>
      </c>
      <c r="C721" s="832" t="s">
        <v>6449</v>
      </c>
      <c r="D721" s="832" t="s">
        <v>7295</v>
      </c>
      <c r="E721" s="832" t="s">
        <v>7296</v>
      </c>
      <c r="F721" s="849">
        <v>5</v>
      </c>
      <c r="G721" s="849">
        <v>346144.95</v>
      </c>
      <c r="H721" s="849">
        <v>0.5577299436564499</v>
      </c>
      <c r="I721" s="849">
        <v>69228.990000000005</v>
      </c>
      <c r="J721" s="849">
        <v>9</v>
      </c>
      <c r="K721" s="849">
        <v>620631.82000000007</v>
      </c>
      <c r="L721" s="849">
        <v>1</v>
      </c>
      <c r="M721" s="849">
        <v>68959.09111111112</v>
      </c>
      <c r="N721" s="849">
        <v>3</v>
      </c>
      <c r="O721" s="849">
        <v>200399.69999999998</v>
      </c>
      <c r="P721" s="837">
        <v>0.32289627044904007</v>
      </c>
      <c r="Q721" s="850">
        <v>66799.899999999994</v>
      </c>
    </row>
    <row r="722" spans="1:17" ht="14.45" customHeight="1" x14ac:dyDescent="0.2">
      <c r="A722" s="831" t="s">
        <v>583</v>
      </c>
      <c r="B722" s="832" t="s">
        <v>6411</v>
      </c>
      <c r="C722" s="832" t="s">
        <v>6449</v>
      </c>
      <c r="D722" s="832" t="s">
        <v>7297</v>
      </c>
      <c r="E722" s="832" t="s">
        <v>7298</v>
      </c>
      <c r="F722" s="849">
        <v>1</v>
      </c>
      <c r="G722" s="849">
        <v>2156.67</v>
      </c>
      <c r="H722" s="849">
        <v>1</v>
      </c>
      <c r="I722" s="849">
        <v>2156.67</v>
      </c>
      <c r="J722" s="849">
        <v>1</v>
      </c>
      <c r="K722" s="849">
        <v>2156.67</v>
      </c>
      <c r="L722" s="849">
        <v>1</v>
      </c>
      <c r="M722" s="849">
        <v>2156.67</v>
      </c>
      <c r="N722" s="849"/>
      <c r="O722" s="849"/>
      <c r="P722" s="837"/>
      <c r="Q722" s="850"/>
    </row>
    <row r="723" spans="1:17" ht="14.45" customHeight="1" x14ac:dyDescent="0.2">
      <c r="A723" s="831" t="s">
        <v>583</v>
      </c>
      <c r="B723" s="832" t="s">
        <v>6411</v>
      </c>
      <c r="C723" s="832" t="s">
        <v>6449</v>
      </c>
      <c r="D723" s="832" t="s">
        <v>7299</v>
      </c>
      <c r="E723" s="832" t="s">
        <v>7298</v>
      </c>
      <c r="F723" s="849">
        <v>2</v>
      </c>
      <c r="G723" s="849">
        <v>11416.58</v>
      </c>
      <c r="H723" s="849"/>
      <c r="I723" s="849">
        <v>5708.29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5" customHeight="1" x14ac:dyDescent="0.2">
      <c r="A724" s="831" t="s">
        <v>583</v>
      </c>
      <c r="B724" s="832" t="s">
        <v>6411</v>
      </c>
      <c r="C724" s="832" t="s">
        <v>6449</v>
      </c>
      <c r="D724" s="832" t="s">
        <v>7300</v>
      </c>
      <c r="E724" s="832" t="s">
        <v>7301</v>
      </c>
      <c r="F724" s="849">
        <v>2</v>
      </c>
      <c r="G724" s="849">
        <v>7876.36</v>
      </c>
      <c r="H724" s="849">
        <v>2</v>
      </c>
      <c r="I724" s="849">
        <v>3938.18</v>
      </c>
      <c r="J724" s="849">
        <v>1</v>
      </c>
      <c r="K724" s="849">
        <v>3938.18</v>
      </c>
      <c r="L724" s="849">
        <v>1</v>
      </c>
      <c r="M724" s="849">
        <v>3938.18</v>
      </c>
      <c r="N724" s="849"/>
      <c r="O724" s="849"/>
      <c r="P724" s="837"/>
      <c r="Q724" s="850"/>
    </row>
    <row r="725" spans="1:17" ht="14.45" customHeight="1" x14ac:dyDescent="0.2">
      <c r="A725" s="831" t="s">
        <v>583</v>
      </c>
      <c r="B725" s="832" t="s">
        <v>6411</v>
      </c>
      <c r="C725" s="832" t="s">
        <v>6449</v>
      </c>
      <c r="D725" s="832" t="s">
        <v>7302</v>
      </c>
      <c r="E725" s="832" t="s">
        <v>7303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1796</v>
      </c>
      <c r="P725" s="837"/>
      <c r="Q725" s="850">
        <v>1796</v>
      </c>
    </row>
    <row r="726" spans="1:17" ht="14.45" customHeight="1" x14ac:dyDescent="0.2">
      <c r="A726" s="831" t="s">
        <v>583</v>
      </c>
      <c r="B726" s="832" t="s">
        <v>6411</v>
      </c>
      <c r="C726" s="832" t="s">
        <v>6449</v>
      </c>
      <c r="D726" s="832" t="s">
        <v>7304</v>
      </c>
      <c r="E726" s="832" t="s">
        <v>7305</v>
      </c>
      <c r="F726" s="849"/>
      <c r="G726" s="849"/>
      <c r="H726" s="849"/>
      <c r="I726" s="849"/>
      <c r="J726" s="849">
        <v>1</v>
      </c>
      <c r="K726" s="849">
        <v>1657.27</v>
      </c>
      <c r="L726" s="849">
        <v>1</v>
      </c>
      <c r="M726" s="849">
        <v>1657.27</v>
      </c>
      <c r="N726" s="849">
        <v>1</v>
      </c>
      <c r="O726" s="849">
        <v>1657.27</v>
      </c>
      <c r="P726" s="837">
        <v>1</v>
      </c>
      <c r="Q726" s="850">
        <v>1657.27</v>
      </c>
    </row>
    <row r="727" spans="1:17" ht="14.45" customHeight="1" x14ac:dyDescent="0.2">
      <c r="A727" s="831" t="s">
        <v>583</v>
      </c>
      <c r="B727" s="832" t="s">
        <v>6411</v>
      </c>
      <c r="C727" s="832" t="s">
        <v>6449</v>
      </c>
      <c r="D727" s="832" t="s">
        <v>7306</v>
      </c>
      <c r="E727" s="832" t="s">
        <v>7307</v>
      </c>
      <c r="F727" s="849">
        <v>1</v>
      </c>
      <c r="G727" s="849">
        <v>1796</v>
      </c>
      <c r="H727" s="849">
        <v>0.33333333333333331</v>
      </c>
      <c r="I727" s="849">
        <v>1796</v>
      </c>
      <c r="J727" s="849">
        <v>3</v>
      </c>
      <c r="K727" s="849">
        <v>5388</v>
      </c>
      <c r="L727" s="849">
        <v>1</v>
      </c>
      <c r="M727" s="849">
        <v>1796</v>
      </c>
      <c r="N727" s="849">
        <v>1</v>
      </c>
      <c r="O727" s="849">
        <v>960.74</v>
      </c>
      <c r="P727" s="837">
        <v>0.17831106161841129</v>
      </c>
      <c r="Q727" s="850">
        <v>960.74</v>
      </c>
    </row>
    <row r="728" spans="1:17" ht="14.45" customHeight="1" x14ac:dyDescent="0.2">
      <c r="A728" s="831" t="s">
        <v>583</v>
      </c>
      <c r="B728" s="832" t="s">
        <v>6411</v>
      </c>
      <c r="C728" s="832" t="s">
        <v>6449</v>
      </c>
      <c r="D728" s="832" t="s">
        <v>7308</v>
      </c>
      <c r="E728" s="832" t="s">
        <v>7309</v>
      </c>
      <c r="F728" s="849">
        <v>1</v>
      </c>
      <c r="G728" s="849">
        <v>1796</v>
      </c>
      <c r="H728" s="849"/>
      <c r="I728" s="849">
        <v>1796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5" customHeight="1" x14ac:dyDescent="0.2">
      <c r="A729" s="831" t="s">
        <v>583</v>
      </c>
      <c r="B729" s="832" t="s">
        <v>6411</v>
      </c>
      <c r="C729" s="832" t="s">
        <v>6449</v>
      </c>
      <c r="D729" s="832" t="s">
        <v>7310</v>
      </c>
      <c r="E729" s="832" t="s">
        <v>7311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3360</v>
      </c>
      <c r="P729" s="837"/>
      <c r="Q729" s="850">
        <v>3360</v>
      </c>
    </row>
    <row r="730" spans="1:17" ht="14.45" customHeight="1" x14ac:dyDescent="0.2">
      <c r="A730" s="831" t="s">
        <v>583</v>
      </c>
      <c r="B730" s="832" t="s">
        <v>6411</v>
      </c>
      <c r="C730" s="832" t="s">
        <v>6449</v>
      </c>
      <c r="D730" s="832" t="s">
        <v>7312</v>
      </c>
      <c r="E730" s="832" t="s">
        <v>7311</v>
      </c>
      <c r="F730" s="849">
        <v>4</v>
      </c>
      <c r="G730" s="849">
        <v>13440</v>
      </c>
      <c r="H730" s="849"/>
      <c r="I730" s="849">
        <v>3360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5" customHeight="1" x14ac:dyDescent="0.2">
      <c r="A731" s="831" t="s">
        <v>583</v>
      </c>
      <c r="B731" s="832" t="s">
        <v>6411</v>
      </c>
      <c r="C731" s="832" t="s">
        <v>6449</v>
      </c>
      <c r="D731" s="832" t="s">
        <v>7313</v>
      </c>
      <c r="E731" s="832" t="s">
        <v>7314</v>
      </c>
      <c r="F731" s="849"/>
      <c r="G731" s="849"/>
      <c r="H731" s="849"/>
      <c r="I731" s="849"/>
      <c r="J731" s="849">
        <v>1</v>
      </c>
      <c r="K731" s="849">
        <v>2016</v>
      </c>
      <c r="L731" s="849">
        <v>1</v>
      </c>
      <c r="M731" s="849">
        <v>2016</v>
      </c>
      <c r="N731" s="849"/>
      <c r="O731" s="849"/>
      <c r="P731" s="837"/>
      <c r="Q731" s="850"/>
    </row>
    <row r="732" spans="1:17" ht="14.45" customHeight="1" x14ac:dyDescent="0.2">
      <c r="A732" s="831" t="s">
        <v>583</v>
      </c>
      <c r="B732" s="832" t="s">
        <v>6411</v>
      </c>
      <c r="C732" s="832" t="s">
        <v>6449</v>
      </c>
      <c r="D732" s="832" t="s">
        <v>7315</v>
      </c>
      <c r="E732" s="832" t="s">
        <v>7316</v>
      </c>
      <c r="F732" s="849"/>
      <c r="G732" s="849"/>
      <c r="H732" s="849"/>
      <c r="I732" s="849"/>
      <c r="J732" s="849">
        <v>1</v>
      </c>
      <c r="K732" s="849">
        <v>1396.5</v>
      </c>
      <c r="L732" s="849">
        <v>1</v>
      </c>
      <c r="M732" s="849">
        <v>1396.5</v>
      </c>
      <c r="N732" s="849"/>
      <c r="O732" s="849"/>
      <c r="P732" s="837"/>
      <c r="Q732" s="850"/>
    </row>
    <row r="733" spans="1:17" ht="14.45" customHeight="1" x14ac:dyDescent="0.2">
      <c r="A733" s="831" t="s">
        <v>583</v>
      </c>
      <c r="B733" s="832" t="s">
        <v>6411</v>
      </c>
      <c r="C733" s="832" t="s">
        <v>6449</v>
      </c>
      <c r="D733" s="832" t="s">
        <v>7317</v>
      </c>
      <c r="E733" s="832" t="s">
        <v>7318</v>
      </c>
      <c r="F733" s="849">
        <v>1</v>
      </c>
      <c r="G733" s="849">
        <v>8103</v>
      </c>
      <c r="H733" s="849"/>
      <c r="I733" s="849">
        <v>8103</v>
      </c>
      <c r="J733" s="849"/>
      <c r="K733" s="849"/>
      <c r="L733" s="849"/>
      <c r="M733" s="849"/>
      <c r="N733" s="849">
        <v>1</v>
      </c>
      <c r="O733" s="849">
        <v>7482.85</v>
      </c>
      <c r="P733" s="837"/>
      <c r="Q733" s="850">
        <v>7482.85</v>
      </c>
    </row>
    <row r="734" spans="1:17" ht="14.45" customHeight="1" x14ac:dyDescent="0.2">
      <c r="A734" s="831" t="s">
        <v>583</v>
      </c>
      <c r="B734" s="832" t="s">
        <v>6411</v>
      </c>
      <c r="C734" s="832" t="s">
        <v>6449</v>
      </c>
      <c r="D734" s="832" t="s">
        <v>7319</v>
      </c>
      <c r="E734" s="832" t="s">
        <v>7320</v>
      </c>
      <c r="F734" s="849">
        <v>1</v>
      </c>
      <c r="G734" s="849">
        <v>5672</v>
      </c>
      <c r="H734" s="849"/>
      <c r="I734" s="849">
        <v>5672</v>
      </c>
      <c r="J734" s="849"/>
      <c r="K734" s="849"/>
      <c r="L734" s="849"/>
      <c r="M734" s="849"/>
      <c r="N734" s="849">
        <v>1</v>
      </c>
      <c r="O734" s="849">
        <v>5672</v>
      </c>
      <c r="P734" s="837"/>
      <c r="Q734" s="850">
        <v>5672</v>
      </c>
    </row>
    <row r="735" spans="1:17" ht="14.45" customHeight="1" x14ac:dyDescent="0.2">
      <c r="A735" s="831" t="s">
        <v>583</v>
      </c>
      <c r="B735" s="832" t="s">
        <v>6411</v>
      </c>
      <c r="C735" s="832" t="s">
        <v>6449</v>
      </c>
      <c r="D735" s="832" t="s">
        <v>7321</v>
      </c>
      <c r="E735" s="832" t="s">
        <v>7322</v>
      </c>
      <c r="F735" s="849"/>
      <c r="G735" s="849"/>
      <c r="H735" s="849"/>
      <c r="I735" s="849"/>
      <c r="J735" s="849">
        <v>1</v>
      </c>
      <c r="K735" s="849">
        <v>5860.64</v>
      </c>
      <c r="L735" s="849">
        <v>1</v>
      </c>
      <c r="M735" s="849">
        <v>5860.64</v>
      </c>
      <c r="N735" s="849"/>
      <c r="O735" s="849"/>
      <c r="P735" s="837"/>
      <c r="Q735" s="850"/>
    </row>
    <row r="736" spans="1:17" ht="14.45" customHeight="1" x14ac:dyDescent="0.2">
      <c r="A736" s="831" t="s">
        <v>583</v>
      </c>
      <c r="B736" s="832" t="s">
        <v>6411</v>
      </c>
      <c r="C736" s="832" t="s">
        <v>6449</v>
      </c>
      <c r="D736" s="832" t="s">
        <v>7323</v>
      </c>
      <c r="E736" s="832" t="s">
        <v>7324</v>
      </c>
      <c r="F736" s="849"/>
      <c r="G736" s="849"/>
      <c r="H736" s="849"/>
      <c r="I736" s="849"/>
      <c r="J736" s="849"/>
      <c r="K736" s="849"/>
      <c r="L736" s="849"/>
      <c r="M736" s="849"/>
      <c r="N736" s="849">
        <v>3</v>
      </c>
      <c r="O736" s="849">
        <v>1455.06</v>
      </c>
      <c r="P736" s="837"/>
      <c r="Q736" s="850">
        <v>485.02</v>
      </c>
    </row>
    <row r="737" spans="1:17" ht="14.45" customHeight="1" x14ac:dyDescent="0.2">
      <c r="A737" s="831" t="s">
        <v>583</v>
      </c>
      <c r="B737" s="832" t="s">
        <v>6411</v>
      </c>
      <c r="C737" s="832" t="s">
        <v>6449</v>
      </c>
      <c r="D737" s="832" t="s">
        <v>7325</v>
      </c>
      <c r="E737" s="832" t="s">
        <v>7324</v>
      </c>
      <c r="F737" s="849"/>
      <c r="G737" s="849"/>
      <c r="H737" s="849"/>
      <c r="I737" s="849"/>
      <c r="J737" s="849">
        <v>2</v>
      </c>
      <c r="K737" s="849">
        <v>723.38</v>
      </c>
      <c r="L737" s="849">
        <v>1</v>
      </c>
      <c r="M737" s="849">
        <v>361.69</v>
      </c>
      <c r="N737" s="849">
        <v>9</v>
      </c>
      <c r="O737" s="849">
        <v>2985.8900000000003</v>
      </c>
      <c r="P737" s="837">
        <v>4.1276922226215822</v>
      </c>
      <c r="Q737" s="850">
        <v>331.76555555555558</v>
      </c>
    </row>
    <row r="738" spans="1:17" ht="14.45" customHeight="1" x14ac:dyDescent="0.2">
      <c r="A738" s="831" t="s">
        <v>583</v>
      </c>
      <c r="B738" s="832" t="s">
        <v>6411</v>
      </c>
      <c r="C738" s="832" t="s">
        <v>6449</v>
      </c>
      <c r="D738" s="832" t="s">
        <v>7326</v>
      </c>
      <c r="E738" s="832" t="s">
        <v>7327</v>
      </c>
      <c r="F738" s="849">
        <v>3</v>
      </c>
      <c r="G738" s="849">
        <v>13854</v>
      </c>
      <c r="H738" s="849"/>
      <c r="I738" s="849">
        <v>4618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5" customHeight="1" x14ac:dyDescent="0.2">
      <c r="A739" s="831" t="s">
        <v>583</v>
      </c>
      <c r="B739" s="832" t="s">
        <v>6411</v>
      </c>
      <c r="C739" s="832" t="s">
        <v>6449</v>
      </c>
      <c r="D739" s="832" t="s">
        <v>7328</v>
      </c>
      <c r="E739" s="832" t="s">
        <v>7329</v>
      </c>
      <c r="F739" s="849">
        <v>2</v>
      </c>
      <c r="G739" s="849">
        <v>9352</v>
      </c>
      <c r="H739" s="849">
        <v>2</v>
      </c>
      <c r="I739" s="849">
        <v>4676</v>
      </c>
      <c r="J739" s="849">
        <v>1</v>
      </c>
      <c r="K739" s="849">
        <v>4676</v>
      </c>
      <c r="L739" s="849">
        <v>1</v>
      </c>
      <c r="M739" s="849">
        <v>4676</v>
      </c>
      <c r="N739" s="849">
        <v>2</v>
      </c>
      <c r="O739" s="849">
        <v>8801.630000000001</v>
      </c>
      <c r="P739" s="837">
        <v>1.8822989734816085</v>
      </c>
      <c r="Q739" s="850">
        <v>4400.8150000000005</v>
      </c>
    </row>
    <row r="740" spans="1:17" ht="14.45" customHeight="1" x14ac:dyDescent="0.2">
      <c r="A740" s="831" t="s">
        <v>583</v>
      </c>
      <c r="B740" s="832" t="s">
        <v>6411</v>
      </c>
      <c r="C740" s="832" t="s">
        <v>6449</v>
      </c>
      <c r="D740" s="832" t="s">
        <v>7330</v>
      </c>
      <c r="E740" s="832" t="s">
        <v>7329</v>
      </c>
      <c r="F740" s="849">
        <v>12</v>
      </c>
      <c r="G740" s="849">
        <v>7104</v>
      </c>
      <c r="H740" s="849"/>
      <c r="I740" s="849">
        <v>592</v>
      </c>
      <c r="J740" s="849"/>
      <c r="K740" s="849"/>
      <c r="L740" s="849"/>
      <c r="M740" s="849"/>
      <c r="N740" s="849">
        <v>8</v>
      </c>
      <c r="O740" s="849">
        <v>4427.2800000000007</v>
      </c>
      <c r="P740" s="837"/>
      <c r="Q740" s="850">
        <v>553.41000000000008</v>
      </c>
    </row>
    <row r="741" spans="1:17" ht="14.45" customHeight="1" x14ac:dyDescent="0.2">
      <c r="A741" s="831" t="s">
        <v>583</v>
      </c>
      <c r="B741" s="832" t="s">
        <v>6411</v>
      </c>
      <c r="C741" s="832" t="s">
        <v>6449</v>
      </c>
      <c r="D741" s="832" t="s">
        <v>7331</v>
      </c>
      <c r="E741" s="832" t="s">
        <v>7332</v>
      </c>
      <c r="F741" s="849">
        <v>1</v>
      </c>
      <c r="G741" s="849">
        <v>556.5</v>
      </c>
      <c r="H741" s="849"/>
      <c r="I741" s="849">
        <v>556.5</v>
      </c>
      <c r="J741" s="849"/>
      <c r="K741" s="849"/>
      <c r="L741" s="849"/>
      <c r="M741" s="849"/>
      <c r="N741" s="849">
        <v>5</v>
      </c>
      <c r="O741" s="849">
        <v>2637.58</v>
      </c>
      <c r="P741" s="837"/>
      <c r="Q741" s="850">
        <v>527.51599999999996</v>
      </c>
    </row>
    <row r="742" spans="1:17" ht="14.45" customHeight="1" x14ac:dyDescent="0.2">
      <c r="A742" s="831" t="s">
        <v>583</v>
      </c>
      <c r="B742" s="832" t="s">
        <v>6411</v>
      </c>
      <c r="C742" s="832" t="s">
        <v>6449</v>
      </c>
      <c r="D742" s="832" t="s">
        <v>7333</v>
      </c>
      <c r="E742" s="832" t="s">
        <v>7334</v>
      </c>
      <c r="F742" s="849">
        <v>2</v>
      </c>
      <c r="G742" s="849">
        <v>1704.62</v>
      </c>
      <c r="H742" s="849"/>
      <c r="I742" s="849">
        <v>852.31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5" customHeight="1" x14ac:dyDescent="0.2">
      <c r="A743" s="831" t="s">
        <v>583</v>
      </c>
      <c r="B743" s="832" t="s">
        <v>6411</v>
      </c>
      <c r="C743" s="832" t="s">
        <v>6449</v>
      </c>
      <c r="D743" s="832" t="s">
        <v>7335</v>
      </c>
      <c r="E743" s="832" t="s">
        <v>7336</v>
      </c>
      <c r="F743" s="849">
        <v>3.9</v>
      </c>
      <c r="G743" s="849">
        <v>982.93000000000006</v>
      </c>
      <c r="H743" s="849">
        <v>1.1818750225449999</v>
      </c>
      <c r="I743" s="849">
        <v>252.03333333333336</v>
      </c>
      <c r="J743" s="849">
        <v>3.3</v>
      </c>
      <c r="K743" s="849">
        <v>831.67000000000007</v>
      </c>
      <c r="L743" s="849">
        <v>1</v>
      </c>
      <c r="M743" s="849">
        <v>252.02121212121216</v>
      </c>
      <c r="N743" s="849">
        <v>1.7000000000000002</v>
      </c>
      <c r="O743" s="849">
        <v>428.42999999999995</v>
      </c>
      <c r="P743" s="837">
        <v>0.51514422787884606</v>
      </c>
      <c r="Q743" s="850">
        <v>252.01764705882348</v>
      </c>
    </row>
    <row r="744" spans="1:17" ht="14.45" customHeight="1" x14ac:dyDescent="0.2">
      <c r="A744" s="831" t="s">
        <v>583</v>
      </c>
      <c r="B744" s="832" t="s">
        <v>6411</v>
      </c>
      <c r="C744" s="832" t="s">
        <v>6449</v>
      </c>
      <c r="D744" s="832" t="s">
        <v>7062</v>
      </c>
      <c r="E744" s="832" t="s">
        <v>7337</v>
      </c>
      <c r="F744" s="849"/>
      <c r="G744" s="849"/>
      <c r="H744" s="849"/>
      <c r="I744" s="849"/>
      <c r="J744" s="849">
        <v>0.2</v>
      </c>
      <c r="K744" s="849">
        <v>958.12</v>
      </c>
      <c r="L744" s="849">
        <v>1</v>
      </c>
      <c r="M744" s="849">
        <v>4790.5999999999995</v>
      </c>
      <c r="N744" s="849"/>
      <c r="O744" s="849"/>
      <c r="P744" s="837"/>
      <c r="Q744" s="850"/>
    </row>
    <row r="745" spans="1:17" ht="14.45" customHeight="1" x14ac:dyDescent="0.2">
      <c r="A745" s="831" t="s">
        <v>583</v>
      </c>
      <c r="B745" s="832" t="s">
        <v>6411</v>
      </c>
      <c r="C745" s="832" t="s">
        <v>6449</v>
      </c>
      <c r="D745" s="832" t="s">
        <v>7338</v>
      </c>
      <c r="E745" s="832" t="s">
        <v>7339</v>
      </c>
      <c r="F745" s="849"/>
      <c r="G745" s="849"/>
      <c r="H745" s="849"/>
      <c r="I745" s="849"/>
      <c r="J745" s="849"/>
      <c r="K745" s="849"/>
      <c r="L745" s="849"/>
      <c r="M745" s="849"/>
      <c r="N745" s="849">
        <v>2</v>
      </c>
      <c r="O745" s="849">
        <v>1123.42</v>
      </c>
      <c r="P745" s="837"/>
      <c r="Q745" s="850">
        <v>561.71</v>
      </c>
    </row>
    <row r="746" spans="1:17" ht="14.45" customHeight="1" x14ac:dyDescent="0.2">
      <c r="A746" s="831" t="s">
        <v>583</v>
      </c>
      <c r="B746" s="832" t="s">
        <v>6411</v>
      </c>
      <c r="C746" s="832" t="s">
        <v>6449</v>
      </c>
      <c r="D746" s="832" t="s">
        <v>7340</v>
      </c>
      <c r="E746" s="832" t="s">
        <v>7336</v>
      </c>
      <c r="F746" s="849"/>
      <c r="G746" s="849"/>
      <c r="H746" s="849"/>
      <c r="I746" s="849"/>
      <c r="J746" s="849">
        <v>8</v>
      </c>
      <c r="K746" s="849">
        <v>4377.6000000000004</v>
      </c>
      <c r="L746" s="849">
        <v>1</v>
      </c>
      <c r="M746" s="849">
        <v>547.20000000000005</v>
      </c>
      <c r="N746" s="849"/>
      <c r="O746" s="849"/>
      <c r="P746" s="837"/>
      <c r="Q746" s="850"/>
    </row>
    <row r="747" spans="1:17" ht="14.45" customHeight="1" x14ac:dyDescent="0.2">
      <c r="A747" s="831" t="s">
        <v>583</v>
      </c>
      <c r="B747" s="832" t="s">
        <v>6411</v>
      </c>
      <c r="C747" s="832" t="s">
        <v>6449</v>
      </c>
      <c r="D747" s="832" t="s">
        <v>7341</v>
      </c>
      <c r="E747" s="832" t="s">
        <v>7336</v>
      </c>
      <c r="F747" s="849">
        <v>39</v>
      </c>
      <c r="G747" s="849">
        <v>72105.929999999993</v>
      </c>
      <c r="H747" s="849">
        <v>0.77157889082403841</v>
      </c>
      <c r="I747" s="849">
        <v>1848.87</v>
      </c>
      <c r="J747" s="849">
        <v>52</v>
      </c>
      <c r="K747" s="849">
        <v>93452.439999999988</v>
      </c>
      <c r="L747" s="849">
        <v>1</v>
      </c>
      <c r="M747" s="849">
        <v>1797.1623076923074</v>
      </c>
      <c r="N747" s="849">
        <v>30</v>
      </c>
      <c r="O747" s="849">
        <v>48475.219999999994</v>
      </c>
      <c r="P747" s="837">
        <v>0.51871540218746559</v>
      </c>
      <c r="Q747" s="850">
        <v>1615.8406666666665</v>
      </c>
    </row>
    <row r="748" spans="1:17" ht="14.45" customHeight="1" x14ac:dyDescent="0.2">
      <c r="A748" s="831" t="s">
        <v>583</v>
      </c>
      <c r="B748" s="832" t="s">
        <v>6411</v>
      </c>
      <c r="C748" s="832" t="s">
        <v>6449</v>
      </c>
      <c r="D748" s="832" t="s">
        <v>7342</v>
      </c>
      <c r="E748" s="832" t="s">
        <v>7343</v>
      </c>
      <c r="F748" s="849"/>
      <c r="G748" s="849"/>
      <c r="H748" s="849"/>
      <c r="I748" s="849"/>
      <c r="J748" s="849"/>
      <c r="K748" s="849"/>
      <c r="L748" s="849"/>
      <c r="M748" s="849"/>
      <c r="N748" s="849">
        <v>8</v>
      </c>
      <c r="O748" s="849">
        <v>4048</v>
      </c>
      <c r="P748" s="837"/>
      <c r="Q748" s="850">
        <v>506</v>
      </c>
    </row>
    <row r="749" spans="1:17" ht="14.45" customHeight="1" x14ac:dyDescent="0.2">
      <c r="A749" s="831" t="s">
        <v>583</v>
      </c>
      <c r="B749" s="832" t="s">
        <v>6411</v>
      </c>
      <c r="C749" s="832" t="s">
        <v>6449</v>
      </c>
      <c r="D749" s="832" t="s">
        <v>7344</v>
      </c>
      <c r="E749" s="832" t="s">
        <v>7345</v>
      </c>
      <c r="F749" s="849">
        <v>3</v>
      </c>
      <c r="G749" s="849">
        <v>3699.81</v>
      </c>
      <c r="H749" s="849"/>
      <c r="I749" s="849">
        <v>1233.27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5" customHeight="1" x14ac:dyDescent="0.2">
      <c r="A750" s="831" t="s">
        <v>583</v>
      </c>
      <c r="B750" s="832" t="s">
        <v>6411</v>
      </c>
      <c r="C750" s="832" t="s">
        <v>6449</v>
      </c>
      <c r="D750" s="832" t="s">
        <v>7346</v>
      </c>
      <c r="E750" s="832" t="s">
        <v>7347</v>
      </c>
      <c r="F750" s="849">
        <v>1</v>
      </c>
      <c r="G750" s="849">
        <v>5774.62</v>
      </c>
      <c r="H750" s="849"/>
      <c r="I750" s="849">
        <v>5774.62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5" customHeight="1" x14ac:dyDescent="0.2">
      <c r="A751" s="831" t="s">
        <v>583</v>
      </c>
      <c r="B751" s="832" t="s">
        <v>6411</v>
      </c>
      <c r="C751" s="832" t="s">
        <v>6449</v>
      </c>
      <c r="D751" s="832" t="s">
        <v>7348</v>
      </c>
      <c r="E751" s="832" t="s">
        <v>7349</v>
      </c>
      <c r="F751" s="849">
        <v>1</v>
      </c>
      <c r="G751" s="849">
        <v>8704.42</v>
      </c>
      <c r="H751" s="849"/>
      <c r="I751" s="849">
        <v>8704.42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5" customHeight="1" x14ac:dyDescent="0.2">
      <c r="A752" s="831" t="s">
        <v>583</v>
      </c>
      <c r="B752" s="832" t="s">
        <v>6411</v>
      </c>
      <c r="C752" s="832" t="s">
        <v>6449</v>
      </c>
      <c r="D752" s="832" t="s">
        <v>7350</v>
      </c>
      <c r="E752" s="832" t="s">
        <v>7349</v>
      </c>
      <c r="F752" s="849">
        <v>1</v>
      </c>
      <c r="G752" s="849">
        <v>9397.75</v>
      </c>
      <c r="H752" s="849"/>
      <c r="I752" s="849">
        <v>9397.75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5" customHeight="1" x14ac:dyDescent="0.2">
      <c r="A753" s="831" t="s">
        <v>583</v>
      </c>
      <c r="B753" s="832" t="s">
        <v>6411</v>
      </c>
      <c r="C753" s="832" t="s">
        <v>6449</v>
      </c>
      <c r="D753" s="832" t="s">
        <v>7351</v>
      </c>
      <c r="E753" s="832" t="s">
        <v>7352</v>
      </c>
      <c r="F753" s="849">
        <v>2</v>
      </c>
      <c r="G753" s="849">
        <v>3328.8</v>
      </c>
      <c r="H753" s="849"/>
      <c r="I753" s="849">
        <v>1664.4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5" customHeight="1" x14ac:dyDescent="0.2">
      <c r="A754" s="831" t="s">
        <v>583</v>
      </c>
      <c r="B754" s="832" t="s">
        <v>6411</v>
      </c>
      <c r="C754" s="832" t="s">
        <v>6449</v>
      </c>
      <c r="D754" s="832" t="s">
        <v>7353</v>
      </c>
      <c r="E754" s="832" t="s">
        <v>7354</v>
      </c>
      <c r="F754" s="849"/>
      <c r="G754" s="849"/>
      <c r="H754" s="849"/>
      <c r="I754" s="849"/>
      <c r="J754" s="849">
        <v>0.1</v>
      </c>
      <c r="K754" s="849">
        <v>2089.3000000000002</v>
      </c>
      <c r="L754" s="849">
        <v>1</v>
      </c>
      <c r="M754" s="849">
        <v>20893</v>
      </c>
      <c r="N754" s="849"/>
      <c r="O754" s="849"/>
      <c r="P754" s="837"/>
      <c r="Q754" s="850"/>
    </row>
    <row r="755" spans="1:17" ht="14.45" customHeight="1" x14ac:dyDescent="0.2">
      <c r="A755" s="831" t="s">
        <v>583</v>
      </c>
      <c r="B755" s="832" t="s">
        <v>6411</v>
      </c>
      <c r="C755" s="832" t="s">
        <v>6449</v>
      </c>
      <c r="D755" s="832" t="s">
        <v>7355</v>
      </c>
      <c r="E755" s="832" t="s">
        <v>7356</v>
      </c>
      <c r="F755" s="849">
        <v>1</v>
      </c>
      <c r="G755" s="849">
        <v>10779.22</v>
      </c>
      <c r="H755" s="849"/>
      <c r="I755" s="849">
        <v>10779.22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5" customHeight="1" x14ac:dyDescent="0.2">
      <c r="A756" s="831" t="s">
        <v>583</v>
      </c>
      <c r="B756" s="832" t="s">
        <v>6411</v>
      </c>
      <c r="C756" s="832" t="s">
        <v>6449</v>
      </c>
      <c r="D756" s="832" t="s">
        <v>7357</v>
      </c>
      <c r="E756" s="832" t="s">
        <v>7358</v>
      </c>
      <c r="F756" s="849"/>
      <c r="G756" s="849"/>
      <c r="H756" s="849"/>
      <c r="I756" s="849"/>
      <c r="J756" s="849">
        <v>2</v>
      </c>
      <c r="K756" s="849">
        <v>18225.5</v>
      </c>
      <c r="L756" s="849">
        <v>1</v>
      </c>
      <c r="M756" s="849">
        <v>9112.75</v>
      </c>
      <c r="N756" s="849"/>
      <c r="O756" s="849"/>
      <c r="P756" s="837"/>
      <c r="Q756" s="850"/>
    </row>
    <row r="757" spans="1:17" ht="14.45" customHeight="1" x14ac:dyDescent="0.2">
      <c r="A757" s="831" t="s">
        <v>583</v>
      </c>
      <c r="B757" s="832" t="s">
        <v>6411</v>
      </c>
      <c r="C757" s="832" t="s">
        <v>6449</v>
      </c>
      <c r="D757" s="832" t="s">
        <v>7359</v>
      </c>
      <c r="E757" s="832" t="s">
        <v>7360</v>
      </c>
      <c r="F757" s="849">
        <v>2</v>
      </c>
      <c r="G757" s="849">
        <v>2449.96</v>
      </c>
      <c r="H757" s="849">
        <v>0.3552211106278092</v>
      </c>
      <c r="I757" s="849">
        <v>1224.98</v>
      </c>
      <c r="J757" s="849">
        <v>6</v>
      </c>
      <c r="K757" s="849">
        <v>6897</v>
      </c>
      <c r="L757" s="849">
        <v>1</v>
      </c>
      <c r="M757" s="849">
        <v>1149.5</v>
      </c>
      <c r="N757" s="849"/>
      <c r="O757" s="849"/>
      <c r="P757" s="837"/>
      <c r="Q757" s="850"/>
    </row>
    <row r="758" spans="1:17" ht="14.45" customHeight="1" x14ac:dyDescent="0.2">
      <c r="A758" s="831" t="s">
        <v>583</v>
      </c>
      <c r="B758" s="832" t="s">
        <v>6411</v>
      </c>
      <c r="C758" s="832" t="s">
        <v>6449</v>
      </c>
      <c r="D758" s="832" t="s">
        <v>7361</v>
      </c>
      <c r="E758" s="832" t="s">
        <v>7360</v>
      </c>
      <c r="F758" s="849">
        <v>3</v>
      </c>
      <c r="G758" s="849">
        <v>5705.19</v>
      </c>
      <c r="H758" s="849">
        <v>2.9999999999999996</v>
      </c>
      <c r="I758" s="849">
        <v>1901.7299999999998</v>
      </c>
      <c r="J758" s="849">
        <v>1</v>
      </c>
      <c r="K758" s="849">
        <v>1901.73</v>
      </c>
      <c r="L758" s="849">
        <v>1</v>
      </c>
      <c r="M758" s="849">
        <v>1901.73</v>
      </c>
      <c r="N758" s="849"/>
      <c r="O758" s="849"/>
      <c r="P758" s="837"/>
      <c r="Q758" s="850"/>
    </row>
    <row r="759" spans="1:17" ht="14.45" customHeight="1" x14ac:dyDescent="0.2">
      <c r="A759" s="831" t="s">
        <v>583</v>
      </c>
      <c r="B759" s="832" t="s">
        <v>6411</v>
      </c>
      <c r="C759" s="832" t="s">
        <v>6449</v>
      </c>
      <c r="D759" s="832" t="s">
        <v>7362</v>
      </c>
      <c r="E759" s="832" t="s">
        <v>7363</v>
      </c>
      <c r="F759" s="849"/>
      <c r="G759" s="849"/>
      <c r="H759" s="849"/>
      <c r="I759" s="849"/>
      <c r="J759" s="849">
        <v>7</v>
      </c>
      <c r="K759" s="849">
        <v>11298</v>
      </c>
      <c r="L759" s="849">
        <v>1</v>
      </c>
      <c r="M759" s="849">
        <v>1614</v>
      </c>
      <c r="N759" s="849">
        <v>2</v>
      </c>
      <c r="O759" s="849">
        <v>3228</v>
      </c>
      <c r="P759" s="837">
        <v>0.2857142857142857</v>
      </c>
      <c r="Q759" s="850">
        <v>1614</v>
      </c>
    </row>
    <row r="760" spans="1:17" ht="14.45" customHeight="1" x14ac:dyDescent="0.2">
      <c r="A760" s="831" t="s">
        <v>583</v>
      </c>
      <c r="B760" s="832" t="s">
        <v>6411</v>
      </c>
      <c r="C760" s="832" t="s">
        <v>6449</v>
      </c>
      <c r="D760" s="832" t="s">
        <v>7364</v>
      </c>
      <c r="E760" s="832" t="s">
        <v>7365</v>
      </c>
      <c r="F760" s="849">
        <v>4</v>
      </c>
      <c r="G760" s="849">
        <v>386.4</v>
      </c>
      <c r="H760" s="849">
        <v>0.28571428571428575</v>
      </c>
      <c r="I760" s="849">
        <v>96.6</v>
      </c>
      <c r="J760" s="849">
        <v>14</v>
      </c>
      <c r="K760" s="849">
        <v>1352.3999999999999</v>
      </c>
      <c r="L760" s="849">
        <v>1</v>
      </c>
      <c r="M760" s="849">
        <v>96.6</v>
      </c>
      <c r="N760" s="849">
        <v>11</v>
      </c>
      <c r="O760" s="849">
        <v>1062.6000000000001</v>
      </c>
      <c r="P760" s="837">
        <v>0.78571428571428592</v>
      </c>
      <c r="Q760" s="850">
        <v>96.600000000000009</v>
      </c>
    </row>
    <row r="761" spans="1:17" ht="14.45" customHeight="1" x14ac:dyDescent="0.2">
      <c r="A761" s="831" t="s">
        <v>583</v>
      </c>
      <c r="B761" s="832" t="s">
        <v>6411</v>
      </c>
      <c r="C761" s="832" t="s">
        <v>6449</v>
      </c>
      <c r="D761" s="832" t="s">
        <v>7366</v>
      </c>
      <c r="E761" s="832" t="s">
        <v>7367</v>
      </c>
      <c r="F761" s="849">
        <v>1</v>
      </c>
      <c r="G761" s="849">
        <v>5808.82</v>
      </c>
      <c r="H761" s="849">
        <v>0.5</v>
      </c>
      <c r="I761" s="849">
        <v>5808.82</v>
      </c>
      <c r="J761" s="849">
        <v>2</v>
      </c>
      <c r="K761" s="849">
        <v>11617.64</v>
      </c>
      <c r="L761" s="849">
        <v>1</v>
      </c>
      <c r="M761" s="849">
        <v>5808.82</v>
      </c>
      <c r="N761" s="849"/>
      <c r="O761" s="849"/>
      <c r="P761" s="837"/>
      <c r="Q761" s="850"/>
    </row>
    <row r="762" spans="1:17" ht="14.45" customHeight="1" x14ac:dyDescent="0.2">
      <c r="A762" s="831" t="s">
        <v>583</v>
      </c>
      <c r="B762" s="832" t="s">
        <v>6411</v>
      </c>
      <c r="C762" s="832" t="s">
        <v>6449</v>
      </c>
      <c r="D762" s="832" t="s">
        <v>7368</v>
      </c>
      <c r="E762" s="832" t="s">
        <v>7369</v>
      </c>
      <c r="F762" s="849">
        <v>1</v>
      </c>
      <c r="G762" s="849">
        <v>8224.58</v>
      </c>
      <c r="H762" s="849">
        <v>1</v>
      </c>
      <c r="I762" s="849">
        <v>8224.58</v>
      </c>
      <c r="J762" s="849">
        <v>1</v>
      </c>
      <c r="K762" s="849">
        <v>8224.58</v>
      </c>
      <c r="L762" s="849">
        <v>1</v>
      </c>
      <c r="M762" s="849">
        <v>8224.58</v>
      </c>
      <c r="N762" s="849"/>
      <c r="O762" s="849"/>
      <c r="P762" s="837"/>
      <c r="Q762" s="850"/>
    </row>
    <row r="763" spans="1:17" ht="14.45" customHeight="1" x14ac:dyDescent="0.2">
      <c r="A763" s="831" t="s">
        <v>583</v>
      </c>
      <c r="B763" s="832" t="s">
        <v>6411</v>
      </c>
      <c r="C763" s="832" t="s">
        <v>6449</v>
      </c>
      <c r="D763" s="832" t="s">
        <v>7370</v>
      </c>
      <c r="E763" s="832" t="s">
        <v>7371</v>
      </c>
      <c r="F763" s="849"/>
      <c r="G763" s="849"/>
      <c r="H763" s="849"/>
      <c r="I763" s="849"/>
      <c r="J763" s="849">
        <v>6</v>
      </c>
      <c r="K763" s="849">
        <v>16782.900000000001</v>
      </c>
      <c r="L763" s="849">
        <v>1</v>
      </c>
      <c r="M763" s="849">
        <v>2797.15</v>
      </c>
      <c r="N763" s="849">
        <v>2</v>
      </c>
      <c r="O763" s="849">
        <v>5594.3</v>
      </c>
      <c r="P763" s="837">
        <v>0.33333333333333331</v>
      </c>
      <c r="Q763" s="850">
        <v>2797.15</v>
      </c>
    </row>
    <row r="764" spans="1:17" ht="14.45" customHeight="1" x14ac:dyDescent="0.2">
      <c r="A764" s="831" t="s">
        <v>583</v>
      </c>
      <c r="B764" s="832" t="s">
        <v>6411</v>
      </c>
      <c r="C764" s="832" t="s">
        <v>6449</v>
      </c>
      <c r="D764" s="832" t="s">
        <v>7372</v>
      </c>
      <c r="E764" s="832" t="s">
        <v>7373</v>
      </c>
      <c r="F764" s="849">
        <v>1</v>
      </c>
      <c r="G764" s="849">
        <v>3278.02</v>
      </c>
      <c r="H764" s="849">
        <v>1</v>
      </c>
      <c r="I764" s="849">
        <v>3278.02</v>
      </c>
      <c r="J764" s="849">
        <v>1</v>
      </c>
      <c r="K764" s="849">
        <v>3278.02</v>
      </c>
      <c r="L764" s="849">
        <v>1</v>
      </c>
      <c r="M764" s="849">
        <v>3278.02</v>
      </c>
      <c r="N764" s="849">
        <v>1</v>
      </c>
      <c r="O764" s="849">
        <v>3278.02</v>
      </c>
      <c r="P764" s="837">
        <v>1</v>
      </c>
      <c r="Q764" s="850">
        <v>3278.02</v>
      </c>
    </row>
    <row r="765" spans="1:17" ht="14.45" customHeight="1" x14ac:dyDescent="0.2">
      <c r="A765" s="831" t="s">
        <v>583</v>
      </c>
      <c r="B765" s="832" t="s">
        <v>6411</v>
      </c>
      <c r="C765" s="832" t="s">
        <v>6449</v>
      </c>
      <c r="D765" s="832" t="s">
        <v>7374</v>
      </c>
      <c r="E765" s="832" t="s">
        <v>7375</v>
      </c>
      <c r="F765" s="849">
        <v>4</v>
      </c>
      <c r="G765" s="849">
        <v>27874.04</v>
      </c>
      <c r="H765" s="849">
        <v>2</v>
      </c>
      <c r="I765" s="849">
        <v>6968.51</v>
      </c>
      <c r="J765" s="849">
        <v>2</v>
      </c>
      <c r="K765" s="849">
        <v>13937.02</v>
      </c>
      <c r="L765" s="849">
        <v>1</v>
      </c>
      <c r="M765" s="849">
        <v>6968.51</v>
      </c>
      <c r="N765" s="849"/>
      <c r="O765" s="849"/>
      <c r="P765" s="837"/>
      <c r="Q765" s="850"/>
    </row>
    <row r="766" spans="1:17" ht="14.45" customHeight="1" x14ac:dyDescent="0.2">
      <c r="A766" s="831" t="s">
        <v>583</v>
      </c>
      <c r="B766" s="832" t="s">
        <v>6411</v>
      </c>
      <c r="C766" s="832" t="s">
        <v>6449</v>
      </c>
      <c r="D766" s="832" t="s">
        <v>7376</v>
      </c>
      <c r="E766" s="832" t="s">
        <v>7375</v>
      </c>
      <c r="F766" s="849">
        <v>1</v>
      </c>
      <c r="G766" s="849">
        <v>8342.73</v>
      </c>
      <c r="H766" s="849"/>
      <c r="I766" s="849">
        <v>8342.73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5" customHeight="1" x14ac:dyDescent="0.2">
      <c r="A767" s="831" t="s">
        <v>583</v>
      </c>
      <c r="B767" s="832" t="s">
        <v>6411</v>
      </c>
      <c r="C767" s="832" t="s">
        <v>6449</v>
      </c>
      <c r="D767" s="832" t="s">
        <v>7377</v>
      </c>
      <c r="E767" s="832" t="s">
        <v>7378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9733.35</v>
      </c>
      <c r="P767" s="837"/>
      <c r="Q767" s="850">
        <v>9733.35</v>
      </c>
    </row>
    <row r="768" spans="1:17" ht="14.45" customHeight="1" x14ac:dyDescent="0.2">
      <c r="A768" s="831" t="s">
        <v>583</v>
      </c>
      <c r="B768" s="832" t="s">
        <v>6411</v>
      </c>
      <c r="C768" s="832" t="s">
        <v>6449</v>
      </c>
      <c r="D768" s="832" t="s">
        <v>7379</v>
      </c>
      <c r="E768" s="832" t="s">
        <v>7378</v>
      </c>
      <c r="F768" s="849"/>
      <c r="G768" s="849"/>
      <c r="H768" s="849"/>
      <c r="I768" s="849"/>
      <c r="J768" s="849">
        <v>1</v>
      </c>
      <c r="K768" s="849">
        <v>10320.11</v>
      </c>
      <c r="L768" s="849">
        <v>1</v>
      </c>
      <c r="M768" s="849">
        <v>10320.11</v>
      </c>
      <c r="N768" s="849"/>
      <c r="O768" s="849"/>
      <c r="P768" s="837"/>
      <c r="Q768" s="850"/>
    </row>
    <row r="769" spans="1:17" ht="14.45" customHeight="1" x14ac:dyDescent="0.2">
      <c r="A769" s="831" t="s">
        <v>583</v>
      </c>
      <c r="B769" s="832" t="s">
        <v>6411</v>
      </c>
      <c r="C769" s="832" t="s">
        <v>6449</v>
      </c>
      <c r="D769" s="832" t="s">
        <v>7380</v>
      </c>
      <c r="E769" s="832" t="s">
        <v>7381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8323.94</v>
      </c>
      <c r="P769" s="837"/>
      <c r="Q769" s="850">
        <v>8323.94</v>
      </c>
    </row>
    <row r="770" spans="1:17" ht="14.45" customHeight="1" x14ac:dyDescent="0.2">
      <c r="A770" s="831" t="s">
        <v>583</v>
      </c>
      <c r="B770" s="832" t="s">
        <v>6411</v>
      </c>
      <c r="C770" s="832" t="s">
        <v>6449</v>
      </c>
      <c r="D770" s="832" t="s">
        <v>7382</v>
      </c>
      <c r="E770" s="832" t="s">
        <v>7383</v>
      </c>
      <c r="F770" s="849"/>
      <c r="G770" s="849"/>
      <c r="H770" s="849"/>
      <c r="I770" s="849"/>
      <c r="J770" s="849">
        <v>1</v>
      </c>
      <c r="K770" s="849">
        <v>10257.93</v>
      </c>
      <c r="L770" s="849">
        <v>1</v>
      </c>
      <c r="M770" s="849">
        <v>10257.93</v>
      </c>
      <c r="N770" s="849"/>
      <c r="O770" s="849"/>
      <c r="P770" s="837"/>
      <c r="Q770" s="850"/>
    </row>
    <row r="771" spans="1:17" ht="14.45" customHeight="1" x14ac:dyDescent="0.2">
      <c r="A771" s="831" t="s">
        <v>583</v>
      </c>
      <c r="B771" s="832" t="s">
        <v>6411</v>
      </c>
      <c r="C771" s="832" t="s">
        <v>6449</v>
      </c>
      <c r="D771" s="832" t="s">
        <v>7384</v>
      </c>
      <c r="E771" s="832" t="s">
        <v>7385</v>
      </c>
      <c r="F771" s="849">
        <v>1</v>
      </c>
      <c r="G771" s="849">
        <v>13666.42</v>
      </c>
      <c r="H771" s="849"/>
      <c r="I771" s="849">
        <v>13666.42</v>
      </c>
      <c r="J771" s="849"/>
      <c r="K771" s="849"/>
      <c r="L771" s="849"/>
      <c r="M771" s="849"/>
      <c r="N771" s="849">
        <v>1</v>
      </c>
      <c r="O771" s="849">
        <v>10249.799999999999</v>
      </c>
      <c r="P771" s="837"/>
      <c r="Q771" s="850">
        <v>10249.799999999999</v>
      </c>
    </row>
    <row r="772" spans="1:17" ht="14.45" customHeight="1" x14ac:dyDescent="0.2">
      <c r="A772" s="831" t="s">
        <v>583</v>
      </c>
      <c r="B772" s="832" t="s">
        <v>6411</v>
      </c>
      <c r="C772" s="832" t="s">
        <v>6449</v>
      </c>
      <c r="D772" s="832" t="s">
        <v>7386</v>
      </c>
      <c r="E772" s="832" t="s">
        <v>7387</v>
      </c>
      <c r="F772" s="849">
        <v>1</v>
      </c>
      <c r="G772" s="849">
        <v>11132.62</v>
      </c>
      <c r="H772" s="849"/>
      <c r="I772" s="849">
        <v>11132.62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5" customHeight="1" x14ac:dyDescent="0.2">
      <c r="A773" s="831" t="s">
        <v>583</v>
      </c>
      <c r="B773" s="832" t="s">
        <v>6411</v>
      </c>
      <c r="C773" s="832" t="s">
        <v>6449</v>
      </c>
      <c r="D773" s="832" t="s">
        <v>7388</v>
      </c>
      <c r="E773" s="832" t="s">
        <v>7389</v>
      </c>
      <c r="F773" s="849"/>
      <c r="G773" s="849"/>
      <c r="H773" s="849"/>
      <c r="I773" s="849"/>
      <c r="J773" s="849">
        <v>1</v>
      </c>
      <c r="K773" s="849">
        <v>4142.3500000000004</v>
      </c>
      <c r="L773" s="849">
        <v>1</v>
      </c>
      <c r="M773" s="849">
        <v>4142.3500000000004</v>
      </c>
      <c r="N773" s="849"/>
      <c r="O773" s="849"/>
      <c r="P773" s="837"/>
      <c r="Q773" s="850"/>
    </row>
    <row r="774" spans="1:17" ht="14.45" customHeight="1" x14ac:dyDescent="0.2">
      <c r="A774" s="831" t="s">
        <v>583</v>
      </c>
      <c r="B774" s="832" t="s">
        <v>6411</v>
      </c>
      <c r="C774" s="832" t="s">
        <v>6449</v>
      </c>
      <c r="D774" s="832" t="s">
        <v>7390</v>
      </c>
      <c r="E774" s="832" t="s">
        <v>7391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11571</v>
      </c>
      <c r="P774" s="837"/>
      <c r="Q774" s="850">
        <v>11571</v>
      </c>
    </row>
    <row r="775" spans="1:17" ht="14.45" customHeight="1" x14ac:dyDescent="0.2">
      <c r="A775" s="831" t="s">
        <v>583</v>
      </c>
      <c r="B775" s="832" t="s">
        <v>6411</v>
      </c>
      <c r="C775" s="832" t="s">
        <v>6449</v>
      </c>
      <c r="D775" s="832" t="s">
        <v>7392</v>
      </c>
      <c r="E775" s="832" t="s">
        <v>7256</v>
      </c>
      <c r="F775" s="849"/>
      <c r="G775" s="849"/>
      <c r="H775" s="849"/>
      <c r="I775" s="849"/>
      <c r="J775" s="849"/>
      <c r="K775" s="849"/>
      <c r="L775" s="849"/>
      <c r="M775" s="849"/>
      <c r="N775" s="849">
        <v>6</v>
      </c>
      <c r="O775" s="849">
        <v>7762.52</v>
      </c>
      <c r="P775" s="837"/>
      <c r="Q775" s="850">
        <v>1293.7533333333333</v>
      </c>
    </row>
    <row r="776" spans="1:17" ht="14.45" customHeight="1" x14ac:dyDescent="0.2">
      <c r="A776" s="831" t="s">
        <v>583</v>
      </c>
      <c r="B776" s="832" t="s">
        <v>6411</v>
      </c>
      <c r="C776" s="832" t="s">
        <v>6449</v>
      </c>
      <c r="D776" s="832" t="s">
        <v>7393</v>
      </c>
      <c r="E776" s="832" t="s">
        <v>7394</v>
      </c>
      <c r="F776" s="849"/>
      <c r="G776" s="849"/>
      <c r="H776" s="849"/>
      <c r="I776" s="849"/>
      <c r="J776" s="849">
        <v>4</v>
      </c>
      <c r="K776" s="849">
        <v>874.68</v>
      </c>
      <c r="L776" s="849">
        <v>1</v>
      </c>
      <c r="M776" s="849">
        <v>218.67</v>
      </c>
      <c r="N776" s="849"/>
      <c r="O776" s="849"/>
      <c r="P776" s="837"/>
      <c r="Q776" s="850"/>
    </row>
    <row r="777" spans="1:17" ht="14.45" customHeight="1" x14ac:dyDescent="0.2">
      <c r="A777" s="831" t="s">
        <v>583</v>
      </c>
      <c r="B777" s="832" t="s">
        <v>6411</v>
      </c>
      <c r="C777" s="832" t="s">
        <v>6449</v>
      </c>
      <c r="D777" s="832" t="s">
        <v>7395</v>
      </c>
      <c r="E777" s="832" t="s">
        <v>7396</v>
      </c>
      <c r="F777" s="849"/>
      <c r="G777" s="849"/>
      <c r="H777" s="849"/>
      <c r="I777" s="849"/>
      <c r="J777" s="849">
        <v>2</v>
      </c>
      <c r="K777" s="849">
        <v>3566.96</v>
      </c>
      <c r="L777" s="849">
        <v>1</v>
      </c>
      <c r="M777" s="849">
        <v>1783.48</v>
      </c>
      <c r="N777" s="849">
        <v>2</v>
      </c>
      <c r="O777" s="849">
        <v>3566.96</v>
      </c>
      <c r="P777" s="837">
        <v>1</v>
      </c>
      <c r="Q777" s="850">
        <v>1783.48</v>
      </c>
    </row>
    <row r="778" spans="1:17" ht="14.45" customHeight="1" x14ac:dyDescent="0.2">
      <c r="A778" s="831" t="s">
        <v>583</v>
      </c>
      <c r="B778" s="832" t="s">
        <v>6411</v>
      </c>
      <c r="C778" s="832" t="s">
        <v>6449</v>
      </c>
      <c r="D778" s="832" t="s">
        <v>7397</v>
      </c>
      <c r="E778" s="832" t="s">
        <v>7398</v>
      </c>
      <c r="F778" s="849"/>
      <c r="G778" s="849"/>
      <c r="H778" s="849"/>
      <c r="I778" s="849"/>
      <c r="J778" s="849">
        <v>2</v>
      </c>
      <c r="K778" s="849">
        <v>478.8</v>
      </c>
      <c r="L778" s="849">
        <v>1</v>
      </c>
      <c r="M778" s="849">
        <v>239.4</v>
      </c>
      <c r="N778" s="849"/>
      <c r="O778" s="849"/>
      <c r="P778" s="837"/>
      <c r="Q778" s="850"/>
    </row>
    <row r="779" spans="1:17" ht="14.45" customHeight="1" x14ac:dyDescent="0.2">
      <c r="A779" s="831" t="s">
        <v>583</v>
      </c>
      <c r="B779" s="832" t="s">
        <v>6411</v>
      </c>
      <c r="C779" s="832" t="s">
        <v>6449</v>
      </c>
      <c r="D779" s="832" t="s">
        <v>7399</v>
      </c>
      <c r="E779" s="832" t="s">
        <v>7269</v>
      </c>
      <c r="F779" s="849">
        <v>1</v>
      </c>
      <c r="G779" s="849">
        <v>1386.65</v>
      </c>
      <c r="H779" s="849">
        <v>0.2</v>
      </c>
      <c r="I779" s="849">
        <v>1386.65</v>
      </c>
      <c r="J779" s="849">
        <v>5</v>
      </c>
      <c r="K779" s="849">
        <v>6933.25</v>
      </c>
      <c r="L779" s="849">
        <v>1</v>
      </c>
      <c r="M779" s="849">
        <v>1386.65</v>
      </c>
      <c r="N779" s="849">
        <v>5</v>
      </c>
      <c r="O779" s="849">
        <v>6530.43</v>
      </c>
      <c r="P779" s="837">
        <v>0.94190026322431764</v>
      </c>
      <c r="Q779" s="850">
        <v>1306.086</v>
      </c>
    </row>
    <row r="780" spans="1:17" ht="14.45" customHeight="1" x14ac:dyDescent="0.2">
      <c r="A780" s="831" t="s">
        <v>583</v>
      </c>
      <c r="B780" s="832" t="s">
        <v>6411</v>
      </c>
      <c r="C780" s="832" t="s">
        <v>6449</v>
      </c>
      <c r="D780" s="832" t="s">
        <v>7400</v>
      </c>
      <c r="E780" s="832" t="s">
        <v>7401</v>
      </c>
      <c r="F780" s="849">
        <v>1</v>
      </c>
      <c r="G780" s="849">
        <v>9139.69</v>
      </c>
      <c r="H780" s="849">
        <v>0.14285714285714285</v>
      </c>
      <c r="I780" s="849">
        <v>9139.69</v>
      </c>
      <c r="J780" s="849">
        <v>7</v>
      </c>
      <c r="K780" s="849">
        <v>63977.83</v>
      </c>
      <c r="L780" s="849">
        <v>1</v>
      </c>
      <c r="M780" s="849">
        <v>9139.69</v>
      </c>
      <c r="N780" s="849">
        <v>5</v>
      </c>
      <c r="O780" s="849">
        <v>43047.41</v>
      </c>
      <c r="P780" s="837">
        <v>0.6728488603005135</v>
      </c>
      <c r="Q780" s="850">
        <v>8609.482</v>
      </c>
    </row>
    <row r="781" spans="1:17" ht="14.45" customHeight="1" x14ac:dyDescent="0.2">
      <c r="A781" s="831" t="s">
        <v>583</v>
      </c>
      <c r="B781" s="832" t="s">
        <v>6411</v>
      </c>
      <c r="C781" s="832" t="s">
        <v>6449</v>
      </c>
      <c r="D781" s="832" t="s">
        <v>7402</v>
      </c>
      <c r="E781" s="832" t="s">
        <v>7403</v>
      </c>
      <c r="F781" s="849"/>
      <c r="G781" s="849"/>
      <c r="H781" s="849"/>
      <c r="I781" s="849"/>
      <c r="J781" s="849">
        <v>4</v>
      </c>
      <c r="K781" s="849">
        <v>8518.92</v>
      </c>
      <c r="L781" s="849">
        <v>1</v>
      </c>
      <c r="M781" s="849">
        <v>2129.73</v>
      </c>
      <c r="N781" s="849"/>
      <c r="O781" s="849"/>
      <c r="P781" s="837"/>
      <c r="Q781" s="850"/>
    </row>
    <row r="782" spans="1:17" ht="14.45" customHeight="1" x14ac:dyDescent="0.2">
      <c r="A782" s="831" t="s">
        <v>583</v>
      </c>
      <c r="B782" s="832" t="s">
        <v>6411</v>
      </c>
      <c r="C782" s="832" t="s">
        <v>6449</v>
      </c>
      <c r="D782" s="832" t="s">
        <v>7404</v>
      </c>
      <c r="E782" s="832" t="s">
        <v>7405</v>
      </c>
      <c r="F782" s="849"/>
      <c r="G782" s="849"/>
      <c r="H782" s="849"/>
      <c r="I782" s="849"/>
      <c r="J782" s="849">
        <v>1</v>
      </c>
      <c r="K782" s="849">
        <v>3960</v>
      </c>
      <c r="L782" s="849">
        <v>1</v>
      </c>
      <c r="M782" s="849">
        <v>3960</v>
      </c>
      <c r="N782" s="849"/>
      <c r="O782" s="849"/>
      <c r="P782" s="837"/>
      <c r="Q782" s="850"/>
    </row>
    <row r="783" spans="1:17" ht="14.45" customHeight="1" x14ac:dyDescent="0.2">
      <c r="A783" s="831" t="s">
        <v>583</v>
      </c>
      <c r="B783" s="832" t="s">
        <v>6411</v>
      </c>
      <c r="C783" s="832" t="s">
        <v>6449</v>
      </c>
      <c r="D783" s="832" t="s">
        <v>7406</v>
      </c>
      <c r="E783" s="832" t="s">
        <v>7407</v>
      </c>
      <c r="F783" s="849"/>
      <c r="G783" s="849"/>
      <c r="H783" s="849"/>
      <c r="I783" s="849"/>
      <c r="J783" s="849">
        <v>26</v>
      </c>
      <c r="K783" s="849">
        <v>14307.8</v>
      </c>
      <c r="L783" s="849">
        <v>1</v>
      </c>
      <c r="M783" s="849">
        <v>550.29999999999995</v>
      </c>
      <c r="N783" s="849"/>
      <c r="O783" s="849"/>
      <c r="P783" s="837"/>
      <c r="Q783" s="850"/>
    </row>
    <row r="784" spans="1:17" ht="14.45" customHeight="1" x14ac:dyDescent="0.2">
      <c r="A784" s="831" t="s">
        <v>583</v>
      </c>
      <c r="B784" s="832" t="s">
        <v>6411</v>
      </c>
      <c r="C784" s="832" t="s">
        <v>6449</v>
      </c>
      <c r="D784" s="832" t="s">
        <v>7408</v>
      </c>
      <c r="E784" s="832" t="s">
        <v>7409</v>
      </c>
      <c r="F784" s="849"/>
      <c r="G784" s="849"/>
      <c r="H784" s="849"/>
      <c r="I784" s="849"/>
      <c r="J784" s="849">
        <v>4</v>
      </c>
      <c r="K784" s="849">
        <v>6788.48</v>
      </c>
      <c r="L784" s="849">
        <v>1</v>
      </c>
      <c r="M784" s="849">
        <v>1697.12</v>
      </c>
      <c r="N784" s="849"/>
      <c r="O784" s="849"/>
      <c r="P784" s="837"/>
      <c r="Q784" s="850"/>
    </row>
    <row r="785" spans="1:17" ht="14.45" customHeight="1" x14ac:dyDescent="0.2">
      <c r="A785" s="831" t="s">
        <v>583</v>
      </c>
      <c r="B785" s="832" t="s">
        <v>6411</v>
      </c>
      <c r="C785" s="832" t="s">
        <v>6449</v>
      </c>
      <c r="D785" s="832" t="s">
        <v>7410</v>
      </c>
      <c r="E785" s="832" t="s">
        <v>7411</v>
      </c>
      <c r="F785" s="849"/>
      <c r="G785" s="849"/>
      <c r="H785" s="849"/>
      <c r="I785" s="849"/>
      <c r="J785" s="849">
        <v>1</v>
      </c>
      <c r="K785" s="849">
        <v>4487.38</v>
      </c>
      <c r="L785" s="849">
        <v>1</v>
      </c>
      <c r="M785" s="849">
        <v>4487.38</v>
      </c>
      <c r="N785" s="849"/>
      <c r="O785" s="849"/>
      <c r="P785" s="837"/>
      <c r="Q785" s="850"/>
    </row>
    <row r="786" spans="1:17" ht="14.45" customHeight="1" x14ac:dyDescent="0.2">
      <c r="A786" s="831" t="s">
        <v>583</v>
      </c>
      <c r="B786" s="832" t="s">
        <v>6411</v>
      </c>
      <c r="C786" s="832" t="s">
        <v>6449</v>
      </c>
      <c r="D786" s="832" t="s">
        <v>7412</v>
      </c>
      <c r="E786" s="832" t="s">
        <v>7278</v>
      </c>
      <c r="F786" s="849">
        <v>5</v>
      </c>
      <c r="G786" s="849">
        <v>86646</v>
      </c>
      <c r="H786" s="849">
        <v>5</v>
      </c>
      <c r="I786" s="849">
        <v>17329.2</v>
      </c>
      <c r="J786" s="849">
        <v>1</v>
      </c>
      <c r="K786" s="849">
        <v>17329.2</v>
      </c>
      <c r="L786" s="849">
        <v>1</v>
      </c>
      <c r="M786" s="849">
        <v>17329.2</v>
      </c>
      <c r="N786" s="849">
        <v>4</v>
      </c>
      <c r="O786" s="849">
        <v>69316.800000000003</v>
      </c>
      <c r="P786" s="837">
        <v>4</v>
      </c>
      <c r="Q786" s="850">
        <v>17329.2</v>
      </c>
    </row>
    <row r="787" spans="1:17" ht="14.45" customHeight="1" x14ac:dyDescent="0.2">
      <c r="A787" s="831" t="s">
        <v>583</v>
      </c>
      <c r="B787" s="832" t="s">
        <v>6411</v>
      </c>
      <c r="C787" s="832" t="s">
        <v>6449</v>
      </c>
      <c r="D787" s="832" t="s">
        <v>7413</v>
      </c>
      <c r="E787" s="832" t="s">
        <v>7414</v>
      </c>
      <c r="F787" s="849">
        <v>4</v>
      </c>
      <c r="G787" s="849">
        <v>625.96</v>
      </c>
      <c r="H787" s="849"/>
      <c r="I787" s="849">
        <v>156.49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5" customHeight="1" x14ac:dyDescent="0.2">
      <c r="A788" s="831" t="s">
        <v>583</v>
      </c>
      <c r="B788" s="832" t="s">
        <v>6411</v>
      </c>
      <c r="C788" s="832" t="s">
        <v>6449</v>
      </c>
      <c r="D788" s="832" t="s">
        <v>7415</v>
      </c>
      <c r="E788" s="832" t="s">
        <v>7414</v>
      </c>
      <c r="F788" s="849">
        <v>1</v>
      </c>
      <c r="G788" s="849">
        <v>172.04</v>
      </c>
      <c r="H788" s="849"/>
      <c r="I788" s="849">
        <v>172.04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5" customHeight="1" x14ac:dyDescent="0.2">
      <c r="A789" s="831" t="s">
        <v>583</v>
      </c>
      <c r="B789" s="832" t="s">
        <v>6411</v>
      </c>
      <c r="C789" s="832" t="s">
        <v>6449</v>
      </c>
      <c r="D789" s="832" t="s">
        <v>7416</v>
      </c>
      <c r="E789" s="832" t="s">
        <v>7414</v>
      </c>
      <c r="F789" s="849">
        <v>1</v>
      </c>
      <c r="G789" s="849">
        <v>519.22</v>
      </c>
      <c r="H789" s="849"/>
      <c r="I789" s="849">
        <v>519.22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5" customHeight="1" x14ac:dyDescent="0.2">
      <c r="A790" s="831" t="s">
        <v>583</v>
      </c>
      <c r="B790" s="832" t="s">
        <v>6411</v>
      </c>
      <c r="C790" s="832" t="s">
        <v>6449</v>
      </c>
      <c r="D790" s="832" t="s">
        <v>7417</v>
      </c>
      <c r="E790" s="832" t="s">
        <v>7418</v>
      </c>
      <c r="F790" s="849">
        <v>5</v>
      </c>
      <c r="G790" s="849">
        <v>2815</v>
      </c>
      <c r="H790" s="849">
        <v>0.41666666666666669</v>
      </c>
      <c r="I790" s="849">
        <v>563</v>
      </c>
      <c r="J790" s="849">
        <v>12</v>
      </c>
      <c r="K790" s="849">
        <v>6756</v>
      </c>
      <c r="L790" s="849">
        <v>1</v>
      </c>
      <c r="M790" s="849">
        <v>563</v>
      </c>
      <c r="N790" s="849">
        <v>16</v>
      </c>
      <c r="O790" s="849">
        <v>9008</v>
      </c>
      <c r="P790" s="837">
        <v>1.3333333333333333</v>
      </c>
      <c r="Q790" s="850">
        <v>563</v>
      </c>
    </row>
    <row r="791" spans="1:17" ht="14.45" customHeight="1" x14ac:dyDescent="0.2">
      <c r="A791" s="831" t="s">
        <v>583</v>
      </c>
      <c r="B791" s="832" t="s">
        <v>6411</v>
      </c>
      <c r="C791" s="832" t="s">
        <v>6449</v>
      </c>
      <c r="D791" s="832" t="s">
        <v>7419</v>
      </c>
      <c r="E791" s="832" t="s">
        <v>7420</v>
      </c>
      <c r="F791" s="849"/>
      <c r="G791" s="849"/>
      <c r="H791" s="849"/>
      <c r="I791" s="849"/>
      <c r="J791" s="849"/>
      <c r="K791" s="849"/>
      <c r="L791" s="849"/>
      <c r="M791" s="849"/>
      <c r="N791" s="849">
        <v>9</v>
      </c>
      <c r="O791" s="849">
        <v>3171.0800000000004</v>
      </c>
      <c r="P791" s="837"/>
      <c r="Q791" s="850">
        <v>352.34222222222229</v>
      </c>
    </row>
    <row r="792" spans="1:17" ht="14.45" customHeight="1" x14ac:dyDescent="0.2">
      <c r="A792" s="831" t="s">
        <v>583</v>
      </c>
      <c r="B792" s="832" t="s">
        <v>6411</v>
      </c>
      <c r="C792" s="832" t="s">
        <v>6449</v>
      </c>
      <c r="D792" s="832" t="s">
        <v>7421</v>
      </c>
      <c r="E792" s="832" t="s">
        <v>7422</v>
      </c>
      <c r="F792" s="849"/>
      <c r="G792" s="849"/>
      <c r="H792" s="849"/>
      <c r="I792" s="849"/>
      <c r="J792" s="849">
        <v>4</v>
      </c>
      <c r="K792" s="849">
        <v>6795.28</v>
      </c>
      <c r="L792" s="849">
        <v>1</v>
      </c>
      <c r="M792" s="849">
        <v>1698.82</v>
      </c>
      <c r="N792" s="849"/>
      <c r="O792" s="849"/>
      <c r="P792" s="837"/>
      <c r="Q792" s="850"/>
    </row>
    <row r="793" spans="1:17" ht="14.45" customHeight="1" x14ac:dyDescent="0.2">
      <c r="A793" s="831" t="s">
        <v>583</v>
      </c>
      <c r="B793" s="832" t="s">
        <v>6411</v>
      </c>
      <c r="C793" s="832" t="s">
        <v>6449</v>
      </c>
      <c r="D793" s="832" t="s">
        <v>7423</v>
      </c>
      <c r="E793" s="832" t="s">
        <v>7219</v>
      </c>
      <c r="F793" s="849">
        <v>8</v>
      </c>
      <c r="G793" s="849">
        <v>7503.28</v>
      </c>
      <c r="H793" s="849">
        <v>2</v>
      </c>
      <c r="I793" s="849">
        <v>937.91</v>
      </c>
      <c r="J793" s="849">
        <v>4</v>
      </c>
      <c r="K793" s="849">
        <v>3751.64</v>
      </c>
      <c r="L793" s="849">
        <v>1</v>
      </c>
      <c r="M793" s="849">
        <v>937.91</v>
      </c>
      <c r="N793" s="849"/>
      <c r="O793" s="849"/>
      <c r="P793" s="837"/>
      <c r="Q793" s="850"/>
    </row>
    <row r="794" spans="1:17" ht="14.45" customHeight="1" x14ac:dyDescent="0.2">
      <c r="A794" s="831" t="s">
        <v>583</v>
      </c>
      <c r="B794" s="832" t="s">
        <v>6411</v>
      </c>
      <c r="C794" s="832" t="s">
        <v>6449</v>
      </c>
      <c r="D794" s="832" t="s">
        <v>7424</v>
      </c>
      <c r="E794" s="832" t="s">
        <v>7425</v>
      </c>
      <c r="F794" s="849">
        <v>2</v>
      </c>
      <c r="G794" s="849">
        <v>2425.1</v>
      </c>
      <c r="H794" s="849">
        <v>2</v>
      </c>
      <c r="I794" s="849">
        <v>1212.55</v>
      </c>
      <c r="J794" s="849">
        <v>1</v>
      </c>
      <c r="K794" s="849">
        <v>1212.55</v>
      </c>
      <c r="L794" s="849">
        <v>1</v>
      </c>
      <c r="M794" s="849">
        <v>1212.55</v>
      </c>
      <c r="N794" s="849"/>
      <c r="O794" s="849"/>
      <c r="P794" s="837"/>
      <c r="Q794" s="850"/>
    </row>
    <row r="795" spans="1:17" ht="14.45" customHeight="1" x14ac:dyDescent="0.2">
      <c r="A795" s="831" t="s">
        <v>583</v>
      </c>
      <c r="B795" s="832" t="s">
        <v>6411</v>
      </c>
      <c r="C795" s="832" t="s">
        <v>6449</v>
      </c>
      <c r="D795" s="832" t="s">
        <v>7426</v>
      </c>
      <c r="E795" s="832" t="s">
        <v>7427</v>
      </c>
      <c r="F795" s="849">
        <v>7</v>
      </c>
      <c r="G795" s="849">
        <v>10011.26</v>
      </c>
      <c r="H795" s="849">
        <v>0.3888888888888889</v>
      </c>
      <c r="I795" s="849">
        <v>1430.18</v>
      </c>
      <c r="J795" s="849">
        <v>18</v>
      </c>
      <c r="K795" s="849">
        <v>25743.24</v>
      </c>
      <c r="L795" s="849">
        <v>1</v>
      </c>
      <c r="M795" s="849">
        <v>1430.18</v>
      </c>
      <c r="N795" s="849">
        <v>14</v>
      </c>
      <c r="O795" s="849">
        <v>16145.92</v>
      </c>
      <c r="P795" s="837">
        <v>0.62719067219200064</v>
      </c>
      <c r="Q795" s="850">
        <v>1153.28</v>
      </c>
    </row>
    <row r="796" spans="1:17" ht="14.45" customHeight="1" x14ac:dyDescent="0.2">
      <c r="A796" s="831" t="s">
        <v>583</v>
      </c>
      <c r="B796" s="832" t="s">
        <v>6411</v>
      </c>
      <c r="C796" s="832" t="s">
        <v>6449</v>
      </c>
      <c r="D796" s="832" t="s">
        <v>7428</v>
      </c>
      <c r="E796" s="832" t="s">
        <v>7429</v>
      </c>
      <c r="F796" s="849">
        <v>5</v>
      </c>
      <c r="G796" s="849">
        <v>6798.55</v>
      </c>
      <c r="H796" s="849">
        <v>0.38461538461538458</v>
      </c>
      <c r="I796" s="849">
        <v>1359.71</v>
      </c>
      <c r="J796" s="849">
        <v>13</v>
      </c>
      <c r="K796" s="849">
        <v>17676.230000000003</v>
      </c>
      <c r="L796" s="849">
        <v>1</v>
      </c>
      <c r="M796" s="849">
        <v>1359.7100000000003</v>
      </c>
      <c r="N796" s="849"/>
      <c r="O796" s="849"/>
      <c r="P796" s="837"/>
      <c r="Q796" s="850"/>
    </row>
    <row r="797" spans="1:17" ht="14.45" customHeight="1" x14ac:dyDescent="0.2">
      <c r="A797" s="831" t="s">
        <v>583</v>
      </c>
      <c r="B797" s="832" t="s">
        <v>6411</v>
      </c>
      <c r="C797" s="832" t="s">
        <v>6449</v>
      </c>
      <c r="D797" s="832" t="s">
        <v>7430</v>
      </c>
      <c r="E797" s="832" t="s">
        <v>7431</v>
      </c>
      <c r="F797" s="849">
        <v>7</v>
      </c>
      <c r="G797" s="849">
        <v>49631.96</v>
      </c>
      <c r="H797" s="849">
        <v>0.3888888888888889</v>
      </c>
      <c r="I797" s="849">
        <v>7090.28</v>
      </c>
      <c r="J797" s="849">
        <v>18</v>
      </c>
      <c r="K797" s="849">
        <v>127625.04</v>
      </c>
      <c r="L797" s="849">
        <v>1</v>
      </c>
      <c r="M797" s="849">
        <v>7090.28</v>
      </c>
      <c r="N797" s="849">
        <v>6</v>
      </c>
      <c r="O797" s="849">
        <v>42541.68</v>
      </c>
      <c r="P797" s="837">
        <v>0.33333333333333337</v>
      </c>
      <c r="Q797" s="850">
        <v>7090.28</v>
      </c>
    </row>
    <row r="798" spans="1:17" ht="14.45" customHeight="1" x14ac:dyDescent="0.2">
      <c r="A798" s="831" t="s">
        <v>583</v>
      </c>
      <c r="B798" s="832" t="s">
        <v>6411</v>
      </c>
      <c r="C798" s="832" t="s">
        <v>6449</v>
      </c>
      <c r="D798" s="832" t="s">
        <v>7432</v>
      </c>
      <c r="E798" s="832" t="s">
        <v>7433</v>
      </c>
      <c r="F798" s="849"/>
      <c r="G798" s="849"/>
      <c r="H798" s="849"/>
      <c r="I798" s="849"/>
      <c r="J798" s="849">
        <v>1</v>
      </c>
      <c r="K798" s="849">
        <v>8181.99</v>
      </c>
      <c r="L798" s="849">
        <v>1</v>
      </c>
      <c r="M798" s="849">
        <v>8181.99</v>
      </c>
      <c r="N798" s="849"/>
      <c r="O798" s="849"/>
      <c r="P798" s="837"/>
      <c r="Q798" s="850"/>
    </row>
    <row r="799" spans="1:17" ht="14.45" customHeight="1" x14ac:dyDescent="0.2">
      <c r="A799" s="831" t="s">
        <v>583</v>
      </c>
      <c r="B799" s="832" t="s">
        <v>6411</v>
      </c>
      <c r="C799" s="832" t="s">
        <v>6449</v>
      </c>
      <c r="D799" s="832" t="s">
        <v>7434</v>
      </c>
      <c r="E799" s="832" t="s">
        <v>7435</v>
      </c>
      <c r="F799" s="849">
        <v>1</v>
      </c>
      <c r="G799" s="849">
        <v>10033.799999999999</v>
      </c>
      <c r="H799" s="849"/>
      <c r="I799" s="849">
        <v>10033.799999999999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5" customHeight="1" x14ac:dyDescent="0.2">
      <c r="A800" s="831" t="s">
        <v>583</v>
      </c>
      <c r="B800" s="832" t="s">
        <v>6411</v>
      </c>
      <c r="C800" s="832" t="s">
        <v>6449</v>
      </c>
      <c r="D800" s="832" t="s">
        <v>7436</v>
      </c>
      <c r="E800" s="832" t="s">
        <v>7437</v>
      </c>
      <c r="F800" s="849">
        <v>7</v>
      </c>
      <c r="G800" s="849">
        <v>7530.25</v>
      </c>
      <c r="H800" s="849">
        <v>2.3333333333333335</v>
      </c>
      <c r="I800" s="849">
        <v>1075.75</v>
      </c>
      <c r="J800" s="849">
        <v>3</v>
      </c>
      <c r="K800" s="849">
        <v>3227.25</v>
      </c>
      <c r="L800" s="849">
        <v>1</v>
      </c>
      <c r="M800" s="849">
        <v>1075.75</v>
      </c>
      <c r="N800" s="849"/>
      <c r="O800" s="849"/>
      <c r="P800" s="837"/>
      <c r="Q800" s="850"/>
    </row>
    <row r="801" spans="1:17" ht="14.45" customHeight="1" x14ac:dyDescent="0.2">
      <c r="A801" s="831" t="s">
        <v>583</v>
      </c>
      <c r="B801" s="832" t="s">
        <v>6411</v>
      </c>
      <c r="C801" s="832" t="s">
        <v>6449</v>
      </c>
      <c r="D801" s="832" t="s">
        <v>7438</v>
      </c>
      <c r="E801" s="832" t="s">
        <v>7439</v>
      </c>
      <c r="F801" s="849">
        <v>10</v>
      </c>
      <c r="G801" s="849">
        <v>16167.3</v>
      </c>
      <c r="H801" s="849">
        <v>0.7142857142857143</v>
      </c>
      <c r="I801" s="849">
        <v>1616.73</v>
      </c>
      <c r="J801" s="849">
        <v>14</v>
      </c>
      <c r="K801" s="849">
        <v>22634.219999999998</v>
      </c>
      <c r="L801" s="849">
        <v>1</v>
      </c>
      <c r="M801" s="849">
        <v>1616.7299999999998</v>
      </c>
      <c r="N801" s="849">
        <v>13</v>
      </c>
      <c r="O801" s="849">
        <v>19187.580000000002</v>
      </c>
      <c r="P801" s="837">
        <v>0.8477243748624872</v>
      </c>
      <c r="Q801" s="850">
        <v>1475.9676923076925</v>
      </c>
    </row>
    <row r="802" spans="1:17" ht="14.45" customHeight="1" x14ac:dyDescent="0.2">
      <c r="A802" s="831" t="s">
        <v>583</v>
      </c>
      <c r="B802" s="832" t="s">
        <v>6411</v>
      </c>
      <c r="C802" s="832" t="s">
        <v>6449</v>
      </c>
      <c r="D802" s="832" t="s">
        <v>7440</v>
      </c>
      <c r="E802" s="832" t="s">
        <v>7441</v>
      </c>
      <c r="F802" s="849">
        <v>1</v>
      </c>
      <c r="G802" s="849">
        <v>248.73</v>
      </c>
      <c r="H802" s="849"/>
      <c r="I802" s="849">
        <v>248.73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5" customHeight="1" x14ac:dyDescent="0.2">
      <c r="A803" s="831" t="s">
        <v>583</v>
      </c>
      <c r="B803" s="832" t="s">
        <v>6411</v>
      </c>
      <c r="C803" s="832" t="s">
        <v>6449</v>
      </c>
      <c r="D803" s="832" t="s">
        <v>7442</v>
      </c>
      <c r="E803" s="832" t="s">
        <v>7443</v>
      </c>
      <c r="F803" s="849">
        <v>1</v>
      </c>
      <c r="G803" s="849">
        <v>1276.8</v>
      </c>
      <c r="H803" s="849"/>
      <c r="I803" s="849">
        <v>1276.8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5" customHeight="1" x14ac:dyDescent="0.2">
      <c r="A804" s="831" t="s">
        <v>583</v>
      </c>
      <c r="B804" s="832" t="s">
        <v>6411</v>
      </c>
      <c r="C804" s="832" t="s">
        <v>6449</v>
      </c>
      <c r="D804" s="832" t="s">
        <v>7444</v>
      </c>
      <c r="E804" s="832" t="s">
        <v>7445</v>
      </c>
      <c r="F804" s="849">
        <v>2</v>
      </c>
      <c r="G804" s="849">
        <v>177.8</v>
      </c>
      <c r="H804" s="849">
        <v>0.22222222222222227</v>
      </c>
      <c r="I804" s="849">
        <v>88.9</v>
      </c>
      <c r="J804" s="849">
        <v>9</v>
      </c>
      <c r="K804" s="849">
        <v>800.09999999999991</v>
      </c>
      <c r="L804" s="849">
        <v>1</v>
      </c>
      <c r="M804" s="849">
        <v>88.899999999999991</v>
      </c>
      <c r="N804" s="849">
        <v>4</v>
      </c>
      <c r="O804" s="849">
        <v>355.6</v>
      </c>
      <c r="P804" s="837">
        <v>0.44444444444444453</v>
      </c>
      <c r="Q804" s="850">
        <v>88.9</v>
      </c>
    </row>
    <row r="805" spans="1:17" ht="14.45" customHeight="1" x14ac:dyDescent="0.2">
      <c r="A805" s="831" t="s">
        <v>583</v>
      </c>
      <c r="B805" s="832" t="s">
        <v>6411</v>
      </c>
      <c r="C805" s="832" t="s">
        <v>6449</v>
      </c>
      <c r="D805" s="832" t="s">
        <v>7446</v>
      </c>
      <c r="E805" s="832" t="s">
        <v>7447</v>
      </c>
      <c r="F805" s="849"/>
      <c r="G805" s="849"/>
      <c r="H805" s="849"/>
      <c r="I805" s="849"/>
      <c r="J805" s="849">
        <v>1</v>
      </c>
      <c r="K805" s="849">
        <v>9592.15</v>
      </c>
      <c r="L805" s="849">
        <v>1</v>
      </c>
      <c r="M805" s="849">
        <v>9592.15</v>
      </c>
      <c r="N805" s="849"/>
      <c r="O805" s="849"/>
      <c r="P805" s="837"/>
      <c r="Q805" s="850"/>
    </row>
    <row r="806" spans="1:17" ht="14.45" customHeight="1" x14ac:dyDescent="0.2">
      <c r="A806" s="831" t="s">
        <v>583</v>
      </c>
      <c r="B806" s="832" t="s">
        <v>6411</v>
      </c>
      <c r="C806" s="832" t="s">
        <v>6449</v>
      </c>
      <c r="D806" s="832" t="s">
        <v>7448</v>
      </c>
      <c r="E806" s="832" t="s">
        <v>7449</v>
      </c>
      <c r="F806" s="849">
        <v>2</v>
      </c>
      <c r="G806" s="849">
        <v>36570</v>
      </c>
      <c r="H806" s="849">
        <v>2.8909090909090911</v>
      </c>
      <c r="I806" s="849">
        <v>18285</v>
      </c>
      <c r="J806" s="849">
        <v>1</v>
      </c>
      <c r="K806" s="849">
        <v>12650</v>
      </c>
      <c r="L806" s="849">
        <v>1</v>
      </c>
      <c r="M806" s="849">
        <v>12650</v>
      </c>
      <c r="N806" s="849">
        <v>4</v>
      </c>
      <c r="O806" s="849">
        <v>49725.4</v>
      </c>
      <c r="P806" s="837">
        <v>3.9308616600790516</v>
      </c>
      <c r="Q806" s="850">
        <v>12431.35</v>
      </c>
    </row>
    <row r="807" spans="1:17" ht="14.45" customHeight="1" x14ac:dyDescent="0.2">
      <c r="A807" s="831" t="s">
        <v>583</v>
      </c>
      <c r="B807" s="832" t="s">
        <v>6411</v>
      </c>
      <c r="C807" s="832" t="s">
        <v>6449</v>
      </c>
      <c r="D807" s="832" t="s">
        <v>7450</v>
      </c>
      <c r="E807" s="832" t="s">
        <v>7451</v>
      </c>
      <c r="F807" s="849"/>
      <c r="G807" s="849"/>
      <c r="H807" s="849"/>
      <c r="I807" s="849"/>
      <c r="J807" s="849"/>
      <c r="K807" s="849"/>
      <c r="L807" s="849"/>
      <c r="M807" s="849"/>
      <c r="N807" s="849">
        <v>4</v>
      </c>
      <c r="O807" s="849">
        <v>10260</v>
      </c>
      <c r="P807" s="837"/>
      <c r="Q807" s="850">
        <v>2565</v>
      </c>
    </row>
    <row r="808" spans="1:17" ht="14.45" customHeight="1" x14ac:dyDescent="0.2">
      <c r="A808" s="831" t="s">
        <v>583</v>
      </c>
      <c r="B808" s="832" t="s">
        <v>6411</v>
      </c>
      <c r="C808" s="832" t="s">
        <v>6449</v>
      </c>
      <c r="D808" s="832" t="s">
        <v>7452</v>
      </c>
      <c r="E808" s="832" t="s">
        <v>7451</v>
      </c>
      <c r="F808" s="849"/>
      <c r="G808" s="849"/>
      <c r="H808" s="849"/>
      <c r="I808" s="849"/>
      <c r="J808" s="849"/>
      <c r="K808" s="849"/>
      <c r="L808" s="849"/>
      <c r="M808" s="849"/>
      <c r="N808" s="849">
        <v>4</v>
      </c>
      <c r="O808" s="849">
        <v>46460</v>
      </c>
      <c r="P808" s="837"/>
      <c r="Q808" s="850">
        <v>11615</v>
      </c>
    </row>
    <row r="809" spans="1:17" ht="14.45" customHeight="1" x14ac:dyDescent="0.2">
      <c r="A809" s="831" t="s">
        <v>583</v>
      </c>
      <c r="B809" s="832" t="s">
        <v>6411</v>
      </c>
      <c r="C809" s="832" t="s">
        <v>6449</v>
      </c>
      <c r="D809" s="832" t="s">
        <v>7453</v>
      </c>
      <c r="E809" s="832" t="s">
        <v>7451</v>
      </c>
      <c r="F809" s="849"/>
      <c r="G809" s="849"/>
      <c r="H809" s="849"/>
      <c r="I809" s="849"/>
      <c r="J809" s="849"/>
      <c r="K809" s="849"/>
      <c r="L809" s="849"/>
      <c r="M809" s="849"/>
      <c r="N809" s="849">
        <v>2</v>
      </c>
      <c r="O809" s="849">
        <v>4991</v>
      </c>
      <c r="P809" s="837"/>
      <c r="Q809" s="850">
        <v>2495.5</v>
      </c>
    </row>
    <row r="810" spans="1:17" ht="14.45" customHeight="1" x14ac:dyDescent="0.2">
      <c r="A810" s="831" t="s">
        <v>583</v>
      </c>
      <c r="B810" s="832" t="s">
        <v>6411</v>
      </c>
      <c r="C810" s="832" t="s">
        <v>6449</v>
      </c>
      <c r="D810" s="832" t="s">
        <v>7454</v>
      </c>
      <c r="E810" s="832" t="s">
        <v>7455</v>
      </c>
      <c r="F810" s="849">
        <v>2.4000000000000004</v>
      </c>
      <c r="G810" s="849">
        <v>160.80000000000001</v>
      </c>
      <c r="H810" s="849">
        <v>0.85714285714285721</v>
      </c>
      <c r="I810" s="849">
        <v>67</v>
      </c>
      <c r="J810" s="849">
        <v>2.8</v>
      </c>
      <c r="K810" s="849">
        <v>187.6</v>
      </c>
      <c r="L810" s="849">
        <v>1</v>
      </c>
      <c r="M810" s="849">
        <v>67</v>
      </c>
      <c r="N810" s="849">
        <v>1</v>
      </c>
      <c r="O810" s="849">
        <v>67</v>
      </c>
      <c r="P810" s="837">
        <v>0.35714285714285715</v>
      </c>
      <c r="Q810" s="850">
        <v>67</v>
      </c>
    </row>
    <row r="811" spans="1:17" ht="14.45" customHeight="1" x14ac:dyDescent="0.2">
      <c r="A811" s="831" t="s">
        <v>583</v>
      </c>
      <c r="B811" s="832" t="s">
        <v>6411</v>
      </c>
      <c r="C811" s="832" t="s">
        <v>6449</v>
      </c>
      <c r="D811" s="832" t="s">
        <v>7456</v>
      </c>
      <c r="E811" s="832" t="s">
        <v>7457</v>
      </c>
      <c r="F811" s="849"/>
      <c r="G811" s="849"/>
      <c r="H811" s="849"/>
      <c r="I811" s="849"/>
      <c r="J811" s="849">
        <v>1</v>
      </c>
      <c r="K811" s="849">
        <v>19716.669999999998</v>
      </c>
      <c r="L811" s="849">
        <v>1</v>
      </c>
      <c r="M811" s="849">
        <v>19716.669999999998</v>
      </c>
      <c r="N811" s="849"/>
      <c r="O811" s="849"/>
      <c r="P811" s="837"/>
      <c r="Q811" s="850"/>
    </row>
    <row r="812" spans="1:17" ht="14.45" customHeight="1" x14ac:dyDescent="0.2">
      <c r="A812" s="831" t="s">
        <v>583</v>
      </c>
      <c r="B812" s="832" t="s">
        <v>6411</v>
      </c>
      <c r="C812" s="832" t="s">
        <v>6449</v>
      </c>
      <c r="D812" s="832" t="s">
        <v>7458</v>
      </c>
      <c r="E812" s="832" t="s">
        <v>7459</v>
      </c>
      <c r="F812" s="849"/>
      <c r="G812" s="849"/>
      <c r="H812" s="849"/>
      <c r="I812" s="849"/>
      <c r="J812" s="849">
        <v>1</v>
      </c>
      <c r="K812" s="849">
        <v>5298.34</v>
      </c>
      <c r="L812" s="849">
        <v>1</v>
      </c>
      <c r="M812" s="849">
        <v>5298.34</v>
      </c>
      <c r="N812" s="849"/>
      <c r="O812" s="849"/>
      <c r="P812" s="837"/>
      <c r="Q812" s="850"/>
    </row>
    <row r="813" spans="1:17" ht="14.45" customHeight="1" x14ac:dyDescent="0.2">
      <c r="A813" s="831" t="s">
        <v>583</v>
      </c>
      <c r="B813" s="832" t="s">
        <v>6411</v>
      </c>
      <c r="C813" s="832" t="s">
        <v>6449</v>
      </c>
      <c r="D813" s="832" t="s">
        <v>7460</v>
      </c>
      <c r="E813" s="832" t="s">
        <v>7461</v>
      </c>
      <c r="F813" s="849"/>
      <c r="G813" s="849"/>
      <c r="H813" s="849"/>
      <c r="I813" s="849"/>
      <c r="J813" s="849">
        <v>4</v>
      </c>
      <c r="K813" s="849">
        <v>10662.64</v>
      </c>
      <c r="L813" s="849">
        <v>1</v>
      </c>
      <c r="M813" s="849">
        <v>2665.66</v>
      </c>
      <c r="N813" s="849"/>
      <c r="O813" s="849"/>
      <c r="P813" s="837"/>
      <c r="Q813" s="850"/>
    </row>
    <row r="814" spans="1:17" ht="14.45" customHeight="1" x14ac:dyDescent="0.2">
      <c r="A814" s="831" t="s">
        <v>583</v>
      </c>
      <c r="B814" s="832" t="s">
        <v>6411</v>
      </c>
      <c r="C814" s="832" t="s">
        <v>6449</v>
      </c>
      <c r="D814" s="832" t="s">
        <v>7462</v>
      </c>
      <c r="E814" s="832" t="s">
        <v>7463</v>
      </c>
      <c r="F814" s="849"/>
      <c r="G814" s="849"/>
      <c r="H814" s="849"/>
      <c r="I814" s="849"/>
      <c r="J814" s="849">
        <v>1</v>
      </c>
      <c r="K814" s="849">
        <v>5899.74</v>
      </c>
      <c r="L814" s="849">
        <v>1</v>
      </c>
      <c r="M814" s="849">
        <v>5899.74</v>
      </c>
      <c r="N814" s="849"/>
      <c r="O814" s="849"/>
      <c r="P814" s="837"/>
      <c r="Q814" s="850"/>
    </row>
    <row r="815" spans="1:17" ht="14.45" customHeight="1" x14ac:dyDescent="0.2">
      <c r="A815" s="831" t="s">
        <v>583</v>
      </c>
      <c r="B815" s="832" t="s">
        <v>6411</v>
      </c>
      <c r="C815" s="832" t="s">
        <v>6449</v>
      </c>
      <c r="D815" s="832" t="s">
        <v>7464</v>
      </c>
      <c r="E815" s="832" t="s">
        <v>7465</v>
      </c>
      <c r="F815" s="849"/>
      <c r="G815" s="849"/>
      <c r="H815" s="849"/>
      <c r="I815" s="849"/>
      <c r="J815" s="849"/>
      <c r="K815" s="849"/>
      <c r="L815" s="849"/>
      <c r="M815" s="849"/>
      <c r="N815" s="849">
        <v>6</v>
      </c>
      <c r="O815" s="849">
        <v>924</v>
      </c>
      <c r="P815" s="837"/>
      <c r="Q815" s="850">
        <v>154</v>
      </c>
    </row>
    <row r="816" spans="1:17" ht="14.45" customHeight="1" x14ac:dyDescent="0.2">
      <c r="A816" s="831" t="s">
        <v>583</v>
      </c>
      <c r="B816" s="832" t="s">
        <v>6411</v>
      </c>
      <c r="C816" s="832" t="s">
        <v>6449</v>
      </c>
      <c r="D816" s="832" t="s">
        <v>7466</v>
      </c>
      <c r="E816" s="832" t="s">
        <v>7467</v>
      </c>
      <c r="F816" s="849"/>
      <c r="G816" s="849"/>
      <c r="H816" s="849"/>
      <c r="I816" s="849"/>
      <c r="J816" s="849"/>
      <c r="K816" s="849"/>
      <c r="L816" s="849"/>
      <c r="M816" s="849"/>
      <c r="N816" s="849">
        <v>2</v>
      </c>
      <c r="O816" s="849">
        <v>34904</v>
      </c>
      <c r="P816" s="837"/>
      <c r="Q816" s="850">
        <v>17452</v>
      </c>
    </row>
    <row r="817" spans="1:17" ht="14.45" customHeight="1" x14ac:dyDescent="0.2">
      <c r="A817" s="831" t="s">
        <v>583</v>
      </c>
      <c r="B817" s="832" t="s">
        <v>6411</v>
      </c>
      <c r="C817" s="832" t="s">
        <v>6449</v>
      </c>
      <c r="D817" s="832" t="s">
        <v>7468</v>
      </c>
      <c r="E817" s="832" t="s">
        <v>7469</v>
      </c>
      <c r="F817" s="849"/>
      <c r="G817" s="849"/>
      <c r="H817" s="849"/>
      <c r="I817" s="849"/>
      <c r="J817" s="849">
        <v>1</v>
      </c>
      <c r="K817" s="849">
        <v>5902.87</v>
      </c>
      <c r="L817" s="849">
        <v>1</v>
      </c>
      <c r="M817" s="849">
        <v>5902.87</v>
      </c>
      <c r="N817" s="849">
        <v>1</v>
      </c>
      <c r="O817" s="849">
        <v>5902.87</v>
      </c>
      <c r="P817" s="837">
        <v>1</v>
      </c>
      <c r="Q817" s="850">
        <v>5902.87</v>
      </c>
    </row>
    <row r="818" spans="1:17" ht="14.45" customHeight="1" x14ac:dyDescent="0.2">
      <c r="A818" s="831" t="s">
        <v>583</v>
      </c>
      <c r="B818" s="832" t="s">
        <v>6411</v>
      </c>
      <c r="C818" s="832" t="s">
        <v>6449</v>
      </c>
      <c r="D818" s="832" t="s">
        <v>7470</v>
      </c>
      <c r="E818" s="832" t="s">
        <v>7265</v>
      </c>
      <c r="F818" s="849">
        <v>2</v>
      </c>
      <c r="G818" s="849">
        <v>28386</v>
      </c>
      <c r="H818" s="849">
        <v>1</v>
      </c>
      <c r="I818" s="849">
        <v>14193</v>
      </c>
      <c r="J818" s="849">
        <v>2</v>
      </c>
      <c r="K818" s="849">
        <v>28386</v>
      </c>
      <c r="L818" s="849">
        <v>1</v>
      </c>
      <c r="M818" s="849">
        <v>14193</v>
      </c>
      <c r="N818" s="849"/>
      <c r="O818" s="849"/>
      <c r="P818" s="837"/>
      <c r="Q818" s="850"/>
    </row>
    <row r="819" spans="1:17" ht="14.45" customHeight="1" x14ac:dyDescent="0.2">
      <c r="A819" s="831" t="s">
        <v>583</v>
      </c>
      <c r="B819" s="832" t="s">
        <v>6411</v>
      </c>
      <c r="C819" s="832" t="s">
        <v>6449</v>
      </c>
      <c r="D819" s="832" t="s">
        <v>7471</v>
      </c>
      <c r="E819" s="832" t="s">
        <v>7472</v>
      </c>
      <c r="F819" s="849"/>
      <c r="G819" s="849"/>
      <c r="H819" s="849"/>
      <c r="I819" s="849"/>
      <c r="J819" s="849">
        <v>3</v>
      </c>
      <c r="K819" s="849">
        <v>4028.85</v>
      </c>
      <c r="L819" s="849">
        <v>1</v>
      </c>
      <c r="M819" s="849">
        <v>1342.95</v>
      </c>
      <c r="N819" s="849"/>
      <c r="O819" s="849"/>
      <c r="P819" s="837"/>
      <c r="Q819" s="850"/>
    </row>
    <row r="820" spans="1:17" ht="14.45" customHeight="1" x14ac:dyDescent="0.2">
      <c r="A820" s="831" t="s">
        <v>583</v>
      </c>
      <c r="B820" s="832" t="s">
        <v>6411</v>
      </c>
      <c r="C820" s="832" t="s">
        <v>6449</v>
      </c>
      <c r="D820" s="832" t="s">
        <v>7473</v>
      </c>
      <c r="E820" s="832" t="s">
        <v>7474</v>
      </c>
      <c r="F820" s="849">
        <v>1</v>
      </c>
      <c r="G820" s="849">
        <v>5286.49</v>
      </c>
      <c r="H820" s="849"/>
      <c r="I820" s="849">
        <v>5286.49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5" customHeight="1" x14ac:dyDescent="0.2">
      <c r="A821" s="831" t="s">
        <v>583</v>
      </c>
      <c r="B821" s="832" t="s">
        <v>6411</v>
      </c>
      <c r="C821" s="832" t="s">
        <v>6449</v>
      </c>
      <c r="D821" s="832" t="s">
        <v>7475</v>
      </c>
      <c r="E821" s="832" t="s">
        <v>7476</v>
      </c>
      <c r="F821" s="849"/>
      <c r="G821" s="849"/>
      <c r="H821" s="849"/>
      <c r="I821" s="849"/>
      <c r="J821" s="849">
        <v>4</v>
      </c>
      <c r="K821" s="849">
        <v>8901</v>
      </c>
      <c r="L821" s="849">
        <v>1</v>
      </c>
      <c r="M821" s="849">
        <v>2225.25</v>
      </c>
      <c r="N821" s="849">
        <v>7</v>
      </c>
      <c r="O821" s="849">
        <v>3864</v>
      </c>
      <c r="P821" s="837">
        <v>0.43410852713178294</v>
      </c>
      <c r="Q821" s="850">
        <v>552</v>
      </c>
    </row>
    <row r="822" spans="1:17" ht="14.45" customHeight="1" x14ac:dyDescent="0.2">
      <c r="A822" s="831" t="s">
        <v>583</v>
      </c>
      <c r="B822" s="832" t="s">
        <v>6411</v>
      </c>
      <c r="C822" s="832" t="s">
        <v>6449</v>
      </c>
      <c r="D822" s="832" t="s">
        <v>7477</v>
      </c>
      <c r="E822" s="832" t="s">
        <v>7478</v>
      </c>
      <c r="F822" s="849"/>
      <c r="G822" s="849"/>
      <c r="H822" s="849"/>
      <c r="I822" s="849"/>
      <c r="J822" s="849">
        <v>12</v>
      </c>
      <c r="K822" s="849">
        <v>24842</v>
      </c>
      <c r="L822" s="849">
        <v>1</v>
      </c>
      <c r="M822" s="849">
        <v>2070.1666666666665</v>
      </c>
      <c r="N822" s="849">
        <v>17</v>
      </c>
      <c r="O822" s="849">
        <v>13685</v>
      </c>
      <c r="P822" s="837">
        <v>0.55088157153208273</v>
      </c>
      <c r="Q822" s="850">
        <v>805</v>
      </c>
    </row>
    <row r="823" spans="1:17" ht="14.45" customHeight="1" x14ac:dyDescent="0.2">
      <c r="A823" s="831" t="s">
        <v>583</v>
      </c>
      <c r="B823" s="832" t="s">
        <v>6411</v>
      </c>
      <c r="C823" s="832" t="s">
        <v>6449</v>
      </c>
      <c r="D823" s="832" t="s">
        <v>7479</v>
      </c>
      <c r="E823" s="832" t="s">
        <v>7478</v>
      </c>
      <c r="F823" s="849"/>
      <c r="G823" s="849"/>
      <c r="H823" s="849"/>
      <c r="I823" s="849"/>
      <c r="J823" s="849">
        <v>13</v>
      </c>
      <c r="K823" s="849">
        <v>104905.04</v>
      </c>
      <c r="L823" s="849">
        <v>1</v>
      </c>
      <c r="M823" s="849">
        <v>8069.6184615384609</v>
      </c>
      <c r="N823" s="849">
        <v>17</v>
      </c>
      <c r="O823" s="849">
        <v>88172.29</v>
      </c>
      <c r="P823" s="837">
        <v>0.84049622401364132</v>
      </c>
      <c r="Q823" s="850">
        <v>5186.6052941176467</v>
      </c>
    </row>
    <row r="824" spans="1:17" ht="14.45" customHeight="1" x14ac:dyDescent="0.2">
      <c r="A824" s="831" t="s">
        <v>583</v>
      </c>
      <c r="B824" s="832" t="s">
        <v>6411</v>
      </c>
      <c r="C824" s="832" t="s">
        <v>6449</v>
      </c>
      <c r="D824" s="832" t="s">
        <v>7480</v>
      </c>
      <c r="E824" s="832" t="s">
        <v>7481</v>
      </c>
      <c r="F824" s="849">
        <v>1</v>
      </c>
      <c r="G824" s="849">
        <v>1430.18</v>
      </c>
      <c r="H824" s="849"/>
      <c r="I824" s="849">
        <v>1430.18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5" customHeight="1" x14ac:dyDescent="0.2">
      <c r="A825" s="831" t="s">
        <v>583</v>
      </c>
      <c r="B825" s="832" t="s">
        <v>6411</v>
      </c>
      <c r="C825" s="832" t="s">
        <v>6449</v>
      </c>
      <c r="D825" s="832" t="s">
        <v>7482</v>
      </c>
      <c r="E825" s="832" t="s">
        <v>7414</v>
      </c>
      <c r="F825" s="849"/>
      <c r="G825" s="849"/>
      <c r="H825" s="849"/>
      <c r="I825" s="849"/>
      <c r="J825" s="849">
        <v>37</v>
      </c>
      <c r="K825" s="849">
        <v>10550.55</v>
      </c>
      <c r="L825" s="849">
        <v>1</v>
      </c>
      <c r="M825" s="849">
        <v>285.14999999999998</v>
      </c>
      <c r="N825" s="849">
        <v>12</v>
      </c>
      <c r="O825" s="849">
        <v>3421.8</v>
      </c>
      <c r="P825" s="837">
        <v>0.32432432432432434</v>
      </c>
      <c r="Q825" s="850">
        <v>285.15000000000003</v>
      </c>
    </row>
    <row r="826" spans="1:17" ht="14.45" customHeight="1" x14ac:dyDescent="0.2">
      <c r="A826" s="831" t="s">
        <v>583</v>
      </c>
      <c r="B826" s="832" t="s">
        <v>6411</v>
      </c>
      <c r="C826" s="832" t="s">
        <v>6449</v>
      </c>
      <c r="D826" s="832" t="s">
        <v>7483</v>
      </c>
      <c r="E826" s="832" t="s">
        <v>7484</v>
      </c>
      <c r="F826" s="849">
        <v>2</v>
      </c>
      <c r="G826" s="849">
        <v>20491.82</v>
      </c>
      <c r="H826" s="849"/>
      <c r="I826" s="849">
        <v>10245.91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5" customHeight="1" x14ac:dyDescent="0.2">
      <c r="A827" s="831" t="s">
        <v>583</v>
      </c>
      <c r="B827" s="832" t="s">
        <v>6411</v>
      </c>
      <c r="C827" s="832" t="s">
        <v>6449</v>
      </c>
      <c r="D827" s="832" t="s">
        <v>7485</v>
      </c>
      <c r="E827" s="832" t="s">
        <v>7486</v>
      </c>
      <c r="F827" s="849">
        <v>1</v>
      </c>
      <c r="G827" s="849">
        <v>347.18</v>
      </c>
      <c r="H827" s="849"/>
      <c r="I827" s="849">
        <v>347.18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5" customHeight="1" x14ac:dyDescent="0.2">
      <c r="A828" s="831" t="s">
        <v>583</v>
      </c>
      <c r="B828" s="832" t="s">
        <v>6411</v>
      </c>
      <c r="C828" s="832" t="s">
        <v>6449</v>
      </c>
      <c r="D828" s="832" t="s">
        <v>7487</v>
      </c>
      <c r="E828" s="832" t="s">
        <v>7486</v>
      </c>
      <c r="F828" s="849">
        <v>1</v>
      </c>
      <c r="G828" s="849">
        <v>515.07000000000005</v>
      </c>
      <c r="H828" s="849"/>
      <c r="I828" s="849">
        <v>515.07000000000005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5" customHeight="1" x14ac:dyDescent="0.2">
      <c r="A829" s="831" t="s">
        <v>583</v>
      </c>
      <c r="B829" s="832" t="s">
        <v>6411</v>
      </c>
      <c r="C829" s="832" t="s">
        <v>6449</v>
      </c>
      <c r="D829" s="832" t="s">
        <v>7488</v>
      </c>
      <c r="E829" s="832" t="s">
        <v>7478</v>
      </c>
      <c r="F829" s="849"/>
      <c r="G829" s="849"/>
      <c r="H829" s="849"/>
      <c r="I829" s="849"/>
      <c r="J829" s="849">
        <v>2</v>
      </c>
      <c r="K829" s="849">
        <v>11040</v>
      </c>
      <c r="L829" s="849">
        <v>1</v>
      </c>
      <c r="M829" s="849">
        <v>5520</v>
      </c>
      <c r="N829" s="849">
        <v>6</v>
      </c>
      <c r="O829" s="849">
        <v>33120</v>
      </c>
      <c r="P829" s="837">
        <v>3</v>
      </c>
      <c r="Q829" s="850">
        <v>5520</v>
      </c>
    </row>
    <row r="830" spans="1:17" ht="14.45" customHeight="1" x14ac:dyDescent="0.2">
      <c r="A830" s="831" t="s">
        <v>583</v>
      </c>
      <c r="B830" s="832" t="s">
        <v>6411</v>
      </c>
      <c r="C830" s="832" t="s">
        <v>6449</v>
      </c>
      <c r="D830" s="832" t="s">
        <v>7489</v>
      </c>
      <c r="E830" s="832" t="s">
        <v>7478</v>
      </c>
      <c r="F830" s="849"/>
      <c r="G830" s="849"/>
      <c r="H830" s="849"/>
      <c r="I830" s="849"/>
      <c r="J830" s="849">
        <v>1</v>
      </c>
      <c r="K830" s="849">
        <v>1920.5</v>
      </c>
      <c r="L830" s="849">
        <v>1</v>
      </c>
      <c r="M830" s="849">
        <v>1920.5</v>
      </c>
      <c r="N830" s="849">
        <v>1</v>
      </c>
      <c r="O830" s="849">
        <v>1920.14</v>
      </c>
      <c r="P830" s="837">
        <v>0.9998125488154127</v>
      </c>
      <c r="Q830" s="850">
        <v>1920.14</v>
      </c>
    </row>
    <row r="831" spans="1:17" ht="14.45" customHeight="1" x14ac:dyDescent="0.2">
      <c r="A831" s="831" t="s">
        <v>583</v>
      </c>
      <c r="B831" s="832" t="s">
        <v>6411</v>
      </c>
      <c r="C831" s="832" t="s">
        <v>6449</v>
      </c>
      <c r="D831" s="832" t="s">
        <v>7490</v>
      </c>
      <c r="E831" s="832" t="s">
        <v>7491</v>
      </c>
      <c r="F831" s="849">
        <v>1</v>
      </c>
      <c r="G831" s="849">
        <v>595.39</v>
      </c>
      <c r="H831" s="849">
        <v>1</v>
      </c>
      <c r="I831" s="849">
        <v>595.39</v>
      </c>
      <c r="J831" s="849">
        <v>1</v>
      </c>
      <c r="K831" s="849">
        <v>595.39</v>
      </c>
      <c r="L831" s="849">
        <v>1</v>
      </c>
      <c r="M831" s="849">
        <v>595.39</v>
      </c>
      <c r="N831" s="849"/>
      <c r="O831" s="849"/>
      <c r="P831" s="837"/>
      <c r="Q831" s="850"/>
    </row>
    <row r="832" spans="1:17" ht="14.45" customHeight="1" x14ac:dyDescent="0.2">
      <c r="A832" s="831" t="s">
        <v>583</v>
      </c>
      <c r="B832" s="832" t="s">
        <v>6411</v>
      </c>
      <c r="C832" s="832" t="s">
        <v>6449</v>
      </c>
      <c r="D832" s="832" t="s">
        <v>7492</v>
      </c>
      <c r="E832" s="832" t="s">
        <v>7443</v>
      </c>
      <c r="F832" s="849">
        <v>1</v>
      </c>
      <c r="G832" s="849">
        <v>951.9</v>
      </c>
      <c r="H832" s="849"/>
      <c r="I832" s="849">
        <v>951.9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5" customHeight="1" x14ac:dyDescent="0.2">
      <c r="A833" s="831" t="s">
        <v>583</v>
      </c>
      <c r="B833" s="832" t="s">
        <v>6411</v>
      </c>
      <c r="C833" s="832" t="s">
        <v>6449</v>
      </c>
      <c r="D833" s="832" t="s">
        <v>7493</v>
      </c>
      <c r="E833" s="832" t="s">
        <v>7414</v>
      </c>
      <c r="F833" s="849"/>
      <c r="G833" s="849"/>
      <c r="H833" s="849"/>
      <c r="I833" s="849"/>
      <c r="J833" s="849"/>
      <c r="K833" s="849"/>
      <c r="L833" s="849"/>
      <c r="M833" s="849"/>
      <c r="N833" s="849">
        <v>2</v>
      </c>
      <c r="O833" s="849">
        <v>1382.08</v>
      </c>
      <c r="P833" s="837"/>
      <c r="Q833" s="850">
        <v>691.04</v>
      </c>
    </row>
    <row r="834" spans="1:17" ht="14.45" customHeight="1" x14ac:dyDescent="0.2">
      <c r="A834" s="831" t="s">
        <v>583</v>
      </c>
      <c r="B834" s="832" t="s">
        <v>6411</v>
      </c>
      <c r="C834" s="832" t="s">
        <v>6449</v>
      </c>
      <c r="D834" s="832" t="s">
        <v>7494</v>
      </c>
      <c r="E834" s="832" t="s">
        <v>7414</v>
      </c>
      <c r="F834" s="849"/>
      <c r="G834" s="849"/>
      <c r="H834" s="849"/>
      <c r="I834" s="849"/>
      <c r="J834" s="849">
        <v>1</v>
      </c>
      <c r="K834" s="849">
        <v>325.49</v>
      </c>
      <c r="L834" s="849">
        <v>1</v>
      </c>
      <c r="M834" s="849">
        <v>325.49</v>
      </c>
      <c r="N834" s="849"/>
      <c r="O834" s="849"/>
      <c r="P834" s="837"/>
      <c r="Q834" s="850"/>
    </row>
    <row r="835" spans="1:17" ht="14.45" customHeight="1" x14ac:dyDescent="0.2">
      <c r="A835" s="831" t="s">
        <v>583</v>
      </c>
      <c r="B835" s="832" t="s">
        <v>6411</v>
      </c>
      <c r="C835" s="832" t="s">
        <v>6449</v>
      </c>
      <c r="D835" s="832" t="s">
        <v>7495</v>
      </c>
      <c r="E835" s="832" t="s">
        <v>7496</v>
      </c>
      <c r="F835" s="849"/>
      <c r="G835" s="849"/>
      <c r="H835" s="849"/>
      <c r="I835" s="849"/>
      <c r="J835" s="849"/>
      <c r="K835" s="849"/>
      <c r="L835" s="849"/>
      <c r="M835" s="849"/>
      <c r="N835" s="849">
        <v>3</v>
      </c>
      <c r="O835" s="849">
        <v>20080.169999999998</v>
      </c>
      <c r="P835" s="837"/>
      <c r="Q835" s="850">
        <v>6693.3899999999994</v>
      </c>
    </row>
    <row r="836" spans="1:17" ht="14.45" customHeight="1" x14ac:dyDescent="0.2">
      <c r="A836" s="831" t="s">
        <v>583</v>
      </c>
      <c r="B836" s="832" t="s">
        <v>6411</v>
      </c>
      <c r="C836" s="832" t="s">
        <v>6449</v>
      </c>
      <c r="D836" s="832" t="s">
        <v>7497</v>
      </c>
      <c r="E836" s="832" t="s">
        <v>7498</v>
      </c>
      <c r="F836" s="849"/>
      <c r="G836" s="849"/>
      <c r="H836" s="849"/>
      <c r="I836" s="849"/>
      <c r="J836" s="849"/>
      <c r="K836" s="849"/>
      <c r="L836" s="849"/>
      <c r="M836" s="849"/>
      <c r="N836" s="849">
        <v>13</v>
      </c>
      <c r="O836" s="849">
        <v>12430.6</v>
      </c>
      <c r="P836" s="837"/>
      <c r="Q836" s="850">
        <v>956.2</v>
      </c>
    </row>
    <row r="837" spans="1:17" ht="14.45" customHeight="1" x14ac:dyDescent="0.2">
      <c r="A837" s="831" t="s">
        <v>583</v>
      </c>
      <c r="B837" s="832" t="s">
        <v>6411</v>
      </c>
      <c r="C837" s="832" t="s">
        <v>6449</v>
      </c>
      <c r="D837" s="832" t="s">
        <v>7499</v>
      </c>
      <c r="E837" s="832" t="s">
        <v>7500</v>
      </c>
      <c r="F837" s="849"/>
      <c r="G837" s="849"/>
      <c r="H837" s="849"/>
      <c r="I837" s="849"/>
      <c r="J837" s="849"/>
      <c r="K837" s="849"/>
      <c r="L837" s="849"/>
      <c r="M837" s="849"/>
      <c r="N837" s="849">
        <v>2</v>
      </c>
      <c r="O837" s="849">
        <v>1349.92</v>
      </c>
      <c r="P837" s="837"/>
      <c r="Q837" s="850">
        <v>674.96</v>
      </c>
    </row>
    <row r="838" spans="1:17" ht="14.45" customHeight="1" x14ac:dyDescent="0.2">
      <c r="A838" s="831" t="s">
        <v>583</v>
      </c>
      <c r="B838" s="832" t="s">
        <v>6411</v>
      </c>
      <c r="C838" s="832" t="s">
        <v>6449</v>
      </c>
      <c r="D838" s="832" t="s">
        <v>7501</v>
      </c>
      <c r="E838" s="832" t="s">
        <v>7502</v>
      </c>
      <c r="F838" s="849"/>
      <c r="G838" s="849"/>
      <c r="H838" s="849"/>
      <c r="I838" s="849"/>
      <c r="J838" s="849"/>
      <c r="K838" s="849"/>
      <c r="L838" s="849"/>
      <c r="M838" s="849"/>
      <c r="N838" s="849">
        <v>5</v>
      </c>
      <c r="O838" s="849">
        <v>5162.7</v>
      </c>
      <c r="P838" s="837"/>
      <c r="Q838" s="850">
        <v>1032.54</v>
      </c>
    </row>
    <row r="839" spans="1:17" ht="14.45" customHeight="1" x14ac:dyDescent="0.2">
      <c r="A839" s="831" t="s">
        <v>583</v>
      </c>
      <c r="B839" s="832" t="s">
        <v>6411</v>
      </c>
      <c r="C839" s="832" t="s">
        <v>6449</v>
      </c>
      <c r="D839" s="832" t="s">
        <v>7503</v>
      </c>
      <c r="E839" s="832" t="s">
        <v>7504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452.2</v>
      </c>
      <c r="P839" s="837"/>
      <c r="Q839" s="850">
        <v>226.1</v>
      </c>
    </row>
    <row r="840" spans="1:17" ht="14.45" customHeight="1" x14ac:dyDescent="0.2">
      <c r="A840" s="831" t="s">
        <v>583</v>
      </c>
      <c r="B840" s="832" t="s">
        <v>6411</v>
      </c>
      <c r="C840" s="832" t="s">
        <v>6449</v>
      </c>
      <c r="D840" s="832" t="s">
        <v>7505</v>
      </c>
      <c r="E840" s="832" t="s">
        <v>7414</v>
      </c>
      <c r="F840" s="849"/>
      <c r="G840" s="849"/>
      <c r="H840" s="849"/>
      <c r="I840" s="849"/>
      <c r="J840" s="849">
        <v>1</v>
      </c>
      <c r="K840" s="849">
        <v>712.86</v>
      </c>
      <c r="L840" s="849">
        <v>1</v>
      </c>
      <c r="M840" s="849">
        <v>712.86</v>
      </c>
      <c r="N840" s="849"/>
      <c r="O840" s="849"/>
      <c r="P840" s="837"/>
      <c r="Q840" s="850"/>
    </row>
    <row r="841" spans="1:17" ht="14.45" customHeight="1" x14ac:dyDescent="0.2">
      <c r="A841" s="831" t="s">
        <v>583</v>
      </c>
      <c r="B841" s="832" t="s">
        <v>6411</v>
      </c>
      <c r="C841" s="832" t="s">
        <v>6449</v>
      </c>
      <c r="D841" s="832" t="s">
        <v>7506</v>
      </c>
      <c r="E841" s="832" t="s">
        <v>7507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744.51</v>
      </c>
      <c r="P841" s="837"/>
      <c r="Q841" s="850">
        <v>744.51</v>
      </c>
    </row>
    <row r="842" spans="1:17" ht="14.45" customHeight="1" x14ac:dyDescent="0.2">
      <c r="A842" s="831" t="s">
        <v>583</v>
      </c>
      <c r="B842" s="832" t="s">
        <v>6411</v>
      </c>
      <c r="C842" s="832" t="s">
        <v>6449</v>
      </c>
      <c r="D842" s="832" t="s">
        <v>7508</v>
      </c>
      <c r="E842" s="832" t="s">
        <v>7509</v>
      </c>
      <c r="F842" s="849"/>
      <c r="G842" s="849"/>
      <c r="H842" s="849"/>
      <c r="I842" s="849"/>
      <c r="J842" s="849"/>
      <c r="K842" s="849"/>
      <c r="L842" s="849"/>
      <c r="M842" s="849"/>
      <c r="N842" s="849">
        <v>2</v>
      </c>
      <c r="O842" s="849">
        <v>31050</v>
      </c>
      <c r="P842" s="837"/>
      <c r="Q842" s="850">
        <v>15525</v>
      </c>
    </row>
    <row r="843" spans="1:17" ht="14.45" customHeight="1" x14ac:dyDescent="0.2">
      <c r="A843" s="831" t="s">
        <v>583</v>
      </c>
      <c r="B843" s="832" t="s">
        <v>6411</v>
      </c>
      <c r="C843" s="832" t="s">
        <v>6449</v>
      </c>
      <c r="D843" s="832" t="s">
        <v>7510</v>
      </c>
      <c r="E843" s="832" t="s">
        <v>7256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1637.49</v>
      </c>
      <c r="P843" s="837"/>
      <c r="Q843" s="850">
        <v>1637.49</v>
      </c>
    </row>
    <row r="844" spans="1:17" ht="14.45" customHeight="1" x14ac:dyDescent="0.2">
      <c r="A844" s="831" t="s">
        <v>583</v>
      </c>
      <c r="B844" s="832" t="s">
        <v>6411</v>
      </c>
      <c r="C844" s="832" t="s">
        <v>6449</v>
      </c>
      <c r="D844" s="832" t="s">
        <v>7511</v>
      </c>
      <c r="E844" s="832" t="s">
        <v>7414</v>
      </c>
      <c r="F844" s="849"/>
      <c r="G844" s="849"/>
      <c r="H844" s="849"/>
      <c r="I844" s="849"/>
      <c r="J844" s="849">
        <v>2</v>
      </c>
      <c r="K844" s="849">
        <v>950.48</v>
      </c>
      <c r="L844" s="849">
        <v>1</v>
      </c>
      <c r="M844" s="849">
        <v>475.24</v>
      </c>
      <c r="N844" s="849"/>
      <c r="O844" s="849"/>
      <c r="P844" s="837"/>
      <c r="Q844" s="850"/>
    </row>
    <row r="845" spans="1:17" ht="14.45" customHeight="1" x14ac:dyDescent="0.2">
      <c r="A845" s="831" t="s">
        <v>583</v>
      </c>
      <c r="B845" s="832" t="s">
        <v>6411</v>
      </c>
      <c r="C845" s="832" t="s">
        <v>6449</v>
      </c>
      <c r="D845" s="832" t="s">
        <v>7512</v>
      </c>
      <c r="E845" s="832" t="s">
        <v>7414</v>
      </c>
      <c r="F845" s="849"/>
      <c r="G845" s="849"/>
      <c r="H845" s="849"/>
      <c r="I845" s="849"/>
      <c r="J845" s="849">
        <v>3</v>
      </c>
      <c r="K845" s="849">
        <v>1425.72</v>
      </c>
      <c r="L845" s="849">
        <v>1</v>
      </c>
      <c r="M845" s="849">
        <v>475.24</v>
      </c>
      <c r="N845" s="849"/>
      <c r="O845" s="849"/>
      <c r="P845" s="837"/>
      <c r="Q845" s="850"/>
    </row>
    <row r="846" spans="1:17" ht="14.45" customHeight="1" x14ac:dyDescent="0.2">
      <c r="A846" s="831" t="s">
        <v>583</v>
      </c>
      <c r="B846" s="832" t="s">
        <v>6411</v>
      </c>
      <c r="C846" s="832" t="s">
        <v>6449</v>
      </c>
      <c r="D846" s="832" t="s">
        <v>7513</v>
      </c>
      <c r="E846" s="832" t="s">
        <v>7414</v>
      </c>
      <c r="F846" s="849"/>
      <c r="G846" s="849"/>
      <c r="H846" s="849"/>
      <c r="I846" s="849"/>
      <c r="J846" s="849">
        <v>1</v>
      </c>
      <c r="K846" s="849">
        <v>674.9</v>
      </c>
      <c r="L846" s="849">
        <v>1</v>
      </c>
      <c r="M846" s="849">
        <v>674.9</v>
      </c>
      <c r="N846" s="849"/>
      <c r="O846" s="849"/>
      <c r="P846" s="837"/>
      <c r="Q846" s="850"/>
    </row>
    <row r="847" spans="1:17" ht="14.45" customHeight="1" x14ac:dyDescent="0.2">
      <c r="A847" s="831" t="s">
        <v>583</v>
      </c>
      <c r="B847" s="832" t="s">
        <v>6411</v>
      </c>
      <c r="C847" s="832" t="s">
        <v>6449</v>
      </c>
      <c r="D847" s="832" t="s">
        <v>7514</v>
      </c>
      <c r="E847" s="832" t="s">
        <v>7515</v>
      </c>
      <c r="F847" s="849"/>
      <c r="G847" s="849"/>
      <c r="H847" s="849"/>
      <c r="I847" s="849"/>
      <c r="J847" s="849">
        <v>12</v>
      </c>
      <c r="K847" s="849">
        <v>7038</v>
      </c>
      <c r="L847" s="849">
        <v>1</v>
      </c>
      <c r="M847" s="849">
        <v>586.5</v>
      </c>
      <c r="N847" s="849"/>
      <c r="O847" s="849"/>
      <c r="P847" s="837"/>
      <c r="Q847" s="850"/>
    </row>
    <row r="848" spans="1:17" ht="14.45" customHeight="1" x14ac:dyDescent="0.2">
      <c r="A848" s="831" t="s">
        <v>583</v>
      </c>
      <c r="B848" s="832" t="s">
        <v>6411</v>
      </c>
      <c r="C848" s="832" t="s">
        <v>6449</v>
      </c>
      <c r="D848" s="832" t="s">
        <v>7516</v>
      </c>
      <c r="E848" s="832" t="s">
        <v>7517</v>
      </c>
      <c r="F848" s="849"/>
      <c r="G848" s="849"/>
      <c r="H848" s="849"/>
      <c r="I848" s="849"/>
      <c r="J848" s="849">
        <v>12</v>
      </c>
      <c r="K848" s="849">
        <v>113160</v>
      </c>
      <c r="L848" s="849">
        <v>1</v>
      </c>
      <c r="M848" s="849">
        <v>9430</v>
      </c>
      <c r="N848" s="849">
        <v>3</v>
      </c>
      <c r="O848" s="849">
        <v>28290</v>
      </c>
      <c r="P848" s="837">
        <v>0.25</v>
      </c>
      <c r="Q848" s="850">
        <v>9430</v>
      </c>
    </row>
    <row r="849" spans="1:17" ht="14.45" customHeight="1" x14ac:dyDescent="0.2">
      <c r="A849" s="831" t="s">
        <v>583</v>
      </c>
      <c r="B849" s="832" t="s">
        <v>6411</v>
      </c>
      <c r="C849" s="832" t="s">
        <v>6449</v>
      </c>
      <c r="D849" s="832" t="s">
        <v>7518</v>
      </c>
      <c r="E849" s="832" t="s">
        <v>7519</v>
      </c>
      <c r="F849" s="849"/>
      <c r="G849" s="849"/>
      <c r="H849" s="849"/>
      <c r="I849" s="849"/>
      <c r="J849" s="849">
        <v>1</v>
      </c>
      <c r="K849" s="849">
        <v>490</v>
      </c>
      <c r="L849" s="849">
        <v>1</v>
      </c>
      <c r="M849" s="849">
        <v>490</v>
      </c>
      <c r="N849" s="849"/>
      <c r="O849" s="849"/>
      <c r="P849" s="837"/>
      <c r="Q849" s="850"/>
    </row>
    <row r="850" spans="1:17" ht="14.45" customHeight="1" x14ac:dyDescent="0.2">
      <c r="A850" s="831" t="s">
        <v>583</v>
      </c>
      <c r="B850" s="832" t="s">
        <v>6411</v>
      </c>
      <c r="C850" s="832" t="s">
        <v>6449</v>
      </c>
      <c r="D850" s="832" t="s">
        <v>7520</v>
      </c>
      <c r="E850" s="832" t="s">
        <v>7521</v>
      </c>
      <c r="F850" s="849"/>
      <c r="G850" s="849"/>
      <c r="H850" s="849"/>
      <c r="I850" s="849"/>
      <c r="J850" s="849"/>
      <c r="K850" s="849"/>
      <c r="L850" s="849"/>
      <c r="M850" s="849"/>
      <c r="N850" s="849">
        <v>4</v>
      </c>
      <c r="O850" s="849">
        <v>8837.56</v>
      </c>
      <c r="P850" s="837"/>
      <c r="Q850" s="850">
        <v>2209.39</v>
      </c>
    </row>
    <row r="851" spans="1:17" ht="14.45" customHeight="1" x14ac:dyDescent="0.2">
      <c r="A851" s="831" t="s">
        <v>583</v>
      </c>
      <c r="B851" s="832" t="s">
        <v>6411</v>
      </c>
      <c r="C851" s="832" t="s">
        <v>6449</v>
      </c>
      <c r="D851" s="832" t="s">
        <v>7522</v>
      </c>
      <c r="E851" s="832" t="s">
        <v>7521</v>
      </c>
      <c r="F851" s="849"/>
      <c r="G851" s="849"/>
      <c r="H851" s="849"/>
      <c r="I851" s="849"/>
      <c r="J851" s="849"/>
      <c r="K851" s="849"/>
      <c r="L851" s="849"/>
      <c r="M851" s="849"/>
      <c r="N851" s="849">
        <v>1</v>
      </c>
      <c r="O851" s="849">
        <v>16000</v>
      </c>
      <c r="P851" s="837"/>
      <c r="Q851" s="850">
        <v>16000</v>
      </c>
    </row>
    <row r="852" spans="1:17" ht="14.45" customHeight="1" x14ac:dyDescent="0.2">
      <c r="A852" s="831" t="s">
        <v>583</v>
      </c>
      <c r="B852" s="832" t="s">
        <v>6411</v>
      </c>
      <c r="C852" s="832" t="s">
        <v>6449</v>
      </c>
      <c r="D852" s="832" t="s">
        <v>7523</v>
      </c>
      <c r="E852" s="832" t="s">
        <v>7524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2316.27</v>
      </c>
      <c r="P852" s="837"/>
      <c r="Q852" s="850">
        <v>2316.27</v>
      </c>
    </row>
    <row r="853" spans="1:17" ht="14.45" customHeight="1" x14ac:dyDescent="0.2">
      <c r="A853" s="831" t="s">
        <v>583</v>
      </c>
      <c r="B853" s="832" t="s">
        <v>6411</v>
      </c>
      <c r="C853" s="832" t="s">
        <v>6449</v>
      </c>
      <c r="D853" s="832" t="s">
        <v>7525</v>
      </c>
      <c r="E853" s="832" t="s">
        <v>7447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13317</v>
      </c>
      <c r="P853" s="837"/>
      <c r="Q853" s="850">
        <v>13317</v>
      </c>
    </row>
    <row r="854" spans="1:17" ht="14.45" customHeight="1" x14ac:dyDescent="0.2">
      <c r="A854" s="831" t="s">
        <v>583</v>
      </c>
      <c r="B854" s="832" t="s">
        <v>6411</v>
      </c>
      <c r="C854" s="832" t="s">
        <v>6449</v>
      </c>
      <c r="D854" s="832" t="s">
        <v>7526</v>
      </c>
      <c r="E854" s="832" t="s">
        <v>7527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5875</v>
      </c>
      <c r="P854" s="837"/>
      <c r="Q854" s="850">
        <v>5875</v>
      </c>
    </row>
    <row r="855" spans="1:17" ht="14.45" customHeight="1" x14ac:dyDescent="0.2">
      <c r="A855" s="831" t="s">
        <v>583</v>
      </c>
      <c r="B855" s="832" t="s">
        <v>6411</v>
      </c>
      <c r="C855" s="832" t="s">
        <v>6449</v>
      </c>
      <c r="D855" s="832" t="s">
        <v>7528</v>
      </c>
      <c r="E855" s="832" t="s">
        <v>7476</v>
      </c>
      <c r="F855" s="849"/>
      <c r="G855" s="849"/>
      <c r="H855" s="849"/>
      <c r="I855" s="849"/>
      <c r="J855" s="849"/>
      <c r="K855" s="849"/>
      <c r="L855" s="849"/>
      <c r="M855" s="849"/>
      <c r="N855" s="849">
        <v>2</v>
      </c>
      <c r="O855" s="849">
        <v>23102</v>
      </c>
      <c r="P855" s="837"/>
      <c r="Q855" s="850">
        <v>11551</v>
      </c>
    </row>
    <row r="856" spans="1:17" ht="14.45" customHeight="1" x14ac:dyDescent="0.2">
      <c r="A856" s="831" t="s">
        <v>583</v>
      </c>
      <c r="B856" s="832" t="s">
        <v>6411</v>
      </c>
      <c r="C856" s="832" t="s">
        <v>6449</v>
      </c>
      <c r="D856" s="832" t="s">
        <v>7529</v>
      </c>
      <c r="E856" s="832" t="s">
        <v>7476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6569</v>
      </c>
      <c r="P856" s="837"/>
      <c r="Q856" s="850">
        <v>6569</v>
      </c>
    </row>
    <row r="857" spans="1:17" ht="14.45" customHeight="1" x14ac:dyDescent="0.2">
      <c r="A857" s="831" t="s">
        <v>583</v>
      </c>
      <c r="B857" s="832" t="s">
        <v>6411</v>
      </c>
      <c r="C857" s="832" t="s">
        <v>6449</v>
      </c>
      <c r="D857" s="832" t="s">
        <v>7530</v>
      </c>
      <c r="E857" s="832" t="s">
        <v>7486</v>
      </c>
      <c r="F857" s="849">
        <v>12</v>
      </c>
      <c r="G857" s="849">
        <v>2362.92</v>
      </c>
      <c r="H857" s="849"/>
      <c r="I857" s="849">
        <v>196.91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5" customHeight="1" x14ac:dyDescent="0.2">
      <c r="A858" s="831" t="s">
        <v>583</v>
      </c>
      <c r="B858" s="832" t="s">
        <v>6411</v>
      </c>
      <c r="C858" s="832" t="s">
        <v>6449</v>
      </c>
      <c r="D858" s="832" t="s">
        <v>7531</v>
      </c>
      <c r="E858" s="832" t="s">
        <v>7486</v>
      </c>
      <c r="F858" s="849">
        <v>2</v>
      </c>
      <c r="G858" s="849">
        <v>395.9</v>
      </c>
      <c r="H858" s="849"/>
      <c r="I858" s="849">
        <v>197.95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5" customHeight="1" x14ac:dyDescent="0.2">
      <c r="A859" s="831" t="s">
        <v>583</v>
      </c>
      <c r="B859" s="832" t="s">
        <v>6411</v>
      </c>
      <c r="C859" s="832" t="s">
        <v>6449</v>
      </c>
      <c r="D859" s="832" t="s">
        <v>7532</v>
      </c>
      <c r="E859" s="832" t="s">
        <v>7486</v>
      </c>
      <c r="F859" s="849">
        <v>5</v>
      </c>
      <c r="G859" s="849">
        <v>782.45</v>
      </c>
      <c r="H859" s="849"/>
      <c r="I859" s="849">
        <v>156.49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5" customHeight="1" x14ac:dyDescent="0.2">
      <c r="A860" s="831" t="s">
        <v>583</v>
      </c>
      <c r="B860" s="832" t="s">
        <v>6411</v>
      </c>
      <c r="C860" s="832" t="s">
        <v>6449</v>
      </c>
      <c r="D860" s="832" t="s">
        <v>7533</v>
      </c>
      <c r="E860" s="832" t="s">
        <v>7534</v>
      </c>
      <c r="F860" s="849">
        <v>2</v>
      </c>
      <c r="G860" s="849">
        <v>783.5</v>
      </c>
      <c r="H860" s="849"/>
      <c r="I860" s="849">
        <v>391.75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5" customHeight="1" x14ac:dyDescent="0.2">
      <c r="A861" s="831" t="s">
        <v>583</v>
      </c>
      <c r="B861" s="832" t="s">
        <v>6411</v>
      </c>
      <c r="C861" s="832" t="s">
        <v>6449</v>
      </c>
      <c r="D861" s="832" t="s">
        <v>7535</v>
      </c>
      <c r="E861" s="832" t="s">
        <v>7536</v>
      </c>
      <c r="F861" s="849"/>
      <c r="G861" s="849"/>
      <c r="H861" s="849"/>
      <c r="I861" s="849"/>
      <c r="J861" s="849"/>
      <c r="K861" s="849"/>
      <c r="L861" s="849"/>
      <c r="M861" s="849"/>
      <c r="N861" s="849">
        <v>3</v>
      </c>
      <c r="O861" s="849">
        <v>15771</v>
      </c>
      <c r="P861" s="837"/>
      <c r="Q861" s="850">
        <v>5257</v>
      </c>
    </row>
    <row r="862" spans="1:17" ht="14.45" customHeight="1" x14ac:dyDescent="0.2">
      <c r="A862" s="831" t="s">
        <v>583</v>
      </c>
      <c r="B862" s="832" t="s">
        <v>6411</v>
      </c>
      <c r="C862" s="832" t="s">
        <v>6449</v>
      </c>
      <c r="D862" s="832" t="s">
        <v>7537</v>
      </c>
      <c r="E862" s="832" t="s">
        <v>7538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3125.04</v>
      </c>
      <c r="P862" s="837"/>
      <c r="Q862" s="850">
        <v>3125.04</v>
      </c>
    </row>
    <row r="863" spans="1:17" ht="14.45" customHeight="1" x14ac:dyDescent="0.2">
      <c r="A863" s="831" t="s">
        <v>583</v>
      </c>
      <c r="B863" s="832" t="s">
        <v>6411</v>
      </c>
      <c r="C863" s="832" t="s">
        <v>6449</v>
      </c>
      <c r="D863" s="832" t="s">
        <v>7539</v>
      </c>
      <c r="E863" s="832" t="s">
        <v>7239</v>
      </c>
      <c r="F863" s="849">
        <v>1</v>
      </c>
      <c r="G863" s="849">
        <v>740</v>
      </c>
      <c r="H863" s="849"/>
      <c r="I863" s="849">
        <v>740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5" customHeight="1" x14ac:dyDescent="0.2">
      <c r="A864" s="831" t="s">
        <v>583</v>
      </c>
      <c r="B864" s="832" t="s">
        <v>6411</v>
      </c>
      <c r="C864" s="832" t="s">
        <v>6412</v>
      </c>
      <c r="D864" s="832" t="s">
        <v>7540</v>
      </c>
      <c r="E864" s="832" t="s">
        <v>7541</v>
      </c>
      <c r="F864" s="849">
        <v>381</v>
      </c>
      <c r="G864" s="849">
        <v>12179046</v>
      </c>
      <c r="H864" s="849">
        <v>1.0885714285714285</v>
      </c>
      <c r="I864" s="849">
        <v>31966</v>
      </c>
      <c r="J864" s="849">
        <v>350</v>
      </c>
      <c r="K864" s="849">
        <v>11188100</v>
      </c>
      <c r="L864" s="849">
        <v>1</v>
      </c>
      <c r="M864" s="849">
        <v>31966</v>
      </c>
      <c r="N864" s="849">
        <v>330</v>
      </c>
      <c r="O864" s="849">
        <v>10550332</v>
      </c>
      <c r="P864" s="837">
        <v>0.9429958616744577</v>
      </c>
      <c r="Q864" s="850">
        <v>31970.70303030303</v>
      </c>
    </row>
    <row r="865" spans="1:17" ht="14.45" customHeight="1" x14ac:dyDescent="0.2">
      <c r="A865" s="831" t="s">
        <v>583</v>
      </c>
      <c r="B865" s="832" t="s">
        <v>6411</v>
      </c>
      <c r="C865" s="832" t="s">
        <v>6412</v>
      </c>
      <c r="D865" s="832" t="s">
        <v>7542</v>
      </c>
      <c r="E865" s="832" t="s">
        <v>7543</v>
      </c>
      <c r="F865" s="849">
        <v>159</v>
      </c>
      <c r="G865" s="849">
        <v>1891623</v>
      </c>
      <c r="H865" s="849">
        <v>0.83246073298429324</v>
      </c>
      <c r="I865" s="849">
        <v>11897</v>
      </c>
      <c r="J865" s="849">
        <v>191</v>
      </c>
      <c r="K865" s="849">
        <v>2272327</v>
      </c>
      <c r="L865" s="849">
        <v>1</v>
      </c>
      <c r="M865" s="849">
        <v>11897</v>
      </c>
      <c r="N865" s="849">
        <v>477</v>
      </c>
      <c r="O865" s="849">
        <v>5677685</v>
      </c>
      <c r="P865" s="837">
        <v>2.4986214572110441</v>
      </c>
      <c r="Q865" s="850">
        <v>11902.9035639413</v>
      </c>
    </row>
    <row r="866" spans="1:17" ht="14.45" customHeight="1" x14ac:dyDescent="0.2">
      <c r="A866" s="831" t="s">
        <v>583</v>
      </c>
      <c r="B866" s="832" t="s">
        <v>6411</v>
      </c>
      <c r="C866" s="832" t="s">
        <v>6412</v>
      </c>
      <c r="D866" s="832" t="s">
        <v>6981</v>
      </c>
      <c r="E866" s="832" t="s">
        <v>6982</v>
      </c>
      <c r="F866" s="849"/>
      <c r="G866" s="849"/>
      <c r="H866" s="849"/>
      <c r="I866" s="849"/>
      <c r="J866" s="849">
        <v>0</v>
      </c>
      <c r="K866" s="849">
        <v>0</v>
      </c>
      <c r="L866" s="849"/>
      <c r="M866" s="849"/>
      <c r="N866" s="849"/>
      <c r="O866" s="849"/>
      <c r="P866" s="837"/>
      <c r="Q866" s="850"/>
    </row>
    <row r="867" spans="1:17" ht="14.45" customHeight="1" x14ac:dyDescent="0.2">
      <c r="A867" s="831" t="s">
        <v>583</v>
      </c>
      <c r="B867" s="832" t="s">
        <v>6411</v>
      </c>
      <c r="C867" s="832" t="s">
        <v>6412</v>
      </c>
      <c r="D867" s="832" t="s">
        <v>6596</v>
      </c>
      <c r="E867" s="832" t="s">
        <v>6597</v>
      </c>
      <c r="F867" s="849">
        <v>2</v>
      </c>
      <c r="G867" s="849">
        <v>1676</v>
      </c>
      <c r="H867" s="849">
        <v>0.35048097030531161</v>
      </c>
      <c r="I867" s="849">
        <v>838</v>
      </c>
      <c r="J867" s="849">
        <v>6</v>
      </c>
      <c r="K867" s="849">
        <v>4782</v>
      </c>
      <c r="L867" s="849">
        <v>1</v>
      </c>
      <c r="M867" s="849">
        <v>797</v>
      </c>
      <c r="N867" s="849">
        <v>1</v>
      </c>
      <c r="O867" s="849">
        <v>800</v>
      </c>
      <c r="P867" s="837">
        <v>0.16729401923881221</v>
      </c>
      <c r="Q867" s="850">
        <v>800</v>
      </c>
    </row>
    <row r="868" spans="1:17" ht="14.45" customHeight="1" x14ac:dyDescent="0.2">
      <c r="A868" s="831" t="s">
        <v>583</v>
      </c>
      <c r="B868" s="832" t="s">
        <v>6411</v>
      </c>
      <c r="C868" s="832" t="s">
        <v>6412</v>
      </c>
      <c r="D868" s="832" t="s">
        <v>6618</v>
      </c>
      <c r="E868" s="832" t="s">
        <v>6619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6207</v>
      </c>
      <c r="P868" s="837"/>
      <c r="Q868" s="850">
        <v>6207</v>
      </c>
    </row>
    <row r="869" spans="1:17" ht="14.45" customHeight="1" x14ac:dyDescent="0.2">
      <c r="A869" s="831" t="s">
        <v>583</v>
      </c>
      <c r="B869" s="832" t="s">
        <v>6411</v>
      </c>
      <c r="C869" s="832" t="s">
        <v>6412</v>
      </c>
      <c r="D869" s="832" t="s">
        <v>6646</v>
      </c>
      <c r="E869" s="832" t="s">
        <v>6647</v>
      </c>
      <c r="F869" s="849">
        <v>36</v>
      </c>
      <c r="G869" s="849">
        <v>30132</v>
      </c>
      <c r="H869" s="849">
        <v>1.1586111431537662</v>
      </c>
      <c r="I869" s="849">
        <v>837</v>
      </c>
      <c r="J869" s="849">
        <v>31</v>
      </c>
      <c r="K869" s="849">
        <v>26007</v>
      </c>
      <c r="L869" s="849">
        <v>1</v>
      </c>
      <c r="M869" s="849">
        <v>838.93548387096769</v>
      </c>
      <c r="N869" s="849">
        <v>28</v>
      </c>
      <c r="O869" s="849">
        <v>23688</v>
      </c>
      <c r="P869" s="837">
        <v>0.91083169915791906</v>
      </c>
      <c r="Q869" s="850">
        <v>846</v>
      </c>
    </row>
    <row r="870" spans="1:17" ht="14.45" customHeight="1" x14ac:dyDescent="0.2">
      <c r="A870" s="831" t="s">
        <v>583</v>
      </c>
      <c r="B870" s="832" t="s">
        <v>6411</v>
      </c>
      <c r="C870" s="832" t="s">
        <v>6412</v>
      </c>
      <c r="D870" s="832" t="s">
        <v>6470</v>
      </c>
      <c r="E870" s="832" t="s">
        <v>6471</v>
      </c>
      <c r="F870" s="849">
        <v>365</v>
      </c>
      <c r="G870" s="849">
        <v>91615</v>
      </c>
      <c r="H870" s="849">
        <v>0.88671118854045683</v>
      </c>
      <c r="I870" s="849">
        <v>251</v>
      </c>
      <c r="J870" s="849">
        <v>410</v>
      </c>
      <c r="K870" s="849">
        <v>103320</v>
      </c>
      <c r="L870" s="849">
        <v>1</v>
      </c>
      <c r="M870" s="849">
        <v>252</v>
      </c>
      <c r="N870" s="849">
        <v>428</v>
      </c>
      <c r="O870" s="849">
        <v>108710</v>
      </c>
      <c r="P870" s="837">
        <v>1.0521680216802167</v>
      </c>
      <c r="Q870" s="850">
        <v>253.99532710280374</v>
      </c>
    </row>
    <row r="871" spans="1:17" ht="14.45" customHeight="1" x14ac:dyDescent="0.2">
      <c r="A871" s="831" t="s">
        <v>583</v>
      </c>
      <c r="B871" s="832" t="s">
        <v>6411</v>
      </c>
      <c r="C871" s="832" t="s">
        <v>6412</v>
      </c>
      <c r="D871" s="832" t="s">
        <v>7544</v>
      </c>
      <c r="E871" s="832" t="s">
        <v>7545</v>
      </c>
      <c r="F871" s="849">
        <v>346</v>
      </c>
      <c r="G871" s="849">
        <v>3224720</v>
      </c>
      <c r="H871" s="849">
        <v>1.1571906354515049</v>
      </c>
      <c r="I871" s="849">
        <v>9320</v>
      </c>
      <c r="J871" s="849">
        <v>299</v>
      </c>
      <c r="K871" s="849">
        <v>2786680</v>
      </c>
      <c r="L871" s="849">
        <v>1</v>
      </c>
      <c r="M871" s="849">
        <v>9320</v>
      </c>
      <c r="N871" s="849">
        <v>156</v>
      </c>
      <c r="O871" s="849">
        <v>1453920</v>
      </c>
      <c r="P871" s="837">
        <v>0.52173913043478259</v>
      </c>
      <c r="Q871" s="850">
        <v>9320</v>
      </c>
    </row>
    <row r="872" spans="1:17" ht="14.45" customHeight="1" x14ac:dyDescent="0.2">
      <c r="A872" s="831" t="s">
        <v>583</v>
      </c>
      <c r="B872" s="832" t="s">
        <v>6411</v>
      </c>
      <c r="C872" s="832" t="s">
        <v>6412</v>
      </c>
      <c r="D872" s="832" t="s">
        <v>7546</v>
      </c>
      <c r="E872" s="832" t="s">
        <v>7547</v>
      </c>
      <c r="F872" s="849">
        <v>0</v>
      </c>
      <c r="G872" s="849">
        <v>0</v>
      </c>
      <c r="H872" s="849"/>
      <c r="I872" s="849"/>
      <c r="J872" s="849">
        <v>0</v>
      </c>
      <c r="K872" s="849">
        <v>0</v>
      </c>
      <c r="L872" s="849"/>
      <c r="M872" s="849"/>
      <c r="N872" s="849">
        <v>0</v>
      </c>
      <c r="O872" s="849">
        <v>0</v>
      </c>
      <c r="P872" s="837"/>
      <c r="Q872" s="850"/>
    </row>
    <row r="873" spans="1:17" ht="14.45" customHeight="1" x14ac:dyDescent="0.2">
      <c r="A873" s="831" t="s">
        <v>583</v>
      </c>
      <c r="B873" s="832" t="s">
        <v>6411</v>
      </c>
      <c r="C873" s="832" t="s">
        <v>6412</v>
      </c>
      <c r="D873" s="832" t="s">
        <v>7548</v>
      </c>
      <c r="E873" s="832" t="s">
        <v>7549</v>
      </c>
      <c r="F873" s="849">
        <v>290</v>
      </c>
      <c r="G873" s="849">
        <v>0</v>
      </c>
      <c r="H873" s="849"/>
      <c r="I873" s="849">
        <v>0</v>
      </c>
      <c r="J873" s="849">
        <v>414</v>
      </c>
      <c r="K873" s="849">
        <v>0</v>
      </c>
      <c r="L873" s="849"/>
      <c r="M873" s="849">
        <v>0</v>
      </c>
      <c r="N873" s="849">
        <v>176</v>
      </c>
      <c r="O873" s="849">
        <v>0</v>
      </c>
      <c r="P873" s="837"/>
      <c r="Q873" s="850">
        <v>0</v>
      </c>
    </row>
    <row r="874" spans="1:17" ht="14.45" customHeight="1" x14ac:dyDescent="0.2">
      <c r="A874" s="831" t="s">
        <v>583</v>
      </c>
      <c r="B874" s="832" t="s">
        <v>6411</v>
      </c>
      <c r="C874" s="832" t="s">
        <v>6412</v>
      </c>
      <c r="D874" s="832" t="s">
        <v>7550</v>
      </c>
      <c r="E874" s="832" t="s">
        <v>7551</v>
      </c>
      <c r="F874" s="849">
        <v>74</v>
      </c>
      <c r="G874" s="849">
        <v>0</v>
      </c>
      <c r="H874" s="849"/>
      <c r="I874" s="849">
        <v>0</v>
      </c>
      <c r="J874" s="849">
        <v>74</v>
      </c>
      <c r="K874" s="849">
        <v>0</v>
      </c>
      <c r="L874" s="849"/>
      <c r="M874" s="849">
        <v>0</v>
      </c>
      <c r="N874" s="849">
        <v>93</v>
      </c>
      <c r="O874" s="849">
        <v>0</v>
      </c>
      <c r="P874" s="837"/>
      <c r="Q874" s="850">
        <v>0</v>
      </c>
    </row>
    <row r="875" spans="1:17" ht="14.45" customHeight="1" x14ac:dyDescent="0.2">
      <c r="A875" s="831" t="s">
        <v>583</v>
      </c>
      <c r="B875" s="832" t="s">
        <v>6411</v>
      </c>
      <c r="C875" s="832" t="s">
        <v>6412</v>
      </c>
      <c r="D875" s="832" t="s">
        <v>7552</v>
      </c>
      <c r="E875" s="832" t="s">
        <v>6414</v>
      </c>
      <c r="F875" s="849">
        <v>100</v>
      </c>
      <c r="G875" s="849">
        <v>0</v>
      </c>
      <c r="H875" s="849"/>
      <c r="I875" s="849">
        <v>0</v>
      </c>
      <c r="J875" s="849">
        <v>122</v>
      </c>
      <c r="K875" s="849">
        <v>0</v>
      </c>
      <c r="L875" s="849"/>
      <c r="M875" s="849">
        <v>0</v>
      </c>
      <c r="N875" s="849">
        <v>142</v>
      </c>
      <c r="O875" s="849">
        <v>0</v>
      </c>
      <c r="P875" s="837"/>
      <c r="Q875" s="850">
        <v>0</v>
      </c>
    </row>
    <row r="876" spans="1:17" ht="14.45" customHeight="1" x14ac:dyDescent="0.2">
      <c r="A876" s="831" t="s">
        <v>583</v>
      </c>
      <c r="B876" s="832" t="s">
        <v>6411</v>
      </c>
      <c r="C876" s="832" t="s">
        <v>6412</v>
      </c>
      <c r="D876" s="832" t="s">
        <v>7553</v>
      </c>
      <c r="E876" s="832" t="s">
        <v>7554</v>
      </c>
      <c r="F876" s="849">
        <v>8</v>
      </c>
      <c r="G876" s="849">
        <v>0</v>
      </c>
      <c r="H876" s="849"/>
      <c r="I876" s="849">
        <v>0</v>
      </c>
      <c r="J876" s="849">
        <v>1</v>
      </c>
      <c r="K876" s="849">
        <v>0</v>
      </c>
      <c r="L876" s="849"/>
      <c r="M876" s="849">
        <v>0</v>
      </c>
      <c r="N876" s="849">
        <v>13</v>
      </c>
      <c r="O876" s="849">
        <v>0</v>
      </c>
      <c r="P876" s="837"/>
      <c r="Q876" s="850">
        <v>0</v>
      </c>
    </row>
    <row r="877" spans="1:17" ht="14.45" customHeight="1" x14ac:dyDescent="0.2">
      <c r="A877" s="831" t="s">
        <v>583</v>
      </c>
      <c r="B877" s="832" t="s">
        <v>6411</v>
      </c>
      <c r="C877" s="832" t="s">
        <v>6412</v>
      </c>
      <c r="D877" s="832" t="s">
        <v>7555</v>
      </c>
      <c r="E877" s="832" t="s">
        <v>6414</v>
      </c>
      <c r="F877" s="849"/>
      <c r="G877" s="849"/>
      <c r="H877" s="849"/>
      <c r="I877" s="849"/>
      <c r="J877" s="849">
        <v>2</v>
      </c>
      <c r="K877" s="849">
        <v>0</v>
      </c>
      <c r="L877" s="849"/>
      <c r="M877" s="849">
        <v>0</v>
      </c>
      <c r="N877" s="849"/>
      <c r="O877" s="849"/>
      <c r="P877" s="837"/>
      <c r="Q877" s="850"/>
    </row>
    <row r="878" spans="1:17" ht="14.45" customHeight="1" x14ac:dyDescent="0.2">
      <c r="A878" s="831" t="s">
        <v>583</v>
      </c>
      <c r="B878" s="832" t="s">
        <v>6411</v>
      </c>
      <c r="C878" s="832" t="s">
        <v>6412</v>
      </c>
      <c r="D878" s="832" t="s">
        <v>7019</v>
      </c>
      <c r="E878" s="832" t="s">
        <v>7020</v>
      </c>
      <c r="F878" s="849"/>
      <c r="G878" s="849"/>
      <c r="H878" s="849"/>
      <c r="I878" s="849"/>
      <c r="J878" s="849">
        <v>1</v>
      </c>
      <c r="K878" s="849">
        <v>261</v>
      </c>
      <c r="L878" s="849">
        <v>1</v>
      </c>
      <c r="M878" s="849">
        <v>261</v>
      </c>
      <c r="N878" s="849"/>
      <c r="O878" s="849"/>
      <c r="P878" s="837"/>
      <c r="Q878" s="850"/>
    </row>
    <row r="879" spans="1:17" ht="14.45" customHeight="1" x14ac:dyDescent="0.2">
      <c r="A879" s="831" t="s">
        <v>583</v>
      </c>
      <c r="B879" s="832" t="s">
        <v>6411</v>
      </c>
      <c r="C879" s="832" t="s">
        <v>6412</v>
      </c>
      <c r="D879" s="832" t="s">
        <v>6413</v>
      </c>
      <c r="E879" s="832" t="s">
        <v>6414</v>
      </c>
      <c r="F879" s="849">
        <v>110</v>
      </c>
      <c r="G879" s="849">
        <v>0</v>
      </c>
      <c r="H879" s="849"/>
      <c r="I879" s="849">
        <v>0</v>
      </c>
      <c r="J879" s="849">
        <v>115</v>
      </c>
      <c r="K879" s="849">
        <v>0</v>
      </c>
      <c r="L879" s="849"/>
      <c r="M879" s="849">
        <v>0</v>
      </c>
      <c r="N879" s="849">
        <v>106</v>
      </c>
      <c r="O879" s="849">
        <v>0</v>
      </c>
      <c r="P879" s="837"/>
      <c r="Q879" s="850">
        <v>0</v>
      </c>
    </row>
    <row r="880" spans="1:17" ht="14.45" customHeight="1" x14ac:dyDescent="0.2">
      <c r="A880" s="831" t="s">
        <v>583</v>
      </c>
      <c r="B880" s="832" t="s">
        <v>6411</v>
      </c>
      <c r="C880" s="832" t="s">
        <v>6412</v>
      </c>
      <c r="D880" s="832" t="s">
        <v>7556</v>
      </c>
      <c r="E880" s="832" t="s">
        <v>7557</v>
      </c>
      <c r="F880" s="849">
        <v>5</v>
      </c>
      <c r="G880" s="849">
        <v>27380</v>
      </c>
      <c r="H880" s="849">
        <v>2.5</v>
      </c>
      <c r="I880" s="849">
        <v>5476</v>
      </c>
      <c r="J880" s="849">
        <v>2</v>
      </c>
      <c r="K880" s="849">
        <v>10952</v>
      </c>
      <c r="L880" s="849">
        <v>1</v>
      </c>
      <c r="M880" s="849">
        <v>5476</v>
      </c>
      <c r="N880" s="849">
        <v>9</v>
      </c>
      <c r="O880" s="849">
        <v>49340</v>
      </c>
      <c r="P880" s="837">
        <v>4.5051132213294371</v>
      </c>
      <c r="Q880" s="850">
        <v>5482.2222222222226</v>
      </c>
    </row>
    <row r="881" spans="1:17" ht="14.45" customHeight="1" x14ac:dyDescent="0.2">
      <c r="A881" s="831" t="s">
        <v>583</v>
      </c>
      <c r="B881" s="832" t="s">
        <v>6411</v>
      </c>
      <c r="C881" s="832" t="s">
        <v>6412</v>
      </c>
      <c r="D881" s="832" t="s">
        <v>6599</v>
      </c>
      <c r="E881" s="832" t="s">
        <v>6600</v>
      </c>
      <c r="F881" s="849">
        <v>1</v>
      </c>
      <c r="G881" s="849">
        <v>0</v>
      </c>
      <c r="H881" s="849"/>
      <c r="I881" s="849">
        <v>0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5" customHeight="1" x14ac:dyDescent="0.2">
      <c r="A882" s="831" t="s">
        <v>583</v>
      </c>
      <c r="B882" s="832" t="s">
        <v>6411</v>
      </c>
      <c r="C882" s="832" t="s">
        <v>6412</v>
      </c>
      <c r="D882" s="832" t="s">
        <v>7558</v>
      </c>
      <c r="E882" s="832" t="s">
        <v>7559</v>
      </c>
      <c r="F882" s="849">
        <v>823</v>
      </c>
      <c r="G882" s="849">
        <v>19724018</v>
      </c>
      <c r="H882" s="849">
        <v>1.0024360535931791</v>
      </c>
      <c r="I882" s="849">
        <v>23966</v>
      </c>
      <c r="J882" s="849">
        <v>821</v>
      </c>
      <c r="K882" s="849">
        <v>19676086</v>
      </c>
      <c r="L882" s="849">
        <v>1</v>
      </c>
      <c r="M882" s="849">
        <v>23966</v>
      </c>
      <c r="N882" s="849">
        <v>670</v>
      </c>
      <c r="O882" s="849">
        <v>16060548</v>
      </c>
      <c r="P882" s="837">
        <v>0.81624709304482612</v>
      </c>
      <c r="Q882" s="850">
        <v>23970.967164179103</v>
      </c>
    </row>
    <row r="883" spans="1:17" ht="14.45" customHeight="1" x14ac:dyDescent="0.2">
      <c r="A883" s="831" t="s">
        <v>583</v>
      </c>
      <c r="B883" s="832" t="s">
        <v>6411</v>
      </c>
      <c r="C883" s="832" t="s">
        <v>6412</v>
      </c>
      <c r="D883" s="832" t="s">
        <v>7560</v>
      </c>
      <c r="E883" s="832" t="s">
        <v>7561</v>
      </c>
      <c r="F883" s="849">
        <v>13</v>
      </c>
      <c r="G883" s="849">
        <v>86788</v>
      </c>
      <c r="H883" s="849">
        <v>1.3</v>
      </c>
      <c r="I883" s="849">
        <v>6676</v>
      </c>
      <c r="J883" s="849">
        <v>10</v>
      </c>
      <c r="K883" s="849">
        <v>66760</v>
      </c>
      <c r="L883" s="849">
        <v>1</v>
      </c>
      <c r="M883" s="849">
        <v>6676</v>
      </c>
      <c r="N883" s="849">
        <v>13</v>
      </c>
      <c r="O883" s="849">
        <v>86892</v>
      </c>
      <c r="P883" s="837">
        <v>1.3015578190533252</v>
      </c>
      <c r="Q883" s="850">
        <v>6684</v>
      </c>
    </row>
    <row r="884" spans="1:17" ht="14.45" customHeight="1" x14ac:dyDescent="0.2">
      <c r="A884" s="831" t="s">
        <v>583</v>
      </c>
      <c r="B884" s="832" t="s">
        <v>6411</v>
      </c>
      <c r="C884" s="832" t="s">
        <v>6412</v>
      </c>
      <c r="D884" s="832" t="s">
        <v>7021</v>
      </c>
      <c r="E884" s="832" t="s">
        <v>7022</v>
      </c>
      <c r="F884" s="849"/>
      <c r="G884" s="849"/>
      <c r="H884" s="849"/>
      <c r="I884" s="849"/>
      <c r="J884" s="849">
        <v>1</v>
      </c>
      <c r="K884" s="849">
        <v>593</v>
      </c>
      <c r="L884" s="849">
        <v>1</v>
      </c>
      <c r="M884" s="849">
        <v>593</v>
      </c>
      <c r="N884" s="849"/>
      <c r="O884" s="849"/>
      <c r="P884" s="837"/>
      <c r="Q884" s="850"/>
    </row>
    <row r="885" spans="1:17" ht="14.45" customHeight="1" x14ac:dyDescent="0.2">
      <c r="A885" s="831" t="s">
        <v>583</v>
      </c>
      <c r="B885" s="832" t="s">
        <v>6411</v>
      </c>
      <c r="C885" s="832" t="s">
        <v>6412</v>
      </c>
      <c r="D885" s="832" t="s">
        <v>7562</v>
      </c>
      <c r="E885" s="832" t="s">
        <v>6414</v>
      </c>
      <c r="F885" s="849">
        <v>47</v>
      </c>
      <c r="G885" s="849">
        <v>0</v>
      </c>
      <c r="H885" s="849"/>
      <c r="I885" s="849">
        <v>0</v>
      </c>
      <c r="J885" s="849">
        <v>54</v>
      </c>
      <c r="K885" s="849">
        <v>0</v>
      </c>
      <c r="L885" s="849"/>
      <c r="M885" s="849">
        <v>0</v>
      </c>
      <c r="N885" s="849">
        <v>52</v>
      </c>
      <c r="O885" s="849">
        <v>0</v>
      </c>
      <c r="P885" s="837"/>
      <c r="Q885" s="850">
        <v>0</v>
      </c>
    </row>
    <row r="886" spans="1:17" ht="14.45" customHeight="1" x14ac:dyDescent="0.2">
      <c r="A886" s="831" t="s">
        <v>583</v>
      </c>
      <c r="B886" s="832" t="s">
        <v>6411</v>
      </c>
      <c r="C886" s="832" t="s">
        <v>6412</v>
      </c>
      <c r="D886" s="832" t="s">
        <v>7023</v>
      </c>
      <c r="E886" s="832" t="s">
        <v>7024</v>
      </c>
      <c r="F886" s="849"/>
      <c r="G886" s="849"/>
      <c r="H886" s="849"/>
      <c r="I886" s="849"/>
      <c r="J886" s="849">
        <v>1</v>
      </c>
      <c r="K886" s="849">
        <v>768</v>
      </c>
      <c r="L886" s="849">
        <v>1</v>
      </c>
      <c r="M886" s="849">
        <v>768</v>
      </c>
      <c r="N886" s="849"/>
      <c r="O886" s="849"/>
      <c r="P886" s="837"/>
      <c r="Q886" s="850"/>
    </row>
    <row r="887" spans="1:17" ht="14.45" customHeight="1" x14ac:dyDescent="0.2">
      <c r="A887" s="831" t="s">
        <v>583</v>
      </c>
      <c r="B887" s="832" t="s">
        <v>6411</v>
      </c>
      <c r="C887" s="832" t="s">
        <v>6412</v>
      </c>
      <c r="D887" s="832" t="s">
        <v>7563</v>
      </c>
      <c r="E887" s="832" t="s">
        <v>7564</v>
      </c>
      <c r="F887" s="849">
        <v>1042</v>
      </c>
      <c r="G887" s="849">
        <v>29140572</v>
      </c>
      <c r="H887" s="849">
        <v>1.0578680203045685</v>
      </c>
      <c r="I887" s="849">
        <v>27966</v>
      </c>
      <c r="J887" s="849">
        <v>985</v>
      </c>
      <c r="K887" s="849">
        <v>27546510</v>
      </c>
      <c r="L887" s="849">
        <v>1</v>
      </c>
      <c r="M887" s="849">
        <v>27966</v>
      </c>
      <c r="N887" s="849">
        <v>969</v>
      </c>
      <c r="O887" s="849">
        <v>27103654</v>
      </c>
      <c r="P887" s="837">
        <v>0.98392333547879574</v>
      </c>
      <c r="Q887" s="850">
        <v>27970.747162022704</v>
      </c>
    </row>
    <row r="888" spans="1:17" ht="14.45" customHeight="1" x14ac:dyDescent="0.2">
      <c r="A888" s="831" t="s">
        <v>583</v>
      </c>
      <c r="B888" s="832" t="s">
        <v>6411</v>
      </c>
      <c r="C888" s="832" t="s">
        <v>6412</v>
      </c>
      <c r="D888" s="832" t="s">
        <v>6717</v>
      </c>
      <c r="E888" s="832" t="s">
        <v>6718</v>
      </c>
      <c r="F888" s="849"/>
      <c r="G888" s="849"/>
      <c r="H888" s="849"/>
      <c r="I888" s="849"/>
      <c r="J888" s="849">
        <v>2</v>
      </c>
      <c r="K888" s="849">
        <v>782</v>
      </c>
      <c r="L888" s="849">
        <v>1</v>
      </c>
      <c r="M888" s="849">
        <v>391</v>
      </c>
      <c r="N888" s="849"/>
      <c r="O888" s="849"/>
      <c r="P888" s="837"/>
      <c r="Q888" s="850"/>
    </row>
    <row r="889" spans="1:17" ht="14.45" customHeight="1" x14ac:dyDescent="0.2">
      <c r="A889" s="831" t="s">
        <v>583</v>
      </c>
      <c r="B889" s="832" t="s">
        <v>6411</v>
      </c>
      <c r="C889" s="832" t="s">
        <v>6412</v>
      </c>
      <c r="D889" s="832" t="s">
        <v>7565</v>
      </c>
      <c r="E889" s="832" t="s">
        <v>7566</v>
      </c>
      <c r="F889" s="849">
        <v>77</v>
      </c>
      <c r="G889" s="849">
        <v>88704</v>
      </c>
      <c r="H889" s="849">
        <v>0.48959586704787555</v>
      </c>
      <c r="I889" s="849">
        <v>1152</v>
      </c>
      <c r="J889" s="849">
        <v>157</v>
      </c>
      <c r="K889" s="849">
        <v>181178</v>
      </c>
      <c r="L889" s="849">
        <v>1</v>
      </c>
      <c r="M889" s="849">
        <v>1154</v>
      </c>
      <c r="N889" s="849">
        <v>79</v>
      </c>
      <c r="O889" s="849">
        <v>91561</v>
      </c>
      <c r="P889" s="837">
        <v>0.50536488977690452</v>
      </c>
      <c r="Q889" s="850">
        <v>1159</v>
      </c>
    </row>
    <row r="890" spans="1:17" ht="14.45" customHeight="1" x14ac:dyDescent="0.2">
      <c r="A890" s="831" t="s">
        <v>583</v>
      </c>
      <c r="B890" s="832" t="s">
        <v>6411</v>
      </c>
      <c r="C890" s="832" t="s">
        <v>6412</v>
      </c>
      <c r="D890" s="832" t="s">
        <v>7567</v>
      </c>
      <c r="E890" s="832" t="s">
        <v>7568</v>
      </c>
      <c r="F890" s="849"/>
      <c r="G890" s="849"/>
      <c r="H890" s="849"/>
      <c r="I890" s="849"/>
      <c r="J890" s="849">
        <v>1</v>
      </c>
      <c r="K890" s="849">
        <v>487</v>
      </c>
      <c r="L890" s="849">
        <v>1</v>
      </c>
      <c r="M890" s="849">
        <v>487</v>
      </c>
      <c r="N890" s="849"/>
      <c r="O890" s="849"/>
      <c r="P890" s="837"/>
      <c r="Q890" s="850"/>
    </row>
    <row r="891" spans="1:17" ht="14.45" customHeight="1" x14ac:dyDescent="0.2">
      <c r="A891" s="831" t="s">
        <v>583</v>
      </c>
      <c r="B891" s="832" t="s">
        <v>6411</v>
      </c>
      <c r="C891" s="832" t="s">
        <v>6412</v>
      </c>
      <c r="D891" s="832" t="s">
        <v>7569</v>
      </c>
      <c r="E891" s="832" t="s">
        <v>7570</v>
      </c>
      <c r="F891" s="849">
        <v>17</v>
      </c>
      <c r="G891" s="849">
        <v>0</v>
      </c>
      <c r="H891" s="849"/>
      <c r="I891" s="849">
        <v>0</v>
      </c>
      <c r="J891" s="849">
        <v>26</v>
      </c>
      <c r="K891" s="849">
        <v>0</v>
      </c>
      <c r="L891" s="849"/>
      <c r="M891" s="849">
        <v>0</v>
      </c>
      <c r="N891" s="849">
        <v>30</v>
      </c>
      <c r="O891" s="849">
        <v>0</v>
      </c>
      <c r="P891" s="837"/>
      <c r="Q891" s="850">
        <v>0</v>
      </c>
    </row>
    <row r="892" spans="1:17" ht="14.45" customHeight="1" x14ac:dyDescent="0.2">
      <c r="A892" s="831" t="s">
        <v>583</v>
      </c>
      <c r="B892" s="832" t="s">
        <v>6411</v>
      </c>
      <c r="C892" s="832" t="s">
        <v>6412</v>
      </c>
      <c r="D892" s="832" t="s">
        <v>7571</v>
      </c>
      <c r="E892" s="832" t="s">
        <v>7572</v>
      </c>
      <c r="F892" s="849">
        <v>323</v>
      </c>
      <c r="G892" s="849">
        <v>120471</v>
      </c>
      <c r="H892" s="849">
        <v>0.9283281447461702</v>
      </c>
      <c r="I892" s="849">
        <v>372.97523219814241</v>
      </c>
      <c r="J892" s="849">
        <v>347</v>
      </c>
      <c r="K892" s="849">
        <v>129772</v>
      </c>
      <c r="L892" s="849">
        <v>1</v>
      </c>
      <c r="M892" s="849">
        <v>373.98270893371756</v>
      </c>
      <c r="N892" s="849">
        <v>389</v>
      </c>
      <c r="O892" s="849">
        <v>146256</v>
      </c>
      <c r="P892" s="837">
        <v>1.1270227784113676</v>
      </c>
      <c r="Q892" s="850">
        <v>375.97943444730078</v>
      </c>
    </row>
    <row r="893" spans="1:17" ht="14.45" customHeight="1" x14ac:dyDescent="0.2">
      <c r="A893" s="831" t="s">
        <v>583</v>
      </c>
      <c r="B893" s="832" t="s">
        <v>6411</v>
      </c>
      <c r="C893" s="832" t="s">
        <v>6412</v>
      </c>
      <c r="D893" s="832" t="s">
        <v>6993</v>
      </c>
      <c r="E893" s="832" t="s">
        <v>6994</v>
      </c>
      <c r="F893" s="849"/>
      <c r="G893" s="849"/>
      <c r="H893" s="849"/>
      <c r="I893" s="849"/>
      <c r="J893" s="849">
        <v>0</v>
      </c>
      <c r="K893" s="849">
        <v>0</v>
      </c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583</v>
      </c>
      <c r="B894" s="832" t="s">
        <v>6411</v>
      </c>
      <c r="C894" s="832" t="s">
        <v>6412</v>
      </c>
      <c r="D894" s="832" t="s">
        <v>6580</v>
      </c>
      <c r="E894" s="832" t="s">
        <v>6497</v>
      </c>
      <c r="F894" s="849">
        <v>10</v>
      </c>
      <c r="G894" s="849">
        <v>6240</v>
      </c>
      <c r="H894" s="849">
        <v>0.90763636363636369</v>
      </c>
      <c r="I894" s="849">
        <v>624</v>
      </c>
      <c r="J894" s="849">
        <v>11</v>
      </c>
      <c r="K894" s="849">
        <v>6875</v>
      </c>
      <c r="L894" s="849">
        <v>1</v>
      </c>
      <c r="M894" s="849">
        <v>625</v>
      </c>
      <c r="N894" s="849">
        <v>15</v>
      </c>
      <c r="O894" s="849">
        <v>9405</v>
      </c>
      <c r="P894" s="837">
        <v>1.3680000000000001</v>
      </c>
      <c r="Q894" s="850">
        <v>627</v>
      </c>
    </row>
    <row r="895" spans="1:17" ht="14.45" customHeight="1" x14ac:dyDescent="0.2">
      <c r="A895" s="831" t="s">
        <v>583</v>
      </c>
      <c r="B895" s="832" t="s">
        <v>6411</v>
      </c>
      <c r="C895" s="832" t="s">
        <v>6412</v>
      </c>
      <c r="D895" s="832" t="s">
        <v>6496</v>
      </c>
      <c r="E895" s="832" t="s">
        <v>6497</v>
      </c>
      <c r="F895" s="849">
        <v>7</v>
      </c>
      <c r="G895" s="849">
        <v>3766</v>
      </c>
      <c r="H895" s="849">
        <v>3.4935064935064934</v>
      </c>
      <c r="I895" s="849">
        <v>538</v>
      </c>
      <c r="J895" s="849">
        <v>2</v>
      </c>
      <c r="K895" s="849">
        <v>1078</v>
      </c>
      <c r="L895" s="849">
        <v>1</v>
      </c>
      <c r="M895" s="849">
        <v>539</v>
      </c>
      <c r="N895" s="849">
        <v>1</v>
      </c>
      <c r="O895" s="849">
        <v>541</v>
      </c>
      <c r="P895" s="837">
        <v>0.50185528756957332</v>
      </c>
      <c r="Q895" s="850">
        <v>541</v>
      </c>
    </row>
    <row r="896" spans="1:17" ht="14.45" customHeight="1" x14ac:dyDescent="0.2">
      <c r="A896" s="831" t="s">
        <v>583</v>
      </c>
      <c r="B896" s="832" t="s">
        <v>6411</v>
      </c>
      <c r="C896" s="832" t="s">
        <v>6412</v>
      </c>
      <c r="D896" s="832" t="s">
        <v>7573</v>
      </c>
      <c r="E896" s="832" t="s">
        <v>7574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1952</v>
      </c>
      <c r="P896" s="837"/>
      <c r="Q896" s="850">
        <v>1952</v>
      </c>
    </row>
    <row r="897" spans="1:17" ht="14.45" customHeight="1" x14ac:dyDescent="0.2">
      <c r="A897" s="831" t="s">
        <v>583</v>
      </c>
      <c r="B897" s="832" t="s">
        <v>6411</v>
      </c>
      <c r="C897" s="832" t="s">
        <v>6412</v>
      </c>
      <c r="D897" s="832" t="s">
        <v>7575</v>
      </c>
      <c r="E897" s="832" t="s">
        <v>6414</v>
      </c>
      <c r="F897" s="849">
        <v>10</v>
      </c>
      <c r="G897" s="849">
        <v>0</v>
      </c>
      <c r="H897" s="849"/>
      <c r="I897" s="849">
        <v>0</v>
      </c>
      <c r="J897" s="849">
        <v>9</v>
      </c>
      <c r="K897" s="849">
        <v>0</v>
      </c>
      <c r="L897" s="849"/>
      <c r="M897" s="849">
        <v>0</v>
      </c>
      <c r="N897" s="849">
        <v>10</v>
      </c>
      <c r="O897" s="849">
        <v>0</v>
      </c>
      <c r="P897" s="837"/>
      <c r="Q897" s="850">
        <v>0</v>
      </c>
    </row>
    <row r="898" spans="1:17" ht="14.45" customHeight="1" x14ac:dyDescent="0.2">
      <c r="A898" s="831" t="s">
        <v>583</v>
      </c>
      <c r="B898" s="832" t="s">
        <v>6411</v>
      </c>
      <c r="C898" s="832" t="s">
        <v>6412</v>
      </c>
      <c r="D898" s="832" t="s">
        <v>6415</v>
      </c>
      <c r="E898" s="832" t="s">
        <v>6416</v>
      </c>
      <c r="F898" s="849">
        <v>3</v>
      </c>
      <c r="G898" s="849">
        <v>0</v>
      </c>
      <c r="H898" s="849"/>
      <c r="I898" s="849">
        <v>0</v>
      </c>
      <c r="J898" s="849">
        <v>8</v>
      </c>
      <c r="K898" s="849">
        <v>0</v>
      </c>
      <c r="L898" s="849"/>
      <c r="M898" s="849">
        <v>0</v>
      </c>
      <c r="N898" s="849">
        <v>8</v>
      </c>
      <c r="O898" s="849">
        <v>0</v>
      </c>
      <c r="P898" s="837"/>
      <c r="Q898" s="850">
        <v>0</v>
      </c>
    </row>
    <row r="899" spans="1:17" ht="14.45" customHeight="1" x14ac:dyDescent="0.2">
      <c r="A899" s="831" t="s">
        <v>583</v>
      </c>
      <c r="B899" s="832" t="s">
        <v>6411</v>
      </c>
      <c r="C899" s="832" t="s">
        <v>6412</v>
      </c>
      <c r="D899" s="832" t="s">
        <v>7576</v>
      </c>
      <c r="E899" s="832" t="s">
        <v>7577</v>
      </c>
      <c r="F899" s="849"/>
      <c r="G899" s="849"/>
      <c r="H899" s="849"/>
      <c r="I899" s="849"/>
      <c r="J899" s="849"/>
      <c r="K899" s="849"/>
      <c r="L899" s="849"/>
      <c r="M899" s="849"/>
      <c r="N899" s="849">
        <v>3</v>
      </c>
      <c r="O899" s="849">
        <v>28176</v>
      </c>
      <c r="P899" s="837"/>
      <c r="Q899" s="850">
        <v>9392</v>
      </c>
    </row>
    <row r="900" spans="1:17" ht="14.45" customHeight="1" x14ac:dyDescent="0.2">
      <c r="A900" s="831" t="s">
        <v>583</v>
      </c>
      <c r="B900" s="832" t="s">
        <v>6411</v>
      </c>
      <c r="C900" s="832" t="s">
        <v>6412</v>
      </c>
      <c r="D900" s="832" t="s">
        <v>7578</v>
      </c>
      <c r="E900" s="832" t="s">
        <v>7579</v>
      </c>
      <c r="F900" s="849"/>
      <c r="G900" s="849"/>
      <c r="H900" s="849"/>
      <c r="I900" s="849"/>
      <c r="J900" s="849">
        <v>1</v>
      </c>
      <c r="K900" s="849">
        <v>396</v>
      </c>
      <c r="L900" s="849">
        <v>1</v>
      </c>
      <c r="M900" s="849">
        <v>396</v>
      </c>
      <c r="N900" s="849"/>
      <c r="O900" s="849"/>
      <c r="P900" s="837"/>
      <c r="Q900" s="850"/>
    </row>
    <row r="901" spans="1:17" ht="14.45" customHeight="1" x14ac:dyDescent="0.2">
      <c r="A901" s="831" t="s">
        <v>583</v>
      </c>
      <c r="B901" s="832" t="s">
        <v>7580</v>
      </c>
      <c r="C901" s="832" t="s">
        <v>6419</v>
      </c>
      <c r="D901" s="832" t="s">
        <v>7062</v>
      </c>
      <c r="E901" s="832" t="s">
        <v>7063</v>
      </c>
      <c r="F901" s="849"/>
      <c r="G901" s="849"/>
      <c r="H901" s="849"/>
      <c r="I901" s="849"/>
      <c r="J901" s="849"/>
      <c r="K901" s="849"/>
      <c r="L901" s="849"/>
      <c r="M901" s="849"/>
      <c r="N901" s="849">
        <v>4.2</v>
      </c>
      <c r="O901" s="849">
        <v>777.99</v>
      </c>
      <c r="P901" s="837"/>
      <c r="Q901" s="850">
        <v>185.23571428571427</v>
      </c>
    </row>
    <row r="902" spans="1:17" ht="14.45" customHeight="1" x14ac:dyDescent="0.2">
      <c r="A902" s="831" t="s">
        <v>583</v>
      </c>
      <c r="B902" s="832" t="s">
        <v>7580</v>
      </c>
      <c r="C902" s="832" t="s">
        <v>6419</v>
      </c>
      <c r="D902" s="832" t="s">
        <v>7090</v>
      </c>
      <c r="E902" s="832" t="s">
        <v>7091</v>
      </c>
      <c r="F902" s="849"/>
      <c r="G902" s="849"/>
      <c r="H902" s="849"/>
      <c r="I902" s="849"/>
      <c r="J902" s="849"/>
      <c r="K902" s="849"/>
      <c r="L902" s="849"/>
      <c r="M902" s="849"/>
      <c r="N902" s="849">
        <v>0.5</v>
      </c>
      <c r="O902" s="849">
        <v>342.8</v>
      </c>
      <c r="P902" s="837"/>
      <c r="Q902" s="850">
        <v>685.6</v>
      </c>
    </row>
    <row r="903" spans="1:17" ht="14.45" customHeight="1" x14ac:dyDescent="0.2">
      <c r="A903" s="831" t="s">
        <v>583</v>
      </c>
      <c r="B903" s="832" t="s">
        <v>7580</v>
      </c>
      <c r="C903" s="832" t="s">
        <v>6419</v>
      </c>
      <c r="D903" s="832" t="s">
        <v>7117</v>
      </c>
      <c r="E903" s="832" t="s">
        <v>2550</v>
      </c>
      <c r="F903" s="849"/>
      <c r="G903" s="849"/>
      <c r="H903" s="849"/>
      <c r="I903" s="849"/>
      <c r="J903" s="849"/>
      <c r="K903" s="849"/>
      <c r="L903" s="849"/>
      <c r="M903" s="849"/>
      <c r="N903" s="849">
        <v>2.6</v>
      </c>
      <c r="O903" s="849">
        <v>386.1</v>
      </c>
      <c r="P903" s="837"/>
      <c r="Q903" s="850">
        <v>148.5</v>
      </c>
    </row>
    <row r="904" spans="1:17" ht="14.45" customHeight="1" x14ac:dyDescent="0.2">
      <c r="A904" s="831" t="s">
        <v>583</v>
      </c>
      <c r="B904" s="832" t="s">
        <v>7580</v>
      </c>
      <c r="C904" s="832" t="s">
        <v>6419</v>
      </c>
      <c r="D904" s="832" t="s">
        <v>7120</v>
      </c>
      <c r="E904" s="832" t="s">
        <v>7121</v>
      </c>
      <c r="F904" s="849"/>
      <c r="G904" s="849"/>
      <c r="H904" s="849"/>
      <c r="I904" s="849"/>
      <c r="J904" s="849"/>
      <c r="K904" s="849"/>
      <c r="L904" s="849"/>
      <c r="M904" s="849"/>
      <c r="N904" s="849">
        <v>14</v>
      </c>
      <c r="O904" s="849">
        <v>50820</v>
      </c>
      <c r="P904" s="837"/>
      <c r="Q904" s="850">
        <v>3630</v>
      </c>
    </row>
    <row r="905" spans="1:17" ht="14.45" customHeight="1" x14ac:dyDescent="0.2">
      <c r="A905" s="831" t="s">
        <v>583</v>
      </c>
      <c r="B905" s="832" t="s">
        <v>7580</v>
      </c>
      <c r="C905" s="832" t="s">
        <v>6419</v>
      </c>
      <c r="D905" s="832" t="s">
        <v>7150</v>
      </c>
      <c r="E905" s="832" t="s">
        <v>2529</v>
      </c>
      <c r="F905" s="849"/>
      <c r="G905" s="849"/>
      <c r="H905" s="849"/>
      <c r="I905" s="849"/>
      <c r="J905" s="849"/>
      <c r="K905" s="849"/>
      <c r="L905" s="849"/>
      <c r="M905" s="849"/>
      <c r="N905" s="849">
        <v>4.05</v>
      </c>
      <c r="O905" s="849">
        <v>3199.06</v>
      </c>
      <c r="P905" s="837"/>
      <c r="Q905" s="850">
        <v>789.89135802469139</v>
      </c>
    </row>
    <row r="906" spans="1:17" ht="14.45" customHeight="1" x14ac:dyDescent="0.2">
      <c r="A906" s="831" t="s">
        <v>583</v>
      </c>
      <c r="B906" s="832" t="s">
        <v>7580</v>
      </c>
      <c r="C906" s="832" t="s">
        <v>6419</v>
      </c>
      <c r="D906" s="832" t="s">
        <v>7153</v>
      </c>
      <c r="E906" s="832" t="s">
        <v>2511</v>
      </c>
      <c r="F906" s="849"/>
      <c r="G906" s="849"/>
      <c r="H906" s="849"/>
      <c r="I906" s="849"/>
      <c r="J906" s="849"/>
      <c r="K906" s="849"/>
      <c r="L906" s="849"/>
      <c r="M906" s="849"/>
      <c r="N906" s="849">
        <v>12.7</v>
      </c>
      <c r="O906" s="849">
        <v>16347.66</v>
      </c>
      <c r="P906" s="837"/>
      <c r="Q906" s="850">
        <v>1287.2173228346458</v>
      </c>
    </row>
    <row r="907" spans="1:17" ht="14.45" customHeight="1" x14ac:dyDescent="0.2">
      <c r="A907" s="831" t="s">
        <v>583</v>
      </c>
      <c r="B907" s="832" t="s">
        <v>7580</v>
      </c>
      <c r="C907" s="832" t="s">
        <v>6419</v>
      </c>
      <c r="D907" s="832" t="s">
        <v>7177</v>
      </c>
      <c r="E907" s="832" t="s">
        <v>7178</v>
      </c>
      <c r="F907" s="849"/>
      <c r="G907" s="849"/>
      <c r="H907" s="849"/>
      <c r="I907" s="849"/>
      <c r="J907" s="849"/>
      <c r="K907" s="849"/>
      <c r="L907" s="849"/>
      <c r="M907" s="849"/>
      <c r="N907" s="849">
        <v>8.9</v>
      </c>
      <c r="O907" s="849">
        <v>5403.65</v>
      </c>
      <c r="P907" s="837"/>
      <c r="Q907" s="850">
        <v>607.15168539325839</v>
      </c>
    </row>
    <row r="908" spans="1:17" ht="14.45" customHeight="1" x14ac:dyDescent="0.2">
      <c r="A908" s="831" t="s">
        <v>583</v>
      </c>
      <c r="B908" s="832" t="s">
        <v>7580</v>
      </c>
      <c r="C908" s="832" t="s">
        <v>7181</v>
      </c>
      <c r="D908" s="832" t="s">
        <v>7184</v>
      </c>
      <c r="E908" s="832" t="s">
        <v>7185</v>
      </c>
      <c r="F908" s="849"/>
      <c r="G908" s="849"/>
      <c r="H908" s="849"/>
      <c r="I908" s="849"/>
      <c r="J908" s="849"/>
      <c r="K908" s="849"/>
      <c r="L908" s="849"/>
      <c r="M908" s="849"/>
      <c r="N908" s="849">
        <v>3</v>
      </c>
      <c r="O908" s="849">
        <v>6553.4400000000005</v>
      </c>
      <c r="P908" s="837"/>
      <c r="Q908" s="850">
        <v>2184.48</v>
      </c>
    </row>
    <row r="909" spans="1:17" ht="14.45" customHeight="1" x14ac:dyDescent="0.2">
      <c r="A909" s="831" t="s">
        <v>583</v>
      </c>
      <c r="B909" s="832" t="s">
        <v>7580</v>
      </c>
      <c r="C909" s="832" t="s">
        <v>7181</v>
      </c>
      <c r="D909" s="832" t="s">
        <v>7186</v>
      </c>
      <c r="E909" s="832" t="s">
        <v>7187</v>
      </c>
      <c r="F909" s="849"/>
      <c r="G909" s="849"/>
      <c r="H909" s="849"/>
      <c r="I909" s="849"/>
      <c r="J909" s="849"/>
      <c r="K909" s="849"/>
      <c r="L909" s="849"/>
      <c r="M909" s="849"/>
      <c r="N909" s="849">
        <v>2</v>
      </c>
      <c r="O909" s="849">
        <v>5340.68</v>
      </c>
      <c r="P909" s="837"/>
      <c r="Q909" s="850">
        <v>2670.34</v>
      </c>
    </row>
    <row r="910" spans="1:17" ht="14.45" customHeight="1" x14ac:dyDescent="0.2">
      <c r="A910" s="831" t="s">
        <v>583</v>
      </c>
      <c r="B910" s="832" t="s">
        <v>7580</v>
      </c>
      <c r="C910" s="832" t="s">
        <v>6449</v>
      </c>
      <c r="D910" s="832" t="s">
        <v>7581</v>
      </c>
      <c r="E910" s="832" t="s">
        <v>7582</v>
      </c>
      <c r="F910" s="849"/>
      <c r="G910" s="849"/>
      <c r="H910" s="849"/>
      <c r="I910" s="849"/>
      <c r="J910" s="849"/>
      <c r="K910" s="849"/>
      <c r="L910" s="849"/>
      <c r="M910" s="849"/>
      <c r="N910" s="849">
        <v>10</v>
      </c>
      <c r="O910" s="849">
        <v>6934.71</v>
      </c>
      <c r="P910" s="837"/>
      <c r="Q910" s="850">
        <v>693.471</v>
      </c>
    </row>
    <row r="911" spans="1:17" ht="14.45" customHeight="1" x14ac:dyDescent="0.2">
      <c r="A911" s="831" t="s">
        <v>583</v>
      </c>
      <c r="B911" s="832" t="s">
        <v>7580</v>
      </c>
      <c r="C911" s="832" t="s">
        <v>6449</v>
      </c>
      <c r="D911" s="832" t="s">
        <v>7583</v>
      </c>
      <c r="E911" s="832" t="s">
        <v>7332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713</v>
      </c>
      <c r="P911" s="837"/>
      <c r="Q911" s="850">
        <v>713</v>
      </c>
    </row>
    <row r="912" spans="1:17" ht="14.45" customHeight="1" x14ac:dyDescent="0.2">
      <c r="A912" s="831" t="s">
        <v>583</v>
      </c>
      <c r="B912" s="832" t="s">
        <v>7580</v>
      </c>
      <c r="C912" s="832" t="s">
        <v>6412</v>
      </c>
      <c r="D912" s="832" t="s">
        <v>6470</v>
      </c>
      <c r="E912" s="832" t="s">
        <v>6471</v>
      </c>
      <c r="F912" s="849"/>
      <c r="G912" s="849"/>
      <c r="H912" s="849"/>
      <c r="I912" s="849"/>
      <c r="J912" s="849"/>
      <c r="K912" s="849"/>
      <c r="L912" s="849"/>
      <c r="M912" s="849"/>
      <c r="N912" s="849">
        <v>24</v>
      </c>
      <c r="O912" s="849">
        <v>6096</v>
      </c>
      <c r="P912" s="837"/>
      <c r="Q912" s="850">
        <v>254</v>
      </c>
    </row>
    <row r="913" spans="1:17" ht="14.45" customHeight="1" x14ac:dyDescent="0.2">
      <c r="A913" s="831" t="s">
        <v>583</v>
      </c>
      <c r="B913" s="832" t="s">
        <v>7580</v>
      </c>
      <c r="C913" s="832" t="s">
        <v>6412</v>
      </c>
      <c r="D913" s="832" t="s">
        <v>7546</v>
      </c>
      <c r="E913" s="832" t="s">
        <v>7547</v>
      </c>
      <c r="F913" s="849"/>
      <c r="G913" s="849"/>
      <c r="H913" s="849"/>
      <c r="I913" s="849"/>
      <c r="J913" s="849"/>
      <c r="K913" s="849"/>
      <c r="L913" s="849"/>
      <c r="M913" s="849"/>
      <c r="N913" s="849">
        <v>0</v>
      </c>
      <c r="O913" s="849">
        <v>0</v>
      </c>
      <c r="P913" s="837"/>
      <c r="Q913" s="850"/>
    </row>
    <row r="914" spans="1:17" ht="14.45" customHeight="1" x14ac:dyDescent="0.2">
      <c r="A914" s="831" t="s">
        <v>583</v>
      </c>
      <c r="B914" s="832" t="s">
        <v>7580</v>
      </c>
      <c r="C914" s="832" t="s">
        <v>6412</v>
      </c>
      <c r="D914" s="832" t="s">
        <v>7548</v>
      </c>
      <c r="E914" s="832" t="s">
        <v>7549</v>
      </c>
      <c r="F914" s="849"/>
      <c r="G914" s="849"/>
      <c r="H914" s="849"/>
      <c r="I914" s="849"/>
      <c r="J914" s="849"/>
      <c r="K914" s="849"/>
      <c r="L914" s="849"/>
      <c r="M914" s="849"/>
      <c r="N914" s="849">
        <v>647</v>
      </c>
      <c r="O914" s="849">
        <v>0</v>
      </c>
      <c r="P914" s="837"/>
      <c r="Q914" s="850">
        <v>0</v>
      </c>
    </row>
    <row r="915" spans="1:17" ht="14.45" customHeight="1" x14ac:dyDescent="0.2">
      <c r="A915" s="831" t="s">
        <v>583</v>
      </c>
      <c r="B915" s="832" t="s">
        <v>7580</v>
      </c>
      <c r="C915" s="832" t="s">
        <v>6412</v>
      </c>
      <c r="D915" s="832" t="s">
        <v>7571</v>
      </c>
      <c r="E915" s="832" t="s">
        <v>7572</v>
      </c>
      <c r="F915" s="849"/>
      <c r="G915" s="849"/>
      <c r="H915" s="849"/>
      <c r="I915" s="849"/>
      <c r="J915" s="849"/>
      <c r="K915" s="849"/>
      <c r="L915" s="849"/>
      <c r="M915" s="849"/>
      <c r="N915" s="849">
        <v>4</v>
      </c>
      <c r="O915" s="849">
        <v>1504</v>
      </c>
      <c r="P915" s="837"/>
      <c r="Q915" s="850">
        <v>376</v>
      </c>
    </row>
    <row r="916" spans="1:17" ht="14.45" customHeight="1" x14ac:dyDescent="0.2">
      <c r="A916" s="831" t="s">
        <v>583</v>
      </c>
      <c r="B916" s="832" t="s">
        <v>7580</v>
      </c>
      <c r="C916" s="832" t="s">
        <v>6412</v>
      </c>
      <c r="D916" s="832" t="s">
        <v>7584</v>
      </c>
      <c r="E916" s="832" t="s">
        <v>7585</v>
      </c>
      <c r="F916" s="849"/>
      <c r="G916" s="849"/>
      <c r="H916" s="849"/>
      <c r="I916" s="849"/>
      <c r="J916" s="849"/>
      <c r="K916" s="849"/>
      <c r="L916" s="849"/>
      <c r="M916" s="849"/>
      <c r="N916" s="849">
        <v>896</v>
      </c>
      <c r="O916" s="849">
        <v>2140544</v>
      </c>
      <c r="P916" s="837"/>
      <c r="Q916" s="850">
        <v>2389</v>
      </c>
    </row>
    <row r="917" spans="1:17" ht="14.45" customHeight="1" x14ac:dyDescent="0.2">
      <c r="A917" s="831" t="s">
        <v>583</v>
      </c>
      <c r="B917" s="832" t="s">
        <v>7586</v>
      </c>
      <c r="C917" s="832" t="s">
        <v>6419</v>
      </c>
      <c r="D917" s="832" t="s">
        <v>7033</v>
      </c>
      <c r="E917" s="832" t="s">
        <v>2542</v>
      </c>
      <c r="F917" s="849"/>
      <c r="G917" s="849"/>
      <c r="H917" s="849"/>
      <c r="I917" s="849"/>
      <c r="J917" s="849"/>
      <c r="K917" s="849"/>
      <c r="L917" s="849"/>
      <c r="M917" s="849"/>
      <c r="N917" s="849">
        <v>5</v>
      </c>
      <c r="O917" s="849">
        <v>1848</v>
      </c>
      <c r="P917" s="837"/>
      <c r="Q917" s="850">
        <v>369.6</v>
      </c>
    </row>
    <row r="918" spans="1:17" ht="14.45" customHeight="1" x14ac:dyDescent="0.2">
      <c r="A918" s="831" t="s">
        <v>583</v>
      </c>
      <c r="B918" s="832" t="s">
        <v>7586</v>
      </c>
      <c r="C918" s="832" t="s">
        <v>6419</v>
      </c>
      <c r="D918" s="832" t="s">
        <v>7062</v>
      </c>
      <c r="E918" s="832" t="s">
        <v>7063</v>
      </c>
      <c r="F918" s="849"/>
      <c r="G918" s="849"/>
      <c r="H918" s="849"/>
      <c r="I918" s="849"/>
      <c r="J918" s="849"/>
      <c r="K918" s="849"/>
      <c r="L918" s="849"/>
      <c r="M918" s="849"/>
      <c r="N918" s="849">
        <v>13</v>
      </c>
      <c r="O918" s="849">
        <v>2380.8999999999996</v>
      </c>
      <c r="P918" s="837"/>
      <c r="Q918" s="850">
        <v>183.14615384615382</v>
      </c>
    </row>
    <row r="919" spans="1:17" ht="14.45" customHeight="1" x14ac:dyDescent="0.2">
      <c r="A919" s="831" t="s">
        <v>583</v>
      </c>
      <c r="B919" s="832" t="s">
        <v>7586</v>
      </c>
      <c r="C919" s="832" t="s">
        <v>6419</v>
      </c>
      <c r="D919" s="832" t="s">
        <v>7066</v>
      </c>
      <c r="E919" s="832" t="s">
        <v>7067</v>
      </c>
      <c r="F919" s="849"/>
      <c r="G919" s="849"/>
      <c r="H919" s="849"/>
      <c r="I919" s="849"/>
      <c r="J919" s="849"/>
      <c r="K919" s="849"/>
      <c r="L919" s="849"/>
      <c r="M919" s="849"/>
      <c r="N919" s="849">
        <v>3</v>
      </c>
      <c r="O919" s="849">
        <v>197.25</v>
      </c>
      <c r="P919" s="837"/>
      <c r="Q919" s="850">
        <v>65.75</v>
      </c>
    </row>
    <row r="920" spans="1:17" ht="14.45" customHeight="1" x14ac:dyDescent="0.2">
      <c r="A920" s="831" t="s">
        <v>583</v>
      </c>
      <c r="B920" s="832" t="s">
        <v>7586</v>
      </c>
      <c r="C920" s="832" t="s">
        <v>6419</v>
      </c>
      <c r="D920" s="832" t="s">
        <v>7068</v>
      </c>
      <c r="E920" s="832" t="s">
        <v>7067</v>
      </c>
      <c r="F920" s="849"/>
      <c r="G920" s="849"/>
      <c r="H920" s="849"/>
      <c r="I920" s="849"/>
      <c r="J920" s="849"/>
      <c r="K920" s="849"/>
      <c r="L920" s="849"/>
      <c r="M920" s="849"/>
      <c r="N920" s="849">
        <v>89.2</v>
      </c>
      <c r="O920" s="849">
        <v>11728.01</v>
      </c>
      <c r="P920" s="837"/>
      <c r="Q920" s="850">
        <v>131.47993273542602</v>
      </c>
    </row>
    <row r="921" spans="1:17" ht="14.45" customHeight="1" x14ac:dyDescent="0.2">
      <c r="A921" s="831" t="s">
        <v>583</v>
      </c>
      <c r="B921" s="832" t="s">
        <v>7586</v>
      </c>
      <c r="C921" s="832" t="s">
        <v>6419</v>
      </c>
      <c r="D921" s="832" t="s">
        <v>7082</v>
      </c>
      <c r="E921" s="832" t="s">
        <v>7083</v>
      </c>
      <c r="F921" s="849"/>
      <c r="G921" s="849"/>
      <c r="H921" s="849"/>
      <c r="I921" s="849"/>
      <c r="J921" s="849"/>
      <c r="K921" s="849"/>
      <c r="L921" s="849"/>
      <c r="M921" s="849"/>
      <c r="N921" s="849">
        <v>8.1999999999999993</v>
      </c>
      <c r="O921" s="849">
        <v>485.14000000000004</v>
      </c>
      <c r="P921" s="837"/>
      <c r="Q921" s="850">
        <v>59.163414634146349</v>
      </c>
    </row>
    <row r="922" spans="1:17" ht="14.45" customHeight="1" x14ac:dyDescent="0.2">
      <c r="A922" s="831" t="s">
        <v>583</v>
      </c>
      <c r="B922" s="832" t="s">
        <v>7586</v>
      </c>
      <c r="C922" s="832" t="s">
        <v>6419</v>
      </c>
      <c r="D922" s="832" t="s">
        <v>7090</v>
      </c>
      <c r="E922" s="832" t="s">
        <v>7091</v>
      </c>
      <c r="F922" s="849"/>
      <c r="G922" s="849"/>
      <c r="H922" s="849"/>
      <c r="I922" s="849"/>
      <c r="J922" s="849"/>
      <c r="K922" s="849"/>
      <c r="L922" s="849"/>
      <c r="M922" s="849"/>
      <c r="N922" s="849">
        <v>0.7</v>
      </c>
      <c r="O922" s="849">
        <v>483.2</v>
      </c>
      <c r="P922" s="837"/>
      <c r="Q922" s="850">
        <v>690.28571428571433</v>
      </c>
    </row>
    <row r="923" spans="1:17" ht="14.45" customHeight="1" x14ac:dyDescent="0.2">
      <c r="A923" s="831" t="s">
        <v>583</v>
      </c>
      <c r="B923" s="832" t="s">
        <v>7586</v>
      </c>
      <c r="C923" s="832" t="s">
        <v>6419</v>
      </c>
      <c r="D923" s="832" t="s">
        <v>7100</v>
      </c>
      <c r="E923" s="832" t="s">
        <v>1758</v>
      </c>
      <c r="F923" s="849"/>
      <c r="G923" s="849"/>
      <c r="H923" s="849"/>
      <c r="I923" s="849"/>
      <c r="J923" s="849"/>
      <c r="K923" s="849"/>
      <c r="L923" s="849"/>
      <c r="M923" s="849"/>
      <c r="N923" s="849">
        <v>0.4</v>
      </c>
      <c r="O923" s="849">
        <v>652.74</v>
      </c>
      <c r="P923" s="837"/>
      <c r="Q923" s="850">
        <v>1631.85</v>
      </c>
    </row>
    <row r="924" spans="1:17" ht="14.45" customHeight="1" x14ac:dyDescent="0.2">
      <c r="A924" s="831" t="s">
        <v>583</v>
      </c>
      <c r="B924" s="832" t="s">
        <v>7586</v>
      </c>
      <c r="C924" s="832" t="s">
        <v>6419</v>
      </c>
      <c r="D924" s="832" t="s">
        <v>7112</v>
      </c>
      <c r="E924" s="832" t="s">
        <v>7111</v>
      </c>
      <c r="F924" s="849"/>
      <c r="G924" s="849"/>
      <c r="H924" s="849"/>
      <c r="I924" s="849"/>
      <c r="J924" s="849"/>
      <c r="K924" s="849"/>
      <c r="L924" s="849"/>
      <c r="M924" s="849"/>
      <c r="N924" s="849">
        <v>0.4</v>
      </c>
      <c r="O924" s="849">
        <v>218.06</v>
      </c>
      <c r="P924" s="837"/>
      <c r="Q924" s="850">
        <v>545.15</v>
      </c>
    </row>
    <row r="925" spans="1:17" ht="14.45" customHeight="1" x14ac:dyDescent="0.2">
      <c r="A925" s="831" t="s">
        <v>583</v>
      </c>
      <c r="B925" s="832" t="s">
        <v>7586</v>
      </c>
      <c r="C925" s="832" t="s">
        <v>6419</v>
      </c>
      <c r="D925" s="832" t="s">
        <v>7117</v>
      </c>
      <c r="E925" s="832" t="s">
        <v>2550</v>
      </c>
      <c r="F925" s="849"/>
      <c r="G925" s="849"/>
      <c r="H925" s="849"/>
      <c r="I925" s="849"/>
      <c r="J925" s="849"/>
      <c r="K925" s="849"/>
      <c r="L925" s="849"/>
      <c r="M925" s="849"/>
      <c r="N925" s="849">
        <v>39.9</v>
      </c>
      <c r="O925" s="849">
        <v>7853.1100000000006</v>
      </c>
      <c r="P925" s="837"/>
      <c r="Q925" s="850">
        <v>196.81979949874687</v>
      </c>
    </row>
    <row r="926" spans="1:17" ht="14.45" customHeight="1" x14ac:dyDescent="0.2">
      <c r="A926" s="831" t="s">
        <v>583</v>
      </c>
      <c r="B926" s="832" t="s">
        <v>7586</v>
      </c>
      <c r="C926" s="832" t="s">
        <v>6419</v>
      </c>
      <c r="D926" s="832" t="s">
        <v>7118</v>
      </c>
      <c r="E926" s="832" t="s">
        <v>2536</v>
      </c>
      <c r="F926" s="849"/>
      <c r="G926" s="849"/>
      <c r="H926" s="849"/>
      <c r="I926" s="849"/>
      <c r="J926" s="849"/>
      <c r="K926" s="849"/>
      <c r="L926" s="849"/>
      <c r="M926" s="849"/>
      <c r="N926" s="849">
        <v>44.5</v>
      </c>
      <c r="O926" s="849">
        <v>2363.29</v>
      </c>
      <c r="P926" s="837"/>
      <c r="Q926" s="850">
        <v>53.1076404494382</v>
      </c>
    </row>
    <row r="927" spans="1:17" ht="14.45" customHeight="1" x14ac:dyDescent="0.2">
      <c r="A927" s="831" t="s">
        <v>583</v>
      </c>
      <c r="B927" s="832" t="s">
        <v>7586</v>
      </c>
      <c r="C927" s="832" t="s">
        <v>6419</v>
      </c>
      <c r="D927" s="832" t="s">
        <v>7128</v>
      </c>
      <c r="E927" s="832" t="s">
        <v>2500</v>
      </c>
      <c r="F927" s="849"/>
      <c r="G927" s="849"/>
      <c r="H927" s="849"/>
      <c r="I927" s="849"/>
      <c r="J927" s="849"/>
      <c r="K927" s="849"/>
      <c r="L927" s="849"/>
      <c r="M927" s="849"/>
      <c r="N927" s="849">
        <v>17</v>
      </c>
      <c r="O927" s="849">
        <v>568.1</v>
      </c>
      <c r="P927" s="837"/>
      <c r="Q927" s="850">
        <v>33.417647058823533</v>
      </c>
    </row>
    <row r="928" spans="1:17" ht="14.45" customHeight="1" x14ac:dyDescent="0.2">
      <c r="A928" s="831" t="s">
        <v>583</v>
      </c>
      <c r="B928" s="832" t="s">
        <v>7586</v>
      </c>
      <c r="C928" s="832" t="s">
        <v>6419</v>
      </c>
      <c r="D928" s="832" t="s">
        <v>7133</v>
      </c>
      <c r="E928" s="832" t="s">
        <v>2491</v>
      </c>
      <c r="F928" s="849"/>
      <c r="G928" s="849"/>
      <c r="H928" s="849"/>
      <c r="I928" s="849"/>
      <c r="J928" s="849"/>
      <c r="K928" s="849"/>
      <c r="L928" s="849"/>
      <c r="M928" s="849"/>
      <c r="N928" s="849">
        <v>2.4</v>
      </c>
      <c r="O928" s="849">
        <v>1102.43</v>
      </c>
      <c r="P928" s="837"/>
      <c r="Q928" s="850">
        <v>459.34583333333336</v>
      </c>
    </row>
    <row r="929" spans="1:17" ht="14.45" customHeight="1" x14ac:dyDescent="0.2">
      <c r="A929" s="831" t="s">
        <v>583</v>
      </c>
      <c r="B929" s="832" t="s">
        <v>7586</v>
      </c>
      <c r="C929" s="832" t="s">
        <v>6419</v>
      </c>
      <c r="D929" s="832" t="s">
        <v>7141</v>
      </c>
      <c r="E929" s="832" t="s">
        <v>2523</v>
      </c>
      <c r="F929" s="849"/>
      <c r="G929" s="849"/>
      <c r="H929" s="849"/>
      <c r="I929" s="849"/>
      <c r="J929" s="849"/>
      <c r="K929" s="849"/>
      <c r="L929" s="849"/>
      <c r="M929" s="849"/>
      <c r="N929" s="849">
        <v>2.5499999999999998</v>
      </c>
      <c r="O929" s="849">
        <v>670.42</v>
      </c>
      <c r="P929" s="837"/>
      <c r="Q929" s="850">
        <v>262.90980392156865</v>
      </c>
    </row>
    <row r="930" spans="1:17" ht="14.45" customHeight="1" x14ac:dyDescent="0.2">
      <c r="A930" s="831" t="s">
        <v>583</v>
      </c>
      <c r="B930" s="832" t="s">
        <v>7586</v>
      </c>
      <c r="C930" s="832" t="s">
        <v>6419</v>
      </c>
      <c r="D930" s="832" t="s">
        <v>7150</v>
      </c>
      <c r="E930" s="832" t="s">
        <v>2529</v>
      </c>
      <c r="F930" s="849"/>
      <c r="G930" s="849"/>
      <c r="H930" s="849"/>
      <c r="I930" s="849"/>
      <c r="J930" s="849"/>
      <c r="K930" s="849"/>
      <c r="L930" s="849"/>
      <c r="M930" s="849"/>
      <c r="N930" s="849">
        <v>7.8</v>
      </c>
      <c r="O930" s="849">
        <v>5752.91</v>
      </c>
      <c r="P930" s="837"/>
      <c r="Q930" s="850">
        <v>737.55256410256413</v>
      </c>
    </row>
    <row r="931" spans="1:17" ht="14.45" customHeight="1" x14ac:dyDescent="0.2">
      <c r="A931" s="831" t="s">
        <v>583</v>
      </c>
      <c r="B931" s="832" t="s">
        <v>7586</v>
      </c>
      <c r="C931" s="832" t="s">
        <v>6419</v>
      </c>
      <c r="D931" s="832" t="s">
        <v>7153</v>
      </c>
      <c r="E931" s="832" t="s">
        <v>2511</v>
      </c>
      <c r="F931" s="849"/>
      <c r="G931" s="849"/>
      <c r="H931" s="849"/>
      <c r="I931" s="849"/>
      <c r="J931" s="849"/>
      <c r="K931" s="849"/>
      <c r="L931" s="849"/>
      <c r="M931" s="849"/>
      <c r="N931" s="849">
        <v>43.699999999999989</v>
      </c>
      <c r="O931" s="849">
        <v>58198.8</v>
      </c>
      <c r="P931" s="837"/>
      <c r="Q931" s="850">
        <v>1331.7803203661331</v>
      </c>
    </row>
    <row r="932" spans="1:17" ht="14.45" customHeight="1" x14ac:dyDescent="0.2">
      <c r="A932" s="831" t="s">
        <v>583</v>
      </c>
      <c r="B932" s="832" t="s">
        <v>7586</v>
      </c>
      <c r="C932" s="832" t="s">
        <v>6419</v>
      </c>
      <c r="D932" s="832" t="s">
        <v>7177</v>
      </c>
      <c r="E932" s="832" t="s">
        <v>7039</v>
      </c>
      <c r="F932" s="849"/>
      <c r="G932" s="849"/>
      <c r="H932" s="849"/>
      <c r="I932" s="849"/>
      <c r="J932" s="849"/>
      <c r="K932" s="849"/>
      <c r="L932" s="849"/>
      <c r="M932" s="849"/>
      <c r="N932" s="849">
        <v>6.7</v>
      </c>
      <c r="O932" s="849">
        <v>4349.5999999999995</v>
      </c>
      <c r="P932" s="837"/>
      <c r="Q932" s="850">
        <v>649.19402985074612</v>
      </c>
    </row>
    <row r="933" spans="1:17" ht="14.45" customHeight="1" x14ac:dyDescent="0.2">
      <c r="A933" s="831" t="s">
        <v>583</v>
      </c>
      <c r="B933" s="832" t="s">
        <v>7586</v>
      </c>
      <c r="C933" s="832" t="s">
        <v>6419</v>
      </c>
      <c r="D933" s="832" t="s">
        <v>7177</v>
      </c>
      <c r="E933" s="832" t="s">
        <v>7178</v>
      </c>
      <c r="F933" s="849"/>
      <c r="G933" s="849"/>
      <c r="H933" s="849"/>
      <c r="I933" s="849"/>
      <c r="J933" s="849"/>
      <c r="K933" s="849"/>
      <c r="L933" s="849"/>
      <c r="M933" s="849"/>
      <c r="N933" s="849">
        <v>4.25</v>
      </c>
      <c r="O933" s="849">
        <v>2898.93</v>
      </c>
      <c r="P933" s="837"/>
      <c r="Q933" s="850">
        <v>682.10117647058814</v>
      </c>
    </row>
    <row r="934" spans="1:17" ht="14.45" customHeight="1" x14ac:dyDescent="0.2">
      <c r="A934" s="831" t="s">
        <v>583</v>
      </c>
      <c r="B934" s="832" t="s">
        <v>7586</v>
      </c>
      <c r="C934" s="832" t="s">
        <v>6419</v>
      </c>
      <c r="D934" s="832" t="s">
        <v>7179</v>
      </c>
      <c r="E934" s="832" t="s">
        <v>1649</v>
      </c>
      <c r="F934" s="849"/>
      <c r="G934" s="849"/>
      <c r="H934" s="849"/>
      <c r="I934" s="849"/>
      <c r="J934" s="849"/>
      <c r="K934" s="849"/>
      <c r="L934" s="849"/>
      <c r="M934" s="849"/>
      <c r="N934" s="849">
        <v>2</v>
      </c>
      <c r="O934" s="849">
        <v>9976.18</v>
      </c>
      <c r="P934" s="837"/>
      <c r="Q934" s="850">
        <v>4988.09</v>
      </c>
    </row>
    <row r="935" spans="1:17" ht="14.45" customHeight="1" x14ac:dyDescent="0.2">
      <c r="A935" s="831" t="s">
        <v>583</v>
      </c>
      <c r="B935" s="832" t="s">
        <v>7586</v>
      </c>
      <c r="C935" s="832" t="s">
        <v>6419</v>
      </c>
      <c r="D935" s="832" t="s">
        <v>7180</v>
      </c>
      <c r="E935" s="832" t="s">
        <v>1731</v>
      </c>
      <c r="F935" s="849"/>
      <c r="G935" s="849"/>
      <c r="H935" s="849"/>
      <c r="I935" s="849"/>
      <c r="J935" s="849"/>
      <c r="K935" s="849"/>
      <c r="L935" s="849"/>
      <c r="M935" s="849"/>
      <c r="N935" s="849">
        <v>1.8</v>
      </c>
      <c r="O935" s="849">
        <v>1501.5</v>
      </c>
      <c r="P935" s="837"/>
      <c r="Q935" s="850">
        <v>834.16666666666663</v>
      </c>
    </row>
    <row r="936" spans="1:17" ht="14.45" customHeight="1" x14ac:dyDescent="0.2">
      <c r="A936" s="831" t="s">
        <v>583</v>
      </c>
      <c r="B936" s="832" t="s">
        <v>7586</v>
      </c>
      <c r="C936" s="832" t="s">
        <v>7181</v>
      </c>
      <c r="D936" s="832" t="s">
        <v>7184</v>
      </c>
      <c r="E936" s="832" t="s">
        <v>7185</v>
      </c>
      <c r="F936" s="849"/>
      <c r="G936" s="849"/>
      <c r="H936" s="849"/>
      <c r="I936" s="849"/>
      <c r="J936" s="849"/>
      <c r="K936" s="849"/>
      <c r="L936" s="849"/>
      <c r="M936" s="849"/>
      <c r="N936" s="849">
        <v>2</v>
      </c>
      <c r="O936" s="849">
        <v>4368.96</v>
      </c>
      <c r="P936" s="837"/>
      <c r="Q936" s="850">
        <v>2184.48</v>
      </c>
    </row>
    <row r="937" spans="1:17" ht="14.45" customHeight="1" x14ac:dyDescent="0.2">
      <c r="A937" s="831" t="s">
        <v>583</v>
      </c>
      <c r="B937" s="832" t="s">
        <v>7586</v>
      </c>
      <c r="C937" s="832" t="s">
        <v>7181</v>
      </c>
      <c r="D937" s="832" t="s">
        <v>7186</v>
      </c>
      <c r="E937" s="832" t="s">
        <v>7187</v>
      </c>
      <c r="F937" s="849"/>
      <c r="G937" s="849"/>
      <c r="H937" s="849"/>
      <c r="I937" s="849"/>
      <c r="J937" s="849"/>
      <c r="K937" s="849"/>
      <c r="L937" s="849"/>
      <c r="M937" s="849"/>
      <c r="N937" s="849">
        <v>10</v>
      </c>
      <c r="O937" s="849">
        <v>26687.120000000003</v>
      </c>
      <c r="P937" s="837"/>
      <c r="Q937" s="850">
        <v>2668.7120000000004</v>
      </c>
    </row>
    <row r="938" spans="1:17" ht="14.45" customHeight="1" x14ac:dyDescent="0.2">
      <c r="A938" s="831" t="s">
        <v>583</v>
      </c>
      <c r="B938" s="832" t="s">
        <v>7586</v>
      </c>
      <c r="C938" s="832" t="s">
        <v>6449</v>
      </c>
      <c r="D938" s="832" t="s">
        <v>7581</v>
      </c>
      <c r="E938" s="832" t="s">
        <v>7582</v>
      </c>
      <c r="F938" s="849"/>
      <c r="G938" s="849"/>
      <c r="H938" s="849"/>
      <c r="I938" s="849"/>
      <c r="J938" s="849"/>
      <c r="K938" s="849"/>
      <c r="L938" s="849"/>
      <c r="M938" s="849"/>
      <c r="N938" s="849">
        <v>6</v>
      </c>
      <c r="O938" s="849">
        <v>3167.82</v>
      </c>
      <c r="P938" s="837"/>
      <c r="Q938" s="850">
        <v>527.97</v>
      </c>
    </row>
    <row r="939" spans="1:17" ht="14.45" customHeight="1" x14ac:dyDescent="0.2">
      <c r="A939" s="831" t="s">
        <v>583</v>
      </c>
      <c r="B939" s="832" t="s">
        <v>7586</v>
      </c>
      <c r="C939" s="832" t="s">
        <v>6449</v>
      </c>
      <c r="D939" s="832" t="s">
        <v>7417</v>
      </c>
      <c r="E939" s="832" t="s">
        <v>7418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563</v>
      </c>
      <c r="P939" s="837"/>
      <c r="Q939" s="850">
        <v>563</v>
      </c>
    </row>
    <row r="940" spans="1:17" ht="14.45" customHeight="1" x14ac:dyDescent="0.2">
      <c r="A940" s="831" t="s">
        <v>583</v>
      </c>
      <c r="B940" s="832" t="s">
        <v>7586</v>
      </c>
      <c r="C940" s="832" t="s">
        <v>6449</v>
      </c>
      <c r="D940" s="832" t="s">
        <v>7587</v>
      </c>
      <c r="E940" s="832" t="s">
        <v>7588</v>
      </c>
      <c r="F940" s="849"/>
      <c r="G940" s="849"/>
      <c r="H940" s="849"/>
      <c r="I940" s="849"/>
      <c r="J940" s="849"/>
      <c r="K940" s="849"/>
      <c r="L940" s="849"/>
      <c r="M940" s="849"/>
      <c r="N940" s="849">
        <v>4</v>
      </c>
      <c r="O940" s="849">
        <v>2245.5299999999997</v>
      </c>
      <c r="P940" s="837"/>
      <c r="Q940" s="850">
        <v>561.38249999999994</v>
      </c>
    </row>
    <row r="941" spans="1:17" ht="14.45" customHeight="1" x14ac:dyDescent="0.2">
      <c r="A941" s="831" t="s">
        <v>583</v>
      </c>
      <c r="B941" s="832" t="s">
        <v>7586</v>
      </c>
      <c r="C941" s="832" t="s">
        <v>6412</v>
      </c>
      <c r="D941" s="832" t="s">
        <v>6470</v>
      </c>
      <c r="E941" s="832" t="s">
        <v>6471</v>
      </c>
      <c r="F941" s="849"/>
      <c r="G941" s="849"/>
      <c r="H941" s="849"/>
      <c r="I941" s="849"/>
      <c r="J941" s="849"/>
      <c r="K941" s="849"/>
      <c r="L941" s="849"/>
      <c r="M941" s="849"/>
      <c r="N941" s="849">
        <v>27</v>
      </c>
      <c r="O941" s="849">
        <v>6858</v>
      </c>
      <c r="P941" s="837"/>
      <c r="Q941" s="850">
        <v>254</v>
      </c>
    </row>
    <row r="942" spans="1:17" ht="14.45" customHeight="1" x14ac:dyDescent="0.2">
      <c r="A942" s="831" t="s">
        <v>583</v>
      </c>
      <c r="B942" s="832" t="s">
        <v>7586</v>
      </c>
      <c r="C942" s="832" t="s">
        <v>6412</v>
      </c>
      <c r="D942" s="832" t="s">
        <v>7546</v>
      </c>
      <c r="E942" s="832" t="s">
        <v>7547</v>
      </c>
      <c r="F942" s="849"/>
      <c r="G942" s="849"/>
      <c r="H942" s="849"/>
      <c r="I942" s="849"/>
      <c r="J942" s="849"/>
      <c r="K942" s="849"/>
      <c r="L942" s="849"/>
      <c r="M942" s="849"/>
      <c r="N942" s="849">
        <v>0</v>
      </c>
      <c r="O942" s="849">
        <v>0</v>
      </c>
      <c r="P942" s="837"/>
      <c r="Q942" s="850"/>
    </row>
    <row r="943" spans="1:17" ht="14.45" customHeight="1" x14ac:dyDescent="0.2">
      <c r="A943" s="831" t="s">
        <v>583</v>
      </c>
      <c r="B943" s="832" t="s">
        <v>7586</v>
      </c>
      <c r="C943" s="832" t="s">
        <v>6412</v>
      </c>
      <c r="D943" s="832" t="s">
        <v>7548</v>
      </c>
      <c r="E943" s="832" t="s">
        <v>7549</v>
      </c>
      <c r="F943" s="849"/>
      <c r="G943" s="849"/>
      <c r="H943" s="849"/>
      <c r="I943" s="849"/>
      <c r="J943" s="849"/>
      <c r="K943" s="849"/>
      <c r="L943" s="849"/>
      <c r="M943" s="849"/>
      <c r="N943" s="849">
        <v>342</v>
      </c>
      <c r="O943" s="849">
        <v>0</v>
      </c>
      <c r="P943" s="837"/>
      <c r="Q943" s="850">
        <v>0</v>
      </c>
    </row>
    <row r="944" spans="1:17" ht="14.45" customHeight="1" x14ac:dyDescent="0.2">
      <c r="A944" s="831" t="s">
        <v>583</v>
      </c>
      <c r="B944" s="832" t="s">
        <v>7586</v>
      </c>
      <c r="C944" s="832" t="s">
        <v>6412</v>
      </c>
      <c r="D944" s="832" t="s">
        <v>7571</v>
      </c>
      <c r="E944" s="832" t="s">
        <v>7572</v>
      </c>
      <c r="F944" s="849"/>
      <c r="G944" s="849"/>
      <c r="H944" s="849"/>
      <c r="I944" s="849"/>
      <c r="J944" s="849"/>
      <c r="K944" s="849"/>
      <c r="L944" s="849"/>
      <c r="M944" s="849"/>
      <c r="N944" s="849">
        <v>9</v>
      </c>
      <c r="O944" s="849">
        <v>3384</v>
      </c>
      <c r="P944" s="837"/>
      <c r="Q944" s="850">
        <v>376</v>
      </c>
    </row>
    <row r="945" spans="1:17" ht="14.45" customHeight="1" x14ac:dyDescent="0.2">
      <c r="A945" s="831" t="s">
        <v>583</v>
      </c>
      <c r="B945" s="832" t="s">
        <v>7586</v>
      </c>
      <c r="C945" s="832" t="s">
        <v>6412</v>
      </c>
      <c r="D945" s="832" t="s">
        <v>6773</v>
      </c>
      <c r="E945" s="832" t="s">
        <v>6774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1981</v>
      </c>
      <c r="P945" s="837"/>
      <c r="Q945" s="850">
        <v>1981</v>
      </c>
    </row>
    <row r="946" spans="1:17" ht="14.45" customHeight="1" x14ac:dyDescent="0.2">
      <c r="A946" s="831" t="s">
        <v>583</v>
      </c>
      <c r="B946" s="832" t="s">
        <v>7586</v>
      </c>
      <c r="C946" s="832" t="s">
        <v>6412</v>
      </c>
      <c r="D946" s="832" t="s">
        <v>7584</v>
      </c>
      <c r="E946" s="832" t="s">
        <v>7585</v>
      </c>
      <c r="F946" s="849"/>
      <c r="G946" s="849"/>
      <c r="H946" s="849"/>
      <c r="I946" s="849"/>
      <c r="J946" s="849"/>
      <c r="K946" s="849"/>
      <c r="L946" s="849"/>
      <c r="M946" s="849"/>
      <c r="N946" s="849">
        <v>34</v>
      </c>
      <c r="O946" s="849">
        <v>81226</v>
      </c>
      <c r="P946" s="837"/>
      <c r="Q946" s="850">
        <v>2389</v>
      </c>
    </row>
    <row r="947" spans="1:17" ht="14.45" customHeight="1" x14ac:dyDescent="0.2">
      <c r="A947" s="831" t="s">
        <v>583</v>
      </c>
      <c r="B947" s="832" t="s">
        <v>7586</v>
      </c>
      <c r="C947" s="832" t="s">
        <v>6412</v>
      </c>
      <c r="D947" s="832" t="s">
        <v>7589</v>
      </c>
      <c r="E947" s="832" t="s">
        <v>7590</v>
      </c>
      <c r="F947" s="849"/>
      <c r="G947" s="849"/>
      <c r="H947" s="849"/>
      <c r="I947" s="849"/>
      <c r="J947" s="849"/>
      <c r="K947" s="849"/>
      <c r="L947" s="849"/>
      <c r="M947" s="849"/>
      <c r="N947" s="849">
        <v>721</v>
      </c>
      <c r="O947" s="849">
        <v>6886992</v>
      </c>
      <c r="P947" s="837"/>
      <c r="Q947" s="850">
        <v>9552</v>
      </c>
    </row>
    <row r="948" spans="1:17" ht="14.45" customHeight="1" x14ac:dyDescent="0.2">
      <c r="A948" s="831" t="s">
        <v>7591</v>
      </c>
      <c r="B948" s="832" t="s">
        <v>6418</v>
      </c>
      <c r="C948" s="832" t="s">
        <v>6449</v>
      </c>
      <c r="D948" s="832" t="s">
        <v>6500</v>
      </c>
      <c r="E948" s="832" t="s">
        <v>6501</v>
      </c>
      <c r="F948" s="849">
        <v>315</v>
      </c>
      <c r="G948" s="849">
        <v>284996.25</v>
      </c>
      <c r="H948" s="849">
        <v>1.3461538461538463</v>
      </c>
      <c r="I948" s="849">
        <v>904.75</v>
      </c>
      <c r="J948" s="849">
        <v>234</v>
      </c>
      <c r="K948" s="849">
        <v>211711.5</v>
      </c>
      <c r="L948" s="849">
        <v>1</v>
      </c>
      <c r="M948" s="849">
        <v>904.75</v>
      </c>
      <c r="N948" s="849">
        <v>2</v>
      </c>
      <c r="O948" s="849">
        <v>1809.5</v>
      </c>
      <c r="P948" s="837">
        <v>8.5470085470085479E-3</v>
      </c>
      <c r="Q948" s="850">
        <v>904.75</v>
      </c>
    </row>
    <row r="949" spans="1:17" ht="14.45" customHeight="1" x14ac:dyDescent="0.2">
      <c r="A949" s="831" t="s">
        <v>7591</v>
      </c>
      <c r="B949" s="832" t="s">
        <v>6418</v>
      </c>
      <c r="C949" s="832" t="s">
        <v>6449</v>
      </c>
      <c r="D949" s="832" t="s">
        <v>6452</v>
      </c>
      <c r="E949" s="832" t="s">
        <v>6453</v>
      </c>
      <c r="F949" s="849"/>
      <c r="G949" s="849"/>
      <c r="H949" s="849"/>
      <c r="I949" s="849"/>
      <c r="J949" s="849">
        <v>1</v>
      </c>
      <c r="K949" s="849">
        <v>242.64</v>
      </c>
      <c r="L949" s="849">
        <v>1</v>
      </c>
      <c r="M949" s="849">
        <v>242.64</v>
      </c>
      <c r="N949" s="849"/>
      <c r="O949" s="849"/>
      <c r="P949" s="837"/>
      <c r="Q949" s="850"/>
    </row>
    <row r="950" spans="1:17" ht="14.45" customHeight="1" x14ac:dyDescent="0.2">
      <c r="A950" s="831" t="s">
        <v>7591</v>
      </c>
      <c r="B950" s="832" t="s">
        <v>6418</v>
      </c>
      <c r="C950" s="832" t="s">
        <v>6449</v>
      </c>
      <c r="D950" s="832" t="s">
        <v>6454</v>
      </c>
      <c r="E950" s="832" t="s">
        <v>6455</v>
      </c>
      <c r="F950" s="849">
        <v>1</v>
      </c>
      <c r="G950" s="849">
        <v>242.64</v>
      </c>
      <c r="H950" s="849"/>
      <c r="I950" s="849">
        <v>242.64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5" customHeight="1" x14ac:dyDescent="0.2">
      <c r="A951" s="831" t="s">
        <v>7591</v>
      </c>
      <c r="B951" s="832" t="s">
        <v>6418</v>
      </c>
      <c r="C951" s="832" t="s">
        <v>6412</v>
      </c>
      <c r="D951" s="832" t="s">
        <v>6569</v>
      </c>
      <c r="E951" s="832" t="s">
        <v>6570</v>
      </c>
      <c r="F951" s="849">
        <v>9</v>
      </c>
      <c r="G951" s="849">
        <v>1764</v>
      </c>
      <c r="H951" s="849">
        <v>1.2857142857142858</v>
      </c>
      <c r="I951" s="849">
        <v>196</v>
      </c>
      <c r="J951" s="849">
        <v>7</v>
      </c>
      <c r="K951" s="849">
        <v>1372</v>
      </c>
      <c r="L951" s="849">
        <v>1</v>
      </c>
      <c r="M951" s="849">
        <v>196</v>
      </c>
      <c r="N951" s="849">
        <v>6</v>
      </c>
      <c r="O951" s="849">
        <v>1194</v>
      </c>
      <c r="P951" s="837">
        <v>0.87026239067055389</v>
      </c>
      <c r="Q951" s="850">
        <v>199</v>
      </c>
    </row>
    <row r="952" spans="1:17" ht="14.45" customHeight="1" x14ac:dyDescent="0.2">
      <c r="A952" s="831" t="s">
        <v>7591</v>
      </c>
      <c r="B952" s="832" t="s">
        <v>6418</v>
      </c>
      <c r="C952" s="832" t="s">
        <v>6412</v>
      </c>
      <c r="D952" s="832" t="s">
        <v>6571</v>
      </c>
      <c r="E952" s="832" t="s">
        <v>6572</v>
      </c>
      <c r="F952" s="849">
        <v>1</v>
      </c>
      <c r="G952" s="849">
        <v>1159</v>
      </c>
      <c r="H952" s="849"/>
      <c r="I952" s="849">
        <v>1159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5" customHeight="1" x14ac:dyDescent="0.2">
      <c r="A953" s="831" t="s">
        <v>7591</v>
      </c>
      <c r="B953" s="832" t="s">
        <v>6418</v>
      </c>
      <c r="C953" s="832" t="s">
        <v>6412</v>
      </c>
      <c r="D953" s="832" t="s">
        <v>6464</v>
      </c>
      <c r="E953" s="832" t="s">
        <v>6465</v>
      </c>
      <c r="F953" s="849">
        <v>4</v>
      </c>
      <c r="G953" s="849">
        <v>148</v>
      </c>
      <c r="H953" s="849">
        <v>4</v>
      </c>
      <c r="I953" s="849">
        <v>37</v>
      </c>
      <c r="J953" s="849">
        <v>1</v>
      </c>
      <c r="K953" s="849">
        <v>37</v>
      </c>
      <c r="L953" s="849">
        <v>1</v>
      </c>
      <c r="M953" s="849">
        <v>37</v>
      </c>
      <c r="N953" s="849">
        <v>2</v>
      </c>
      <c r="O953" s="849">
        <v>76</v>
      </c>
      <c r="P953" s="837">
        <v>2.0540540540540539</v>
      </c>
      <c r="Q953" s="850">
        <v>38</v>
      </c>
    </row>
    <row r="954" spans="1:17" ht="14.45" customHeight="1" x14ac:dyDescent="0.2">
      <c r="A954" s="831" t="s">
        <v>7591</v>
      </c>
      <c r="B954" s="832" t="s">
        <v>6418</v>
      </c>
      <c r="C954" s="832" t="s">
        <v>6412</v>
      </c>
      <c r="D954" s="832" t="s">
        <v>6470</v>
      </c>
      <c r="E954" s="832" t="s">
        <v>6471</v>
      </c>
      <c r="F954" s="849">
        <v>2922</v>
      </c>
      <c r="G954" s="849">
        <v>733422</v>
      </c>
      <c r="H954" s="849">
        <v>0.90525809079463826</v>
      </c>
      <c r="I954" s="849">
        <v>251</v>
      </c>
      <c r="J954" s="849">
        <v>3215</v>
      </c>
      <c r="K954" s="849">
        <v>810180</v>
      </c>
      <c r="L954" s="849">
        <v>1</v>
      </c>
      <c r="M954" s="849">
        <v>252</v>
      </c>
      <c r="N954" s="849">
        <v>3113</v>
      </c>
      <c r="O954" s="849">
        <v>790702</v>
      </c>
      <c r="P954" s="837">
        <v>0.97595842899108842</v>
      </c>
      <c r="Q954" s="850">
        <v>254</v>
      </c>
    </row>
    <row r="955" spans="1:17" ht="14.45" customHeight="1" x14ac:dyDescent="0.2">
      <c r="A955" s="831" t="s">
        <v>7591</v>
      </c>
      <c r="B955" s="832" t="s">
        <v>6418</v>
      </c>
      <c r="C955" s="832" t="s">
        <v>6412</v>
      </c>
      <c r="D955" s="832" t="s">
        <v>6502</v>
      </c>
      <c r="E955" s="832" t="s">
        <v>6503</v>
      </c>
      <c r="F955" s="849">
        <v>1989</v>
      </c>
      <c r="G955" s="849">
        <v>250614</v>
      </c>
      <c r="H955" s="849">
        <v>0.85984546976642051</v>
      </c>
      <c r="I955" s="849">
        <v>126</v>
      </c>
      <c r="J955" s="849">
        <v>2300</v>
      </c>
      <c r="K955" s="849">
        <v>291464</v>
      </c>
      <c r="L955" s="849">
        <v>1</v>
      </c>
      <c r="M955" s="849">
        <v>126.72347826086957</v>
      </c>
      <c r="N955" s="849">
        <v>2127</v>
      </c>
      <c r="O955" s="849">
        <v>268002</v>
      </c>
      <c r="P955" s="837">
        <v>0.91950292317404547</v>
      </c>
      <c r="Q955" s="850">
        <v>126</v>
      </c>
    </row>
    <row r="956" spans="1:17" ht="14.45" customHeight="1" x14ac:dyDescent="0.2">
      <c r="A956" s="831" t="s">
        <v>7591</v>
      </c>
      <c r="B956" s="832" t="s">
        <v>6418</v>
      </c>
      <c r="C956" s="832" t="s">
        <v>6412</v>
      </c>
      <c r="D956" s="832" t="s">
        <v>6504</v>
      </c>
      <c r="E956" s="832" t="s">
        <v>6505</v>
      </c>
      <c r="F956" s="849"/>
      <c r="G956" s="849"/>
      <c r="H956" s="849"/>
      <c r="I956" s="849"/>
      <c r="J956" s="849">
        <v>4</v>
      </c>
      <c r="K956" s="849">
        <v>1328</v>
      </c>
      <c r="L956" s="849">
        <v>1</v>
      </c>
      <c r="M956" s="849">
        <v>332</v>
      </c>
      <c r="N956" s="849">
        <v>6</v>
      </c>
      <c r="O956" s="849">
        <v>2004</v>
      </c>
      <c r="P956" s="837">
        <v>1.5090361445783131</v>
      </c>
      <c r="Q956" s="850">
        <v>334</v>
      </c>
    </row>
    <row r="957" spans="1:17" ht="14.45" customHeight="1" x14ac:dyDescent="0.2">
      <c r="A957" s="831" t="s">
        <v>7591</v>
      </c>
      <c r="B957" s="832" t="s">
        <v>6418</v>
      </c>
      <c r="C957" s="832" t="s">
        <v>6412</v>
      </c>
      <c r="D957" s="832" t="s">
        <v>6506</v>
      </c>
      <c r="E957" s="832" t="s">
        <v>6507</v>
      </c>
      <c r="F957" s="849">
        <v>161</v>
      </c>
      <c r="G957" s="849">
        <v>79695</v>
      </c>
      <c r="H957" s="849">
        <v>1.4740862681266647</v>
      </c>
      <c r="I957" s="849">
        <v>495</v>
      </c>
      <c r="J957" s="849">
        <v>109</v>
      </c>
      <c r="K957" s="849">
        <v>54064</v>
      </c>
      <c r="L957" s="849">
        <v>1</v>
      </c>
      <c r="M957" s="849">
        <v>496</v>
      </c>
      <c r="N957" s="849">
        <v>52</v>
      </c>
      <c r="O957" s="849">
        <v>25896</v>
      </c>
      <c r="P957" s="837">
        <v>0.47898786623261319</v>
      </c>
      <c r="Q957" s="850">
        <v>498</v>
      </c>
    </row>
    <row r="958" spans="1:17" ht="14.45" customHeight="1" x14ac:dyDescent="0.2">
      <c r="A958" s="831" t="s">
        <v>7591</v>
      </c>
      <c r="B958" s="832" t="s">
        <v>6418</v>
      </c>
      <c r="C958" s="832" t="s">
        <v>6412</v>
      </c>
      <c r="D958" s="832" t="s">
        <v>6508</v>
      </c>
      <c r="E958" s="832" t="s">
        <v>6509</v>
      </c>
      <c r="F958" s="849">
        <v>39</v>
      </c>
      <c r="G958" s="849">
        <v>26832</v>
      </c>
      <c r="H958" s="849">
        <v>1.3908355795148248</v>
      </c>
      <c r="I958" s="849">
        <v>688</v>
      </c>
      <c r="J958" s="849">
        <v>28</v>
      </c>
      <c r="K958" s="849">
        <v>19292</v>
      </c>
      <c r="L958" s="849">
        <v>1</v>
      </c>
      <c r="M958" s="849">
        <v>689</v>
      </c>
      <c r="N958" s="849">
        <v>93</v>
      </c>
      <c r="O958" s="849">
        <v>64263</v>
      </c>
      <c r="P958" s="837">
        <v>3.3310698735227038</v>
      </c>
      <c r="Q958" s="850">
        <v>691</v>
      </c>
    </row>
    <row r="959" spans="1:17" ht="14.45" customHeight="1" x14ac:dyDescent="0.2">
      <c r="A959" s="831" t="s">
        <v>7591</v>
      </c>
      <c r="B959" s="832" t="s">
        <v>6418</v>
      </c>
      <c r="C959" s="832" t="s">
        <v>6412</v>
      </c>
      <c r="D959" s="832" t="s">
        <v>6598</v>
      </c>
      <c r="E959" s="832" t="s">
        <v>6517</v>
      </c>
      <c r="F959" s="849">
        <v>516</v>
      </c>
      <c r="G959" s="849">
        <v>392160</v>
      </c>
      <c r="H959" s="849">
        <v>0.92021775858832366</v>
      </c>
      <c r="I959" s="849">
        <v>760</v>
      </c>
      <c r="J959" s="849">
        <v>560</v>
      </c>
      <c r="K959" s="849">
        <v>426160</v>
      </c>
      <c r="L959" s="849">
        <v>1</v>
      </c>
      <c r="M959" s="849">
        <v>761</v>
      </c>
      <c r="N959" s="849">
        <v>568</v>
      </c>
      <c r="O959" s="849">
        <v>433384</v>
      </c>
      <c r="P959" s="837">
        <v>1.0169513797634691</v>
      </c>
      <c r="Q959" s="850">
        <v>763</v>
      </c>
    </row>
    <row r="960" spans="1:17" ht="14.45" customHeight="1" x14ac:dyDescent="0.2">
      <c r="A960" s="831" t="s">
        <v>7591</v>
      </c>
      <c r="B960" s="832" t="s">
        <v>6418</v>
      </c>
      <c r="C960" s="832" t="s">
        <v>6412</v>
      </c>
      <c r="D960" s="832" t="s">
        <v>6510</v>
      </c>
      <c r="E960" s="832" t="s">
        <v>6507</v>
      </c>
      <c r="F960" s="849">
        <v>214</v>
      </c>
      <c r="G960" s="849">
        <v>121552</v>
      </c>
      <c r="H960" s="849">
        <v>0.87193429217029517</v>
      </c>
      <c r="I960" s="849">
        <v>568</v>
      </c>
      <c r="J960" s="849">
        <v>245</v>
      </c>
      <c r="K960" s="849">
        <v>139405</v>
      </c>
      <c r="L960" s="849">
        <v>1</v>
      </c>
      <c r="M960" s="849">
        <v>569</v>
      </c>
      <c r="N960" s="849">
        <v>232</v>
      </c>
      <c r="O960" s="849">
        <v>132936</v>
      </c>
      <c r="P960" s="837">
        <v>0.95359563860693664</v>
      </c>
      <c r="Q960" s="850">
        <v>573</v>
      </c>
    </row>
    <row r="961" spans="1:17" ht="14.45" customHeight="1" x14ac:dyDescent="0.2">
      <c r="A961" s="831" t="s">
        <v>7591</v>
      </c>
      <c r="B961" s="832" t="s">
        <v>6418</v>
      </c>
      <c r="C961" s="832" t="s">
        <v>6412</v>
      </c>
      <c r="D961" s="832" t="s">
        <v>6511</v>
      </c>
      <c r="E961" s="832" t="s">
        <v>6509</v>
      </c>
      <c r="F961" s="849">
        <v>143</v>
      </c>
      <c r="G961" s="849">
        <v>108823</v>
      </c>
      <c r="H961" s="849">
        <v>0.69664554125856215</v>
      </c>
      <c r="I961" s="849">
        <v>761</v>
      </c>
      <c r="J961" s="849">
        <v>205</v>
      </c>
      <c r="K961" s="849">
        <v>156210</v>
      </c>
      <c r="L961" s="849">
        <v>1</v>
      </c>
      <c r="M961" s="849">
        <v>762</v>
      </c>
      <c r="N961" s="849">
        <v>242</v>
      </c>
      <c r="O961" s="849">
        <v>185372</v>
      </c>
      <c r="P961" s="837">
        <v>1.1866845912553614</v>
      </c>
      <c r="Q961" s="850">
        <v>766</v>
      </c>
    </row>
    <row r="962" spans="1:17" ht="14.45" customHeight="1" x14ac:dyDescent="0.2">
      <c r="A962" s="831" t="s">
        <v>7591</v>
      </c>
      <c r="B962" s="832" t="s">
        <v>6418</v>
      </c>
      <c r="C962" s="832" t="s">
        <v>6412</v>
      </c>
      <c r="D962" s="832" t="s">
        <v>6534</v>
      </c>
      <c r="E962" s="832" t="s">
        <v>6535</v>
      </c>
      <c r="F962" s="849">
        <v>2481</v>
      </c>
      <c r="G962" s="849">
        <v>2029458</v>
      </c>
      <c r="H962" s="849">
        <v>0.97213444329960608</v>
      </c>
      <c r="I962" s="849">
        <v>818</v>
      </c>
      <c r="J962" s="849">
        <v>2549</v>
      </c>
      <c r="K962" s="849">
        <v>2087631</v>
      </c>
      <c r="L962" s="849">
        <v>1</v>
      </c>
      <c r="M962" s="849">
        <v>819</v>
      </c>
      <c r="N962" s="849">
        <v>2222</v>
      </c>
      <c r="O962" s="849">
        <v>1828706</v>
      </c>
      <c r="P962" s="837">
        <v>0.87597185517938758</v>
      </c>
      <c r="Q962" s="850">
        <v>823</v>
      </c>
    </row>
    <row r="963" spans="1:17" ht="14.45" customHeight="1" x14ac:dyDescent="0.2">
      <c r="A963" s="831" t="s">
        <v>7591</v>
      </c>
      <c r="B963" s="832" t="s">
        <v>6418</v>
      </c>
      <c r="C963" s="832" t="s">
        <v>6412</v>
      </c>
      <c r="D963" s="832" t="s">
        <v>6512</v>
      </c>
      <c r="E963" s="832" t="s">
        <v>6513</v>
      </c>
      <c r="F963" s="849">
        <v>7</v>
      </c>
      <c r="G963" s="849">
        <v>3234</v>
      </c>
      <c r="H963" s="849">
        <v>0.99568965517241381</v>
      </c>
      <c r="I963" s="849">
        <v>462</v>
      </c>
      <c r="J963" s="849">
        <v>7</v>
      </c>
      <c r="K963" s="849">
        <v>3248</v>
      </c>
      <c r="L963" s="849">
        <v>1</v>
      </c>
      <c r="M963" s="849">
        <v>464</v>
      </c>
      <c r="N963" s="849">
        <v>1</v>
      </c>
      <c r="O963" s="849">
        <v>468</v>
      </c>
      <c r="P963" s="837">
        <v>0.14408866995073891</v>
      </c>
      <c r="Q963" s="850">
        <v>468</v>
      </c>
    </row>
    <row r="964" spans="1:17" ht="14.45" customHeight="1" x14ac:dyDescent="0.2">
      <c r="A964" s="831" t="s">
        <v>7591</v>
      </c>
      <c r="B964" s="832" t="s">
        <v>6418</v>
      </c>
      <c r="C964" s="832" t="s">
        <v>6412</v>
      </c>
      <c r="D964" s="832" t="s">
        <v>6514</v>
      </c>
      <c r="E964" s="832" t="s">
        <v>6493</v>
      </c>
      <c r="F964" s="849"/>
      <c r="G964" s="849"/>
      <c r="H964" s="849"/>
      <c r="I964" s="849"/>
      <c r="J964" s="849">
        <v>1</v>
      </c>
      <c r="K964" s="849">
        <v>447</v>
      </c>
      <c r="L964" s="849">
        <v>1</v>
      </c>
      <c r="M964" s="849">
        <v>447</v>
      </c>
      <c r="N964" s="849"/>
      <c r="O964" s="849"/>
      <c r="P964" s="837"/>
      <c r="Q964" s="850"/>
    </row>
    <row r="965" spans="1:17" ht="14.45" customHeight="1" x14ac:dyDescent="0.2">
      <c r="A965" s="831" t="s">
        <v>7591</v>
      </c>
      <c r="B965" s="832" t="s">
        <v>6418</v>
      </c>
      <c r="C965" s="832" t="s">
        <v>6412</v>
      </c>
      <c r="D965" s="832" t="s">
        <v>6515</v>
      </c>
      <c r="E965" s="832" t="s">
        <v>6491</v>
      </c>
      <c r="F965" s="849">
        <v>231</v>
      </c>
      <c r="G965" s="849">
        <v>168168</v>
      </c>
      <c r="H965" s="849">
        <v>0.8595788182375792</v>
      </c>
      <c r="I965" s="849">
        <v>728</v>
      </c>
      <c r="J965" s="849">
        <v>268</v>
      </c>
      <c r="K965" s="849">
        <v>195640</v>
      </c>
      <c r="L965" s="849">
        <v>1</v>
      </c>
      <c r="M965" s="849">
        <v>730</v>
      </c>
      <c r="N965" s="849">
        <v>271</v>
      </c>
      <c r="O965" s="849">
        <v>199185</v>
      </c>
      <c r="P965" s="837">
        <v>1.0181200163565733</v>
      </c>
      <c r="Q965" s="850">
        <v>735</v>
      </c>
    </row>
    <row r="966" spans="1:17" ht="14.45" customHeight="1" x14ac:dyDescent="0.2">
      <c r="A966" s="831" t="s">
        <v>7591</v>
      </c>
      <c r="B966" s="832" t="s">
        <v>6418</v>
      </c>
      <c r="C966" s="832" t="s">
        <v>6412</v>
      </c>
      <c r="D966" s="832" t="s">
        <v>6516</v>
      </c>
      <c r="E966" s="832" t="s">
        <v>6517</v>
      </c>
      <c r="F966" s="849"/>
      <c r="G966" s="849"/>
      <c r="H966" s="849"/>
      <c r="I966" s="849"/>
      <c r="J966" s="849"/>
      <c r="K966" s="849"/>
      <c r="L966" s="849"/>
      <c r="M966" s="849"/>
      <c r="N966" s="849">
        <v>4</v>
      </c>
      <c r="O966" s="849">
        <v>3352</v>
      </c>
      <c r="P966" s="837"/>
      <c r="Q966" s="850">
        <v>838</v>
      </c>
    </row>
    <row r="967" spans="1:17" ht="14.45" customHeight="1" x14ac:dyDescent="0.2">
      <c r="A967" s="831" t="s">
        <v>7591</v>
      </c>
      <c r="B967" s="832" t="s">
        <v>6418</v>
      </c>
      <c r="C967" s="832" t="s">
        <v>6412</v>
      </c>
      <c r="D967" s="832" t="s">
        <v>6518</v>
      </c>
      <c r="E967" s="832" t="s">
        <v>6519</v>
      </c>
      <c r="F967" s="849">
        <v>917</v>
      </c>
      <c r="G967" s="849">
        <v>197155</v>
      </c>
      <c r="H967" s="849">
        <v>0.90078585461689586</v>
      </c>
      <c r="I967" s="849">
        <v>215</v>
      </c>
      <c r="J967" s="849">
        <v>1018</v>
      </c>
      <c r="K967" s="849">
        <v>218870</v>
      </c>
      <c r="L967" s="849">
        <v>1</v>
      </c>
      <c r="M967" s="849">
        <v>215</v>
      </c>
      <c r="N967" s="849">
        <v>980</v>
      </c>
      <c r="O967" s="849">
        <v>212660</v>
      </c>
      <c r="P967" s="837">
        <v>0.97162699319230594</v>
      </c>
      <c r="Q967" s="850">
        <v>217</v>
      </c>
    </row>
    <row r="968" spans="1:17" ht="14.45" customHeight="1" x14ac:dyDescent="0.2">
      <c r="A968" s="831" t="s">
        <v>7591</v>
      </c>
      <c r="B968" s="832" t="s">
        <v>6418</v>
      </c>
      <c r="C968" s="832" t="s">
        <v>6412</v>
      </c>
      <c r="D968" s="832" t="s">
        <v>6472</v>
      </c>
      <c r="E968" s="832" t="s">
        <v>6473</v>
      </c>
      <c r="F968" s="849">
        <v>1</v>
      </c>
      <c r="G968" s="849">
        <v>701</v>
      </c>
      <c r="H968" s="849"/>
      <c r="I968" s="849">
        <v>701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5" customHeight="1" x14ac:dyDescent="0.2">
      <c r="A969" s="831" t="s">
        <v>7591</v>
      </c>
      <c r="B969" s="832" t="s">
        <v>6418</v>
      </c>
      <c r="C969" s="832" t="s">
        <v>6412</v>
      </c>
      <c r="D969" s="832" t="s">
        <v>6474</v>
      </c>
      <c r="E969" s="832" t="s">
        <v>6475</v>
      </c>
      <c r="F969" s="849">
        <v>2</v>
      </c>
      <c r="G969" s="849">
        <v>710</v>
      </c>
      <c r="H969" s="849"/>
      <c r="I969" s="849">
        <v>355</v>
      </c>
      <c r="J969" s="849"/>
      <c r="K969" s="849"/>
      <c r="L969" s="849"/>
      <c r="M969" s="849"/>
      <c r="N969" s="849">
        <v>2</v>
      </c>
      <c r="O969" s="849">
        <v>716</v>
      </c>
      <c r="P969" s="837"/>
      <c r="Q969" s="850">
        <v>358</v>
      </c>
    </row>
    <row r="970" spans="1:17" ht="14.45" customHeight="1" x14ac:dyDescent="0.2">
      <c r="A970" s="831" t="s">
        <v>7591</v>
      </c>
      <c r="B970" s="832" t="s">
        <v>6418</v>
      </c>
      <c r="C970" s="832" t="s">
        <v>6412</v>
      </c>
      <c r="D970" s="832" t="s">
        <v>6520</v>
      </c>
      <c r="E970" s="832" t="s">
        <v>6521</v>
      </c>
      <c r="F970" s="849">
        <v>4740</v>
      </c>
      <c r="G970" s="849">
        <v>402900</v>
      </c>
      <c r="H970" s="849">
        <v>0.92404018164304391</v>
      </c>
      <c r="I970" s="849">
        <v>85</v>
      </c>
      <c r="J970" s="849">
        <v>5070</v>
      </c>
      <c r="K970" s="849">
        <v>436020</v>
      </c>
      <c r="L970" s="849">
        <v>1</v>
      </c>
      <c r="M970" s="849">
        <v>86</v>
      </c>
      <c r="N970" s="849">
        <v>5161</v>
      </c>
      <c r="O970" s="849">
        <v>454168</v>
      </c>
      <c r="P970" s="837">
        <v>1.0416219439475254</v>
      </c>
      <c r="Q970" s="850">
        <v>88</v>
      </c>
    </row>
    <row r="971" spans="1:17" ht="14.45" customHeight="1" x14ac:dyDescent="0.2">
      <c r="A971" s="831" t="s">
        <v>7591</v>
      </c>
      <c r="B971" s="832" t="s">
        <v>6418</v>
      </c>
      <c r="C971" s="832" t="s">
        <v>6412</v>
      </c>
      <c r="D971" s="832" t="s">
        <v>6476</v>
      </c>
      <c r="E971" s="832" t="s">
        <v>6477</v>
      </c>
      <c r="F971" s="849">
        <v>9</v>
      </c>
      <c r="G971" s="849">
        <v>6480</v>
      </c>
      <c r="H971" s="849">
        <v>0.75</v>
      </c>
      <c r="I971" s="849">
        <v>720</v>
      </c>
      <c r="J971" s="849">
        <v>12</v>
      </c>
      <c r="K971" s="849">
        <v>8640</v>
      </c>
      <c r="L971" s="849">
        <v>1</v>
      </c>
      <c r="M971" s="849">
        <v>720</v>
      </c>
      <c r="N971" s="849">
        <v>13</v>
      </c>
      <c r="O971" s="849">
        <v>9399</v>
      </c>
      <c r="P971" s="837">
        <v>1.0878472222222222</v>
      </c>
      <c r="Q971" s="850">
        <v>723</v>
      </c>
    </row>
    <row r="972" spans="1:17" ht="14.45" customHeight="1" x14ac:dyDescent="0.2">
      <c r="A972" s="831" t="s">
        <v>7591</v>
      </c>
      <c r="B972" s="832" t="s">
        <v>6418</v>
      </c>
      <c r="C972" s="832" t="s">
        <v>6412</v>
      </c>
      <c r="D972" s="832" t="s">
        <v>6573</v>
      </c>
      <c r="E972" s="832" t="s">
        <v>6535</v>
      </c>
      <c r="F972" s="849">
        <v>1889</v>
      </c>
      <c r="G972" s="849">
        <v>1798328</v>
      </c>
      <c r="H972" s="849">
        <v>0.8401018963312743</v>
      </c>
      <c r="I972" s="849">
        <v>952</v>
      </c>
      <c r="J972" s="849">
        <v>2247</v>
      </c>
      <c r="K972" s="849">
        <v>2140607</v>
      </c>
      <c r="L972" s="849">
        <v>1</v>
      </c>
      <c r="M972" s="849">
        <v>952.65109034267914</v>
      </c>
      <c r="N972" s="849">
        <v>2646</v>
      </c>
      <c r="O972" s="849">
        <v>2529576</v>
      </c>
      <c r="P972" s="837">
        <v>1.1817096739382802</v>
      </c>
      <c r="Q972" s="850">
        <v>956</v>
      </c>
    </row>
    <row r="973" spans="1:17" ht="14.45" customHeight="1" x14ac:dyDescent="0.2">
      <c r="A973" s="831" t="s">
        <v>7591</v>
      </c>
      <c r="B973" s="832" t="s">
        <v>6418</v>
      </c>
      <c r="C973" s="832" t="s">
        <v>6412</v>
      </c>
      <c r="D973" s="832" t="s">
        <v>6482</v>
      </c>
      <c r="E973" s="832" t="s">
        <v>6483</v>
      </c>
      <c r="F973" s="849">
        <v>3</v>
      </c>
      <c r="G973" s="849">
        <v>360</v>
      </c>
      <c r="H973" s="849">
        <v>1.4876033057851239</v>
      </c>
      <c r="I973" s="849">
        <v>120</v>
      </c>
      <c r="J973" s="849">
        <v>2</v>
      </c>
      <c r="K973" s="849">
        <v>242</v>
      </c>
      <c r="L973" s="849">
        <v>1</v>
      </c>
      <c r="M973" s="849">
        <v>121</v>
      </c>
      <c r="N973" s="849">
        <v>5</v>
      </c>
      <c r="O973" s="849">
        <v>610</v>
      </c>
      <c r="P973" s="837">
        <v>2.5206611570247932</v>
      </c>
      <c r="Q973" s="850">
        <v>122</v>
      </c>
    </row>
    <row r="974" spans="1:17" ht="14.45" customHeight="1" x14ac:dyDescent="0.2">
      <c r="A974" s="831" t="s">
        <v>7591</v>
      </c>
      <c r="B974" s="832" t="s">
        <v>6418</v>
      </c>
      <c r="C974" s="832" t="s">
        <v>6412</v>
      </c>
      <c r="D974" s="832" t="s">
        <v>6536</v>
      </c>
      <c r="E974" s="832" t="s">
        <v>6535</v>
      </c>
      <c r="F974" s="849">
        <v>194</v>
      </c>
      <c r="G974" s="849">
        <v>144530</v>
      </c>
      <c r="H974" s="849">
        <v>2.2792934868317301</v>
      </c>
      <c r="I974" s="849">
        <v>745</v>
      </c>
      <c r="J974" s="849">
        <v>85</v>
      </c>
      <c r="K974" s="849">
        <v>63410</v>
      </c>
      <c r="L974" s="849">
        <v>1</v>
      </c>
      <c r="M974" s="849">
        <v>746</v>
      </c>
      <c r="N974" s="849">
        <v>31</v>
      </c>
      <c r="O974" s="849">
        <v>23188</v>
      </c>
      <c r="P974" s="837">
        <v>0.36568364611260051</v>
      </c>
      <c r="Q974" s="850">
        <v>748</v>
      </c>
    </row>
    <row r="975" spans="1:17" ht="14.45" customHeight="1" x14ac:dyDescent="0.2">
      <c r="A975" s="831" t="s">
        <v>7591</v>
      </c>
      <c r="B975" s="832" t="s">
        <v>6418</v>
      </c>
      <c r="C975" s="832" t="s">
        <v>6412</v>
      </c>
      <c r="D975" s="832" t="s">
        <v>6574</v>
      </c>
      <c r="E975" s="832" t="s">
        <v>6575</v>
      </c>
      <c r="F975" s="849"/>
      <c r="G975" s="849"/>
      <c r="H975" s="849"/>
      <c r="I975" s="849"/>
      <c r="J975" s="849"/>
      <c r="K975" s="849"/>
      <c r="L975" s="849"/>
      <c r="M975" s="849"/>
      <c r="N975" s="849">
        <v>1</v>
      </c>
      <c r="O975" s="849">
        <v>59</v>
      </c>
      <c r="P975" s="837"/>
      <c r="Q975" s="850">
        <v>59</v>
      </c>
    </row>
    <row r="976" spans="1:17" ht="14.45" customHeight="1" x14ac:dyDescent="0.2">
      <c r="A976" s="831" t="s">
        <v>7591</v>
      </c>
      <c r="B976" s="832" t="s">
        <v>6418</v>
      </c>
      <c r="C976" s="832" t="s">
        <v>6412</v>
      </c>
      <c r="D976" s="832" t="s">
        <v>6537</v>
      </c>
      <c r="E976" s="832" t="s">
        <v>6538</v>
      </c>
      <c r="F976" s="849">
        <v>32</v>
      </c>
      <c r="G976" s="849">
        <v>17376</v>
      </c>
      <c r="H976" s="849">
        <v>3.1941176470588237</v>
      </c>
      <c r="I976" s="849">
        <v>543</v>
      </c>
      <c r="J976" s="849">
        <v>10</v>
      </c>
      <c r="K976" s="849">
        <v>5440</v>
      </c>
      <c r="L976" s="849">
        <v>1</v>
      </c>
      <c r="M976" s="849">
        <v>544</v>
      </c>
      <c r="N976" s="849">
        <v>17</v>
      </c>
      <c r="O976" s="849">
        <v>9282</v>
      </c>
      <c r="P976" s="837">
        <v>1.70625</v>
      </c>
      <c r="Q976" s="850">
        <v>546</v>
      </c>
    </row>
    <row r="977" spans="1:17" ht="14.45" customHeight="1" x14ac:dyDescent="0.2">
      <c r="A977" s="831" t="s">
        <v>7591</v>
      </c>
      <c r="B977" s="832" t="s">
        <v>6418</v>
      </c>
      <c r="C977" s="832" t="s">
        <v>6412</v>
      </c>
      <c r="D977" s="832" t="s">
        <v>6522</v>
      </c>
      <c r="E977" s="832" t="s">
        <v>6523</v>
      </c>
      <c r="F977" s="849">
        <v>99</v>
      </c>
      <c r="G977" s="849">
        <v>30393</v>
      </c>
      <c r="H977" s="849">
        <v>0.59444922547332191</v>
      </c>
      <c r="I977" s="849">
        <v>307</v>
      </c>
      <c r="J977" s="849">
        <v>166</v>
      </c>
      <c r="K977" s="849">
        <v>51128</v>
      </c>
      <c r="L977" s="849">
        <v>1</v>
      </c>
      <c r="M977" s="849">
        <v>308</v>
      </c>
      <c r="N977" s="849">
        <v>160</v>
      </c>
      <c r="O977" s="849">
        <v>49600</v>
      </c>
      <c r="P977" s="837">
        <v>0.97011422312627127</v>
      </c>
      <c r="Q977" s="850">
        <v>310</v>
      </c>
    </row>
    <row r="978" spans="1:17" ht="14.45" customHeight="1" x14ac:dyDescent="0.2">
      <c r="A978" s="831" t="s">
        <v>7591</v>
      </c>
      <c r="B978" s="832" t="s">
        <v>6418</v>
      </c>
      <c r="C978" s="832" t="s">
        <v>6412</v>
      </c>
      <c r="D978" s="832" t="s">
        <v>6524</v>
      </c>
      <c r="E978" s="832" t="s">
        <v>6519</v>
      </c>
      <c r="F978" s="849">
        <v>74</v>
      </c>
      <c r="G978" s="849">
        <v>13172</v>
      </c>
      <c r="H978" s="849">
        <v>2.0440720049658596</v>
      </c>
      <c r="I978" s="849">
        <v>178</v>
      </c>
      <c r="J978" s="849">
        <v>36</v>
      </c>
      <c r="K978" s="849">
        <v>6444</v>
      </c>
      <c r="L978" s="849">
        <v>1</v>
      </c>
      <c r="M978" s="849">
        <v>179</v>
      </c>
      <c r="N978" s="849">
        <v>18</v>
      </c>
      <c r="O978" s="849">
        <v>3222</v>
      </c>
      <c r="P978" s="837">
        <v>0.5</v>
      </c>
      <c r="Q978" s="850">
        <v>179</v>
      </c>
    </row>
    <row r="979" spans="1:17" ht="14.45" customHeight="1" x14ac:dyDescent="0.2">
      <c r="A979" s="831" t="s">
        <v>7591</v>
      </c>
      <c r="B979" s="832" t="s">
        <v>6418</v>
      </c>
      <c r="C979" s="832" t="s">
        <v>6412</v>
      </c>
      <c r="D979" s="832" t="s">
        <v>6525</v>
      </c>
      <c r="E979" s="832" t="s">
        <v>6523</v>
      </c>
      <c r="F979" s="849">
        <v>154</v>
      </c>
      <c r="G979" s="849">
        <v>58520</v>
      </c>
      <c r="H979" s="849">
        <v>1.1377466705550694</v>
      </c>
      <c r="I979" s="849">
        <v>380</v>
      </c>
      <c r="J979" s="849">
        <v>135</v>
      </c>
      <c r="K979" s="849">
        <v>51435</v>
      </c>
      <c r="L979" s="849">
        <v>1</v>
      </c>
      <c r="M979" s="849">
        <v>381</v>
      </c>
      <c r="N979" s="849">
        <v>167</v>
      </c>
      <c r="O979" s="849">
        <v>64295</v>
      </c>
      <c r="P979" s="837">
        <v>1.2500243025177409</v>
      </c>
      <c r="Q979" s="850">
        <v>385</v>
      </c>
    </row>
    <row r="980" spans="1:17" ht="14.45" customHeight="1" x14ac:dyDescent="0.2">
      <c r="A980" s="831" t="s">
        <v>7591</v>
      </c>
      <c r="B980" s="832" t="s">
        <v>6418</v>
      </c>
      <c r="C980" s="832" t="s">
        <v>6412</v>
      </c>
      <c r="D980" s="832" t="s">
        <v>6490</v>
      </c>
      <c r="E980" s="832" t="s">
        <v>6491</v>
      </c>
      <c r="F980" s="849">
        <v>540</v>
      </c>
      <c r="G980" s="849">
        <v>334260</v>
      </c>
      <c r="H980" s="849">
        <v>0.954210676562946</v>
      </c>
      <c r="I980" s="849">
        <v>619</v>
      </c>
      <c r="J980" s="849">
        <v>565</v>
      </c>
      <c r="K980" s="849">
        <v>350300</v>
      </c>
      <c r="L980" s="849">
        <v>1</v>
      </c>
      <c r="M980" s="849">
        <v>620</v>
      </c>
      <c r="N980" s="849">
        <v>570</v>
      </c>
      <c r="O980" s="849">
        <v>354540</v>
      </c>
      <c r="P980" s="837">
        <v>1.0121039109334855</v>
      </c>
      <c r="Q980" s="850">
        <v>622</v>
      </c>
    </row>
    <row r="981" spans="1:17" ht="14.45" customHeight="1" x14ac:dyDescent="0.2">
      <c r="A981" s="831" t="s">
        <v>7591</v>
      </c>
      <c r="B981" s="832" t="s">
        <v>6418</v>
      </c>
      <c r="C981" s="832" t="s">
        <v>6412</v>
      </c>
      <c r="D981" s="832" t="s">
        <v>6526</v>
      </c>
      <c r="E981" s="832" t="s">
        <v>6527</v>
      </c>
      <c r="F981" s="849"/>
      <c r="G981" s="849"/>
      <c r="H981" s="849"/>
      <c r="I981" s="849"/>
      <c r="J981" s="849">
        <v>2</v>
      </c>
      <c r="K981" s="849">
        <v>546</v>
      </c>
      <c r="L981" s="849">
        <v>1</v>
      </c>
      <c r="M981" s="849">
        <v>273</v>
      </c>
      <c r="N981" s="849"/>
      <c r="O981" s="849"/>
      <c r="P981" s="837"/>
      <c r="Q981" s="850"/>
    </row>
    <row r="982" spans="1:17" ht="14.45" customHeight="1" x14ac:dyDescent="0.2">
      <c r="A982" s="831" t="s">
        <v>7591</v>
      </c>
      <c r="B982" s="832" t="s">
        <v>6418</v>
      </c>
      <c r="C982" s="832" t="s">
        <v>6412</v>
      </c>
      <c r="D982" s="832" t="s">
        <v>6576</v>
      </c>
      <c r="E982" s="832" t="s">
        <v>6577</v>
      </c>
      <c r="F982" s="849">
        <v>16</v>
      </c>
      <c r="G982" s="849">
        <v>1600</v>
      </c>
      <c r="H982" s="849">
        <v>1.7777777777777777</v>
      </c>
      <c r="I982" s="849">
        <v>100</v>
      </c>
      <c r="J982" s="849">
        <v>9</v>
      </c>
      <c r="K982" s="849">
        <v>900</v>
      </c>
      <c r="L982" s="849">
        <v>1</v>
      </c>
      <c r="M982" s="849">
        <v>100</v>
      </c>
      <c r="N982" s="849">
        <v>9</v>
      </c>
      <c r="O982" s="849">
        <v>900</v>
      </c>
      <c r="P982" s="837">
        <v>1</v>
      </c>
      <c r="Q982" s="850">
        <v>100</v>
      </c>
    </row>
    <row r="983" spans="1:17" ht="14.45" customHeight="1" x14ac:dyDescent="0.2">
      <c r="A983" s="831" t="s">
        <v>7591</v>
      </c>
      <c r="B983" s="832" t="s">
        <v>6418</v>
      </c>
      <c r="C983" s="832" t="s">
        <v>6412</v>
      </c>
      <c r="D983" s="832" t="s">
        <v>6578</v>
      </c>
      <c r="E983" s="832" t="s">
        <v>6535</v>
      </c>
      <c r="F983" s="849">
        <v>29</v>
      </c>
      <c r="G983" s="849">
        <v>30015</v>
      </c>
      <c r="H983" s="849">
        <v>0.87793962793962799</v>
      </c>
      <c r="I983" s="849">
        <v>1035</v>
      </c>
      <c r="J983" s="849">
        <v>33</v>
      </c>
      <c r="K983" s="849">
        <v>34188</v>
      </c>
      <c r="L983" s="849">
        <v>1</v>
      </c>
      <c r="M983" s="849">
        <v>1036</v>
      </c>
      <c r="N983" s="849">
        <v>23</v>
      </c>
      <c r="O983" s="849">
        <v>23920</v>
      </c>
      <c r="P983" s="837">
        <v>0.69966069966069966</v>
      </c>
      <c r="Q983" s="850">
        <v>1040</v>
      </c>
    </row>
    <row r="984" spans="1:17" ht="14.45" customHeight="1" x14ac:dyDescent="0.2">
      <c r="A984" s="831" t="s">
        <v>7591</v>
      </c>
      <c r="B984" s="832" t="s">
        <v>6418</v>
      </c>
      <c r="C984" s="832" t="s">
        <v>6412</v>
      </c>
      <c r="D984" s="832" t="s">
        <v>6579</v>
      </c>
      <c r="E984" s="832" t="s">
        <v>6535</v>
      </c>
      <c r="F984" s="849">
        <v>58</v>
      </c>
      <c r="G984" s="849">
        <v>50982</v>
      </c>
      <c r="H984" s="849">
        <v>5.7986806187443127</v>
      </c>
      <c r="I984" s="849">
        <v>879</v>
      </c>
      <c r="J984" s="849">
        <v>10</v>
      </c>
      <c r="K984" s="849">
        <v>8792</v>
      </c>
      <c r="L984" s="849">
        <v>1</v>
      </c>
      <c r="M984" s="849">
        <v>879.2</v>
      </c>
      <c r="N984" s="849">
        <v>16</v>
      </c>
      <c r="O984" s="849">
        <v>14096</v>
      </c>
      <c r="P984" s="837">
        <v>1.6032757051865332</v>
      </c>
      <c r="Q984" s="850">
        <v>881</v>
      </c>
    </row>
    <row r="985" spans="1:17" ht="14.45" customHeight="1" x14ac:dyDescent="0.2">
      <c r="A985" s="831" t="s">
        <v>7591</v>
      </c>
      <c r="B985" s="832" t="s">
        <v>6418</v>
      </c>
      <c r="C985" s="832" t="s">
        <v>6412</v>
      </c>
      <c r="D985" s="832" t="s">
        <v>6601</v>
      </c>
      <c r="E985" s="832" t="s">
        <v>6530</v>
      </c>
      <c r="F985" s="849">
        <v>3211</v>
      </c>
      <c r="G985" s="849">
        <v>1705041</v>
      </c>
      <c r="H985" s="849">
        <v>0.8528377556451</v>
      </c>
      <c r="I985" s="849">
        <v>531</v>
      </c>
      <c r="J985" s="849">
        <v>3758</v>
      </c>
      <c r="K985" s="849">
        <v>1999256</v>
      </c>
      <c r="L985" s="849">
        <v>1</v>
      </c>
      <c r="M985" s="849">
        <v>532</v>
      </c>
      <c r="N985" s="849">
        <v>3894</v>
      </c>
      <c r="O985" s="849">
        <v>2079396</v>
      </c>
      <c r="P985" s="837">
        <v>1.0400849115871105</v>
      </c>
      <c r="Q985" s="850">
        <v>534</v>
      </c>
    </row>
    <row r="986" spans="1:17" ht="14.45" customHeight="1" x14ac:dyDescent="0.2">
      <c r="A986" s="831" t="s">
        <v>7591</v>
      </c>
      <c r="B986" s="832" t="s">
        <v>6418</v>
      </c>
      <c r="C986" s="832" t="s">
        <v>6412</v>
      </c>
      <c r="D986" s="832" t="s">
        <v>6539</v>
      </c>
      <c r="E986" s="832" t="s">
        <v>6530</v>
      </c>
      <c r="F986" s="849">
        <v>52</v>
      </c>
      <c r="G986" s="849">
        <v>42848</v>
      </c>
      <c r="H986" s="849">
        <v>1.0602791250123726</v>
      </c>
      <c r="I986" s="849">
        <v>824</v>
      </c>
      <c r="J986" s="849">
        <v>49</v>
      </c>
      <c r="K986" s="849">
        <v>40412</v>
      </c>
      <c r="L986" s="849">
        <v>1</v>
      </c>
      <c r="M986" s="849">
        <v>824.73469387755097</v>
      </c>
      <c r="N986" s="849">
        <v>51</v>
      </c>
      <c r="O986" s="849">
        <v>42228</v>
      </c>
      <c r="P986" s="837">
        <v>1.0449371473819657</v>
      </c>
      <c r="Q986" s="850">
        <v>828</v>
      </c>
    </row>
    <row r="987" spans="1:17" ht="14.45" customHeight="1" x14ac:dyDescent="0.2">
      <c r="A987" s="831" t="s">
        <v>7591</v>
      </c>
      <c r="B987" s="832" t="s">
        <v>6418</v>
      </c>
      <c r="C987" s="832" t="s">
        <v>6412</v>
      </c>
      <c r="D987" s="832" t="s">
        <v>6529</v>
      </c>
      <c r="E987" s="832" t="s">
        <v>6530</v>
      </c>
      <c r="F987" s="849">
        <v>656</v>
      </c>
      <c r="G987" s="849">
        <v>396224</v>
      </c>
      <c r="H987" s="849">
        <v>0.79191741533172777</v>
      </c>
      <c r="I987" s="849">
        <v>604</v>
      </c>
      <c r="J987" s="849">
        <v>827</v>
      </c>
      <c r="K987" s="849">
        <v>500335</v>
      </c>
      <c r="L987" s="849">
        <v>1</v>
      </c>
      <c r="M987" s="849">
        <v>605</v>
      </c>
      <c r="N987" s="849">
        <v>843</v>
      </c>
      <c r="O987" s="849">
        <v>513387</v>
      </c>
      <c r="P987" s="837">
        <v>1.0260865220302398</v>
      </c>
      <c r="Q987" s="850">
        <v>609</v>
      </c>
    </row>
    <row r="988" spans="1:17" ht="14.45" customHeight="1" x14ac:dyDescent="0.2">
      <c r="A988" s="831" t="s">
        <v>7591</v>
      </c>
      <c r="B988" s="832" t="s">
        <v>6418</v>
      </c>
      <c r="C988" s="832" t="s">
        <v>6412</v>
      </c>
      <c r="D988" s="832" t="s">
        <v>6531</v>
      </c>
      <c r="E988" s="832" t="s">
        <v>6505</v>
      </c>
      <c r="F988" s="849">
        <v>4</v>
      </c>
      <c r="G988" s="849">
        <v>1616</v>
      </c>
      <c r="H988" s="849">
        <v>1.3300411522633744</v>
      </c>
      <c r="I988" s="849">
        <v>404</v>
      </c>
      <c r="J988" s="849">
        <v>3</v>
      </c>
      <c r="K988" s="849">
        <v>1215</v>
      </c>
      <c r="L988" s="849">
        <v>1</v>
      </c>
      <c r="M988" s="849">
        <v>405</v>
      </c>
      <c r="N988" s="849">
        <v>6</v>
      </c>
      <c r="O988" s="849">
        <v>2454</v>
      </c>
      <c r="P988" s="837">
        <v>2.0197530864197533</v>
      </c>
      <c r="Q988" s="850">
        <v>409</v>
      </c>
    </row>
    <row r="989" spans="1:17" ht="14.45" customHeight="1" x14ac:dyDescent="0.2">
      <c r="A989" s="831" t="s">
        <v>7591</v>
      </c>
      <c r="B989" s="832" t="s">
        <v>6418</v>
      </c>
      <c r="C989" s="832" t="s">
        <v>6412</v>
      </c>
      <c r="D989" s="832" t="s">
        <v>6602</v>
      </c>
      <c r="E989" s="832" t="s">
        <v>6530</v>
      </c>
      <c r="F989" s="849">
        <v>5</v>
      </c>
      <c r="G989" s="849">
        <v>3755</v>
      </c>
      <c r="H989" s="849"/>
      <c r="I989" s="849">
        <v>751</v>
      </c>
      <c r="J989" s="849"/>
      <c r="K989" s="849"/>
      <c r="L989" s="849"/>
      <c r="M989" s="849"/>
      <c r="N989" s="849">
        <v>2</v>
      </c>
      <c r="O989" s="849">
        <v>1506</v>
      </c>
      <c r="P989" s="837"/>
      <c r="Q989" s="850">
        <v>753</v>
      </c>
    </row>
    <row r="990" spans="1:17" ht="14.45" customHeight="1" x14ac:dyDescent="0.2">
      <c r="A990" s="831" t="s">
        <v>7591</v>
      </c>
      <c r="B990" s="832" t="s">
        <v>6418</v>
      </c>
      <c r="C990" s="832" t="s">
        <v>6412</v>
      </c>
      <c r="D990" s="832" t="s">
        <v>6606</v>
      </c>
      <c r="E990" s="832" t="s">
        <v>6607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361</v>
      </c>
      <c r="P990" s="837"/>
      <c r="Q990" s="850">
        <v>361</v>
      </c>
    </row>
    <row r="991" spans="1:17" ht="14.45" customHeight="1" x14ac:dyDescent="0.2">
      <c r="A991" s="831" t="s">
        <v>7592</v>
      </c>
      <c r="B991" s="832" t="s">
        <v>6418</v>
      </c>
      <c r="C991" s="832" t="s">
        <v>6449</v>
      </c>
      <c r="D991" s="832" t="s">
        <v>6500</v>
      </c>
      <c r="E991" s="832" t="s">
        <v>6501</v>
      </c>
      <c r="F991" s="849">
        <v>5</v>
      </c>
      <c r="G991" s="849">
        <v>4523.75</v>
      </c>
      <c r="H991" s="849">
        <v>1</v>
      </c>
      <c r="I991" s="849">
        <v>904.75</v>
      </c>
      <c r="J991" s="849">
        <v>5</v>
      </c>
      <c r="K991" s="849">
        <v>4523.75</v>
      </c>
      <c r="L991" s="849">
        <v>1</v>
      </c>
      <c r="M991" s="849">
        <v>904.75</v>
      </c>
      <c r="N991" s="849"/>
      <c r="O991" s="849"/>
      <c r="P991" s="837"/>
      <c r="Q991" s="850"/>
    </row>
    <row r="992" spans="1:17" ht="14.45" customHeight="1" x14ac:dyDescent="0.2">
      <c r="A992" s="831" t="s">
        <v>7592</v>
      </c>
      <c r="B992" s="832" t="s">
        <v>6418</v>
      </c>
      <c r="C992" s="832" t="s">
        <v>6412</v>
      </c>
      <c r="D992" s="832" t="s">
        <v>6569</v>
      </c>
      <c r="E992" s="832" t="s">
        <v>6570</v>
      </c>
      <c r="F992" s="849">
        <v>1</v>
      </c>
      <c r="G992" s="849">
        <v>196</v>
      </c>
      <c r="H992" s="849">
        <v>0.25</v>
      </c>
      <c r="I992" s="849">
        <v>196</v>
      </c>
      <c r="J992" s="849">
        <v>4</v>
      </c>
      <c r="K992" s="849">
        <v>784</v>
      </c>
      <c r="L992" s="849">
        <v>1</v>
      </c>
      <c r="M992" s="849">
        <v>196</v>
      </c>
      <c r="N992" s="849"/>
      <c r="O992" s="849"/>
      <c r="P992" s="837"/>
      <c r="Q992" s="850"/>
    </row>
    <row r="993" spans="1:17" ht="14.45" customHeight="1" x14ac:dyDescent="0.2">
      <c r="A993" s="831" t="s">
        <v>7592</v>
      </c>
      <c r="B993" s="832" t="s">
        <v>6418</v>
      </c>
      <c r="C993" s="832" t="s">
        <v>6412</v>
      </c>
      <c r="D993" s="832" t="s">
        <v>6470</v>
      </c>
      <c r="E993" s="832" t="s">
        <v>6471</v>
      </c>
      <c r="F993" s="849">
        <v>53</v>
      </c>
      <c r="G993" s="849">
        <v>13303</v>
      </c>
      <c r="H993" s="849">
        <v>1.0151862026862026</v>
      </c>
      <c r="I993" s="849">
        <v>251</v>
      </c>
      <c r="J993" s="849">
        <v>52</v>
      </c>
      <c r="K993" s="849">
        <v>13104</v>
      </c>
      <c r="L993" s="849">
        <v>1</v>
      </c>
      <c r="M993" s="849">
        <v>252</v>
      </c>
      <c r="N993" s="849">
        <v>43</v>
      </c>
      <c r="O993" s="849">
        <v>10922</v>
      </c>
      <c r="P993" s="837">
        <v>0.83348595848595852</v>
      </c>
      <c r="Q993" s="850">
        <v>254</v>
      </c>
    </row>
    <row r="994" spans="1:17" ht="14.45" customHeight="1" x14ac:dyDescent="0.2">
      <c r="A994" s="831" t="s">
        <v>7592</v>
      </c>
      <c r="B994" s="832" t="s">
        <v>6418</v>
      </c>
      <c r="C994" s="832" t="s">
        <v>6412</v>
      </c>
      <c r="D994" s="832" t="s">
        <v>6502</v>
      </c>
      <c r="E994" s="832" t="s">
        <v>6503</v>
      </c>
      <c r="F994" s="849">
        <v>11</v>
      </c>
      <c r="G994" s="849">
        <v>1386</v>
      </c>
      <c r="H994" s="849">
        <v>1.0956521739130434</v>
      </c>
      <c r="I994" s="849">
        <v>126</v>
      </c>
      <c r="J994" s="849">
        <v>10</v>
      </c>
      <c r="K994" s="849">
        <v>1265</v>
      </c>
      <c r="L994" s="849">
        <v>1</v>
      </c>
      <c r="M994" s="849">
        <v>126.5</v>
      </c>
      <c r="N994" s="849">
        <v>7</v>
      </c>
      <c r="O994" s="849">
        <v>882</v>
      </c>
      <c r="P994" s="837">
        <v>0.69723320158102764</v>
      </c>
      <c r="Q994" s="850">
        <v>126</v>
      </c>
    </row>
    <row r="995" spans="1:17" ht="14.45" customHeight="1" x14ac:dyDescent="0.2">
      <c r="A995" s="831" t="s">
        <v>7592</v>
      </c>
      <c r="B995" s="832" t="s">
        <v>6418</v>
      </c>
      <c r="C995" s="832" t="s">
        <v>6412</v>
      </c>
      <c r="D995" s="832" t="s">
        <v>6504</v>
      </c>
      <c r="E995" s="832" t="s">
        <v>6505</v>
      </c>
      <c r="F995" s="849">
        <v>2</v>
      </c>
      <c r="G995" s="849">
        <v>662</v>
      </c>
      <c r="H995" s="849">
        <v>0.16616465863453816</v>
      </c>
      <c r="I995" s="849">
        <v>331</v>
      </c>
      <c r="J995" s="849">
        <v>12</v>
      </c>
      <c r="K995" s="849">
        <v>3984</v>
      </c>
      <c r="L995" s="849">
        <v>1</v>
      </c>
      <c r="M995" s="849">
        <v>332</v>
      </c>
      <c r="N995" s="849">
        <v>9</v>
      </c>
      <c r="O995" s="849">
        <v>3006</v>
      </c>
      <c r="P995" s="837">
        <v>0.75451807228915657</v>
      </c>
      <c r="Q995" s="850">
        <v>334</v>
      </c>
    </row>
    <row r="996" spans="1:17" ht="14.45" customHeight="1" x14ac:dyDescent="0.2">
      <c r="A996" s="831" t="s">
        <v>7592</v>
      </c>
      <c r="B996" s="832" t="s">
        <v>6418</v>
      </c>
      <c r="C996" s="832" t="s">
        <v>6412</v>
      </c>
      <c r="D996" s="832" t="s">
        <v>6506</v>
      </c>
      <c r="E996" s="832" t="s">
        <v>6507</v>
      </c>
      <c r="F996" s="849">
        <v>2</v>
      </c>
      <c r="G996" s="849">
        <v>990</v>
      </c>
      <c r="H996" s="849"/>
      <c r="I996" s="849">
        <v>495</v>
      </c>
      <c r="J996" s="849"/>
      <c r="K996" s="849"/>
      <c r="L996" s="849"/>
      <c r="M996" s="849"/>
      <c r="N996" s="849">
        <v>2</v>
      </c>
      <c r="O996" s="849">
        <v>996</v>
      </c>
      <c r="P996" s="837"/>
      <c r="Q996" s="850">
        <v>498</v>
      </c>
    </row>
    <row r="997" spans="1:17" ht="14.45" customHeight="1" x14ac:dyDescent="0.2">
      <c r="A997" s="831" t="s">
        <v>7592</v>
      </c>
      <c r="B997" s="832" t="s">
        <v>6418</v>
      </c>
      <c r="C997" s="832" t="s">
        <v>6412</v>
      </c>
      <c r="D997" s="832" t="s">
        <v>6510</v>
      </c>
      <c r="E997" s="832" t="s">
        <v>6507</v>
      </c>
      <c r="F997" s="849">
        <v>19</v>
      </c>
      <c r="G997" s="849">
        <v>10792</v>
      </c>
      <c r="H997" s="849">
        <v>1.8966608084358523</v>
      </c>
      <c r="I997" s="849">
        <v>568</v>
      </c>
      <c r="J997" s="849">
        <v>10</v>
      </c>
      <c r="K997" s="849">
        <v>5690</v>
      </c>
      <c r="L997" s="849">
        <v>1</v>
      </c>
      <c r="M997" s="849">
        <v>569</v>
      </c>
      <c r="N997" s="849">
        <v>3</v>
      </c>
      <c r="O997" s="849">
        <v>1719</v>
      </c>
      <c r="P997" s="837">
        <v>0.30210896309314589</v>
      </c>
      <c r="Q997" s="850">
        <v>573</v>
      </c>
    </row>
    <row r="998" spans="1:17" ht="14.45" customHeight="1" x14ac:dyDescent="0.2">
      <c r="A998" s="831" t="s">
        <v>7592</v>
      </c>
      <c r="B998" s="832" t="s">
        <v>6418</v>
      </c>
      <c r="C998" s="832" t="s">
        <v>6412</v>
      </c>
      <c r="D998" s="832" t="s">
        <v>6534</v>
      </c>
      <c r="E998" s="832" t="s">
        <v>6535</v>
      </c>
      <c r="F998" s="849">
        <v>40</v>
      </c>
      <c r="G998" s="849">
        <v>32720</v>
      </c>
      <c r="H998" s="849">
        <v>1.2106412106412106</v>
      </c>
      <c r="I998" s="849">
        <v>818</v>
      </c>
      <c r="J998" s="849">
        <v>33</v>
      </c>
      <c r="K998" s="849">
        <v>27027</v>
      </c>
      <c r="L998" s="849">
        <v>1</v>
      </c>
      <c r="M998" s="849">
        <v>819</v>
      </c>
      <c r="N998" s="849">
        <v>19</v>
      </c>
      <c r="O998" s="849">
        <v>15637</v>
      </c>
      <c r="P998" s="837">
        <v>0.57856957856957858</v>
      </c>
      <c r="Q998" s="850">
        <v>823</v>
      </c>
    </row>
    <row r="999" spans="1:17" ht="14.45" customHeight="1" x14ac:dyDescent="0.2">
      <c r="A999" s="831" t="s">
        <v>7592</v>
      </c>
      <c r="B999" s="832" t="s">
        <v>6418</v>
      </c>
      <c r="C999" s="832" t="s">
        <v>6412</v>
      </c>
      <c r="D999" s="832" t="s">
        <v>6515</v>
      </c>
      <c r="E999" s="832" t="s">
        <v>6491</v>
      </c>
      <c r="F999" s="849">
        <v>5</v>
      </c>
      <c r="G999" s="849">
        <v>3640</v>
      </c>
      <c r="H999" s="849">
        <v>1.6621004566210045</v>
      </c>
      <c r="I999" s="849">
        <v>728</v>
      </c>
      <c r="J999" s="849">
        <v>3</v>
      </c>
      <c r="K999" s="849">
        <v>2190</v>
      </c>
      <c r="L999" s="849">
        <v>1</v>
      </c>
      <c r="M999" s="849">
        <v>730</v>
      </c>
      <c r="N999" s="849">
        <v>2</v>
      </c>
      <c r="O999" s="849">
        <v>1470</v>
      </c>
      <c r="P999" s="837">
        <v>0.67123287671232879</v>
      </c>
      <c r="Q999" s="850">
        <v>735</v>
      </c>
    </row>
    <row r="1000" spans="1:17" ht="14.45" customHeight="1" x14ac:dyDescent="0.2">
      <c r="A1000" s="831" t="s">
        <v>7592</v>
      </c>
      <c r="B1000" s="832" t="s">
        <v>6418</v>
      </c>
      <c r="C1000" s="832" t="s">
        <v>6412</v>
      </c>
      <c r="D1000" s="832" t="s">
        <v>6516</v>
      </c>
      <c r="E1000" s="832" t="s">
        <v>6517</v>
      </c>
      <c r="F1000" s="849"/>
      <c r="G1000" s="849"/>
      <c r="H1000" s="849"/>
      <c r="I1000" s="849"/>
      <c r="J1000" s="849">
        <v>2</v>
      </c>
      <c r="K1000" s="849">
        <v>1668</v>
      </c>
      <c r="L1000" s="849">
        <v>1</v>
      </c>
      <c r="M1000" s="849">
        <v>834</v>
      </c>
      <c r="N1000" s="849">
        <v>1</v>
      </c>
      <c r="O1000" s="849">
        <v>838</v>
      </c>
      <c r="P1000" s="837">
        <v>0.50239808153477217</v>
      </c>
      <c r="Q1000" s="850">
        <v>838</v>
      </c>
    </row>
    <row r="1001" spans="1:17" ht="14.45" customHeight="1" x14ac:dyDescent="0.2">
      <c r="A1001" s="831" t="s">
        <v>7592</v>
      </c>
      <c r="B1001" s="832" t="s">
        <v>6418</v>
      </c>
      <c r="C1001" s="832" t="s">
        <v>6412</v>
      </c>
      <c r="D1001" s="832" t="s">
        <v>6518</v>
      </c>
      <c r="E1001" s="832" t="s">
        <v>6519</v>
      </c>
      <c r="F1001" s="849">
        <v>14</v>
      </c>
      <c r="G1001" s="849">
        <v>3010</v>
      </c>
      <c r="H1001" s="849">
        <v>1.4</v>
      </c>
      <c r="I1001" s="849">
        <v>215</v>
      </c>
      <c r="J1001" s="849">
        <v>10</v>
      </c>
      <c r="K1001" s="849">
        <v>2150</v>
      </c>
      <c r="L1001" s="849">
        <v>1</v>
      </c>
      <c r="M1001" s="849">
        <v>215</v>
      </c>
      <c r="N1001" s="849">
        <v>6</v>
      </c>
      <c r="O1001" s="849">
        <v>1302</v>
      </c>
      <c r="P1001" s="837">
        <v>0.60558139534883726</v>
      </c>
      <c r="Q1001" s="850">
        <v>217</v>
      </c>
    </row>
    <row r="1002" spans="1:17" ht="14.45" customHeight="1" x14ac:dyDescent="0.2">
      <c r="A1002" s="831" t="s">
        <v>7592</v>
      </c>
      <c r="B1002" s="832" t="s">
        <v>6418</v>
      </c>
      <c r="C1002" s="832" t="s">
        <v>6412</v>
      </c>
      <c r="D1002" s="832" t="s">
        <v>6520</v>
      </c>
      <c r="E1002" s="832" t="s">
        <v>6521</v>
      </c>
      <c r="F1002" s="849">
        <v>94</v>
      </c>
      <c r="G1002" s="849">
        <v>7990</v>
      </c>
      <c r="H1002" s="849">
        <v>0.85235758480904633</v>
      </c>
      <c r="I1002" s="849">
        <v>85</v>
      </c>
      <c r="J1002" s="849">
        <v>109</v>
      </c>
      <c r="K1002" s="849">
        <v>9374</v>
      </c>
      <c r="L1002" s="849">
        <v>1</v>
      </c>
      <c r="M1002" s="849">
        <v>86</v>
      </c>
      <c r="N1002" s="849">
        <v>50</v>
      </c>
      <c r="O1002" s="849">
        <v>4400</v>
      </c>
      <c r="P1002" s="837">
        <v>0.46938340089609559</v>
      </c>
      <c r="Q1002" s="850">
        <v>88</v>
      </c>
    </row>
    <row r="1003" spans="1:17" ht="14.45" customHeight="1" x14ac:dyDescent="0.2">
      <c r="A1003" s="831" t="s">
        <v>7592</v>
      </c>
      <c r="B1003" s="832" t="s">
        <v>6418</v>
      </c>
      <c r="C1003" s="832" t="s">
        <v>6412</v>
      </c>
      <c r="D1003" s="832" t="s">
        <v>6476</v>
      </c>
      <c r="E1003" s="832" t="s">
        <v>6477</v>
      </c>
      <c r="F1003" s="849">
        <v>1</v>
      </c>
      <c r="G1003" s="849">
        <v>720</v>
      </c>
      <c r="H1003" s="849"/>
      <c r="I1003" s="849">
        <v>720</v>
      </c>
      <c r="J1003" s="849"/>
      <c r="K1003" s="849"/>
      <c r="L1003" s="849"/>
      <c r="M1003" s="849"/>
      <c r="N1003" s="849">
        <v>1</v>
      </c>
      <c r="O1003" s="849">
        <v>723</v>
      </c>
      <c r="P1003" s="837"/>
      <c r="Q1003" s="850">
        <v>723</v>
      </c>
    </row>
    <row r="1004" spans="1:17" ht="14.45" customHeight="1" x14ac:dyDescent="0.2">
      <c r="A1004" s="831" t="s">
        <v>7592</v>
      </c>
      <c r="B1004" s="832" t="s">
        <v>6418</v>
      </c>
      <c r="C1004" s="832" t="s">
        <v>6412</v>
      </c>
      <c r="D1004" s="832" t="s">
        <v>6573</v>
      </c>
      <c r="E1004" s="832" t="s">
        <v>6535</v>
      </c>
      <c r="F1004" s="849">
        <v>45</v>
      </c>
      <c r="G1004" s="849">
        <v>42840</v>
      </c>
      <c r="H1004" s="849">
        <v>0.68121104185218162</v>
      </c>
      <c r="I1004" s="849">
        <v>952</v>
      </c>
      <c r="J1004" s="849">
        <v>66</v>
      </c>
      <c r="K1004" s="849">
        <v>62888</v>
      </c>
      <c r="L1004" s="849">
        <v>1</v>
      </c>
      <c r="M1004" s="849">
        <v>952.84848484848487</v>
      </c>
      <c r="N1004" s="849">
        <v>32</v>
      </c>
      <c r="O1004" s="849">
        <v>30592</v>
      </c>
      <c r="P1004" s="837">
        <v>0.48645210533011068</v>
      </c>
      <c r="Q1004" s="850">
        <v>956</v>
      </c>
    </row>
    <row r="1005" spans="1:17" ht="14.45" customHeight="1" x14ac:dyDescent="0.2">
      <c r="A1005" s="831" t="s">
        <v>7592</v>
      </c>
      <c r="B1005" s="832" t="s">
        <v>6418</v>
      </c>
      <c r="C1005" s="832" t="s">
        <v>6412</v>
      </c>
      <c r="D1005" s="832" t="s">
        <v>6482</v>
      </c>
      <c r="E1005" s="832" t="s">
        <v>6483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12</v>
      </c>
      <c r="O1005" s="849">
        <v>1464</v>
      </c>
      <c r="P1005" s="837"/>
      <c r="Q1005" s="850">
        <v>122</v>
      </c>
    </row>
    <row r="1006" spans="1:17" ht="14.45" customHeight="1" x14ac:dyDescent="0.2">
      <c r="A1006" s="831" t="s">
        <v>7592</v>
      </c>
      <c r="B1006" s="832" t="s">
        <v>6418</v>
      </c>
      <c r="C1006" s="832" t="s">
        <v>6412</v>
      </c>
      <c r="D1006" s="832" t="s">
        <v>6536</v>
      </c>
      <c r="E1006" s="832" t="s">
        <v>6535</v>
      </c>
      <c r="F1006" s="849">
        <v>5</v>
      </c>
      <c r="G1006" s="849">
        <v>3725</v>
      </c>
      <c r="H1006" s="849"/>
      <c r="I1006" s="849">
        <v>745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5" customHeight="1" x14ac:dyDescent="0.2">
      <c r="A1007" s="831" t="s">
        <v>7592</v>
      </c>
      <c r="B1007" s="832" t="s">
        <v>6418</v>
      </c>
      <c r="C1007" s="832" t="s">
        <v>6412</v>
      </c>
      <c r="D1007" s="832" t="s">
        <v>6574</v>
      </c>
      <c r="E1007" s="832" t="s">
        <v>6575</v>
      </c>
      <c r="F1007" s="849">
        <v>1</v>
      </c>
      <c r="G1007" s="849">
        <v>58</v>
      </c>
      <c r="H1007" s="849"/>
      <c r="I1007" s="849">
        <v>58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5" customHeight="1" x14ac:dyDescent="0.2">
      <c r="A1008" s="831" t="s">
        <v>7592</v>
      </c>
      <c r="B1008" s="832" t="s">
        <v>6418</v>
      </c>
      <c r="C1008" s="832" t="s">
        <v>6412</v>
      </c>
      <c r="D1008" s="832" t="s">
        <v>6537</v>
      </c>
      <c r="E1008" s="832" t="s">
        <v>6538</v>
      </c>
      <c r="F1008" s="849">
        <v>32</v>
      </c>
      <c r="G1008" s="849">
        <v>17376</v>
      </c>
      <c r="H1008" s="849">
        <v>1.1830065359477124</v>
      </c>
      <c r="I1008" s="849">
        <v>543</v>
      </c>
      <c r="J1008" s="849">
        <v>27</v>
      </c>
      <c r="K1008" s="849">
        <v>14688</v>
      </c>
      <c r="L1008" s="849">
        <v>1</v>
      </c>
      <c r="M1008" s="849">
        <v>544</v>
      </c>
      <c r="N1008" s="849">
        <v>10</v>
      </c>
      <c r="O1008" s="849">
        <v>5460</v>
      </c>
      <c r="P1008" s="837">
        <v>0.37173202614379086</v>
      </c>
      <c r="Q1008" s="850">
        <v>546</v>
      </c>
    </row>
    <row r="1009" spans="1:17" ht="14.45" customHeight="1" x14ac:dyDescent="0.2">
      <c r="A1009" s="831" t="s">
        <v>7592</v>
      </c>
      <c r="B1009" s="832" t="s">
        <v>6418</v>
      </c>
      <c r="C1009" s="832" t="s">
        <v>6412</v>
      </c>
      <c r="D1009" s="832" t="s">
        <v>6522</v>
      </c>
      <c r="E1009" s="832" t="s">
        <v>6523</v>
      </c>
      <c r="F1009" s="849">
        <v>4</v>
      </c>
      <c r="G1009" s="849">
        <v>1228</v>
      </c>
      <c r="H1009" s="849"/>
      <c r="I1009" s="849">
        <v>307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5" customHeight="1" x14ac:dyDescent="0.2">
      <c r="A1010" s="831" t="s">
        <v>7592</v>
      </c>
      <c r="B1010" s="832" t="s">
        <v>6418</v>
      </c>
      <c r="C1010" s="832" t="s">
        <v>6412</v>
      </c>
      <c r="D1010" s="832" t="s">
        <v>6525</v>
      </c>
      <c r="E1010" s="832" t="s">
        <v>6523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4</v>
      </c>
      <c r="O1010" s="849">
        <v>1540</v>
      </c>
      <c r="P1010" s="837"/>
      <c r="Q1010" s="850">
        <v>385</v>
      </c>
    </row>
    <row r="1011" spans="1:17" ht="14.45" customHeight="1" x14ac:dyDescent="0.2">
      <c r="A1011" s="831" t="s">
        <v>7592</v>
      </c>
      <c r="B1011" s="832" t="s">
        <v>6418</v>
      </c>
      <c r="C1011" s="832" t="s">
        <v>6412</v>
      </c>
      <c r="D1011" s="832" t="s">
        <v>6490</v>
      </c>
      <c r="E1011" s="832" t="s">
        <v>6491</v>
      </c>
      <c r="F1011" s="849"/>
      <c r="G1011" s="849"/>
      <c r="H1011" s="849"/>
      <c r="I1011" s="849"/>
      <c r="J1011" s="849">
        <v>1</v>
      </c>
      <c r="K1011" s="849">
        <v>620</v>
      </c>
      <c r="L1011" s="849">
        <v>1</v>
      </c>
      <c r="M1011" s="849">
        <v>620</v>
      </c>
      <c r="N1011" s="849"/>
      <c r="O1011" s="849"/>
      <c r="P1011" s="837"/>
      <c r="Q1011" s="850"/>
    </row>
    <row r="1012" spans="1:17" ht="14.45" customHeight="1" x14ac:dyDescent="0.2">
      <c r="A1012" s="831" t="s">
        <v>7592</v>
      </c>
      <c r="B1012" s="832" t="s">
        <v>6418</v>
      </c>
      <c r="C1012" s="832" t="s">
        <v>6412</v>
      </c>
      <c r="D1012" s="832" t="s">
        <v>6526</v>
      </c>
      <c r="E1012" s="832" t="s">
        <v>6527</v>
      </c>
      <c r="F1012" s="849">
        <v>33</v>
      </c>
      <c r="G1012" s="849">
        <v>8976</v>
      </c>
      <c r="H1012" s="849">
        <v>1.1337627889352027</v>
      </c>
      <c r="I1012" s="849">
        <v>272</v>
      </c>
      <c r="J1012" s="849">
        <v>29</v>
      </c>
      <c r="K1012" s="849">
        <v>7917</v>
      </c>
      <c r="L1012" s="849">
        <v>1</v>
      </c>
      <c r="M1012" s="849">
        <v>273</v>
      </c>
      <c r="N1012" s="849">
        <v>19</v>
      </c>
      <c r="O1012" s="849">
        <v>5225</v>
      </c>
      <c r="P1012" s="837">
        <v>0.65997221169634968</v>
      </c>
      <c r="Q1012" s="850">
        <v>275</v>
      </c>
    </row>
    <row r="1013" spans="1:17" ht="14.45" customHeight="1" x14ac:dyDescent="0.2">
      <c r="A1013" s="831" t="s">
        <v>7592</v>
      </c>
      <c r="B1013" s="832" t="s">
        <v>6418</v>
      </c>
      <c r="C1013" s="832" t="s">
        <v>6412</v>
      </c>
      <c r="D1013" s="832" t="s">
        <v>6576</v>
      </c>
      <c r="E1013" s="832" t="s">
        <v>6577</v>
      </c>
      <c r="F1013" s="849">
        <v>3</v>
      </c>
      <c r="G1013" s="849">
        <v>300</v>
      </c>
      <c r="H1013" s="849">
        <v>1.5</v>
      </c>
      <c r="I1013" s="849">
        <v>100</v>
      </c>
      <c r="J1013" s="849">
        <v>2</v>
      </c>
      <c r="K1013" s="849">
        <v>200</v>
      </c>
      <c r="L1013" s="849">
        <v>1</v>
      </c>
      <c r="M1013" s="849">
        <v>100</v>
      </c>
      <c r="N1013" s="849">
        <v>1</v>
      </c>
      <c r="O1013" s="849">
        <v>100</v>
      </c>
      <c r="P1013" s="837">
        <v>0.5</v>
      </c>
      <c r="Q1013" s="850">
        <v>100</v>
      </c>
    </row>
    <row r="1014" spans="1:17" ht="14.45" customHeight="1" x14ac:dyDescent="0.2">
      <c r="A1014" s="831" t="s">
        <v>7592</v>
      </c>
      <c r="B1014" s="832" t="s">
        <v>6418</v>
      </c>
      <c r="C1014" s="832" t="s">
        <v>6412</v>
      </c>
      <c r="D1014" s="832" t="s">
        <v>6529</v>
      </c>
      <c r="E1014" s="832" t="s">
        <v>6530</v>
      </c>
      <c r="F1014" s="849">
        <v>3</v>
      </c>
      <c r="G1014" s="849">
        <v>1812</v>
      </c>
      <c r="H1014" s="849"/>
      <c r="I1014" s="849">
        <v>604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5" customHeight="1" x14ac:dyDescent="0.2">
      <c r="A1015" s="831" t="s">
        <v>7592</v>
      </c>
      <c r="B1015" s="832" t="s">
        <v>6418</v>
      </c>
      <c r="C1015" s="832" t="s">
        <v>6412</v>
      </c>
      <c r="D1015" s="832" t="s">
        <v>6531</v>
      </c>
      <c r="E1015" s="832" t="s">
        <v>6505</v>
      </c>
      <c r="F1015" s="849">
        <v>19</v>
      </c>
      <c r="G1015" s="849">
        <v>7676</v>
      </c>
      <c r="H1015" s="849">
        <v>0.70196616369455878</v>
      </c>
      <c r="I1015" s="849">
        <v>404</v>
      </c>
      <c r="J1015" s="849">
        <v>27</v>
      </c>
      <c r="K1015" s="849">
        <v>10935</v>
      </c>
      <c r="L1015" s="849">
        <v>1</v>
      </c>
      <c r="M1015" s="849">
        <v>405</v>
      </c>
      <c r="N1015" s="849">
        <v>7</v>
      </c>
      <c r="O1015" s="849">
        <v>2863</v>
      </c>
      <c r="P1015" s="837">
        <v>0.26181984453589391</v>
      </c>
      <c r="Q1015" s="850">
        <v>409</v>
      </c>
    </row>
    <row r="1016" spans="1:17" ht="14.45" customHeight="1" x14ac:dyDescent="0.2">
      <c r="A1016" s="831" t="s">
        <v>7592</v>
      </c>
      <c r="B1016" s="832" t="s">
        <v>6418</v>
      </c>
      <c r="C1016" s="832" t="s">
        <v>6412</v>
      </c>
      <c r="D1016" s="832" t="s">
        <v>6606</v>
      </c>
      <c r="E1016" s="832" t="s">
        <v>6607</v>
      </c>
      <c r="F1016" s="849"/>
      <c r="G1016" s="849"/>
      <c r="H1016" s="849"/>
      <c r="I1016" s="849"/>
      <c r="J1016" s="849">
        <v>1</v>
      </c>
      <c r="K1016" s="849">
        <v>359</v>
      </c>
      <c r="L1016" s="849">
        <v>1</v>
      </c>
      <c r="M1016" s="849">
        <v>359</v>
      </c>
      <c r="N1016" s="849">
        <v>1</v>
      </c>
      <c r="O1016" s="849">
        <v>361</v>
      </c>
      <c r="P1016" s="837">
        <v>1.0055710306406684</v>
      </c>
      <c r="Q1016" s="850">
        <v>361</v>
      </c>
    </row>
    <row r="1017" spans="1:17" ht="14.45" customHeight="1" x14ac:dyDescent="0.2">
      <c r="A1017" s="831" t="s">
        <v>7593</v>
      </c>
      <c r="B1017" s="832" t="s">
        <v>6418</v>
      </c>
      <c r="C1017" s="832" t="s">
        <v>6449</v>
      </c>
      <c r="D1017" s="832" t="s">
        <v>6586</v>
      </c>
      <c r="E1017" s="832" t="s">
        <v>6587</v>
      </c>
      <c r="F1017" s="849">
        <v>1</v>
      </c>
      <c r="G1017" s="849">
        <v>2310</v>
      </c>
      <c r="H1017" s="849">
        <v>1</v>
      </c>
      <c r="I1017" s="849">
        <v>2310</v>
      </c>
      <c r="J1017" s="849">
        <v>1</v>
      </c>
      <c r="K1017" s="849">
        <v>2310</v>
      </c>
      <c r="L1017" s="849">
        <v>1</v>
      </c>
      <c r="M1017" s="849">
        <v>2310</v>
      </c>
      <c r="N1017" s="849">
        <v>2</v>
      </c>
      <c r="O1017" s="849">
        <v>4620</v>
      </c>
      <c r="P1017" s="837">
        <v>2</v>
      </c>
      <c r="Q1017" s="850">
        <v>2310</v>
      </c>
    </row>
    <row r="1018" spans="1:17" ht="14.45" customHeight="1" x14ac:dyDescent="0.2">
      <c r="A1018" s="831" t="s">
        <v>7593</v>
      </c>
      <c r="B1018" s="832" t="s">
        <v>6418</v>
      </c>
      <c r="C1018" s="832" t="s">
        <v>6449</v>
      </c>
      <c r="D1018" s="832" t="s">
        <v>6500</v>
      </c>
      <c r="E1018" s="832" t="s">
        <v>6501</v>
      </c>
      <c r="F1018" s="849">
        <v>122</v>
      </c>
      <c r="G1018" s="849">
        <v>110379.5</v>
      </c>
      <c r="H1018" s="849">
        <v>1.8484848484848484</v>
      </c>
      <c r="I1018" s="849">
        <v>904.75</v>
      </c>
      <c r="J1018" s="849">
        <v>66</v>
      </c>
      <c r="K1018" s="849">
        <v>59713.5</v>
      </c>
      <c r="L1018" s="849">
        <v>1</v>
      </c>
      <c r="M1018" s="849">
        <v>904.75</v>
      </c>
      <c r="N1018" s="849">
        <v>1</v>
      </c>
      <c r="O1018" s="849">
        <v>904.75</v>
      </c>
      <c r="P1018" s="837">
        <v>1.5151515151515152E-2</v>
      </c>
      <c r="Q1018" s="850">
        <v>904.75</v>
      </c>
    </row>
    <row r="1019" spans="1:17" ht="14.45" customHeight="1" x14ac:dyDescent="0.2">
      <c r="A1019" s="831" t="s">
        <v>7593</v>
      </c>
      <c r="B1019" s="832" t="s">
        <v>6418</v>
      </c>
      <c r="C1019" s="832" t="s">
        <v>6449</v>
      </c>
      <c r="D1019" s="832" t="s">
        <v>6450</v>
      </c>
      <c r="E1019" s="832" t="s">
        <v>6451</v>
      </c>
      <c r="F1019" s="849">
        <v>1</v>
      </c>
      <c r="G1019" s="849">
        <v>242.64</v>
      </c>
      <c r="H1019" s="849"/>
      <c r="I1019" s="849">
        <v>242.64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5" customHeight="1" x14ac:dyDescent="0.2">
      <c r="A1020" s="831" t="s">
        <v>7593</v>
      </c>
      <c r="B1020" s="832" t="s">
        <v>6418</v>
      </c>
      <c r="C1020" s="832" t="s">
        <v>6449</v>
      </c>
      <c r="D1020" s="832" t="s">
        <v>6452</v>
      </c>
      <c r="E1020" s="832" t="s">
        <v>6453</v>
      </c>
      <c r="F1020" s="849">
        <v>2</v>
      </c>
      <c r="G1020" s="849">
        <v>485.28</v>
      </c>
      <c r="H1020" s="849">
        <v>2</v>
      </c>
      <c r="I1020" s="849">
        <v>242.64</v>
      </c>
      <c r="J1020" s="849">
        <v>1</v>
      </c>
      <c r="K1020" s="849">
        <v>242.64</v>
      </c>
      <c r="L1020" s="849">
        <v>1</v>
      </c>
      <c r="M1020" s="849">
        <v>242.64</v>
      </c>
      <c r="N1020" s="849">
        <v>2</v>
      </c>
      <c r="O1020" s="849">
        <v>360.88</v>
      </c>
      <c r="P1020" s="837">
        <v>1.4873062973953182</v>
      </c>
      <c r="Q1020" s="850">
        <v>180.44</v>
      </c>
    </row>
    <row r="1021" spans="1:17" ht="14.45" customHeight="1" x14ac:dyDescent="0.2">
      <c r="A1021" s="831" t="s">
        <v>7593</v>
      </c>
      <c r="B1021" s="832" t="s">
        <v>6418</v>
      </c>
      <c r="C1021" s="832" t="s">
        <v>6449</v>
      </c>
      <c r="D1021" s="832" t="s">
        <v>6454</v>
      </c>
      <c r="E1021" s="832" t="s">
        <v>6455</v>
      </c>
      <c r="F1021" s="849">
        <v>1</v>
      </c>
      <c r="G1021" s="849">
        <v>242.64</v>
      </c>
      <c r="H1021" s="849"/>
      <c r="I1021" s="849">
        <v>242.64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5" customHeight="1" x14ac:dyDescent="0.2">
      <c r="A1022" s="831" t="s">
        <v>7593</v>
      </c>
      <c r="B1022" s="832" t="s">
        <v>6418</v>
      </c>
      <c r="C1022" s="832" t="s">
        <v>6412</v>
      </c>
      <c r="D1022" s="832" t="s">
        <v>6569</v>
      </c>
      <c r="E1022" s="832" t="s">
        <v>6570</v>
      </c>
      <c r="F1022" s="849">
        <v>6</v>
      </c>
      <c r="G1022" s="849">
        <v>1176</v>
      </c>
      <c r="H1022" s="849"/>
      <c r="I1022" s="849">
        <v>196</v>
      </c>
      <c r="J1022" s="849"/>
      <c r="K1022" s="849"/>
      <c r="L1022" s="849"/>
      <c r="M1022" s="849"/>
      <c r="N1022" s="849">
        <v>3</v>
      </c>
      <c r="O1022" s="849">
        <v>597</v>
      </c>
      <c r="P1022" s="837"/>
      <c r="Q1022" s="850">
        <v>199</v>
      </c>
    </row>
    <row r="1023" spans="1:17" ht="14.45" customHeight="1" x14ac:dyDescent="0.2">
      <c r="A1023" s="831" t="s">
        <v>7593</v>
      </c>
      <c r="B1023" s="832" t="s">
        <v>6418</v>
      </c>
      <c r="C1023" s="832" t="s">
        <v>6412</v>
      </c>
      <c r="D1023" s="832" t="s">
        <v>6571</v>
      </c>
      <c r="E1023" s="832" t="s">
        <v>6572</v>
      </c>
      <c r="F1023" s="849">
        <v>1</v>
      </c>
      <c r="G1023" s="849">
        <v>1159</v>
      </c>
      <c r="H1023" s="849"/>
      <c r="I1023" s="849">
        <v>1159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5" customHeight="1" x14ac:dyDescent="0.2">
      <c r="A1024" s="831" t="s">
        <v>7593</v>
      </c>
      <c r="B1024" s="832" t="s">
        <v>6418</v>
      </c>
      <c r="C1024" s="832" t="s">
        <v>6412</v>
      </c>
      <c r="D1024" s="832" t="s">
        <v>6464</v>
      </c>
      <c r="E1024" s="832" t="s">
        <v>6465</v>
      </c>
      <c r="F1024" s="849"/>
      <c r="G1024" s="849"/>
      <c r="H1024" s="849"/>
      <c r="I1024" s="849"/>
      <c r="J1024" s="849">
        <v>4</v>
      </c>
      <c r="K1024" s="849">
        <v>148</v>
      </c>
      <c r="L1024" s="849">
        <v>1</v>
      </c>
      <c r="M1024" s="849">
        <v>37</v>
      </c>
      <c r="N1024" s="849">
        <v>1</v>
      </c>
      <c r="O1024" s="849">
        <v>38</v>
      </c>
      <c r="P1024" s="837">
        <v>0.25675675675675674</v>
      </c>
      <c r="Q1024" s="850">
        <v>38</v>
      </c>
    </row>
    <row r="1025" spans="1:17" ht="14.45" customHeight="1" x14ac:dyDescent="0.2">
      <c r="A1025" s="831" t="s">
        <v>7593</v>
      </c>
      <c r="B1025" s="832" t="s">
        <v>6418</v>
      </c>
      <c r="C1025" s="832" t="s">
        <v>6412</v>
      </c>
      <c r="D1025" s="832" t="s">
        <v>6596</v>
      </c>
      <c r="E1025" s="832" t="s">
        <v>6597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1</v>
      </c>
      <c r="O1025" s="849">
        <v>800</v>
      </c>
      <c r="P1025" s="837"/>
      <c r="Q1025" s="850">
        <v>800</v>
      </c>
    </row>
    <row r="1026" spans="1:17" ht="14.45" customHeight="1" x14ac:dyDescent="0.2">
      <c r="A1026" s="831" t="s">
        <v>7593</v>
      </c>
      <c r="B1026" s="832" t="s">
        <v>6418</v>
      </c>
      <c r="C1026" s="832" t="s">
        <v>6412</v>
      </c>
      <c r="D1026" s="832" t="s">
        <v>6470</v>
      </c>
      <c r="E1026" s="832" t="s">
        <v>6471</v>
      </c>
      <c r="F1026" s="849">
        <v>3233</v>
      </c>
      <c r="G1026" s="849">
        <v>811483</v>
      </c>
      <c r="H1026" s="849">
        <v>0.92110144019468965</v>
      </c>
      <c r="I1026" s="849">
        <v>251</v>
      </c>
      <c r="J1026" s="849">
        <v>3496</v>
      </c>
      <c r="K1026" s="849">
        <v>880992</v>
      </c>
      <c r="L1026" s="849">
        <v>1</v>
      </c>
      <c r="M1026" s="849">
        <v>252</v>
      </c>
      <c r="N1026" s="849">
        <v>3664</v>
      </c>
      <c r="O1026" s="849">
        <v>930656</v>
      </c>
      <c r="P1026" s="837">
        <v>1.0563728160982166</v>
      </c>
      <c r="Q1026" s="850">
        <v>254</v>
      </c>
    </row>
    <row r="1027" spans="1:17" ht="14.45" customHeight="1" x14ac:dyDescent="0.2">
      <c r="A1027" s="831" t="s">
        <v>7593</v>
      </c>
      <c r="B1027" s="832" t="s">
        <v>6418</v>
      </c>
      <c r="C1027" s="832" t="s">
        <v>6412</v>
      </c>
      <c r="D1027" s="832" t="s">
        <v>6502</v>
      </c>
      <c r="E1027" s="832" t="s">
        <v>6503</v>
      </c>
      <c r="F1027" s="849">
        <v>4632</v>
      </c>
      <c r="G1027" s="849">
        <v>583632</v>
      </c>
      <c r="H1027" s="849">
        <v>0.85375244292050412</v>
      </c>
      <c r="I1027" s="849">
        <v>126</v>
      </c>
      <c r="J1027" s="849">
        <v>5397</v>
      </c>
      <c r="K1027" s="849">
        <v>683608</v>
      </c>
      <c r="L1027" s="849">
        <v>1</v>
      </c>
      <c r="M1027" s="849">
        <v>126.6644432091903</v>
      </c>
      <c r="N1027" s="849">
        <v>6129</v>
      </c>
      <c r="O1027" s="849">
        <v>772254</v>
      </c>
      <c r="P1027" s="837">
        <v>1.1296737311441645</v>
      </c>
      <c r="Q1027" s="850">
        <v>126</v>
      </c>
    </row>
    <row r="1028" spans="1:17" ht="14.45" customHeight="1" x14ac:dyDescent="0.2">
      <c r="A1028" s="831" t="s">
        <v>7593</v>
      </c>
      <c r="B1028" s="832" t="s">
        <v>6418</v>
      </c>
      <c r="C1028" s="832" t="s">
        <v>6412</v>
      </c>
      <c r="D1028" s="832" t="s">
        <v>6504</v>
      </c>
      <c r="E1028" s="832" t="s">
        <v>6505</v>
      </c>
      <c r="F1028" s="849">
        <v>26</v>
      </c>
      <c r="G1028" s="849">
        <v>8606</v>
      </c>
      <c r="H1028" s="849">
        <v>0.64804216867469877</v>
      </c>
      <c r="I1028" s="849">
        <v>331</v>
      </c>
      <c r="J1028" s="849">
        <v>40</v>
      </c>
      <c r="K1028" s="849">
        <v>13280</v>
      </c>
      <c r="L1028" s="849">
        <v>1</v>
      </c>
      <c r="M1028" s="849">
        <v>332</v>
      </c>
      <c r="N1028" s="849">
        <v>17</v>
      </c>
      <c r="O1028" s="849">
        <v>5678</v>
      </c>
      <c r="P1028" s="837">
        <v>0.42756024096385542</v>
      </c>
      <c r="Q1028" s="850">
        <v>334</v>
      </c>
    </row>
    <row r="1029" spans="1:17" ht="14.45" customHeight="1" x14ac:dyDescent="0.2">
      <c r="A1029" s="831" t="s">
        <v>7593</v>
      </c>
      <c r="B1029" s="832" t="s">
        <v>6418</v>
      </c>
      <c r="C1029" s="832" t="s">
        <v>6412</v>
      </c>
      <c r="D1029" s="832" t="s">
        <v>6506</v>
      </c>
      <c r="E1029" s="832" t="s">
        <v>6507</v>
      </c>
      <c r="F1029" s="849">
        <v>206</v>
      </c>
      <c r="G1029" s="849">
        <v>101970</v>
      </c>
      <c r="H1029" s="849">
        <v>0.90168718166383699</v>
      </c>
      <c r="I1029" s="849">
        <v>495</v>
      </c>
      <c r="J1029" s="849">
        <v>228</v>
      </c>
      <c r="K1029" s="849">
        <v>113088</v>
      </c>
      <c r="L1029" s="849">
        <v>1</v>
      </c>
      <c r="M1029" s="849">
        <v>496</v>
      </c>
      <c r="N1029" s="849">
        <v>294</v>
      </c>
      <c r="O1029" s="849">
        <v>146412</v>
      </c>
      <c r="P1029" s="837">
        <v>1.2946731748726656</v>
      </c>
      <c r="Q1029" s="850">
        <v>498</v>
      </c>
    </row>
    <row r="1030" spans="1:17" ht="14.45" customHeight="1" x14ac:dyDescent="0.2">
      <c r="A1030" s="831" t="s">
        <v>7593</v>
      </c>
      <c r="B1030" s="832" t="s">
        <v>6418</v>
      </c>
      <c r="C1030" s="832" t="s">
        <v>6412</v>
      </c>
      <c r="D1030" s="832" t="s">
        <v>6508</v>
      </c>
      <c r="E1030" s="832" t="s">
        <v>6509</v>
      </c>
      <c r="F1030" s="849">
        <v>86</v>
      </c>
      <c r="G1030" s="849">
        <v>59168</v>
      </c>
      <c r="H1030" s="849">
        <v>0.46169452377608189</v>
      </c>
      <c r="I1030" s="849">
        <v>688</v>
      </c>
      <c r="J1030" s="849">
        <v>186</v>
      </c>
      <c r="K1030" s="849">
        <v>128154</v>
      </c>
      <c r="L1030" s="849">
        <v>1</v>
      </c>
      <c r="M1030" s="849">
        <v>689</v>
      </c>
      <c r="N1030" s="849">
        <v>115</v>
      </c>
      <c r="O1030" s="849">
        <v>79465</v>
      </c>
      <c r="P1030" s="837">
        <v>0.62007428562510725</v>
      </c>
      <c r="Q1030" s="850">
        <v>691</v>
      </c>
    </row>
    <row r="1031" spans="1:17" ht="14.45" customHeight="1" x14ac:dyDescent="0.2">
      <c r="A1031" s="831" t="s">
        <v>7593</v>
      </c>
      <c r="B1031" s="832" t="s">
        <v>6418</v>
      </c>
      <c r="C1031" s="832" t="s">
        <v>6412</v>
      </c>
      <c r="D1031" s="832" t="s">
        <v>6598</v>
      </c>
      <c r="E1031" s="832" t="s">
        <v>6517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1</v>
      </c>
      <c r="O1031" s="849">
        <v>763</v>
      </c>
      <c r="P1031" s="837"/>
      <c r="Q1031" s="850">
        <v>763</v>
      </c>
    </row>
    <row r="1032" spans="1:17" ht="14.45" customHeight="1" x14ac:dyDescent="0.2">
      <c r="A1032" s="831" t="s">
        <v>7593</v>
      </c>
      <c r="B1032" s="832" t="s">
        <v>6418</v>
      </c>
      <c r="C1032" s="832" t="s">
        <v>6412</v>
      </c>
      <c r="D1032" s="832" t="s">
        <v>6510</v>
      </c>
      <c r="E1032" s="832" t="s">
        <v>6507</v>
      </c>
      <c r="F1032" s="849">
        <v>664</v>
      </c>
      <c r="G1032" s="849">
        <v>377152</v>
      </c>
      <c r="H1032" s="849">
        <v>0.82033792131409977</v>
      </c>
      <c r="I1032" s="849">
        <v>568</v>
      </c>
      <c r="J1032" s="849">
        <v>808</v>
      </c>
      <c r="K1032" s="849">
        <v>459752</v>
      </c>
      <c r="L1032" s="849">
        <v>1</v>
      </c>
      <c r="M1032" s="849">
        <v>569</v>
      </c>
      <c r="N1032" s="849">
        <v>803</v>
      </c>
      <c r="O1032" s="849">
        <v>460119</v>
      </c>
      <c r="P1032" s="837">
        <v>1.0007982564513043</v>
      </c>
      <c r="Q1032" s="850">
        <v>573</v>
      </c>
    </row>
    <row r="1033" spans="1:17" ht="14.45" customHeight="1" x14ac:dyDescent="0.2">
      <c r="A1033" s="831" t="s">
        <v>7593</v>
      </c>
      <c r="B1033" s="832" t="s">
        <v>6418</v>
      </c>
      <c r="C1033" s="832" t="s">
        <v>6412</v>
      </c>
      <c r="D1033" s="832" t="s">
        <v>6511</v>
      </c>
      <c r="E1033" s="832" t="s">
        <v>6509</v>
      </c>
      <c r="F1033" s="849">
        <v>236</v>
      </c>
      <c r="G1033" s="849">
        <v>179596</v>
      </c>
      <c r="H1033" s="849">
        <v>0.88273516372251226</v>
      </c>
      <c r="I1033" s="849">
        <v>761</v>
      </c>
      <c r="J1033" s="849">
        <v>267</v>
      </c>
      <c r="K1033" s="849">
        <v>203454</v>
      </c>
      <c r="L1033" s="849">
        <v>1</v>
      </c>
      <c r="M1033" s="849">
        <v>762</v>
      </c>
      <c r="N1033" s="849">
        <v>390</v>
      </c>
      <c r="O1033" s="849">
        <v>298740</v>
      </c>
      <c r="P1033" s="837">
        <v>1.4683417381816037</v>
      </c>
      <c r="Q1033" s="850">
        <v>766</v>
      </c>
    </row>
    <row r="1034" spans="1:17" ht="14.45" customHeight="1" x14ac:dyDescent="0.2">
      <c r="A1034" s="831" t="s">
        <v>7593</v>
      </c>
      <c r="B1034" s="832" t="s">
        <v>6418</v>
      </c>
      <c r="C1034" s="832" t="s">
        <v>6412</v>
      </c>
      <c r="D1034" s="832" t="s">
        <v>6534</v>
      </c>
      <c r="E1034" s="832" t="s">
        <v>6535</v>
      </c>
      <c r="F1034" s="849">
        <v>3511</v>
      </c>
      <c r="G1034" s="849">
        <v>2871998</v>
      </c>
      <c r="H1034" s="849">
        <v>0.90262884548598832</v>
      </c>
      <c r="I1034" s="849">
        <v>818</v>
      </c>
      <c r="J1034" s="849">
        <v>3885</v>
      </c>
      <c r="K1034" s="849">
        <v>3181815</v>
      </c>
      <c r="L1034" s="849">
        <v>1</v>
      </c>
      <c r="M1034" s="849">
        <v>819</v>
      </c>
      <c r="N1034" s="849">
        <v>4114</v>
      </c>
      <c r="O1034" s="849">
        <v>3385822</v>
      </c>
      <c r="P1034" s="837">
        <v>1.0641165498308356</v>
      </c>
      <c r="Q1034" s="850">
        <v>823</v>
      </c>
    </row>
    <row r="1035" spans="1:17" ht="14.45" customHeight="1" x14ac:dyDescent="0.2">
      <c r="A1035" s="831" t="s">
        <v>7593</v>
      </c>
      <c r="B1035" s="832" t="s">
        <v>6418</v>
      </c>
      <c r="C1035" s="832" t="s">
        <v>6412</v>
      </c>
      <c r="D1035" s="832" t="s">
        <v>6512</v>
      </c>
      <c r="E1035" s="832" t="s">
        <v>6513</v>
      </c>
      <c r="F1035" s="849">
        <v>9</v>
      </c>
      <c r="G1035" s="849">
        <v>4158</v>
      </c>
      <c r="H1035" s="849">
        <v>0.47174948944860451</v>
      </c>
      <c r="I1035" s="849">
        <v>462</v>
      </c>
      <c r="J1035" s="849">
        <v>19</v>
      </c>
      <c r="K1035" s="849">
        <v>8814</v>
      </c>
      <c r="L1035" s="849">
        <v>1</v>
      </c>
      <c r="M1035" s="849">
        <v>463.89473684210526</v>
      </c>
      <c r="N1035" s="849">
        <v>8</v>
      </c>
      <c r="O1035" s="849">
        <v>3744</v>
      </c>
      <c r="P1035" s="837">
        <v>0.4247787610619469</v>
      </c>
      <c r="Q1035" s="850">
        <v>468</v>
      </c>
    </row>
    <row r="1036" spans="1:17" ht="14.45" customHeight="1" x14ac:dyDescent="0.2">
      <c r="A1036" s="831" t="s">
        <v>7593</v>
      </c>
      <c r="B1036" s="832" t="s">
        <v>6418</v>
      </c>
      <c r="C1036" s="832" t="s">
        <v>6412</v>
      </c>
      <c r="D1036" s="832" t="s">
        <v>6514</v>
      </c>
      <c r="E1036" s="832" t="s">
        <v>6493</v>
      </c>
      <c r="F1036" s="849">
        <v>2</v>
      </c>
      <c r="G1036" s="849">
        <v>892</v>
      </c>
      <c r="H1036" s="849">
        <v>1.9955257270693512</v>
      </c>
      <c r="I1036" s="849">
        <v>446</v>
      </c>
      <c r="J1036" s="849">
        <v>1</v>
      </c>
      <c r="K1036" s="849">
        <v>447</v>
      </c>
      <c r="L1036" s="849">
        <v>1</v>
      </c>
      <c r="M1036" s="849">
        <v>447</v>
      </c>
      <c r="N1036" s="849"/>
      <c r="O1036" s="849"/>
      <c r="P1036" s="837"/>
      <c r="Q1036" s="850"/>
    </row>
    <row r="1037" spans="1:17" ht="14.45" customHeight="1" x14ac:dyDescent="0.2">
      <c r="A1037" s="831" t="s">
        <v>7593</v>
      </c>
      <c r="B1037" s="832" t="s">
        <v>6418</v>
      </c>
      <c r="C1037" s="832" t="s">
        <v>6412</v>
      </c>
      <c r="D1037" s="832" t="s">
        <v>6515</v>
      </c>
      <c r="E1037" s="832" t="s">
        <v>6491</v>
      </c>
      <c r="F1037" s="849">
        <v>275</v>
      </c>
      <c r="G1037" s="849">
        <v>200200</v>
      </c>
      <c r="H1037" s="849">
        <v>0.78132927447995937</v>
      </c>
      <c r="I1037" s="849">
        <v>728</v>
      </c>
      <c r="J1037" s="849">
        <v>351</v>
      </c>
      <c r="K1037" s="849">
        <v>256230</v>
      </c>
      <c r="L1037" s="849">
        <v>1</v>
      </c>
      <c r="M1037" s="849">
        <v>730</v>
      </c>
      <c r="N1037" s="849">
        <v>405</v>
      </c>
      <c r="O1037" s="849">
        <v>297675</v>
      </c>
      <c r="P1037" s="837">
        <v>1.1617492096944151</v>
      </c>
      <c r="Q1037" s="850">
        <v>735</v>
      </c>
    </row>
    <row r="1038" spans="1:17" ht="14.45" customHeight="1" x14ac:dyDescent="0.2">
      <c r="A1038" s="831" t="s">
        <v>7593</v>
      </c>
      <c r="B1038" s="832" t="s">
        <v>6418</v>
      </c>
      <c r="C1038" s="832" t="s">
        <v>6412</v>
      </c>
      <c r="D1038" s="832" t="s">
        <v>6516</v>
      </c>
      <c r="E1038" s="832" t="s">
        <v>6517</v>
      </c>
      <c r="F1038" s="849">
        <v>6</v>
      </c>
      <c r="G1038" s="849">
        <v>4998</v>
      </c>
      <c r="H1038" s="849">
        <v>0.33293365307753797</v>
      </c>
      <c r="I1038" s="849">
        <v>833</v>
      </c>
      <c r="J1038" s="849">
        <v>18</v>
      </c>
      <c r="K1038" s="849">
        <v>15012</v>
      </c>
      <c r="L1038" s="849">
        <v>1</v>
      </c>
      <c r="M1038" s="849">
        <v>834</v>
      </c>
      <c r="N1038" s="849">
        <v>16</v>
      </c>
      <c r="O1038" s="849">
        <v>13408</v>
      </c>
      <c r="P1038" s="837">
        <v>0.89315214495070605</v>
      </c>
      <c r="Q1038" s="850">
        <v>838</v>
      </c>
    </row>
    <row r="1039" spans="1:17" ht="14.45" customHeight="1" x14ac:dyDescent="0.2">
      <c r="A1039" s="831" t="s">
        <v>7593</v>
      </c>
      <c r="B1039" s="832" t="s">
        <v>6418</v>
      </c>
      <c r="C1039" s="832" t="s">
        <v>6412</v>
      </c>
      <c r="D1039" s="832" t="s">
        <v>6518</v>
      </c>
      <c r="E1039" s="832" t="s">
        <v>6519</v>
      </c>
      <c r="F1039" s="849">
        <v>1042</v>
      </c>
      <c r="G1039" s="849">
        <v>224030</v>
      </c>
      <c r="H1039" s="849">
        <v>0.9204946996466431</v>
      </c>
      <c r="I1039" s="849">
        <v>215</v>
      </c>
      <c r="J1039" s="849">
        <v>1132</v>
      </c>
      <c r="K1039" s="849">
        <v>243380</v>
      </c>
      <c r="L1039" s="849">
        <v>1</v>
      </c>
      <c r="M1039" s="849">
        <v>215</v>
      </c>
      <c r="N1039" s="849">
        <v>1225</v>
      </c>
      <c r="O1039" s="849">
        <v>265825</v>
      </c>
      <c r="P1039" s="837">
        <v>1.0922220396088422</v>
      </c>
      <c r="Q1039" s="850">
        <v>217</v>
      </c>
    </row>
    <row r="1040" spans="1:17" ht="14.45" customHeight="1" x14ac:dyDescent="0.2">
      <c r="A1040" s="831" t="s">
        <v>7593</v>
      </c>
      <c r="B1040" s="832" t="s">
        <v>6418</v>
      </c>
      <c r="C1040" s="832" t="s">
        <v>6412</v>
      </c>
      <c r="D1040" s="832" t="s">
        <v>6474</v>
      </c>
      <c r="E1040" s="832" t="s">
        <v>6475</v>
      </c>
      <c r="F1040" s="849"/>
      <c r="G1040" s="849"/>
      <c r="H1040" s="849"/>
      <c r="I1040" s="849"/>
      <c r="J1040" s="849">
        <v>2</v>
      </c>
      <c r="K1040" s="849">
        <v>710</v>
      </c>
      <c r="L1040" s="849">
        <v>1</v>
      </c>
      <c r="M1040" s="849">
        <v>355</v>
      </c>
      <c r="N1040" s="849"/>
      <c r="O1040" s="849"/>
      <c r="P1040" s="837"/>
      <c r="Q1040" s="850"/>
    </row>
    <row r="1041" spans="1:17" ht="14.45" customHeight="1" x14ac:dyDescent="0.2">
      <c r="A1041" s="831" t="s">
        <v>7593</v>
      </c>
      <c r="B1041" s="832" t="s">
        <v>6418</v>
      </c>
      <c r="C1041" s="832" t="s">
        <v>6412</v>
      </c>
      <c r="D1041" s="832" t="s">
        <v>6520</v>
      </c>
      <c r="E1041" s="832" t="s">
        <v>6521</v>
      </c>
      <c r="F1041" s="849">
        <v>5368</v>
      </c>
      <c r="G1041" s="849">
        <v>456280</v>
      </c>
      <c r="H1041" s="849">
        <v>0.93953982563287364</v>
      </c>
      <c r="I1041" s="849">
        <v>85</v>
      </c>
      <c r="J1041" s="849">
        <v>5647</v>
      </c>
      <c r="K1041" s="849">
        <v>485642</v>
      </c>
      <c r="L1041" s="849">
        <v>1</v>
      </c>
      <c r="M1041" s="849">
        <v>86</v>
      </c>
      <c r="N1041" s="849">
        <v>6083</v>
      </c>
      <c r="O1041" s="849">
        <v>535304</v>
      </c>
      <c r="P1041" s="837">
        <v>1.1022605128880945</v>
      </c>
      <c r="Q1041" s="850">
        <v>88</v>
      </c>
    </row>
    <row r="1042" spans="1:17" ht="14.45" customHeight="1" x14ac:dyDescent="0.2">
      <c r="A1042" s="831" t="s">
        <v>7593</v>
      </c>
      <c r="B1042" s="832" t="s">
        <v>6418</v>
      </c>
      <c r="C1042" s="832" t="s">
        <v>6412</v>
      </c>
      <c r="D1042" s="832" t="s">
        <v>6476</v>
      </c>
      <c r="E1042" s="832" t="s">
        <v>6477</v>
      </c>
      <c r="F1042" s="849">
        <v>4</v>
      </c>
      <c r="G1042" s="849">
        <v>2880</v>
      </c>
      <c r="H1042" s="849">
        <v>4</v>
      </c>
      <c r="I1042" s="849">
        <v>720</v>
      </c>
      <c r="J1042" s="849">
        <v>1</v>
      </c>
      <c r="K1042" s="849">
        <v>720</v>
      </c>
      <c r="L1042" s="849">
        <v>1</v>
      </c>
      <c r="M1042" s="849">
        <v>720</v>
      </c>
      <c r="N1042" s="849">
        <v>5</v>
      </c>
      <c r="O1042" s="849">
        <v>3615</v>
      </c>
      <c r="P1042" s="837">
        <v>5.020833333333333</v>
      </c>
      <c r="Q1042" s="850">
        <v>723</v>
      </c>
    </row>
    <row r="1043" spans="1:17" ht="14.45" customHeight="1" x14ac:dyDescent="0.2">
      <c r="A1043" s="831" t="s">
        <v>7593</v>
      </c>
      <c r="B1043" s="832" t="s">
        <v>6418</v>
      </c>
      <c r="C1043" s="832" t="s">
        <v>6412</v>
      </c>
      <c r="D1043" s="832" t="s">
        <v>6573</v>
      </c>
      <c r="E1043" s="832" t="s">
        <v>6535</v>
      </c>
      <c r="F1043" s="849">
        <v>831</v>
      </c>
      <c r="G1043" s="849">
        <v>791112</v>
      </c>
      <c r="H1043" s="849">
        <v>1.273630879646847</v>
      </c>
      <c r="I1043" s="849">
        <v>952</v>
      </c>
      <c r="J1043" s="849">
        <v>652</v>
      </c>
      <c r="K1043" s="849">
        <v>621147</v>
      </c>
      <c r="L1043" s="849">
        <v>1</v>
      </c>
      <c r="M1043" s="849">
        <v>952.67944785276075</v>
      </c>
      <c r="N1043" s="849">
        <v>1025</v>
      </c>
      <c r="O1043" s="849">
        <v>979900</v>
      </c>
      <c r="P1043" s="837">
        <v>1.5775653750239476</v>
      </c>
      <c r="Q1043" s="850">
        <v>956</v>
      </c>
    </row>
    <row r="1044" spans="1:17" ht="14.45" customHeight="1" x14ac:dyDescent="0.2">
      <c r="A1044" s="831" t="s">
        <v>7593</v>
      </c>
      <c r="B1044" s="832" t="s">
        <v>6418</v>
      </c>
      <c r="C1044" s="832" t="s">
        <v>6412</v>
      </c>
      <c r="D1044" s="832" t="s">
        <v>6482</v>
      </c>
      <c r="E1044" s="832" t="s">
        <v>6483</v>
      </c>
      <c r="F1044" s="849">
        <v>10</v>
      </c>
      <c r="G1044" s="849">
        <v>1200</v>
      </c>
      <c r="H1044" s="849">
        <v>4.9586776859504136</v>
      </c>
      <c r="I1044" s="849">
        <v>120</v>
      </c>
      <c r="J1044" s="849">
        <v>2</v>
      </c>
      <c r="K1044" s="849">
        <v>242</v>
      </c>
      <c r="L1044" s="849">
        <v>1</v>
      </c>
      <c r="M1044" s="849">
        <v>121</v>
      </c>
      <c r="N1044" s="849">
        <v>20</v>
      </c>
      <c r="O1044" s="849">
        <v>2440</v>
      </c>
      <c r="P1044" s="837">
        <v>10.082644628099173</v>
      </c>
      <c r="Q1044" s="850">
        <v>122</v>
      </c>
    </row>
    <row r="1045" spans="1:17" ht="14.45" customHeight="1" x14ac:dyDescent="0.2">
      <c r="A1045" s="831" t="s">
        <v>7593</v>
      </c>
      <c r="B1045" s="832" t="s">
        <v>6418</v>
      </c>
      <c r="C1045" s="832" t="s">
        <v>6412</v>
      </c>
      <c r="D1045" s="832" t="s">
        <v>6536</v>
      </c>
      <c r="E1045" s="832" t="s">
        <v>6535</v>
      </c>
      <c r="F1045" s="849">
        <v>693</v>
      </c>
      <c r="G1045" s="849">
        <v>516285</v>
      </c>
      <c r="H1045" s="849">
        <v>1.0192504353113512</v>
      </c>
      <c r="I1045" s="849">
        <v>745</v>
      </c>
      <c r="J1045" s="849">
        <v>679</v>
      </c>
      <c r="K1045" s="849">
        <v>506534</v>
      </c>
      <c r="L1045" s="849">
        <v>1</v>
      </c>
      <c r="M1045" s="849">
        <v>746</v>
      </c>
      <c r="N1045" s="849">
        <v>463</v>
      </c>
      <c r="O1045" s="849">
        <v>346324</v>
      </c>
      <c r="P1045" s="837">
        <v>0.68371323543927953</v>
      </c>
      <c r="Q1045" s="850">
        <v>748</v>
      </c>
    </row>
    <row r="1046" spans="1:17" ht="14.45" customHeight="1" x14ac:dyDescent="0.2">
      <c r="A1046" s="831" t="s">
        <v>7593</v>
      </c>
      <c r="B1046" s="832" t="s">
        <v>6418</v>
      </c>
      <c r="C1046" s="832" t="s">
        <v>6412</v>
      </c>
      <c r="D1046" s="832" t="s">
        <v>6574</v>
      </c>
      <c r="E1046" s="832" t="s">
        <v>6575</v>
      </c>
      <c r="F1046" s="849">
        <v>3</v>
      </c>
      <c r="G1046" s="849">
        <v>174</v>
      </c>
      <c r="H1046" s="849">
        <v>3</v>
      </c>
      <c r="I1046" s="849">
        <v>58</v>
      </c>
      <c r="J1046" s="849">
        <v>1</v>
      </c>
      <c r="K1046" s="849">
        <v>58</v>
      </c>
      <c r="L1046" s="849">
        <v>1</v>
      </c>
      <c r="M1046" s="849">
        <v>58</v>
      </c>
      <c r="N1046" s="849">
        <v>1</v>
      </c>
      <c r="O1046" s="849">
        <v>59</v>
      </c>
      <c r="P1046" s="837">
        <v>1.0172413793103448</v>
      </c>
      <c r="Q1046" s="850">
        <v>59</v>
      </c>
    </row>
    <row r="1047" spans="1:17" ht="14.45" customHeight="1" x14ac:dyDescent="0.2">
      <c r="A1047" s="831" t="s">
        <v>7593</v>
      </c>
      <c r="B1047" s="832" t="s">
        <v>6418</v>
      </c>
      <c r="C1047" s="832" t="s">
        <v>6412</v>
      </c>
      <c r="D1047" s="832" t="s">
        <v>6537</v>
      </c>
      <c r="E1047" s="832" t="s">
        <v>6538</v>
      </c>
      <c r="F1047" s="849">
        <v>81</v>
      </c>
      <c r="G1047" s="849">
        <v>43983</v>
      </c>
      <c r="H1047" s="849">
        <v>1.010638786764706</v>
      </c>
      <c r="I1047" s="849">
        <v>543</v>
      </c>
      <c r="J1047" s="849">
        <v>80</v>
      </c>
      <c r="K1047" s="849">
        <v>43520</v>
      </c>
      <c r="L1047" s="849">
        <v>1</v>
      </c>
      <c r="M1047" s="849">
        <v>544</v>
      </c>
      <c r="N1047" s="849">
        <v>111</v>
      </c>
      <c r="O1047" s="849">
        <v>60606</v>
      </c>
      <c r="P1047" s="837">
        <v>1.3926011029411764</v>
      </c>
      <c r="Q1047" s="850">
        <v>546</v>
      </c>
    </row>
    <row r="1048" spans="1:17" ht="14.45" customHeight="1" x14ac:dyDescent="0.2">
      <c r="A1048" s="831" t="s">
        <v>7593</v>
      </c>
      <c r="B1048" s="832" t="s">
        <v>6418</v>
      </c>
      <c r="C1048" s="832" t="s">
        <v>6412</v>
      </c>
      <c r="D1048" s="832" t="s">
        <v>6522</v>
      </c>
      <c r="E1048" s="832" t="s">
        <v>6523</v>
      </c>
      <c r="F1048" s="849">
        <v>43</v>
      </c>
      <c r="G1048" s="849">
        <v>13201</v>
      </c>
      <c r="H1048" s="849">
        <v>0.53575487012987011</v>
      </c>
      <c r="I1048" s="849">
        <v>307</v>
      </c>
      <c r="J1048" s="849">
        <v>80</v>
      </c>
      <c r="K1048" s="849">
        <v>24640</v>
      </c>
      <c r="L1048" s="849">
        <v>1</v>
      </c>
      <c r="M1048" s="849">
        <v>308</v>
      </c>
      <c r="N1048" s="849">
        <v>25</v>
      </c>
      <c r="O1048" s="849">
        <v>7750</v>
      </c>
      <c r="P1048" s="837">
        <v>0.3145292207792208</v>
      </c>
      <c r="Q1048" s="850">
        <v>310</v>
      </c>
    </row>
    <row r="1049" spans="1:17" ht="14.45" customHeight="1" x14ac:dyDescent="0.2">
      <c r="A1049" s="831" t="s">
        <v>7593</v>
      </c>
      <c r="B1049" s="832" t="s">
        <v>6418</v>
      </c>
      <c r="C1049" s="832" t="s">
        <v>6412</v>
      </c>
      <c r="D1049" s="832" t="s">
        <v>6524</v>
      </c>
      <c r="E1049" s="832" t="s">
        <v>6519</v>
      </c>
      <c r="F1049" s="849">
        <v>198</v>
      </c>
      <c r="G1049" s="849">
        <v>35244</v>
      </c>
      <c r="H1049" s="849">
        <v>0.74299567829661639</v>
      </c>
      <c r="I1049" s="849">
        <v>178</v>
      </c>
      <c r="J1049" s="849">
        <v>265</v>
      </c>
      <c r="K1049" s="849">
        <v>47435</v>
      </c>
      <c r="L1049" s="849">
        <v>1</v>
      </c>
      <c r="M1049" s="849">
        <v>179</v>
      </c>
      <c r="N1049" s="849">
        <v>140</v>
      </c>
      <c r="O1049" s="849">
        <v>25060</v>
      </c>
      <c r="P1049" s="837">
        <v>0.52830188679245282</v>
      </c>
      <c r="Q1049" s="850">
        <v>179</v>
      </c>
    </row>
    <row r="1050" spans="1:17" ht="14.45" customHeight="1" x14ac:dyDescent="0.2">
      <c r="A1050" s="831" t="s">
        <v>7593</v>
      </c>
      <c r="B1050" s="832" t="s">
        <v>6418</v>
      </c>
      <c r="C1050" s="832" t="s">
        <v>6412</v>
      </c>
      <c r="D1050" s="832" t="s">
        <v>6525</v>
      </c>
      <c r="E1050" s="832" t="s">
        <v>6523</v>
      </c>
      <c r="F1050" s="849">
        <v>269</v>
      </c>
      <c r="G1050" s="849">
        <v>102220</v>
      </c>
      <c r="H1050" s="849">
        <v>0.78448527267424906</v>
      </c>
      <c r="I1050" s="849">
        <v>380</v>
      </c>
      <c r="J1050" s="849">
        <v>342</v>
      </c>
      <c r="K1050" s="849">
        <v>130302</v>
      </c>
      <c r="L1050" s="849">
        <v>1</v>
      </c>
      <c r="M1050" s="849">
        <v>381</v>
      </c>
      <c r="N1050" s="849">
        <v>375</v>
      </c>
      <c r="O1050" s="849">
        <v>144375</v>
      </c>
      <c r="P1050" s="837">
        <v>1.1080029470000461</v>
      </c>
      <c r="Q1050" s="850">
        <v>385</v>
      </c>
    </row>
    <row r="1051" spans="1:17" ht="14.45" customHeight="1" x14ac:dyDescent="0.2">
      <c r="A1051" s="831" t="s">
        <v>7593</v>
      </c>
      <c r="B1051" s="832" t="s">
        <v>6418</v>
      </c>
      <c r="C1051" s="832" t="s">
        <v>6412</v>
      </c>
      <c r="D1051" s="832" t="s">
        <v>6490</v>
      </c>
      <c r="E1051" s="832" t="s">
        <v>6491</v>
      </c>
      <c r="F1051" s="849">
        <v>75</v>
      </c>
      <c r="G1051" s="849">
        <v>46425</v>
      </c>
      <c r="H1051" s="849">
        <v>0.66856278801843316</v>
      </c>
      <c r="I1051" s="849">
        <v>619</v>
      </c>
      <c r="J1051" s="849">
        <v>112</v>
      </c>
      <c r="K1051" s="849">
        <v>69440</v>
      </c>
      <c r="L1051" s="849">
        <v>1</v>
      </c>
      <c r="M1051" s="849">
        <v>620</v>
      </c>
      <c r="N1051" s="849">
        <v>75</v>
      </c>
      <c r="O1051" s="849">
        <v>46650</v>
      </c>
      <c r="P1051" s="837">
        <v>0.67180299539170507</v>
      </c>
      <c r="Q1051" s="850">
        <v>622</v>
      </c>
    </row>
    <row r="1052" spans="1:17" ht="14.45" customHeight="1" x14ac:dyDescent="0.2">
      <c r="A1052" s="831" t="s">
        <v>7593</v>
      </c>
      <c r="B1052" s="832" t="s">
        <v>6418</v>
      </c>
      <c r="C1052" s="832" t="s">
        <v>6412</v>
      </c>
      <c r="D1052" s="832" t="s">
        <v>6526</v>
      </c>
      <c r="E1052" s="832" t="s">
        <v>6527</v>
      </c>
      <c r="F1052" s="849">
        <v>373</v>
      </c>
      <c r="G1052" s="849">
        <v>101456</v>
      </c>
      <c r="H1052" s="849">
        <v>0.86225916388329382</v>
      </c>
      <c r="I1052" s="849">
        <v>272</v>
      </c>
      <c r="J1052" s="849">
        <v>431</v>
      </c>
      <c r="K1052" s="849">
        <v>117663</v>
      </c>
      <c r="L1052" s="849">
        <v>1</v>
      </c>
      <c r="M1052" s="849">
        <v>273</v>
      </c>
      <c r="N1052" s="849">
        <v>402</v>
      </c>
      <c r="O1052" s="849">
        <v>110550</v>
      </c>
      <c r="P1052" s="837">
        <v>0.93954769128783044</v>
      </c>
      <c r="Q1052" s="850">
        <v>275</v>
      </c>
    </row>
    <row r="1053" spans="1:17" ht="14.45" customHeight="1" x14ac:dyDescent="0.2">
      <c r="A1053" s="831" t="s">
        <v>7593</v>
      </c>
      <c r="B1053" s="832" t="s">
        <v>6418</v>
      </c>
      <c r="C1053" s="832" t="s">
        <v>6412</v>
      </c>
      <c r="D1053" s="832" t="s">
        <v>6576</v>
      </c>
      <c r="E1053" s="832" t="s">
        <v>6577</v>
      </c>
      <c r="F1053" s="849">
        <v>23</v>
      </c>
      <c r="G1053" s="849">
        <v>2300</v>
      </c>
      <c r="H1053" s="849">
        <v>1.3529411764705883</v>
      </c>
      <c r="I1053" s="849">
        <v>100</v>
      </c>
      <c r="J1053" s="849">
        <v>17</v>
      </c>
      <c r="K1053" s="849">
        <v>1700</v>
      </c>
      <c r="L1053" s="849">
        <v>1</v>
      </c>
      <c r="M1053" s="849">
        <v>100</v>
      </c>
      <c r="N1053" s="849">
        <v>21</v>
      </c>
      <c r="O1053" s="849">
        <v>2100</v>
      </c>
      <c r="P1053" s="837">
        <v>1.2352941176470589</v>
      </c>
      <c r="Q1053" s="850">
        <v>100</v>
      </c>
    </row>
    <row r="1054" spans="1:17" ht="14.45" customHeight="1" x14ac:dyDescent="0.2">
      <c r="A1054" s="831" t="s">
        <v>7593</v>
      </c>
      <c r="B1054" s="832" t="s">
        <v>6418</v>
      </c>
      <c r="C1054" s="832" t="s">
        <v>6412</v>
      </c>
      <c r="D1054" s="832" t="s">
        <v>6578</v>
      </c>
      <c r="E1054" s="832" t="s">
        <v>6535</v>
      </c>
      <c r="F1054" s="849">
        <v>45</v>
      </c>
      <c r="G1054" s="849">
        <v>46575</v>
      </c>
      <c r="H1054" s="849">
        <v>2.644503747444924</v>
      </c>
      <c r="I1054" s="849">
        <v>1035</v>
      </c>
      <c r="J1054" s="849">
        <v>17</v>
      </c>
      <c r="K1054" s="849">
        <v>17612</v>
      </c>
      <c r="L1054" s="849">
        <v>1</v>
      </c>
      <c r="M1054" s="849">
        <v>1036</v>
      </c>
      <c r="N1054" s="849">
        <v>17</v>
      </c>
      <c r="O1054" s="849">
        <v>17680</v>
      </c>
      <c r="P1054" s="837">
        <v>1.0038610038610039</v>
      </c>
      <c r="Q1054" s="850">
        <v>1040</v>
      </c>
    </row>
    <row r="1055" spans="1:17" ht="14.45" customHeight="1" x14ac:dyDescent="0.2">
      <c r="A1055" s="831" t="s">
        <v>7593</v>
      </c>
      <c r="B1055" s="832" t="s">
        <v>6418</v>
      </c>
      <c r="C1055" s="832" t="s">
        <v>6412</v>
      </c>
      <c r="D1055" s="832" t="s">
        <v>6528</v>
      </c>
      <c r="E1055" s="832" t="s">
        <v>6513</v>
      </c>
      <c r="F1055" s="849"/>
      <c r="G1055" s="849"/>
      <c r="H1055" s="849"/>
      <c r="I1055" s="849"/>
      <c r="J1055" s="849">
        <v>1</v>
      </c>
      <c r="K1055" s="849">
        <v>354</v>
      </c>
      <c r="L1055" s="849">
        <v>1</v>
      </c>
      <c r="M1055" s="849">
        <v>354</v>
      </c>
      <c r="N1055" s="849"/>
      <c r="O1055" s="849"/>
      <c r="P1055" s="837"/>
      <c r="Q1055" s="850"/>
    </row>
    <row r="1056" spans="1:17" ht="14.45" customHeight="1" x14ac:dyDescent="0.2">
      <c r="A1056" s="831" t="s">
        <v>7593</v>
      </c>
      <c r="B1056" s="832" t="s">
        <v>6418</v>
      </c>
      <c r="C1056" s="832" t="s">
        <v>6412</v>
      </c>
      <c r="D1056" s="832" t="s">
        <v>6492</v>
      </c>
      <c r="E1056" s="832" t="s">
        <v>6493</v>
      </c>
      <c r="F1056" s="849"/>
      <c r="G1056" s="849"/>
      <c r="H1056" s="849"/>
      <c r="I1056" s="849"/>
      <c r="J1056" s="849">
        <v>1</v>
      </c>
      <c r="K1056" s="849">
        <v>374</v>
      </c>
      <c r="L1056" s="849">
        <v>1</v>
      </c>
      <c r="M1056" s="849">
        <v>374</v>
      </c>
      <c r="N1056" s="849"/>
      <c r="O1056" s="849"/>
      <c r="P1056" s="837"/>
      <c r="Q1056" s="850"/>
    </row>
    <row r="1057" spans="1:17" ht="14.45" customHeight="1" x14ac:dyDescent="0.2">
      <c r="A1057" s="831" t="s">
        <v>7593</v>
      </c>
      <c r="B1057" s="832" t="s">
        <v>6418</v>
      </c>
      <c r="C1057" s="832" t="s">
        <v>6412</v>
      </c>
      <c r="D1057" s="832" t="s">
        <v>6579</v>
      </c>
      <c r="E1057" s="832" t="s">
        <v>6535</v>
      </c>
      <c r="F1057" s="849">
        <v>6</v>
      </c>
      <c r="G1057" s="849">
        <v>5274</v>
      </c>
      <c r="H1057" s="849">
        <v>1.1986363636363637</v>
      </c>
      <c r="I1057" s="849">
        <v>879</v>
      </c>
      <c r="J1057" s="849">
        <v>5</v>
      </c>
      <c r="K1057" s="849">
        <v>4400</v>
      </c>
      <c r="L1057" s="849">
        <v>1</v>
      </c>
      <c r="M1057" s="849">
        <v>880</v>
      </c>
      <c r="N1057" s="849"/>
      <c r="O1057" s="849"/>
      <c r="P1057" s="837"/>
      <c r="Q1057" s="850"/>
    </row>
    <row r="1058" spans="1:17" ht="14.45" customHeight="1" x14ac:dyDescent="0.2">
      <c r="A1058" s="831" t="s">
        <v>7593</v>
      </c>
      <c r="B1058" s="832" t="s">
        <v>6418</v>
      </c>
      <c r="C1058" s="832" t="s">
        <v>6412</v>
      </c>
      <c r="D1058" s="832" t="s">
        <v>6601</v>
      </c>
      <c r="E1058" s="832" t="s">
        <v>6530</v>
      </c>
      <c r="F1058" s="849">
        <v>1</v>
      </c>
      <c r="G1058" s="849">
        <v>531</v>
      </c>
      <c r="H1058" s="849">
        <v>0.33270676691729323</v>
      </c>
      <c r="I1058" s="849">
        <v>531</v>
      </c>
      <c r="J1058" s="849">
        <v>3</v>
      </c>
      <c r="K1058" s="849">
        <v>1596</v>
      </c>
      <c r="L1058" s="849">
        <v>1</v>
      </c>
      <c r="M1058" s="849">
        <v>532</v>
      </c>
      <c r="N1058" s="849">
        <v>2</v>
      </c>
      <c r="O1058" s="849">
        <v>1068</v>
      </c>
      <c r="P1058" s="837">
        <v>0.66917293233082709</v>
      </c>
      <c r="Q1058" s="850">
        <v>534</v>
      </c>
    </row>
    <row r="1059" spans="1:17" ht="14.45" customHeight="1" x14ac:dyDescent="0.2">
      <c r="A1059" s="831" t="s">
        <v>7593</v>
      </c>
      <c r="B1059" s="832" t="s">
        <v>6418</v>
      </c>
      <c r="C1059" s="832" t="s">
        <v>6412</v>
      </c>
      <c r="D1059" s="832" t="s">
        <v>6539</v>
      </c>
      <c r="E1059" s="832" t="s">
        <v>6530</v>
      </c>
      <c r="F1059" s="849">
        <v>4</v>
      </c>
      <c r="G1059" s="849">
        <v>3296</v>
      </c>
      <c r="H1059" s="849">
        <v>1.3322554567502021</v>
      </c>
      <c r="I1059" s="849">
        <v>824</v>
      </c>
      <c r="J1059" s="849">
        <v>3</v>
      </c>
      <c r="K1059" s="849">
        <v>2474</v>
      </c>
      <c r="L1059" s="849">
        <v>1</v>
      </c>
      <c r="M1059" s="849">
        <v>824.66666666666663</v>
      </c>
      <c r="N1059" s="849">
        <v>1</v>
      </c>
      <c r="O1059" s="849">
        <v>828</v>
      </c>
      <c r="P1059" s="837">
        <v>0.33468067906224735</v>
      </c>
      <c r="Q1059" s="850">
        <v>828</v>
      </c>
    </row>
    <row r="1060" spans="1:17" ht="14.45" customHeight="1" x14ac:dyDescent="0.2">
      <c r="A1060" s="831" t="s">
        <v>7593</v>
      </c>
      <c r="B1060" s="832" t="s">
        <v>6418</v>
      </c>
      <c r="C1060" s="832" t="s">
        <v>6412</v>
      </c>
      <c r="D1060" s="832" t="s">
        <v>6529</v>
      </c>
      <c r="E1060" s="832" t="s">
        <v>6530</v>
      </c>
      <c r="F1060" s="849">
        <v>8</v>
      </c>
      <c r="G1060" s="849">
        <v>4832</v>
      </c>
      <c r="H1060" s="849">
        <v>0.44370982552800736</v>
      </c>
      <c r="I1060" s="849">
        <v>604</v>
      </c>
      <c r="J1060" s="849">
        <v>18</v>
      </c>
      <c r="K1060" s="849">
        <v>10890</v>
      </c>
      <c r="L1060" s="849">
        <v>1</v>
      </c>
      <c r="M1060" s="849">
        <v>605</v>
      </c>
      <c r="N1060" s="849">
        <v>4</v>
      </c>
      <c r="O1060" s="849">
        <v>2436</v>
      </c>
      <c r="P1060" s="837">
        <v>0.22369146005509641</v>
      </c>
      <c r="Q1060" s="850">
        <v>609</v>
      </c>
    </row>
    <row r="1061" spans="1:17" ht="14.45" customHeight="1" x14ac:dyDescent="0.2">
      <c r="A1061" s="831" t="s">
        <v>7593</v>
      </c>
      <c r="B1061" s="832" t="s">
        <v>6418</v>
      </c>
      <c r="C1061" s="832" t="s">
        <v>6412</v>
      </c>
      <c r="D1061" s="832" t="s">
        <v>6531</v>
      </c>
      <c r="E1061" s="832" t="s">
        <v>6505</v>
      </c>
      <c r="F1061" s="849">
        <v>44</v>
      </c>
      <c r="G1061" s="849">
        <v>17776</v>
      </c>
      <c r="H1061" s="849">
        <v>0.60960219478737998</v>
      </c>
      <c r="I1061" s="849">
        <v>404</v>
      </c>
      <c r="J1061" s="849">
        <v>72</v>
      </c>
      <c r="K1061" s="849">
        <v>29160</v>
      </c>
      <c r="L1061" s="849">
        <v>1</v>
      </c>
      <c r="M1061" s="849">
        <v>405</v>
      </c>
      <c r="N1061" s="849">
        <v>76</v>
      </c>
      <c r="O1061" s="849">
        <v>31084</v>
      </c>
      <c r="P1061" s="837">
        <v>1.0659807956104252</v>
      </c>
      <c r="Q1061" s="850">
        <v>409</v>
      </c>
    </row>
    <row r="1062" spans="1:17" ht="14.45" customHeight="1" x14ac:dyDescent="0.2">
      <c r="A1062" s="831" t="s">
        <v>7593</v>
      </c>
      <c r="B1062" s="832" t="s">
        <v>6418</v>
      </c>
      <c r="C1062" s="832" t="s">
        <v>6412</v>
      </c>
      <c r="D1062" s="832" t="s">
        <v>6602</v>
      </c>
      <c r="E1062" s="832" t="s">
        <v>6530</v>
      </c>
      <c r="F1062" s="849"/>
      <c r="G1062" s="849"/>
      <c r="H1062" s="849"/>
      <c r="I1062" s="849"/>
      <c r="J1062" s="849">
        <v>1</v>
      </c>
      <c r="K1062" s="849">
        <v>751</v>
      </c>
      <c r="L1062" s="849">
        <v>1</v>
      </c>
      <c r="M1062" s="849">
        <v>751</v>
      </c>
      <c r="N1062" s="849">
        <v>0</v>
      </c>
      <c r="O1062" s="849">
        <v>0</v>
      </c>
      <c r="P1062" s="837">
        <v>0</v>
      </c>
      <c r="Q1062" s="850"/>
    </row>
    <row r="1063" spans="1:17" ht="14.45" customHeight="1" x14ac:dyDescent="0.2">
      <c r="A1063" s="831" t="s">
        <v>7593</v>
      </c>
      <c r="B1063" s="832" t="s">
        <v>6418</v>
      </c>
      <c r="C1063" s="832" t="s">
        <v>6412</v>
      </c>
      <c r="D1063" s="832" t="s">
        <v>6580</v>
      </c>
      <c r="E1063" s="832" t="s">
        <v>6497</v>
      </c>
      <c r="F1063" s="849">
        <v>1</v>
      </c>
      <c r="G1063" s="849">
        <v>624</v>
      </c>
      <c r="H1063" s="849"/>
      <c r="I1063" s="849">
        <v>624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5" customHeight="1" x14ac:dyDescent="0.2">
      <c r="A1064" s="831" t="s">
        <v>7593</v>
      </c>
      <c r="B1064" s="832" t="s">
        <v>6418</v>
      </c>
      <c r="C1064" s="832" t="s">
        <v>6412</v>
      </c>
      <c r="D1064" s="832" t="s">
        <v>6496</v>
      </c>
      <c r="E1064" s="832" t="s">
        <v>6497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1</v>
      </c>
      <c r="O1064" s="849">
        <v>541</v>
      </c>
      <c r="P1064" s="837"/>
      <c r="Q1064" s="850">
        <v>541</v>
      </c>
    </row>
    <row r="1065" spans="1:17" ht="14.45" customHeight="1" x14ac:dyDescent="0.2">
      <c r="A1065" s="831" t="s">
        <v>7593</v>
      </c>
      <c r="B1065" s="832" t="s">
        <v>6418</v>
      </c>
      <c r="C1065" s="832" t="s">
        <v>6412</v>
      </c>
      <c r="D1065" s="832" t="s">
        <v>6604</v>
      </c>
      <c r="E1065" s="832" t="s">
        <v>6605</v>
      </c>
      <c r="F1065" s="849">
        <v>1</v>
      </c>
      <c r="G1065" s="849">
        <v>543</v>
      </c>
      <c r="H1065" s="849">
        <v>0.99816176470588236</v>
      </c>
      <c r="I1065" s="849">
        <v>543</v>
      </c>
      <c r="J1065" s="849">
        <v>1</v>
      </c>
      <c r="K1065" s="849">
        <v>544</v>
      </c>
      <c r="L1065" s="849">
        <v>1</v>
      </c>
      <c r="M1065" s="849">
        <v>544</v>
      </c>
      <c r="N1065" s="849"/>
      <c r="O1065" s="849"/>
      <c r="P1065" s="837"/>
      <c r="Q1065" s="850"/>
    </row>
    <row r="1066" spans="1:17" ht="14.45" customHeight="1" x14ac:dyDescent="0.2">
      <c r="A1066" s="831" t="s">
        <v>7593</v>
      </c>
      <c r="B1066" s="832" t="s">
        <v>6418</v>
      </c>
      <c r="C1066" s="832" t="s">
        <v>6412</v>
      </c>
      <c r="D1066" s="832" t="s">
        <v>6606</v>
      </c>
      <c r="E1066" s="832" t="s">
        <v>6607</v>
      </c>
      <c r="F1066" s="849">
        <v>5</v>
      </c>
      <c r="G1066" s="849">
        <v>1790</v>
      </c>
      <c r="H1066" s="849">
        <v>0.71229606048547556</v>
      </c>
      <c r="I1066" s="849">
        <v>358</v>
      </c>
      <c r="J1066" s="849">
        <v>7</v>
      </c>
      <c r="K1066" s="849">
        <v>2513</v>
      </c>
      <c r="L1066" s="849">
        <v>1</v>
      </c>
      <c r="M1066" s="849">
        <v>359</v>
      </c>
      <c r="N1066" s="849">
        <v>11</v>
      </c>
      <c r="O1066" s="849">
        <v>3971</v>
      </c>
      <c r="P1066" s="837">
        <v>1.580183048149622</v>
      </c>
      <c r="Q1066" s="850">
        <v>361</v>
      </c>
    </row>
    <row r="1067" spans="1:17" ht="14.45" customHeight="1" x14ac:dyDescent="0.2">
      <c r="A1067" s="831" t="s">
        <v>7593</v>
      </c>
      <c r="B1067" s="832" t="s">
        <v>6418</v>
      </c>
      <c r="C1067" s="832" t="s">
        <v>6412</v>
      </c>
      <c r="D1067" s="832" t="s">
        <v>7594</v>
      </c>
      <c r="E1067" s="832" t="s">
        <v>7595</v>
      </c>
      <c r="F1067" s="849"/>
      <c r="G1067" s="849"/>
      <c r="H1067" s="849"/>
      <c r="I1067" s="849"/>
      <c r="J1067" s="849">
        <v>0</v>
      </c>
      <c r="K1067" s="849">
        <v>0</v>
      </c>
      <c r="L1067" s="849"/>
      <c r="M1067" s="849"/>
      <c r="N1067" s="849"/>
      <c r="O1067" s="849"/>
      <c r="P1067" s="837"/>
      <c r="Q1067" s="850"/>
    </row>
    <row r="1068" spans="1:17" ht="14.45" customHeight="1" x14ac:dyDescent="0.2">
      <c r="A1068" s="831" t="s">
        <v>7596</v>
      </c>
      <c r="B1068" s="832" t="s">
        <v>6418</v>
      </c>
      <c r="C1068" s="832" t="s">
        <v>6449</v>
      </c>
      <c r="D1068" s="832" t="s">
        <v>6500</v>
      </c>
      <c r="E1068" s="832" t="s">
        <v>6501</v>
      </c>
      <c r="F1068" s="849">
        <v>520</v>
      </c>
      <c r="G1068" s="849">
        <v>470470</v>
      </c>
      <c r="H1068" s="849">
        <v>1.3612565445026179</v>
      </c>
      <c r="I1068" s="849">
        <v>904.75</v>
      </c>
      <c r="J1068" s="849">
        <v>382</v>
      </c>
      <c r="K1068" s="849">
        <v>345614.5</v>
      </c>
      <c r="L1068" s="849">
        <v>1</v>
      </c>
      <c r="M1068" s="849">
        <v>904.75</v>
      </c>
      <c r="N1068" s="849">
        <v>2</v>
      </c>
      <c r="O1068" s="849">
        <v>1809.5</v>
      </c>
      <c r="P1068" s="837">
        <v>5.235602094240838E-3</v>
      </c>
      <c r="Q1068" s="850">
        <v>904.75</v>
      </c>
    </row>
    <row r="1069" spans="1:17" ht="14.45" customHeight="1" x14ac:dyDescent="0.2">
      <c r="A1069" s="831" t="s">
        <v>7596</v>
      </c>
      <c r="B1069" s="832" t="s">
        <v>6418</v>
      </c>
      <c r="C1069" s="832" t="s">
        <v>6449</v>
      </c>
      <c r="D1069" s="832" t="s">
        <v>6450</v>
      </c>
      <c r="E1069" s="832" t="s">
        <v>6451</v>
      </c>
      <c r="F1069" s="849">
        <v>2</v>
      </c>
      <c r="G1069" s="849">
        <v>485.28</v>
      </c>
      <c r="H1069" s="849"/>
      <c r="I1069" s="849">
        <v>242.64</v>
      </c>
      <c r="J1069" s="849"/>
      <c r="K1069" s="849"/>
      <c r="L1069" s="849"/>
      <c r="M1069" s="849"/>
      <c r="N1069" s="849">
        <v>2</v>
      </c>
      <c r="O1069" s="849">
        <v>423.08</v>
      </c>
      <c r="P1069" s="837"/>
      <c r="Q1069" s="850">
        <v>211.54</v>
      </c>
    </row>
    <row r="1070" spans="1:17" ht="14.45" customHeight="1" x14ac:dyDescent="0.2">
      <c r="A1070" s="831" t="s">
        <v>7596</v>
      </c>
      <c r="B1070" s="832" t="s">
        <v>6418</v>
      </c>
      <c r="C1070" s="832" t="s">
        <v>6449</v>
      </c>
      <c r="D1070" s="832" t="s">
        <v>6452</v>
      </c>
      <c r="E1070" s="832" t="s">
        <v>6453</v>
      </c>
      <c r="F1070" s="849">
        <v>131</v>
      </c>
      <c r="G1070" s="849">
        <v>31785.839999999978</v>
      </c>
      <c r="H1070" s="849">
        <v>0.56956521739130406</v>
      </c>
      <c r="I1070" s="849">
        <v>242.63999999999984</v>
      </c>
      <c r="J1070" s="849">
        <v>230</v>
      </c>
      <c r="K1070" s="849">
        <v>55807.19999999999</v>
      </c>
      <c r="L1070" s="849">
        <v>1</v>
      </c>
      <c r="M1070" s="849">
        <v>242.63999999999996</v>
      </c>
      <c r="N1070" s="849">
        <v>216</v>
      </c>
      <c r="O1070" s="849">
        <v>47745.240000000013</v>
      </c>
      <c r="P1070" s="837">
        <v>0.85553907022749787</v>
      </c>
      <c r="Q1070" s="850">
        <v>221.04277777777784</v>
      </c>
    </row>
    <row r="1071" spans="1:17" ht="14.45" customHeight="1" x14ac:dyDescent="0.2">
      <c r="A1071" s="831" t="s">
        <v>7596</v>
      </c>
      <c r="B1071" s="832" t="s">
        <v>6418</v>
      </c>
      <c r="C1071" s="832" t="s">
        <v>6449</v>
      </c>
      <c r="D1071" s="832" t="s">
        <v>6454</v>
      </c>
      <c r="E1071" s="832" t="s">
        <v>6455</v>
      </c>
      <c r="F1071" s="849">
        <v>7</v>
      </c>
      <c r="G1071" s="849">
        <v>1698.4799999999996</v>
      </c>
      <c r="H1071" s="849">
        <v>3.4999999999999991</v>
      </c>
      <c r="I1071" s="849">
        <v>242.63999999999993</v>
      </c>
      <c r="J1071" s="849">
        <v>2</v>
      </c>
      <c r="K1071" s="849">
        <v>485.28</v>
      </c>
      <c r="L1071" s="849">
        <v>1</v>
      </c>
      <c r="M1071" s="849">
        <v>242.64</v>
      </c>
      <c r="N1071" s="849">
        <v>2</v>
      </c>
      <c r="O1071" s="849">
        <v>423.08</v>
      </c>
      <c r="P1071" s="837">
        <v>0.8718265743488296</v>
      </c>
      <c r="Q1071" s="850">
        <v>211.54</v>
      </c>
    </row>
    <row r="1072" spans="1:17" ht="14.45" customHeight="1" x14ac:dyDescent="0.2">
      <c r="A1072" s="831" t="s">
        <v>7596</v>
      </c>
      <c r="B1072" s="832" t="s">
        <v>6418</v>
      </c>
      <c r="C1072" s="832" t="s">
        <v>6412</v>
      </c>
      <c r="D1072" s="832" t="s">
        <v>6569</v>
      </c>
      <c r="E1072" s="832" t="s">
        <v>6570</v>
      </c>
      <c r="F1072" s="849">
        <v>14</v>
      </c>
      <c r="G1072" s="849">
        <v>2744</v>
      </c>
      <c r="H1072" s="849">
        <v>0.875</v>
      </c>
      <c r="I1072" s="849">
        <v>196</v>
      </c>
      <c r="J1072" s="849">
        <v>16</v>
      </c>
      <c r="K1072" s="849">
        <v>3136</v>
      </c>
      <c r="L1072" s="849">
        <v>1</v>
      </c>
      <c r="M1072" s="849">
        <v>196</v>
      </c>
      <c r="N1072" s="849">
        <v>5</v>
      </c>
      <c r="O1072" s="849">
        <v>995</v>
      </c>
      <c r="P1072" s="837">
        <v>0.31728316326530615</v>
      </c>
      <c r="Q1072" s="850">
        <v>199</v>
      </c>
    </row>
    <row r="1073" spans="1:17" ht="14.45" customHeight="1" x14ac:dyDescent="0.2">
      <c r="A1073" s="831" t="s">
        <v>7596</v>
      </c>
      <c r="B1073" s="832" t="s">
        <v>6418</v>
      </c>
      <c r="C1073" s="832" t="s">
        <v>6412</v>
      </c>
      <c r="D1073" s="832" t="s">
        <v>6464</v>
      </c>
      <c r="E1073" s="832" t="s">
        <v>6465</v>
      </c>
      <c r="F1073" s="849">
        <v>3</v>
      </c>
      <c r="G1073" s="849">
        <v>111</v>
      </c>
      <c r="H1073" s="849">
        <v>0.75</v>
      </c>
      <c r="I1073" s="849">
        <v>37</v>
      </c>
      <c r="J1073" s="849">
        <v>4</v>
      </c>
      <c r="K1073" s="849">
        <v>148</v>
      </c>
      <c r="L1073" s="849">
        <v>1</v>
      </c>
      <c r="M1073" s="849">
        <v>37</v>
      </c>
      <c r="N1073" s="849">
        <v>1</v>
      </c>
      <c r="O1073" s="849">
        <v>38</v>
      </c>
      <c r="P1073" s="837">
        <v>0.25675675675675674</v>
      </c>
      <c r="Q1073" s="850">
        <v>38</v>
      </c>
    </row>
    <row r="1074" spans="1:17" ht="14.45" customHeight="1" x14ac:dyDescent="0.2">
      <c r="A1074" s="831" t="s">
        <v>7596</v>
      </c>
      <c r="B1074" s="832" t="s">
        <v>6418</v>
      </c>
      <c r="C1074" s="832" t="s">
        <v>6412</v>
      </c>
      <c r="D1074" s="832" t="s">
        <v>6470</v>
      </c>
      <c r="E1074" s="832" t="s">
        <v>6471</v>
      </c>
      <c r="F1074" s="849">
        <v>3510</v>
      </c>
      <c r="G1074" s="849">
        <v>881010</v>
      </c>
      <c r="H1074" s="849">
        <v>0.92955900786265055</v>
      </c>
      <c r="I1074" s="849">
        <v>251</v>
      </c>
      <c r="J1074" s="849">
        <v>3761</v>
      </c>
      <c r="K1074" s="849">
        <v>947772</v>
      </c>
      <c r="L1074" s="849">
        <v>1</v>
      </c>
      <c r="M1074" s="849">
        <v>252</v>
      </c>
      <c r="N1074" s="849">
        <v>3758</v>
      </c>
      <c r="O1074" s="849">
        <v>954532</v>
      </c>
      <c r="P1074" s="837">
        <v>1.0071325171032695</v>
      </c>
      <c r="Q1074" s="850">
        <v>254</v>
      </c>
    </row>
    <row r="1075" spans="1:17" ht="14.45" customHeight="1" x14ac:dyDescent="0.2">
      <c r="A1075" s="831" t="s">
        <v>7596</v>
      </c>
      <c r="B1075" s="832" t="s">
        <v>6418</v>
      </c>
      <c r="C1075" s="832" t="s">
        <v>6412</v>
      </c>
      <c r="D1075" s="832" t="s">
        <v>6502</v>
      </c>
      <c r="E1075" s="832" t="s">
        <v>6503</v>
      </c>
      <c r="F1075" s="849">
        <v>1563</v>
      </c>
      <c r="G1075" s="849">
        <v>196938</v>
      </c>
      <c r="H1075" s="849">
        <v>0.98263138724372445</v>
      </c>
      <c r="I1075" s="849">
        <v>126</v>
      </c>
      <c r="J1075" s="849">
        <v>1582</v>
      </c>
      <c r="K1075" s="849">
        <v>200419</v>
      </c>
      <c r="L1075" s="849">
        <v>1</v>
      </c>
      <c r="M1075" s="849">
        <v>126.68710493046777</v>
      </c>
      <c r="N1075" s="849">
        <v>1523</v>
      </c>
      <c r="O1075" s="849">
        <v>191898</v>
      </c>
      <c r="P1075" s="837">
        <v>0.95748407087152421</v>
      </c>
      <c r="Q1075" s="850">
        <v>126</v>
      </c>
    </row>
    <row r="1076" spans="1:17" ht="14.45" customHeight="1" x14ac:dyDescent="0.2">
      <c r="A1076" s="831" t="s">
        <v>7596</v>
      </c>
      <c r="B1076" s="832" t="s">
        <v>6418</v>
      </c>
      <c r="C1076" s="832" t="s">
        <v>6412</v>
      </c>
      <c r="D1076" s="832" t="s">
        <v>6506</v>
      </c>
      <c r="E1076" s="832" t="s">
        <v>6507</v>
      </c>
      <c r="F1076" s="849">
        <v>7</v>
      </c>
      <c r="G1076" s="849">
        <v>3465</v>
      </c>
      <c r="H1076" s="849">
        <v>1.7464717741935485</v>
      </c>
      <c r="I1076" s="849">
        <v>495</v>
      </c>
      <c r="J1076" s="849">
        <v>4</v>
      </c>
      <c r="K1076" s="849">
        <v>1984</v>
      </c>
      <c r="L1076" s="849">
        <v>1</v>
      </c>
      <c r="M1076" s="849">
        <v>496</v>
      </c>
      <c r="N1076" s="849">
        <v>4</v>
      </c>
      <c r="O1076" s="849">
        <v>1992</v>
      </c>
      <c r="P1076" s="837">
        <v>1.0040322580645162</v>
      </c>
      <c r="Q1076" s="850">
        <v>498</v>
      </c>
    </row>
    <row r="1077" spans="1:17" ht="14.45" customHeight="1" x14ac:dyDescent="0.2">
      <c r="A1077" s="831" t="s">
        <v>7596</v>
      </c>
      <c r="B1077" s="832" t="s">
        <v>6418</v>
      </c>
      <c r="C1077" s="832" t="s">
        <v>6412</v>
      </c>
      <c r="D1077" s="832" t="s">
        <v>6508</v>
      </c>
      <c r="E1077" s="832" t="s">
        <v>6509</v>
      </c>
      <c r="F1077" s="849">
        <v>73</v>
      </c>
      <c r="G1077" s="849">
        <v>50224</v>
      </c>
      <c r="H1077" s="849">
        <v>1.2567939542565436</v>
      </c>
      <c r="I1077" s="849">
        <v>688</v>
      </c>
      <c r="J1077" s="849">
        <v>58</v>
      </c>
      <c r="K1077" s="849">
        <v>39962</v>
      </c>
      <c r="L1077" s="849">
        <v>1</v>
      </c>
      <c r="M1077" s="849">
        <v>689</v>
      </c>
      <c r="N1077" s="849">
        <v>49</v>
      </c>
      <c r="O1077" s="849">
        <v>33859</v>
      </c>
      <c r="P1077" s="837">
        <v>0.84727991592012408</v>
      </c>
      <c r="Q1077" s="850">
        <v>691</v>
      </c>
    </row>
    <row r="1078" spans="1:17" ht="14.45" customHeight="1" x14ac:dyDescent="0.2">
      <c r="A1078" s="831" t="s">
        <v>7596</v>
      </c>
      <c r="B1078" s="832" t="s">
        <v>6418</v>
      </c>
      <c r="C1078" s="832" t="s">
        <v>6412</v>
      </c>
      <c r="D1078" s="832" t="s">
        <v>6598</v>
      </c>
      <c r="E1078" s="832" t="s">
        <v>6517</v>
      </c>
      <c r="F1078" s="849"/>
      <c r="G1078" s="849"/>
      <c r="H1078" s="849"/>
      <c r="I1078" s="849"/>
      <c r="J1078" s="849">
        <v>1</v>
      </c>
      <c r="K1078" s="849">
        <v>761</v>
      </c>
      <c r="L1078" s="849">
        <v>1</v>
      </c>
      <c r="M1078" s="849">
        <v>761</v>
      </c>
      <c r="N1078" s="849"/>
      <c r="O1078" s="849"/>
      <c r="P1078" s="837"/>
      <c r="Q1078" s="850"/>
    </row>
    <row r="1079" spans="1:17" ht="14.45" customHeight="1" x14ac:dyDescent="0.2">
      <c r="A1079" s="831" t="s">
        <v>7596</v>
      </c>
      <c r="B1079" s="832" t="s">
        <v>6418</v>
      </c>
      <c r="C1079" s="832" t="s">
        <v>6412</v>
      </c>
      <c r="D1079" s="832" t="s">
        <v>6510</v>
      </c>
      <c r="E1079" s="832" t="s">
        <v>6507</v>
      </c>
      <c r="F1079" s="849">
        <v>47</v>
      </c>
      <c r="G1079" s="849">
        <v>26696</v>
      </c>
      <c r="H1079" s="849">
        <v>0.79521015161895681</v>
      </c>
      <c r="I1079" s="849">
        <v>568</v>
      </c>
      <c r="J1079" s="849">
        <v>59</v>
      </c>
      <c r="K1079" s="849">
        <v>33571</v>
      </c>
      <c r="L1079" s="849">
        <v>1</v>
      </c>
      <c r="M1079" s="849">
        <v>569</v>
      </c>
      <c r="N1079" s="849">
        <v>40</v>
      </c>
      <c r="O1079" s="849">
        <v>22920</v>
      </c>
      <c r="P1079" s="837">
        <v>0.68273211998451044</v>
      </c>
      <c r="Q1079" s="850">
        <v>573</v>
      </c>
    </row>
    <row r="1080" spans="1:17" ht="14.45" customHeight="1" x14ac:dyDescent="0.2">
      <c r="A1080" s="831" t="s">
        <v>7596</v>
      </c>
      <c r="B1080" s="832" t="s">
        <v>6418</v>
      </c>
      <c r="C1080" s="832" t="s">
        <v>6412</v>
      </c>
      <c r="D1080" s="832" t="s">
        <v>6511</v>
      </c>
      <c r="E1080" s="832" t="s">
        <v>6509</v>
      </c>
      <c r="F1080" s="849">
        <v>1835</v>
      </c>
      <c r="G1080" s="849">
        <v>1396435</v>
      </c>
      <c r="H1080" s="849">
        <v>1.308059859755218</v>
      </c>
      <c r="I1080" s="849">
        <v>761</v>
      </c>
      <c r="J1080" s="849">
        <v>1401</v>
      </c>
      <c r="K1080" s="849">
        <v>1067562</v>
      </c>
      <c r="L1080" s="849">
        <v>1</v>
      </c>
      <c r="M1080" s="849">
        <v>762</v>
      </c>
      <c r="N1080" s="849">
        <v>909</v>
      </c>
      <c r="O1080" s="849">
        <v>696294</v>
      </c>
      <c r="P1080" s="837">
        <v>0.65222816098737124</v>
      </c>
      <c r="Q1080" s="850">
        <v>766</v>
      </c>
    </row>
    <row r="1081" spans="1:17" ht="14.45" customHeight="1" x14ac:dyDescent="0.2">
      <c r="A1081" s="831" t="s">
        <v>7596</v>
      </c>
      <c r="B1081" s="832" t="s">
        <v>6418</v>
      </c>
      <c r="C1081" s="832" t="s">
        <v>6412</v>
      </c>
      <c r="D1081" s="832" t="s">
        <v>6534</v>
      </c>
      <c r="E1081" s="832" t="s">
        <v>6535</v>
      </c>
      <c r="F1081" s="849">
        <v>3702</v>
      </c>
      <c r="G1081" s="849">
        <v>3028236</v>
      </c>
      <c r="H1081" s="849">
        <v>0.95295872512367352</v>
      </c>
      <c r="I1081" s="849">
        <v>818</v>
      </c>
      <c r="J1081" s="849">
        <v>3880</v>
      </c>
      <c r="K1081" s="849">
        <v>3177720</v>
      </c>
      <c r="L1081" s="849">
        <v>1</v>
      </c>
      <c r="M1081" s="849">
        <v>819</v>
      </c>
      <c r="N1081" s="849">
        <v>3782</v>
      </c>
      <c r="O1081" s="849">
        <v>3112586</v>
      </c>
      <c r="P1081" s="837">
        <v>0.97950291403899648</v>
      </c>
      <c r="Q1081" s="850">
        <v>823</v>
      </c>
    </row>
    <row r="1082" spans="1:17" ht="14.45" customHeight="1" x14ac:dyDescent="0.2">
      <c r="A1082" s="831" t="s">
        <v>7596</v>
      </c>
      <c r="B1082" s="832" t="s">
        <v>6418</v>
      </c>
      <c r="C1082" s="832" t="s">
        <v>6412</v>
      </c>
      <c r="D1082" s="832" t="s">
        <v>6512</v>
      </c>
      <c r="E1082" s="832" t="s">
        <v>6513</v>
      </c>
      <c r="F1082" s="849">
        <v>5</v>
      </c>
      <c r="G1082" s="849">
        <v>2310</v>
      </c>
      <c r="H1082" s="849">
        <v>2.4919093851132685</v>
      </c>
      <c r="I1082" s="849">
        <v>462</v>
      </c>
      <c r="J1082" s="849">
        <v>2</v>
      </c>
      <c r="K1082" s="849">
        <v>927</v>
      </c>
      <c r="L1082" s="849">
        <v>1</v>
      </c>
      <c r="M1082" s="849">
        <v>463.5</v>
      </c>
      <c r="N1082" s="849">
        <v>1</v>
      </c>
      <c r="O1082" s="849">
        <v>468</v>
      </c>
      <c r="P1082" s="837">
        <v>0.50485436893203883</v>
      </c>
      <c r="Q1082" s="850">
        <v>468</v>
      </c>
    </row>
    <row r="1083" spans="1:17" ht="14.45" customHeight="1" x14ac:dyDescent="0.2">
      <c r="A1083" s="831" t="s">
        <v>7596</v>
      </c>
      <c r="B1083" s="832" t="s">
        <v>6418</v>
      </c>
      <c r="C1083" s="832" t="s">
        <v>6412</v>
      </c>
      <c r="D1083" s="832" t="s">
        <v>6514</v>
      </c>
      <c r="E1083" s="832" t="s">
        <v>6493</v>
      </c>
      <c r="F1083" s="849">
        <v>102</v>
      </c>
      <c r="G1083" s="849">
        <v>45492</v>
      </c>
      <c r="H1083" s="849">
        <v>10.177181208053691</v>
      </c>
      <c r="I1083" s="849">
        <v>446</v>
      </c>
      <c r="J1083" s="849">
        <v>10</v>
      </c>
      <c r="K1083" s="849">
        <v>4470</v>
      </c>
      <c r="L1083" s="849">
        <v>1</v>
      </c>
      <c r="M1083" s="849">
        <v>447</v>
      </c>
      <c r="N1083" s="849"/>
      <c r="O1083" s="849"/>
      <c r="P1083" s="837"/>
      <c r="Q1083" s="850"/>
    </row>
    <row r="1084" spans="1:17" ht="14.45" customHeight="1" x14ac:dyDescent="0.2">
      <c r="A1084" s="831" t="s">
        <v>7596</v>
      </c>
      <c r="B1084" s="832" t="s">
        <v>6418</v>
      </c>
      <c r="C1084" s="832" t="s">
        <v>6412</v>
      </c>
      <c r="D1084" s="832" t="s">
        <v>6515</v>
      </c>
      <c r="E1084" s="832" t="s">
        <v>6491</v>
      </c>
      <c r="F1084" s="849">
        <v>230</v>
      </c>
      <c r="G1084" s="849">
        <v>167440</v>
      </c>
      <c r="H1084" s="849">
        <v>0.96373892022562446</v>
      </c>
      <c r="I1084" s="849">
        <v>728</v>
      </c>
      <c r="J1084" s="849">
        <v>238</v>
      </c>
      <c r="K1084" s="849">
        <v>173740</v>
      </c>
      <c r="L1084" s="849">
        <v>1</v>
      </c>
      <c r="M1084" s="849">
        <v>730</v>
      </c>
      <c r="N1084" s="849">
        <v>317</v>
      </c>
      <c r="O1084" s="849">
        <v>232995</v>
      </c>
      <c r="P1084" s="837">
        <v>1.3410556003223206</v>
      </c>
      <c r="Q1084" s="850">
        <v>735</v>
      </c>
    </row>
    <row r="1085" spans="1:17" ht="14.45" customHeight="1" x14ac:dyDescent="0.2">
      <c r="A1085" s="831" t="s">
        <v>7596</v>
      </c>
      <c r="B1085" s="832" t="s">
        <v>6418</v>
      </c>
      <c r="C1085" s="832" t="s">
        <v>6412</v>
      </c>
      <c r="D1085" s="832" t="s">
        <v>6516</v>
      </c>
      <c r="E1085" s="832" t="s">
        <v>6517</v>
      </c>
      <c r="F1085" s="849">
        <v>2</v>
      </c>
      <c r="G1085" s="849">
        <v>1666</v>
      </c>
      <c r="H1085" s="849">
        <v>0.99880095923261392</v>
      </c>
      <c r="I1085" s="849">
        <v>833</v>
      </c>
      <c r="J1085" s="849">
        <v>2</v>
      </c>
      <c r="K1085" s="849">
        <v>1668</v>
      </c>
      <c r="L1085" s="849">
        <v>1</v>
      </c>
      <c r="M1085" s="849">
        <v>834</v>
      </c>
      <c r="N1085" s="849">
        <v>10</v>
      </c>
      <c r="O1085" s="849">
        <v>8380</v>
      </c>
      <c r="P1085" s="837">
        <v>5.0239808153477217</v>
      </c>
      <c r="Q1085" s="850">
        <v>838</v>
      </c>
    </row>
    <row r="1086" spans="1:17" ht="14.45" customHeight="1" x14ac:dyDescent="0.2">
      <c r="A1086" s="831" t="s">
        <v>7596</v>
      </c>
      <c r="B1086" s="832" t="s">
        <v>6418</v>
      </c>
      <c r="C1086" s="832" t="s">
        <v>6412</v>
      </c>
      <c r="D1086" s="832" t="s">
        <v>6518</v>
      </c>
      <c r="E1086" s="832" t="s">
        <v>6519</v>
      </c>
      <c r="F1086" s="849">
        <v>1198</v>
      </c>
      <c r="G1086" s="849">
        <v>257570</v>
      </c>
      <c r="H1086" s="849">
        <v>0.91660290742157613</v>
      </c>
      <c r="I1086" s="849">
        <v>215</v>
      </c>
      <c r="J1086" s="849">
        <v>1307</v>
      </c>
      <c r="K1086" s="849">
        <v>281005</v>
      </c>
      <c r="L1086" s="849">
        <v>1</v>
      </c>
      <c r="M1086" s="849">
        <v>215</v>
      </c>
      <c r="N1086" s="849">
        <v>1364</v>
      </c>
      <c r="O1086" s="849">
        <v>295988</v>
      </c>
      <c r="P1086" s="837">
        <v>1.0533193359548763</v>
      </c>
      <c r="Q1086" s="850">
        <v>217</v>
      </c>
    </row>
    <row r="1087" spans="1:17" ht="14.45" customHeight="1" x14ac:dyDescent="0.2">
      <c r="A1087" s="831" t="s">
        <v>7596</v>
      </c>
      <c r="B1087" s="832" t="s">
        <v>6418</v>
      </c>
      <c r="C1087" s="832" t="s">
        <v>6412</v>
      </c>
      <c r="D1087" s="832" t="s">
        <v>6474</v>
      </c>
      <c r="E1087" s="832" t="s">
        <v>6475</v>
      </c>
      <c r="F1087" s="849">
        <v>2</v>
      </c>
      <c r="G1087" s="849">
        <v>710</v>
      </c>
      <c r="H1087" s="849">
        <v>2</v>
      </c>
      <c r="I1087" s="849">
        <v>355</v>
      </c>
      <c r="J1087" s="849">
        <v>1</v>
      </c>
      <c r="K1087" s="849">
        <v>355</v>
      </c>
      <c r="L1087" s="849">
        <v>1</v>
      </c>
      <c r="M1087" s="849">
        <v>355</v>
      </c>
      <c r="N1087" s="849">
        <v>2</v>
      </c>
      <c r="O1087" s="849">
        <v>716</v>
      </c>
      <c r="P1087" s="837">
        <v>2.0169014084507042</v>
      </c>
      <c r="Q1087" s="850">
        <v>358</v>
      </c>
    </row>
    <row r="1088" spans="1:17" ht="14.45" customHeight="1" x14ac:dyDescent="0.2">
      <c r="A1088" s="831" t="s">
        <v>7596</v>
      </c>
      <c r="B1088" s="832" t="s">
        <v>6418</v>
      </c>
      <c r="C1088" s="832" t="s">
        <v>6412</v>
      </c>
      <c r="D1088" s="832" t="s">
        <v>6520</v>
      </c>
      <c r="E1088" s="832" t="s">
        <v>6521</v>
      </c>
      <c r="F1088" s="849">
        <v>8248</v>
      </c>
      <c r="G1088" s="849">
        <v>701080</v>
      </c>
      <c r="H1088" s="849">
        <v>0.99427893929208611</v>
      </c>
      <c r="I1088" s="849">
        <v>85</v>
      </c>
      <c r="J1088" s="849">
        <v>8199</v>
      </c>
      <c r="K1088" s="849">
        <v>705114</v>
      </c>
      <c r="L1088" s="849">
        <v>1</v>
      </c>
      <c r="M1088" s="849">
        <v>86</v>
      </c>
      <c r="N1088" s="849">
        <v>7556</v>
      </c>
      <c r="O1088" s="849">
        <v>664928</v>
      </c>
      <c r="P1088" s="837">
        <v>0.94300779732071693</v>
      </c>
      <c r="Q1088" s="850">
        <v>88</v>
      </c>
    </row>
    <row r="1089" spans="1:17" ht="14.45" customHeight="1" x14ac:dyDescent="0.2">
      <c r="A1089" s="831" t="s">
        <v>7596</v>
      </c>
      <c r="B1089" s="832" t="s">
        <v>6418</v>
      </c>
      <c r="C1089" s="832" t="s">
        <v>6412</v>
      </c>
      <c r="D1089" s="832" t="s">
        <v>6476</v>
      </c>
      <c r="E1089" s="832" t="s">
        <v>6477</v>
      </c>
      <c r="F1089" s="849">
        <v>24</v>
      </c>
      <c r="G1089" s="849">
        <v>17280</v>
      </c>
      <c r="H1089" s="849">
        <v>1.263157894736842</v>
      </c>
      <c r="I1089" s="849">
        <v>720</v>
      </c>
      <c r="J1089" s="849">
        <v>19</v>
      </c>
      <c r="K1089" s="849">
        <v>13680</v>
      </c>
      <c r="L1089" s="849">
        <v>1</v>
      </c>
      <c r="M1089" s="849">
        <v>720</v>
      </c>
      <c r="N1089" s="849">
        <v>21</v>
      </c>
      <c r="O1089" s="849">
        <v>15183</v>
      </c>
      <c r="P1089" s="837">
        <v>1.1098684210526315</v>
      </c>
      <c r="Q1089" s="850">
        <v>723</v>
      </c>
    </row>
    <row r="1090" spans="1:17" ht="14.45" customHeight="1" x14ac:dyDescent="0.2">
      <c r="A1090" s="831" t="s">
        <v>7596</v>
      </c>
      <c r="B1090" s="832" t="s">
        <v>6418</v>
      </c>
      <c r="C1090" s="832" t="s">
        <v>6412</v>
      </c>
      <c r="D1090" s="832" t="s">
        <v>6573</v>
      </c>
      <c r="E1090" s="832" t="s">
        <v>6535</v>
      </c>
      <c r="F1090" s="849">
        <v>2324</v>
      </c>
      <c r="G1090" s="849">
        <v>2212448</v>
      </c>
      <c r="H1090" s="849">
        <v>0.96120214567083928</v>
      </c>
      <c r="I1090" s="849">
        <v>952</v>
      </c>
      <c r="J1090" s="849">
        <v>2416</v>
      </c>
      <c r="K1090" s="849">
        <v>2301751</v>
      </c>
      <c r="L1090" s="849">
        <v>1</v>
      </c>
      <c r="M1090" s="849">
        <v>952.71150662251659</v>
      </c>
      <c r="N1090" s="849">
        <v>2370</v>
      </c>
      <c r="O1090" s="849">
        <v>2265720</v>
      </c>
      <c r="P1090" s="837">
        <v>0.98434626508253931</v>
      </c>
      <c r="Q1090" s="850">
        <v>956</v>
      </c>
    </row>
    <row r="1091" spans="1:17" ht="14.45" customHeight="1" x14ac:dyDescent="0.2">
      <c r="A1091" s="831" t="s">
        <v>7596</v>
      </c>
      <c r="B1091" s="832" t="s">
        <v>6418</v>
      </c>
      <c r="C1091" s="832" t="s">
        <v>6412</v>
      </c>
      <c r="D1091" s="832" t="s">
        <v>6482</v>
      </c>
      <c r="E1091" s="832" t="s">
        <v>6483</v>
      </c>
      <c r="F1091" s="849">
        <v>11</v>
      </c>
      <c r="G1091" s="849">
        <v>1320</v>
      </c>
      <c r="H1091" s="849">
        <v>1.3636363636363635</v>
      </c>
      <c r="I1091" s="849">
        <v>120</v>
      </c>
      <c r="J1091" s="849">
        <v>8</v>
      </c>
      <c r="K1091" s="849">
        <v>968</v>
      </c>
      <c r="L1091" s="849">
        <v>1</v>
      </c>
      <c r="M1091" s="849">
        <v>121</v>
      </c>
      <c r="N1091" s="849"/>
      <c r="O1091" s="849"/>
      <c r="P1091" s="837"/>
      <c r="Q1091" s="850"/>
    </row>
    <row r="1092" spans="1:17" ht="14.45" customHeight="1" x14ac:dyDescent="0.2">
      <c r="A1092" s="831" t="s">
        <v>7596</v>
      </c>
      <c r="B1092" s="832" t="s">
        <v>6418</v>
      </c>
      <c r="C1092" s="832" t="s">
        <v>6412</v>
      </c>
      <c r="D1092" s="832" t="s">
        <v>6536</v>
      </c>
      <c r="E1092" s="832" t="s">
        <v>6535</v>
      </c>
      <c r="F1092" s="849">
        <v>379</v>
      </c>
      <c r="G1092" s="849">
        <v>282355</v>
      </c>
      <c r="H1092" s="849">
        <v>0.86810081904715053</v>
      </c>
      <c r="I1092" s="849">
        <v>745</v>
      </c>
      <c r="J1092" s="849">
        <v>436</v>
      </c>
      <c r="K1092" s="849">
        <v>325256</v>
      </c>
      <c r="L1092" s="849">
        <v>1</v>
      </c>
      <c r="M1092" s="849">
        <v>746</v>
      </c>
      <c r="N1092" s="849">
        <v>475</v>
      </c>
      <c r="O1092" s="849">
        <v>355300</v>
      </c>
      <c r="P1092" s="837">
        <v>1.0923703175344959</v>
      </c>
      <c r="Q1092" s="850">
        <v>748</v>
      </c>
    </row>
    <row r="1093" spans="1:17" ht="14.45" customHeight="1" x14ac:dyDescent="0.2">
      <c r="A1093" s="831" t="s">
        <v>7596</v>
      </c>
      <c r="B1093" s="832" t="s">
        <v>6418</v>
      </c>
      <c r="C1093" s="832" t="s">
        <v>6412</v>
      </c>
      <c r="D1093" s="832" t="s">
        <v>6537</v>
      </c>
      <c r="E1093" s="832" t="s">
        <v>6538</v>
      </c>
      <c r="F1093" s="849">
        <v>47</v>
      </c>
      <c r="G1093" s="849">
        <v>25521</v>
      </c>
      <c r="H1093" s="849">
        <v>0.9021846719457014</v>
      </c>
      <c r="I1093" s="849">
        <v>543</v>
      </c>
      <c r="J1093" s="849">
        <v>52</v>
      </c>
      <c r="K1093" s="849">
        <v>28288</v>
      </c>
      <c r="L1093" s="849">
        <v>1</v>
      </c>
      <c r="M1093" s="849">
        <v>544</v>
      </c>
      <c r="N1093" s="849">
        <v>34</v>
      </c>
      <c r="O1093" s="849">
        <v>18564</v>
      </c>
      <c r="P1093" s="837">
        <v>0.65625</v>
      </c>
      <c r="Q1093" s="850">
        <v>546</v>
      </c>
    </row>
    <row r="1094" spans="1:17" ht="14.45" customHeight="1" x14ac:dyDescent="0.2">
      <c r="A1094" s="831" t="s">
        <v>7596</v>
      </c>
      <c r="B1094" s="832" t="s">
        <v>6418</v>
      </c>
      <c r="C1094" s="832" t="s">
        <v>6412</v>
      </c>
      <c r="D1094" s="832" t="s">
        <v>6522</v>
      </c>
      <c r="E1094" s="832" t="s">
        <v>6523</v>
      </c>
      <c r="F1094" s="849">
        <v>20</v>
      </c>
      <c r="G1094" s="849">
        <v>6140</v>
      </c>
      <c r="H1094" s="849">
        <v>19.935064935064936</v>
      </c>
      <c r="I1094" s="849">
        <v>307</v>
      </c>
      <c r="J1094" s="849">
        <v>1</v>
      </c>
      <c r="K1094" s="849">
        <v>308</v>
      </c>
      <c r="L1094" s="849">
        <v>1</v>
      </c>
      <c r="M1094" s="849">
        <v>308</v>
      </c>
      <c r="N1094" s="849">
        <v>36</v>
      </c>
      <c r="O1094" s="849">
        <v>11160</v>
      </c>
      <c r="P1094" s="837">
        <v>36.233766233766232</v>
      </c>
      <c r="Q1094" s="850">
        <v>310</v>
      </c>
    </row>
    <row r="1095" spans="1:17" ht="14.45" customHeight="1" x14ac:dyDescent="0.2">
      <c r="A1095" s="831" t="s">
        <v>7596</v>
      </c>
      <c r="B1095" s="832" t="s">
        <v>6418</v>
      </c>
      <c r="C1095" s="832" t="s">
        <v>6412</v>
      </c>
      <c r="D1095" s="832" t="s">
        <v>6524</v>
      </c>
      <c r="E1095" s="832" t="s">
        <v>6519</v>
      </c>
      <c r="F1095" s="849">
        <v>150</v>
      </c>
      <c r="G1095" s="849">
        <v>26700</v>
      </c>
      <c r="H1095" s="849">
        <v>0.85235434956105349</v>
      </c>
      <c r="I1095" s="849">
        <v>178</v>
      </c>
      <c r="J1095" s="849">
        <v>175</v>
      </c>
      <c r="K1095" s="849">
        <v>31325</v>
      </c>
      <c r="L1095" s="849">
        <v>1</v>
      </c>
      <c r="M1095" s="849">
        <v>179</v>
      </c>
      <c r="N1095" s="849">
        <v>173</v>
      </c>
      <c r="O1095" s="849">
        <v>30967</v>
      </c>
      <c r="P1095" s="837">
        <v>0.98857142857142855</v>
      </c>
      <c r="Q1095" s="850">
        <v>179</v>
      </c>
    </row>
    <row r="1096" spans="1:17" ht="14.45" customHeight="1" x14ac:dyDescent="0.2">
      <c r="A1096" s="831" t="s">
        <v>7596</v>
      </c>
      <c r="B1096" s="832" t="s">
        <v>6418</v>
      </c>
      <c r="C1096" s="832" t="s">
        <v>6412</v>
      </c>
      <c r="D1096" s="832" t="s">
        <v>6525</v>
      </c>
      <c r="E1096" s="832" t="s">
        <v>6523</v>
      </c>
      <c r="F1096" s="849">
        <v>21</v>
      </c>
      <c r="G1096" s="849">
        <v>7980</v>
      </c>
      <c r="H1096" s="849">
        <v>0.69816272965879267</v>
      </c>
      <c r="I1096" s="849">
        <v>380</v>
      </c>
      <c r="J1096" s="849">
        <v>30</v>
      </c>
      <c r="K1096" s="849">
        <v>11430</v>
      </c>
      <c r="L1096" s="849">
        <v>1</v>
      </c>
      <c r="M1096" s="849">
        <v>381</v>
      </c>
      <c r="N1096" s="849">
        <v>15</v>
      </c>
      <c r="O1096" s="849">
        <v>5775</v>
      </c>
      <c r="P1096" s="837">
        <v>0.50524934383202103</v>
      </c>
      <c r="Q1096" s="850">
        <v>385</v>
      </c>
    </row>
    <row r="1097" spans="1:17" ht="14.45" customHeight="1" x14ac:dyDescent="0.2">
      <c r="A1097" s="831" t="s">
        <v>7596</v>
      </c>
      <c r="B1097" s="832" t="s">
        <v>6418</v>
      </c>
      <c r="C1097" s="832" t="s">
        <v>6412</v>
      </c>
      <c r="D1097" s="832" t="s">
        <v>6490</v>
      </c>
      <c r="E1097" s="832" t="s">
        <v>6491</v>
      </c>
      <c r="F1097" s="849">
        <v>3</v>
      </c>
      <c r="G1097" s="849">
        <v>1857</v>
      </c>
      <c r="H1097" s="849">
        <v>0.99838709677419357</v>
      </c>
      <c r="I1097" s="849">
        <v>619</v>
      </c>
      <c r="J1097" s="849">
        <v>3</v>
      </c>
      <c r="K1097" s="849">
        <v>1860</v>
      </c>
      <c r="L1097" s="849">
        <v>1</v>
      </c>
      <c r="M1097" s="849">
        <v>620</v>
      </c>
      <c r="N1097" s="849">
        <v>10</v>
      </c>
      <c r="O1097" s="849">
        <v>6220</v>
      </c>
      <c r="P1097" s="837">
        <v>3.3440860215053765</v>
      </c>
      <c r="Q1097" s="850">
        <v>622</v>
      </c>
    </row>
    <row r="1098" spans="1:17" ht="14.45" customHeight="1" x14ac:dyDescent="0.2">
      <c r="A1098" s="831" t="s">
        <v>7596</v>
      </c>
      <c r="B1098" s="832" t="s">
        <v>6418</v>
      </c>
      <c r="C1098" s="832" t="s">
        <v>6412</v>
      </c>
      <c r="D1098" s="832" t="s">
        <v>6576</v>
      </c>
      <c r="E1098" s="832" t="s">
        <v>6577</v>
      </c>
      <c r="F1098" s="849">
        <v>1</v>
      </c>
      <c r="G1098" s="849">
        <v>100</v>
      </c>
      <c r="H1098" s="849">
        <v>0.25</v>
      </c>
      <c r="I1098" s="849">
        <v>100</v>
      </c>
      <c r="J1098" s="849">
        <v>4</v>
      </c>
      <c r="K1098" s="849">
        <v>400</v>
      </c>
      <c r="L1098" s="849">
        <v>1</v>
      </c>
      <c r="M1098" s="849">
        <v>100</v>
      </c>
      <c r="N1098" s="849">
        <v>3</v>
      </c>
      <c r="O1098" s="849">
        <v>300</v>
      </c>
      <c r="P1098" s="837">
        <v>0.75</v>
      </c>
      <c r="Q1098" s="850">
        <v>100</v>
      </c>
    </row>
    <row r="1099" spans="1:17" ht="14.45" customHeight="1" x14ac:dyDescent="0.2">
      <c r="A1099" s="831" t="s">
        <v>7596</v>
      </c>
      <c r="B1099" s="832" t="s">
        <v>6418</v>
      </c>
      <c r="C1099" s="832" t="s">
        <v>6412</v>
      </c>
      <c r="D1099" s="832" t="s">
        <v>6578</v>
      </c>
      <c r="E1099" s="832" t="s">
        <v>6535</v>
      </c>
      <c r="F1099" s="849">
        <v>1</v>
      </c>
      <c r="G1099" s="849">
        <v>1035</v>
      </c>
      <c r="H1099" s="849"/>
      <c r="I1099" s="849">
        <v>1035</v>
      </c>
      <c r="J1099" s="849"/>
      <c r="K1099" s="849"/>
      <c r="L1099" s="849"/>
      <c r="M1099" s="849"/>
      <c r="N1099" s="849">
        <v>10</v>
      </c>
      <c r="O1099" s="849">
        <v>10400</v>
      </c>
      <c r="P1099" s="837"/>
      <c r="Q1099" s="850">
        <v>1040</v>
      </c>
    </row>
    <row r="1100" spans="1:17" ht="14.45" customHeight="1" x14ac:dyDescent="0.2">
      <c r="A1100" s="831" t="s">
        <v>7596</v>
      </c>
      <c r="B1100" s="832" t="s">
        <v>6418</v>
      </c>
      <c r="C1100" s="832" t="s">
        <v>6412</v>
      </c>
      <c r="D1100" s="832" t="s">
        <v>6528</v>
      </c>
      <c r="E1100" s="832" t="s">
        <v>6513</v>
      </c>
      <c r="F1100" s="849">
        <v>2</v>
      </c>
      <c r="G1100" s="849">
        <v>706</v>
      </c>
      <c r="H1100" s="849">
        <v>2</v>
      </c>
      <c r="I1100" s="849">
        <v>353</v>
      </c>
      <c r="J1100" s="849">
        <v>1</v>
      </c>
      <c r="K1100" s="849">
        <v>353</v>
      </c>
      <c r="L1100" s="849">
        <v>1</v>
      </c>
      <c r="M1100" s="849">
        <v>353</v>
      </c>
      <c r="N1100" s="849"/>
      <c r="O1100" s="849"/>
      <c r="P1100" s="837"/>
      <c r="Q1100" s="850"/>
    </row>
    <row r="1101" spans="1:17" ht="14.45" customHeight="1" x14ac:dyDescent="0.2">
      <c r="A1101" s="831" t="s">
        <v>7596</v>
      </c>
      <c r="B1101" s="832" t="s">
        <v>6418</v>
      </c>
      <c r="C1101" s="832" t="s">
        <v>6412</v>
      </c>
      <c r="D1101" s="832" t="s">
        <v>6492</v>
      </c>
      <c r="E1101" s="832" t="s">
        <v>6493</v>
      </c>
      <c r="F1101" s="849">
        <v>1</v>
      </c>
      <c r="G1101" s="849">
        <v>373</v>
      </c>
      <c r="H1101" s="849">
        <v>0.99732620320855614</v>
      </c>
      <c r="I1101" s="849">
        <v>373</v>
      </c>
      <c r="J1101" s="849">
        <v>1</v>
      </c>
      <c r="K1101" s="849">
        <v>374</v>
      </c>
      <c r="L1101" s="849">
        <v>1</v>
      </c>
      <c r="M1101" s="849">
        <v>374</v>
      </c>
      <c r="N1101" s="849">
        <v>1</v>
      </c>
      <c r="O1101" s="849">
        <v>376</v>
      </c>
      <c r="P1101" s="837">
        <v>1.0053475935828877</v>
      </c>
      <c r="Q1101" s="850">
        <v>376</v>
      </c>
    </row>
    <row r="1102" spans="1:17" ht="14.45" customHeight="1" x14ac:dyDescent="0.2">
      <c r="A1102" s="831" t="s">
        <v>7596</v>
      </c>
      <c r="B1102" s="832" t="s">
        <v>6418</v>
      </c>
      <c r="C1102" s="832" t="s">
        <v>6412</v>
      </c>
      <c r="D1102" s="832" t="s">
        <v>6579</v>
      </c>
      <c r="E1102" s="832" t="s">
        <v>6535</v>
      </c>
      <c r="F1102" s="849">
        <v>17</v>
      </c>
      <c r="G1102" s="849">
        <v>14943</v>
      </c>
      <c r="H1102" s="849">
        <v>0.80882273342354538</v>
      </c>
      <c r="I1102" s="849">
        <v>879</v>
      </c>
      <c r="J1102" s="849">
        <v>21</v>
      </c>
      <c r="K1102" s="849">
        <v>18475</v>
      </c>
      <c r="L1102" s="849">
        <v>1</v>
      </c>
      <c r="M1102" s="849">
        <v>879.76190476190482</v>
      </c>
      <c r="N1102" s="849">
        <v>36</v>
      </c>
      <c r="O1102" s="849">
        <v>31716</v>
      </c>
      <c r="P1102" s="837">
        <v>1.7166982408660352</v>
      </c>
      <c r="Q1102" s="850">
        <v>881</v>
      </c>
    </row>
    <row r="1103" spans="1:17" ht="14.45" customHeight="1" x14ac:dyDescent="0.2">
      <c r="A1103" s="831" t="s">
        <v>7596</v>
      </c>
      <c r="B1103" s="832" t="s">
        <v>6418</v>
      </c>
      <c r="C1103" s="832" t="s">
        <v>6412</v>
      </c>
      <c r="D1103" s="832" t="s">
        <v>6601</v>
      </c>
      <c r="E1103" s="832" t="s">
        <v>6530</v>
      </c>
      <c r="F1103" s="849">
        <v>8</v>
      </c>
      <c r="G1103" s="849">
        <v>4248</v>
      </c>
      <c r="H1103" s="849">
        <v>0.46970367094206106</v>
      </c>
      <c r="I1103" s="849">
        <v>531</v>
      </c>
      <c r="J1103" s="849">
        <v>17</v>
      </c>
      <c r="K1103" s="849">
        <v>9044</v>
      </c>
      <c r="L1103" s="849">
        <v>1</v>
      </c>
      <c r="M1103" s="849">
        <v>532</v>
      </c>
      <c r="N1103" s="849">
        <v>39</v>
      </c>
      <c r="O1103" s="849">
        <v>20826</v>
      </c>
      <c r="P1103" s="837">
        <v>2.3027421494913756</v>
      </c>
      <c r="Q1103" s="850">
        <v>534</v>
      </c>
    </row>
    <row r="1104" spans="1:17" ht="14.45" customHeight="1" x14ac:dyDescent="0.2">
      <c r="A1104" s="831" t="s">
        <v>7596</v>
      </c>
      <c r="B1104" s="832" t="s">
        <v>6418</v>
      </c>
      <c r="C1104" s="832" t="s">
        <v>6412</v>
      </c>
      <c r="D1104" s="832" t="s">
        <v>6539</v>
      </c>
      <c r="E1104" s="832" t="s">
        <v>6530</v>
      </c>
      <c r="F1104" s="849">
        <v>817</v>
      </c>
      <c r="G1104" s="849">
        <v>673208</v>
      </c>
      <c r="H1104" s="849">
        <v>0.94044610589811395</v>
      </c>
      <c r="I1104" s="849">
        <v>824</v>
      </c>
      <c r="J1104" s="849">
        <v>868</v>
      </c>
      <c r="K1104" s="849">
        <v>715839</v>
      </c>
      <c r="L1104" s="849">
        <v>1</v>
      </c>
      <c r="M1104" s="849">
        <v>824.6993087557604</v>
      </c>
      <c r="N1104" s="849">
        <v>1150</v>
      </c>
      <c r="O1104" s="849">
        <v>952200</v>
      </c>
      <c r="P1104" s="837">
        <v>1.3301873745353354</v>
      </c>
      <c r="Q1104" s="850">
        <v>828</v>
      </c>
    </row>
    <row r="1105" spans="1:17" ht="14.45" customHeight="1" x14ac:dyDescent="0.2">
      <c r="A1105" s="831" t="s">
        <v>7596</v>
      </c>
      <c r="B1105" s="832" t="s">
        <v>6418</v>
      </c>
      <c r="C1105" s="832" t="s">
        <v>6412</v>
      </c>
      <c r="D1105" s="832" t="s">
        <v>6529</v>
      </c>
      <c r="E1105" s="832" t="s">
        <v>6530</v>
      </c>
      <c r="F1105" s="849">
        <v>432</v>
      </c>
      <c r="G1105" s="849">
        <v>260928</v>
      </c>
      <c r="H1105" s="849">
        <v>1.697976182729225</v>
      </c>
      <c r="I1105" s="849">
        <v>604</v>
      </c>
      <c r="J1105" s="849">
        <v>254</v>
      </c>
      <c r="K1105" s="849">
        <v>153670</v>
      </c>
      <c r="L1105" s="849">
        <v>1</v>
      </c>
      <c r="M1105" s="849">
        <v>605</v>
      </c>
      <c r="N1105" s="849">
        <v>401</v>
      </c>
      <c r="O1105" s="849">
        <v>244209</v>
      </c>
      <c r="P1105" s="837">
        <v>1.5891781089347303</v>
      </c>
      <c r="Q1105" s="850">
        <v>609</v>
      </c>
    </row>
    <row r="1106" spans="1:17" ht="14.45" customHeight="1" x14ac:dyDescent="0.2">
      <c r="A1106" s="831" t="s">
        <v>7596</v>
      </c>
      <c r="B1106" s="832" t="s">
        <v>6418</v>
      </c>
      <c r="C1106" s="832" t="s">
        <v>6412</v>
      </c>
      <c r="D1106" s="832" t="s">
        <v>6494</v>
      </c>
      <c r="E1106" s="832" t="s">
        <v>6495</v>
      </c>
      <c r="F1106" s="849">
        <v>1</v>
      </c>
      <c r="G1106" s="849">
        <v>177</v>
      </c>
      <c r="H1106" s="849">
        <v>0.9943820224719101</v>
      </c>
      <c r="I1106" s="849">
        <v>177</v>
      </c>
      <c r="J1106" s="849">
        <v>1</v>
      </c>
      <c r="K1106" s="849">
        <v>178</v>
      </c>
      <c r="L1106" s="849">
        <v>1</v>
      </c>
      <c r="M1106" s="849">
        <v>178</v>
      </c>
      <c r="N1106" s="849"/>
      <c r="O1106" s="849"/>
      <c r="P1106" s="837"/>
      <c r="Q1106" s="850"/>
    </row>
    <row r="1107" spans="1:17" ht="14.45" customHeight="1" x14ac:dyDescent="0.2">
      <c r="A1107" s="831" t="s">
        <v>7596</v>
      </c>
      <c r="B1107" s="832" t="s">
        <v>6418</v>
      </c>
      <c r="C1107" s="832" t="s">
        <v>6412</v>
      </c>
      <c r="D1107" s="832" t="s">
        <v>6531</v>
      </c>
      <c r="E1107" s="832" t="s">
        <v>6505</v>
      </c>
      <c r="F1107" s="849"/>
      <c r="G1107" s="849"/>
      <c r="H1107" s="849"/>
      <c r="I1107" s="849"/>
      <c r="J1107" s="849">
        <v>9</v>
      </c>
      <c r="K1107" s="849">
        <v>3645</v>
      </c>
      <c r="L1107" s="849">
        <v>1</v>
      </c>
      <c r="M1107" s="849">
        <v>405</v>
      </c>
      <c r="N1107" s="849"/>
      <c r="O1107" s="849"/>
      <c r="P1107" s="837"/>
      <c r="Q1107" s="850"/>
    </row>
    <row r="1108" spans="1:17" ht="14.45" customHeight="1" x14ac:dyDescent="0.2">
      <c r="A1108" s="831" t="s">
        <v>7596</v>
      </c>
      <c r="B1108" s="832" t="s">
        <v>6418</v>
      </c>
      <c r="C1108" s="832" t="s">
        <v>6412</v>
      </c>
      <c r="D1108" s="832" t="s">
        <v>6602</v>
      </c>
      <c r="E1108" s="832" t="s">
        <v>6530</v>
      </c>
      <c r="F1108" s="849">
        <v>2</v>
      </c>
      <c r="G1108" s="849">
        <v>1502</v>
      </c>
      <c r="H1108" s="849"/>
      <c r="I1108" s="849">
        <v>751</v>
      </c>
      <c r="J1108" s="849"/>
      <c r="K1108" s="849"/>
      <c r="L1108" s="849"/>
      <c r="M1108" s="849"/>
      <c r="N1108" s="849">
        <v>4</v>
      </c>
      <c r="O1108" s="849">
        <v>3012</v>
      </c>
      <c r="P1108" s="837"/>
      <c r="Q1108" s="850">
        <v>753</v>
      </c>
    </row>
    <row r="1109" spans="1:17" ht="14.45" customHeight="1" x14ac:dyDescent="0.2">
      <c r="A1109" s="831" t="s">
        <v>7596</v>
      </c>
      <c r="B1109" s="832" t="s">
        <v>6418</v>
      </c>
      <c r="C1109" s="832" t="s">
        <v>6412</v>
      </c>
      <c r="D1109" s="832" t="s">
        <v>6580</v>
      </c>
      <c r="E1109" s="832" t="s">
        <v>6497</v>
      </c>
      <c r="F1109" s="849">
        <v>1</v>
      </c>
      <c r="G1109" s="849">
        <v>624</v>
      </c>
      <c r="H1109" s="849">
        <v>0.99839999999999995</v>
      </c>
      <c r="I1109" s="849">
        <v>624</v>
      </c>
      <c r="J1109" s="849">
        <v>1</v>
      </c>
      <c r="K1109" s="849">
        <v>625</v>
      </c>
      <c r="L1109" s="849">
        <v>1</v>
      </c>
      <c r="M1109" s="849">
        <v>625</v>
      </c>
      <c r="N1109" s="849"/>
      <c r="O1109" s="849"/>
      <c r="P1109" s="837"/>
      <c r="Q1109" s="850"/>
    </row>
    <row r="1110" spans="1:17" ht="14.45" customHeight="1" x14ac:dyDescent="0.2">
      <c r="A1110" s="831" t="s">
        <v>7596</v>
      </c>
      <c r="B1110" s="832" t="s">
        <v>6418</v>
      </c>
      <c r="C1110" s="832" t="s">
        <v>6412</v>
      </c>
      <c r="D1110" s="832" t="s">
        <v>6496</v>
      </c>
      <c r="E1110" s="832" t="s">
        <v>6497</v>
      </c>
      <c r="F1110" s="849"/>
      <c r="G1110" s="849"/>
      <c r="H1110" s="849"/>
      <c r="I1110" s="849"/>
      <c r="J1110" s="849">
        <v>1</v>
      </c>
      <c r="K1110" s="849">
        <v>539</v>
      </c>
      <c r="L1110" s="849">
        <v>1</v>
      </c>
      <c r="M1110" s="849">
        <v>539</v>
      </c>
      <c r="N1110" s="849"/>
      <c r="O1110" s="849"/>
      <c r="P1110" s="837"/>
      <c r="Q1110" s="850"/>
    </row>
    <row r="1111" spans="1:17" ht="14.45" customHeight="1" x14ac:dyDescent="0.2">
      <c r="A1111" s="831" t="s">
        <v>7596</v>
      </c>
      <c r="B1111" s="832" t="s">
        <v>6418</v>
      </c>
      <c r="C1111" s="832" t="s">
        <v>6412</v>
      </c>
      <c r="D1111" s="832" t="s">
        <v>6581</v>
      </c>
      <c r="E1111" s="832" t="s">
        <v>6582</v>
      </c>
      <c r="F1111" s="849">
        <v>1</v>
      </c>
      <c r="G1111" s="849">
        <v>1380</v>
      </c>
      <c r="H1111" s="849">
        <v>0.999275887038378</v>
      </c>
      <c r="I1111" s="849">
        <v>1380</v>
      </c>
      <c r="J1111" s="849">
        <v>1</v>
      </c>
      <c r="K1111" s="849">
        <v>1381</v>
      </c>
      <c r="L1111" s="849">
        <v>1</v>
      </c>
      <c r="M1111" s="849">
        <v>1381</v>
      </c>
      <c r="N1111" s="849"/>
      <c r="O1111" s="849"/>
      <c r="P1111" s="837"/>
      <c r="Q1111" s="850"/>
    </row>
    <row r="1112" spans="1:17" ht="14.45" customHeight="1" x14ac:dyDescent="0.2">
      <c r="A1112" s="831" t="s">
        <v>7596</v>
      </c>
      <c r="B1112" s="832" t="s">
        <v>6418</v>
      </c>
      <c r="C1112" s="832" t="s">
        <v>6412</v>
      </c>
      <c r="D1112" s="832" t="s">
        <v>6603</v>
      </c>
      <c r="E1112" s="832" t="s">
        <v>6530</v>
      </c>
      <c r="F1112" s="849"/>
      <c r="G1112" s="849"/>
      <c r="H1112" s="849"/>
      <c r="I1112" s="849"/>
      <c r="J1112" s="849">
        <v>32</v>
      </c>
      <c r="K1112" s="849">
        <v>27978</v>
      </c>
      <c r="L1112" s="849">
        <v>1</v>
      </c>
      <c r="M1112" s="849">
        <v>874.3125</v>
      </c>
      <c r="N1112" s="849">
        <v>19</v>
      </c>
      <c r="O1112" s="849">
        <v>16682</v>
      </c>
      <c r="P1112" s="837">
        <v>0.59625419972835803</v>
      </c>
      <c r="Q1112" s="850">
        <v>878</v>
      </c>
    </row>
    <row r="1113" spans="1:17" ht="14.45" customHeight="1" x14ac:dyDescent="0.2">
      <c r="A1113" s="831" t="s">
        <v>7596</v>
      </c>
      <c r="B1113" s="832" t="s">
        <v>6418</v>
      </c>
      <c r="C1113" s="832" t="s">
        <v>6412</v>
      </c>
      <c r="D1113" s="832" t="s">
        <v>6606</v>
      </c>
      <c r="E1113" s="832" t="s">
        <v>6607</v>
      </c>
      <c r="F1113" s="849">
        <v>1</v>
      </c>
      <c r="G1113" s="849">
        <v>358</v>
      </c>
      <c r="H1113" s="849"/>
      <c r="I1113" s="849">
        <v>358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5" customHeight="1" x14ac:dyDescent="0.2">
      <c r="A1114" s="831" t="s">
        <v>7597</v>
      </c>
      <c r="B1114" s="832" t="s">
        <v>6418</v>
      </c>
      <c r="C1114" s="832" t="s">
        <v>6449</v>
      </c>
      <c r="D1114" s="832" t="s">
        <v>6500</v>
      </c>
      <c r="E1114" s="832" t="s">
        <v>6501</v>
      </c>
      <c r="F1114" s="849">
        <v>293</v>
      </c>
      <c r="G1114" s="849">
        <v>265091.75</v>
      </c>
      <c r="H1114" s="849">
        <v>1.3886255924170616</v>
      </c>
      <c r="I1114" s="849">
        <v>904.75</v>
      </c>
      <c r="J1114" s="849">
        <v>211</v>
      </c>
      <c r="K1114" s="849">
        <v>190902.25</v>
      </c>
      <c r="L1114" s="849">
        <v>1</v>
      </c>
      <c r="M1114" s="849">
        <v>904.75</v>
      </c>
      <c r="N1114" s="849">
        <v>1</v>
      </c>
      <c r="O1114" s="849">
        <v>904.75</v>
      </c>
      <c r="P1114" s="837">
        <v>4.7393364928909956E-3</v>
      </c>
      <c r="Q1114" s="850">
        <v>904.75</v>
      </c>
    </row>
    <row r="1115" spans="1:17" ht="14.45" customHeight="1" x14ac:dyDescent="0.2">
      <c r="A1115" s="831" t="s">
        <v>7597</v>
      </c>
      <c r="B1115" s="832" t="s">
        <v>6418</v>
      </c>
      <c r="C1115" s="832" t="s">
        <v>6449</v>
      </c>
      <c r="D1115" s="832" t="s">
        <v>6452</v>
      </c>
      <c r="E1115" s="832" t="s">
        <v>6453</v>
      </c>
      <c r="F1115" s="849"/>
      <c r="G1115" s="849"/>
      <c r="H1115" s="849"/>
      <c r="I1115" s="849"/>
      <c r="J1115" s="849">
        <v>1</v>
      </c>
      <c r="K1115" s="849">
        <v>242.64</v>
      </c>
      <c r="L1115" s="849">
        <v>1</v>
      </c>
      <c r="M1115" s="849">
        <v>242.64</v>
      </c>
      <c r="N1115" s="849">
        <v>1</v>
      </c>
      <c r="O1115" s="849">
        <v>180.44</v>
      </c>
      <c r="P1115" s="837">
        <v>0.74365314869765908</v>
      </c>
      <c r="Q1115" s="850">
        <v>180.44</v>
      </c>
    </row>
    <row r="1116" spans="1:17" ht="14.45" customHeight="1" x14ac:dyDescent="0.2">
      <c r="A1116" s="831" t="s">
        <v>7597</v>
      </c>
      <c r="B1116" s="832" t="s">
        <v>6418</v>
      </c>
      <c r="C1116" s="832" t="s">
        <v>6449</v>
      </c>
      <c r="D1116" s="832" t="s">
        <v>6454</v>
      </c>
      <c r="E1116" s="832" t="s">
        <v>6455</v>
      </c>
      <c r="F1116" s="849"/>
      <c r="G1116" s="849"/>
      <c r="H1116" s="849"/>
      <c r="I1116" s="849"/>
      <c r="J1116" s="849">
        <v>1</v>
      </c>
      <c r="K1116" s="849">
        <v>242.64</v>
      </c>
      <c r="L1116" s="849">
        <v>1</v>
      </c>
      <c r="M1116" s="849">
        <v>242.64</v>
      </c>
      <c r="N1116" s="849"/>
      <c r="O1116" s="849"/>
      <c r="P1116" s="837"/>
      <c r="Q1116" s="850"/>
    </row>
    <row r="1117" spans="1:17" ht="14.45" customHeight="1" x14ac:dyDescent="0.2">
      <c r="A1117" s="831" t="s">
        <v>7597</v>
      </c>
      <c r="B1117" s="832" t="s">
        <v>6418</v>
      </c>
      <c r="C1117" s="832" t="s">
        <v>6412</v>
      </c>
      <c r="D1117" s="832" t="s">
        <v>6569</v>
      </c>
      <c r="E1117" s="832" t="s">
        <v>6570</v>
      </c>
      <c r="F1117" s="849">
        <v>1</v>
      </c>
      <c r="G1117" s="849">
        <v>196</v>
      </c>
      <c r="H1117" s="849">
        <v>0.2</v>
      </c>
      <c r="I1117" s="849">
        <v>196</v>
      </c>
      <c r="J1117" s="849">
        <v>5</v>
      </c>
      <c r="K1117" s="849">
        <v>980</v>
      </c>
      <c r="L1117" s="849">
        <v>1</v>
      </c>
      <c r="M1117" s="849">
        <v>196</v>
      </c>
      <c r="N1117" s="849">
        <v>3</v>
      </c>
      <c r="O1117" s="849">
        <v>597</v>
      </c>
      <c r="P1117" s="837">
        <v>0.60918367346938773</v>
      </c>
      <c r="Q1117" s="850">
        <v>199</v>
      </c>
    </row>
    <row r="1118" spans="1:17" ht="14.45" customHeight="1" x14ac:dyDescent="0.2">
      <c r="A1118" s="831" t="s">
        <v>7597</v>
      </c>
      <c r="B1118" s="832" t="s">
        <v>6418</v>
      </c>
      <c r="C1118" s="832" t="s">
        <v>6412</v>
      </c>
      <c r="D1118" s="832" t="s">
        <v>6464</v>
      </c>
      <c r="E1118" s="832" t="s">
        <v>6465</v>
      </c>
      <c r="F1118" s="849">
        <v>2</v>
      </c>
      <c r="G1118" s="849">
        <v>74</v>
      </c>
      <c r="H1118" s="849"/>
      <c r="I1118" s="849">
        <v>37</v>
      </c>
      <c r="J1118" s="849"/>
      <c r="K1118" s="849"/>
      <c r="L1118" s="849"/>
      <c r="M1118" s="849"/>
      <c r="N1118" s="849">
        <v>1</v>
      </c>
      <c r="O1118" s="849">
        <v>38</v>
      </c>
      <c r="P1118" s="837"/>
      <c r="Q1118" s="850">
        <v>38</v>
      </c>
    </row>
    <row r="1119" spans="1:17" ht="14.45" customHeight="1" x14ac:dyDescent="0.2">
      <c r="A1119" s="831" t="s">
        <v>7597</v>
      </c>
      <c r="B1119" s="832" t="s">
        <v>6418</v>
      </c>
      <c r="C1119" s="832" t="s">
        <v>6412</v>
      </c>
      <c r="D1119" s="832" t="s">
        <v>6470</v>
      </c>
      <c r="E1119" s="832" t="s">
        <v>6471</v>
      </c>
      <c r="F1119" s="849">
        <v>1814</v>
      </c>
      <c r="G1119" s="849">
        <v>455314</v>
      </c>
      <c r="H1119" s="849">
        <v>0.95699236615550176</v>
      </c>
      <c r="I1119" s="849">
        <v>251</v>
      </c>
      <c r="J1119" s="849">
        <v>1888</v>
      </c>
      <c r="K1119" s="849">
        <v>475776</v>
      </c>
      <c r="L1119" s="849">
        <v>1</v>
      </c>
      <c r="M1119" s="849">
        <v>252</v>
      </c>
      <c r="N1119" s="849">
        <v>2022</v>
      </c>
      <c r="O1119" s="849">
        <v>513588</v>
      </c>
      <c r="P1119" s="837">
        <v>1.0794743744955608</v>
      </c>
      <c r="Q1119" s="850">
        <v>254</v>
      </c>
    </row>
    <row r="1120" spans="1:17" ht="14.45" customHeight="1" x14ac:dyDescent="0.2">
      <c r="A1120" s="831" t="s">
        <v>7597</v>
      </c>
      <c r="B1120" s="832" t="s">
        <v>6418</v>
      </c>
      <c r="C1120" s="832" t="s">
        <v>6412</v>
      </c>
      <c r="D1120" s="832" t="s">
        <v>6502</v>
      </c>
      <c r="E1120" s="832" t="s">
        <v>6503</v>
      </c>
      <c r="F1120" s="849">
        <v>4050</v>
      </c>
      <c r="G1120" s="849">
        <v>510300</v>
      </c>
      <c r="H1120" s="849">
        <v>0.92519735005203441</v>
      </c>
      <c r="I1120" s="849">
        <v>126</v>
      </c>
      <c r="J1120" s="849">
        <v>4352</v>
      </c>
      <c r="K1120" s="849">
        <v>551558</v>
      </c>
      <c r="L1120" s="849">
        <v>1</v>
      </c>
      <c r="M1120" s="849">
        <v>126.73667279411765</v>
      </c>
      <c r="N1120" s="849">
        <v>3898</v>
      </c>
      <c r="O1120" s="849">
        <v>491148</v>
      </c>
      <c r="P1120" s="837">
        <v>0.89047389395131604</v>
      </c>
      <c r="Q1120" s="850">
        <v>126</v>
      </c>
    </row>
    <row r="1121" spans="1:17" ht="14.45" customHeight="1" x14ac:dyDescent="0.2">
      <c r="A1121" s="831" t="s">
        <v>7597</v>
      </c>
      <c r="B1121" s="832" t="s">
        <v>6418</v>
      </c>
      <c r="C1121" s="832" t="s">
        <v>6412</v>
      </c>
      <c r="D1121" s="832" t="s">
        <v>6504</v>
      </c>
      <c r="E1121" s="832" t="s">
        <v>6505</v>
      </c>
      <c r="F1121" s="849"/>
      <c r="G1121" s="849"/>
      <c r="H1121" s="849"/>
      <c r="I1121" s="849"/>
      <c r="J1121" s="849">
        <v>1</v>
      </c>
      <c r="K1121" s="849">
        <v>332</v>
      </c>
      <c r="L1121" s="849">
        <v>1</v>
      </c>
      <c r="M1121" s="849">
        <v>332</v>
      </c>
      <c r="N1121" s="849"/>
      <c r="O1121" s="849"/>
      <c r="P1121" s="837"/>
      <c r="Q1121" s="850"/>
    </row>
    <row r="1122" spans="1:17" ht="14.45" customHeight="1" x14ac:dyDescent="0.2">
      <c r="A1122" s="831" t="s">
        <v>7597</v>
      </c>
      <c r="B1122" s="832" t="s">
        <v>6418</v>
      </c>
      <c r="C1122" s="832" t="s">
        <v>6412</v>
      </c>
      <c r="D1122" s="832" t="s">
        <v>6506</v>
      </c>
      <c r="E1122" s="832" t="s">
        <v>6507</v>
      </c>
      <c r="F1122" s="849">
        <v>1</v>
      </c>
      <c r="G1122" s="849">
        <v>495</v>
      </c>
      <c r="H1122" s="849">
        <v>0.14256912442396313</v>
      </c>
      <c r="I1122" s="849">
        <v>495</v>
      </c>
      <c r="J1122" s="849">
        <v>7</v>
      </c>
      <c r="K1122" s="849">
        <v>3472</v>
      </c>
      <c r="L1122" s="849">
        <v>1</v>
      </c>
      <c r="M1122" s="849">
        <v>496</v>
      </c>
      <c r="N1122" s="849">
        <v>9</v>
      </c>
      <c r="O1122" s="849">
        <v>4482</v>
      </c>
      <c r="P1122" s="837">
        <v>1.2908986175115207</v>
      </c>
      <c r="Q1122" s="850">
        <v>498</v>
      </c>
    </row>
    <row r="1123" spans="1:17" ht="14.45" customHeight="1" x14ac:dyDescent="0.2">
      <c r="A1123" s="831" t="s">
        <v>7597</v>
      </c>
      <c r="B1123" s="832" t="s">
        <v>6418</v>
      </c>
      <c r="C1123" s="832" t="s">
        <v>6412</v>
      </c>
      <c r="D1123" s="832" t="s">
        <v>6508</v>
      </c>
      <c r="E1123" s="832" t="s">
        <v>6509</v>
      </c>
      <c r="F1123" s="849">
        <v>54</v>
      </c>
      <c r="G1123" s="849">
        <v>37152</v>
      </c>
      <c r="H1123" s="849">
        <v>0.80480038125771725</v>
      </c>
      <c r="I1123" s="849">
        <v>688</v>
      </c>
      <c r="J1123" s="849">
        <v>67</v>
      </c>
      <c r="K1123" s="849">
        <v>46163</v>
      </c>
      <c r="L1123" s="849">
        <v>1</v>
      </c>
      <c r="M1123" s="849">
        <v>689</v>
      </c>
      <c r="N1123" s="849">
        <v>91</v>
      </c>
      <c r="O1123" s="849">
        <v>62881</v>
      </c>
      <c r="P1123" s="837">
        <v>1.3621515066178542</v>
      </c>
      <c r="Q1123" s="850">
        <v>691</v>
      </c>
    </row>
    <row r="1124" spans="1:17" ht="14.45" customHeight="1" x14ac:dyDescent="0.2">
      <c r="A1124" s="831" t="s">
        <v>7597</v>
      </c>
      <c r="B1124" s="832" t="s">
        <v>6418</v>
      </c>
      <c r="C1124" s="832" t="s">
        <v>6412</v>
      </c>
      <c r="D1124" s="832" t="s">
        <v>6598</v>
      </c>
      <c r="E1124" s="832" t="s">
        <v>6517</v>
      </c>
      <c r="F1124" s="849"/>
      <c r="G1124" s="849"/>
      <c r="H1124" s="849"/>
      <c r="I1124" s="849"/>
      <c r="J1124" s="849">
        <v>1</v>
      </c>
      <c r="K1124" s="849">
        <v>761</v>
      </c>
      <c r="L1124" s="849">
        <v>1</v>
      </c>
      <c r="M1124" s="849">
        <v>761</v>
      </c>
      <c r="N1124" s="849"/>
      <c r="O1124" s="849"/>
      <c r="P1124" s="837"/>
      <c r="Q1124" s="850"/>
    </row>
    <row r="1125" spans="1:17" ht="14.45" customHeight="1" x14ac:dyDescent="0.2">
      <c r="A1125" s="831" t="s">
        <v>7597</v>
      </c>
      <c r="B1125" s="832" t="s">
        <v>6418</v>
      </c>
      <c r="C1125" s="832" t="s">
        <v>6412</v>
      </c>
      <c r="D1125" s="832" t="s">
        <v>6510</v>
      </c>
      <c r="E1125" s="832" t="s">
        <v>6507</v>
      </c>
      <c r="F1125" s="849">
        <v>64</v>
      </c>
      <c r="G1125" s="849">
        <v>36352</v>
      </c>
      <c r="H1125" s="849">
        <v>2.5555008787346223</v>
      </c>
      <c r="I1125" s="849">
        <v>568</v>
      </c>
      <c r="J1125" s="849">
        <v>25</v>
      </c>
      <c r="K1125" s="849">
        <v>14225</v>
      </c>
      <c r="L1125" s="849">
        <v>1</v>
      </c>
      <c r="M1125" s="849">
        <v>569</v>
      </c>
      <c r="N1125" s="849">
        <v>41</v>
      </c>
      <c r="O1125" s="849">
        <v>23493</v>
      </c>
      <c r="P1125" s="837">
        <v>1.6515289982425307</v>
      </c>
      <c r="Q1125" s="850">
        <v>573</v>
      </c>
    </row>
    <row r="1126" spans="1:17" ht="14.45" customHeight="1" x14ac:dyDescent="0.2">
      <c r="A1126" s="831" t="s">
        <v>7597</v>
      </c>
      <c r="B1126" s="832" t="s">
        <v>6418</v>
      </c>
      <c r="C1126" s="832" t="s">
        <v>6412</v>
      </c>
      <c r="D1126" s="832" t="s">
        <v>6511</v>
      </c>
      <c r="E1126" s="832" t="s">
        <v>6509</v>
      </c>
      <c r="F1126" s="849">
        <v>602</v>
      </c>
      <c r="G1126" s="849">
        <v>458122</v>
      </c>
      <c r="H1126" s="849">
        <v>1.0566080382307221</v>
      </c>
      <c r="I1126" s="849">
        <v>761</v>
      </c>
      <c r="J1126" s="849">
        <v>569</v>
      </c>
      <c r="K1126" s="849">
        <v>433578</v>
      </c>
      <c r="L1126" s="849">
        <v>1</v>
      </c>
      <c r="M1126" s="849">
        <v>762</v>
      </c>
      <c r="N1126" s="849">
        <v>443</v>
      </c>
      <c r="O1126" s="849">
        <v>339338</v>
      </c>
      <c r="P1126" s="837">
        <v>0.78264579844918336</v>
      </c>
      <c r="Q1126" s="850">
        <v>766</v>
      </c>
    </row>
    <row r="1127" spans="1:17" ht="14.45" customHeight="1" x14ac:dyDescent="0.2">
      <c r="A1127" s="831" t="s">
        <v>7597</v>
      </c>
      <c r="B1127" s="832" t="s">
        <v>6418</v>
      </c>
      <c r="C1127" s="832" t="s">
        <v>6412</v>
      </c>
      <c r="D1127" s="832" t="s">
        <v>6534</v>
      </c>
      <c r="E1127" s="832" t="s">
        <v>6535</v>
      </c>
      <c r="F1127" s="849">
        <v>1879</v>
      </c>
      <c r="G1127" s="849">
        <v>1537022</v>
      </c>
      <c r="H1127" s="849">
        <v>0.90053058479162129</v>
      </c>
      <c r="I1127" s="849">
        <v>818</v>
      </c>
      <c r="J1127" s="849">
        <v>2084</v>
      </c>
      <c r="K1127" s="849">
        <v>1706796</v>
      </c>
      <c r="L1127" s="849">
        <v>1</v>
      </c>
      <c r="M1127" s="849">
        <v>819</v>
      </c>
      <c r="N1127" s="849">
        <v>1687</v>
      </c>
      <c r="O1127" s="849">
        <v>1388401</v>
      </c>
      <c r="P1127" s="837">
        <v>0.81345456633364499</v>
      </c>
      <c r="Q1127" s="850">
        <v>823</v>
      </c>
    </row>
    <row r="1128" spans="1:17" ht="14.45" customHeight="1" x14ac:dyDescent="0.2">
      <c r="A1128" s="831" t="s">
        <v>7597</v>
      </c>
      <c r="B1128" s="832" t="s">
        <v>6418</v>
      </c>
      <c r="C1128" s="832" t="s">
        <v>6412</v>
      </c>
      <c r="D1128" s="832" t="s">
        <v>6512</v>
      </c>
      <c r="E1128" s="832" t="s">
        <v>6513</v>
      </c>
      <c r="F1128" s="849">
        <v>1</v>
      </c>
      <c r="G1128" s="849">
        <v>462</v>
      </c>
      <c r="H1128" s="849">
        <v>0.3321351545650611</v>
      </c>
      <c r="I1128" s="849">
        <v>462</v>
      </c>
      <c r="J1128" s="849">
        <v>3</v>
      </c>
      <c r="K1128" s="849">
        <v>1391</v>
      </c>
      <c r="L1128" s="849">
        <v>1</v>
      </c>
      <c r="M1128" s="849">
        <v>463.66666666666669</v>
      </c>
      <c r="N1128" s="849">
        <v>1</v>
      </c>
      <c r="O1128" s="849">
        <v>468</v>
      </c>
      <c r="P1128" s="837">
        <v>0.3364485981308411</v>
      </c>
      <c r="Q1128" s="850">
        <v>468</v>
      </c>
    </row>
    <row r="1129" spans="1:17" ht="14.45" customHeight="1" x14ac:dyDescent="0.2">
      <c r="A1129" s="831" t="s">
        <v>7597</v>
      </c>
      <c r="B1129" s="832" t="s">
        <v>6418</v>
      </c>
      <c r="C1129" s="832" t="s">
        <v>6412</v>
      </c>
      <c r="D1129" s="832" t="s">
        <v>6514</v>
      </c>
      <c r="E1129" s="832" t="s">
        <v>6493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2</v>
      </c>
      <c r="O1129" s="849">
        <v>902</v>
      </c>
      <c r="P1129" s="837"/>
      <c r="Q1129" s="850">
        <v>451</v>
      </c>
    </row>
    <row r="1130" spans="1:17" ht="14.45" customHeight="1" x14ac:dyDescent="0.2">
      <c r="A1130" s="831" t="s">
        <v>7597</v>
      </c>
      <c r="B1130" s="832" t="s">
        <v>6418</v>
      </c>
      <c r="C1130" s="832" t="s">
        <v>6412</v>
      </c>
      <c r="D1130" s="832" t="s">
        <v>6515</v>
      </c>
      <c r="E1130" s="832" t="s">
        <v>6491</v>
      </c>
      <c r="F1130" s="849">
        <v>129</v>
      </c>
      <c r="G1130" s="849">
        <v>93912</v>
      </c>
      <c r="H1130" s="849">
        <v>1.4454671386793905</v>
      </c>
      <c r="I1130" s="849">
        <v>728</v>
      </c>
      <c r="J1130" s="849">
        <v>89</v>
      </c>
      <c r="K1130" s="849">
        <v>64970</v>
      </c>
      <c r="L1130" s="849">
        <v>1</v>
      </c>
      <c r="M1130" s="849">
        <v>730</v>
      </c>
      <c r="N1130" s="849">
        <v>145</v>
      </c>
      <c r="O1130" s="849">
        <v>106575</v>
      </c>
      <c r="P1130" s="837">
        <v>1.640372479605972</v>
      </c>
      <c r="Q1130" s="850">
        <v>735</v>
      </c>
    </row>
    <row r="1131" spans="1:17" ht="14.45" customHeight="1" x14ac:dyDescent="0.2">
      <c r="A1131" s="831" t="s">
        <v>7597</v>
      </c>
      <c r="B1131" s="832" t="s">
        <v>6418</v>
      </c>
      <c r="C1131" s="832" t="s">
        <v>6412</v>
      </c>
      <c r="D1131" s="832" t="s">
        <v>6516</v>
      </c>
      <c r="E1131" s="832" t="s">
        <v>6517</v>
      </c>
      <c r="F1131" s="849">
        <v>1</v>
      </c>
      <c r="G1131" s="849">
        <v>833</v>
      </c>
      <c r="H1131" s="849"/>
      <c r="I1131" s="849">
        <v>833</v>
      </c>
      <c r="J1131" s="849"/>
      <c r="K1131" s="849"/>
      <c r="L1131" s="849"/>
      <c r="M1131" s="849"/>
      <c r="N1131" s="849">
        <v>7</v>
      </c>
      <c r="O1131" s="849">
        <v>5866</v>
      </c>
      <c r="P1131" s="837"/>
      <c r="Q1131" s="850">
        <v>838</v>
      </c>
    </row>
    <row r="1132" spans="1:17" ht="14.45" customHeight="1" x14ac:dyDescent="0.2">
      <c r="A1132" s="831" t="s">
        <v>7597</v>
      </c>
      <c r="B1132" s="832" t="s">
        <v>6418</v>
      </c>
      <c r="C1132" s="832" t="s">
        <v>6412</v>
      </c>
      <c r="D1132" s="832" t="s">
        <v>6518</v>
      </c>
      <c r="E1132" s="832" t="s">
        <v>6519</v>
      </c>
      <c r="F1132" s="849">
        <v>632</v>
      </c>
      <c r="G1132" s="849">
        <v>135880</v>
      </c>
      <c r="H1132" s="849">
        <v>0.87899860917941586</v>
      </c>
      <c r="I1132" s="849">
        <v>215</v>
      </c>
      <c r="J1132" s="849">
        <v>719</v>
      </c>
      <c r="K1132" s="849">
        <v>154585</v>
      </c>
      <c r="L1132" s="849">
        <v>1</v>
      </c>
      <c r="M1132" s="849">
        <v>215</v>
      </c>
      <c r="N1132" s="849">
        <v>655</v>
      </c>
      <c r="O1132" s="849">
        <v>142135</v>
      </c>
      <c r="P1132" s="837">
        <v>0.91946178477860074</v>
      </c>
      <c r="Q1132" s="850">
        <v>217</v>
      </c>
    </row>
    <row r="1133" spans="1:17" ht="14.45" customHeight="1" x14ac:dyDescent="0.2">
      <c r="A1133" s="831" t="s">
        <v>7597</v>
      </c>
      <c r="B1133" s="832" t="s">
        <v>6418</v>
      </c>
      <c r="C1133" s="832" t="s">
        <v>6412</v>
      </c>
      <c r="D1133" s="832" t="s">
        <v>6472</v>
      </c>
      <c r="E1133" s="832" t="s">
        <v>6473</v>
      </c>
      <c r="F1133" s="849"/>
      <c r="G1133" s="849"/>
      <c r="H1133" s="849"/>
      <c r="I1133" s="849"/>
      <c r="J1133" s="849">
        <v>1</v>
      </c>
      <c r="K1133" s="849">
        <v>702</v>
      </c>
      <c r="L1133" s="849">
        <v>1</v>
      </c>
      <c r="M1133" s="849">
        <v>702</v>
      </c>
      <c r="N1133" s="849"/>
      <c r="O1133" s="849"/>
      <c r="P1133" s="837"/>
      <c r="Q1133" s="850"/>
    </row>
    <row r="1134" spans="1:17" ht="14.45" customHeight="1" x14ac:dyDescent="0.2">
      <c r="A1134" s="831" t="s">
        <v>7597</v>
      </c>
      <c r="B1134" s="832" t="s">
        <v>6418</v>
      </c>
      <c r="C1134" s="832" t="s">
        <v>6412</v>
      </c>
      <c r="D1134" s="832" t="s">
        <v>6474</v>
      </c>
      <c r="E1134" s="832" t="s">
        <v>6475</v>
      </c>
      <c r="F1134" s="849">
        <v>4</v>
      </c>
      <c r="G1134" s="849">
        <v>1420</v>
      </c>
      <c r="H1134" s="849">
        <v>1</v>
      </c>
      <c r="I1134" s="849">
        <v>355</v>
      </c>
      <c r="J1134" s="849">
        <v>4</v>
      </c>
      <c r="K1134" s="849">
        <v>1420</v>
      </c>
      <c r="L1134" s="849">
        <v>1</v>
      </c>
      <c r="M1134" s="849">
        <v>355</v>
      </c>
      <c r="N1134" s="849">
        <v>1</v>
      </c>
      <c r="O1134" s="849">
        <v>358</v>
      </c>
      <c r="P1134" s="837">
        <v>0.25211267605633803</v>
      </c>
      <c r="Q1134" s="850">
        <v>358</v>
      </c>
    </row>
    <row r="1135" spans="1:17" ht="14.45" customHeight="1" x14ac:dyDescent="0.2">
      <c r="A1135" s="831" t="s">
        <v>7597</v>
      </c>
      <c r="B1135" s="832" t="s">
        <v>6418</v>
      </c>
      <c r="C1135" s="832" t="s">
        <v>6412</v>
      </c>
      <c r="D1135" s="832" t="s">
        <v>6520</v>
      </c>
      <c r="E1135" s="832" t="s">
        <v>6521</v>
      </c>
      <c r="F1135" s="849">
        <v>4911</v>
      </c>
      <c r="G1135" s="849">
        <v>417435</v>
      </c>
      <c r="H1135" s="849">
        <v>0.91101639430127801</v>
      </c>
      <c r="I1135" s="849">
        <v>85</v>
      </c>
      <c r="J1135" s="849">
        <v>5328</v>
      </c>
      <c r="K1135" s="849">
        <v>458208</v>
      </c>
      <c r="L1135" s="849">
        <v>1</v>
      </c>
      <c r="M1135" s="849">
        <v>86</v>
      </c>
      <c r="N1135" s="849">
        <v>4712</v>
      </c>
      <c r="O1135" s="849">
        <v>414656</v>
      </c>
      <c r="P1135" s="837">
        <v>0.90495146309099794</v>
      </c>
      <c r="Q1135" s="850">
        <v>88</v>
      </c>
    </row>
    <row r="1136" spans="1:17" ht="14.45" customHeight="1" x14ac:dyDescent="0.2">
      <c r="A1136" s="831" t="s">
        <v>7597</v>
      </c>
      <c r="B1136" s="832" t="s">
        <v>6418</v>
      </c>
      <c r="C1136" s="832" t="s">
        <v>6412</v>
      </c>
      <c r="D1136" s="832" t="s">
        <v>6476</v>
      </c>
      <c r="E1136" s="832" t="s">
        <v>6477</v>
      </c>
      <c r="F1136" s="849">
        <v>8</v>
      </c>
      <c r="G1136" s="849">
        <v>5760</v>
      </c>
      <c r="H1136" s="849">
        <v>0.88888888888888884</v>
      </c>
      <c r="I1136" s="849">
        <v>720</v>
      </c>
      <c r="J1136" s="849">
        <v>9</v>
      </c>
      <c r="K1136" s="849">
        <v>6480</v>
      </c>
      <c r="L1136" s="849">
        <v>1</v>
      </c>
      <c r="M1136" s="849">
        <v>720</v>
      </c>
      <c r="N1136" s="849">
        <v>9</v>
      </c>
      <c r="O1136" s="849">
        <v>6507</v>
      </c>
      <c r="P1136" s="837">
        <v>1.0041666666666667</v>
      </c>
      <c r="Q1136" s="850">
        <v>723</v>
      </c>
    </row>
    <row r="1137" spans="1:17" ht="14.45" customHeight="1" x14ac:dyDescent="0.2">
      <c r="A1137" s="831" t="s">
        <v>7597</v>
      </c>
      <c r="B1137" s="832" t="s">
        <v>6418</v>
      </c>
      <c r="C1137" s="832" t="s">
        <v>6412</v>
      </c>
      <c r="D1137" s="832" t="s">
        <v>6573</v>
      </c>
      <c r="E1137" s="832" t="s">
        <v>6535</v>
      </c>
      <c r="F1137" s="849">
        <v>2262</v>
      </c>
      <c r="G1137" s="849">
        <v>2153424</v>
      </c>
      <c r="H1137" s="849">
        <v>0.89659203893099637</v>
      </c>
      <c r="I1137" s="849">
        <v>952</v>
      </c>
      <c r="J1137" s="849">
        <v>2521</v>
      </c>
      <c r="K1137" s="849">
        <v>2401788</v>
      </c>
      <c r="L1137" s="849">
        <v>1</v>
      </c>
      <c r="M1137" s="849">
        <v>952.71241570805239</v>
      </c>
      <c r="N1137" s="849">
        <v>2429</v>
      </c>
      <c r="O1137" s="849">
        <v>2322124</v>
      </c>
      <c r="P1137" s="837">
        <v>0.96683137729058521</v>
      </c>
      <c r="Q1137" s="850">
        <v>956</v>
      </c>
    </row>
    <row r="1138" spans="1:17" ht="14.45" customHeight="1" x14ac:dyDescent="0.2">
      <c r="A1138" s="831" t="s">
        <v>7597</v>
      </c>
      <c r="B1138" s="832" t="s">
        <v>6418</v>
      </c>
      <c r="C1138" s="832" t="s">
        <v>6412</v>
      </c>
      <c r="D1138" s="832" t="s">
        <v>6482</v>
      </c>
      <c r="E1138" s="832" t="s">
        <v>6483</v>
      </c>
      <c r="F1138" s="849">
        <v>12</v>
      </c>
      <c r="G1138" s="849">
        <v>1440</v>
      </c>
      <c r="H1138" s="849">
        <v>1.3223140495867769</v>
      </c>
      <c r="I1138" s="849">
        <v>120</v>
      </c>
      <c r="J1138" s="849">
        <v>9</v>
      </c>
      <c r="K1138" s="849">
        <v>1089</v>
      </c>
      <c r="L1138" s="849">
        <v>1</v>
      </c>
      <c r="M1138" s="849">
        <v>121</v>
      </c>
      <c r="N1138" s="849">
        <v>7</v>
      </c>
      <c r="O1138" s="849">
        <v>854</v>
      </c>
      <c r="P1138" s="837">
        <v>0.78420569329660239</v>
      </c>
      <c r="Q1138" s="850">
        <v>122</v>
      </c>
    </row>
    <row r="1139" spans="1:17" ht="14.45" customHeight="1" x14ac:dyDescent="0.2">
      <c r="A1139" s="831" t="s">
        <v>7597</v>
      </c>
      <c r="B1139" s="832" t="s">
        <v>6418</v>
      </c>
      <c r="C1139" s="832" t="s">
        <v>6412</v>
      </c>
      <c r="D1139" s="832" t="s">
        <v>6536</v>
      </c>
      <c r="E1139" s="832" t="s">
        <v>6535</v>
      </c>
      <c r="F1139" s="849">
        <v>85</v>
      </c>
      <c r="G1139" s="849">
        <v>63325</v>
      </c>
      <c r="H1139" s="849">
        <v>1.3915747373972662</v>
      </c>
      <c r="I1139" s="849">
        <v>745</v>
      </c>
      <c r="J1139" s="849">
        <v>61</v>
      </c>
      <c r="K1139" s="849">
        <v>45506</v>
      </c>
      <c r="L1139" s="849">
        <v>1</v>
      </c>
      <c r="M1139" s="849">
        <v>746</v>
      </c>
      <c r="N1139" s="849">
        <v>50</v>
      </c>
      <c r="O1139" s="849">
        <v>37400</v>
      </c>
      <c r="P1139" s="837">
        <v>0.82186964356348613</v>
      </c>
      <c r="Q1139" s="850">
        <v>748</v>
      </c>
    </row>
    <row r="1140" spans="1:17" ht="14.45" customHeight="1" x14ac:dyDescent="0.2">
      <c r="A1140" s="831" t="s">
        <v>7597</v>
      </c>
      <c r="B1140" s="832" t="s">
        <v>6418</v>
      </c>
      <c r="C1140" s="832" t="s">
        <v>6412</v>
      </c>
      <c r="D1140" s="832" t="s">
        <v>6574</v>
      </c>
      <c r="E1140" s="832" t="s">
        <v>6575</v>
      </c>
      <c r="F1140" s="849">
        <v>2</v>
      </c>
      <c r="G1140" s="849">
        <v>116</v>
      </c>
      <c r="H1140" s="849"/>
      <c r="I1140" s="849">
        <v>58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5" customHeight="1" x14ac:dyDescent="0.2">
      <c r="A1141" s="831" t="s">
        <v>7597</v>
      </c>
      <c r="B1141" s="832" t="s">
        <v>6418</v>
      </c>
      <c r="C1141" s="832" t="s">
        <v>6412</v>
      </c>
      <c r="D1141" s="832" t="s">
        <v>6537</v>
      </c>
      <c r="E1141" s="832" t="s">
        <v>6538</v>
      </c>
      <c r="F1141" s="849">
        <v>12</v>
      </c>
      <c r="G1141" s="849">
        <v>6516</v>
      </c>
      <c r="H1141" s="849">
        <v>2.3955882352941176</v>
      </c>
      <c r="I1141" s="849">
        <v>543</v>
      </c>
      <c r="J1141" s="849">
        <v>5</v>
      </c>
      <c r="K1141" s="849">
        <v>2720</v>
      </c>
      <c r="L1141" s="849">
        <v>1</v>
      </c>
      <c r="M1141" s="849">
        <v>544</v>
      </c>
      <c r="N1141" s="849">
        <v>10</v>
      </c>
      <c r="O1141" s="849">
        <v>5460</v>
      </c>
      <c r="P1141" s="837">
        <v>2.0073529411764706</v>
      </c>
      <c r="Q1141" s="850">
        <v>546</v>
      </c>
    </row>
    <row r="1142" spans="1:17" ht="14.45" customHeight="1" x14ac:dyDescent="0.2">
      <c r="A1142" s="831" t="s">
        <v>7597</v>
      </c>
      <c r="B1142" s="832" t="s">
        <v>6418</v>
      </c>
      <c r="C1142" s="832" t="s">
        <v>6412</v>
      </c>
      <c r="D1142" s="832" t="s">
        <v>6522</v>
      </c>
      <c r="E1142" s="832" t="s">
        <v>6523</v>
      </c>
      <c r="F1142" s="849">
        <v>1</v>
      </c>
      <c r="G1142" s="849">
        <v>307</v>
      </c>
      <c r="H1142" s="849">
        <v>0.19935064935064936</v>
      </c>
      <c r="I1142" s="849">
        <v>307</v>
      </c>
      <c r="J1142" s="849">
        <v>5</v>
      </c>
      <c r="K1142" s="849">
        <v>1540</v>
      </c>
      <c r="L1142" s="849">
        <v>1</v>
      </c>
      <c r="M1142" s="849">
        <v>308</v>
      </c>
      <c r="N1142" s="849">
        <v>3</v>
      </c>
      <c r="O1142" s="849">
        <v>930</v>
      </c>
      <c r="P1142" s="837">
        <v>0.60389610389610393</v>
      </c>
      <c r="Q1142" s="850">
        <v>310</v>
      </c>
    </row>
    <row r="1143" spans="1:17" ht="14.45" customHeight="1" x14ac:dyDescent="0.2">
      <c r="A1143" s="831" t="s">
        <v>7597</v>
      </c>
      <c r="B1143" s="832" t="s">
        <v>6418</v>
      </c>
      <c r="C1143" s="832" t="s">
        <v>6412</v>
      </c>
      <c r="D1143" s="832" t="s">
        <v>6524</v>
      </c>
      <c r="E1143" s="832" t="s">
        <v>6519</v>
      </c>
      <c r="F1143" s="849">
        <v>31</v>
      </c>
      <c r="G1143" s="849">
        <v>5518</v>
      </c>
      <c r="H1143" s="849">
        <v>1.4679436020218144</v>
      </c>
      <c r="I1143" s="849">
        <v>178</v>
      </c>
      <c r="J1143" s="849">
        <v>21</v>
      </c>
      <c r="K1143" s="849">
        <v>3759</v>
      </c>
      <c r="L1143" s="849">
        <v>1</v>
      </c>
      <c r="M1143" s="849">
        <v>179</v>
      </c>
      <c r="N1143" s="849">
        <v>36</v>
      </c>
      <c r="O1143" s="849">
        <v>6444</v>
      </c>
      <c r="P1143" s="837">
        <v>1.7142857142857142</v>
      </c>
      <c r="Q1143" s="850">
        <v>179</v>
      </c>
    </row>
    <row r="1144" spans="1:17" ht="14.45" customHeight="1" x14ac:dyDescent="0.2">
      <c r="A1144" s="831" t="s">
        <v>7597</v>
      </c>
      <c r="B1144" s="832" t="s">
        <v>6418</v>
      </c>
      <c r="C1144" s="832" t="s">
        <v>6412</v>
      </c>
      <c r="D1144" s="832" t="s">
        <v>6525</v>
      </c>
      <c r="E1144" s="832" t="s">
        <v>6523</v>
      </c>
      <c r="F1144" s="849">
        <v>11</v>
      </c>
      <c r="G1144" s="849">
        <v>4180</v>
      </c>
      <c r="H1144" s="849">
        <v>0.57742782152230976</v>
      </c>
      <c r="I1144" s="849">
        <v>380</v>
      </c>
      <c r="J1144" s="849">
        <v>19</v>
      </c>
      <c r="K1144" s="849">
        <v>7239</v>
      </c>
      <c r="L1144" s="849">
        <v>1</v>
      </c>
      <c r="M1144" s="849">
        <v>381</v>
      </c>
      <c r="N1144" s="849">
        <v>22</v>
      </c>
      <c r="O1144" s="849">
        <v>8470</v>
      </c>
      <c r="P1144" s="837">
        <v>1.1700511120320487</v>
      </c>
      <c r="Q1144" s="850">
        <v>385</v>
      </c>
    </row>
    <row r="1145" spans="1:17" ht="14.45" customHeight="1" x14ac:dyDescent="0.2">
      <c r="A1145" s="831" t="s">
        <v>7597</v>
      </c>
      <c r="B1145" s="832" t="s">
        <v>6418</v>
      </c>
      <c r="C1145" s="832" t="s">
        <v>6412</v>
      </c>
      <c r="D1145" s="832" t="s">
        <v>6490</v>
      </c>
      <c r="E1145" s="832" t="s">
        <v>6491</v>
      </c>
      <c r="F1145" s="849">
        <v>10</v>
      </c>
      <c r="G1145" s="849">
        <v>6190</v>
      </c>
      <c r="H1145" s="849">
        <v>1.1093189964157706</v>
      </c>
      <c r="I1145" s="849">
        <v>619</v>
      </c>
      <c r="J1145" s="849">
        <v>9</v>
      </c>
      <c r="K1145" s="849">
        <v>5580</v>
      </c>
      <c r="L1145" s="849">
        <v>1</v>
      </c>
      <c r="M1145" s="849">
        <v>620</v>
      </c>
      <c r="N1145" s="849">
        <v>12</v>
      </c>
      <c r="O1145" s="849">
        <v>7464</v>
      </c>
      <c r="P1145" s="837">
        <v>1.3376344086021505</v>
      </c>
      <c r="Q1145" s="850">
        <v>622</v>
      </c>
    </row>
    <row r="1146" spans="1:17" ht="14.45" customHeight="1" x14ac:dyDescent="0.2">
      <c r="A1146" s="831" t="s">
        <v>7597</v>
      </c>
      <c r="B1146" s="832" t="s">
        <v>6418</v>
      </c>
      <c r="C1146" s="832" t="s">
        <v>6412</v>
      </c>
      <c r="D1146" s="832" t="s">
        <v>6576</v>
      </c>
      <c r="E1146" s="832" t="s">
        <v>6577</v>
      </c>
      <c r="F1146" s="849">
        <v>12</v>
      </c>
      <c r="G1146" s="849">
        <v>1200</v>
      </c>
      <c r="H1146" s="849">
        <v>0.44444444444444442</v>
      </c>
      <c r="I1146" s="849">
        <v>100</v>
      </c>
      <c r="J1146" s="849">
        <v>27</v>
      </c>
      <c r="K1146" s="849">
        <v>2700</v>
      </c>
      <c r="L1146" s="849">
        <v>1</v>
      </c>
      <c r="M1146" s="849">
        <v>100</v>
      </c>
      <c r="N1146" s="849">
        <v>20</v>
      </c>
      <c r="O1146" s="849">
        <v>2000</v>
      </c>
      <c r="P1146" s="837">
        <v>0.7407407407407407</v>
      </c>
      <c r="Q1146" s="850">
        <v>100</v>
      </c>
    </row>
    <row r="1147" spans="1:17" ht="14.45" customHeight="1" x14ac:dyDescent="0.2">
      <c r="A1147" s="831" t="s">
        <v>7597</v>
      </c>
      <c r="B1147" s="832" t="s">
        <v>6418</v>
      </c>
      <c r="C1147" s="832" t="s">
        <v>6412</v>
      </c>
      <c r="D1147" s="832" t="s">
        <v>6578</v>
      </c>
      <c r="E1147" s="832" t="s">
        <v>6535</v>
      </c>
      <c r="F1147" s="849">
        <v>7</v>
      </c>
      <c r="G1147" s="849">
        <v>7245</v>
      </c>
      <c r="H1147" s="849">
        <v>0.14271924986210702</v>
      </c>
      <c r="I1147" s="849">
        <v>1035</v>
      </c>
      <c r="J1147" s="849">
        <v>49</v>
      </c>
      <c r="K1147" s="849">
        <v>50764</v>
      </c>
      <c r="L1147" s="849">
        <v>1</v>
      </c>
      <c r="M1147" s="849">
        <v>1036</v>
      </c>
      <c r="N1147" s="849">
        <v>26</v>
      </c>
      <c r="O1147" s="849">
        <v>27040</v>
      </c>
      <c r="P1147" s="837">
        <v>0.53266094082420612</v>
      </c>
      <c r="Q1147" s="850">
        <v>1040</v>
      </c>
    </row>
    <row r="1148" spans="1:17" ht="14.45" customHeight="1" x14ac:dyDescent="0.2">
      <c r="A1148" s="831" t="s">
        <v>7597</v>
      </c>
      <c r="B1148" s="832" t="s">
        <v>6418</v>
      </c>
      <c r="C1148" s="832" t="s">
        <v>6412</v>
      </c>
      <c r="D1148" s="832" t="s">
        <v>6528</v>
      </c>
      <c r="E1148" s="832" t="s">
        <v>6513</v>
      </c>
      <c r="F1148" s="849"/>
      <c r="G1148" s="849"/>
      <c r="H1148" s="849"/>
      <c r="I1148" s="849"/>
      <c r="J1148" s="849">
        <v>1</v>
      </c>
      <c r="K1148" s="849">
        <v>353</v>
      </c>
      <c r="L1148" s="849">
        <v>1</v>
      </c>
      <c r="M1148" s="849">
        <v>353</v>
      </c>
      <c r="N1148" s="849">
        <v>1</v>
      </c>
      <c r="O1148" s="849">
        <v>355</v>
      </c>
      <c r="P1148" s="837">
        <v>1.0056657223796035</v>
      </c>
      <c r="Q1148" s="850">
        <v>355</v>
      </c>
    </row>
    <row r="1149" spans="1:17" ht="14.45" customHeight="1" x14ac:dyDescent="0.2">
      <c r="A1149" s="831" t="s">
        <v>7597</v>
      </c>
      <c r="B1149" s="832" t="s">
        <v>6418</v>
      </c>
      <c r="C1149" s="832" t="s">
        <v>6412</v>
      </c>
      <c r="D1149" s="832" t="s">
        <v>6601</v>
      </c>
      <c r="E1149" s="832" t="s">
        <v>6530</v>
      </c>
      <c r="F1149" s="849">
        <v>14</v>
      </c>
      <c r="G1149" s="849">
        <v>7434</v>
      </c>
      <c r="H1149" s="849">
        <v>0.45076400679117146</v>
      </c>
      <c r="I1149" s="849">
        <v>531</v>
      </c>
      <c r="J1149" s="849">
        <v>31</v>
      </c>
      <c r="K1149" s="849">
        <v>16492</v>
      </c>
      <c r="L1149" s="849">
        <v>1</v>
      </c>
      <c r="M1149" s="849">
        <v>532</v>
      </c>
      <c r="N1149" s="849">
        <v>27</v>
      </c>
      <c r="O1149" s="849">
        <v>14418</v>
      </c>
      <c r="P1149" s="837">
        <v>0.87424205675479016</v>
      </c>
      <c r="Q1149" s="850">
        <v>534</v>
      </c>
    </row>
    <row r="1150" spans="1:17" ht="14.45" customHeight="1" x14ac:dyDescent="0.2">
      <c r="A1150" s="831" t="s">
        <v>7597</v>
      </c>
      <c r="B1150" s="832" t="s">
        <v>6418</v>
      </c>
      <c r="C1150" s="832" t="s">
        <v>6412</v>
      </c>
      <c r="D1150" s="832" t="s">
        <v>6539</v>
      </c>
      <c r="E1150" s="832" t="s">
        <v>6530</v>
      </c>
      <c r="F1150" s="849">
        <v>24</v>
      </c>
      <c r="G1150" s="849">
        <v>19776</v>
      </c>
      <c r="H1150" s="849">
        <v>1.1414718614718615</v>
      </c>
      <c r="I1150" s="849">
        <v>824</v>
      </c>
      <c r="J1150" s="849">
        <v>21</v>
      </c>
      <c r="K1150" s="849">
        <v>17325</v>
      </c>
      <c r="L1150" s="849">
        <v>1</v>
      </c>
      <c r="M1150" s="849">
        <v>825</v>
      </c>
      <c r="N1150" s="849">
        <v>30</v>
      </c>
      <c r="O1150" s="849">
        <v>24840</v>
      </c>
      <c r="P1150" s="837">
        <v>1.4337662337662338</v>
      </c>
      <c r="Q1150" s="850">
        <v>828</v>
      </c>
    </row>
    <row r="1151" spans="1:17" ht="14.45" customHeight="1" x14ac:dyDescent="0.2">
      <c r="A1151" s="831" t="s">
        <v>7597</v>
      </c>
      <c r="B1151" s="832" t="s">
        <v>6418</v>
      </c>
      <c r="C1151" s="832" t="s">
        <v>6412</v>
      </c>
      <c r="D1151" s="832" t="s">
        <v>6529</v>
      </c>
      <c r="E1151" s="832" t="s">
        <v>6530</v>
      </c>
      <c r="F1151" s="849">
        <v>379</v>
      </c>
      <c r="G1151" s="849">
        <v>228916</v>
      </c>
      <c r="H1151" s="849">
        <v>1.3659695080108603</v>
      </c>
      <c r="I1151" s="849">
        <v>604</v>
      </c>
      <c r="J1151" s="849">
        <v>277</v>
      </c>
      <c r="K1151" s="849">
        <v>167585</v>
      </c>
      <c r="L1151" s="849">
        <v>1</v>
      </c>
      <c r="M1151" s="849">
        <v>605</v>
      </c>
      <c r="N1151" s="849">
        <v>390</v>
      </c>
      <c r="O1151" s="849">
        <v>237510</v>
      </c>
      <c r="P1151" s="837">
        <v>1.4172509472804846</v>
      </c>
      <c r="Q1151" s="850">
        <v>609</v>
      </c>
    </row>
    <row r="1152" spans="1:17" ht="14.45" customHeight="1" x14ac:dyDescent="0.2">
      <c r="A1152" s="831" t="s">
        <v>7597</v>
      </c>
      <c r="B1152" s="832" t="s">
        <v>6418</v>
      </c>
      <c r="C1152" s="832" t="s">
        <v>6412</v>
      </c>
      <c r="D1152" s="832" t="s">
        <v>6494</v>
      </c>
      <c r="E1152" s="832" t="s">
        <v>6495</v>
      </c>
      <c r="F1152" s="849"/>
      <c r="G1152" s="849"/>
      <c r="H1152" s="849"/>
      <c r="I1152" s="849"/>
      <c r="J1152" s="849"/>
      <c r="K1152" s="849"/>
      <c r="L1152" s="849"/>
      <c r="M1152" s="849"/>
      <c r="N1152" s="849">
        <v>1</v>
      </c>
      <c r="O1152" s="849">
        <v>179</v>
      </c>
      <c r="P1152" s="837"/>
      <c r="Q1152" s="850">
        <v>179</v>
      </c>
    </row>
    <row r="1153" spans="1:17" ht="14.45" customHeight="1" x14ac:dyDescent="0.2">
      <c r="A1153" s="831" t="s">
        <v>7597</v>
      </c>
      <c r="B1153" s="832" t="s">
        <v>6418</v>
      </c>
      <c r="C1153" s="832" t="s">
        <v>6412</v>
      </c>
      <c r="D1153" s="832" t="s">
        <v>6531</v>
      </c>
      <c r="E1153" s="832" t="s">
        <v>6505</v>
      </c>
      <c r="F1153" s="849">
        <v>3</v>
      </c>
      <c r="G1153" s="849">
        <v>1212</v>
      </c>
      <c r="H1153" s="849"/>
      <c r="I1153" s="849">
        <v>404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5" customHeight="1" x14ac:dyDescent="0.2">
      <c r="A1154" s="831" t="s">
        <v>7597</v>
      </c>
      <c r="B1154" s="832" t="s">
        <v>6418</v>
      </c>
      <c r="C1154" s="832" t="s">
        <v>6412</v>
      </c>
      <c r="D1154" s="832" t="s">
        <v>6580</v>
      </c>
      <c r="E1154" s="832" t="s">
        <v>6497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1</v>
      </c>
      <c r="O1154" s="849">
        <v>627</v>
      </c>
      <c r="P1154" s="837"/>
      <c r="Q1154" s="850">
        <v>627</v>
      </c>
    </row>
    <row r="1155" spans="1:17" ht="14.45" customHeight="1" x14ac:dyDescent="0.2">
      <c r="A1155" s="831" t="s">
        <v>7597</v>
      </c>
      <c r="B1155" s="832" t="s">
        <v>6418</v>
      </c>
      <c r="C1155" s="832" t="s">
        <v>6412</v>
      </c>
      <c r="D1155" s="832" t="s">
        <v>6606</v>
      </c>
      <c r="E1155" s="832" t="s">
        <v>6607</v>
      </c>
      <c r="F1155" s="849"/>
      <c r="G1155" s="849"/>
      <c r="H1155" s="849"/>
      <c r="I1155" s="849"/>
      <c r="J1155" s="849"/>
      <c r="K1155" s="849"/>
      <c r="L1155" s="849"/>
      <c r="M1155" s="849"/>
      <c r="N1155" s="849">
        <v>1</v>
      </c>
      <c r="O1155" s="849">
        <v>361</v>
      </c>
      <c r="P1155" s="837"/>
      <c r="Q1155" s="850">
        <v>361</v>
      </c>
    </row>
    <row r="1156" spans="1:17" ht="14.45" customHeight="1" x14ac:dyDescent="0.2">
      <c r="A1156" s="831" t="s">
        <v>7598</v>
      </c>
      <c r="B1156" s="832" t="s">
        <v>6418</v>
      </c>
      <c r="C1156" s="832" t="s">
        <v>6449</v>
      </c>
      <c r="D1156" s="832" t="s">
        <v>6500</v>
      </c>
      <c r="E1156" s="832" t="s">
        <v>6501</v>
      </c>
      <c r="F1156" s="849">
        <v>13</v>
      </c>
      <c r="G1156" s="849">
        <v>11761.75</v>
      </c>
      <c r="H1156" s="849">
        <v>1.625</v>
      </c>
      <c r="I1156" s="849">
        <v>904.75</v>
      </c>
      <c r="J1156" s="849">
        <v>8</v>
      </c>
      <c r="K1156" s="849">
        <v>7238</v>
      </c>
      <c r="L1156" s="849">
        <v>1</v>
      </c>
      <c r="M1156" s="849">
        <v>904.75</v>
      </c>
      <c r="N1156" s="849">
        <v>1</v>
      </c>
      <c r="O1156" s="849">
        <v>904.75</v>
      </c>
      <c r="P1156" s="837">
        <v>0.125</v>
      </c>
      <c r="Q1156" s="850">
        <v>904.75</v>
      </c>
    </row>
    <row r="1157" spans="1:17" ht="14.45" customHeight="1" x14ac:dyDescent="0.2">
      <c r="A1157" s="831" t="s">
        <v>7598</v>
      </c>
      <c r="B1157" s="832" t="s">
        <v>6418</v>
      </c>
      <c r="C1157" s="832" t="s">
        <v>6412</v>
      </c>
      <c r="D1157" s="832" t="s">
        <v>6569</v>
      </c>
      <c r="E1157" s="832" t="s">
        <v>6570</v>
      </c>
      <c r="F1157" s="849"/>
      <c r="G1157" s="849"/>
      <c r="H1157" s="849"/>
      <c r="I1157" s="849"/>
      <c r="J1157" s="849">
        <v>1</v>
      </c>
      <c r="K1157" s="849">
        <v>196</v>
      </c>
      <c r="L1157" s="849">
        <v>1</v>
      </c>
      <c r="M1157" s="849">
        <v>196</v>
      </c>
      <c r="N1157" s="849"/>
      <c r="O1157" s="849"/>
      <c r="P1157" s="837"/>
      <c r="Q1157" s="850"/>
    </row>
    <row r="1158" spans="1:17" ht="14.45" customHeight="1" x14ac:dyDescent="0.2">
      <c r="A1158" s="831" t="s">
        <v>7598</v>
      </c>
      <c r="B1158" s="832" t="s">
        <v>6418</v>
      </c>
      <c r="C1158" s="832" t="s">
        <v>6412</v>
      </c>
      <c r="D1158" s="832" t="s">
        <v>6464</v>
      </c>
      <c r="E1158" s="832" t="s">
        <v>6465</v>
      </c>
      <c r="F1158" s="849">
        <v>4</v>
      </c>
      <c r="G1158" s="849">
        <v>148</v>
      </c>
      <c r="H1158" s="849">
        <v>2</v>
      </c>
      <c r="I1158" s="849">
        <v>37</v>
      </c>
      <c r="J1158" s="849">
        <v>2</v>
      </c>
      <c r="K1158" s="849">
        <v>74</v>
      </c>
      <c r="L1158" s="849">
        <v>1</v>
      </c>
      <c r="M1158" s="849">
        <v>37</v>
      </c>
      <c r="N1158" s="849">
        <v>5</v>
      </c>
      <c r="O1158" s="849">
        <v>190</v>
      </c>
      <c r="P1158" s="837">
        <v>2.5675675675675675</v>
      </c>
      <c r="Q1158" s="850">
        <v>38</v>
      </c>
    </row>
    <row r="1159" spans="1:17" ht="14.45" customHeight="1" x14ac:dyDescent="0.2">
      <c r="A1159" s="831" t="s">
        <v>7598</v>
      </c>
      <c r="B1159" s="832" t="s">
        <v>6418</v>
      </c>
      <c r="C1159" s="832" t="s">
        <v>6412</v>
      </c>
      <c r="D1159" s="832" t="s">
        <v>6470</v>
      </c>
      <c r="E1159" s="832" t="s">
        <v>6471</v>
      </c>
      <c r="F1159" s="849">
        <v>1487</v>
      </c>
      <c r="G1159" s="849">
        <v>373237</v>
      </c>
      <c r="H1159" s="849">
        <v>1.0549139646361869</v>
      </c>
      <c r="I1159" s="849">
        <v>251</v>
      </c>
      <c r="J1159" s="849">
        <v>1404</v>
      </c>
      <c r="K1159" s="849">
        <v>353808</v>
      </c>
      <c r="L1159" s="849">
        <v>1</v>
      </c>
      <c r="M1159" s="849">
        <v>252</v>
      </c>
      <c r="N1159" s="849">
        <v>1596</v>
      </c>
      <c r="O1159" s="849">
        <v>405384</v>
      </c>
      <c r="P1159" s="837">
        <v>1.1457739791073125</v>
      </c>
      <c r="Q1159" s="850">
        <v>254</v>
      </c>
    </row>
    <row r="1160" spans="1:17" ht="14.45" customHeight="1" x14ac:dyDescent="0.2">
      <c r="A1160" s="831" t="s">
        <v>7598</v>
      </c>
      <c r="B1160" s="832" t="s">
        <v>6418</v>
      </c>
      <c r="C1160" s="832" t="s">
        <v>6412</v>
      </c>
      <c r="D1160" s="832" t="s">
        <v>6502</v>
      </c>
      <c r="E1160" s="832" t="s">
        <v>6503</v>
      </c>
      <c r="F1160" s="849">
        <v>3058</v>
      </c>
      <c r="G1160" s="849">
        <v>385308</v>
      </c>
      <c r="H1160" s="849">
        <v>1.0186623097483405</v>
      </c>
      <c r="I1160" s="849">
        <v>126</v>
      </c>
      <c r="J1160" s="849">
        <v>2985</v>
      </c>
      <c r="K1160" s="849">
        <v>378249</v>
      </c>
      <c r="L1160" s="849">
        <v>1</v>
      </c>
      <c r="M1160" s="849">
        <v>126.71658291457287</v>
      </c>
      <c r="N1160" s="849">
        <v>3414</v>
      </c>
      <c r="O1160" s="849">
        <v>430164</v>
      </c>
      <c r="P1160" s="837">
        <v>1.1372508585614238</v>
      </c>
      <c r="Q1160" s="850">
        <v>126</v>
      </c>
    </row>
    <row r="1161" spans="1:17" ht="14.45" customHeight="1" x14ac:dyDescent="0.2">
      <c r="A1161" s="831" t="s">
        <v>7598</v>
      </c>
      <c r="B1161" s="832" t="s">
        <v>6418</v>
      </c>
      <c r="C1161" s="832" t="s">
        <v>6412</v>
      </c>
      <c r="D1161" s="832" t="s">
        <v>6506</v>
      </c>
      <c r="E1161" s="832" t="s">
        <v>6507</v>
      </c>
      <c r="F1161" s="849"/>
      <c r="G1161" s="849"/>
      <c r="H1161" s="849"/>
      <c r="I1161" s="849"/>
      <c r="J1161" s="849">
        <v>1</v>
      </c>
      <c r="K1161" s="849">
        <v>496</v>
      </c>
      <c r="L1161" s="849">
        <v>1</v>
      </c>
      <c r="M1161" s="849">
        <v>496</v>
      </c>
      <c r="N1161" s="849"/>
      <c r="O1161" s="849"/>
      <c r="P1161" s="837"/>
      <c r="Q1161" s="850"/>
    </row>
    <row r="1162" spans="1:17" ht="14.45" customHeight="1" x14ac:dyDescent="0.2">
      <c r="A1162" s="831" t="s">
        <v>7598</v>
      </c>
      <c r="B1162" s="832" t="s">
        <v>6418</v>
      </c>
      <c r="C1162" s="832" t="s">
        <v>6412</v>
      </c>
      <c r="D1162" s="832" t="s">
        <v>6508</v>
      </c>
      <c r="E1162" s="832" t="s">
        <v>6509</v>
      </c>
      <c r="F1162" s="849">
        <v>3</v>
      </c>
      <c r="G1162" s="849">
        <v>2064</v>
      </c>
      <c r="H1162" s="849">
        <v>0.74891146589259794</v>
      </c>
      <c r="I1162" s="849">
        <v>688</v>
      </c>
      <c r="J1162" s="849">
        <v>4</v>
      </c>
      <c r="K1162" s="849">
        <v>2756</v>
      </c>
      <c r="L1162" s="849">
        <v>1</v>
      </c>
      <c r="M1162" s="849">
        <v>689</v>
      </c>
      <c r="N1162" s="849">
        <v>9</v>
      </c>
      <c r="O1162" s="849">
        <v>6219</v>
      </c>
      <c r="P1162" s="837">
        <v>2.2565312046444124</v>
      </c>
      <c r="Q1162" s="850">
        <v>691</v>
      </c>
    </row>
    <row r="1163" spans="1:17" ht="14.45" customHeight="1" x14ac:dyDescent="0.2">
      <c r="A1163" s="831" t="s">
        <v>7598</v>
      </c>
      <c r="B1163" s="832" t="s">
        <v>6418</v>
      </c>
      <c r="C1163" s="832" t="s">
        <v>6412</v>
      </c>
      <c r="D1163" s="832" t="s">
        <v>6510</v>
      </c>
      <c r="E1163" s="832" t="s">
        <v>6507</v>
      </c>
      <c r="F1163" s="849">
        <v>3</v>
      </c>
      <c r="G1163" s="849">
        <v>1704</v>
      </c>
      <c r="H1163" s="849">
        <v>0.42781822746673359</v>
      </c>
      <c r="I1163" s="849">
        <v>568</v>
      </c>
      <c r="J1163" s="849">
        <v>7</v>
      </c>
      <c r="K1163" s="849">
        <v>3983</v>
      </c>
      <c r="L1163" s="849">
        <v>1</v>
      </c>
      <c r="M1163" s="849">
        <v>569</v>
      </c>
      <c r="N1163" s="849">
        <v>8</v>
      </c>
      <c r="O1163" s="849">
        <v>4584</v>
      </c>
      <c r="P1163" s="837">
        <v>1.1508912879738891</v>
      </c>
      <c r="Q1163" s="850">
        <v>573</v>
      </c>
    </row>
    <row r="1164" spans="1:17" ht="14.45" customHeight="1" x14ac:dyDescent="0.2">
      <c r="A1164" s="831" t="s">
        <v>7598</v>
      </c>
      <c r="B1164" s="832" t="s">
        <v>6418</v>
      </c>
      <c r="C1164" s="832" t="s">
        <v>6412</v>
      </c>
      <c r="D1164" s="832" t="s">
        <v>6511</v>
      </c>
      <c r="E1164" s="832" t="s">
        <v>6509</v>
      </c>
      <c r="F1164" s="849">
        <v>2</v>
      </c>
      <c r="G1164" s="849">
        <v>1522</v>
      </c>
      <c r="H1164" s="849">
        <v>0.66579177602799655</v>
      </c>
      <c r="I1164" s="849">
        <v>761</v>
      </c>
      <c r="J1164" s="849">
        <v>3</v>
      </c>
      <c r="K1164" s="849">
        <v>2286</v>
      </c>
      <c r="L1164" s="849">
        <v>1</v>
      </c>
      <c r="M1164" s="849">
        <v>762</v>
      </c>
      <c r="N1164" s="849">
        <v>10</v>
      </c>
      <c r="O1164" s="849">
        <v>7660</v>
      </c>
      <c r="P1164" s="837">
        <v>3.3508311461067368</v>
      </c>
      <c r="Q1164" s="850">
        <v>766</v>
      </c>
    </row>
    <row r="1165" spans="1:17" ht="14.45" customHeight="1" x14ac:dyDescent="0.2">
      <c r="A1165" s="831" t="s">
        <v>7598</v>
      </c>
      <c r="B1165" s="832" t="s">
        <v>6418</v>
      </c>
      <c r="C1165" s="832" t="s">
        <v>6412</v>
      </c>
      <c r="D1165" s="832" t="s">
        <v>6534</v>
      </c>
      <c r="E1165" s="832" t="s">
        <v>6535</v>
      </c>
      <c r="F1165" s="849">
        <v>1078</v>
      </c>
      <c r="G1165" s="849">
        <v>881804</v>
      </c>
      <c r="H1165" s="849">
        <v>0.86689513742653834</v>
      </c>
      <c r="I1165" s="849">
        <v>818</v>
      </c>
      <c r="J1165" s="849">
        <v>1242</v>
      </c>
      <c r="K1165" s="849">
        <v>1017198</v>
      </c>
      <c r="L1165" s="849">
        <v>1</v>
      </c>
      <c r="M1165" s="849">
        <v>819</v>
      </c>
      <c r="N1165" s="849">
        <v>1384</v>
      </c>
      <c r="O1165" s="849">
        <v>1139032</v>
      </c>
      <c r="P1165" s="837">
        <v>1.1197741246050426</v>
      </c>
      <c r="Q1165" s="850">
        <v>823</v>
      </c>
    </row>
    <row r="1166" spans="1:17" ht="14.45" customHeight="1" x14ac:dyDescent="0.2">
      <c r="A1166" s="831" t="s">
        <v>7598</v>
      </c>
      <c r="B1166" s="832" t="s">
        <v>6418</v>
      </c>
      <c r="C1166" s="832" t="s">
        <v>6412</v>
      </c>
      <c r="D1166" s="832" t="s">
        <v>6512</v>
      </c>
      <c r="E1166" s="832" t="s">
        <v>6513</v>
      </c>
      <c r="F1166" s="849">
        <v>1</v>
      </c>
      <c r="G1166" s="849">
        <v>462</v>
      </c>
      <c r="H1166" s="849"/>
      <c r="I1166" s="849">
        <v>462</v>
      </c>
      <c r="J1166" s="849"/>
      <c r="K1166" s="849"/>
      <c r="L1166" s="849"/>
      <c r="M1166" s="849"/>
      <c r="N1166" s="849">
        <v>2</v>
      </c>
      <c r="O1166" s="849">
        <v>936</v>
      </c>
      <c r="P1166" s="837"/>
      <c r="Q1166" s="850">
        <v>468</v>
      </c>
    </row>
    <row r="1167" spans="1:17" ht="14.45" customHeight="1" x14ac:dyDescent="0.2">
      <c r="A1167" s="831" t="s">
        <v>7598</v>
      </c>
      <c r="B1167" s="832" t="s">
        <v>6418</v>
      </c>
      <c r="C1167" s="832" t="s">
        <v>6412</v>
      </c>
      <c r="D1167" s="832" t="s">
        <v>6518</v>
      </c>
      <c r="E1167" s="832" t="s">
        <v>6519</v>
      </c>
      <c r="F1167" s="849">
        <v>250</v>
      </c>
      <c r="G1167" s="849">
        <v>53750</v>
      </c>
      <c r="H1167" s="849">
        <v>0.90579710144927539</v>
      </c>
      <c r="I1167" s="849">
        <v>215</v>
      </c>
      <c r="J1167" s="849">
        <v>276</v>
      </c>
      <c r="K1167" s="849">
        <v>59340</v>
      </c>
      <c r="L1167" s="849">
        <v>1</v>
      </c>
      <c r="M1167" s="849">
        <v>215</v>
      </c>
      <c r="N1167" s="849">
        <v>334</v>
      </c>
      <c r="O1167" s="849">
        <v>72478</v>
      </c>
      <c r="P1167" s="837">
        <v>1.2214020896528479</v>
      </c>
      <c r="Q1167" s="850">
        <v>217</v>
      </c>
    </row>
    <row r="1168" spans="1:17" ht="14.45" customHeight="1" x14ac:dyDescent="0.2">
      <c r="A1168" s="831" t="s">
        <v>7598</v>
      </c>
      <c r="B1168" s="832" t="s">
        <v>6418</v>
      </c>
      <c r="C1168" s="832" t="s">
        <v>6412</v>
      </c>
      <c r="D1168" s="832" t="s">
        <v>6472</v>
      </c>
      <c r="E1168" s="832" t="s">
        <v>6473</v>
      </c>
      <c r="F1168" s="849">
        <v>2</v>
      </c>
      <c r="G1168" s="849">
        <v>1402</v>
      </c>
      <c r="H1168" s="849"/>
      <c r="I1168" s="849">
        <v>701</v>
      </c>
      <c r="J1168" s="849"/>
      <c r="K1168" s="849"/>
      <c r="L1168" s="849"/>
      <c r="M1168" s="849"/>
      <c r="N1168" s="849">
        <v>2</v>
      </c>
      <c r="O1168" s="849">
        <v>1414</v>
      </c>
      <c r="P1168" s="837"/>
      <c r="Q1168" s="850">
        <v>707</v>
      </c>
    </row>
    <row r="1169" spans="1:17" ht="14.45" customHeight="1" x14ac:dyDescent="0.2">
      <c r="A1169" s="831" t="s">
        <v>7598</v>
      </c>
      <c r="B1169" s="832" t="s">
        <v>6418</v>
      </c>
      <c r="C1169" s="832" t="s">
        <v>6412</v>
      </c>
      <c r="D1169" s="832" t="s">
        <v>6474</v>
      </c>
      <c r="E1169" s="832" t="s">
        <v>6475</v>
      </c>
      <c r="F1169" s="849">
        <v>5</v>
      </c>
      <c r="G1169" s="849">
        <v>1775</v>
      </c>
      <c r="H1169" s="849">
        <v>0.625</v>
      </c>
      <c r="I1169" s="849">
        <v>355</v>
      </c>
      <c r="J1169" s="849">
        <v>8</v>
      </c>
      <c r="K1169" s="849">
        <v>2840</v>
      </c>
      <c r="L1169" s="849">
        <v>1</v>
      </c>
      <c r="M1169" s="849">
        <v>355</v>
      </c>
      <c r="N1169" s="849">
        <v>9</v>
      </c>
      <c r="O1169" s="849">
        <v>3222</v>
      </c>
      <c r="P1169" s="837">
        <v>1.1345070422535211</v>
      </c>
      <c r="Q1169" s="850">
        <v>358</v>
      </c>
    </row>
    <row r="1170" spans="1:17" ht="14.45" customHeight="1" x14ac:dyDescent="0.2">
      <c r="A1170" s="831" t="s">
        <v>7598</v>
      </c>
      <c r="B1170" s="832" t="s">
        <v>6418</v>
      </c>
      <c r="C1170" s="832" t="s">
        <v>6412</v>
      </c>
      <c r="D1170" s="832" t="s">
        <v>6520</v>
      </c>
      <c r="E1170" s="832" t="s">
        <v>6521</v>
      </c>
      <c r="F1170" s="849">
        <v>3461</v>
      </c>
      <c r="G1170" s="849">
        <v>294185</v>
      </c>
      <c r="H1170" s="849">
        <v>0.96740831842576025</v>
      </c>
      <c r="I1170" s="849">
        <v>85</v>
      </c>
      <c r="J1170" s="849">
        <v>3536</v>
      </c>
      <c r="K1170" s="849">
        <v>304096</v>
      </c>
      <c r="L1170" s="849">
        <v>1</v>
      </c>
      <c r="M1170" s="849">
        <v>86</v>
      </c>
      <c r="N1170" s="849">
        <v>3676</v>
      </c>
      <c r="O1170" s="849">
        <v>323488</v>
      </c>
      <c r="P1170" s="837">
        <v>1.0637693359991582</v>
      </c>
      <c r="Q1170" s="850">
        <v>88</v>
      </c>
    </row>
    <row r="1171" spans="1:17" ht="14.45" customHeight="1" x14ac:dyDescent="0.2">
      <c r="A1171" s="831" t="s">
        <v>7598</v>
      </c>
      <c r="B1171" s="832" t="s">
        <v>6418</v>
      </c>
      <c r="C1171" s="832" t="s">
        <v>6412</v>
      </c>
      <c r="D1171" s="832" t="s">
        <v>6476</v>
      </c>
      <c r="E1171" s="832" t="s">
        <v>6477</v>
      </c>
      <c r="F1171" s="849">
        <v>14</v>
      </c>
      <c r="G1171" s="849">
        <v>10080</v>
      </c>
      <c r="H1171" s="849">
        <v>0.82352941176470584</v>
      </c>
      <c r="I1171" s="849">
        <v>720</v>
      </c>
      <c r="J1171" s="849">
        <v>17</v>
      </c>
      <c r="K1171" s="849">
        <v>12240</v>
      </c>
      <c r="L1171" s="849">
        <v>1</v>
      </c>
      <c r="M1171" s="849">
        <v>720</v>
      </c>
      <c r="N1171" s="849">
        <v>20</v>
      </c>
      <c r="O1171" s="849">
        <v>14460</v>
      </c>
      <c r="P1171" s="837">
        <v>1.1813725490196079</v>
      </c>
      <c r="Q1171" s="850">
        <v>723</v>
      </c>
    </row>
    <row r="1172" spans="1:17" ht="14.45" customHeight="1" x14ac:dyDescent="0.2">
      <c r="A1172" s="831" t="s">
        <v>7598</v>
      </c>
      <c r="B1172" s="832" t="s">
        <v>6418</v>
      </c>
      <c r="C1172" s="832" t="s">
        <v>6412</v>
      </c>
      <c r="D1172" s="832" t="s">
        <v>6573</v>
      </c>
      <c r="E1172" s="832" t="s">
        <v>6535</v>
      </c>
      <c r="F1172" s="849">
        <v>102</v>
      </c>
      <c r="G1172" s="849">
        <v>97104</v>
      </c>
      <c r="H1172" s="849">
        <v>1.7276754737123032</v>
      </c>
      <c r="I1172" s="849">
        <v>952</v>
      </c>
      <c r="J1172" s="849">
        <v>59</v>
      </c>
      <c r="K1172" s="849">
        <v>56205</v>
      </c>
      <c r="L1172" s="849">
        <v>1</v>
      </c>
      <c r="M1172" s="849">
        <v>952.62711864406776</v>
      </c>
      <c r="N1172" s="849">
        <v>154</v>
      </c>
      <c r="O1172" s="849">
        <v>147224</v>
      </c>
      <c r="P1172" s="837">
        <v>2.6194110844230942</v>
      </c>
      <c r="Q1172" s="850">
        <v>956</v>
      </c>
    </row>
    <row r="1173" spans="1:17" ht="14.45" customHeight="1" x14ac:dyDescent="0.2">
      <c r="A1173" s="831" t="s">
        <v>7598</v>
      </c>
      <c r="B1173" s="832" t="s">
        <v>6418</v>
      </c>
      <c r="C1173" s="832" t="s">
        <v>6412</v>
      </c>
      <c r="D1173" s="832" t="s">
        <v>6482</v>
      </c>
      <c r="E1173" s="832" t="s">
        <v>6483</v>
      </c>
      <c r="F1173" s="849">
        <v>1</v>
      </c>
      <c r="G1173" s="849">
        <v>120</v>
      </c>
      <c r="H1173" s="849"/>
      <c r="I1173" s="849">
        <v>120</v>
      </c>
      <c r="J1173" s="849"/>
      <c r="K1173" s="849"/>
      <c r="L1173" s="849"/>
      <c r="M1173" s="849"/>
      <c r="N1173" s="849">
        <v>16</v>
      </c>
      <c r="O1173" s="849">
        <v>1952</v>
      </c>
      <c r="P1173" s="837"/>
      <c r="Q1173" s="850">
        <v>122</v>
      </c>
    </row>
    <row r="1174" spans="1:17" ht="14.45" customHeight="1" x14ac:dyDescent="0.2">
      <c r="A1174" s="831" t="s">
        <v>7598</v>
      </c>
      <c r="B1174" s="832" t="s">
        <v>6418</v>
      </c>
      <c r="C1174" s="832" t="s">
        <v>6412</v>
      </c>
      <c r="D1174" s="832" t="s">
        <v>6536</v>
      </c>
      <c r="E1174" s="832" t="s">
        <v>6535</v>
      </c>
      <c r="F1174" s="849">
        <v>2261</v>
      </c>
      <c r="G1174" s="849">
        <v>1684445</v>
      </c>
      <c r="H1174" s="849">
        <v>1.0120883769165416</v>
      </c>
      <c r="I1174" s="849">
        <v>745</v>
      </c>
      <c r="J1174" s="849">
        <v>2231</v>
      </c>
      <c r="K1174" s="849">
        <v>1664326</v>
      </c>
      <c r="L1174" s="849">
        <v>1</v>
      </c>
      <c r="M1174" s="849">
        <v>746</v>
      </c>
      <c r="N1174" s="849">
        <v>2161</v>
      </c>
      <c r="O1174" s="849">
        <v>1616428</v>
      </c>
      <c r="P1174" s="837">
        <v>0.97122078246689647</v>
      </c>
      <c r="Q1174" s="850">
        <v>748</v>
      </c>
    </row>
    <row r="1175" spans="1:17" ht="14.45" customHeight="1" x14ac:dyDescent="0.2">
      <c r="A1175" s="831" t="s">
        <v>7598</v>
      </c>
      <c r="B1175" s="832" t="s">
        <v>6418</v>
      </c>
      <c r="C1175" s="832" t="s">
        <v>6412</v>
      </c>
      <c r="D1175" s="832" t="s">
        <v>6574</v>
      </c>
      <c r="E1175" s="832" t="s">
        <v>6575</v>
      </c>
      <c r="F1175" s="849"/>
      <c r="G1175" s="849"/>
      <c r="H1175" s="849"/>
      <c r="I1175" s="849"/>
      <c r="J1175" s="849">
        <v>1</v>
      </c>
      <c r="K1175" s="849">
        <v>58</v>
      </c>
      <c r="L1175" s="849">
        <v>1</v>
      </c>
      <c r="M1175" s="849">
        <v>58</v>
      </c>
      <c r="N1175" s="849">
        <v>1</v>
      </c>
      <c r="O1175" s="849">
        <v>59</v>
      </c>
      <c r="P1175" s="837">
        <v>1.0172413793103448</v>
      </c>
      <c r="Q1175" s="850">
        <v>59</v>
      </c>
    </row>
    <row r="1176" spans="1:17" ht="14.45" customHeight="1" x14ac:dyDescent="0.2">
      <c r="A1176" s="831" t="s">
        <v>7598</v>
      </c>
      <c r="B1176" s="832" t="s">
        <v>6418</v>
      </c>
      <c r="C1176" s="832" t="s">
        <v>6412</v>
      </c>
      <c r="D1176" s="832" t="s">
        <v>6537</v>
      </c>
      <c r="E1176" s="832" t="s">
        <v>6538</v>
      </c>
      <c r="F1176" s="849">
        <v>11</v>
      </c>
      <c r="G1176" s="849">
        <v>5973</v>
      </c>
      <c r="H1176" s="849">
        <v>0.47738171355498721</v>
      </c>
      <c r="I1176" s="849">
        <v>543</v>
      </c>
      <c r="J1176" s="849">
        <v>23</v>
      </c>
      <c r="K1176" s="849">
        <v>12512</v>
      </c>
      <c r="L1176" s="849">
        <v>1</v>
      </c>
      <c r="M1176" s="849">
        <v>544</v>
      </c>
      <c r="N1176" s="849">
        <v>19</v>
      </c>
      <c r="O1176" s="849">
        <v>10374</v>
      </c>
      <c r="P1176" s="837">
        <v>0.82912404092071612</v>
      </c>
      <c r="Q1176" s="850">
        <v>546</v>
      </c>
    </row>
    <row r="1177" spans="1:17" ht="14.45" customHeight="1" x14ac:dyDescent="0.2">
      <c r="A1177" s="831" t="s">
        <v>7598</v>
      </c>
      <c r="B1177" s="832" t="s">
        <v>6418</v>
      </c>
      <c r="C1177" s="832" t="s">
        <v>6412</v>
      </c>
      <c r="D1177" s="832" t="s">
        <v>6522</v>
      </c>
      <c r="E1177" s="832" t="s">
        <v>6523</v>
      </c>
      <c r="F1177" s="849">
        <v>7</v>
      </c>
      <c r="G1177" s="849">
        <v>2149</v>
      </c>
      <c r="H1177" s="849"/>
      <c r="I1177" s="849">
        <v>307</v>
      </c>
      <c r="J1177" s="849"/>
      <c r="K1177" s="849"/>
      <c r="L1177" s="849"/>
      <c r="M1177" s="849"/>
      <c r="N1177" s="849">
        <v>5</v>
      </c>
      <c r="O1177" s="849">
        <v>1550</v>
      </c>
      <c r="P1177" s="837"/>
      <c r="Q1177" s="850">
        <v>310</v>
      </c>
    </row>
    <row r="1178" spans="1:17" ht="14.45" customHeight="1" x14ac:dyDescent="0.2">
      <c r="A1178" s="831" t="s">
        <v>7598</v>
      </c>
      <c r="B1178" s="832" t="s">
        <v>6418</v>
      </c>
      <c r="C1178" s="832" t="s">
        <v>6412</v>
      </c>
      <c r="D1178" s="832" t="s">
        <v>6524</v>
      </c>
      <c r="E1178" s="832" t="s">
        <v>6519</v>
      </c>
      <c r="F1178" s="849">
        <v>548</v>
      </c>
      <c r="G1178" s="849">
        <v>97544</v>
      </c>
      <c r="H1178" s="849">
        <v>1.094254111417738</v>
      </c>
      <c r="I1178" s="849">
        <v>178</v>
      </c>
      <c r="J1178" s="849">
        <v>498</v>
      </c>
      <c r="K1178" s="849">
        <v>89142</v>
      </c>
      <c r="L1178" s="849">
        <v>1</v>
      </c>
      <c r="M1178" s="849">
        <v>179</v>
      </c>
      <c r="N1178" s="849">
        <v>526</v>
      </c>
      <c r="O1178" s="849">
        <v>94154</v>
      </c>
      <c r="P1178" s="837">
        <v>1.0562248995983936</v>
      </c>
      <c r="Q1178" s="850">
        <v>179</v>
      </c>
    </row>
    <row r="1179" spans="1:17" ht="14.45" customHeight="1" x14ac:dyDescent="0.2">
      <c r="A1179" s="831" t="s">
        <v>7598</v>
      </c>
      <c r="B1179" s="832" t="s">
        <v>6418</v>
      </c>
      <c r="C1179" s="832" t="s">
        <v>6412</v>
      </c>
      <c r="D1179" s="832" t="s">
        <v>6525</v>
      </c>
      <c r="E1179" s="832" t="s">
        <v>6523</v>
      </c>
      <c r="F1179" s="849">
        <v>17</v>
      </c>
      <c r="G1179" s="849">
        <v>6460</v>
      </c>
      <c r="H1179" s="849">
        <v>5.651793525809274</v>
      </c>
      <c r="I1179" s="849">
        <v>380</v>
      </c>
      <c r="J1179" s="849">
        <v>3</v>
      </c>
      <c r="K1179" s="849">
        <v>1143</v>
      </c>
      <c r="L1179" s="849">
        <v>1</v>
      </c>
      <c r="M1179" s="849">
        <v>381</v>
      </c>
      <c r="N1179" s="849">
        <v>3</v>
      </c>
      <c r="O1179" s="849">
        <v>1155</v>
      </c>
      <c r="P1179" s="837">
        <v>1.0104986876640421</v>
      </c>
      <c r="Q1179" s="850">
        <v>385</v>
      </c>
    </row>
    <row r="1180" spans="1:17" ht="14.45" customHeight="1" x14ac:dyDescent="0.2">
      <c r="A1180" s="831" t="s">
        <v>7598</v>
      </c>
      <c r="B1180" s="832" t="s">
        <v>6418</v>
      </c>
      <c r="C1180" s="832" t="s">
        <v>6412</v>
      </c>
      <c r="D1180" s="832" t="s">
        <v>6490</v>
      </c>
      <c r="E1180" s="832" t="s">
        <v>6491</v>
      </c>
      <c r="F1180" s="849"/>
      <c r="G1180" s="849"/>
      <c r="H1180" s="849"/>
      <c r="I1180" s="849"/>
      <c r="J1180" s="849"/>
      <c r="K1180" s="849"/>
      <c r="L1180" s="849"/>
      <c r="M1180" s="849"/>
      <c r="N1180" s="849">
        <v>2</v>
      </c>
      <c r="O1180" s="849">
        <v>1244</v>
      </c>
      <c r="P1180" s="837"/>
      <c r="Q1180" s="850">
        <v>622</v>
      </c>
    </row>
    <row r="1181" spans="1:17" ht="14.45" customHeight="1" x14ac:dyDescent="0.2">
      <c r="A1181" s="831" t="s">
        <v>7598</v>
      </c>
      <c r="B1181" s="832" t="s">
        <v>6418</v>
      </c>
      <c r="C1181" s="832" t="s">
        <v>6412</v>
      </c>
      <c r="D1181" s="832" t="s">
        <v>6576</v>
      </c>
      <c r="E1181" s="832" t="s">
        <v>6577</v>
      </c>
      <c r="F1181" s="849"/>
      <c r="G1181" s="849"/>
      <c r="H1181" s="849"/>
      <c r="I1181" s="849"/>
      <c r="J1181" s="849">
        <v>1</v>
      </c>
      <c r="K1181" s="849">
        <v>100</v>
      </c>
      <c r="L1181" s="849">
        <v>1</v>
      </c>
      <c r="M1181" s="849">
        <v>100</v>
      </c>
      <c r="N1181" s="849"/>
      <c r="O1181" s="849"/>
      <c r="P1181" s="837"/>
      <c r="Q1181" s="850"/>
    </row>
    <row r="1182" spans="1:17" ht="14.45" customHeight="1" x14ac:dyDescent="0.2">
      <c r="A1182" s="831" t="s">
        <v>7598</v>
      </c>
      <c r="B1182" s="832" t="s">
        <v>6418</v>
      </c>
      <c r="C1182" s="832" t="s">
        <v>6412</v>
      </c>
      <c r="D1182" s="832" t="s">
        <v>6528</v>
      </c>
      <c r="E1182" s="832" t="s">
        <v>6513</v>
      </c>
      <c r="F1182" s="849"/>
      <c r="G1182" s="849"/>
      <c r="H1182" s="849"/>
      <c r="I1182" s="849"/>
      <c r="J1182" s="849">
        <v>1</v>
      </c>
      <c r="K1182" s="849">
        <v>353</v>
      </c>
      <c r="L1182" s="849">
        <v>1</v>
      </c>
      <c r="M1182" s="849">
        <v>353</v>
      </c>
      <c r="N1182" s="849">
        <v>1</v>
      </c>
      <c r="O1182" s="849">
        <v>355</v>
      </c>
      <c r="P1182" s="837">
        <v>1.0056657223796035</v>
      </c>
      <c r="Q1182" s="850">
        <v>355</v>
      </c>
    </row>
    <row r="1183" spans="1:17" ht="14.45" customHeight="1" x14ac:dyDescent="0.2">
      <c r="A1183" s="831" t="s">
        <v>7598</v>
      </c>
      <c r="B1183" s="832" t="s">
        <v>6418</v>
      </c>
      <c r="C1183" s="832" t="s">
        <v>6412</v>
      </c>
      <c r="D1183" s="832" t="s">
        <v>6579</v>
      </c>
      <c r="E1183" s="832" t="s">
        <v>6535</v>
      </c>
      <c r="F1183" s="849"/>
      <c r="G1183" s="849"/>
      <c r="H1183" s="849"/>
      <c r="I1183" s="849"/>
      <c r="J1183" s="849">
        <v>3</v>
      </c>
      <c r="K1183" s="849">
        <v>2640</v>
      </c>
      <c r="L1183" s="849">
        <v>1</v>
      </c>
      <c r="M1183" s="849">
        <v>880</v>
      </c>
      <c r="N1183" s="849"/>
      <c r="O1183" s="849"/>
      <c r="P1183" s="837"/>
      <c r="Q1183" s="850"/>
    </row>
    <row r="1184" spans="1:17" ht="14.45" customHeight="1" x14ac:dyDescent="0.2">
      <c r="A1184" s="831" t="s">
        <v>7598</v>
      </c>
      <c r="B1184" s="832" t="s">
        <v>6418</v>
      </c>
      <c r="C1184" s="832" t="s">
        <v>6412</v>
      </c>
      <c r="D1184" s="832" t="s">
        <v>6494</v>
      </c>
      <c r="E1184" s="832" t="s">
        <v>6495</v>
      </c>
      <c r="F1184" s="849">
        <v>2</v>
      </c>
      <c r="G1184" s="849">
        <v>354</v>
      </c>
      <c r="H1184" s="849">
        <v>1.9887640449438202</v>
      </c>
      <c r="I1184" s="849">
        <v>177</v>
      </c>
      <c r="J1184" s="849">
        <v>1</v>
      </c>
      <c r="K1184" s="849">
        <v>178</v>
      </c>
      <c r="L1184" s="849">
        <v>1</v>
      </c>
      <c r="M1184" s="849">
        <v>178</v>
      </c>
      <c r="N1184" s="849">
        <v>3</v>
      </c>
      <c r="O1184" s="849">
        <v>537</v>
      </c>
      <c r="P1184" s="837">
        <v>3.0168539325842696</v>
      </c>
      <c r="Q1184" s="850">
        <v>179</v>
      </c>
    </row>
    <row r="1185" spans="1:17" ht="14.45" customHeight="1" x14ac:dyDescent="0.2">
      <c r="A1185" s="831" t="s">
        <v>7598</v>
      </c>
      <c r="B1185" s="832" t="s">
        <v>6418</v>
      </c>
      <c r="C1185" s="832" t="s">
        <v>6412</v>
      </c>
      <c r="D1185" s="832" t="s">
        <v>6531</v>
      </c>
      <c r="E1185" s="832" t="s">
        <v>6505</v>
      </c>
      <c r="F1185" s="849">
        <v>4</v>
      </c>
      <c r="G1185" s="849">
        <v>1616</v>
      </c>
      <c r="H1185" s="849"/>
      <c r="I1185" s="849">
        <v>404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7599</v>
      </c>
      <c r="B1186" s="832" t="s">
        <v>6418</v>
      </c>
      <c r="C1186" s="832" t="s">
        <v>6449</v>
      </c>
      <c r="D1186" s="832" t="s">
        <v>6500</v>
      </c>
      <c r="E1186" s="832" t="s">
        <v>6501</v>
      </c>
      <c r="F1186" s="849">
        <v>17</v>
      </c>
      <c r="G1186" s="849">
        <v>15380.75</v>
      </c>
      <c r="H1186" s="849">
        <v>0.65384615384615385</v>
      </c>
      <c r="I1186" s="849">
        <v>904.75</v>
      </c>
      <c r="J1186" s="849">
        <v>26</v>
      </c>
      <c r="K1186" s="849">
        <v>23523.5</v>
      </c>
      <c r="L1186" s="849">
        <v>1</v>
      </c>
      <c r="M1186" s="849">
        <v>904.75</v>
      </c>
      <c r="N1186" s="849"/>
      <c r="O1186" s="849"/>
      <c r="P1186" s="837"/>
      <c r="Q1186" s="850"/>
    </row>
    <row r="1187" spans="1:17" ht="14.45" customHeight="1" x14ac:dyDescent="0.2">
      <c r="A1187" s="831" t="s">
        <v>7599</v>
      </c>
      <c r="B1187" s="832" t="s">
        <v>6418</v>
      </c>
      <c r="C1187" s="832" t="s">
        <v>6412</v>
      </c>
      <c r="D1187" s="832" t="s">
        <v>6470</v>
      </c>
      <c r="E1187" s="832" t="s">
        <v>6471</v>
      </c>
      <c r="F1187" s="849">
        <v>271</v>
      </c>
      <c r="G1187" s="849">
        <v>68021</v>
      </c>
      <c r="H1187" s="849">
        <v>1.0381715506715508</v>
      </c>
      <c r="I1187" s="849">
        <v>251</v>
      </c>
      <c r="J1187" s="849">
        <v>260</v>
      </c>
      <c r="K1187" s="849">
        <v>65520</v>
      </c>
      <c r="L1187" s="849">
        <v>1</v>
      </c>
      <c r="M1187" s="849">
        <v>252</v>
      </c>
      <c r="N1187" s="849">
        <v>233</v>
      </c>
      <c r="O1187" s="849">
        <v>59182</v>
      </c>
      <c r="P1187" s="837">
        <v>0.90326617826617828</v>
      </c>
      <c r="Q1187" s="850">
        <v>254</v>
      </c>
    </row>
    <row r="1188" spans="1:17" ht="14.45" customHeight="1" x14ac:dyDescent="0.2">
      <c r="A1188" s="831" t="s">
        <v>7599</v>
      </c>
      <c r="B1188" s="832" t="s">
        <v>6418</v>
      </c>
      <c r="C1188" s="832" t="s">
        <v>6412</v>
      </c>
      <c r="D1188" s="832" t="s">
        <v>6502</v>
      </c>
      <c r="E1188" s="832" t="s">
        <v>6503</v>
      </c>
      <c r="F1188" s="849">
        <v>309</v>
      </c>
      <c r="G1188" s="849">
        <v>38934</v>
      </c>
      <c r="H1188" s="849">
        <v>0.98764617843281499</v>
      </c>
      <c r="I1188" s="849">
        <v>126</v>
      </c>
      <c r="J1188" s="849">
        <v>311</v>
      </c>
      <c r="K1188" s="849">
        <v>39421</v>
      </c>
      <c r="L1188" s="849">
        <v>1</v>
      </c>
      <c r="M1188" s="849">
        <v>126.7556270096463</v>
      </c>
      <c r="N1188" s="849">
        <v>295</v>
      </c>
      <c r="O1188" s="849">
        <v>37170</v>
      </c>
      <c r="P1188" s="837">
        <v>0.94289845513812431</v>
      </c>
      <c r="Q1188" s="850">
        <v>126</v>
      </c>
    </row>
    <row r="1189" spans="1:17" ht="14.45" customHeight="1" x14ac:dyDescent="0.2">
      <c r="A1189" s="831" t="s">
        <v>7599</v>
      </c>
      <c r="B1189" s="832" t="s">
        <v>6418</v>
      </c>
      <c r="C1189" s="832" t="s">
        <v>6412</v>
      </c>
      <c r="D1189" s="832" t="s">
        <v>6506</v>
      </c>
      <c r="E1189" s="832" t="s">
        <v>6507</v>
      </c>
      <c r="F1189" s="849">
        <v>2</v>
      </c>
      <c r="G1189" s="849">
        <v>990</v>
      </c>
      <c r="H1189" s="849">
        <v>0.22177419354838709</v>
      </c>
      <c r="I1189" s="849">
        <v>495</v>
      </c>
      <c r="J1189" s="849">
        <v>9</v>
      </c>
      <c r="K1189" s="849">
        <v>4464</v>
      </c>
      <c r="L1189" s="849">
        <v>1</v>
      </c>
      <c r="M1189" s="849">
        <v>496</v>
      </c>
      <c r="N1189" s="849">
        <v>3</v>
      </c>
      <c r="O1189" s="849">
        <v>1494</v>
      </c>
      <c r="P1189" s="837">
        <v>0.33467741935483869</v>
      </c>
      <c r="Q1189" s="850">
        <v>498</v>
      </c>
    </row>
    <row r="1190" spans="1:17" ht="14.45" customHeight="1" x14ac:dyDescent="0.2">
      <c r="A1190" s="831" t="s">
        <v>7599</v>
      </c>
      <c r="B1190" s="832" t="s">
        <v>6418</v>
      </c>
      <c r="C1190" s="832" t="s">
        <v>6412</v>
      </c>
      <c r="D1190" s="832" t="s">
        <v>6508</v>
      </c>
      <c r="E1190" s="832" t="s">
        <v>6509</v>
      </c>
      <c r="F1190" s="849">
        <v>9</v>
      </c>
      <c r="G1190" s="849">
        <v>6192</v>
      </c>
      <c r="H1190" s="849">
        <v>8.9869375907111753</v>
      </c>
      <c r="I1190" s="849">
        <v>688</v>
      </c>
      <c r="J1190" s="849">
        <v>1</v>
      </c>
      <c r="K1190" s="849">
        <v>689</v>
      </c>
      <c r="L1190" s="849">
        <v>1</v>
      </c>
      <c r="M1190" s="849">
        <v>689</v>
      </c>
      <c r="N1190" s="849">
        <v>6</v>
      </c>
      <c r="O1190" s="849">
        <v>4146</v>
      </c>
      <c r="P1190" s="837">
        <v>6.0174165457184321</v>
      </c>
      <c r="Q1190" s="850">
        <v>691</v>
      </c>
    </row>
    <row r="1191" spans="1:17" ht="14.45" customHeight="1" x14ac:dyDescent="0.2">
      <c r="A1191" s="831" t="s">
        <v>7599</v>
      </c>
      <c r="B1191" s="832" t="s">
        <v>6418</v>
      </c>
      <c r="C1191" s="832" t="s">
        <v>6412</v>
      </c>
      <c r="D1191" s="832" t="s">
        <v>6510</v>
      </c>
      <c r="E1191" s="832" t="s">
        <v>6507</v>
      </c>
      <c r="F1191" s="849">
        <v>19</v>
      </c>
      <c r="G1191" s="849">
        <v>10792</v>
      </c>
      <c r="H1191" s="849">
        <v>4.7416520210896307</v>
      </c>
      <c r="I1191" s="849">
        <v>568</v>
      </c>
      <c r="J1191" s="849">
        <v>4</v>
      </c>
      <c r="K1191" s="849">
        <v>2276</v>
      </c>
      <c r="L1191" s="849">
        <v>1</v>
      </c>
      <c r="M1191" s="849">
        <v>569</v>
      </c>
      <c r="N1191" s="849">
        <v>1</v>
      </c>
      <c r="O1191" s="849">
        <v>573</v>
      </c>
      <c r="P1191" s="837">
        <v>0.25175746924428821</v>
      </c>
      <c r="Q1191" s="850">
        <v>573</v>
      </c>
    </row>
    <row r="1192" spans="1:17" ht="14.45" customHeight="1" x14ac:dyDescent="0.2">
      <c r="A1192" s="831" t="s">
        <v>7599</v>
      </c>
      <c r="B1192" s="832" t="s">
        <v>6418</v>
      </c>
      <c r="C1192" s="832" t="s">
        <v>6412</v>
      </c>
      <c r="D1192" s="832" t="s">
        <v>6511</v>
      </c>
      <c r="E1192" s="832" t="s">
        <v>6509</v>
      </c>
      <c r="F1192" s="849">
        <v>4</v>
      </c>
      <c r="G1192" s="849">
        <v>3044</v>
      </c>
      <c r="H1192" s="849">
        <v>0.24967191601049868</v>
      </c>
      <c r="I1192" s="849">
        <v>761</v>
      </c>
      <c r="J1192" s="849">
        <v>16</v>
      </c>
      <c r="K1192" s="849">
        <v>12192</v>
      </c>
      <c r="L1192" s="849">
        <v>1</v>
      </c>
      <c r="M1192" s="849">
        <v>762</v>
      </c>
      <c r="N1192" s="849">
        <v>11</v>
      </c>
      <c r="O1192" s="849">
        <v>8426</v>
      </c>
      <c r="P1192" s="837">
        <v>0.69110892388451439</v>
      </c>
      <c r="Q1192" s="850">
        <v>766</v>
      </c>
    </row>
    <row r="1193" spans="1:17" ht="14.45" customHeight="1" x14ac:dyDescent="0.2">
      <c r="A1193" s="831" t="s">
        <v>7599</v>
      </c>
      <c r="B1193" s="832" t="s">
        <v>6418</v>
      </c>
      <c r="C1193" s="832" t="s">
        <v>6412</v>
      </c>
      <c r="D1193" s="832" t="s">
        <v>6534</v>
      </c>
      <c r="E1193" s="832" t="s">
        <v>6535</v>
      </c>
      <c r="F1193" s="849">
        <v>613</v>
      </c>
      <c r="G1193" s="849">
        <v>501434</v>
      </c>
      <c r="H1193" s="849">
        <v>1.1639762856492895</v>
      </c>
      <c r="I1193" s="849">
        <v>818</v>
      </c>
      <c r="J1193" s="849">
        <v>526</v>
      </c>
      <c r="K1193" s="849">
        <v>430794</v>
      </c>
      <c r="L1193" s="849">
        <v>1</v>
      </c>
      <c r="M1193" s="849">
        <v>819</v>
      </c>
      <c r="N1193" s="849">
        <v>493</v>
      </c>
      <c r="O1193" s="849">
        <v>405739</v>
      </c>
      <c r="P1193" s="837">
        <v>0.94183995134565479</v>
      </c>
      <c r="Q1193" s="850">
        <v>823</v>
      </c>
    </row>
    <row r="1194" spans="1:17" ht="14.45" customHeight="1" x14ac:dyDescent="0.2">
      <c r="A1194" s="831" t="s">
        <v>7599</v>
      </c>
      <c r="B1194" s="832" t="s">
        <v>6418</v>
      </c>
      <c r="C1194" s="832" t="s">
        <v>6412</v>
      </c>
      <c r="D1194" s="832" t="s">
        <v>6512</v>
      </c>
      <c r="E1194" s="832" t="s">
        <v>6513</v>
      </c>
      <c r="F1194" s="849">
        <v>1</v>
      </c>
      <c r="G1194" s="849">
        <v>462</v>
      </c>
      <c r="H1194" s="849"/>
      <c r="I1194" s="849">
        <v>462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5" customHeight="1" x14ac:dyDescent="0.2">
      <c r="A1195" s="831" t="s">
        <v>7599</v>
      </c>
      <c r="B1195" s="832" t="s">
        <v>6418</v>
      </c>
      <c r="C1195" s="832" t="s">
        <v>6412</v>
      </c>
      <c r="D1195" s="832" t="s">
        <v>6518</v>
      </c>
      <c r="E1195" s="832" t="s">
        <v>6519</v>
      </c>
      <c r="F1195" s="849">
        <v>163</v>
      </c>
      <c r="G1195" s="849">
        <v>35045</v>
      </c>
      <c r="H1195" s="849">
        <v>1.0866666666666667</v>
      </c>
      <c r="I1195" s="849">
        <v>215</v>
      </c>
      <c r="J1195" s="849">
        <v>150</v>
      </c>
      <c r="K1195" s="849">
        <v>32250</v>
      </c>
      <c r="L1195" s="849">
        <v>1</v>
      </c>
      <c r="M1195" s="849">
        <v>215</v>
      </c>
      <c r="N1195" s="849">
        <v>137</v>
      </c>
      <c r="O1195" s="849">
        <v>29729</v>
      </c>
      <c r="P1195" s="837">
        <v>0.92182945736434108</v>
      </c>
      <c r="Q1195" s="850">
        <v>217</v>
      </c>
    </row>
    <row r="1196" spans="1:17" ht="14.45" customHeight="1" x14ac:dyDescent="0.2">
      <c r="A1196" s="831" t="s">
        <v>7599</v>
      </c>
      <c r="B1196" s="832" t="s">
        <v>6418</v>
      </c>
      <c r="C1196" s="832" t="s">
        <v>6412</v>
      </c>
      <c r="D1196" s="832" t="s">
        <v>6474</v>
      </c>
      <c r="E1196" s="832" t="s">
        <v>6475</v>
      </c>
      <c r="F1196" s="849"/>
      <c r="G1196" s="849"/>
      <c r="H1196" s="849"/>
      <c r="I1196" s="849"/>
      <c r="J1196" s="849">
        <v>1</v>
      </c>
      <c r="K1196" s="849">
        <v>355</v>
      </c>
      <c r="L1196" s="849">
        <v>1</v>
      </c>
      <c r="M1196" s="849">
        <v>355</v>
      </c>
      <c r="N1196" s="849"/>
      <c r="O1196" s="849"/>
      <c r="P1196" s="837"/>
      <c r="Q1196" s="850"/>
    </row>
    <row r="1197" spans="1:17" ht="14.45" customHeight="1" x14ac:dyDescent="0.2">
      <c r="A1197" s="831" t="s">
        <v>7599</v>
      </c>
      <c r="B1197" s="832" t="s">
        <v>6418</v>
      </c>
      <c r="C1197" s="832" t="s">
        <v>6412</v>
      </c>
      <c r="D1197" s="832" t="s">
        <v>6520</v>
      </c>
      <c r="E1197" s="832" t="s">
        <v>6521</v>
      </c>
      <c r="F1197" s="849">
        <v>734</v>
      </c>
      <c r="G1197" s="849">
        <v>62390</v>
      </c>
      <c r="H1197" s="849">
        <v>1.0606215150278797</v>
      </c>
      <c r="I1197" s="849">
        <v>85</v>
      </c>
      <c r="J1197" s="849">
        <v>684</v>
      </c>
      <c r="K1197" s="849">
        <v>58824</v>
      </c>
      <c r="L1197" s="849">
        <v>1</v>
      </c>
      <c r="M1197" s="849">
        <v>86</v>
      </c>
      <c r="N1197" s="849">
        <v>621</v>
      </c>
      <c r="O1197" s="849">
        <v>54648</v>
      </c>
      <c r="P1197" s="837">
        <v>0.92900856793145659</v>
      </c>
      <c r="Q1197" s="850">
        <v>88</v>
      </c>
    </row>
    <row r="1198" spans="1:17" ht="14.45" customHeight="1" x14ac:dyDescent="0.2">
      <c r="A1198" s="831" t="s">
        <v>7599</v>
      </c>
      <c r="B1198" s="832" t="s">
        <v>6418</v>
      </c>
      <c r="C1198" s="832" t="s">
        <v>6412</v>
      </c>
      <c r="D1198" s="832" t="s">
        <v>6573</v>
      </c>
      <c r="E1198" s="832" t="s">
        <v>6535</v>
      </c>
      <c r="F1198" s="849">
        <v>68</v>
      </c>
      <c r="G1198" s="849">
        <v>64736</v>
      </c>
      <c r="H1198" s="849">
        <v>0.63495924592704478</v>
      </c>
      <c r="I1198" s="849">
        <v>952</v>
      </c>
      <c r="J1198" s="849">
        <v>107</v>
      </c>
      <c r="K1198" s="849">
        <v>101953</v>
      </c>
      <c r="L1198" s="849">
        <v>1</v>
      </c>
      <c r="M1198" s="849">
        <v>952.8317757009346</v>
      </c>
      <c r="N1198" s="849">
        <v>55</v>
      </c>
      <c r="O1198" s="849">
        <v>52580</v>
      </c>
      <c r="P1198" s="837">
        <v>0.51572783537512379</v>
      </c>
      <c r="Q1198" s="850">
        <v>956</v>
      </c>
    </row>
    <row r="1199" spans="1:17" ht="14.45" customHeight="1" x14ac:dyDescent="0.2">
      <c r="A1199" s="831" t="s">
        <v>7599</v>
      </c>
      <c r="B1199" s="832" t="s">
        <v>6418</v>
      </c>
      <c r="C1199" s="832" t="s">
        <v>6412</v>
      </c>
      <c r="D1199" s="832" t="s">
        <v>6536</v>
      </c>
      <c r="E1199" s="832" t="s">
        <v>6535</v>
      </c>
      <c r="F1199" s="849">
        <v>41</v>
      </c>
      <c r="G1199" s="849">
        <v>30545</v>
      </c>
      <c r="H1199" s="849">
        <v>1.6378016085790885</v>
      </c>
      <c r="I1199" s="849">
        <v>745</v>
      </c>
      <c r="J1199" s="849">
        <v>25</v>
      </c>
      <c r="K1199" s="849">
        <v>18650</v>
      </c>
      <c r="L1199" s="849">
        <v>1</v>
      </c>
      <c r="M1199" s="849">
        <v>746</v>
      </c>
      <c r="N1199" s="849">
        <v>53</v>
      </c>
      <c r="O1199" s="849">
        <v>39644</v>
      </c>
      <c r="P1199" s="837">
        <v>2.1256836461126007</v>
      </c>
      <c r="Q1199" s="850">
        <v>748</v>
      </c>
    </row>
    <row r="1200" spans="1:17" ht="14.45" customHeight="1" x14ac:dyDescent="0.2">
      <c r="A1200" s="831" t="s">
        <v>7599</v>
      </c>
      <c r="B1200" s="832" t="s">
        <v>6418</v>
      </c>
      <c r="C1200" s="832" t="s">
        <v>6412</v>
      </c>
      <c r="D1200" s="832" t="s">
        <v>6537</v>
      </c>
      <c r="E1200" s="832" t="s">
        <v>6538</v>
      </c>
      <c r="F1200" s="849">
        <v>4</v>
      </c>
      <c r="G1200" s="849">
        <v>2172</v>
      </c>
      <c r="H1200" s="849">
        <v>0.79852941176470593</v>
      </c>
      <c r="I1200" s="849">
        <v>543</v>
      </c>
      <c r="J1200" s="849">
        <v>5</v>
      </c>
      <c r="K1200" s="849">
        <v>2720</v>
      </c>
      <c r="L1200" s="849">
        <v>1</v>
      </c>
      <c r="M1200" s="849">
        <v>544</v>
      </c>
      <c r="N1200" s="849"/>
      <c r="O1200" s="849"/>
      <c r="P1200" s="837"/>
      <c r="Q1200" s="850"/>
    </row>
    <row r="1201" spans="1:17" ht="14.45" customHeight="1" x14ac:dyDescent="0.2">
      <c r="A1201" s="831" t="s">
        <v>7599</v>
      </c>
      <c r="B1201" s="832" t="s">
        <v>6418</v>
      </c>
      <c r="C1201" s="832" t="s">
        <v>6412</v>
      </c>
      <c r="D1201" s="832" t="s">
        <v>6524</v>
      </c>
      <c r="E1201" s="832" t="s">
        <v>6519</v>
      </c>
      <c r="F1201" s="849">
        <v>11</v>
      </c>
      <c r="G1201" s="849">
        <v>1958</v>
      </c>
      <c r="H1201" s="849">
        <v>1.3673184357541899</v>
      </c>
      <c r="I1201" s="849">
        <v>178</v>
      </c>
      <c r="J1201" s="849">
        <v>8</v>
      </c>
      <c r="K1201" s="849">
        <v>1432</v>
      </c>
      <c r="L1201" s="849">
        <v>1</v>
      </c>
      <c r="M1201" s="849">
        <v>179</v>
      </c>
      <c r="N1201" s="849">
        <v>18</v>
      </c>
      <c r="O1201" s="849">
        <v>3222</v>
      </c>
      <c r="P1201" s="837">
        <v>2.25</v>
      </c>
      <c r="Q1201" s="850">
        <v>179</v>
      </c>
    </row>
    <row r="1202" spans="1:17" ht="14.45" customHeight="1" x14ac:dyDescent="0.2">
      <c r="A1202" s="831" t="s">
        <v>7599</v>
      </c>
      <c r="B1202" s="832" t="s">
        <v>6418</v>
      </c>
      <c r="C1202" s="832" t="s">
        <v>6412</v>
      </c>
      <c r="D1202" s="832" t="s">
        <v>6525</v>
      </c>
      <c r="E1202" s="832" t="s">
        <v>6523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4</v>
      </c>
      <c r="O1202" s="849">
        <v>1540</v>
      </c>
      <c r="P1202" s="837"/>
      <c r="Q1202" s="850">
        <v>385</v>
      </c>
    </row>
    <row r="1203" spans="1:17" ht="14.45" customHeight="1" x14ac:dyDescent="0.2">
      <c r="A1203" s="831" t="s">
        <v>7599</v>
      </c>
      <c r="B1203" s="832" t="s">
        <v>6418</v>
      </c>
      <c r="C1203" s="832" t="s">
        <v>6412</v>
      </c>
      <c r="D1203" s="832" t="s">
        <v>6526</v>
      </c>
      <c r="E1203" s="832" t="s">
        <v>6527</v>
      </c>
      <c r="F1203" s="849"/>
      <c r="G1203" s="849"/>
      <c r="H1203" s="849"/>
      <c r="I1203" s="849"/>
      <c r="J1203" s="849">
        <v>1</v>
      </c>
      <c r="K1203" s="849">
        <v>273</v>
      </c>
      <c r="L1203" s="849">
        <v>1</v>
      </c>
      <c r="M1203" s="849">
        <v>273</v>
      </c>
      <c r="N1203" s="849">
        <v>1</v>
      </c>
      <c r="O1203" s="849">
        <v>275</v>
      </c>
      <c r="P1203" s="837">
        <v>1.0073260073260073</v>
      </c>
      <c r="Q1203" s="850">
        <v>275</v>
      </c>
    </row>
    <row r="1204" spans="1:17" ht="14.45" customHeight="1" x14ac:dyDescent="0.2">
      <c r="A1204" s="831" t="s">
        <v>7599</v>
      </c>
      <c r="B1204" s="832" t="s">
        <v>6418</v>
      </c>
      <c r="C1204" s="832" t="s">
        <v>6412</v>
      </c>
      <c r="D1204" s="832" t="s">
        <v>6578</v>
      </c>
      <c r="E1204" s="832" t="s">
        <v>6535</v>
      </c>
      <c r="F1204" s="849"/>
      <c r="G1204" s="849"/>
      <c r="H1204" s="849"/>
      <c r="I1204" s="849"/>
      <c r="J1204" s="849">
        <v>8</v>
      </c>
      <c r="K1204" s="849">
        <v>8288</v>
      </c>
      <c r="L1204" s="849">
        <v>1</v>
      </c>
      <c r="M1204" s="849">
        <v>1036</v>
      </c>
      <c r="N1204" s="849"/>
      <c r="O1204" s="849"/>
      <c r="P1204" s="837"/>
      <c r="Q1204" s="850"/>
    </row>
    <row r="1205" spans="1:17" ht="14.45" customHeight="1" x14ac:dyDescent="0.2">
      <c r="A1205" s="831" t="s">
        <v>7599</v>
      </c>
      <c r="B1205" s="832" t="s">
        <v>6418</v>
      </c>
      <c r="C1205" s="832" t="s">
        <v>6412</v>
      </c>
      <c r="D1205" s="832" t="s">
        <v>6579</v>
      </c>
      <c r="E1205" s="832" t="s">
        <v>6535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8</v>
      </c>
      <c r="O1205" s="849">
        <v>7048</v>
      </c>
      <c r="P1205" s="837"/>
      <c r="Q1205" s="850">
        <v>881</v>
      </c>
    </row>
    <row r="1206" spans="1:17" ht="14.45" customHeight="1" x14ac:dyDescent="0.2">
      <c r="A1206" s="831" t="s">
        <v>7599</v>
      </c>
      <c r="B1206" s="832" t="s">
        <v>6418</v>
      </c>
      <c r="C1206" s="832" t="s">
        <v>6412</v>
      </c>
      <c r="D1206" s="832" t="s">
        <v>6531</v>
      </c>
      <c r="E1206" s="832" t="s">
        <v>6505</v>
      </c>
      <c r="F1206" s="849"/>
      <c r="G1206" s="849"/>
      <c r="H1206" s="849"/>
      <c r="I1206" s="849"/>
      <c r="J1206" s="849"/>
      <c r="K1206" s="849"/>
      <c r="L1206" s="849"/>
      <c r="M1206" s="849"/>
      <c r="N1206" s="849">
        <v>1</v>
      </c>
      <c r="O1206" s="849">
        <v>409</v>
      </c>
      <c r="P1206" s="837"/>
      <c r="Q1206" s="850">
        <v>409</v>
      </c>
    </row>
    <row r="1207" spans="1:17" ht="14.45" customHeight="1" x14ac:dyDescent="0.2">
      <c r="A1207" s="831" t="s">
        <v>7600</v>
      </c>
      <c r="B1207" s="832" t="s">
        <v>6418</v>
      </c>
      <c r="C1207" s="832" t="s">
        <v>6449</v>
      </c>
      <c r="D1207" s="832" t="s">
        <v>6586</v>
      </c>
      <c r="E1207" s="832" t="s">
        <v>6587</v>
      </c>
      <c r="F1207" s="849">
        <v>1</v>
      </c>
      <c r="G1207" s="849">
        <v>2310</v>
      </c>
      <c r="H1207" s="849">
        <v>1</v>
      </c>
      <c r="I1207" s="849">
        <v>2310</v>
      </c>
      <c r="J1207" s="849">
        <v>1</v>
      </c>
      <c r="K1207" s="849">
        <v>2310</v>
      </c>
      <c r="L1207" s="849">
        <v>1</v>
      </c>
      <c r="M1207" s="849">
        <v>2310</v>
      </c>
      <c r="N1207" s="849">
        <v>1</v>
      </c>
      <c r="O1207" s="849">
        <v>2310</v>
      </c>
      <c r="P1207" s="837">
        <v>1</v>
      </c>
      <c r="Q1207" s="850">
        <v>2310</v>
      </c>
    </row>
    <row r="1208" spans="1:17" ht="14.45" customHeight="1" x14ac:dyDescent="0.2">
      <c r="A1208" s="831" t="s">
        <v>7600</v>
      </c>
      <c r="B1208" s="832" t="s">
        <v>6418</v>
      </c>
      <c r="C1208" s="832" t="s">
        <v>6449</v>
      </c>
      <c r="D1208" s="832" t="s">
        <v>6500</v>
      </c>
      <c r="E1208" s="832" t="s">
        <v>6501</v>
      </c>
      <c r="F1208" s="849">
        <v>3</v>
      </c>
      <c r="G1208" s="849">
        <v>2714.25</v>
      </c>
      <c r="H1208" s="849">
        <v>0.75</v>
      </c>
      <c r="I1208" s="849">
        <v>904.75</v>
      </c>
      <c r="J1208" s="849">
        <v>4</v>
      </c>
      <c r="K1208" s="849">
        <v>3619</v>
      </c>
      <c r="L1208" s="849">
        <v>1</v>
      </c>
      <c r="M1208" s="849">
        <v>904.75</v>
      </c>
      <c r="N1208" s="849">
        <v>1</v>
      </c>
      <c r="O1208" s="849">
        <v>904.75</v>
      </c>
      <c r="P1208" s="837">
        <v>0.25</v>
      </c>
      <c r="Q1208" s="850">
        <v>904.75</v>
      </c>
    </row>
    <row r="1209" spans="1:17" ht="14.45" customHeight="1" x14ac:dyDescent="0.2">
      <c r="A1209" s="831" t="s">
        <v>7600</v>
      </c>
      <c r="B1209" s="832" t="s">
        <v>6418</v>
      </c>
      <c r="C1209" s="832" t="s">
        <v>6412</v>
      </c>
      <c r="D1209" s="832" t="s">
        <v>6569</v>
      </c>
      <c r="E1209" s="832" t="s">
        <v>6570</v>
      </c>
      <c r="F1209" s="849"/>
      <c r="G1209" s="849"/>
      <c r="H1209" s="849"/>
      <c r="I1209" s="849"/>
      <c r="J1209" s="849">
        <v>1</v>
      </c>
      <c r="K1209" s="849">
        <v>196</v>
      </c>
      <c r="L1209" s="849">
        <v>1</v>
      </c>
      <c r="M1209" s="849">
        <v>196</v>
      </c>
      <c r="N1209" s="849"/>
      <c r="O1209" s="849"/>
      <c r="P1209" s="837"/>
      <c r="Q1209" s="850"/>
    </row>
    <row r="1210" spans="1:17" ht="14.45" customHeight="1" x14ac:dyDescent="0.2">
      <c r="A1210" s="831" t="s">
        <v>7600</v>
      </c>
      <c r="B1210" s="832" t="s">
        <v>6418</v>
      </c>
      <c r="C1210" s="832" t="s">
        <v>6412</v>
      </c>
      <c r="D1210" s="832" t="s">
        <v>6464</v>
      </c>
      <c r="E1210" s="832" t="s">
        <v>6465</v>
      </c>
      <c r="F1210" s="849">
        <v>1</v>
      </c>
      <c r="G1210" s="849">
        <v>37</v>
      </c>
      <c r="H1210" s="849">
        <v>0.5</v>
      </c>
      <c r="I1210" s="849">
        <v>37</v>
      </c>
      <c r="J1210" s="849">
        <v>2</v>
      </c>
      <c r="K1210" s="849">
        <v>74</v>
      </c>
      <c r="L1210" s="849">
        <v>1</v>
      </c>
      <c r="M1210" s="849">
        <v>37</v>
      </c>
      <c r="N1210" s="849"/>
      <c r="O1210" s="849"/>
      <c r="P1210" s="837"/>
      <c r="Q1210" s="850"/>
    </row>
    <row r="1211" spans="1:17" ht="14.45" customHeight="1" x14ac:dyDescent="0.2">
      <c r="A1211" s="831" t="s">
        <v>7600</v>
      </c>
      <c r="B1211" s="832" t="s">
        <v>6418</v>
      </c>
      <c r="C1211" s="832" t="s">
        <v>6412</v>
      </c>
      <c r="D1211" s="832" t="s">
        <v>6466</v>
      </c>
      <c r="E1211" s="832" t="s">
        <v>6467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</v>
      </c>
      <c r="O1211" s="849">
        <v>118</v>
      </c>
      <c r="P1211" s="837"/>
      <c r="Q1211" s="850">
        <v>118</v>
      </c>
    </row>
    <row r="1212" spans="1:17" ht="14.45" customHeight="1" x14ac:dyDescent="0.2">
      <c r="A1212" s="831" t="s">
        <v>7600</v>
      </c>
      <c r="B1212" s="832" t="s">
        <v>6418</v>
      </c>
      <c r="C1212" s="832" t="s">
        <v>6412</v>
      </c>
      <c r="D1212" s="832" t="s">
        <v>6468</v>
      </c>
      <c r="E1212" s="832" t="s">
        <v>6469</v>
      </c>
      <c r="F1212" s="849"/>
      <c r="G1212" s="849"/>
      <c r="H1212" s="849"/>
      <c r="I1212" s="849"/>
      <c r="J1212" s="849">
        <v>1</v>
      </c>
      <c r="K1212" s="849">
        <v>130</v>
      </c>
      <c r="L1212" s="849">
        <v>1</v>
      </c>
      <c r="M1212" s="849">
        <v>130</v>
      </c>
      <c r="N1212" s="849">
        <v>1</v>
      </c>
      <c r="O1212" s="849">
        <v>131</v>
      </c>
      <c r="P1212" s="837">
        <v>1.0076923076923077</v>
      </c>
      <c r="Q1212" s="850">
        <v>131</v>
      </c>
    </row>
    <row r="1213" spans="1:17" ht="14.45" customHeight="1" x14ac:dyDescent="0.2">
      <c r="A1213" s="831" t="s">
        <v>7600</v>
      </c>
      <c r="B1213" s="832" t="s">
        <v>6418</v>
      </c>
      <c r="C1213" s="832" t="s">
        <v>6412</v>
      </c>
      <c r="D1213" s="832" t="s">
        <v>6470</v>
      </c>
      <c r="E1213" s="832" t="s">
        <v>6471</v>
      </c>
      <c r="F1213" s="849">
        <v>587</v>
      </c>
      <c r="G1213" s="849">
        <v>147337</v>
      </c>
      <c r="H1213" s="849">
        <v>0.98929041441731802</v>
      </c>
      <c r="I1213" s="849">
        <v>251</v>
      </c>
      <c r="J1213" s="849">
        <v>591</v>
      </c>
      <c r="K1213" s="849">
        <v>148932</v>
      </c>
      <c r="L1213" s="849">
        <v>1</v>
      </c>
      <c r="M1213" s="849">
        <v>252</v>
      </c>
      <c r="N1213" s="849">
        <v>656</v>
      </c>
      <c r="O1213" s="849">
        <v>166624</v>
      </c>
      <c r="P1213" s="837">
        <v>1.1187924690462761</v>
      </c>
      <c r="Q1213" s="850">
        <v>254</v>
      </c>
    </row>
    <row r="1214" spans="1:17" ht="14.45" customHeight="1" x14ac:dyDescent="0.2">
      <c r="A1214" s="831" t="s">
        <v>7600</v>
      </c>
      <c r="B1214" s="832" t="s">
        <v>6418</v>
      </c>
      <c r="C1214" s="832" t="s">
        <v>6412</v>
      </c>
      <c r="D1214" s="832" t="s">
        <v>6502</v>
      </c>
      <c r="E1214" s="832" t="s">
        <v>6503</v>
      </c>
      <c r="F1214" s="849">
        <v>166</v>
      </c>
      <c r="G1214" s="849">
        <v>20916</v>
      </c>
      <c r="H1214" s="849">
        <v>0.79326430765729894</v>
      </c>
      <c r="I1214" s="849">
        <v>126</v>
      </c>
      <c r="J1214" s="849">
        <v>208</v>
      </c>
      <c r="K1214" s="849">
        <v>26367</v>
      </c>
      <c r="L1214" s="849">
        <v>1</v>
      </c>
      <c r="M1214" s="849">
        <v>126.76442307692308</v>
      </c>
      <c r="N1214" s="849">
        <v>239</v>
      </c>
      <c r="O1214" s="849">
        <v>30114</v>
      </c>
      <c r="P1214" s="837">
        <v>1.1421094550005688</v>
      </c>
      <c r="Q1214" s="850">
        <v>126</v>
      </c>
    </row>
    <row r="1215" spans="1:17" ht="14.45" customHeight="1" x14ac:dyDescent="0.2">
      <c r="A1215" s="831" t="s">
        <v>7600</v>
      </c>
      <c r="B1215" s="832" t="s">
        <v>6418</v>
      </c>
      <c r="C1215" s="832" t="s">
        <v>6412</v>
      </c>
      <c r="D1215" s="832" t="s">
        <v>6506</v>
      </c>
      <c r="E1215" s="832" t="s">
        <v>6507</v>
      </c>
      <c r="F1215" s="849">
        <v>1</v>
      </c>
      <c r="G1215" s="849">
        <v>495</v>
      </c>
      <c r="H1215" s="849"/>
      <c r="I1215" s="849">
        <v>495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5" customHeight="1" x14ac:dyDescent="0.2">
      <c r="A1216" s="831" t="s">
        <v>7600</v>
      </c>
      <c r="B1216" s="832" t="s">
        <v>6418</v>
      </c>
      <c r="C1216" s="832" t="s">
        <v>6412</v>
      </c>
      <c r="D1216" s="832" t="s">
        <v>6510</v>
      </c>
      <c r="E1216" s="832" t="s">
        <v>6507</v>
      </c>
      <c r="F1216" s="849">
        <v>10</v>
      </c>
      <c r="G1216" s="849">
        <v>5680</v>
      </c>
      <c r="H1216" s="849">
        <v>3.3274751025190392</v>
      </c>
      <c r="I1216" s="849">
        <v>568</v>
      </c>
      <c r="J1216" s="849">
        <v>3</v>
      </c>
      <c r="K1216" s="849">
        <v>1707</v>
      </c>
      <c r="L1216" s="849">
        <v>1</v>
      </c>
      <c r="M1216" s="849">
        <v>569</v>
      </c>
      <c r="N1216" s="849">
        <v>3</v>
      </c>
      <c r="O1216" s="849">
        <v>1719</v>
      </c>
      <c r="P1216" s="837">
        <v>1.0070298769771528</v>
      </c>
      <c r="Q1216" s="850">
        <v>573</v>
      </c>
    </row>
    <row r="1217" spans="1:17" ht="14.45" customHeight="1" x14ac:dyDescent="0.2">
      <c r="A1217" s="831" t="s">
        <v>7600</v>
      </c>
      <c r="B1217" s="832" t="s">
        <v>6418</v>
      </c>
      <c r="C1217" s="832" t="s">
        <v>6412</v>
      </c>
      <c r="D1217" s="832" t="s">
        <v>6511</v>
      </c>
      <c r="E1217" s="832" t="s">
        <v>6509</v>
      </c>
      <c r="F1217" s="849">
        <v>18</v>
      </c>
      <c r="G1217" s="849">
        <v>13698</v>
      </c>
      <c r="H1217" s="849"/>
      <c r="I1217" s="849">
        <v>761</v>
      </c>
      <c r="J1217" s="849"/>
      <c r="K1217" s="849"/>
      <c r="L1217" s="849"/>
      <c r="M1217" s="849"/>
      <c r="N1217" s="849">
        <v>2</v>
      </c>
      <c r="O1217" s="849">
        <v>1532</v>
      </c>
      <c r="P1217" s="837"/>
      <c r="Q1217" s="850">
        <v>766</v>
      </c>
    </row>
    <row r="1218" spans="1:17" ht="14.45" customHeight="1" x14ac:dyDescent="0.2">
      <c r="A1218" s="831" t="s">
        <v>7600</v>
      </c>
      <c r="B1218" s="832" t="s">
        <v>6418</v>
      </c>
      <c r="C1218" s="832" t="s">
        <v>6412</v>
      </c>
      <c r="D1218" s="832" t="s">
        <v>6534</v>
      </c>
      <c r="E1218" s="832" t="s">
        <v>6535</v>
      </c>
      <c r="F1218" s="849">
        <v>638</v>
      </c>
      <c r="G1218" s="849">
        <v>521884</v>
      </c>
      <c r="H1218" s="849">
        <v>0.90643101169416962</v>
      </c>
      <c r="I1218" s="849">
        <v>818</v>
      </c>
      <c r="J1218" s="849">
        <v>703</v>
      </c>
      <c r="K1218" s="849">
        <v>575757</v>
      </c>
      <c r="L1218" s="849">
        <v>1</v>
      </c>
      <c r="M1218" s="849">
        <v>819</v>
      </c>
      <c r="N1218" s="849">
        <v>717</v>
      </c>
      <c r="O1218" s="849">
        <v>590091</v>
      </c>
      <c r="P1218" s="837">
        <v>1.0248959196327618</v>
      </c>
      <c r="Q1218" s="850">
        <v>823</v>
      </c>
    </row>
    <row r="1219" spans="1:17" ht="14.45" customHeight="1" x14ac:dyDescent="0.2">
      <c r="A1219" s="831" t="s">
        <v>7600</v>
      </c>
      <c r="B1219" s="832" t="s">
        <v>6418</v>
      </c>
      <c r="C1219" s="832" t="s">
        <v>6412</v>
      </c>
      <c r="D1219" s="832" t="s">
        <v>6512</v>
      </c>
      <c r="E1219" s="832" t="s">
        <v>6513</v>
      </c>
      <c r="F1219" s="849">
        <v>1</v>
      </c>
      <c r="G1219" s="849">
        <v>462</v>
      </c>
      <c r="H1219" s="849">
        <v>0.99568965517241381</v>
      </c>
      <c r="I1219" s="849">
        <v>462</v>
      </c>
      <c r="J1219" s="849">
        <v>1</v>
      </c>
      <c r="K1219" s="849">
        <v>464</v>
      </c>
      <c r="L1219" s="849">
        <v>1</v>
      </c>
      <c r="M1219" s="849">
        <v>464</v>
      </c>
      <c r="N1219" s="849">
        <v>1</v>
      </c>
      <c r="O1219" s="849">
        <v>468</v>
      </c>
      <c r="P1219" s="837">
        <v>1.0086206896551724</v>
      </c>
      <c r="Q1219" s="850">
        <v>468</v>
      </c>
    </row>
    <row r="1220" spans="1:17" ht="14.45" customHeight="1" x14ac:dyDescent="0.2">
      <c r="A1220" s="831" t="s">
        <v>7600</v>
      </c>
      <c r="B1220" s="832" t="s">
        <v>6418</v>
      </c>
      <c r="C1220" s="832" t="s">
        <v>6412</v>
      </c>
      <c r="D1220" s="832" t="s">
        <v>6515</v>
      </c>
      <c r="E1220" s="832" t="s">
        <v>6491</v>
      </c>
      <c r="F1220" s="849">
        <v>1</v>
      </c>
      <c r="G1220" s="849">
        <v>728</v>
      </c>
      <c r="H1220" s="849"/>
      <c r="I1220" s="849">
        <v>728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5" customHeight="1" x14ac:dyDescent="0.2">
      <c r="A1221" s="831" t="s">
        <v>7600</v>
      </c>
      <c r="B1221" s="832" t="s">
        <v>6418</v>
      </c>
      <c r="C1221" s="832" t="s">
        <v>6412</v>
      </c>
      <c r="D1221" s="832" t="s">
        <v>6518</v>
      </c>
      <c r="E1221" s="832" t="s">
        <v>6519</v>
      </c>
      <c r="F1221" s="849">
        <v>206</v>
      </c>
      <c r="G1221" s="849">
        <v>44290</v>
      </c>
      <c r="H1221" s="849">
        <v>0.89177489177489178</v>
      </c>
      <c r="I1221" s="849">
        <v>215</v>
      </c>
      <c r="J1221" s="849">
        <v>231</v>
      </c>
      <c r="K1221" s="849">
        <v>49665</v>
      </c>
      <c r="L1221" s="849">
        <v>1</v>
      </c>
      <c r="M1221" s="849">
        <v>215</v>
      </c>
      <c r="N1221" s="849">
        <v>257</v>
      </c>
      <c r="O1221" s="849">
        <v>55769</v>
      </c>
      <c r="P1221" s="837">
        <v>1.1229034531360114</v>
      </c>
      <c r="Q1221" s="850">
        <v>217</v>
      </c>
    </row>
    <row r="1222" spans="1:17" ht="14.45" customHeight="1" x14ac:dyDescent="0.2">
      <c r="A1222" s="831" t="s">
        <v>7600</v>
      </c>
      <c r="B1222" s="832" t="s">
        <v>6418</v>
      </c>
      <c r="C1222" s="832" t="s">
        <v>6412</v>
      </c>
      <c r="D1222" s="832" t="s">
        <v>6474</v>
      </c>
      <c r="E1222" s="832" t="s">
        <v>6475</v>
      </c>
      <c r="F1222" s="849">
        <v>8</v>
      </c>
      <c r="G1222" s="849">
        <v>2840</v>
      </c>
      <c r="H1222" s="849">
        <v>1.6</v>
      </c>
      <c r="I1222" s="849">
        <v>355</v>
      </c>
      <c r="J1222" s="849">
        <v>5</v>
      </c>
      <c r="K1222" s="849">
        <v>1775</v>
      </c>
      <c r="L1222" s="849">
        <v>1</v>
      </c>
      <c r="M1222" s="849">
        <v>355</v>
      </c>
      <c r="N1222" s="849">
        <v>12</v>
      </c>
      <c r="O1222" s="849">
        <v>4296</v>
      </c>
      <c r="P1222" s="837">
        <v>2.420281690140845</v>
      </c>
      <c r="Q1222" s="850">
        <v>358</v>
      </c>
    </row>
    <row r="1223" spans="1:17" ht="14.45" customHeight="1" x14ac:dyDescent="0.2">
      <c r="A1223" s="831" t="s">
        <v>7600</v>
      </c>
      <c r="B1223" s="832" t="s">
        <v>6418</v>
      </c>
      <c r="C1223" s="832" t="s">
        <v>6412</v>
      </c>
      <c r="D1223" s="832" t="s">
        <v>6520</v>
      </c>
      <c r="E1223" s="832" t="s">
        <v>6521</v>
      </c>
      <c r="F1223" s="849">
        <v>159</v>
      </c>
      <c r="G1223" s="849">
        <v>13515</v>
      </c>
      <c r="H1223" s="849">
        <v>1.1555232558139534</v>
      </c>
      <c r="I1223" s="849">
        <v>85</v>
      </c>
      <c r="J1223" s="849">
        <v>136</v>
      </c>
      <c r="K1223" s="849">
        <v>11696</v>
      </c>
      <c r="L1223" s="849">
        <v>1</v>
      </c>
      <c r="M1223" s="849">
        <v>86</v>
      </c>
      <c r="N1223" s="849">
        <v>65</v>
      </c>
      <c r="O1223" s="849">
        <v>5720</v>
      </c>
      <c r="P1223" s="837">
        <v>0.48905608755129959</v>
      </c>
      <c r="Q1223" s="850">
        <v>88</v>
      </c>
    </row>
    <row r="1224" spans="1:17" ht="14.45" customHeight="1" x14ac:dyDescent="0.2">
      <c r="A1224" s="831" t="s">
        <v>7600</v>
      </c>
      <c r="B1224" s="832" t="s">
        <v>6418</v>
      </c>
      <c r="C1224" s="832" t="s">
        <v>6412</v>
      </c>
      <c r="D1224" s="832" t="s">
        <v>6476</v>
      </c>
      <c r="E1224" s="832" t="s">
        <v>6477</v>
      </c>
      <c r="F1224" s="849">
        <v>8</v>
      </c>
      <c r="G1224" s="849">
        <v>5760</v>
      </c>
      <c r="H1224" s="849">
        <v>2</v>
      </c>
      <c r="I1224" s="849">
        <v>720</v>
      </c>
      <c r="J1224" s="849">
        <v>4</v>
      </c>
      <c r="K1224" s="849">
        <v>2880</v>
      </c>
      <c r="L1224" s="849">
        <v>1</v>
      </c>
      <c r="M1224" s="849">
        <v>720</v>
      </c>
      <c r="N1224" s="849">
        <v>6</v>
      </c>
      <c r="O1224" s="849">
        <v>4338</v>
      </c>
      <c r="P1224" s="837">
        <v>1.5062500000000001</v>
      </c>
      <c r="Q1224" s="850">
        <v>723</v>
      </c>
    </row>
    <row r="1225" spans="1:17" ht="14.45" customHeight="1" x14ac:dyDescent="0.2">
      <c r="A1225" s="831" t="s">
        <v>7600</v>
      </c>
      <c r="B1225" s="832" t="s">
        <v>6418</v>
      </c>
      <c r="C1225" s="832" t="s">
        <v>6412</v>
      </c>
      <c r="D1225" s="832" t="s">
        <v>6573</v>
      </c>
      <c r="E1225" s="832" t="s">
        <v>6535</v>
      </c>
      <c r="F1225" s="849">
        <v>12</v>
      </c>
      <c r="G1225" s="849">
        <v>11424</v>
      </c>
      <c r="H1225" s="849">
        <v>0.85637181409295349</v>
      </c>
      <c r="I1225" s="849">
        <v>952</v>
      </c>
      <c r="J1225" s="849">
        <v>14</v>
      </c>
      <c r="K1225" s="849">
        <v>13340</v>
      </c>
      <c r="L1225" s="849">
        <v>1</v>
      </c>
      <c r="M1225" s="849">
        <v>952.85714285714289</v>
      </c>
      <c r="N1225" s="849">
        <v>2</v>
      </c>
      <c r="O1225" s="849">
        <v>1912</v>
      </c>
      <c r="P1225" s="837">
        <v>0.14332833583208396</v>
      </c>
      <c r="Q1225" s="850">
        <v>956</v>
      </c>
    </row>
    <row r="1226" spans="1:17" ht="14.45" customHeight="1" x14ac:dyDescent="0.2">
      <c r="A1226" s="831" t="s">
        <v>7600</v>
      </c>
      <c r="B1226" s="832" t="s">
        <v>6418</v>
      </c>
      <c r="C1226" s="832" t="s">
        <v>6412</v>
      </c>
      <c r="D1226" s="832" t="s">
        <v>6482</v>
      </c>
      <c r="E1226" s="832" t="s">
        <v>6483</v>
      </c>
      <c r="F1226" s="849">
        <v>11</v>
      </c>
      <c r="G1226" s="849">
        <v>1320</v>
      </c>
      <c r="H1226" s="849"/>
      <c r="I1226" s="849">
        <v>120</v>
      </c>
      <c r="J1226" s="849">
        <v>0</v>
      </c>
      <c r="K1226" s="849">
        <v>0</v>
      </c>
      <c r="L1226" s="849"/>
      <c r="M1226" s="849"/>
      <c r="N1226" s="849">
        <v>9</v>
      </c>
      <c r="O1226" s="849">
        <v>1098</v>
      </c>
      <c r="P1226" s="837"/>
      <c r="Q1226" s="850">
        <v>122</v>
      </c>
    </row>
    <row r="1227" spans="1:17" ht="14.45" customHeight="1" x14ac:dyDescent="0.2">
      <c r="A1227" s="831" t="s">
        <v>7600</v>
      </c>
      <c r="B1227" s="832" t="s">
        <v>6418</v>
      </c>
      <c r="C1227" s="832" t="s">
        <v>6412</v>
      </c>
      <c r="D1227" s="832" t="s">
        <v>6536</v>
      </c>
      <c r="E1227" s="832" t="s">
        <v>6535</v>
      </c>
      <c r="F1227" s="849">
        <v>4</v>
      </c>
      <c r="G1227" s="849">
        <v>2980</v>
      </c>
      <c r="H1227" s="849">
        <v>1.3315460232350314</v>
      </c>
      <c r="I1227" s="849">
        <v>745</v>
      </c>
      <c r="J1227" s="849">
        <v>3</v>
      </c>
      <c r="K1227" s="849">
        <v>2238</v>
      </c>
      <c r="L1227" s="849">
        <v>1</v>
      </c>
      <c r="M1227" s="849">
        <v>746</v>
      </c>
      <c r="N1227" s="849">
        <v>2</v>
      </c>
      <c r="O1227" s="849">
        <v>1496</v>
      </c>
      <c r="P1227" s="837">
        <v>0.66845397676496876</v>
      </c>
      <c r="Q1227" s="850">
        <v>748</v>
      </c>
    </row>
    <row r="1228" spans="1:17" ht="14.45" customHeight="1" x14ac:dyDescent="0.2">
      <c r="A1228" s="831" t="s">
        <v>7600</v>
      </c>
      <c r="B1228" s="832" t="s">
        <v>6418</v>
      </c>
      <c r="C1228" s="832" t="s">
        <v>6412</v>
      </c>
      <c r="D1228" s="832" t="s">
        <v>6537</v>
      </c>
      <c r="E1228" s="832" t="s">
        <v>6538</v>
      </c>
      <c r="F1228" s="849">
        <v>32</v>
      </c>
      <c r="G1228" s="849">
        <v>17376</v>
      </c>
      <c r="H1228" s="849">
        <v>2.1294117647058823</v>
      </c>
      <c r="I1228" s="849">
        <v>543</v>
      </c>
      <c r="J1228" s="849">
        <v>15</v>
      </c>
      <c r="K1228" s="849">
        <v>8160</v>
      </c>
      <c r="L1228" s="849">
        <v>1</v>
      </c>
      <c r="M1228" s="849">
        <v>544</v>
      </c>
      <c r="N1228" s="849">
        <v>12</v>
      </c>
      <c r="O1228" s="849">
        <v>6552</v>
      </c>
      <c r="P1228" s="837">
        <v>0.80294117647058827</v>
      </c>
      <c r="Q1228" s="850">
        <v>546</v>
      </c>
    </row>
    <row r="1229" spans="1:17" ht="14.45" customHeight="1" x14ac:dyDescent="0.2">
      <c r="A1229" s="831" t="s">
        <v>7600</v>
      </c>
      <c r="B1229" s="832" t="s">
        <v>6418</v>
      </c>
      <c r="C1229" s="832" t="s">
        <v>6412</v>
      </c>
      <c r="D1229" s="832" t="s">
        <v>6522</v>
      </c>
      <c r="E1229" s="832" t="s">
        <v>6523</v>
      </c>
      <c r="F1229" s="849">
        <v>4</v>
      </c>
      <c r="G1229" s="849">
        <v>1228</v>
      </c>
      <c r="H1229" s="849"/>
      <c r="I1229" s="849">
        <v>307</v>
      </c>
      <c r="J1229" s="849"/>
      <c r="K1229" s="849"/>
      <c r="L1229" s="849"/>
      <c r="M1229" s="849"/>
      <c r="N1229" s="849"/>
      <c r="O1229" s="849"/>
      <c r="P1229" s="837"/>
      <c r="Q1229" s="850"/>
    </row>
    <row r="1230" spans="1:17" ht="14.45" customHeight="1" x14ac:dyDescent="0.2">
      <c r="A1230" s="831" t="s">
        <v>7600</v>
      </c>
      <c r="B1230" s="832" t="s">
        <v>6418</v>
      </c>
      <c r="C1230" s="832" t="s">
        <v>6412</v>
      </c>
      <c r="D1230" s="832" t="s">
        <v>6524</v>
      </c>
      <c r="E1230" s="832" t="s">
        <v>6519</v>
      </c>
      <c r="F1230" s="849">
        <v>2</v>
      </c>
      <c r="G1230" s="849">
        <v>356</v>
      </c>
      <c r="H1230" s="849">
        <v>1.988826815642458</v>
      </c>
      <c r="I1230" s="849">
        <v>178</v>
      </c>
      <c r="J1230" s="849">
        <v>1</v>
      </c>
      <c r="K1230" s="849">
        <v>179</v>
      </c>
      <c r="L1230" s="849">
        <v>1</v>
      </c>
      <c r="M1230" s="849">
        <v>179</v>
      </c>
      <c r="N1230" s="849"/>
      <c r="O1230" s="849"/>
      <c r="P1230" s="837"/>
      <c r="Q1230" s="850"/>
    </row>
    <row r="1231" spans="1:17" ht="14.45" customHeight="1" x14ac:dyDescent="0.2">
      <c r="A1231" s="831" t="s">
        <v>7600</v>
      </c>
      <c r="B1231" s="832" t="s">
        <v>6418</v>
      </c>
      <c r="C1231" s="832" t="s">
        <v>6412</v>
      </c>
      <c r="D1231" s="832" t="s">
        <v>6525</v>
      </c>
      <c r="E1231" s="832" t="s">
        <v>6523</v>
      </c>
      <c r="F1231" s="849">
        <v>44</v>
      </c>
      <c r="G1231" s="849">
        <v>16720</v>
      </c>
      <c r="H1231" s="849">
        <v>4.8760571595217268</v>
      </c>
      <c r="I1231" s="849">
        <v>380</v>
      </c>
      <c r="J1231" s="849">
        <v>9</v>
      </c>
      <c r="K1231" s="849">
        <v>3429</v>
      </c>
      <c r="L1231" s="849">
        <v>1</v>
      </c>
      <c r="M1231" s="849">
        <v>381</v>
      </c>
      <c r="N1231" s="849">
        <v>30</v>
      </c>
      <c r="O1231" s="849">
        <v>11550</v>
      </c>
      <c r="P1231" s="837">
        <v>3.3683289588801402</v>
      </c>
      <c r="Q1231" s="850">
        <v>385</v>
      </c>
    </row>
    <row r="1232" spans="1:17" ht="14.45" customHeight="1" x14ac:dyDescent="0.2">
      <c r="A1232" s="831" t="s">
        <v>7600</v>
      </c>
      <c r="B1232" s="832" t="s">
        <v>6418</v>
      </c>
      <c r="C1232" s="832" t="s">
        <v>6412</v>
      </c>
      <c r="D1232" s="832" t="s">
        <v>6490</v>
      </c>
      <c r="E1232" s="832" t="s">
        <v>6491</v>
      </c>
      <c r="F1232" s="849">
        <v>1</v>
      </c>
      <c r="G1232" s="849">
        <v>619</v>
      </c>
      <c r="H1232" s="849"/>
      <c r="I1232" s="849">
        <v>619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5" customHeight="1" x14ac:dyDescent="0.2">
      <c r="A1233" s="831" t="s">
        <v>7600</v>
      </c>
      <c r="B1233" s="832" t="s">
        <v>6418</v>
      </c>
      <c r="C1233" s="832" t="s">
        <v>6412</v>
      </c>
      <c r="D1233" s="832" t="s">
        <v>6529</v>
      </c>
      <c r="E1233" s="832" t="s">
        <v>6530</v>
      </c>
      <c r="F1233" s="849">
        <v>5</v>
      </c>
      <c r="G1233" s="849">
        <v>3020</v>
      </c>
      <c r="H1233" s="849"/>
      <c r="I1233" s="849">
        <v>604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5" customHeight="1" x14ac:dyDescent="0.2">
      <c r="A1234" s="831" t="s">
        <v>7600</v>
      </c>
      <c r="B1234" s="832" t="s">
        <v>6418</v>
      </c>
      <c r="C1234" s="832" t="s">
        <v>6412</v>
      </c>
      <c r="D1234" s="832" t="s">
        <v>6494</v>
      </c>
      <c r="E1234" s="832" t="s">
        <v>6495</v>
      </c>
      <c r="F1234" s="849"/>
      <c r="G1234" s="849"/>
      <c r="H1234" s="849"/>
      <c r="I1234" s="849"/>
      <c r="J1234" s="849"/>
      <c r="K1234" s="849"/>
      <c r="L1234" s="849"/>
      <c r="M1234" s="849"/>
      <c r="N1234" s="849">
        <v>1</v>
      </c>
      <c r="O1234" s="849">
        <v>179</v>
      </c>
      <c r="P1234" s="837"/>
      <c r="Q1234" s="850">
        <v>179</v>
      </c>
    </row>
    <row r="1235" spans="1:17" ht="14.45" customHeight="1" x14ac:dyDescent="0.2">
      <c r="A1235" s="831" t="s">
        <v>7600</v>
      </c>
      <c r="B1235" s="832" t="s">
        <v>6418</v>
      </c>
      <c r="C1235" s="832" t="s">
        <v>6412</v>
      </c>
      <c r="D1235" s="832" t="s">
        <v>6531</v>
      </c>
      <c r="E1235" s="832" t="s">
        <v>6505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1</v>
      </c>
      <c r="O1235" s="849">
        <v>409</v>
      </c>
      <c r="P1235" s="837"/>
      <c r="Q1235" s="850">
        <v>409</v>
      </c>
    </row>
    <row r="1236" spans="1:17" ht="14.45" customHeight="1" x14ac:dyDescent="0.2">
      <c r="A1236" s="831" t="s">
        <v>7600</v>
      </c>
      <c r="B1236" s="832" t="s">
        <v>6418</v>
      </c>
      <c r="C1236" s="832" t="s">
        <v>6412</v>
      </c>
      <c r="D1236" s="832" t="s">
        <v>6580</v>
      </c>
      <c r="E1236" s="832" t="s">
        <v>6497</v>
      </c>
      <c r="F1236" s="849"/>
      <c r="G1236" s="849"/>
      <c r="H1236" s="849"/>
      <c r="I1236" s="849"/>
      <c r="J1236" s="849">
        <v>1</v>
      </c>
      <c r="K1236" s="849">
        <v>625</v>
      </c>
      <c r="L1236" s="849">
        <v>1</v>
      </c>
      <c r="M1236" s="849">
        <v>625</v>
      </c>
      <c r="N1236" s="849">
        <v>2</v>
      </c>
      <c r="O1236" s="849">
        <v>1254</v>
      </c>
      <c r="P1236" s="837">
        <v>2.0064000000000002</v>
      </c>
      <c r="Q1236" s="850">
        <v>627</v>
      </c>
    </row>
    <row r="1237" spans="1:17" ht="14.45" customHeight="1" x14ac:dyDescent="0.2">
      <c r="A1237" s="831" t="s">
        <v>7601</v>
      </c>
      <c r="B1237" s="832" t="s">
        <v>6418</v>
      </c>
      <c r="C1237" s="832" t="s">
        <v>6449</v>
      </c>
      <c r="D1237" s="832" t="s">
        <v>6588</v>
      </c>
      <c r="E1237" s="832" t="s">
        <v>6589</v>
      </c>
      <c r="F1237" s="849"/>
      <c r="G1237" s="849"/>
      <c r="H1237" s="849"/>
      <c r="I1237" s="849"/>
      <c r="J1237" s="849">
        <v>1</v>
      </c>
      <c r="K1237" s="849">
        <v>2310</v>
      </c>
      <c r="L1237" s="849">
        <v>1</v>
      </c>
      <c r="M1237" s="849">
        <v>2310</v>
      </c>
      <c r="N1237" s="849"/>
      <c r="O1237" s="849"/>
      <c r="P1237" s="837"/>
      <c r="Q1237" s="850"/>
    </row>
    <row r="1238" spans="1:17" ht="14.45" customHeight="1" x14ac:dyDescent="0.2">
      <c r="A1238" s="831" t="s">
        <v>7601</v>
      </c>
      <c r="B1238" s="832" t="s">
        <v>6418</v>
      </c>
      <c r="C1238" s="832" t="s">
        <v>6449</v>
      </c>
      <c r="D1238" s="832" t="s">
        <v>6500</v>
      </c>
      <c r="E1238" s="832" t="s">
        <v>6501</v>
      </c>
      <c r="F1238" s="849">
        <v>10</v>
      </c>
      <c r="G1238" s="849">
        <v>9047.5</v>
      </c>
      <c r="H1238" s="849">
        <v>1.4285714285714286</v>
      </c>
      <c r="I1238" s="849">
        <v>904.75</v>
      </c>
      <c r="J1238" s="849">
        <v>7</v>
      </c>
      <c r="K1238" s="849">
        <v>6333.25</v>
      </c>
      <c r="L1238" s="849">
        <v>1</v>
      </c>
      <c r="M1238" s="849">
        <v>904.75</v>
      </c>
      <c r="N1238" s="849"/>
      <c r="O1238" s="849"/>
      <c r="P1238" s="837"/>
      <c r="Q1238" s="850"/>
    </row>
    <row r="1239" spans="1:17" ht="14.45" customHeight="1" x14ac:dyDescent="0.2">
      <c r="A1239" s="831" t="s">
        <v>7601</v>
      </c>
      <c r="B1239" s="832" t="s">
        <v>6418</v>
      </c>
      <c r="C1239" s="832" t="s">
        <v>6449</v>
      </c>
      <c r="D1239" s="832" t="s">
        <v>6452</v>
      </c>
      <c r="E1239" s="832" t="s">
        <v>6453</v>
      </c>
      <c r="F1239" s="849">
        <v>1</v>
      </c>
      <c r="G1239" s="849">
        <v>242.64</v>
      </c>
      <c r="H1239" s="849">
        <v>1</v>
      </c>
      <c r="I1239" s="849">
        <v>242.64</v>
      </c>
      <c r="J1239" s="849">
        <v>1</v>
      </c>
      <c r="K1239" s="849">
        <v>242.64</v>
      </c>
      <c r="L1239" s="849">
        <v>1</v>
      </c>
      <c r="M1239" s="849">
        <v>242.64</v>
      </c>
      <c r="N1239" s="849">
        <v>2</v>
      </c>
      <c r="O1239" s="849">
        <v>423.08</v>
      </c>
      <c r="P1239" s="837">
        <v>1.7436531486976592</v>
      </c>
      <c r="Q1239" s="850">
        <v>211.54</v>
      </c>
    </row>
    <row r="1240" spans="1:17" ht="14.45" customHeight="1" x14ac:dyDescent="0.2">
      <c r="A1240" s="831" t="s">
        <v>7601</v>
      </c>
      <c r="B1240" s="832" t="s">
        <v>6418</v>
      </c>
      <c r="C1240" s="832" t="s">
        <v>6449</v>
      </c>
      <c r="D1240" s="832" t="s">
        <v>6458</v>
      </c>
      <c r="E1240" s="832" t="s">
        <v>6457</v>
      </c>
      <c r="F1240" s="849">
        <v>4</v>
      </c>
      <c r="G1240" s="849">
        <v>1796</v>
      </c>
      <c r="H1240" s="849"/>
      <c r="I1240" s="849">
        <v>449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5" customHeight="1" x14ac:dyDescent="0.2">
      <c r="A1241" s="831" t="s">
        <v>7601</v>
      </c>
      <c r="B1241" s="832" t="s">
        <v>6418</v>
      </c>
      <c r="C1241" s="832" t="s">
        <v>6449</v>
      </c>
      <c r="D1241" s="832" t="s">
        <v>6459</v>
      </c>
      <c r="E1241" s="832" t="s">
        <v>6457</v>
      </c>
      <c r="F1241" s="849">
        <v>4</v>
      </c>
      <c r="G1241" s="849">
        <v>2000</v>
      </c>
      <c r="H1241" s="849"/>
      <c r="I1241" s="849">
        <v>500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5" customHeight="1" x14ac:dyDescent="0.2">
      <c r="A1242" s="831" t="s">
        <v>7601</v>
      </c>
      <c r="B1242" s="832" t="s">
        <v>6418</v>
      </c>
      <c r="C1242" s="832" t="s">
        <v>6412</v>
      </c>
      <c r="D1242" s="832" t="s">
        <v>6569</v>
      </c>
      <c r="E1242" s="832" t="s">
        <v>6570</v>
      </c>
      <c r="F1242" s="849"/>
      <c r="G1242" s="849"/>
      <c r="H1242" s="849"/>
      <c r="I1242" s="849"/>
      <c r="J1242" s="849">
        <v>1</v>
      </c>
      <c r="K1242" s="849">
        <v>196</v>
      </c>
      <c r="L1242" s="849">
        <v>1</v>
      </c>
      <c r="M1242" s="849">
        <v>196</v>
      </c>
      <c r="N1242" s="849"/>
      <c r="O1242" s="849"/>
      <c r="P1242" s="837"/>
      <c r="Q1242" s="850"/>
    </row>
    <row r="1243" spans="1:17" ht="14.45" customHeight="1" x14ac:dyDescent="0.2">
      <c r="A1243" s="831" t="s">
        <v>7601</v>
      </c>
      <c r="B1243" s="832" t="s">
        <v>6418</v>
      </c>
      <c r="C1243" s="832" t="s">
        <v>6412</v>
      </c>
      <c r="D1243" s="832" t="s">
        <v>6571</v>
      </c>
      <c r="E1243" s="832" t="s">
        <v>6572</v>
      </c>
      <c r="F1243" s="849">
        <v>1</v>
      </c>
      <c r="G1243" s="849">
        <v>1159</v>
      </c>
      <c r="H1243" s="849"/>
      <c r="I1243" s="849">
        <v>1159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5" customHeight="1" x14ac:dyDescent="0.2">
      <c r="A1244" s="831" t="s">
        <v>7601</v>
      </c>
      <c r="B1244" s="832" t="s">
        <v>6418</v>
      </c>
      <c r="C1244" s="832" t="s">
        <v>6412</v>
      </c>
      <c r="D1244" s="832" t="s">
        <v>6464</v>
      </c>
      <c r="E1244" s="832" t="s">
        <v>6465</v>
      </c>
      <c r="F1244" s="849">
        <v>3</v>
      </c>
      <c r="G1244" s="849">
        <v>111</v>
      </c>
      <c r="H1244" s="849">
        <v>1</v>
      </c>
      <c r="I1244" s="849">
        <v>37</v>
      </c>
      <c r="J1244" s="849">
        <v>3</v>
      </c>
      <c r="K1244" s="849">
        <v>111</v>
      </c>
      <c r="L1244" s="849">
        <v>1</v>
      </c>
      <c r="M1244" s="849">
        <v>37</v>
      </c>
      <c r="N1244" s="849">
        <v>1</v>
      </c>
      <c r="O1244" s="849">
        <v>38</v>
      </c>
      <c r="P1244" s="837">
        <v>0.34234234234234234</v>
      </c>
      <c r="Q1244" s="850">
        <v>38</v>
      </c>
    </row>
    <row r="1245" spans="1:17" ht="14.45" customHeight="1" x14ac:dyDescent="0.2">
      <c r="A1245" s="831" t="s">
        <v>7601</v>
      </c>
      <c r="B1245" s="832" t="s">
        <v>6418</v>
      </c>
      <c r="C1245" s="832" t="s">
        <v>6412</v>
      </c>
      <c r="D1245" s="832" t="s">
        <v>6596</v>
      </c>
      <c r="E1245" s="832" t="s">
        <v>6597</v>
      </c>
      <c r="F1245" s="849"/>
      <c r="G1245" s="849"/>
      <c r="H1245" s="849"/>
      <c r="I1245" s="849"/>
      <c r="J1245" s="849">
        <v>1</v>
      </c>
      <c r="K1245" s="849">
        <v>797</v>
      </c>
      <c r="L1245" s="849">
        <v>1</v>
      </c>
      <c r="M1245" s="849">
        <v>797</v>
      </c>
      <c r="N1245" s="849"/>
      <c r="O1245" s="849"/>
      <c r="P1245" s="837"/>
      <c r="Q1245" s="850"/>
    </row>
    <row r="1246" spans="1:17" ht="14.45" customHeight="1" x14ac:dyDescent="0.2">
      <c r="A1246" s="831" t="s">
        <v>7601</v>
      </c>
      <c r="B1246" s="832" t="s">
        <v>6418</v>
      </c>
      <c r="C1246" s="832" t="s">
        <v>6412</v>
      </c>
      <c r="D1246" s="832" t="s">
        <v>6470</v>
      </c>
      <c r="E1246" s="832" t="s">
        <v>6471</v>
      </c>
      <c r="F1246" s="849">
        <v>241</v>
      </c>
      <c r="G1246" s="849">
        <v>60491</v>
      </c>
      <c r="H1246" s="849">
        <v>0.76937067562067563</v>
      </c>
      <c r="I1246" s="849">
        <v>251</v>
      </c>
      <c r="J1246" s="849">
        <v>312</v>
      </c>
      <c r="K1246" s="849">
        <v>78624</v>
      </c>
      <c r="L1246" s="849">
        <v>1</v>
      </c>
      <c r="M1246" s="849">
        <v>252</v>
      </c>
      <c r="N1246" s="849">
        <v>319</v>
      </c>
      <c r="O1246" s="849">
        <v>81026</v>
      </c>
      <c r="P1246" s="837">
        <v>1.030550468050468</v>
      </c>
      <c r="Q1246" s="850">
        <v>254</v>
      </c>
    </row>
    <row r="1247" spans="1:17" ht="14.45" customHeight="1" x14ac:dyDescent="0.2">
      <c r="A1247" s="831" t="s">
        <v>7601</v>
      </c>
      <c r="B1247" s="832" t="s">
        <v>6418</v>
      </c>
      <c r="C1247" s="832" t="s">
        <v>6412</v>
      </c>
      <c r="D1247" s="832" t="s">
        <v>6502</v>
      </c>
      <c r="E1247" s="832" t="s">
        <v>6503</v>
      </c>
      <c r="F1247" s="849">
        <v>35</v>
      </c>
      <c r="G1247" s="849">
        <v>4410</v>
      </c>
      <c r="H1247" s="849">
        <v>0.65644537064602559</v>
      </c>
      <c r="I1247" s="849">
        <v>126</v>
      </c>
      <c r="J1247" s="849">
        <v>53</v>
      </c>
      <c r="K1247" s="849">
        <v>6718</v>
      </c>
      <c r="L1247" s="849">
        <v>1</v>
      </c>
      <c r="M1247" s="849">
        <v>126.75471698113208</v>
      </c>
      <c r="N1247" s="849">
        <v>39</v>
      </c>
      <c r="O1247" s="849">
        <v>4914</v>
      </c>
      <c r="P1247" s="837">
        <v>0.73146769871985706</v>
      </c>
      <c r="Q1247" s="850">
        <v>126</v>
      </c>
    </row>
    <row r="1248" spans="1:17" ht="14.45" customHeight="1" x14ac:dyDescent="0.2">
      <c r="A1248" s="831" t="s">
        <v>7601</v>
      </c>
      <c r="B1248" s="832" t="s">
        <v>6418</v>
      </c>
      <c r="C1248" s="832" t="s">
        <v>6412</v>
      </c>
      <c r="D1248" s="832" t="s">
        <v>6506</v>
      </c>
      <c r="E1248" s="832" t="s">
        <v>6507</v>
      </c>
      <c r="F1248" s="849">
        <v>4</v>
      </c>
      <c r="G1248" s="849">
        <v>1980</v>
      </c>
      <c r="H1248" s="849">
        <v>0.30707196029776673</v>
      </c>
      <c r="I1248" s="849">
        <v>495</v>
      </c>
      <c r="J1248" s="849">
        <v>13</v>
      </c>
      <c r="K1248" s="849">
        <v>6448</v>
      </c>
      <c r="L1248" s="849">
        <v>1</v>
      </c>
      <c r="M1248" s="849">
        <v>496</v>
      </c>
      <c r="N1248" s="849"/>
      <c r="O1248" s="849"/>
      <c r="P1248" s="837"/>
      <c r="Q1248" s="850"/>
    </row>
    <row r="1249" spans="1:17" ht="14.45" customHeight="1" x14ac:dyDescent="0.2">
      <c r="A1249" s="831" t="s">
        <v>7601</v>
      </c>
      <c r="B1249" s="832" t="s">
        <v>6418</v>
      </c>
      <c r="C1249" s="832" t="s">
        <v>6412</v>
      </c>
      <c r="D1249" s="832" t="s">
        <v>6508</v>
      </c>
      <c r="E1249" s="832" t="s">
        <v>6509</v>
      </c>
      <c r="F1249" s="849">
        <v>5</v>
      </c>
      <c r="G1249" s="849">
        <v>3440</v>
      </c>
      <c r="H1249" s="849">
        <v>0.21707578721524579</v>
      </c>
      <c r="I1249" s="849">
        <v>688</v>
      </c>
      <c r="J1249" s="849">
        <v>23</v>
      </c>
      <c r="K1249" s="849">
        <v>15847</v>
      </c>
      <c r="L1249" s="849">
        <v>1</v>
      </c>
      <c r="M1249" s="849">
        <v>689</v>
      </c>
      <c r="N1249" s="849">
        <v>13</v>
      </c>
      <c r="O1249" s="849">
        <v>8983</v>
      </c>
      <c r="P1249" s="837">
        <v>0.5668580803937654</v>
      </c>
      <c r="Q1249" s="850">
        <v>691</v>
      </c>
    </row>
    <row r="1250" spans="1:17" ht="14.45" customHeight="1" x14ac:dyDescent="0.2">
      <c r="A1250" s="831" t="s">
        <v>7601</v>
      </c>
      <c r="B1250" s="832" t="s">
        <v>6418</v>
      </c>
      <c r="C1250" s="832" t="s">
        <v>6412</v>
      </c>
      <c r="D1250" s="832" t="s">
        <v>6510</v>
      </c>
      <c r="E1250" s="832" t="s">
        <v>6507</v>
      </c>
      <c r="F1250" s="849">
        <v>30</v>
      </c>
      <c r="G1250" s="849">
        <v>17040</v>
      </c>
      <c r="H1250" s="849">
        <v>0.63717608346109267</v>
      </c>
      <c r="I1250" s="849">
        <v>568</v>
      </c>
      <c r="J1250" s="849">
        <v>47</v>
      </c>
      <c r="K1250" s="849">
        <v>26743</v>
      </c>
      <c r="L1250" s="849">
        <v>1</v>
      </c>
      <c r="M1250" s="849">
        <v>569</v>
      </c>
      <c r="N1250" s="849">
        <v>59</v>
      </c>
      <c r="O1250" s="849">
        <v>33807</v>
      </c>
      <c r="P1250" s="837">
        <v>1.2641438881202558</v>
      </c>
      <c r="Q1250" s="850">
        <v>573</v>
      </c>
    </row>
    <row r="1251" spans="1:17" ht="14.45" customHeight="1" x14ac:dyDescent="0.2">
      <c r="A1251" s="831" t="s">
        <v>7601</v>
      </c>
      <c r="B1251" s="832" t="s">
        <v>6418</v>
      </c>
      <c r="C1251" s="832" t="s">
        <v>6412</v>
      </c>
      <c r="D1251" s="832" t="s">
        <v>6511</v>
      </c>
      <c r="E1251" s="832" t="s">
        <v>6509</v>
      </c>
      <c r="F1251" s="849">
        <v>2</v>
      </c>
      <c r="G1251" s="849">
        <v>1522</v>
      </c>
      <c r="H1251" s="849">
        <v>0.14266966629171354</v>
      </c>
      <c r="I1251" s="849">
        <v>761</v>
      </c>
      <c r="J1251" s="849">
        <v>14</v>
      </c>
      <c r="K1251" s="849">
        <v>10668</v>
      </c>
      <c r="L1251" s="849">
        <v>1</v>
      </c>
      <c r="M1251" s="849">
        <v>762</v>
      </c>
      <c r="N1251" s="849">
        <v>11</v>
      </c>
      <c r="O1251" s="849">
        <v>8426</v>
      </c>
      <c r="P1251" s="837">
        <v>0.78983877015373083</v>
      </c>
      <c r="Q1251" s="850">
        <v>766</v>
      </c>
    </row>
    <row r="1252" spans="1:17" ht="14.45" customHeight="1" x14ac:dyDescent="0.2">
      <c r="A1252" s="831" t="s">
        <v>7601</v>
      </c>
      <c r="B1252" s="832" t="s">
        <v>6418</v>
      </c>
      <c r="C1252" s="832" t="s">
        <v>6412</v>
      </c>
      <c r="D1252" s="832" t="s">
        <v>6534</v>
      </c>
      <c r="E1252" s="832" t="s">
        <v>6535</v>
      </c>
      <c r="F1252" s="849">
        <v>164</v>
      </c>
      <c r="G1252" s="849">
        <v>134152</v>
      </c>
      <c r="H1252" s="849">
        <v>0.96352797529268119</v>
      </c>
      <c r="I1252" s="849">
        <v>818</v>
      </c>
      <c r="J1252" s="849">
        <v>170</v>
      </c>
      <c r="K1252" s="849">
        <v>139230</v>
      </c>
      <c r="L1252" s="849">
        <v>1</v>
      </c>
      <c r="M1252" s="849">
        <v>819</v>
      </c>
      <c r="N1252" s="849">
        <v>106</v>
      </c>
      <c r="O1252" s="849">
        <v>87238</v>
      </c>
      <c r="P1252" s="837">
        <v>0.62657473245708539</v>
      </c>
      <c r="Q1252" s="850">
        <v>823</v>
      </c>
    </row>
    <row r="1253" spans="1:17" ht="14.45" customHeight="1" x14ac:dyDescent="0.2">
      <c r="A1253" s="831" t="s">
        <v>7601</v>
      </c>
      <c r="B1253" s="832" t="s">
        <v>6418</v>
      </c>
      <c r="C1253" s="832" t="s">
        <v>6412</v>
      </c>
      <c r="D1253" s="832" t="s">
        <v>6512</v>
      </c>
      <c r="E1253" s="832" t="s">
        <v>6513</v>
      </c>
      <c r="F1253" s="849">
        <v>14</v>
      </c>
      <c r="G1253" s="849">
        <v>6468</v>
      </c>
      <c r="H1253" s="849">
        <v>0.99645663226005243</v>
      </c>
      <c r="I1253" s="849">
        <v>462</v>
      </c>
      <c r="J1253" s="849">
        <v>14</v>
      </c>
      <c r="K1253" s="849">
        <v>6491</v>
      </c>
      <c r="L1253" s="849">
        <v>1</v>
      </c>
      <c r="M1253" s="849">
        <v>463.64285714285717</v>
      </c>
      <c r="N1253" s="849">
        <v>19</v>
      </c>
      <c r="O1253" s="849">
        <v>8892</v>
      </c>
      <c r="P1253" s="837">
        <v>1.3698967801571407</v>
      </c>
      <c r="Q1253" s="850">
        <v>468</v>
      </c>
    </row>
    <row r="1254" spans="1:17" ht="14.45" customHeight="1" x14ac:dyDescent="0.2">
      <c r="A1254" s="831" t="s">
        <v>7601</v>
      </c>
      <c r="B1254" s="832" t="s">
        <v>6418</v>
      </c>
      <c r="C1254" s="832" t="s">
        <v>6412</v>
      </c>
      <c r="D1254" s="832" t="s">
        <v>6514</v>
      </c>
      <c r="E1254" s="832" t="s">
        <v>6493</v>
      </c>
      <c r="F1254" s="849">
        <v>1</v>
      </c>
      <c r="G1254" s="849">
        <v>446</v>
      </c>
      <c r="H1254" s="849"/>
      <c r="I1254" s="849">
        <v>446</v>
      </c>
      <c r="J1254" s="849"/>
      <c r="K1254" s="849"/>
      <c r="L1254" s="849"/>
      <c r="M1254" s="849"/>
      <c r="N1254" s="849">
        <v>2</v>
      </c>
      <c r="O1254" s="849">
        <v>902</v>
      </c>
      <c r="P1254" s="837"/>
      <c r="Q1254" s="850">
        <v>451</v>
      </c>
    </row>
    <row r="1255" spans="1:17" ht="14.45" customHeight="1" x14ac:dyDescent="0.2">
      <c r="A1255" s="831" t="s">
        <v>7601</v>
      </c>
      <c r="B1255" s="832" t="s">
        <v>6418</v>
      </c>
      <c r="C1255" s="832" t="s">
        <v>6412</v>
      </c>
      <c r="D1255" s="832" t="s">
        <v>6515</v>
      </c>
      <c r="E1255" s="832" t="s">
        <v>6491</v>
      </c>
      <c r="F1255" s="849"/>
      <c r="G1255" s="849"/>
      <c r="H1255" s="849"/>
      <c r="I1255" s="849"/>
      <c r="J1255" s="849">
        <v>1</v>
      </c>
      <c r="K1255" s="849">
        <v>730</v>
      </c>
      <c r="L1255" s="849">
        <v>1</v>
      </c>
      <c r="M1255" s="849">
        <v>730</v>
      </c>
      <c r="N1255" s="849"/>
      <c r="O1255" s="849"/>
      <c r="P1255" s="837"/>
      <c r="Q1255" s="850"/>
    </row>
    <row r="1256" spans="1:17" ht="14.45" customHeight="1" x14ac:dyDescent="0.2">
      <c r="A1256" s="831" t="s">
        <v>7601</v>
      </c>
      <c r="B1256" s="832" t="s">
        <v>6418</v>
      </c>
      <c r="C1256" s="832" t="s">
        <v>6412</v>
      </c>
      <c r="D1256" s="832" t="s">
        <v>6516</v>
      </c>
      <c r="E1256" s="832" t="s">
        <v>6517</v>
      </c>
      <c r="F1256" s="849"/>
      <c r="G1256" s="849"/>
      <c r="H1256" s="849"/>
      <c r="I1256" s="849"/>
      <c r="J1256" s="849">
        <v>1</v>
      </c>
      <c r="K1256" s="849">
        <v>834</v>
      </c>
      <c r="L1256" s="849">
        <v>1</v>
      </c>
      <c r="M1256" s="849">
        <v>834</v>
      </c>
      <c r="N1256" s="849"/>
      <c r="O1256" s="849"/>
      <c r="P1256" s="837"/>
      <c r="Q1256" s="850"/>
    </row>
    <row r="1257" spans="1:17" ht="14.45" customHeight="1" x14ac:dyDescent="0.2">
      <c r="A1257" s="831" t="s">
        <v>7601</v>
      </c>
      <c r="B1257" s="832" t="s">
        <v>6418</v>
      </c>
      <c r="C1257" s="832" t="s">
        <v>6412</v>
      </c>
      <c r="D1257" s="832" t="s">
        <v>6518</v>
      </c>
      <c r="E1257" s="832" t="s">
        <v>6519</v>
      </c>
      <c r="F1257" s="849">
        <v>33</v>
      </c>
      <c r="G1257" s="849">
        <v>7095</v>
      </c>
      <c r="H1257" s="849">
        <v>0.7021276595744681</v>
      </c>
      <c r="I1257" s="849">
        <v>215</v>
      </c>
      <c r="J1257" s="849">
        <v>47</v>
      </c>
      <c r="K1257" s="849">
        <v>10105</v>
      </c>
      <c r="L1257" s="849">
        <v>1</v>
      </c>
      <c r="M1257" s="849">
        <v>215</v>
      </c>
      <c r="N1257" s="849">
        <v>27</v>
      </c>
      <c r="O1257" s="849">
        <v>5859</v>
      </c>
      <c r="P1257" s="837">
        <v>0.57981197427016329</v>
      </c>
      <c r="Q1257" s="850">
        <v>217</v>
      </c>
    </row>
    <row r="1258" spans="1:17" ht="14.45" customHeight="1" x14ac:dyDescent="0.2">
      <c r="A1258" s="831" t="s">
        <v>7601</v>
      </c>
      <c r="B1258" s="832" t="s">
        <v>6418</v>
      </c>
      <c r="C1258" s="832" t="s">
        <v>6412</v>
      </c>
      <c r="D1258" s="832" t="s">
        <v>6472</v>
      </c>
      <c r="E1258" s="832" t="s">
        <v>6473</v>
      </c>
      <c r="F1258" s="849"/>
      <c r="G1258" s="849"/>
      <c r="H1258" s="849"/>
      <c r="I1258" s="849"/>
      <c r="J1258" s="849">
        <v>1</v>
      </c>
      <c r="K1258" s="849">
        <v>702</v>
      </c>
      <c r="L1258" s="849">
        <v>1</v>
      </c>
      <c r="M1258" s="849">
        <v>702</v>
      </c>
      <c r="N1258" s="849"/>
      <c r="O1258" s="849"/>
      <c r="P1258" s="837"/>
      <c r="Q1258" s="850"/>
    </row>
    <row r="1259" spans="1:17" ht="14.45" customHeight="1" x14ac:dyDescent="0.2">
      <c r="A1259" s="831" t="s">
        <v>7601</v>
      </c>
      <c r="B1259" s="832" t="s">
        <v>6418</v>
      </c>
      <c r="C1259" s="832" t="s">
        <v>6412</v>
      </c>
      <c r="D1259" s="832" t="s">
        <v>6474</v>
      </c>
      <c r="E1259" s="832" t="s">
        <v>6475</v>
      </c>
      <c r="F1259" s="849">
        <v>37</v>
      </c>
      <c r="G1259" s="849">
        <v>13135</v>
      </c>
      <c r="H1259" s="849">
        <v>1.1935483870967742</v>
      </c>
      <c r="I1259" s="849">
        <v>355</v>
      </c>
      <c r="J1259" s="849">
        <v>31</v>
      </c>
      <c r="K1259" s="849">
        <v>11005</v>
      </c>
      <c r="L1259" s="849">
        <v>1</v>
      </c>
      <c r="M1259" s="849">
        <v>355</v>
      </c>
      <c r="N1259" s="849">
        <v>31</v>
      </c>
      <c r="O1259" s="849">
        <v>11098</v>
      </c>
      <c r="P1259" s="837">
        <v>1.0084507042253521</v>
      </c>
      <c r="Q1259" s="850">
        <v>358</v>
      </c>
    </row>
    <row r="1260" spans="1:17" ht="14.45" customHeight="1" x14ac:dyDescent="0.2">
      <c r="A1260" s="831" t="s">
        <v>7601</v>
      </c>
      <c r="B1260" s="832" t="s">
        <v>6418</v>
      </c>
      <c r="C1260" s="832" t="s">
        <v>6412</v>
      </c>
      <c r="D1260" s="832" t="s">
        <v>6520</v>
      </c>
      <c r="E1260" s="832" t="s">
        <v>6521</v>
      </c>
      <c r="F1260" s="849">
        <v>296</v>
      </c>
      <c r="G1260" s="849">
        <v>25160</v>
      </c>
      <c r="H1260" s="849">
        <v>0.96873556137378714</v>
      </c>
      <c r="I1260" s="849">
        <v>85</v>
      </c>
      <c r="J1260" s="849">
        <v>302</v>
      </c>
      <c r="K1260" s="849">
        <v>25972</v>
      </c>
      <c r="L1260" s="849">
        <v>1</v>
      </c>
      <c r="M1260" s="849">
        <v>86</v>
      </c>
      <c r="N1260" s="849">
        <v>252</v>
      </c>
      <c r="O1260" s="849">
        <v>22176</v>
      </c>
      <c r="P1260" s="837">
        <v>0.85384259972277843</v>
      </c>
      <c r="Q1260" s="850">
        <v>88</v>
      </c>
    </row>
    <row r="1261" spans="1:17" ht="14.45" customHeight="1" x14ac:dyDescent="0.2">
      <c r="A1261" s="831" t="s">
        <v>7601</v>
      </c>
      <c r="B1261" s="832" t="s">
        <v>6418</v>
      </c>
      <c r="C1261" s="832" t="s">
        <v>6412</v>
      </c>
      <c r="D1261" s="832" t="s">
        <v>6476</v>
      </c>
      <c r="E1261" s="832" t="s">
        <v>6477</v>
      </c>
      <c r="F1261" s="849">
        <v>1</v>
      </c>
      <c r="G1261" s="849">
        <v>720</v>
      </c>
      <c r="H1261" s="849">
        <v>0.1</v>
      </c>
      <c r="I1261" s="849">
        <v>720</v>
      </c>
      <c r="J1261" s="849">
        <v>10</v>
      </c>
      <c r="K1261" s="849">
        <v>7200</v>
      </c>
      <c r="L1261" s="849">
        <v>1</v>
      </c>
      <c r="M1261" s="849">
        <v>720</v>
      </c>
      <c r="N1261" s="849">
        <v>9</v>
      </c>
      <c r="O1261" s="849">
        <v>6507</v>
      </c>
      <c r="P1261" s="837">
        <v>0.90375000000000005</v>
      </c>
      <c r="Q1261" s="850">
        <v>723</v>
      </c>
    </row>
    <row r="1262" spans="1:17" ht="14.45" customHeight="1" x14ac:dyDescent="0.2">
      <c r="A1262" s="831" t="s">
        <v>7601</v>
      </c>
      <c r="B1262" s="832" t="s">
        <v>6418</v>
      </c>
      <c r="C1262" s="832" t="s">
        <v>6412</v>
      </c>
      <c r="D1262" s="832" t="s">
        <v>6573</v>
      </c>
      <c r="E1262" s="832" t="s">
        <v>6535</v>
      </c>
      <c r="F1262" s="849">
        <v>74</v>
      </c>
      <c r="G1262" s="849">
        <v>70448</v>
      </c>
      <c r="H1262" s="849">
        <v>1.1553398058252426</v>
      </c>
      <c r="I1262" s="849">
        <v>952</v>
      </c>
      <c r="J1262" s="849">
        <v>64</v>
      </c>
      <c r="K1262" s="849">
        <v>60976</v>
      </c>
      <c r="L1262" s="849">
        <v>1</v>
      </c>
      <c r="M1262" s="849">
        <v>952.75</v>
      </c>
      <c r="N1262" s="849">
        <v>81</v>
      </c>
      <c r="O1262" s="849">
        <v>77436</v>
      </c>
      <c r="P1262" s="837">
        <v>1.2699422723694569</v>
      </c>
      <c r="Q1262" s="850">
        <v>956</v>
      </c>
    </row>
    <row r="1263" spans="1:17" ht="14.45" customHeight="1" x14ac:dyDescent="0.2">
      <c r="A1263" s="831" t="s">
        <v>7601</v>
      </c>
      <c r="B1263" s="832" t="s">
        <v>6418</v>
      </c>
      <c r="C1263" s="832" t="s">
        <v>6412</v>
      </c>
      <c r="D1263" s="832" t="s">
        <v>6482</v>
      </c>
      <c r="E1263" s="832" t="s">
        <v>6483</v>
      </c>
      <c r="F1263" s="849">
        <v>245</v>
      </c>
      <c r="G1263" s="849">
        <v>29400</v>
      </c>
      <c r="H1263" s="849">
        <v>0.75224522170764785</v>
      </c>
      <c r="I1263" s="849">
        <v>120</v>
      </c>
      <c r="J1263" s="849">
        <v>323</v>
      </c>
      <c r="K1263" s="849">
        <v>39083</v>
      </c>
      <c r="L1263" s="849">
        <v>1</v>
      </c>
      <c r="M1263" s="849">
        <v>121</v>
      </c>
      <c r="N1263" s="849">
        <v>372</v>
      </c>
      <c r="O1263" s="849">
        <v>45384</v>
      </c>
      <c r="P1263" s="837">
        <v>1.1612209912238058</v>
      </c>
      <c r="Q1263" s="850">
        <v>122</v>
      </c>
    </row>
    <row r="1264" spans="1:17" ht="14.45" customHeight="1" x14ac:dyDescent="0.2">
      <c r="A1264" s="831" t="s">
        <v>7601</v>
      </c>
      <c r="B1264" s="832" t="s">
        <v>6418</v>
      </c>
      <c r="C1264" s="832" t="s">
        <v>6412</v>
      </c>
      <c r="D1264" s="832" t="s">
        <v>6536</v>
      </c>
      <c r="E1264" s="832" t="s">
        <v>6535</v>
      </c>
      <c r="F1264" s="849">
        <v>42</v>
      </c>
      <c r="G1264" s="849">
        <v>31290</v>
      </c>
      <c r="H1264" s="849">
        <v>1.2336382274089261</v>
      </c>
      <c r="I1264" s="849">
        <v>745</v>
      </c>
      <c r="J1264" s="849">
        <v>34</v>
      </c>
      <c r="K1264" s="849">
        <v>25364</v>
      </c>
      <c r="L1264" s="849">
        <v>1</v>
      </c>
      <c r="M1264" s="849">
        <v>746</v>
      </c>
      <c r="N1264" s="849">
        <v>34</v>
      </c>
      <c r="O1264" s="849">
        <v>25432</v>
      </c>
      <c r="P1264" s="837">
        <v>1.0026809651474531</v>
      </c>
      <c r="Q1264" s="850">
        <v>748</v>
      </c>
    </row>
    <row r="1265" spans="1:17" ht="14.45" customHeight="1" x14ac:dyDescent="0.2">
      <c r="A1265" s="831" t="s">
        <v>7601</v>
      </c>
      <c r="B1265" s="832" t="s">
        <v>6418</v>
      </c>
      <c r="C1265" s="832" t="s">
        <v>6412</v>
      </c>
      <c r="D1265" s="832" t="s">
        <v>6537</v>
      </c>
      <c r="E1265" s="832" t="s">
        <v>6538</v>
      </c>
      <c r="F1265" s="849">
        <v>137</v>
      </c>
      <c r="G1265" s="849">
        <v>74391</v>
      </c>
      <c r="H1265" s="849">
        <v>1.3674816176470588</v>
      </c>
      <c r="I1265" s="849">
        <v>543</v>
      </c>
      <c r="J1265" s="849">
        <v>100</v>
      </c>
      <c r="K1265" s="849">
        <v>54400</v>
      </c>
      <c r="L1265" s="849">
        <v>1</v>
      </c>
      <c r="M1265" s="849">
        <v>544</v>
      </c>
      <c r="N1265" s="849">
        <v>102</v>
      </c>
      <c r="O1265" s="849">
        <v>55692</v>
      </c>
      <c r="P1265" s="837">
        <v>1.0237499999999999</v>
      </c>
      <c r="Q1265" s="850">
        <v>546</v>
      </c>
    </row>
    <row r="1266" spans="1:17" ht="14.45" customHeight="1" x14ac:dyDescent="0.2">
      <c r="A1266" s="831" t="s">
        <v>7601</v>
      </c>
      <c r="B1266" s="832" t="s">
        <v>6418</v>
      </c>
      <c r="C1266" s="832" t="s">
        <v>6412</v>
      </c>
      <c r="D1266" s="832" t="s">
        <v>6522</v>
      </c>
      <c r="E1266" s="832" t="s">
        <v>6523</v>
      </c>
      <c r="F1266" s="849"/>
      <c r="G1266" s="849"/>
      <c r="H1266" s="849"/>
      <c r="I1266" s="849"/>
      <c r="J1266" s="849">
        <v>7</v>
      </c>
      <c r="K1266" s="849">
        <v>2156</v>
      </c>
      <c r="L1266" s="849">
        <v>1</v>
      </c>
      <c r="M1266" s="849">
        <v>308</v>
      </c>
      <c r="N1266" s="849">
        <v>32</v>
      </c>
      <c r="O1266" s="849">
        <v>9920</v>
      </c>
      <c r="P1266" s="837">
        <v>4.6011131725417442</v>
      </c>
      <c r="Q1266" s="850">
        <v>310</v>
      </c>
    </row>
    <row r="1267" spans="1:17" ht="14.45" customHeight="1" x14ac:dyDescent="0.2">
      <c r="A1267" s="831" t="s">
        <v>7601</v>
      </c>
      <c r="B1267" s="832" t="s">
        <v>6418</v>
      </c>
      <c r="C1267" s="832" t="s">
        <v>6412</v>
      </c>
      <c r="D1267" s="832" t="s">
        <v>6524</v>
      </c>
      <c r="E1267" s="832" t="s">
        <v>6519</v>
      </c>
      <c r="F1267" s="849">
        <v>7</v>
      </c>
      <c r="G1267" s="849">
        <v>1246</v>
      </c>
      <c r="H1267" s="849">
        <v>2.3202979515828677</v>
      </c>
      <c r="I1267" s="849">
        <v>178</v>
      </c>
      <c r="J1267" s="849">
        <v>3</v>
      </c>
      <c r="K1267" s="849">
        <v>537</v>
      </c>
      <c r="L1267" s="849">
        <v>1</v>
      </c>
      <c r="M1267" s="849">
        <v>179</v>
      </c>
      <c r="N1267" s="849">
        <v>6</v>
      </c>
      <c r="O1267" s="849">
        <v>1074</v>
      </c>
      <c r="P1267" s="837">
        <v>2</v>
      </c>
      <c r="Q1267" s="850">
        <v>179</v>
      </c>
    </row>
    <row r="1268" spans="1:17" ht="14.45" customHeight="1" x14ac:dyDescent="0.2">
      <c r="A1268" s="831" t="s">
        <v>7601</v>
      </c>
      <c r="B1268" s="832" t="s">
        <v>6418</v>
      </c>
      <c r="C1268" s="832" t="s">
        <v>6412</v>
      </c>
      <c r="D1268" s="832" t="s">
        <v>6525</v>
      </c>
      <c r="E1268" s="832" t="s">
        <v>6523</v>
      </c>
      <c r="F1268" s="849">
        <v>40</v>
      </c>
      <c r="G1268" s="849">
        <v>15200</v>
      </c>
      <c r="H1268" s="849">
        <v>0.68784505385102723</v>
      </c>
      <c r="I1268" s="849">
        <v>380</v>
      </c>
      <c r="J1268" s="849">
        <v>58</v>
      </c>
      <c r="K1268" s="849">
        <v>22098</v>
      </c>
      <c r="L1268" s="849">
        <v>1</v>
      </c>
      <c r="M1268" s="849">
        <v>381</v>
      </c>
      <c r="N1268" s="849">
        <v>44</v>
      </c>
      <c r="O1268" s="849">
        <v>16940</v>
      </c>
      <c r="P1268" s="837">
        <v>0.76658521133134216</v>
      </c>
      <c r="Q1268" s="850">
        <v>385</v>
      </c>
    </row>
    <row r="1269" spans="1:17" ht="14.45" customHeight="1" x14ac:dyDescent="0.2">
      <c r="A1269" s="831" t="s">
        <v>7601</v>
      </c>
      <c r="B1269" s="832" t="s">
        <v>6418</v>
      </c>
      <c r="C1269" s="832" t="s">
        <v>6412</v>
      </c>
      <c r="D1269" s="832" t="s">
        <v>6490</v>
      </c>
      <c r="E1269" s="832" t="s">
        <v>6491</v>
      </c>
      <c r="F1269" s="849">
        <v>21</v>
      </c>
      <c r="G1269" s="849">
        <v>12999</v>
      </c>
      <c r="H1269" s="849">
        <v>1.2333017077798862</v>
      </c>
      <c r="I1269" s="849">
        <v>619</v>
      </c>
      <c r="J1269" s="849">
        <v>17</v>
      </c>
      <c r="K1269" s="849">
        <v>10540</v>
      </c>
      <c r="L1269" s="849">
        <v>1</v>
      </c>
      <c r="M1269" s="849">
        <v>620</v>
      </c>
      <c r="N1269" s="849">
        <v>17</v>
      </c>
      <c r="O1269" s="849">
        <v>10574</v>
      </c>
      <c r="P1269" s="837">
        <v>1.0032258064516129</v>
      </c>
      <c r="Q1269" s="850">
        <v>622</v>
      </c>
    </row>
    <row r="1270" spans="1:17" ht="14.45" customHeight="1" x14ac:dyDescent="0.2">
      <c r="A1270" s="831" t="s">
        <v>7601</v>
      </c>
      <c r="B1270" s="832" t="s">
        <v>6418</v>
      </c>
      <c r="C1270" s="832" t="s">
        <v>6412</v>
      </c>
      <c r="D1270" s="832" t="s">
        <v>6528</v>
      </c>
      <c r="E1270" s="832" t="s">
        <v>6513</v>
      </c>
      <c r="F1270" s="849">
        <v>5</v>
      </c>
      <c r="G1270" s="849">
        <v>1765</v>
      </c>
      <c r="H1270" s="849"/>
      <c r="I1270" s="849">
        <v>353</v>
      </c>
      <c r="J1270" s="849"/>
      <c r="K1270" s="849"/>
      <c r="L1270" s="849"/>
      <c r="M1270" s="849"/>
      <c r="N1270" s="849">
        <v>2</v>
      </c>
      <c r="O1270" s="849">
        <v>710</v>
      </c>
      <c r="P1270" s="837"/>
      <c r="Q1270" s="850">
        <v>355</v>
      </c>
    </row>
    <row r="1271" spans="1:17" ht="14.45" customHeight="1" x14ac:dyDescent="0.2">
      <c r="A1271" s="831" t="s">
        <v>7601</v>
      </c>
      <c r="B1271" s="832" t="s">
        <v>6418</v>
      </c>
      <c r="C1271" s="832" t="s">
        <v>6412</v>
      </c>
      <c r="D1271" s="832" t="s">
        <v>6492</v>
      </c>
      <c r="E1271" s="832" t="s">
        <v>6493</v>
      </c>
      <c r="F1271" s="849"/>
      <c r="G1271" s="849"/>
      <c r="H1271" s="849"/>
      <c r="I1271" s="849"/>
      <c r="J1271" s="849">
        <v>2</v>
      </c>
      <c r="K1271" s="849">
        <v>748</v>
      </c>
      <c r="L1271" s="849">
        <v>1</v>
      </c>
      <c r="M1271" s="849">
        <v>374</v>
      </c>
      <c r="N1271" s="849"/>
      <c r="O1271" s="849"/>
      <c r="P1271" s="837"/>
      <c r="Q1271" s="850"/>
    </row>
    <row r="1272" spans="1:17" ht="14.45" customHeight="1" x14ac:dyDescent="0.2">
      <c r="A1272" s="831" t="s">
        <v>7601</v>
      </c>
      <c r="B1272" s="832" t="s">
        <v>6418</v>
      </c>
      <c r="C1272" s="832" t="s">
        <v>6412</v>
      </c>
      <c r="D1272" s="832" t="s">
        <v>6579</v>
      </c>
      <c r="E1272" s="832" t="s">
        <v>6535</v>
      </c>
      <c r="F1272" s="849">
        <v>2</v>
      </c>
      <c r="G1272" s="849">
        <v>1758</v>
      </c>
      <c r="H1272" s="849"/>
      <c r="I1272" s="849">
        <v>879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5" customHeight="1" x14ac:dyDescent="0.2">
      <c r="A1273" s="831" t="s">
        <v>7601</v>
      </c>
      <c r="B1273" s="832" t="s">
        <v>6418</v>
      </c>
      <c r="C1273" s="832" t="s">
        <v>6412</v>
      </c>
      <c r="D1273" s="832" t="s">
        <v>6494</v>
      </c>
      <c r="E1273" s="832" t="s">
        <v>6495</v>
      </c>
      <c r="F1273" s="849">
        <v>2</v>
      </c>
      <c r="G1273" s="849">
        <v>354</v>
      </c>
      <c r="H1273" s="849"/>
      <c r="I1273" s="849">
        <v>177</v>
      </c>
      <c r="J1273" s="849"/>
      <c r="K1273" s="849"/>
      <c r="L1273" s="849"/>
      <c r="M1273" s="849"/>
      <c r="N1273" s="849">
        <v>1</v>
      </c>
      <c r="O1273" s="849">
        <v>179</v>
      </c>
      <c r="P1273" s="837"/>
      <c r="Q1273" s="850">
        <v>179</v>
      </c>
    </row>
    <row r="1274" spans="1:17" ht="14.45" customHeight="1" x14ac:dyDescent="0.2">
      <c r="A1274" s="831" t="s">
        <v>7601</v>
      </c>
      <c r="B1274" s="832" t="s">
        <v>6418</v>
      </c>
      <c r="C1274" s="832" t="s">
        <v>6412</v>
      </c>
      <c r="D1274" s="832" t="s">
        <v>6531</v>
      </c>
      <c r="E1274" s="832" t="s">
        <v>6505</v>
      </c>
      <c r="F1274" s="849">
        <v>8</v>
      </c>
      <c r="G1274" s="849">
        <v>3232</v>
      </c>
      <c r="H1274" s="849"/>
      <c r="I1274" s="849">
        <v>404</v>
      </c>
      <c r="J1274" s="849"/>
      <c r="K1274" s="849"/>
      <c r="L1274" s="849"/>
      <c r="M1274" s="849"/>
      <c r="N1274" s="849">
        <v>7</v>
      </c>
      <c r="O1274" s="849">
        <v>2863</v>
      </c>
      <c r="P1274" s="837"/>
      <c r="Q1274" s="850">
        <v>409</v>
      </c>
    </row>
    <row r="1275" spans="1:17" ht="14.45" customHeight="1" x14ac:dyDescent="0.2">
      <c r="A1275" s="831" t="s">
        <v>7601</v>
      </c>
      <c r="B1275" s="832" t="s">
        <v>6418</v>
      </c>
      <c r="C1275" s="832" t="s">
        <v>6412</v>
      </c>
      <c r="D1275" s="832" t="s">
        <v>6580</v>
      </c>
      <c r="E1275" s="832" t="s">
        <v>6497</v>
      </c>
      <c r="F1275" s="849"/>
      <c r="G1275" s="849"/>
      <c r="H1275" s="849"/>
      <c r="I1275" s="849"/>
      <c r="J1275" s="849">
        <v>1</v>
      </c>
      <c r="K1275" s="849">
        <v>625</v>
      </c>
      <c r="L1275" s="849">
        <v>1</v>
      </c>
      <c r="M1275" s="849">
        <v>625</v>
      </c>
      <c r="N1275" s="849">
        <v>1</v>
      </c>
      <c r="O1275" s="849">
        <v>627</v>
      </c>
      <c r="P1275" s="837">
        <v>1.0032000000000001</v>
      </c>
      <c r="Q1275" s="850">
        <v>627</v>
      </c>
    </row>
    <row r="1276" spans="1:17" ht="14.45" customHeight="1" x14ac:dyDescent="0.2">
      <c r="A1276" s="831" t="s">
        <v>7601</v>
      </c>
      <c r="B1276" s="832" t="s">
        <v>6418</v>
      </c>
      <c r="C1276" s="832" t="s">
        <v>6412</v>
      </c>
      <c r="D1276" s="832" t="s">
        <v>6496</v>
      </c>
      <c r="E1276" s="832" t="s">
        <v>6497</v>
      </c>
      <c r="F1276" s="849"/>
      <c r="G1276" s="849"/>
      <c r="H1276" s="849"/>
      <c r="I1276" s="849"/>
      <c r="J1276" s="849">
        <v>1</v>
      </c>
      <c r="K1276" s="849">
        <v>539</v>
      </c>
      <c r="L1276" s="849">
        <v>1</v>
      </c>
      <c r="M1276" s="849">
        <v>539</v>
      </c>
      <c r="N1276" s="849">
        <v>1</v>
      </c>
      <c r="O1276" s="849">
        <v>541</v>
      </c>
      <c r="P1276" s="837">
        <v>1.0037105751391466</v>
      </c>
      <c r="Q1276" s="850">
        <v>541</v>
      </c>
    </row>
    <row r="1277" spans="1:17" ht="14.45" customHeight="1" x14ac:dyDescent="0.2">
      <c r="A1277" s="831" t="s">
        <v>7601</v>
      </c>
      <c r="B1277" s="832" t="s">
        <v>6418</v>
      </c>
      <c r="C1277" s="832" t="s">
        <v>6412</v>
      </c>
      <c r="D1277" s="832" t="s">
        <v>6498</v>
      </c>
      <c r="E1277" s="832" t="s">
        <v>6499</v>
      </c>
      <c r="F1277" s="849">
        <v>2</v>
      </c>
      <c r="G1277" s="849">
        <v>2592</v>
      </c>
      <c r="H1277" s="849"/>
      <c r="I1277" s="849">
        <v>1296</v>
      </c>
      <c r="J1277" s="849"/>
      <c r="K1277" s="849"/>
      <c r="L1277" s="849"/>
      <c r="M1277" s="849"/>
      <c r="N1277" s="849"/>
      <c r="O1277" s="849"/>
      <c r="P1277" s="837"/>
      <c r="Q1277" s="850"/>
    </row>
    <row r="1278" spans="1:17" ht="14.45" customHeight="1" x14ac:dyDescent="0.2">
      <c r="A1278" s="831" t="s">
        <v>7602</v>
      </c>
      <c r="B1278" s="832" t="s">
        <v>6418</v>
      </c>
      <c r="C1278" s="832" t="s">
        <v>6412</v>
      </c>
      <c r="D1278" s="832" t="s">
        <v>6464</v>
      </c>
      <c r="E1278" s="832" t="s">
        <v>6465</v>
      </c>
      <c r="F1278" s="849">
        <v>2</v>
      </c>
      <c r="G1278" s="849">
        <v>74</v>
      </c>
      <c r="H1278" s="849"/>
      <c r="I1278" s="849">
        <v>37</v>
      </c>
      <c r="J1278" s="849"/>
      <c r="K1278" s="849"/>
      <c r="L1278" s="849"/>
      <c r="M1278" s="849"/>
      <c r="N1278" s="849"/>
      <c r="O1278" s="849"/>
      <c r="P1278" s="837"/>
      <c r="Q1278" s="850"/>
    </row>
    <row r="1279" spans="1:17" ht="14.45" customHeight="1" x14ac:dyDescent="0.2">
      <c r="A1279" s="831" t="s">
        <v>7602</v>
      </c>
      <c r="B1279" s="832" t="s">
        <v>6418</v>
      </c>
      <c r="C1279" s="832" t="s">
        <v>6412</v>
      </c>
      <c r="D1279" s="832" t="s">
        <v>6470</v>
      </c>
      <c r="E1279" s="832" t="s">
        <v>6471</v>
      </c>
      <c r="F1279" s="849">
        <v>135</v>
      </c>
      <c r="G1279" s="849">
        <v>33885</v>
      </c>
      <c r="H1279" s="849">
        <v>1.084389400921659</v>
      </c>
      <c r="I1279" s="849">
        <v>251</v>
      </c>
      <c r="J1279" s="849">
        <v>124</v>
      </c>
      <c r="K1279" s="849">
        <v>31248</v>
      </c>
      <c r="L1279" s="849">
        <v>1</v>
      </c>
      <c r="M1279" s="849">
        <v>252</v>
      </c>
      <c r="N1279" s="849">
        <v>76</v>
      </c>
      <c r="O1279" s="849">
        <v>19304</v>
      </c>
      <c r="P1279" s="837">
        <v>0.61776753712237586</v>
      </c>
      <c r="Q1279" s="850">
        <v>254</v>
      </c>
    </row>
    <row r="1280" spans="1:17" ht="14.45" customHeight="1" x14ac:dyDescent="0.2">
      <c r="A1280" s="831" t="s">
        <v>7602</v>
      </c>
      <c r="B1280" s="832" t="s">
        <v>6418</v>
      </c>
      <c r="C1280" s="832" t="s">
        <v>6412</v>
      </c>
      <c r="D1280" s="832" t="s">
        <v>6502</v>
      </c>
      <c r="E1280" s="832" t="s">
        <v>6503</v>
      </c>
      <c r="F1280" s="849">
        <v>136</v>
      </c>
      <c r="G1280" s="849">
        <v>17136</v>
      </c>
      <c r="H1280" s="849">
        <v>1.3396919709170509</v>
      </c>
      <c r="I1280" s="849">
        <v>126</v>
      </c>
      <c r="J1280" s="849">
        <v>101</v>
      </c>
      <c r="K1280" s="849">
        <v>12791</v>
      </c>
      <c r="L1280" s="849">
        <v>1</v>
      </c>
      <c r="M1280" s="849">
        <v>126.64356435643565</v>
      </c>
      <c r="N1280" s="849">
        <v>62</v>
      </c>
      <c r="O1280" s="849">
        <v>7812</v>
      </c>
      <c r="P1280" s="837">
        <v>0.61074192791806736</v>
      </c>
      <c r="Q1280" s="850">
        <v>126</v>
      </c>
    </row>
    <row r="1281" spans="1:17" ht="14.45" customHeight="1" x14ac:dyDescent="0.2">
      <c r="A1281" s="831" t="s">
        <v>7602</v>
      </c>
      <c r="B1281" s="832" t="s">
        <v>6418</v>
      </c>
      <c r="C1281" s="832" t="s">
        <v>6412</v>
      </c>
      <c r="D1281" s="832" t="s">
        <v>6506</v>
      </c>
      <c r="E1281" s="832" t="s">
        <v>6507</v>
      </c>
      <c r="F1281" s="849">
        <v>1</v>
      </c>
      <c r="G1281" s="849">
        <v>495</v>
      </c>
      <c r="H1281" s="849">
        <v>0.24949596774193547</v>
      </c>
      <c r="I1281" s="849">
        <v>495</v>
      </c>
      <c r="J1281" s="849">
        <v>4</v>
      </c>
      <c r="K1281" s="849">
        <v>1984</v>
      </c>
      <c r="L1281" s="849">
        <v>1</v>
      </c>
      <c r="M1281" s="849">
        <v>496</v>
      </c>
      <c r="N1281" s="849">
        <v>1</v>
      </c>
      <c r="O1281" s="849">
        <v>498</v>
      </c>
      <c r="P1281" s="837">
        <v>0.25100806451612906</v>
      </c>
      <c r="Q1281" s="850">
        <v>498</v>
      </c>
    </row>
    <row r="1282" spans="1:17" ht="14.45" customHeight="1" x14ac:dyDescent="0.2">
      <c r="A1282" s="831" t="s">
        <v>7602</v>
      </c>
      <c r="B1282" s="832" t="s">
        <v>6418</v>
      </c>
      <c r="C1282" s="832" t="s">
        <v>6412</v>
      </c>
      <c r="D1282" s="832" t="s">
        <v>6508</v>
      </c>
      <c r="E1282" s="832" t="s">
        <v>6509</v>
      </c>
      <c r="F1282" s="849"/>
      <c r="G1282" s="849"/>
      <c r="H1282" s="849"/>
      <c r="I1282" s="849"/>
      <c r="J1282" s="849">
        <v>2</v>
      </c>
      <c r="K1282" s="849">
        <v>1378</v>
      </c>
      <c r="L1282" s="849">
        <v>1</v>
      </c>
      <c r="M1282" s="849">
        <v>689</v>
      </c>
      <c r="N1282" s="849"/>
      <c r="O1282" s="849"/>
      <c r="P1282" s="837"/>
      <c r="Q1282" s="850"/>
    </row>
    <row r="1283" spans="1:17" ht="14.45" customHeight="1" x14ac:dyDescent="0.2">
      <c r="A1283" s="831" t="s">
        <v>7602</v>
      </c>
      <c r="B1283" s="832" t="s">
        <v>6418</v>
      </c>
      <c r="C1283" s="832" t="s">
        <v>6412</v>
      </c>
      <c r="D1283" s="832" t="s">
        <v>6510</v>
      </c>
      <c r="E1283" s="832" t="s">
        <v>6507</v>
      </c>
      <c r="F1283" s="849"/>
      <c r="G1283" s="849"/>
      <c r="H1283" s="849"/>
      <c r="I1283" s="849"/>
      <c r="J1283" s="849">
        <v>3</v>
      </c>
      <c r="K1283" s="849">
        <v>1707</v>
      </c>
      <c r="L1283" s="849">
        <v>1</v>
      </c>
      <c r="M1283" s="849">
        <v>569</v>
      </c>
      <c r="N1283" s="849"/>
      <c r="O1283" s="849"/>
      <c r="P1283" s="837"/>
      <c r="Q1283" s="850"/>
    </row>
    <row r="1284" spans="1:17" ht="14.45" customHeight="1" x14ac:dyDescent="0.2">
      <c r="A1284" s="831" t="s">
        <v>7602</v>
      </c>
      <c r="B1284" s="832" t="s">
        <v>6418</v>
      </c>
      <c r="C1284" s="832" t="s">
        <v>6412</v>
      </c>
      <c r="D1284" s="832" t="s">
        <v>6511</v>
      </c>
      <c r="E1284" s="832" t="s">
        <v>6509</v>
      </c>
      <c r="F1284" s="849"/>
      <c r="G1284" s="849"/>
      <c r="H1284" s="849"/>
      <c r="I1284" s="849"/>
      <c r="J1284" s="849">
        <v>3</v>
      </c>
      <c r="K1284" s="849">
        <v>2286</v>
      </c>
      <c r="L1284" s="849">
        <v>1</v>
      </c>
      <c r="M1284" s="849">
        <v>762</v>
      </c>
      <c r="N1284" s="849"/>
      <c r="O1284" s="849"/>
      <c r="P1284" s="837"/>
      <c r="Q1284" s="850"/>
    </row>
    <row r="1285" spans="1:17" ht="14.45" customHeight="1" x14ac:dyDescent="0.2">
      <c r="A1285" s="831" t="s">
        <v>7602</v>
      </c>
      <c r="B1285" s="832" t="s">
        <v>6418</v>
      </c>
      <c r="C1285" s="832" t="s">
        <v>6412</v>
      </c>
      <c r="D1285" s="832" t="s">
        <v>6534</v>
      </c>
      <c r="E1285" s="832" t="s">
        <v>6535</v>
      </c>
      <c r="F1285" s="849">
        <v>7</v>
      </c>
      <c r="G1285" s="849">
        <v>5726</v>
      </c>
      <c r="H1285" s="849">
        <v>0.99877899877899878</v>
      </c>
      <c r="I1285" s="849">
        <v>818</v>
      </c>
      <c r="J1285" s="849">
        <v>7</v>
      </c>
      <c r="K1285" s="849">
        <v>5733</v>
      </c>
      <c r="L1285" s="849">
        <v>1</v>
      </c>
      <c r="M1285" s="849">
        <v>819</v>
      </c>
      <c r="N1285" s="849">
        <v>7</v>
      </c>
      <c r="O1285" s="849">
        <v>5761</v>
      </c>
      <c r="P1285" s="837">
        <v>1.0048840048840049</v>
      </c>
      <c r="Q1285" s="850">
        <v>823</v>
      </c>
    </row>
    <row r="1286" spans="1:17" ht="14.45" customHeight="1" x14ac:dyDescent="0.2">
      <c r="A1286" s="831" t="s">
        <v>7602</v>
      </c>
      <c r="B1286" s="832" t="s">
        <v>6418</v>
      </c>
      <c r="C1286" s="832" t="s">
        <v>6412</v>
      </c>
      <c r="D1286" s="832" t="s">
        <v>6518</v>
      </c>
      <c r="E1286" s="832" t="s">
        <v>6519</v>
      </c>
      <c r="F1286" s="849">
        <v>3</v>
      </c>
      <c r="G1286" s="849">
        <v>645</v>
      </c>
      <c r="H1286" s="849">
        <v>3</v>
      </c>
      <c r="I1286" s="849">
        <v>215</v>
      </c>
      <c r="J1286" s="849">
        <v>1</v>
      </c>
      <c r="K1286" s="849">
        <v>215</v>
      </c>
      <c r="L1286" s="849">
        <v>1</v>
      </c>
      <c r="M1286" s="849">
        <v>215</v>
      </c>
      <c r="N1286" s="849">
        <v>2</v>
      </c>
      <c r="O1286" s="849">
        <v>434</v>
      </c>
      <c r="P1286" s="837">
        <v>2.0186046511627906</v>
      </c>
      <c r="Q1286" s="850">
        <v>217</v>
      </c>
    </row>
    <row r="1287" spans="1:17" ht="14.45" customHeight="1" x14ac:dyDescent="0.2">
      <c r="A1287" s="831" t="s">
        <v>7602</v>
      </c>
      <c r="B1287" s="832" t="s">
        <v>6418</v>
      </c>
      <c r="C1287" s="832" t="s">
        <v>6412</v>
      </c>
      <c r="D1287" s="832" t="s">
        <v>6474</v>
      </c>
      <c r="E1287" s="832" t="s">
        <v>6475</v>
      </c>
      <c r="F1287" s="849">
        <v>1</v>
      </c>
      <c r="G1287" s="849">
        <v>355</v>
      </c>
      <c r="H1287" s="849">
        <v>0.5</v>
      </c>
      <c r="I1287" s="849">
        <v>355</v>
      </c>
      <c r="J1287" s="849">
        <v>2</v>
      </c>
      <c r="K1287" s="849">
        <v>710</v>
      </c>
      <c r="L1287" s="849">
        <v>1</v>
      </c>
      <c r="M1287" s="849">
        <v>355</v>
      </c>
      <c r="N1287" s="849"/>
      <c r="O1287" s="849"/>
      <c r="P1287" s="837"/>
      <c r="Q1287" s="850"/>
    </row>
    <row r="1288" spans="1:17" ht="14.45" customHeight="1" x14ac:dyDescent="0.2">
      <c r="A1288" s="831" t="s">
        <v>7602</v>
      </c>
      <c r="B1288" s="832" t="s">
        <v>6418</v>
      </c>
      <c r="C1288" s="832" t="s">
        <v>6412</v>
      </c>
      <c r="D1288" s="832" t="s">
        <v>6520</v>
      </c>
      <c r="E1288" s="832" t="s">
        <v>6521</v>
      </c>
      <c r="F1288" s="849">
        <v>12</v>
      </c>
      <c r="G1288" s="849">
        <v>1020</v>
      </c>
      <c r="H1288" s="849">
        <v>1.0782241014799154</v>
      </c>
      <c r="I1288" s="849">
        <v>85</v>
      </c>
      <c r="J1288" s="849">
        <v>11</v>
      </c>
      <c r="K1288" s="849">
        <v>946</v>
      </c>
      <c r="L1288" s="849">
        <v>1</v>
      </c>
      <c r="M1288" s="849">
        <v>86</v>
      </c>
      <c r="N1288" s="849">
        <v>7</v>
      </c>
      <c r="O1288" s="849">
        <v>616</v>
      </c>
      <c r="P1288" s="837">
        <v>0.65116279069767447</v>
      </c>
      <c r="Q1288" s="850">
        <v>88</v>
      </c>
    </row>
    <row r="1289" spans="1:17" ht="14.45" customHeight="1" x14ac:dyDescent="0.2">
      <c r="A1289" s="831" t="s">
        <v>7602</v>
      </c>
      <c r="B1289" s="832" t="s">
        <v>6418</v>
      </c>
      <c r="C1289" s="832" t="s">
        <v>6412</v>
      </c>
      <c r="D1289" s="832" t="s">
        <v>6536</v>
      </c>
      <c r="E1289" s="832" t="s">
        <v>6535</v>
      </c>
      <c r="F1289" s="849">
        <v>5</v>
      </c>
      <c r="G1289" s="849">
        <v>3725</v>
      </c>
      <c r="H1289" s="849">
        <v>4.9932975871313676</v>
      </c>
      <c r="I1289" s="849">
        <v>745</v>
      </c>
      <c r="J1289" s="849">
        <v>1</v>
      </c>
      <c r="K1289" s="849">
        <v>746</v>
      </c>
      <c r="L1289" s="849">
        <v>1</v>
      </c>
      <c r="M1289" s="849">
        <v>746</v>
      </c>
      <c r="N1289" s="849">
        <v>6</v>
      </c>
      <c r="O1289" s="849">
        <v>4488</v>
      </c>
      <c r="P1289" s="837">
        <v>6.0160857908847181</v>
      </c>
      <c r="Q1289" s="850">
        <v>748</v>
      </c>
    </row>
    <row r="1290" spans="1:17" ht="14.45" customHeight="1" x14ac:dyDescent="0.2">
      <c r="A1290" s="831" t="s">
        <v>7602</v>
      </c>
      <c r="B1290" s="832" t="s">
        <v>6418</v>
      </c>
      <c r="C1290" s="832" t="s">
        <v>6412</v>
      </c>
      <c r="D1290" s="832" t="s">
        <v>6522</v>
      </c>
      <c r="E1290" s="832" t="s">
        <v>6523</v>
      </c>
      <c r="F1290" s="849">
        <v>95</v>
      </c>
      <c r="G1290" s="849">
        <v>29165</v>
      </c>
      <c r="H1290" s="849">
        <v>1.3151605339105339</v>
      </c>
      <c r="I1290" s="849">
        <v>307</v>
      </c>
      <c r="J1290" s="849">
        <v>72</v>
      </c>
      <c r="K1290" s="849">
        <v>22176</v>
      </c>
      <c r="L1290" s="849">
        <v>1</v>
      </c>
      <c r="M1290" s="849">
        <v>308</v>
      </c>
      <c r="N1290" s="849">
        <v>37</v>
      </c>
      <c r="O1290" s="849">
        <v>11470</v>
      </c>
      <c r="P1290" s="837">
        <v>0.51722582972582976</v>
      </c>
      <c r="Q1290" s="850">
        <v>310</v>
      </c>
    </row>
    <row r="1291" spans="1:17" ht="14.45" customHeight="1" x14ac:dyDescent="0.2">
      <c r="A1291" s="831" t="s">
        <v>7602</v>
      </c>
      <c r="B1291" s="832" t="s">
        <v>6418</v>
      </c>
      <c r="C1291" s="832" t="s">
        <v>6412</v>
      </c>
      <c r="D1291" s="832" t="s">
        <v>6524</v>
      </c>
      <c r="E1291" s="832" t="s">
        <v>6519</v>
      </c>
      <c r="F1291" s="849">
        <v>1</v>
      </c>
      <c r="G1291" s="849">
        <v>178</v>
      </c>
      <c r="H1291" s="849"/>
      <c r="I1291" s="849">
        <v>178</v>
      </c>
      <c r="J1291" s="849"/>
      <c r="K1291" s="849"/>
      <c r="L1291" s="849"/>
      <c r="M1291" s="849"/>
      <c r="N1291" s="849">
        <v>1</v>
      </c>
      <c r="O1291" s="849">
        <v>179</v>
      </c>
      <c r="P1291" s="837"/>
      <c r="Q1291" s="850">
        <v>179</v>
      </c>
    </row>
    <row r="1292" spans="1:17" ht="14.45" customHeight="1" x14ac:dyDescent="0.2">
      <c r="A1292" s="831" t="s">
        <v>7602</v>
      </c>
      <c r="B1292" s="832" t="s">
        <v>6418</v>
      </c>
      <c r="C1292" s="832" t="s">
        <v>6412</v>
      </c>
      <c r="D1292" s="832" t="s">
        <v>6525</v>
      </c>
      <c r="E1292" s="832" t="s">
        <v>6523</v>
      </c>
      <c r="F1292" s="849">
        <v>12</v>
      </c>
      <c r="G1292" s="849">
        <v>4560</v>
      </c>
      <c r="H1292" s="849">
        <v>0.79790026246719159</v>
      </c>
      <c r="I1292" s="849">
        <v>380</v>
      </c>
      <c r="J1292" s="849">
        <v>15</v>
      </c>
      <c r="K1292" s="849">
        <v>5715</v>
      </c>
      <c r="L1292" s="849">
        <v>1</v>
      </c>
      <c r="M1292" s="849">
        <v>381</v>
      </c>
      <c r="N1292" s="849">
        <v>15</v>
      </c>
      <c r="O1292" s="849">
        <v>5775</v>
      </c>
      <c r="P1292" s="837">
        <v>1.0104986876640421</v>
      </c>
      <c r="Q1292" s="850">
        <v>385</v>
      </c>
    </row>
    <row r="1293" spans="1:17" ht="14.45" customHeight="1" x14ac:dyDescent="0.2">
      <c r="A1293" s="831" t="s">
        <v>7602</v>
      </c>
      <c r="B1293" s="832" t="s">
        <v>6418</v>
      </c>
      <c r="C1293" s="832" t="s">
        <v>6412</v>
      </c>
      <c r="D1293" s="832" t="s">
        <v>6528</v>
      </c>
      <c r="E1293" s="832" t="s">
        <v>6513</v>
      </c>
      <c r="F1293" s="849">
        <v>1</v>
      </c>
      <c r="G1293" s="849">
        <v>353</v>
      </c>
      <c r="H1293" s="849"/>
      <c r="I1293" s="849">
        <v>353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5" customHeight="1" x14ac:dyDescent="0.2">
      <c r="A1294" s="831" t="s">
        <v>7602</v>
      </c>
      <c r="B1294" s="832" t="s">
        <v>6418</v>
      </c>
      <c r="C1294" s="832" t="s">
        <v>6412</v>
      </c>
      <c r="D1294" s="832" t="s">
        <v>6494</v>
      </c>
      <c r="E1294" s="832" t="s">
        <v>6495</v>
      </c>
      <c r="F1294" s="849"/>
      <c r="G1294" s="849"/>
      <c r="H1294" s="849"/>
      <c r="I1294" s="849"/>
      <c r="J1294" s="849"/>
      <c r="K1294" s="849"/>
      <c r="L1294" s="849"/>
      <c r="M1294" s="849"/>
      <c r="N1294" s="849">
        <v>1</v>
      </c>
      <c r="O1294" s="849">
        <v>179</v>
      </c>
      <c r="P1294" s="837"/>
      <c r="Q1294" s="850">
        <v>179</v>
      </c>
    </row>
    <row r="1295" spans="1:17" ht="14.45" customHeight="1" x14ac:dyDescent="0.2">
      <c r="A1295" s="831" t="s">
        <v>7602</v>
      </c>
      <c r="B1295" s="832" t="s">
        <v>6418</v>
      </c>
      <c r="C1295" s="832" t="s">
        <v>6412</v>
      </c>
      <c r="D1295" s="832" t="s">
        <v>6580</v>
      </c>
      <c r="E1295" s="832" t="s">
        <v>6497</v>
      </c>
      <c r="F1295" s="849"/>
      <c r="G1295" s="849"/>
      <c r="H1295" s="849"/>
      <c r="I1295" s="849"/>
      <c r="J1295" s="849">
        <v>2</v>
      </c>
      <c r="K1295" s="849">
        <v>1250</v>
      </c>
      <c r="L1295" s="849">
        <v>1</v>
      </c>
      <c r="M1295" s="849">
        <v>625</v>
      </c>
      <c r="N1295" s="849"/>
      <c r="O1295" s="849"/>
      <c r="P1295" s="837"/>
      <c r="Q1295" s="850"/>
    </row>
    <row r="1296" spans="1:17" ht="14.45" customHeight="1" x14ac:dyDescent="0.2">
      <c r="A1296" s="831" t="s">
        <v>7602</v>
      </c>
      <c r="B1296" s="832" t="s">
        <v>6418</v>
      </c>
      <c r="C1296" s="832" t="s">
        <v>6412</v>
      </c>
      <c r="D1296" s="832" t="s">
        <v>6496</v>
      </c>
      <c r="E1296" s="832" t="s">
        <v>6497</v>
      </c>
      <c r="F1296" s="849"/>
      <c r="G1296" s="849"/>
      <c r="H1296" s="849"/>
      <c r="I1296" s="849"/>
      <c r="J1296" s="849">
        <v>2</v>
      </c>
      <c r="K1296" s="849">
        <v>1078</v>
      </c>
      <c r="L1296" s="849">
        <v>1</v>
      </c>
      <c r="M1296" s="849">
        <v>539</v>
      </c>
      <c r="N1296" s="849"/>
      <c r="O1296" s="849"/>
      <c r="P1296" s="837"/>
      <c r="Q1296" s="850"/>
    </row>
    <row r="1297" spans="1:17" ht="14.45" customHeight="1" x14ac:dyDescent="0.2">
      <c r="A1297" s="831" t="s">
        <v>7603</v>
      </c>
      <c r="B1297" s="832" t="s">
        <v>6418</v>
      </c>
      <c r="C1297" s="832" t="s">
        <v>6412</v>
      </c>
      <c r="D1297" s="832" t="s">
        <v>6464</v>
      </c>
      <c r="E1297" s="832" t="s">
        <v>6465</v>
      </c>
      <c r="F1297" s="849">
        <v>2</v>
      </c>
      <c r="G1297" s="849">
        <v>74</v>
      </c>
      <c r="H1297" s="849">
        <v>2</v>
      </c>
      <c r="I1297" s="849">
        <v>37</v>
      </c>
      <c r="J1297" s="849">
        <v>1</v>
      </c>
      <c r="K1297" s="849">
        <v>37</v>
      </c>
      <c r="L1297" s="849">
        <v>1</v>
      </c>
      <c r="M1297" s="849">
        <v>37</v>
      </c>
      <c r="N1297" s="849"/>
      <c r="O1297" s="849"/>
      <c r="P1297" s="837"/>
      <c r="Q1297" s="850"/>
    </row>
    <row r="1298" spans="1:17" ht="14.45" customHeight="1" x14ac:dyDescent="0.2">
      <c r="A1298" s="831" t="s">
        <v>7603</v>
      </c>
      <c r="B1298" s="832" t="s">
        <v>6418</v>
      </c>
      <c r="C1298" s="832" t="s">
        <v>6412</v>
      </c>
      <c r="D1298" s="832" t="s">
        <v>6470</v>
      </c>
      <c r="E1298" s="832" t="s">
        <v>6471</v>
      </c>
      <c r="F1298" s="849">
        <v>8</v>
      </c>
      <c r="G1298" s="849">
        <v>2008</v>
      </c>
      <c r="H1298" s="849">
        <v>0.56916099773242634</v>
      </c>
      <c r="I1298" s="849">
        <v>251</v>
      </c>
      <c r="J1298" s="849">
        <v>14</v>
      </c>
      <c r="K1298" s="849">
        <v>3528</v>
      </c>
      <c r="L1298" s="849">
        <v>1</v>
      </c>
      <c r="M1298" s="849">
        <v>252</v>
      </c>
      <c r="N1298" s="849">
        <v>9</v>
      </c>
      <c r="O1298" s="849">
        <v>2286</v>
      </c>
      <c r="P1298" s="837">
        <v>0.64795918367346939</v>
      </c>
      <c r="Q1298" s="850">
        <v>254</v>
      </c>
    </row>
    <row r="1299" spans="1:17" ht="14.45" customHeight="1" x14ac:dyDescent="0.2">
      <c r="A1299" s="831" t="s">
        <v>7603</v>
      </c>
      <c r="B1299" s="832" t="s">
        <v>6418</v>
      </c>
      <c r="C1299" s="832" t="s">
        <v>6412</v>
      </c>
      <c r="D1299" s="832" t="s">
        <v>6502</v>
      </c>
      <c r="E1299" s="832" t="s">
        <v>6503</v>
      </c>
      <c r="F1299" s="849">
        <v>3</v>
      </c>
      <c r="G1299" s="849">
        <v>378</v>
      </c>
      <c r="H1299" s="849">
        <v>0.24803149606299213</v>
      </c>
      <c r="I1299" s="849">
        <v>126</v>
      </c>
      <c r="J1299" s="849">
        <v>12</v>
      </c>
      <c r="K1299" s="849">
        <v>1524</v>
      </c>
      <c r="L1299" s="849">
        <v>1</v>
      </c>
      <c r="M1299" s="849">
        <v>127</v>
      </c>
      <c r="N1299" s="849">
        <v>8</v>
      </c>
      <c r="O1299" s="849">
        <v>1008</v>
      </c>
      <c r="P1299" s="837">
        <v>0.66141732283464572</v>
      </c>
      <c r="Q1299" s="850">
        <v>126</v>
      </c>
    </row>
    <row r="1300" spans="1:17" ht="14.45" customHeight="1" x14ac:dyDescent="0.2">
      <c r="A1300" s="831" t="s">
        <v>7603</v>
      </c>
      <c r="B1300" s="832" t="s">
        <v>6418</v>
      </c>
      <c r="C1300" s="832" t="s">
        <v>6412</v>
      </c>
      <c r="D1300" s="832" t="s">
        <v>6598</v>
      </c>
      <c r="E1300" s="832" t="s">
        <v>6517</v>
      </c>
      <c r="F1300" s="849">
        <v>1</v>
      </c>
      <c r="G1300" s="849">
        <v>760</v>
      </c>
      <c r="H1300" s="849"/>
      <c r="I1300" s="849">
        <v>760</v>
      </c>
      <c r="J1300" s="849"/>
      <c r="K1300" s="849"/>
      <c r="L1300" s="849"/>
      <c r="M1300" s="849"/>
      <c r="N1300" s="849"/>
      <c r="O1300" s="849"/>
      <c r="P1300" s="837"/>
      <c r="Q1300" s="850"/>
    </row>
    <row r="1301" spans="1:17" ht="14.45" customHeight="1" x14ac:dyDescent="0.2">
      <c r="A1301" s="831" t="s">
        <v>7603</v>
      </c>
      <c r="B1301" s="832" t="s">
        <v>6418</v>
      </c>
      <c r="C1301" s="832" t="s">
        <v>6412</v>
      </c>
      <c r="D1301" s="832" t="s">
        <v>6511</v>
      </c>
      <c r="E1301" s="832" t="s">
        <v>6509</v>
      </c>
      <c r="F1301" s="849"/>
      <c r="G1301" s="849"/>
      <c r="H1301" s="849"/>
      <c r="I1301" s="849"/>
      <c r="J1301" s="849">
        <v>11</v>
      </c>
      <c r="K1301" s="849">
        <v>8382</v>
      </c>
      <c r="L1301" s="849">
        <v>1</v>
      </c>
      <c r="M1301" s="849">
        <v>762</v>
      </c>
      <c r="N1301" s="849">
        <v>8</v>
      </c>
      <c r="O1301" s="849">
        <v>6128</v>
      </c>
      <c r="P1301" s="837">
        <v>0.7310904318778334</v>
      </c>
      <c r="Q1301" s="850">
        <v>766</v>
      </c>
    </row>
    <row r="1302" spans="1:17" ht="14.45" customHeight="1" x14ac:dyDescent="0.2">
      <c r="A1302" s="831" t="s">
        <v>7603</v>
      </c>
      <c r="B1302" s="832" t="s">
        <v>6418</v>
      </c>
      <c r="C1302" s="832" t="s">
        <v>6412</v>
      </c>
      <c r="D1302" s="832" t="s">
        <v>6534</v>
      </c>
      <c r="E1302" s="832" t="s">
        <v>6535</v>
      </c>
      <c r="F1302" s="849">
        <v>3</v>
      </c>
      <c r="G1302" s="849">
        <v>2454</v>
      </c>
      <c r="H1302" s="849">
        <v>0.99877899877899878</v>
      </c>
      <c r="I1302" s="849">
        <v>818</v>
      </c>
      <c r="J1302" s="849">
        <v>3</v>
      </c>
      <c r="K1302" s="849">
        <v>2457</v>
      </c>
      <c r="L1302" s="849">
        <v>1</v>
      </c>
      <c r="M1302" s="849">
        <v>819</v>
      </c>
      <c r="N1302" s="849"/>
      <c r="O1302" s="849"/>
      <c r="P1302" s="837"/>
      <c r="Q1302" s="850"/>
    </row>
    <row r="1303" spans="1:17" ht="14.45" customHeight="1" x14ac:dyDescent="0.2">
      <c r="A1303" s="831" t="s">
        <v>7603</v>
      </c>
      <c r="B1303" s="832" t="s">
        <v>6418</v>
      </c>
      <c r="C1303" s="832" t="s">
        <v>6412</v>
      </c>
      <c r="D1303" s="832" t="s">
        <v>6512</v>
      </c>
      <c r="E1303" s="832" t="s">
        <v>6513</v>
      </c>
      <c r="F1303" s="849">
        <v>1</v>
      </c>
      <c r="G1303" s="849">
        <v>462</v>
      </c>
      <c r="H1303" s="849"/>
      <c r="I1303" s="849">
        <v>462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5" customHeight="1" x14ac:dyDescent="0.2">
      <c r="A1304" s="831" t="s">
        <v>7603</v>
      </c>
      <c r="B1304" s="832" t="s">
        <v>6418</v>
      </c>
      <c r="C1304" s="832" t="s">
        <v>6412</v>
      </c>
      <c r="D1304" s="832" t="s">
        <v>6518</v>
      </c>
      <c r="E1304" s="832" t="s">
        <v>6519</v>
      </c>
      <c r="F1304" s="849">
        <v>1</v>
      </c>
      <c r="G1304" s="849">
        <v>215</v>
      </c>
      <c r="H1304" s="849">
        <v>1</v>
      </c>
      <c r="I1304" s="849">
        <v>215</v>
      </c>
      <c r="J1304" s="849">
        <v>1</v>
      </c>
      <c r="K1304" s="849">
        <v>215</v>
      </c>
      <c r="L1304" s="849">
        <v>1</v>
      </c>
      <c r="M1304" s="849">
        <v>215</v>
      </c>
      <c r="N1304" s="849"/>
      <c r="O1304" s="849"/>
      <c r="P1304" s="837"/>
      <c r="Q1304" s="850"/>
    </row>
    <row r="1305" spans="1:17" ht="14.45" customHeight="1" x14ac:dyDescent="0.2">
      <c r="A1305" s="831" t="s">
        <v>7603</v>
      </c>
      <c r="B1305" s="832" t="s">
        <v>6418</v>
      </c>
      <c r="C1305" s="832" t="s">
        <v>6412</v>
      </c>
      <c r="D1305" s="832" t="s">
        <v>6474</v>
      </c>
      <c r="E1305" s="832" t="s">
        <v>6475</v>
      </c>
      <c r="F1305" s="849">
        <v>4</v>
      </c>
      <c r="G1305" s="849">
        <v>1420</v>
      </c>
      <c r="H1305" s="849">
        <v>4</v>
      </c>
      <c r="I1305" s="849">
        <v>355</v>
      </c>
      <c r="J1305" s="849">
        <v>1</v>
      </c>
      <c r="K1305" s="849">
        <v>355</v>
      </c>
      <c r="L1305" s="849">
        <v>1</v>
      </c>
      <c r="M1305" s="849">
        <v>355</v>
      </c>
      <c r="N1305" s="849">
        <v>2</v>
      </c>
      <c r="O1305" s="849">
        <v>716</v>
      </c>
      <c r="P1305" s="837">
        <v>2.0169014084507042</v>
      </c>
      <c r="Q1305" s="850">
        <v>358</v>
      </c>
    </row>
    <row r="1306" spans="1:17" ht="14.45" customHeight="1" x14ac:dyDescent="0.2">
      <c r="A1306" s="831" t="s">
        <v>7603</v>
      </c>
      <c r="B1306" s="832" t="s">
        <v>6418</v>
      </c>
      <c r="C1306" s="832" t="s">
        <v>6412</v>
      </c>
      <c r="D1306" s="832" t="s">
        <v>6520</v>
      </c>
      <c r="E1306" s="832" t="s">
        <v>6521</v>
      </c>
      <c r="F1306" s="849">
        <v>3</v>
      </c>
      <c r="G1306" s="849">
        <v>255</v>
      </c>
      <c r="H1306" s="849">
        <v>0.21179401993355482</v>
      </c>
      <c r="I1306" s="849">
        <v>85</v>
      </c>
      <c r="J1306" s="849">
        <v>14</v>
      </c>
      <c r="K1306" s="849">
        <v>1204</v>
      </c>
      <c r="L1306" s="849">
        <v>1</v>
      </c>
      <c r="M1306" s="849">
        <v>86</v>
      </c>
      <c r="N1306" s="849">
        <v>8</v>
      </c>
      <c r="O1306" s="849">
        <v>704</v>
      </c>
      <c r="P1306" s="837">
        <v>0.58471760797342198</v>
      </c>
      <c r="Q1306" s="850">
        <v>88</v>
      </c>
    </row>
    <row r="1307" spans="1:17" ht="14.45" customHeight="1" x14ac:dyDescent="0.2">
      <c r="A1307" s="831" t="s">
        <v>7603</v>
      </c>
      <c r="B1307" s="832" t="s">
        <v>6418</v>
      </c>
      <c r="C1307" s="832" t="s">
        <v>6412</v>
      </c>
      <c r="D1307" s="832" t="s">
        <v>6476</v>
      </c>
      <c r="E1307" s="832" t="s">
        <v>6477</v>
      </c>
      <c r="F1307" s="849"/>
      <c r="G1307" s="849"/>
      <c r="H1307" s="849"/>
      <c r="I1307" s="849"/>
      <c r="J1307" s="849">
        <v>1</v>
      </c>
      <c r="K1307" s="849">
        <v>720</v>
      </c>
      <c r="L1307" s="849">
        <v>1</v>
      </c>
      <c r="M1307" s="849">
        <v>720</v>
      </c>
      <c r="N1307" s="849"/>
      <c r="O1307" s="849"/>
      <c r="P1307" s="837"/>
      <c r="Q1307" s="850"/>
    </row>
    <row r="1308" spans="1:17" ht="14.45" customHeight="1" x14ac:dyDescent="0.2">
      <c r="A1308" s="831" t="s">
        <v>7603</v>
      </c>
      <c r="B1308" s="832" t="s">
        <v>6418</v>
      </c>
      <c r="C1308" s="832" t="s">
        <v>6412</v>
      </c>
      <c r="D1308" s="832" t="s">
        <v>6490</v>
      </c>
      <c r="E1308" s="832" t="s">
        <v>6491</v>
      </c>
      <c r="F1308" s="849">
        <v>1</v>
      </c>
      <c r="G1308" s="849">
        <v>619</v>
      </c>
      <c r="H1308" s="849"/>
      <c r="I1308" s="849">
        <v>619</v>
      </c>
      <c r="J1308" s="849"/>
      <c r="K1308" s="849"/>
      <c r="L1308" s="849"/>
      <c r="M1308" s="849"/>
      <c r="N1308" s="849"/>
      <c r="O1308" s="849"/>
      <c r="P1308" s="837"/>
      <c r="Q1308" s="850"/>
    </row>
    <row r="1309" spans="1:17" ht="14.45" customHeight="1" x14ac:dyDescent="0.2">
      <c r="A1309" s="831" t="s">
        <v>7603</v>
      </c>
      <c r="B1309" s="832" t="s">
        <v>6418</v>
      </c>
      <c r="C1309" s="832" t="s">
        <v>6412</v>
      </c>
      <c r="D1309" s="832" t="s">
        <v>6601</v>
      </c>
      <c r="E1309" s="832" t="s">
        <v>6530</v>
      </c>
      <c r="F1309" s="849">
        <v>7</v>
      </c>
      <c r="G1309" s="849">
        <v>3717</v>
      </c>
      <c r="H1309" s="849"/>
      <c r="I1309" s="849">
        <v>531</v>
      </c>
      <c r="J1309" s="849"/>
      <c r="K1309" s="849"/>
      <c r="L1309" s="849"/>
      <c r="M1309" s="849"/>
      <c r="N1309" s="849"/>
      <c r="O1309" s="849"/>
      <c r="P1309" s="837"/>
      <c r="Q1309" s="850"/>
    </row>
    <row r="1310" spans="1:17" ht="14.45" customHeight="1" x14ac:dyDescent="0.2">
      <c r="A1310" s="831" t="s">
        <v>7603</v>
      </c>
      <c r="B1310" s="832" t="s">
        <v>6418</v>
      </c>
      <c r="C1310" s="832" t="s">
        <v>6412</v>
      </c>
      <c r="D1310" s="832" t="s">
        <v>6494</v>
      </c>
      <c r="E1310" s="832" t="s">
        <v>6495</v>
      </c>
      <c r="F1310" s="849">
        <v>1</v>
      </c>
      <c r="G1310" s="849">
        <v>177</v>
      </c>
      <c r="H1310" s="849"/>
      <c r="I1310" s="849">
        <v>177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5" customHeight="1" x14ac:dyDescent="0.2">
      <c r="A1311" s="831" t="s">
        <v>7604</v>
      </c>
      <c r="B1311" s="832" t="s">
        <v>6418</v>
      </c>
      <c r="C1311" s="832" t="s">
        <v>6412</v>
      </c>
      <c r="D1311" s="832" t="s">
        <v>6464</v>
      </c>
      <c r="E1311" s="832" t="s">
        <v>6465</v>
      </c>
      <c r="F1311" s="849"/>
      <c r="G1311" s="849"/>
      <c r="H1311" s="849"/>
      <c r="I1311" s="849"/>
      <c r="J1311" s="849">
        <v>1</v>
      </c>
      <c r="K1311" s="849">
        <v>37</v>
      </c>
      <c r="L1311" s="849">
        <v>1</v>
      </c>
      <c r="M1311" s="849">
        <v>37</v>
      </c>
      <c r="N1311" s="849"/>
      <c r="O1311" s="849"/>
      <c r="P1311" s="837"/>
      <c r="Q1311" s="850"/>
    </row>
    <row r="1312" spans="1:17" ht="14.45" customHeight="1" x14ac:dyDescent="0.2">
      <c r="A1312" s="831" t="s">
        <v>7604</v>
      </c>
      <c r="B1312" s="832" t="s">
        <v>6418</v>
      </c>
      <c r="C1312" s="832" t="s">
        <v>6412</v>
      </c>
      <c r="D1312" s="832" t="s">
        <v>6470</v>
      </c>
      <c r="E1312" s="832" t="s">
        <v>6471</v>
      </c>
      <c r="F1312" s="849">
        <v>80</v>
      </c>
      <c r="G1312" s="849">
        <v>20080</v>
      </c>
      <c r="H1312" s="849">
        <v>0.94860166288737713</v>
      </c>
      <c r="I1312" s="849">
        <v>251</v>
      </c>
      <c r="J1312" s="849">
        <v>84</v>
      </c>
      <c r="K1312" s="849">
        <v>21168</v>
      </c>
      <c r="L1312" s="849">
        <v>1</v>
      </c>
      <c r="M1312" s="849">
        <v>252</v>
      </c>
      <c r="N1312" s="849">
        <v>78</v>
      </c>
      <c r="O1312" s="849">
        <v>19812</v>
      </c>
      <c r="P1312" s="837">
        <v>0.93594104308390025</v>
      </c>
      <c r="Q1312" s="850">
        <v>254</v>
      </c>
    </row>
    <row r="1313" spans="1:17" ht="14.45" customHeight="1" x14ac:dyDescent="0.2">
      <c r="A1313" s="831" t="s">
        <v>7604</v>
      </c>
      <c r="B1313" s="832" t="s">
        <v>6418</v>
      </c>
      <c r="C1313" s="832" t="s">
        <v>6412</v>
      </c>
      <c r="D1313" s="832" t="s">
        <v>6502</v>
      </c>
      <c r="E1313" s="832" t="s">
        <v>6503</v>
      </c>
      <c r="F1313" s="849">
        <v>83</v>
      </c>
      <c r="G1313" s="849">
        <v>10458</v>
      </c>
      <c r="H1313" s="849">
        <v>0.95892169448010267</v>
      </c>
      <c r="I1313" s="849">
        <v>126</v>
      </c>
      <c r="J1313" s="849">
        <v>86</v>
      </c>
      <c r="K1313" s="849">
        <v>10906</v>
      </c>
      <c r="L1313" s="849">
        <v>1</v>
      </c>
      <c r="M1313" s="849">
        <v>126.81395348837209</v>
      </c>
      <c r="N1313" s="849">
        <v>66</v>
      </c>
      <c r="O1313" s="849">
        <v>8316</v>
      </c>
      <c r="P1313" s="837">
        <v>0.76251604621309366</v>
      </c>
      <c r="Q1313" s="850">
        <v>126</v>
      </c>
    </row>
    <row r="1314" spans="1:17" ht="14.45" customHeight="1" x14ac:dyDescent="0.2">
      <c r="A1314" s="831" t="s">
        <v>7604</v>
      </c>
      <c r="B1314" s="832" t="s">
        <v>6418</v>
      </c>
      <c r="C1314" s="832" t="s">
        <v>6412</v>
      </c>
      <c r="D1314" s="832" t="s">
        <v>6504</v>
      </c>
      <c r="E1314" s="832" t="s">
        <v>6505</v>
      </c>
      <c r="F1314" s="849"/>
      <c r="G1314" s="849"/>
      <c r="H1314" s="849"/>
      <c r="I1314" s="849"/>
      <c r="J1314" s="849">
        <v>1</v>
      </c>
      <c r="K1314" s="849">
        <v>332</v>
      </c>
      <c r="L1314" s="849">
        <v>1</v>
      </c>
      <c r="M1314" s="849">
        <v>332</v>
      </c>
      <c r="N1314" s="849"/>
      <c r="O1314" s="849"/>
      <c r="P1314" s="837"/>
      <c r="Q1314" s="850"/>
    </row>
    <row r="1315" spans="1:17" ht="14.45" customHeight="1" x14ac:dyDescent="0.2">
      <c r="A1315" s="831" t="s">
        <v>7604</v>
      </c>
      <c r="B1315" s="832" t="s">
        <v>6418</v>
      </c>
      <c r="C1315" s="832" t="s">
        <v>6412</v>
      </c>
      <c r="D1315" s="832" t="s">
        <v>6506</v>
      </c>
      <c r="E1315" s="832" t="s">
        <v>6507</v>
      </c>
      <c r="F1315" s="849">
        <v>14</v>
      </c>
      <c r="G1315" s="849">
        <v>6930</v>
      </c>
      <c r="H1315" s="849">
        <v>1.2701612903225807</v>
      </c>
      <c r="I1315" s="849">
        <v>495</v>
      </c>
      <c r="J1315" s="849">
        <v>11</v>
      </c>
      <c r="K1315" s="849">
        <v>5456</v>
      </c>
      <c r="L1315" s="849">
        <v>1</v>
      </c>
      <c r="M1315" s="849">
        <v>496</v>
      </c>
      <c r="N1315" s="849">
        <v>2</v>
      </c>
      <c r="O1315" s="849">
        <v>996</v>
      </c>
      <c r="P1315" s="837">
        <v>0.18255131964809385</v>
      </c>
      <c r="Q1315" s="850">
        <v>498</v>
      </c>
    </row>
    <row r="1316" spans="1:17" ht="14.45" customHeight="1" x14ac:dyDescent="0.2">
      <c r="A1316" s="831" t="s">
        <v>7604</v>
      </c>
      <c r="B1316" s="832" t="s">
        <v>6418</v>
      </c>
      <c r="C1316" s="832" t="s">
        <v>6412</v>
      </c>
      <c r="D1316" s="832" t="s">
        <v>6508</v>
      </c>
      <c r="E1316" s="832" t="s">
        <v>6509</v>
      </c>
      <c r="F1316" s="849">
        <v>9</v>
      </c>
      <c r="G1316" s="849">
        <v>6192</v>
      </c>
      <c r="H1316" s="849">
        <v>2.9956458635703918</v>
      </c>
      <c r="I1316" s="849">
        <v>688</v>
      </c>
      <c r="J1316" s="849">
        <v>3</v>
      </c>
      <c r="K1316" s="849">
        <v>2067</v>
      </c>
      <c r="L1316" s="849">
        <v>1</v>
      </c>
      <c r="M1316" s="849">
        <v>689</v>
      </c>
      <c r="N1316" s="849">
        <v>2</v>
      </c>
      <c r="O1316" s="849">
        <v>1382</v>
      </c>
      <c r="P1316" s="837">
        <v>0.66860183841315912</v>
      </c>
      <c r="Q1316" s="850">
        <v>691</v>
      </c>
    </row>
    <row r="1317" spans="1:17" ht="14.45" customHeight="1" x14ac:dyDescent="0.2">
      <c r="A1317" s="831" t="s">
        <v>7604</v>
      </c>
      <c r="B1317" s="832" t="s">
        <v>6418</v>
      </c>
      <c r="C1317" s="832" t="s">
        <v>6412</v>
      </c>
      <c r="D1317" s="832" t="s">
        <v>6510</v>
      </c>
      <c r="E1317" s="832" t="s">
        <v>6507</v>
      </c>
      <c r="F1317" s="849">
        <v>15</v>
      </c>
      <c r="G1317" s="849">
        <v>8520</v>
      </c>
      <c r="H1317" s="849">
        <v>2.9947275922671355</v>
      </c>
      <c r="I1317" s="849">
        <v>568</v>
      </c>
      <c r="J1317" s="849">
        <v>5</v>
      </c>
      <c r="K1317" s="849">
        <v>2845</v>
      </c>
      <c r="L1317" s="849">
        <v>1</v>
      </c>
      <c r="M1317" s="849">
        <v>569</v>
      </c>
      <c r="N1317" s="849">
        <v>8</v>
      </c>
      <c r="O1317" s="849">
        <v>4584</v>
      </c>
      <c r="P1317" s="837">
        <v>1.6112478031634447</v>
      </c>
      <c r="Q1317" s="850">
        <v>573</v>
      </c>
    </row>
    <row r="1318" spans="1:17" ht="14.45" customHeight="1" x14ac:dyDescent="0.2">
      <c r="A1318" s="831" t="s">
        <v>7604</v>
      </c>
      <c r="B1318" s="832" t="s">
        <v>6418</v>
      </c>
      <c r="C1318" s="832" t="s">
        <v>6412</v>
      </c>
      <c r="D1318" s="832" t="s">
        <v>6511</v>
      </c>
      <c r="E1318" s="832" t="s">
        <v>6509</v>
      </c>
      <c r="F1318" s="849">
        <v>7</v>
      </c>
      <c r="G1318" s="849">
        <v>5327</v>
      </c>
      <c r="H1318" s="849">
        <v>0.77675707203266253</v>
      </c>
      <c r="I1318" s="849">
        <v>761</v>
      </c>
      <c r="J1318" s="849">
        <v>9</v>
      </c>
      <c r="K1318" s="849">
        <v>6858</v>
      </c>
      <c r="L1318" s="849">
        <v>1</v>
      </c>
      <c r="M1318" s="849">
        <v>762</v>
      </c>
      <c r="N1318" s="849"/>
      <c r="O1318" s="849"/>
      <c r="P1318" s="837"/>
      <c r="Q1318" s="850"/>
    </row>
    <row r="1319" spans="1:17" ht="14.45" customHeight="1" x14ac:dyDescent="0.2">
      <c r="A1319" s="831" t="s">
        <v>7604</v>
      </c>
      <c r="B1319" s="832" t="s">
        <v>6418</v>
      </c>
      <c r="C1319" s="832" t="s">
        <v>6412</v>
      </c>
      <c r="D1319" s="832" t="s">
        <v>6534</v>
      </c>
      <c r="E1319" s="832" t="s">
        <v>6535</v>
      </c>
      <c r="F1319" s="849">
        <v>34</v>
      </c>
      <c r="G1319" s="849">
        <v>27812</v>
      </c>
      <c r="H1319" s="849">
        <v>1.7872887346571558</v>
      </c>
      <c r="I1319" s="849">
        <v>818</v>
      </c>
      <c r="J1319" s="849">
        <v>19</v>
      </c>
      <c r="K1319" s="849">
        <v>15561</v>
      </c>
      <c r="L1319" s="849">
        <v>1</v>
      </c>
      <c r="M1319" s="849">
        <v>819</v>
      </c>
      <c r="N1319" s="849">
        <v>31</v>
      </c>
      <c r="O1319" s="849">
        <v>25513</v>
      </c>
      <c r="P1319" s="837">
        <v>1.6395475869160079</v>
      </c>
      <c r="Q1319" s="850">
        <v>823</v>
      </c>
    </row>
    <row r="1320" spans="1:17" ht="14.45" customHeight="1" x14ac:dyDescent="0.2">
      <c r="A1320" s="831" t="s">
        <v>7604</v>
      </c>
      <c r="B1320" s="832" t="s">
        <v>6418</v>
      </c>
      <c r="C1320" s="832" t="s">
        <v>6412</v>
      </c>
      <c r="D1320" s="832" t="s">
        <v>6512</v>
      </c>
      <c r="E1320" s="832" t="s">
        <v>6513</v>
      </c>
      <c r="F1320" s="849">
        <v>3</v>
      </c>
      <c r="G1320" s="849">
        <v>1386</v>
      </c>
      <c r="H1320" s="849">
        <v>2.9935205183585314</v>
      </c>
      <c r="I1320" s="849">
        <v>462</v>
      </c>
      <c r="J1320" s="849">
        <v>1</v>
      </c>
      <c r="K1320" s="849">
        <v>463</v>
      </c>
      <c r="L1320" s="849">
        <v>1</v>
      </c>
      <c r="M1320" s="849">
        <v>463</v>
      </c>
      <c r="N1320" s="849">
        <v>2</v>
      </c>
      <c r="O1320" s="849">
        <v>936</v>
      </c>
      <c r="P1320" s="837">
        <v>2.0215982721382288</v>
      </c>
      <c r="Q1320" s="850">
        <v>468</v>
      </c>
    </row>
    <row r="1321" spans="1:17" ht="14.45" customHeight="1" x14ac:dyDescent="0.2">
      <c r="A1321" s="831" t="s">
        <v>7604</v>
      </c>
      <c r="B1321" s="832" t="s">
        <v>6418</v>
      </c>
      <c r="C1321" s="832" t="s">
        <v>6412</v>
      </c>
      <c r="D1321" s="832" t="s">
        <v>6518</v>
      </c>
      <c r="E1321" s="832" t="s">
        <v>6519</v>
      </c>
      <c r="F1321" s="849">
        <v>12</v>
      </c>
      <c r="G1321" s="849">
        <v>2580</v>
      </c>
      <c r="H1321" s="849">
        <v>0.8571428571428571</v>
      </c>
      <c r="I1321" s="849">
        <v>215</v>
      </c>
      <c r="J1321" s="849">
        <v>14</v>
      </c>
      <c r="K1321" s="849">
        <v>3010</v>
      </c>
      <c r="L1321" s="849">
        <v>1</v>
      </c>
      <c r="M1321" s="849">
        <v>215</v>
      </c>
      <c r="N1321" s="849">
        <v>10</v>
      </c>
      <c r="O1321" s="849">
        <v>2170</v>
      </c>
      <c r="P1321" s="837">
        <v>0.72093023255813948</v>
      </c>
      <c r="Q1321" s="850">
        <v>217</v>
      </c>
    </row>
    <row r="1322" spans="1:17" ht="14.45" customHeight="1" x14ac:dyDescent="0.2">
      <c r="A1322" s="831" t="s">
        <v>7604</v>
      </c>
      <c r="B1322" s="832" t="s">
        <v>6418</v>
      </c>
      <c r="C1322" s="832" t="s">
        <v>6412</v>
      </c>
      <c r="D1322" s="832" t="s">
        <v>6472</v>
      </c>
      <c r="E1322" s="832" t="s">
        <v>6473</v>
      </c>
      <c r="F1322" s="849"/>
      <c r="G1322" s="849"/>
      <c r="H1322" s="849"/>
      <c r="I1322" s="849"/>
      <c r="J1322" s="849">
        <v>1</v>
      </c>
      <c r="K1322" s="849">
        <v>702</v>
      </c>
      <c r="L1322" s="849">
        <v>1</v>
      </c>
      <c r="M1322" s="849">
        <v>702</v>
      </c>
      <c r="N1322" s="849"/>
      <c r="O1322" s="849"/>
      <c r="P1322" s="837"/>
      <c r="Q1322" s="850"/>
    </row>
    <row r="1323" spans="1:17" ht="14.45" customHeight="1" x14ac:dyDescent="0.2">
      <c r="A1323" s="831" t="s">
        <v>7604</v>
      </c>
      <c r="B1323" s="832" t="s">
        <v>6418</v>
      </c>
      <c r="C1323" s="832" t="s">
        <v>6412</v>
      </c>
      <c r="D1323" s="832" t="s">
        <v>6474</v>
      </c>
      <c r="E1323" s="832" t="s">
        <v>6475</v>
      </c>
      <c r="F1323" s="849">
        <v>5</v>
      </c>
      <c r="G1323" s="849">
        <v>1775</v>
      </c>
      <c r="H1323" s="849">
        <v>1.6666666666666667</v>
      </c>
      <c r="I1323" s="849">
        <v>355</v>
      </c>
      <c r="J1323" s="849">
        <v>3</v>
      </c>
      <c r="K1323" s="849">
        <v>1065</v>
      </c>
      <c r="L1323" s="849">
        <v>1</v>
      </c>
      <c r="M1323" s="849">
        <v>355</v>
      </c>
      <c r="N1323" s="849">
        <v>1</v>
      </c>
      <c r="O1323" s="849">
        <v>358</v>
      </c>
      <c r="P1323" s="837">
        <v>0.33615023474178402</v>
      </c>
      <c r="Q1323" s="850">
        <v>358</v>
      </c>
    </row>
    <row r="1324" spans="1:17" ht="14.45" customHeight="1" x14ac:dyDescent="0.2">
      <c r="A1324" s="831" t="s">
        <v>7604</v>
      </c>
      <c r="B1324" s="832" t="s">
        <v>6418</v>
      </c>
      <c r="C1324" s="832" t="s">
        <v>6412</v>
      </c>
      <c r="D1324" s="832" t="s">
        <v>6520</v>
      </c>
      <c r="E1324" s="832" t="s">
        <v>6521</v>
      </c>
      <c r="F1324" s="849">
        <v>39</v>
      </c>
      <c r="G1324" s="849">
        <v>3315</v>
      </c>
      <c r="H1324" s="849">
        <v>1.8355481727574752</v>
      </c>
      <c r="I1324" s="849">
        <v>85</v>
      </c>
      <c r="J1324" s="849">
        <v>21</v>
      </c>
      <c r="K1324" s="849">
        <v>1806</v>
      </c>
      <c r="L1324" s="849">
        <v>1</v>
      </c>
      <c r="M1324" s="849">
        <v>86</v>
      </c>
      <c r="N1324" s="849">
        <v>30</v>
      </c>
      <c r="O1324" s="849">
        <v>2640</v>
      </c>
      <c r="P1324" s="837">
        <v>1.4617940199335548</v>
      </c>
      <c r="Q1324" s="850">
        <v>88</v>
      </c>
    </row>
    <row r="1325" spans="1:17" ht="14.45" customHeight="1" x14ac:dyDescent="0.2">
      <c r="A1325" s="831" t="s">
        <v>7604</v>
      </c>
      <c r="B1325" s="832" t="s">
        <v>6418</v>
      </c>
      <c r="C1325" s="832" t="s">
        <v>6412</v>
      </c>
      <c r="D1325" s="832" t="s">
        <v>6476</v>
      </c>
      <c r="E1325" s="832" t="s">
        <v>6477</v>
      </c>
      <c r="F1325" s="849">
        <v>1</v>
      </c>
      <c r="G1325" s="849">
        <v>720</v>
      </c>
      <c r="H1325" s="849">
        <v>0.25</v>
      </c>
      <c r="I1325" s="849">
        <v>720</v>
      </c>
      <c r="J1325" s="849">
        <v>4</v>
      </c>
      <c r="K1325" s="849">
        <v>2880</v>
      </c>
      <c r="L1325" s="849">
        <v>1</v>
      </c>
      <c r="M1325" s="849">
        <v>720</v>
      </c>
      <c r="N1325" s="849">
        <v>2</v>
      </c>
      <c r="O1325" s="849">
        <v>1446</v>
      </c>
      <c r="P1325" s="837">
        <v>0.50208333333333333</v>
      </c>
      <c r="Q1325" s="850">
        <v>723</v>
      </c>
    </row>
    <row r="1326" spans="1:17" ht="14.45" customHeight="1" x14ac:dyDescent="0.2">
      <c r="A1326" s="831" t="s">
        <v>7604</v>
      </c>
      <c r="B1326" s="832" t="s">
        <v>6418</v>
      </c>
      <c r="C1326" s="832" t="s">
        <v>6412</v>
      </c>
      <c r="D1326" s="832" t="s">
        <v>6478</v>
      </c>
      <c r="E1326" s="832" t="s">
        <v>6479</v>
      </c>
      <c r="F1326" s="849">
        <v>1</v>
      </c>
      <c r="G1326" s="849">
        <v>33.33</v>
      </c>
      <c r="H1326" s="849"/>
      <c r="I1326" s="849">
        <v>33.33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5" customHeight="1" x14ac:dyDescent="0.2">
      <c r="A1327" s="831" t="s">
        <v>7604</v>
      </c>
      <c r="B1327" s="832" t="s">
        <v>6418</v>
      </c>
      <c r="C1327" s="832" t="s">
        <v>6412</v>
      </c>
      <c r="D1327" s="832" t="s">
        <v>6482</v>
      </c>
      <c r="E1327" s="832" t="s">
        <v>6483</v>
      </c>
      <c r="F1327" s="849"/>
      <c r="G1327" s="849"/>
      <c r="H1327" s="849"/>
      <c r="I1327" s="849"/>
      <c r="J1327" s="849"/>
      <c r="K1327" s="849"/>
      <c r="L1327" s="849"/>
      <c r="M1327" s="849"/>
      <c r="N1327" s="849">
        <v>19</v>
      </c>
      <c r="O1327" s="849">
        <v>2318</v>
      </c>
      <c r="P1327" s="837"/>
      <c r="Q1327" s="850">
        <v>122</v>
      </c>
    </row>
    <row r="1328" spans="1:17" ht="14.45" customHeight="1" x14ac:dyDescent="0.2">
      <c r="A1328" s="831" t="s">
        <v>7604</v>
      </c>
      <c r="B1328" s="832" t="s">
        <v>6418</v>
      </c>
      <c r="C1328" s="832" t="s">
        <v>6412</v>
      </c>
      <c r="D1328" s="832" t="s">
        <v>6536</v>
      </c>
      <c r="E1328" s="832" t="s">
        <v>6535</v>
      </c>
      <c r="F1328" s="849">
        <v>8</v>
      </c>
      <c r="G1328" s="849">
        <v>5960</v>
      </c>
      <c r="H1328" s="849">
        <v>3.9946380697050938</v>
      </c>
      <c r="I1328" s="849">
        <v>745</v>
      </c>
      <c r="J1328" s="849">
        <v>2</v>
      </c>
      <c r="K1328" s="849">
        <v>1492</v>
      </c>
      <c r="L1328" s="849">
        <v>1</v>
      </c>
      <c r="M1328" s="849">
        <v>746</v>
      </c>
      <c r="N1328" s="849">
        <v>3</v>
      </c>
      <c r="O1328" s="849">
        <v>2244</v>
      </c>
      <c r="P1328" s="837">
        <v>1.5040214477211795</v>
      </c>
      <c r="Q1328" s="850">
        <v>748</v>
      </c>
    </row>
    <row r="1329" spans="1:17" ht="14.45" customHeight="1" x14ac:dyDescent="0.2">
      <c r="A1329" s="831" t="s">
        <v>7604</v>
      </c>
      <c r="B1329" s="832" t="s">
        <v>6418</v>
      </c>
      <c r="C1329" s="832" t="s">
        <v>6412</v>
      </c>
      <c r="D1329" s="832" t="s">
        <v>6537</v>
      </c>
      <c r="E1329" s="832" t="s">
        <v>6538</v>
      </c>
      <c r="F1329" s="849">
        <v>1</v>
      </c>
      <c r="G1329" s="849">
        <v>543</v>
      </c>
      <c r="H1329" s="849"/>
      <c r="I1329" s="849">
        <v>543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5" customHeight="1" x14ac:dyDescent="0.2">
      <c r="A1330" s="831" t="s">
        <v>7604</v>
      </c>
      <c r="B1330" s="832" t="s">
        <v>6418</v>
      </c>
      <c r="C1330" s="832" t="s">
        <v>6412</v>
      </c>
      <c r="D1330" s="832" t="s">
        <v>6522</v>
      </c>
      <c r="E1330" s="832" t="s">
        <v>6523</v>
      </c>
      <c r="F1330" s="849">
        <v>9</v>
      </c>
      <c r="G1330" s="849">
        <v>2763</v>
      </c>
      <c r="H1330" s="849">
        <v>0.23001998001998003</v>
      </c>
      <c r="I1330" s="849">
        <v>307</v>
      </c>
      <c r="J1330" s="849">
        <v>39</v>
      </c>
      <c r="K1330" s="849">
        <v>12012</v>
      </c>
      <c r="L1330" s="849">
        <v>1</v>
      </c>
      <c r="M1330" s="849">
        <v>308</v>
      </c>
      <c r="N1330" s="849">
        <v>13</v>
      </c>
      <c r="O1330" s="849">
        <v>4030</v>
      </c>
      <c r="P1330" s="837">
        <v>0.33549783549783552</v>
      </c>
      <c r="Q1330" s="850">
        <v>310</v>
      </c>
    </row>
    <row r="1331" spans="1:17" ht="14.45" customHeight="1" x14ac:dyDescent="0.2">
      <c r="A1331" s="831" t="s">
        <v>7604</v>
      </c>
      <c r="B1331" s="832" t="s">
        <v>6418</v>
      </c>
      <c r="C1331" s="832" t="s">
        <v>6412</v>
      </c>
      <c r="D1331" s="832" t="s">
        <v>6524</v>
      </c>
      <c r="E1331" s="832" t="s">
        <v>6519</v>
      </c>
      <c r="F1331" s="849">
        <v>6</v>
      </c>
      <c r="G1331" s="849">
        <v>1068</v>
      </c>
      <c r="H1331" s="849">
        <v>5.966480446927374</v>
      </c>
      <c r="I1331" s="849">
        <v>178</v>
      </c>
      <c r="J1331" s="849">
        <v>1</v>
      </c>
      <c r="K1331" s="849">
        <v>179</v>
      </c>
      <c r="L1331" s="849">
        <v>1</v>
      </c>
      <c r="M1331" s="849">
        <v>179</v>
      </c>
      <c r="N1331" s="849">
        <v>1</v>
      </c>
      <c r="O1331" s="849">
        <v>179</v>
      </c>
      <c r="P1331" s="837">
        <v>1</v>
      </c>
      <c r="Q1331" s="850">
        <v>179</v>
      </c>
    </row>
    <row r="1332" spans="1:17" ht="14.45" customHeight="1" x14ac:dyDescent="0.2">
      <c r="A1332" s="831" t="s">
        <v>7604</v>
      </c>
      <c r="B1332" s="832" t="s">
        <v>6418</v>
      </c>
      <c r="C1332" s="832" t="s">
        <v>6412</v>
      </c>
      <c r="D1332" s="832" t="s">
        <v>6525</v>
      </c>
      <c r="E1332" s="832" t="s">
        <v>6523</v>
      </c>
      <c r="F1332" s="849">
        <v>10</v>
      </c>
      <c r="G1332" s="849">
        <v>3800</v>
      </c>
      <c r="H1332" s="849">
        <v>0.66491688538932636</v>
      </c>
      <c r="I1332" s="849">
        <v>380</v>
      </c>
      <c r="J1332" s="849">
        <v>15</v>
      </c>
      <c r="K1332" s="849">
        <v>5715</v>
      </c>
      <c r="L1332" s="849">
        <v>1</v>
      </c>
      <c r="M1332" s="849">
        <v>381</v>
      </c>
      <c r="N1332" s="849">
        <v>33</v>
      </c>
      <c r="O1332" s="849">
        <v>12705</v>
      </c>
      <c r="P1332" s="837">
        <v>2.2230971128608923</v>
      </c>
      <c r="Q1332" s="850">
        <v>385</v>
      </c>
    </row>
    <row r="1333" spans="1:17" ht="14.45" customHeight="1" x14ac:dyDescent="0.2">
      <c r="A1333" s="831" t="s">
        <v>7604</v>
      </c>
      <c r="B1333" s="832" t="s">
        <v>6418</v>
      </c>
      <c r="C1333" s="832" t="s">
        <v>6412</v>
      </c>
      <c r="D1333" s="832" t="s">
        <v>6490</v>
      </c>
      <c r="E1333" s="832" t="s">
        <v>6491</v>
      </c>
      <c r="F1333" s="849"/>
      <c r="G1333" s="849"/>
      <c r="H1333" s="849"/>
      <c r="I1333" s="849"/>
      <c r="J1333" s="849"/>
      <c r="K1333" s="849"/>
      <c r="L1333" s="849"/>
      <c r="M1333" s="849"/>
      <c r="N1333" s="849">
        <v>1</v>
      </c>
      <c r="O1333" s="849">
        <v>622</v>
      </c>
      <c r="P1333" s="837"/>
      <c r="Q1333" s="850">
        <v>622</v>
      </c>
    </row>
    <row r="1334" spans="1:17" ht="14.45" customHeight="1" x14ac:dyDescent="0.2">
      <c r="A1334" s="831" t="s">
        <v>7604</v>
      </c>
      <c r="B1334" s="832" t="s">
        <v>6418</v>
      </c>
      <c r="C1334" s="832" t="s">
        <v>6412</v>
      </c>
      <c r="D1334" s="832" t="s">
        <v>6528</v>
      </c>
      <c r="E1334" s="832" t="s">
        <v>6513</v>
      </c>
      <c r="F1334" s="849">
        <v>1</v>
      </c>
      <c r="G1334" s="849">
        <v>353</v>
      </c>
      <c r="H1334" s="849"/>
      <c r="I1334" s="849">
        <v>353</v>
      </c>
      <c r="J1334" s="849"/>
      <c r="K1334" s="849"/>
      <c r="L1334" s="849"/>
      <c r="M1334" s="849"/>
      <c r="N1334" s="849">
        <v>1</v>
      </c>
      <c r="O1334" s="849">
        <v>355</v>
      </c>
      <c r="P1334" s="837"/>
      <c r="Q1334" s="850">
        <v>355</v>
      </c>
    </row>
    <row r="1335" spans="1:17" ht="14.45" customHeight="1" x14ac:dyDescent="0.2">
      <c r="A1335" s="831" t="s">
        <v>7604</v>
      </c>
      <c r="B1335" s="832" t="s">
        <v>6418</v>
      </c>
      <c r="C1335" s="832" t="s">
        <v>6412</v>
      </c>
      <c r="D1335" s="832" t="s">
        <v>6494</v>
      </c>
      <c r="E1335" s="832" t="s">
        <v>6495</v>
      </c>
      <c r="F1335" s="849">
        <v>1</v>
      </c>
      <c r="G1335" s="849">
        <v>177</v>
      </c>
      <c r="H1335" s="849"/>
      <c r="I1335" s="849">
        <v>177</v>
      </c>
      <c r="J1335" s="849"/>
      <c r="K1335" s="849"/>
      <c r="L1335" s="849"/>
      <c r="M1335" s="849"/>
      <c r="N1335" s="849">
        <v>1</v>
      </c>
      <c r="O1335" s="849">
        <v>179</v>
      </c>
      <c r="P1335" s="837"/>
      <c r="Q1335" s="850">
        <v>179</v>
      </c>
    </row>
    <row r="1336" spans="1:17" ht="14.45" customHeight="1" x14ac:dyDescent="0.2">
      <c r="A1336" s="831" t="s">
        <v>7605</v>
      </c>
      <c r="B1336" s="832" t="s">
        <v>6418</v>
      </c>
      <c r="C1336" s="832" t="s">
        <v>6412</v>
      </c>
      <c r="D1336" s="832" t="s">
        <v>6494</v>
      </c>
      <c r="E1336" s="832" t="s">
        <v>6495</v>
      </c>
      <c r="F1336" s="849"/>
      <c r="G1336" s="849"/>
      <c r="H1336" s="849"/>
      <c r="I1336" s="849"/>
      <c r="J1336" s="849">
        <v>1</v>
      </c>
      <c r="K1336" s="849">
        <v>178</v>
      </c>
      <c r="L1336" s="849">
        <v>1</v>
      </c>
      <c r="M1336" s="849">
        <v>178</v>
      </c>
      <c r="N1336" s="849"/>
      <c r="O1336" s="849"/>
      <c r="P1336" s="837"/>
      <c r="Q1336" s="850"/>
    </row>
    <row r="1337" spans="1:17" ht="14.45" customHeight="1" x14ac:dyDescent="0.2">
      <c r="A1337" s="831" t="s">
        <v>7606</v>
      </c>
      <c r="B1337" s="832" t="s">
        <v>6418</v>
      </c>
      <c r="C1337" s="832" t="s">
        <v>6449</v>
      </c>
      <c r="D1337" s="832" t="s">
        <v>6500</v>
      </c>
      <c r="E1337" s="832" t="s">
        <v>6501</v>
      </c>
      <c r="F1337" s="849">
        <v>10</v>
      </c>
      <c r="G1337" s="849">
        <v>9047.5</v>
      </c>
      <c r="H1337" s="849">
        <v>1.6666666666666667</v>
      </c>
      <c r="I1337" s="849">
        <v>904.75</v>
      </c>
      <c r="J1337" s="849">
        <v>6</v>
      </c>
      <c r="K1337" s="849">
        <v>5428.5</v>
      </c>
      <c r="L1337" s="849">
        <v>1</v>
      </c>
      <c r="M1337" s="849">
        <v>904.75</v>
      </c>
      <c r="N1337" s="849"/>
      <c r="O1337" s="849"/>
      <c r="P1337" s="837"/>
      <c r="Q1337" s="850"/>
    </row>
    <row r="1338" spans="1:17" ht="14.45" customHeight="1" x14ac:dyDescent="0.2">
      <c r="A1338" s="831" t="s">
        <v>7606</v>
      </c>
      <c r="B1338" s="832" t="s">
        <v>6418</v>
      </c>
      <c r="C1338" s="832" t="s">
        <v>6412</v>
      </c>
      <c r="D1338" s="832" t="s">
        <v>6569</v>
      </c>
      <c r="E1338" s="832" t="s">
        <v>6570</v>
      </c>
      <c r="F1338" s="849"/>
      <c r="G1338" s="849"/>
      <c r="H1338" s="849"/>
      <c r="I1338" s="849"/>
      <c r="J1338" s="849">
        <v>2</v>
      </c>
      <c r="K1338" s="849">
        <v>392</v>
      </c>
      <c r="L1338" s="849">
        <v>1</v>
      </c>
      <c r="M1338" s="849">
        <v>196</v>
      </c>
      <c r="N1338" s="849"/>
      <c r="O1338" s="849"/>
      <c r="P1338" s="837"/>
      <c r="Q1338" s="850"/>
    </row>
    <row r="1339" spans="1:17" ht="14.45" customHeight="1" x14ac:dyDescent="0.2">
      <c r="A1339" s="831" t="s">
        <v>7606</v>
      </c>
      <c r="B1339" s="832" t="s">
        <v>6418</v>
      </c>
      <c r="C1339" s="832" t="s">
        <v>6412</v>
      </c>
      <c r="D1339" s="832" t="s">
        <v>6464</v>
      </c>
      <c r="E1339" s="832" t="s">
        <v>6465</v>
      </c>
      <c r="F1339" s="849">
        <v>1</v>
      </c>
      <c r="G1339" s="849">
        <v>37</v>
      </c>
      <c r="H1339" s="849"/>
      <c r="I1339" s="849">
        <v>37</v>
      </c>
      <c r="J1339" s="849"/>
      <c r="K1339" s="849"/>
      <c r="L1339" s="849"/>
      <c r="M1339" s="849"/>
      <c r="N1339" s="849"/>
      <c r="O1339" s="849"/>
      <c r="P1339" s="837"/>
      <c r="Q1339" s="850"/>
    </row>
    <row r="1340" spans="1:17" ht="14.45" customHeight="1" x14ac:dyDescent="0.2">
      <c r="A1340" s="831" t="s">
        <v>7606</v>
      </c>
      <c r="B1340" s="832" t="s">
        <v>6418</v>
      </c>
      <c r="C1340" s="832" t="s">
        <v>6412</v>
      </c>
      <c r="D1340" s="832" t="s">
        <v>6470</v>
      </c>
      <c r="E1340" s="832" t="s">
        <v>6471</v>
      </c>
      <c r="F1340" s="849">
        <v>457</v>
      </c>
      <c r="G1340" s="849">
        <v>114707</v>
      </c>
      <c r="H1340" s="849">
        <v>0.84137986679576326</v>
      </c>
      <c r="I1340" s="849">
        <v>251</v>
      </c>
      <c r="J1340" s="849">
        <v>541</v>
      </c>
      <c r="K1340" s="849">
        <v>136332</v>
      </c>
      <c r="L1340" s="849">
        <v>1</v>
      </c>
      <c r="M1340" s="849">
        <v>252</v>
      </c>
      <c r="N1340" s="849">
        <v>528</v>
      </c>
      <c r="O1340" s="849">
        <v>134112</v>
      </c>
      <c r="P1340" s="837">
        <v>0.98371622216354193</v>
      </c>
      <c r="Q1340" s="850">
        <v>254</v>
      </c>
    </row>
    <row r="1341" spans="1:17" ht="14.45" customHeight="1" x14ac:dyDescent="0.2">
      <c r="A1341" s="831" t="s">
        <v>7606</v>
      </c>
      <c r="B1341" s="832" t="s">
        <v>6418</v>
      </c>
      <c r="C1341" s="832" t="s">
        <v>6412</v>
      </c>
      <c r="D1341" s="832" t="s">
        <v>6502</v>
      </c>
      <c r="E1341" s="832" t="s">
        <v>6503</v>
      </c>
      <c r="F1341" s="849">
        <v>376</v>
      </c>
      <c r="G1341" s="849">
        <v>47376</v>
      </c>
      <c r="H1341" s="849">
        <v>0.87150714666764773</v>
      </c>
      <c r="I1341" s="849">
        <v>126</v>
      </c>
      <c r="J1341" s="849">
        <v>429</v>
      </c>
      <c r="K1341" s="849">
        <v>54361</v>
      </c>
      <c r="L1341" s="849">
        <v>1</v>
      </c>
      <c r="M1341" s="849">
        <v>126.71561771561771</v>
      </c>
      <c r="N1341" s="849">
        <v>418</v>
      </c>
      <c r="O1341" s="849">
        <v>52668</v>
      </c>
      <c r="P1341" s="837">
        <v>0.96885634922094888</v>
      </c>
      <c r="Q1341" s="850">
        <v>126</v>
      </c>
    </row>
    <row r="1342" spans="1:17" ht="14.45" customHeight="1" x14ac:dyDescent="0.2">
      <c r="A1342" s="831" t="s">
        <v>7606</v>
      </c>
      <c r="B1342" s="832" t="s">
        <v>6418</v>
      </c>
      <c r="C1342" s="832" t="s">
        <v>6412</v>
      </c>
      <c r="D1342" s="832" t="s">
        <v>6506</v>
      </c>
      <c r="E1342" s="832" t="s">
        <v>6507</v>
      </c>
      <c r="F1342" s="849">
        <v>6</v>
      </c>
      <c r="G1342" s="849">
        <v>2970</v>
      </c>
      <c r="H1342" s="849">
        <v>0.54435483870967738</v>
      </c>
      <c r="I1342" s="849">
        <v>495</v>
      </c>
      <c r="J1342" s="849">
        <v>11</v>
      </c>
      <c r="K1342" s="849">
        <v>5456</v>
      </c>
      <c r="L1342" s="849">
        <v>1</v>
      </c>
      <c r="M1342" s="849">
        <v>496</v>
      </c>
      <c r="N1342" s="849">
        <v>4</v>
      </c>
      <c r="O1342" s="849">
        <v>1992</v>
      </c>
      <c r="P1342" s="837">
        <v>0.36510263929618769</v>
      </c>
      <c r="Q1342" s="850">
        <v>498</v>
      </c>
    </row>
    <row r="1343" spans="1:17" ht="14.45" customHeight="1" x14ac:dyDescent="0.2">
      <c r="A1343" s="831" t="s">
        <v>7606</v>
      </c>
      <c r="B1343" s="832" t="s">
        <v>6418</v>
      </c>
      <c r="C1343" s="832" t="s">
        <v>6412</v>
      </c>
      <c r="D1343" s="832" t="s">
        <v>6508</v>
      </c>
      <c r="E1343" s="832" t="s">
        <v>6509</v>
      </c>
      <c r="F1343" s="849"/>
      <c r="G1343" s="849"/>
      <c r="H1343" s="849"/>
      <c r="I1343" s="849"/>
      <c r="J1343" s="849">
        <v>13</v>
      </c>
      <c r="K1343" s="849">
        <v>8957</v>
      </c>
      <c r="L1343" s="849">
        <v>1</v>
      </c>
      <c r="M1343" s="849">
        <v>689</v>
      </c>
      <c r="N1343" s="849"/>
      <c r="O1343" s="849"/>
      <c r="P1343" s="837"/>
      <c r="Q1343" s="850"/>
    </row>
    <row r="1344" spans="1:17" ht="14.45" customHeight="1" x14ac:dyDescent="0.2">
      <c r="A1344" s="831" t="s">
        <v>7606</v>
      </c>
      <c r="B1344" s="832" t="s">
        <v>6418</v>
      </c>
      <c r="C1344" s="832" t="s">
        <v>6412</v>
      </c>
      <c r="D1344" s="832" t="s">
        <v>6510</v>
      </c>
      <c r="E1344" s="832" t="s">
        <v>6507</v>
      </c>
      <c r="F1344" s="849">
        <v>9</v>
      </c>
      <c r="G1344" s="849">
        <v>5112</v>
      </c>
      <c r="H1344" s="849">
        <v>0.52848133981184742</v>
      </c>
      <c r="I1344" s="849">
        <v>568</v>
      </c>
      <c r="J1344" s="849">
        <v>17</v>
      </c>
      <c r="K1344" s="849">
        <v>9673</v>
      </c>
      <c r="L1344" s="849">
        <v>1</v>
      </c>
      <c r="M1344" s="849">
        <v>569</v>
      </c>
      <c r="N1344" s="849">
        <v>13</v>
      </c>
      <c r="O1344" s="849">
        <v>7449</v>
      </c>
      <c r="P1344" s="837">
        <v>0.77008167062958754</v>
      </c>
      <c r="Q1344" s="850">
        <v>573</v>
      </c>
    </row>
    <row r="1345" spans="1:17" ht="14.45" customHeight="1" x14ac:dyDescent="0.2">
      <c r="A1345" s="831" t="s">
        <v>7606</v>
      </c>
      <c r="B1345" s="832" t="s">
        <v>6418</v>
      </c>
      <c r="C1345" s="832" t="s">
        <v>6412</v>
      </c>
      <c r="D1345" s="832" t="s">
        <v>6511</v>
      </c>
      <c r="E1345" s="832" t="s">
        <v>6509</v>
      </c>
      <c r="F1345" s="849">
        <v>3</v>
      </c>
      <c r="G1345" s="849">
        <v>2283</v>
      </c>
      <c r="H1345" s="849">
        <v>2.9960629921259843</v>
      </c>
      <c r="I1345" s="849">
        <v>761</v>
      </c>
      <c r="J1345" s="849">
        <v>1</v>
      </c>
      <c r="K1345" s="849">
        <v>762</v>
      </c>
      <c r="L1345" s="849">
        <v>1</v>
      </c>
      <c r="M1345" s="849">
        <v>762</v>
      </c>
      <c r="N1345" s="849">
        <v>6</v>
      </c>
      <c r="O1345" s="849">
        <v>4596</v>
      </c>
      <c r="P1345" s="837">
        <v>6.0314960629921259</v>
      </c>
      <c r="Q1345" s="850">
        <v>766</v>
      </c>
    </row>
    <row r="1346" spans="1:17" ht="14.45" customHeight="1" x14ac:dyDescent="0.2">
      <c r="A1346" s="831" t="s">
        <v>7606</v>
      </c>
      <c r="B1346" s="832" t="s">
        <v>6418</v>
      </c>
      <c r="C1346" s="832" t="s">
        <v>6412</v>
      </c>
      <c r="D1346" s="832" t="s">
        <v>6534</v>
      </c>
      <c r="E1346" s="832" t="s">
        <v>6535</v>
      </c>
      <c r="F1346" s="849">
        <v>1148</v>
      </c>
      <c r="G1346" s="849">
        <v>939064</v>
      </c>
      <c r="H1346" s="849">
        <v>0.7880400622668664</v>
      </c>
      <c r="I1346" s="849">
        <v>818</v>
      </c>
      <c r="J1346" s="849">
        <v>1455</v>
      </c>
      <c r="K1346" s="849">
        <v>1191645</v>
      </c>
      <c r="L1346" s="849">
        <v>1</v>
      </c>
      <c r="M1346" s="849">
        <v>819</v>
      </c>
      <c r="N1346" s="849">
        <v>1311</v>
      </c>
      <c r="O1346" s="849">
        <v>1078953</v>
      </c>
      <c r="P1346" s="837">
        <v>0.90543156728723739</v>
      </c>
      <c r="Q1346" s="850">
        <v>823</v>
      </c>
    </row>
    <row r="1347" spans="1:17" ht="14.45" customHeight="1" x14ac:dyDescent="0.2">
      <c r="A1347" s="831" t="s">
        <v>7606</v>
      </c>
      <c r="B1347" s="832" t="s">
        <v>6418</v>
      </c>
      <c r="C1347" s="832" t="s">
        <v>6412</v>
      </c>
      <c r="D1347" s="832" t="s">
        <v>6512</v>
      </c>
      <c r="E1347" s="832" t="s">
        <v>6513</v>
      </c>
      <c r="F1347" s="849"/>
      <c r="G1347" s="849"/>
      <c r="H1347" s="849"/>
      <c r="I1347" s="849"/>
      <c r="J1347" s="849">
        <v>3</v>
      </c>
      <c r="K1347" s="849">
        <v>1390</v>
      </c>
      <c r="L1347" s="849">
        <v>1</v>
      </c>
      <c r="M1347" s="849">
        <v>463.33333333333331</v>
      </c>
      <c r="N1347" s="849">
        <v>1</v>
      </c>
      <c r="O1347" s="849">
        <v>468</v>
      </c>
      <c r="P1347" s="837">
        <v>0.33669064748201438</v>
      </c>
      <c r="Q1347" s="850">
        <v>468</v>
      </c>
    </row>
    <row r="1348" spans="1:17" ht="14.45" customHeight="1" x14ac:dyDescent="0.2">
      <c r="A1348" s="831" t="s">
        <v>7606</v>
      </c>
      <c r="B1348" s="832" t="s">
        <v>6418</v>
      </c>
      <c r="C1348" s="832" t="s">
        <v>6412</v>
      </c>
      <c r="D1348" s="832" t="s">
        <v>6518</v>
      </c>
      <c r="E1348" s="832" t="s">
        <v>6519</v>
      </c>
      <c r="F1348" s="849">
        <v>279</v>
      </c>
      <c r="G1348" s="849">
        <v>59985</v>
      </c>
      <c r="H1348" s="849">
        <v>0.82300884955752207</v>
      </c>
      <c r="I1348" s="849">
        <v>215</v>
      </c>
      <c r="J1348" s="849">
        <v>339</v>
      </c>
      <c r="K1348" s="849">
        <v>72885</v>
      </c>
      <c r="L1348" s="849">
        <v>1</v>
      </c>
      <c r="M1348" s="849">
        <v>215</v>
      </c>
      <c r="N1348" s="849">
        <v>320</v>
      </c>
      <c r="O1348" s="849">
        <v>69440</v>
      </c>
      <c r="P1348" s="837">
        <v>0.95273375866090415</v>
      </c>
      <c r="Q1348" s="850">
        <v>217</v>
      </c>
    </row>
    <row r="1349" spans="1:17" ht="14.45" customHeight="1" x14ac:dyDescent="0.2">
      <c r="A1349" s="831" t="s">
        <v>7606</v>
      </c>
      <c r="B1349" s="832" t="s">
        <v>6418</v>
      </c>
      <c r="C1349" s="832" t="s">
        <v>6412</v>
      </c>
      <c r="D1349" s="832" t="s">
        <v>6474</v>
      </c>
      <c r="E1349" s="832" t="s">
        <v>6475</v>
      </c>
      <c r="F1349" s="849">
        <v>1</v>
      </c>
      <c r="G1349" s="849">
        <v>355</v>
      </c>
      <c r="H1349" s="849">
        <v>1</v>
      </c>
      <c r="I1349" s="849">
        <v>355</v>
      </c>
      <c r="J1349" s="849">
        <v>1</v>
      </c>
      <c r="K1349" s="849">
        <v>355</v>
      </c>
      <c r="L1349" s="849">
        <v>1</v>
      </c>
      <c r="M1349" s="849">
        <v>355</v>
      </c>
      <c r="N1349" s="849">
        <v>3</v>
      </c>
      <c r="O1349" s="849">
        <v>1074</v>
      </c>
      <c r="P1349" s="837">
        <v>3.0253521126760563</v>
      </c>
      <c r="Q1349" s="850">
        <v>358</v>
      </c>
    </row>
    <row r="1350" spans="1:17" ht="14.45" customHeight="1" x14ac:dyDescent="0.2">
      <c r="A1350" s="831" t="s">
        <v>7606</v>
      </c>
      <c r="B1350" s="832" t="s">
        <v>6418</v>
      </c>
      <c r="C1350" s="832" t="s">
        <v>6412</v>
      </c>
      <c r="D1350" s="832" t="s">
        <v>6520</v>
      </c>
      <c r="E1350" s="832" t="s">
        <v>6521</v>
      </c>
      <c r="F1350" s="849">
        <v>1259</v>
      </c>
      <c r="G1350" s="849">
        <v>107015</v>
      </c>
      <c r="H1350" s="849">
        <v>0.76859818722438489</v>
      </c>
      <c r="I1350" s="849">
        <v>85</v>
      </c>
      <c r="J1350" s="849">
        <v>1619</v>
      </c>
      <c r="K1350" s="849">
        <v>139234</v>
      </c>
      <c r="L1350" s="849">
        <v>1</v>
      </c>
      <c r="M1350" s="849">
        <v>86</v>
      </c>
      <c r="N1350" s="849">
        <v>1659</v>
      </c>
      <c r="O1350" s="849">
        <v>145992</v>
      </c>
      <c r="P1350" s="837">
        <v>1.0485369952741428</v>
      </c>
      <c r="Q1350" s="850">
        <v>88</v>
      </c>
    </row>
    <row r="1351" spans="1:17" ht="14.45" customHeight="1" x14ac:dyDescent="0.2">
      <c r="A1351" s="831" t="s">
        <v>7606</v>
      </c>
      <c r="B1351" s="832" t="s">
        <v>6418</v>
      </c>
      <c r="C1351" s="832" t="s">
        <v>6412</v>
      </c>
      <c r="D1351" s="832" t="s">
        <v>6476</v>
      </c>
      <c r="E1351" s="832" t="s">
        <v>6477</v>
      </c>
      <c r="F1351" s="849">
        <v>4</v>
      </c>
      <c r="G1351" s="849">
        <v>2880</v>
      </c>
      <c r="H1351" s="849">
        <v>4</v>
      </c>
      <c r="I1351" s="849">
        <v>720</v>
      </c>
      <c r="J1351" s="849">
        <v>1</v>
      </c>
      <c r="K1351" s="849">
        <v>720</v>
      </c>
      <c r="L1351" s="849">
        <v>1</v>
      </c>
      <c r="M1351" s="849">
        <v>720</v>
      </c>
      <c r="N1351" s="849">
        <v>1</v>
      </c>
      <c r="O1351" s="849">
        <v>723</v>
      </c>
      <c r="P1351" s="837">
        <v>1.0041666666666667</v>
      </c>
      <c r="Q1351" s="850">
        <v>723</v>
      </c>
    </row>
    <row r="1352" spans="1:17" ht="14.45" customHeight="1" x14ac:dyDescent="0.2">
      <c r="A1352" s="831" t="s">
        <v>7606</v>
      </c>
      <c r="B1352" s="832" t="s">
        <v>6418</v>
      </c>
      <c r="C1352" s="832" t="s">
        <v>6412</v>
      </c>
      <c r="D1352" s="832" t="s">
        <v>6573</v>
      </c>
      <c r="E1352" s="832" t="s">
        <v>6535</v>
      </c>
      <c r="F1352" s="849">
        <v>51</v>
      </c>
      <c r="G1352" s="849">
        <v>48552</v>
      </c>
      <c r="H1352" s="849">
        <v>0.68859294558141515</v>
      </c>
      <c r="I1352" s="849">
        <v>952</v>
      </c>
      <c r="J1352" s="849">
        <v>74</v>
      </c>
      <c r="K1352" s="849">
        <v>70509</v>
      </c>
      <c r="L1352" s="849">
        <v>1</v>
      </c>
      <c r="M1352" s="849">
        <v>952.82432432432438</v>
      </c>
      <c r="N1352" s="849">
        <v>189</v>
      </c>
      <c r="O1352" s="849">
        <v>180684</v>
      </c>
      <c r="P1352" s="837">
        <v>2.5625664808747821</v>
      </c>
      <c r="Q1352" s="850">
        <v>956</v>
      </c>
    </row>
    <row r="1353" spans="1:17" ht="14.45" customHeight="1" x14ac:dyDescent="0.2">
      <c r="A1353" s="831" t="s">
        <v>7606</v>
      </c>
      <c r="B1353" s="832" t="s">
        <v>6418</v>
      </c>
      <c r="C1353" s="832" t="s">
        <v>6412</v>
      </c>
      <c r="D1353" s="832" t="s">
        <v>6536</v>
      </c>
      <c r="E1353" s="832" t="s">
        <v>6535</v>
      </c>
      <c r="F1353" s="849">
        <v>51</v>
      </c>
      <c r="G1353" s="849">
        <v>37995</v>
      </c>
      <c r="H1353" s="849">
        <v>0.71734697730619645</v>
      </c>
      <c r="I1353" s="849">
        <v>745</v>
      </c>
      <c r="J1353" s="849">
        <v>71</v>
      </c>
      <c r="K1353" s="849">
        <v>52966</v>
      </c>
      <c r="L1353" s="849">
        <v>1</v>
      </c>
      <c r="M1353" s="849">
        <v>746</v>
      </c>
      <c r="N1353" s="849">
        <v>115</v>
      </c>
      <c r="O1353" s="849">
        <v>86020</v>
      </c>
      <c r="P1353" s="837">
        <v>1.6240607181965789</v>
      </c>
      <c r="Q1353" s="850">
        <v>748</v>
      </c>
    </row>
    <row r="1354" spans="1:17" ht="14.45" customHeight="1" x14ac:dyDescent="0.2">
      <c r="A1354" s="831" t="s">
        <v>7606</v>
      </c>
      <c r="B1354" s="832" t="s">
        <v>6418</v>
      </c>
      <c r="C1354" s="832" t="s">
        <v>6412</v>
      </c>
      <c r="D1354" s="832" t="s">
        <v>6537</v>
      </c>
      <c r="E1354" s="832" t="s">
        <v>6538</v>
      </c>
      <c r="F1354" s="849">
        <v>6</v>
      </c>
      <c r="G1354" s="849">
        <v>3258</v>
      </c>
      <c r="H1354" s="849">
        <v>1.9963235294117647</v>
      </c>
      <c r="I1354" s="849">
        <v>543</v>
      </c>
      <c r="J1354" s="849">
        <v>3</v>
      </c>
      <c r="K1354" s="849">
        <v>1632</v>
      </c>
      <c r="L1354" s="849">
        <v>1</v>
      </c>
      <c r="M1354" s="849">
        <v>544</v>
      </c>
      <c r="N1354" s="849">
        <v>9</v>
      </c>
      <c r="O1354" s="849">
        <v>4914</v>
      </c>
      <c r="P1354" s="837">
        <v>3.0110294117647061</v>
      </c>
      <c r="Q1354" s="850">
        <v>546</v>
      </c>
    </row>
    <row r="1355" spans="1:17" ht="14.45" customHeight="1" x14ac:dyDescent="0.2">
      <c r="A1355" s="831" t="s">
        <v>7606</v>
      </c>
      <c r="B1355" s="832" t="s">
        <v>6418</v>
      </c>
      <c r="C1355" s="832" t="s">
        <v>6412</v>
      </c>
      <c r="D1355" s="832" t="s">
        <v>6522</v>
      </c>
      <c r="E1355" s="832" t="s">
        <v>6523</v>
      </c>
      <c r="F1355" s="849">
        <v>10</v>
      </c>
      <c r="G1355" s="849">
        <v>3070</v>
      </c>
      <c r="H1355" s="849">
        <v>3.3225108225108224</v>
      </c>
      <c r="I1355" s="849">
        <v>307</v>
      </c>
      <c r="J1355" s="849">
        <v>3</v>
      </c>
      <c r="K1355" s="849">
        <v>924</v>
      </c>
      <c r="L1355" s="849">
        <v>1</v>
      </c>
      <c r="M1355" s="849">
        <v>308</v>
      </c>
      <c r="N1355" s="849">
        <v>1</v>
      </c>
      <c r="O1355" s="849">
        <v>310</v>
      </c>
      <c r="P1355" s="837">
        <v>0.33549783549783552</v>
      </c>
      <c r="Q1355" s="850">
        <v>310</v>
      </c>
    </row>
    <row r="1356" spans="1:17" ht="14.45" customHeight="1" x14ac:dyDescent="0.2">
      <c r="A1356" s="831" t="s">
        <v>7606</v>
      </c>
      <c r="B1356" s="832" t="s">
        <v>6418</v>
      </c>
      <c r="C1356" s="832" t="s">
        <v>6412</v>
      </c>
      <c r="D1356" s="832" t="s">
        <v>6524</v>
      </c>
      <c r="E1356" s="832" t="s">
        <v>6519</v>
      </c>
      <c r="F1356" s="849">
        <v>13</v>
      </c>
      <c r="G1356" s="849">
        <v>2314</v>
      </c>
      <c r="H1356" s="849">
        <v>0.61558925246076079</v>
      </c>
      <c r="I1356" s="849">
        <v>178</v>
      </c>
      <c r="J1356" s="849">
        <v>21</v>
      </c>
      <c r="K1356" s="849">
        <v>3759</v>
      </c>
      <c r="L1356" s="849">
        <v>1</v>
      </c>
      <c r="M1356" s="849">
        <v>179</v>
      </c>
      <c r="N1356" s="849">
        <v>35</v>
      </c>
      <c r="O1356" s="849">
        <v>6265</v>
      </c>
      <c r="P1356" s="837">
        <v>1.6666666666666667</v>
      </c>
      <c r="Q1356" s="850">
        <v>179</v>
      </c>
    </row>
    <row r="1357" spans="1:17" ht="14.45" customHeight="1" x14ac:dyDescent="0.2">
      <c r="A1357" s="831" t="s">
        <v>7606</v>
      </c>
      <c r="B1357" s="832" t="s">
        <v>6418</v>
      </c>
      <c r="C1357" s="832" t="s">
        <v>6412</v>
      </c>
      <c r="D1357" s="832" t="s">
        <v>6525</v>
      </c>
      <c r="E1357" s="832" t="s">
        <v>6523</v>
      </c>
      <c r="F1357" s="849">
        <v>40</v>
      </c>
      <c r="G1357" s="849">
        <v>15200</v>
      </c>
      <c r="H1357" s="849">
        <v>1.5344235816676761</v>
      </c>
      <c r="I1357" s="849">
        <v>380</v>
      </c>
      <c r="J1357" s="849">
        <v>26</v>
      </c>
      <c r="K1357" s="849">
        <v>9906</v>
      </c>
      <c r="L1357" s="849">
        <v>1</v>
      </c>
      <c r="M1357" s="849">
        <v>381</v>
      </c>
      <c r="N1357" s="849">
        <v>36</v>
      </c>
      <c r="O1357" s="849">
        <v>13860</v>
      </c>
      <c r="P1357" s="837">
        <v>1.3991520290732888</v>
      </c>
      <c r="Q1357" s="850">
        <v>385</v>
      </c>
    </row>
    <row r="1358" spans="1:17" ht="14.45" customHeight="1" x14ac:dyDescent="0.2">
      <c r="A1358" s="831" t="s">
        <v>7606</v>
      </c>
      <c r="B1358" s="832" t="s">
        <v>6418</v>
      </c>
      <c r="C1358" s="832" t="s">
        <v>6412</v>
      </c>
      <c r="D1358" s="832" t="s">
        <v>6526</v>
      </c>
      <c r="E1358" s="832" t="s">
        <v>6527</v>
      </c>
      <c r="F1358" s="849"/>
      <c r="G1358" s="849"/>
      <c r="H1358" s="849"/>
      <c r="I1358" s="849"/>
      <c r="J1358" s="849"/>
      <c r="K1358" s="849"/>
      <c r="L1358" s="849"/>
      <c r="M1358" s="849"/>
      <c r="N1358" s="849">
        <v>1</v>
      </c>
      <c r="O1358" s="849">
        <v>275</v>
      </c>
      <c r="P1358" s="837"/>
      <c r="Q1358" s="850">
        <v>275</v>
      </c>
    </row>
    <row r="1359" spans="1:17" ht="14.45" customHeight="1" x14ac:dyDescent="0.2">
      <c r="A1359" s="831" t="s">
        <v>7606</v>
      </c>
      <c r="B1359" s="832" t="s">
        <v>6418</v>
      </c>
      <c r="C1359" s="832" t="s">
        <v>6412</v>
      </c>
      <c r="D1359" s="832" t="s">
        <v>6576</v>
      </c>
      <c r="E1359" s="832" t="s">
        <v>6577</v>
      </c>
      <c r="F1359" s="849">
        <v>3</v>
      </c>
      <c r="G1359" s="849">
        <v>300</v>
      </c>
      <c r="H1359" s="849">
        <v>3</v>
      </c>
      <c r="I1359" s="849">
        <v>100</v>
      </c>
      <c r="J1359" s="849">
        <v>1</v>
      </c>
      <c r="K1359" s="849">
        <v>100</v>
      </c>
      <c r="L1359" s="849">
        <v>1</v>
      </c>
      <c r="M1359" s="849">
        <v>100</v>
      </c>
      <c r="N1359" s="849">
        <v>1</v>
      </c>
      <c r="O1359" s="849">
        <v>100</v>
      </c>
      <c r="P1359" s="837">
        <v>1</v>
      </c>
      <c r="Q1359" s="850">
        <v>100</v>
      </c>
    </row>
    <row r="1360" spans="1:17" ht="14.45" customHeight="1" x14ac:dyDescent="0.2">
      <c r="A1360" s="831" t="s">
        <v>7606</v>
      </c>
      <c r="B1360" s="832" t="s">
        <v>6418</v>
      </c>
      <c r="C1360" s="832" t="s">
        <v>6412</v>
      </c>
      <c r="D1360" s="832" t="s">
        <v>6578</v>
      </c>
      <c r="E1360" s="832" t="s">
        <v>6535</v>
      </c>
      <c r="F1360" s="849"/>
      <c r="G1360" s="849"/>
      <c r="H1360" s="849"/>
      <c r="I1360" s="849"/>
      <c r="J1360" s="849"/>
      <c r="K1360" s="849"/>
      <c r="L1360" s="849"/>
      <c r="M1360" s="849"/>
      <c r="N1360" s="849">
        <v>47</v>
      </c>
      <c r="O1360" s="849">
        <v>48880</v>
      </c>
      <c r="P1360" s="837"/>
      <c r="Q1360" s="850">
        <v>1040</v>
      </c>
    </row>
    <row r="1361" spans="1:17" ht="14.45" customHeight="1" x14ac:dyDescent="0.2">
      <c r="A1361" s="831" t="s">
        <v>7606</v>
      </c>
      <c r="B1361" s="832" t="s">
        <v>6418</v>
      </c>
      <c r="C1361" s="832" t="s">
        <v>6412</v>
      </c>
      <c r="D1361" s="832" t="s">
        <v>6528</v>
      </c>
      <c r="E1361" s="832" t="s">
        <v>6513</v>
      </c>
      <c r="F1361" s="849">
        <v>1</v>
      </c>
      <c r="G1361" s="849">
        <v>353</v>
      </c>
      <c r="H1361" s="849"/>
      <c r="I1361" s="849">
        <v>353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5" customHeight="1" x14ac:dyDescent="0.2">
      <c r="A1362" s="831" t="s">
        <v>7606</v>
      </c>
      <c r="B1362" s="832" t="s">
        <v>6418</v>
      </c>
      <c r="C1362" s="832" t="s">
        <v>6412</v>
      </c>
      <c r="D1362" s="832" t="s">
        <v>6531</v>
      </c>
      <c r="E1362" s="832" t="s">
        <v>6505</v>
      </c>
      <c r="F1362" s="849"/>
      <c r="G1362" s="849"/>
      <c r="H1362" s="849"/>
      <c r="I1362" s="849"/>
      <c r="J1362" s="849">
        <v>2</v>
      </c>
      <c r="K1362" s="849">
        <v>810</v>
      </c>
      <c r="L1362" s="849">
        <v>1</v>
      </c>
      <c r="M1362" s="849">
        <v>405</v>
      </c>
      <c r="N1362" s="849"/>
      <c r="O1362" s="849"/>
      <c r="P1362" s="837"/>
      <c r="Q1362" s="850"/>
    </row>
    <row r="1363" spans="1:17" ht="14.45" customHeight="1" x14ac:dyDescent="0.2">
      <c r="A1363" s="831" t="s">
        <v>7607</v>
      </c>
      <c r="B1363" s="832" t="s">
        <v>6418</v>
      </c>
      <c r="C1363" s="832" t="s">
        <v>6419</v>
      </c>
      <c r="D1363" s="832" t="s">
        <v>6433</v>
      </c>
      <c r="E1363" s="832" t="s">
        <v>681</v>
      </c>
      <c r="F1363" s="849"/>
      <c r="G1363" s="849"/>
      <c r="H1363" s="849"/>
      <c r="I1363" s="849"/>
      <c r="J1363" s="849">
        <v>0.2</v>
      </c>
      <c r="K1363" s="849">
        <v>13.56</v>
      </c>
      <c r="L1363" s="849">
        <v>1</v>
      </c>
      <c r="M1363" s="849">
        <v>67.8</v>
      </c>
      <c r="N1363" s="849"/>
      <c r="O1363" s="849"/>
      <c r="P1363" s="837"/>
      <c r="Q1363" s="850"/>
    </row>
    <row r="1364" spans="1:17" ht="14.45" customHeight="1" x14ac:dyDescent="0.2">
      <c r="A1364" s="831" t="s">
        <v>7607</v>
      </c>
      <c r="B1364" s="832" t="s">
        <v>6418</v>
      </c>
      <c r="C1364" s="832" t="s">
        <v>6449</v>
      </c>
      <c r="D1364" s="832" t="s">
        <v>6450</v>
      </c>
      <c r="E1364" s="832" t="s">
        <v>6451</v>
      </c>
      <c r="F1364" s="849"/>
      <c r="G1364" s="849"/>
      <c r="H1364" s="849"/>
      <c r="I1364" s="849"/>
      <c r="J1364" s="849">
        <v>1</v>
      </c>
      <c r="K1364" s="849">
        <v>242.64</v>
      </c>
      <c r="L1364" s="849">
        <v>1</v>
      </c>
      <c r="M1364" s="849">
        <v>242.64</v>
      </c>
      <c r="N1364" s="849"/>
      <c r="O1364" s="849"/>
      <c r="P1364" s="837"/>
      <c r="Q1364" s="850"/>
    </row>
    <row r="1365" spans="1:17" ht="14.45" customHeight="1" x14ac:dyDescent="0.2">
      <c r="A1365" s="831" t="s">
        <v>7607</v>
      </c>
      <c r="B1365" s="832" t="s">
        <v>6418</v>
      </c>
      <c r="C1365" s="832" t="s">
        <v>6449</v>
      </c>
      <c r="D1365" s="832" t="s">
        <v>6452</v>
      </c>
      <c r="E1365" s="832" t="s">
        <v>6453</v>
      </c>
      <c r="F1365" s="849">
        <v>87</v>
      </c>
      <c r="G1365" s="849">
        <v>21109.679999999993</v>
      </c>
      <c r="H1365" s="849">
        <v>0.89690721649484517</v>
      </c>
      <c r="I1365" s="849">
        <v>242.63999999999993</v>
      </c>
      <c r="J1365" s="849">
        <v>97</v>
      </c>
      <c r="K1365" s="849">
        <v>23536.079999999998</v>
      </c>
      <c r="L1365" s="849">
        <v>1</v>
      </c>
      <c r="M1365" s="849">
        <v>242.64</v>
      </c>
      <c r="N1365" s="849">
        <v>85</v>
      </c>
      <c r="O1365" s="849">
        <v>18074.200000000004</v>
      </c>
      <c r="P1365" s="837">
        <v>0.76793586697529947</v>
      </c>
      <c r="Q1365" s="850">
        <v>212.63764705882357</v>
      </c>
    </row>
    <row r="1366" spans="1:17" ht="14.45" customHeight="1" x14ac:dyDescent="0.2">
      <c r="A1366" s="831" t="s">
        <v>7607</v>
      </c>
      <c r="B1366" s="832" t="s">
        <v>6418</v>
      </c>
      <c r="C1366" s="832" t="s">
        <v>6449</v>
      </c>
      <c r="D1366" s="832" t="s">
        <v>6454</v>
      </c>
      <c r="E1366" s="832" t="s">
        <v>6455</v>
      </c>
      <c r="F1366" s="849">
        <v>19</v>
      </c>
      <c r="G1366" s="849">
        <v>3791.2599999999998</v>
      </c>
      <c r="H1366" s="849">
        <v>5.208347071106715</v>
      </c>
      <c r="I1366" s="849">
        <v>199.54</v>
      </c>
      <c r="J1366" s="849">
        <v>3</v>
      </c>
      <c r="K1366" s="849">
        <v>727.92</v>
      </c>
      <c r="L1366" s="849">
        <v>1</v>
      </c>
      <c r="M1366" s="849">
        <v>242.64</v>
      </c>
      <c r="N1366" s="849">
        <v>35</v>
      </c>
      <c r="O1366" s="849">
        <v>7994.7999999999984</v>
      </c>
      <c r="P1366" s="837">
        <v>10.983075063193755</v>
      </c>
      <c r="Q1366" s="850">
        <v>228.42285714285708</v>
      </c>
    </row>
    <row r="1367" spans="1:17" ht="14.45" customHeight="1" x14ac:dyDescent="0.2">
      <c r="A1367" s="831" t="s">
        <v>7607</v>
      </c>
      <c r="B1367" s="832" t="s">
        <v>6418</v>
      </c>
      <c r="C1367" s="832" t="s">
        <v>6449</v>
      </c>
      <c r="D1367" s="832" t="s">
        <v>6458</v>
      </c>
      <c r="E1367" s="832" t="s">
        <v>6457</v>
      </c>
      <c r="F1367" s="849">
        <v>11</v>
      </c>
      <c r="G1367" s="849">
        <v>4939</v>
      </c>
      <c r="H1367" s="849"/>
      <c r="I1367" s="849">
        <v>449</v>
      </c>
      <c r="J1367" s="849"/>
      <c r="K1367" s="849"/>
      <c r="L1367" s="849"/>
      <c r="M1367" s="849"/>
      <c r="N1367" s="849"/>
      <c r="O1367" s="849"/>
      <c r="P1367" s="837"/>
      <c r="Q1367" s="850"/>
    </row>
    <row r="1368" spans="1:17" ht="14.45" customHeight="1" x14ac:dyDescent="0.2">
      <c r="A1368" s="831" t="s">
        <v>7607</v>
      </c>
      <c r="B1368" s="832" t="s">
        <v>6418</v>
      </c>
      <c r="C1368" s="832" t="s">
        <v>6449</v>
      </c>
      <c r="D1368" s="832" t="s">
        <v>6459</v>
      </c>
      <c r="E1368" s="832" t="s">
        <v>6457</v>
      </c>
      <c r="F1368" s="849">
        <v>4</v>
      </c>
      <c r="G1368" s="849">
        <v>2000</v>
      </c>
      <c r="H1368" s="849"/>
      <c r="I1368" s="849">
        <v>500</v>
      </c>
      <c r="J1368" s="849"/>
      <c r="K1368" s="849"/>
      <c r="L1368" s="849"/>
      <c r="M1368" s="849"/>
      <c r="N1368" s="849"/>
      <c r="O1368" s="849"/>
      <c r="P1368" s="837"/>
      <c r="Q1368" s="850"/>
    </row>
    <row r="1369" spans="1:17" ht="14.45" customHeight="1" x14ac:dyDescent="0.2">
      <c r="A1369" s="831" t="s">
        <v>7607</v>
      </c>
      <c r="B1369" s="832" t="s">
        <v>6418</v>
      </c>
      <c r="C1369" s="832" t="s">
        <v>6412</v>
      </c>
      <c r="D1369" s="832" t="s">
        <v>6464</v>
      </c>
      <c r="E1369" s="832" t="s">
        <v>6465</v>
      </c>
      <c r="F1369" s="849">
        <v>1</v>
      </c>
      <c r="G1369" s="849">
        <v>37</v>
      </c>
      <c r="H1369" s="849"/>
      <c r="I1369" s="849">
        <v>37</v>
      </c>
      <c r="J1369" s="849"/>
      <c r="K1369" s="849"/>
      <c r="L1369" s="849"/>
      <c r="M1369" s="849"/>
      <c r="N1369" s="849">
        <v>2</v>
      </c>
      <c r="O1369" s="849">
        <v>76</v>
      </c>
      <c r="P1369" s="837"/>
      <c r="Q1369" s="850">
        <v>38</v>
      </c>
    </row>
    <row r="1370" spans="1:17" ht="14.45" customHeight="1" x14ac:dyDescent="0.2">
      <c r="A1370" s="831" t="s">
        <v>7607</v>
      </c>
      <c r="B1370" s="832" t="s">
        <v>6418</v>
      </c>
      <c r="C1370" s="832" t="s">
        <v>6412</v>
      </c>
      <c r="D1370" s="832" t="s">
        <v>6468</v>
      </c>
      <c r="E1370" s="832" t="s">
        <v>6469</v>
      </c>
      <c r="F1370" s="849"/>
      <c r="G1370" s="849"/>
      <c r="H1370" s="849"/>
      <c r="I1370" s="849"/>
      <c r="J1370" s="849">
        <v>7</v>
      </c>
      <c r="K1370" s="849">
        <v>910</v>
      </c>
      <c r="L1370" s="849">
        <v>1</v>
      </c>
      <c r="M1370" s="849">
        <v>130</v>
      </c>
      <c r="N1370" s="849">
        <v>7</v>
      </c>
      <c r="O1370" s="849">
        <v>917</v>
      </c>
      <c r="P1370" s="837">
        <v>1.0076923076923077</v>
      </c>
      <c r="Q1370" s="850">
        <v>131</v>
      </c>
    </row>
    <row r="1371" spans="1:17" ht="14.45" customHeight="1" x14ac:dyDescent="0.2">
      <c r="A1371" s="831" t="s">
        <v>7607</v>
      </c>
      <c r="B1371" s="832" t="s">
        <v>6418</v>
      </c>
      <c r="C1371" s="832" t="s">
        <v>6412</v>
      </c>
      <c r="D1371" s="832" t="s">
        <v>6470</v>
      </c>
      <c r="E1371" s="832" t="s">
        <v>6471</v>
      </c>
      <c r="F1371" s="849">
        <v>3</v>
      </c>
      <c r="G1371" s="849">
        <v>753</v>
      </c>
      <c r="H1371" s="849">
        <v>0.24900793650793651</v>
      </c>
      <c r="I1371" s="849">
        <v>251</v>
      </c>
      <c r="J1371" s="849">
        <v>12</v>
      </c>
      <c r="K1371" s="849">
        <v>3024</v>
      </c>
      <c r="L1371" s="849">
        <v>1</v>
      </c>
      <c r="M1371" s="849">
        <v>252</v>
      </c>
      <c r="N1371" s="849">
        <v>8</v>
      </c>
      <c r="O1371" s="849">
        <v>2032</v>
      </c>
      <c r="P1371" s="837">
        <v>0.67195767195767198</v>
      </c>
      <c r="Q1371" s="850">
        <v>254</v>
      </c>
    </row>
    <row r="1372" spans="1:17" ht="14.45" customHeight="1" x14ac:dyDescent="0.2">
      <c r="A1372" s="831" t="s">
        <v>7607</v>
      </c>
      <c r="B1372" s="832" t="s">
        <v>6418</v>
      </c>
      <c r="C1372" s="832" t="s">
        <v>6412</v>
      </c>
      <c r="D1372" s="832" t="s">
        <v>6502</v>
      </c>
      <c r="E1372" s="832" t="s">
        <v>6503</v>
      </c>
      <c r="F1372" s="849"/>
      <c r="G1372" s="849"/>
      <c r="H1372" s="849"/>
      <c r="I1372" s="849"/>
      <c r="J1372" s="849">
        <v>9</v>
      </c>
      <c r="K1372" s="849">
        <v>1138</v>
      </c>
      <c r="L1372" s="849">
        <v>1</v>
      </c>
      <c r="M1372" s="849">
        <v>126.44444444444444</v>
      </c>
      <c r="N1372" s="849">
        <v>4</v>
      </c>
      <c r="O1372" s="849">
        <v>504</v>
      </c>
      <c r="P1372" s="837">
        <v>0.44288224956063271</v>
      </c>
      <c r="Q1372" s="850">
        <v>126</v>
      </c>
    </row>
    <row r="1373" spans="1:17" ht="14.45" customHeight="1" x14ac:dyDescent="0.2">
      <c r="A1373" s="831" t="s">
        <v>7607</v>
      </c>
      <c r="B1373" s="832" t="s">
        <v>6418</v>
      </c>
      <c r="C1373" s="832" t="s">
        <v>6412</v>
      </c>
      <c r="D1373" s="832" t="s">
        <v>6510</v>
      </c>
      <c r="E1373" s="832" t="s">
        <v>6507</v>
      </c>
      <c r="F1373" s="849"/>
      <c r="G1373" s="849"/>
      <c r="H1373" s="849"/>
      <c r="I1373" s="849"/>
      <c r="J1373" s="849">
        <v>1</v>
      </c>
      <c r="K1373" s="849">
        <v>569</v>
      </c>
      <c r="L1373" s="849">
        <v>1</v>
      </c>
      <c r="M1373" s="849">
        <v>569</v>
      </c>
      <c r="N1373" s="849">
        <v>2</v>
      </c>
      <c r="O1373" s="849">
        <v>1146</v>
      </c>
      <c r="P1373" s="837">
        <v>2.0140597539543057</v>
      </c>
      <c r="Q1373" s="850">
        <v>573</v>
      </c>
    </row>
    <row r="1374" spans="1:17" ht="14.45" customHeight="1" x14ac:dyDescent="0.2">
      <c r="A1374" s="831" t="s">
        <v>7607</v>
      </c>
      <c r="B1374" s="832" t="s">
        <v>6418</v>
      </c>
      <c r="C1374" s="832" t="s">
        <v>6412</v>
      </c>
      <c r="D1374" s="832" t="s">
        <v>6534</v>
      </c>
      <c r="E1374" s="832" t="s">
        <v>6535</v>
      </c>
      <c r="F1374" s="849"/>
      <c r="G1374" s="849"/>
      <c r="H1374" s="849"/>
      <c r="I1374" s="849"/>
      <c r="J1374" s="849">
        <v>5</v>
      </c>
      <c r="K1374" s="849">
        <v>4095</v>
      </c>
      <c r="L1374" s="849">
        <v>1</v>
      </c>
      <c r="M1374" s="849">
        <v>819</v>
      </c>
      <c r="N1374" s="849"/>
      <c r="O1374" s="849"/>
      <c r="P1374" s="837"/>
      <c r="Q1374" s="850"/>
    </row>
    <row r="1375" spans="1:17" ht="14.45" customHeight="1" x14ac:dyDescent="0.2">
      <c r="A1375" s="831" t="s">
        <v>7607</v>
      </c>
      <c r="B1375" s="832" t="s">
        <v>6418</v>
      </c>
      <c r="C1375" s="832" t="s">
        <v>6412</v>
      </c>
      <c r="D1375" s="832" t="s">
        <v>6518</v>
      </c>
      <c r="E1375" s="832" t="s">
        <v>6519</v>
      </c>
      <c r="F1375" s="849"/>
      <c r="G1375" s="849"/>
      <c r="H1375" s="849"/>
      <c r="I1375" s="849"/>
      <c r="J1375" s="849">
        <v>2</v>
      </c>
      <c r="K1375" s="849">
        <v>430</v>
      </c>
      <c r="L1375" s="849">
        <v>1</v>
      </c>
      <c r="M1375" s="849">
        <v>215</v>
      </c>
      <c r="N1375" s="849"/>
      <c r="O1375" s="849"/>
      <c r="P1375" s="837"/>
      <c r="Q1375" s="850"/>
    </row>
    <row r="1376" spans="1:17" ht="14.45" customHeight="1" x14ac:dyDescent="0.2">
      <c r="A1376" s="831" t="s">
        <v>7607</v>
      </c>
      <c r="B1376" s="832" t="s">
        <v>6418</v>
      </c>
      <c r="C1376" s="832" t="s">
        <v>6412</v>
      </c>
      <c r="D1376" s="832" t="s">
        <v>6474</v>
      </c>
      <c r="E1376" s="832" t="s">
        <v>6475</v>
      </c>
      <c r="F1376" s="849">
        <v>92</v>
      </c>
      <c r="G1376" s="849">
        <v>32660</v>
      </c>
      <c r="H1376" s="849">
        <v>0.73599999999999999</v>
      </c>
      <c r="I1376" s="849">
        <v>355</v>
      </c>
      <c r="J1376" s="849">
        <v>125</v>
      </c>
      <c r="K1376" s="849">
        <v>44375</v>
      </c>
      <c r="L1376" s="849">
        <v>1</v>
      </c>
      <c r="M1376" s="849">
        <v>355</v>
      </c>
      <c r="N1376" s="849">
        <v>195</v>
      </c>
      <c r="O1376" s="849">
        <v>69810</v>
      </c>
      <c r="P1376" s="837">
        <v>1.5731830985915494</v>
      </c>
      <c r="Q1376" s="850">
        <v>358</v>
      </c>
    </row>
    <row r="1377" spans="1:17" ht="14.45" customHeight="1" x14ac:dyDescent="0.2">
      <c r="A1377" s="831" t="s">
        <v>7607</v>
      </c>
      <c r="B1377" s="832" t="s">
        <v>6418</v>
      </c>
      <c r="C1377" s="832" t="s">
        <v>6412</v>
      </c>
      <c r="D1377" s="832" t="s">
        <v>6520</v>
      </c>
      <c r="E1377" s="832" t="s">
        <v>6521</v>
      </c>
      <c r="F1377" s="849"/>
      <c r="G1377" s="849"/>
      <c r="H1377" s="849"/>
      <c r="I1377" s="849"/>
      <c r="J1377" s="849">
        <v>5</v>
      </c>
      <c r="K1377" s="849">
        <v>430</v>
      </c>
      <c r="L1377" s="849">
        <v>1</v>
      </c>
      <c r="M1377" s="849">
        <v>86</v>
      </c>
      <c r="N1377" s="849"/>
      <c r="O1377" s="849"/>
      <c r="P1377" s="837"/>
      <c r="Q1377" s="850"/>
    </row>
    <row r="1378" spans="1:17" ht="14.45" customHeight="1" x14ac:dyDescent="0.2">
      <c r="A1378" s="831" t="s">
        <v>7607</v>
      </c>
      <c r="B1378" s="832" t="s">
        <v>6418</v>
      </c>
      <c r="C1378" s="832" t="s">
        <v>6412</v>
      </c>
      <c r="D1378" s="832" t="s">
        <v>6482</v>
      </c>
      <c r="E1378" s="832" t="s">
        <v>6483</v>
      </c>
      <c r="F1378" s="849">
        <v>65</v>
      </c>
      <c r="G1378" s="849">
        <v>7800</v>
      </c>
      <c r="H1378" s="849">
        <v>1.4013654329859864</v>
      </c>
      <c r="I1378" s="849">
        <v>120</v>
      </c>
      <c r="J1378" s="849">
        <v>46</v>
      </c>
      <c r="K1378" s="849">
        <v>5566</v>
      </c>
      <c r="L1378" s="849">
        <v>1</v>
      </c>
      <c r="M1378" s="849">
        <v>121</v>
      </c>
      <c r="N1378" s="849">
        <v>778</v>
      </c>
      <c r="O1378" s="849">
        <v>94916</v>
      </c>
      <c r="P1378" s="837">
        <v>17.052820697089473</v>
      </c>
      <c r="Q1378" s="850">
        <v>122</v>
      </c>
    </row>
    <row r="1379" spans="1:17" ht="14.45" customHeight="1" x14ac:dyDescent="0.2">
      <c r="A1379" s="831" t="s">
        <v>7607</v>
      </c>
      <c r="B1379" s="832" t="s">
        <v>6418</v>
      </c>
      <c r="C1379" s="832" t="s">
        <v>6412</v>
      </c>
      <c r="D1379" s="832" t="s">
        <v>6490</v>
      </c>
      <c r="E1379" s="832" t="s">
        <v>6491</v>
      </c>
      <c r="F1379" s="849">
        <v>27</v>
      </c>
      <c r="G1379" s="849">
        <v>16713</v>
      </c>
      <c r="H1379" s="849">
        <v>0.86956295525494276</v>
      </c>
      <c r="I1379" s="849">
        <v>619</v>
      </c>
      <c r="J1379" s="849">
        <v>31</v>
      </c>
      <c r="K1379" s="849">
        <v>19220</v>
      </c>
      <c r="L1379" s="849">
        <v>1</v>
      </c>
      <c r="M1379" s="849">
        <v>620</v>
      </c>
      <c r="N1379" s="849">
        <v>97</v>
      </c>
      <c r="O1379" s="849">
        <v>60334</v>
      </c>
      <c r="P1379" s="837">
        <v>3.1391259105098857</v>
      </c>
      <c r="Q1379" s="850">
        <v>622</v>
      </c>
    </row>
    <row r="1380" spans="1:17" ht="14.45" customHeight="1" x14ac:dyDescent="0.2">
      <c r="A1380" s="831" t="s">
        <v>7607</v>
      </c>
      <c r="B1380" s="832" t="s">
        <v>6418</v>
      </c>
      <c r="C1380" s="832" t="s">
        <v>6412</v>
      </c>
      <c r="D1380" s="832" t="s">
        <v>6528</v>
      </c>
      <c r="E1380" s="832" t="s">
        <v>6513</v>
      </c>
      <c r="F1380" s="849">
        <v>1</v>
      </c>
      <c r="G1380" s="849">
        <v>353</v>
      </c>
      <c r="H1380" s="849"/>
      <c r="I1380" s="849">
        <v>353</v>
      </c>
      <c r="J1380" s="849"/>
      <c r="K1380" s="849"/>
      <c r="L1380" s="849"/>
      <c r="M1380" s="849"/>
      <c r="N1380" s="849"/>
      <c r="O1380" s="849"/>
      <c r="P1380" s="837"/>
      <c r="Q1380" s="850"/>
    </row>
    <row r="1381" spans="1:17" ht="14.45" customHeight="1" x14ac:dyDescent="0.2">
      <c r="A1381" s="831" t="s">
        <v>7607</v>
      </c>
      <c r="B1381" s="832" t="s">
        <v>6418</v>
      </c>
      <c r="C1381" s="832" t="s">
        <v>6412</v>
      </c>
      <c r="D1381" s="832" t="s">
        <v>6492</v>
      </c>
      <c r="E1381" s="832" t="s">
        <v>6493</v>
      </c>
      <c r="F1381" s="849">
        <v>62</v>
      </c>
      <c r="G1381" s="849">
        <v>23126</v>
      </c>
      <c r="H1381" s="849">
        <v>0.70266164316966451</v>
      </c>
      <c r="I1381" s="849">
        <v>373</v>
      </c>
      <c r="J1381" s="849">
        <v>88</v>
      </c>
      <c r="K1381" s="849">
        <v>32912</v>
      </c>
      <c r="L1381" s="849">
        <v>1</v>
      </c>
      <c r="M1381" s="849">
        <v>374</v>
      </c>
      <c r="N1381" s="849">
        <v>87</v>
      </c>
      <c r="O1381" s="849">
        <v>32712</v>
      </c>
      <c r="P1381" s="837">
        <v>0.99392318911035493</v>
      </c>
      <c r="Q1381" s="850">
        <v>376</v>
      </c>
    </row>
    <row r="1382" spans="1:17" ht="14.45" customHeight="1" x14ac:dyDescent="0.2">
      <c r="A1382" s="831" t="s">
        <v>7607</v>
      </c>
      <c r="B1382" s="832" t="s">
        <v>6418</v>
      </c>
      <c r="C1382" s="832" t="s">
        <v>6412</v>
      </c>
      <c r="D1382" s="832" t="s">
        <v>6494</v>
      </c>
      <c r="E1382" s="832" t="s">
        <v>6495</v>
      </c>
      <c r="F1382" s="849">
        <v>1</v>
      </c>
      <c r="G1382" s="849">
        <v>177</v>
      </c>
      <c r="H1382" s="849"/>
      <c r="I1382" s="849">
        <v>177</v>
      </c>
      <c r="J1382" s="849"/>
      <c r="K1382" s="849"/>
      <c r="L1382" s="849"/>
      <c r="M1382" s="849"/>
      <c r="N1382" s="849"/>
      <c r="O1382" s="849"/>
      <c r="P1382" s="837"/>
      <c r="Q1382" s="850"/>
    </row>
    <row r="1383" spans="1:17" ht="14.45" customHeight="1" x14ac:dyDescent="0.2">
      <c r="A1383" s="831" t="s">
        <v>7607</v>
      </c>
      <c r="B1383" s="832" t="s">
        <v>6418</v>
      </c>
      <c r="C1383" s="832" t="s">
        <v>6412</v>
      </c>
      <c r="D1383" s="832" t="s">
        <v>6498</v>
      </c>
      <c r="E1383" s="832" t="s">
        <v>6499</v>
      </c>
      <c r="F1383" s="849">
        <v>4</v>
      </c>
      <c r="G1383" s="849">
        <v>5184</v>
      </c>
      <c r="H1383" s="849"/>
      <c r="I1383" s="849">
        <v>1296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5" customHeight="1" x14ac:dyDescent="0.2">
      <c r="A1384" s="831" t="s">
        <v>7608</v>
      </c>
      <c r="B1384" s="832" t="s">
        <v>6418</v>
      </c>
      <c r="C1384" s="832" t="s">
        <v>6412</v>
      </c>
      <c r="D1384" s="832" t="s">
        <v>6464</v>
      </c>
      <c r="E1384" s="832" t="s">
        <v>6465</v>
      </c>
      <c r="F1384" s="849"/>
      <c r="G1384" s="849"/>
      <c r="H1384" s="849"/>
      <c r="I1384" s="849"/>
      <c r="J1384" s="849">
        <v>1</v>
      </c>
      <c r="K1384" s="849">
        <v>37</v>
      </c>
      <c r="L1384" s="849">
        <v>1</v>
      </c>
      <c r="M1384" s="849">
        <v>37</v>
      </c>
      <c r="N1384" s="849"/>
      <c r="O1384" s="849"/>
      <c r="P1384" s="837"/>
      <c r="Q1384" s="850"/>
    </row>
    <row r="1385" spans="1:17" ht="14.45" customHeight="1" x14ac:dyDescent="0.2">
      <c r="A1385" s="831" t="s">
        <v>7608</v>
      </c>
      <c r="B1385" s="832" t="s">
        <v>6418</v>
      </c>
      <c r="C1385" s="832" t="s">
        <v>6412</v>
      </c>
      <c r="D1385" s="832" t="s">
        <v>6470</v>
      </c>
      <c r="E1385" s="832" t="s">
        <v>6471</v>
      </c>
      <c r="F1385" s="849">
        <v>35</v>
      </c>
      <c r="G1385" s="849">
        <v>8785</v>
      </c>
      <c r="H1385" s="849">
        <v>3.8734567901234569</v>
      </c>
      <c r="I1385" s="849">
        <v>251</v>
      </c>
      <c r="J1385" s="849">
        <v>9</v>
      </c>
      <c r="K1385" s="849">
        <v>2268</v>
      </c>
      <c r="L1385" s="849">
        <v>1</v>
      </c>
      <c r="M1385" s="849">
        <v>252</v>
      </c>
      <c r="N1385" s="849">
        <v>8</v>
      </c>
      <c r="O1385" s="849">
        <v>2032</v>
      </c>
      <c r="P1385" s="837">
        <v>0.89594356261022923</v>
      </c>
      <c r="Q1385" s="850">
        <v>254</v>
      </c>
    </row>
    <row r="1386" spans="1:17" ht="14.45" customHeight="1" x14ac:dyDescent="0.2">
      <c r="A1386" s="831" t="s">
        <v>7608</v>
      </c>
      <c r="B1386" s="832" t="s">
        <v>6418</v>
      </c>
      <c r="C1386" s="832" t="s">
        <v>6412</v>
      </c>
      <c r="D1386" s="832" t="s">
        <v>6502</v>
      </c>
      <c r="E1386" s="832" t="s">
        <v>6503</v>
      </c>
      <c r="F1386" s="849">
        <v>4</v>
      </c>
      <c r="G1386" s="849">
        <v>504</v>
      </c>
      <c r="H1386" s="849"/>
      <c r="I1386" s="849">
        <v>126</v>
      </c>
      <c r="J1386" s="849"/>
      <c r="K1386" s="849"/>
      <c r="L1386" s="849"/>
      <c r="M1386" s="849"/>
      <c r="N1386" s="849"/>
      <c r="O1386" s="849"/>
      <c r="P1386" s="837"/>
      <c r="Q1386" s="850"/>
    </row>
    <row r="1387" spans="1:17" ht="14.45" customHeight="1" x14ac:dyDescent="0.2">
      <c r="A1387" s="831" t="s">
        <v>7608</v>
      </c>
      <c r="B1387" s="832" t="s">
        <v>6418</v>
      </c>
      <c r="C1387" s="832" t="s">
        <v>6412</v>
      </c>
      <c r="D1387" s="832" t="s">
        <v>6506</v>
      </c>
      <c r="E1387" s="832" t="s">
        <v>6507</v>
      </c>
      <c r="F1387" s="849">
        <v>1</v>
      </c>
      <c r="G1387" s="849">
        <v>495</v>
      </c>
      <c r="H1387" s="849"/>
      <c r="I1387" s="849">
        <v>495</v>
      </c>
      <c r="J1387" s="849"/>
      <c r="K1387" s="849"/>
      <c r="L1387" s="849"/>
      <c r="M1387" s="849"/>
      <c r="N1387" s="849"/>
      <c r="O1387" s="849"/>
      <c r="P1387" s="837"/>
      <c r="Q1387" s="850"/>
    </row>
    <row r="1388" spans="1:17" ht="14.45" customHeight="1" x14ac:dyDescent="0.2">
      <c r="A1388" s="831" t="s">
        <v>7608</v>
      </c>
      <c r="B1388" s="832" t="s">
        <v>6418</v>
      </c>
      <c r="C1388" s="832" t="s">
        <v>6412</v>
      </c>
      <c r="D1388" s="832" t="s">
        <v>6514</v>
      </c>
      <c r="E1388" s="832" t="s">
        <v>6493</v>
      </c>
      <c r="F1388" s="849"/>
      <c r="G1388" s="849"/>
      <c r="H1388" s="849"/>
      <c r="I1388" s="849"/>
      <c r="J1388" s="849">
        <v>1</v>
      </c>
      <c r="K1388" s="849">
        <v>447</v>
      </c>
      <c r="L1388" s="849">
        <v>1</v>
      </c>
      <c r="M1388" s="849">
        <v>447</v>
      </c>
      <c r="N1388" s="849"/>
      <c r="O1388" s="849"/>
      <c r="P1388" s="837"/>
      <c r="Q1388" s="850"/>
    </row>
    <row r="1389" spans="1:17" ht="14.45" customHeight="1" x14ac:dyDescent="0.2">
      <c r="A1389" s="831" t="s">
        <v>7608</v>
      </c>
      <c r="B1389" s="832" t="s">
        <v>6418</v>
      </c>
      <c r="C1389" s="832" t="s">
        <v>6412</v>
      </c>
      <c r="D1389" s="832" t="s">
        <v>6474</v>
      </c>
      <c r="E1389" s="832" t="s">
        <v>6475</v>
      </c>
      <c r="F1389" s="849">
        <v>7</v>
      </c>
      <c r="G1389" s="849">
        <v>2485</v>
      </c>
      <c r="H1389" s="849">
        <v>1.4</v>
      </c>
      <c r="I1389" s="849">
        <v>355</v>
      </c>
      <c r="J1389" s="849">
        <v>5</v>
      </c>
      <c r="K1389" s="849">
        <v>1775</v>
      </c>
      <c r="L1389" s="849">
        <v>1</v>
      </c>
      <c r="M1389" s="849">
        <v>355</v>
      </c>
      <c r="N1389" s="849">
        <v>1</v>
      </c>
      <c r="O1389" s="849">
        <v>358</v>
      </c>
      <c r="P1389" s="837">
        <v>0.20169014084507042</v>
      </c>
      <c r="Q1389" s="850">
        <v>358</v>
      </c>
    </row>
    <row r="1390" spans="1:17" ht="14.45" customHeight="1" x14ac:dyDescent="0.2">
      <c r="A1390" s="831" t="s">
        <v>7608</v>
      </c>
      <c r="B1390" s="832" t="s">
        <v>6418</v>
      </c>
      <c r="C1390" s="832" t="s">
        <v>6412</v>
      </c>
      <c r="D1390" s="832" t="s">
        <v>6476</v>
      </c>
      <c r="E1390" s="832" t="s">
        <v>6477</v>
      </c>
      <c r="F1390" s="849">
        <v>23</v>
      </c>
      <c r="G1390" s="849">
        <v>16560</v>
      </c>
      <c r="H1390" s="849">
        <v>11.5</v>
      </c>
      <c r="I1390" s="849">
        <v>720</v>
      </c>
      <c r="J1390" s="849">
        <v>2</v>
      </c>
      <c r="K1390" s="849">
        <v>1440</v>
      </c>
      <c r="L1390" s="849">
        <v>1</v>
      </c>
      <c r="M1390" s="849">
        <v>720</v>
      </c>
      <c r="N1390" s="849">
        <v>4</v>
      </c>
      <c r="O1390" s="849">
        <v>2892</v>
      </c>
      <c r="P1390" s="837">
        <v>2.0083333333333333</v>
      </c>
      <c r="Q1390" s="850">
        <v>723</v>
      </c>
    </row>
    <row r="1391" spans="1:17" ht="14.45" customHeight="1" x14ac:dyDescent="0.2">
      <c r="A1391" s="831" t="s">
        <v>7608</v>
      </c>
      <c r="B1391" s="832" t="s">
        <v>6418</v>
      </c>
      <c r="C1391" s="832" t="s">
        <v>6412</v>
      </c>
      <c r="D1391" s="832" t="s">
        <v>6482</v>
      </c>
      <c r="E1391" s="832" t="s">
        <v>6483</v>
      </c>
      <c r="F1391" s="849">
        <v>3</v>
      </c>
      <c r="G1391" s="849">
        <v>360</v>
      </c>
      <c r="H1391" s="849">
        <v>0.18595041322314049</v>
      </c>
      <c r="I1391" s="849">
        <v>120</v>
      </c>
      <c r="J1391" s="849">
        <v>16</v>
      </c>
      <c r="K1391" s="849">
        <v>1936</v>
      </c>
      <c r="L1391" s="849">
        <v>1</v>
      </c>
      <c r="M1391" s="849">
        <v>121</v>
      </c>
      <c r="N1391" s="849"/>
      <c r="O1391" s="849"/>
      <c r="P1391" s="837"/>
      <c r="Q1391" s="850"/>
    </row>
    <row r="1392" spans="1:17" ht="14.45" customHeight="1" x14ac:dyDescent="0.2">
      <c r="A1392" s="831" t="s">
        <v>7608</v>
      </c>
      <c r="B1392" s="832" t="s">
        <v>6418</v>
      </c>
      <c r="C1392" s="832" t="s">
        <v>6412</v>
      </c>
      <c r="D1392" s="832" t="s">
        <v>6490</v>
      </c>
      <c r="E1392" s="832" t="s">
        <v>6491</v>
      </c>
      <c r="F1392" s="849"/>
      <c r="G1392" s="849"/>
      <c r="H1392" s="849"/>
      <c r="I1392" s="849"/>
      <c r="J1392" s="849">
        <v>3</v>
      </c>
      <c r="K1392" s="849">
        <v>1860</v>
      </c>
      <c r="L1392" s="849">
        <v>1</v>
      </c>
      <c r="M1392" s="849">
        <v>620</v>
      </c>
      <c r="N1392" s="849"/>
      <c r="O1392" s="849"/>
      <c r="P1392" s="837"/>
      <c r="Q1392" s="850"/>
    </row>
    <row r="1393" spans="1:17" ht="14.45" customHeight="1" x14ac:dyDescent="0.2">
      <c r="A1393" s="831" t="s">
        <v>7609</v>
      </c>
      <c r="B1393" s="832" t="s">
        <v>6418</v>
      </c>
      <c r="C1393" s="832" t="s">
        <v>6449</v>
      </c>
      <c r="D1393" s="832" t="s">
        <v>6586</v>
      </c>
      <c r="E1393" s="832" t="s">
        <v>6587</v>
      </c>
      <c r="F1393" s="849">
        <v>1</v>
      </c>
      <c r="G1393" s="849">
        <v>2310</v>
      </c>
      <c r="H1393" s="849"/>
      <c r="I1393" s="849">
        <v>2310</v>
      </c>
      <c r="J1393" s="849"/>
      <c r="K1393" s="849"/>
      <c r="L1393" s="849"/>
      <c r="M1393" s="849"/>
      <c r="N1393" s="849"/>
      <c r="O1393" s="849"/>
      <c r="P1393" s="837"/>
      <c r="Q1393" s="850"/>
    </row>
    <row r="1394" spans="1:17" ht="14.45" customHeight="1" x14ac:dyDescent="0.2">
      <c r="A1394" s="831" t="s">
        <v>7609</v>
      </c>
      <c r="B1394" s="832" t="s">
        <v>6418</v>
      </c>
      <c r="C1394" s="832" t="s">
        <v>6449</v>
      </c>
      <c r="D1394" s="832" t="s">
        <v>6500</v>
      </c>
      <c r="E1394" s="832" t="s">
        <v>6501</v>
      </c>
      <c r="F1394" s="849">
        <v>38</v>
      </c>
      <c r="G1394" s="849">
        <v>34380.5</v>
      </c>
      <c r="H1394" s="849">
        <v>1.5833333333333333</v>
      </c>
      <c r="I1394" s="849">
        <v>904.75</v>
      </c>
      <c r="J1394" s="849">
        <v>24</v>
      </c>
      <c r="K1394" s="849">
        <v>21714</v>
      </c>
      <c r="L1394" s="849">
        <v>1</v>
      </c>
      <c r="M1394" s="849">
        <v>904.75</v>
      </c>
      <c r="N1394" s="849">
        <v>8</v>
      </c>
      <c r="O1394" s="849">
        <v>7238</v>
      </c>
      <c r="P1394" s="837">
        <v>0.33333333333333331</v>
      </c>
      <c r="Q1394" s="850">
        <v>904.75</v>
      </c>
    </row>
    <row r="1395" spans="1:17" ht="14.45" customHeight="1" x14ac:dyDescent="0.2">
      <c r="A1395" s="831" t="s">
        <v>7609</v>
      </c>
      <c r="B1395" s="832" t="s">
        <v>6418</v>
      </c>
      <c r="C1395" s="832" t="s">
        <v>6449</v>
      </c>
      <c r="D1395" s="832" t="s">
        <v>6450</v>
      </c>
      <c r="E1395" s="832" t="s">
        <v>6451</v>
      </c>
      <c r="F1395" s="849">
        <v>3</v>
      </c>
      <c r="G1395" s="849">
        <v>727.92</v>
      </c>
      <c r="H1395" s="849">
        <v>1.5</v>
      </c>
      <c r="I1395" s="849">
        <v>242.64</v>
      </c>
      <c r="J1395" s="849">
        <v>2</v>
      </c>
      <c r="K1395" s="849">
        <v>485.28</v>
      </c>
      <c r="L1395" s="849">
        <v>1</v>
      </c>
      <c r="M1395" s="849">
        <v>242.64</v>
      </c>
      <c r="N1395" s="849"/>
      <c r="O1395" s="849"/>
      <c r="P1395" s="837"/>
      <c r="Q1395" s="850"/>
    </row>
    <row r="1396" spans="1:17" ht="14.45" customHeight="1" x14ac:dyDescent="0.2">
      <c r="A1396" s="831" t="s">
        <v>7609</v>
      </c>
      <c r="B1396" s="832" t="s">
        <v>6418</v>
      </c>
      <c r="C1396" s="832" t="s">
        <v>6449</v>
      </c>
      <c r="D1396" s="832" t="s">
        <v>6452</v>
      </c>
      <c r="E1396" s="832" t="s">
        <v>6453</v>
      </c>
      <c r="F1396" s="849">
        <v>100</v>
      </c>
      <c r="G1396" s="849">
        <v>24263.999999999985</v>
      </c>
      <c r="H1396" s="849">
        <v>1.041666666666667</v>
      </c>
      <c r="I1396" s="849">
        <v>242.63999999999984</v>
      </c>
      <c r="J1396" s="849">
        <v>96</v>
      </c>
      <c r="K1396" s="849">
        <v>23293.439999999981</v>
      </c>
      <c r="L1396" s="849">
        <v>1</v>
      </c>
      <c r="M1396" s="849">
        <v>242.63999999999979</v>
      </c>
      <c r="N1396" s="849">
        <v>117</v>
      </c>
      <c r="O1396" s="849">
        <v>26460.679999999982</v>
      </c>
      <c r="P1396" s="837">
        <v>1.1359713292669527</v>
      </c>
      <c r="Q1396" s="850">
        <v>226.15965811965796</v>
      </c>
    </row>
    <row r="1397" spans="1:17" ht="14.45" customHeight="1" x14ac:dyDescent="0.2">
      <c r="A1397" s="831" t="s">
        <v>7609</v>
      </c>
      <c r="B1397" s="832" t="s">
        <v>6418</v>
      </c>
      <c r="C1397" s="832" t="s">
        <v>6449</v>
      </c>
      <c r="D1397" s="832" t="s">
        <v>6454</v>
      </c>
      <c r="E1397" s="832" t="s">
        <v>6455</v>
      </c>
      <c r="F1397" s="849">
        <v>5</v>
      </c>
      <c r="G1397" s="849">
        <v>1213.1999999999998</v>
      </c>
      <c r="H1397" s="849">
        <v>0.71428571428571441</v>
      </c>
      <c r="I1397" s="849">
        <v>242.63999999999996</v>
      </c>
      <c r="J1397" s="849">
        <v>7</v>
      </c>
      <c r="K1397" s="849">
        <v>1698.4799999999996</v>
      </c>
      <c r="L1397" s="849">
        <v>1</v>
      </c>
      <c r="M1397" s="849">
        <v>242.63999999999993</v>
      </c>
      <c r="N1397" s="849">
        <v>6</v>
      </c>
      <c r="O1397" s="849">
        <v>1331.44</v>
      </c>
      <c r="P1397" s="837">
        <v>0.78390089962790288</v>
      </c>
      <c r="Q1397" s="850">
        <v>221.90666666666667</v>
      </c>
    </row>
    <row r="1398" spans="1:17" ht="14.45" customHeight="1" x14ac:dyDescent="0.2">
      <c r="A1398" s="831" t="s">
        <v>7609</v>
      </c>
      <c r="B1398" s="832" t="s">
        <v>6418</v>
      </c>
      <c r="C1398" s="832" t="s">
        <v>6449</v>
      </c>
      <c r="D1398" s="832" t="s">
        <v>6458</v>
      </c>
      <c r="E1398" s="832" t="s">
        <v>6457</v>
      </c>
      <c r="F1398" s="849"/>
      <c r="G1398" s="849"/>
      <c r="H1398" s="849"/>
      <c r="I1398" s="849"/>
      <c r="J1398" s="849"/>
      <c r="K1398" s="849"/>
      <c r="L1398" s="849"/>
      <c r="M1398" s="849"/>
      <c r="N1398" s="849">
        <v>5</v>
      </c>
      <c r="O1398" s="849">
        <v>2245</v>
      </c>
      <c r="P1398" s="837"/>
      <c r="Q1398" s="850">
        <v>449</v>
      </c>
    </row>
    <row r="1399" spans="1:17" ht="14.45" customHeight="1" x14ac:dyDescent="0.2">
      <c r="A1399" s="831" t="s">
        <v>7609</v>
      </c>
      <c r="B1399" s="832" t="s">
        <v>6418</v>
      </c>
      <c r="C1399" s="832" t="s">
        <v>6412</v>
      </c>
      <c r="D1399" s="832" t="s">
        <v>6569</v>
      </c>
      <c r="E1399" s="832" t="s">
        <v>6570</v>
      </c>
      <c r="F1399" s="849">
        <v>11</v>
      </c>
      <c r="G1399" s="849">
        <v>2156</v>
      </c>
      <c r="H1399" s="849">
        <v>1.5714285714285714</v>
      </c>
      <c r="I1399" s="849">
        <v>196</v>
      </c>
      <c r="J1399" s="849">
        <v>7</v>
      </c>
      <c r="K1399" s="849">
        <v>1372</v>
      </c>
      <c r="L1399" s="849">
        <v>1</v>
      </c>
      <c r="M1399" s="849">
        <v>196</v>
      </c>
      <c r="N1399" s="849">
        <v>10</v>
      </c>
      <c r="O1399" s="849">
        <v>1990</v>
      </c>
      <c r="P1399" s="837">
        <v>1.4504373177842567</v>
      </c>
      <c r="Q1399" s="850">
        <v>199</v>
      </c>
    </row>
    <row r="1400" spans="1:17" ht="14.45" customHeight="1" x14ac:dyDescent="0.2">
      <c r="A1400" s="831" t="s">
        <v>7609</v>
      </c>
      <c r="B1400" s="832" t="s">
        <v>6418</v>
      </c>
      <c r="C1400" s="832" t="s">
        <v>6412</v>
      </c>
      <c r="D1400" s="832" t="s">
        <v>6571</v>
      </c>
      <c r="E1400" s="832" t="s">
        <v>6572</v>
      </c>
      <c r="F1400" s="849">
        <v>1</v>
      </c>
      <c r="G1400" s="849">
        <v>1159</v>
      </c>
      <c r="H1400" s="849"/>
      <c r="I1400" s="849">
        <v>1159</v>
      </c>
      <c r="J1400" s="849"/>
      <c r="K1400" s="849"/>
      <c r="L1400" s="849"/>
      <c r="M1400" s="849"/>
      <c r="N1400" s="849"/>
      <c r="O1400" s="849"/>
      <c r="P1400" s="837"/>
      <c r="Q1400" s="850"/>
    </row>
    <row r="1401" spans="1:17" ht="14.45" customHeight="1" x14ac:dyDescent="0.2">
      <c r="A1401" s="831" t="s">
        <v>7609</v>
      </c>
      <c r="B1401" s="832" t="s">
        <v>6418</v>
      </c>
      <c r="C1401" s="832" t="s">
        <v>6412</v>
      </c>
      <c r="D1401" s="832" t="s">
        <v>6464</v>
      </c>
      <c r="E1401" s="832" t="s">
        <v>6465</v>
      </c>
      <c r="F1401" s="849">
        <v>3</v>
      </c>
      <c r="G1401" s="849">
        <v>111</v>
      </c>
      <c r="H1401" s="849">
        <v>3</v>
      </c>
      <c r="I1401" s="849">
        <v>37</v>
      </c>
      <c r="J1401" s="849">
        <v>1</v>
      </c>
      <c r="K1401" s="849">
        <v>37</v>
      </c>
      <c r="L1401" s="849">
        <v>1</v>
      </c>
      <c r="M1401" s="849">
        <v>37</v>
      </c>
      <c r="N1401" s="849">
        <v>1</v>
      </c>
      <c r="O1401" s="849">
        <v>38</v>
      </c>
      <c r="P1401" s="837">
        <v>1.027027027027027</v>
      </c>
      <c r="Q1401" s="850">
        <v>38</v>
      </c>
    </row>
    <row r="1402" spans="1:17" ht="14.45" customHeight="1" x14ac:dyDescent="0.2">
      <c r="A1402" s="831" t="s">
        <v>7609</v>
      </c>
      <c r="B1402" s="832" t="s">
        <v>6418</v>
      </c>
      <c r="C1402" s="832" t="s">
        <v>6412</v>
      </c>
      <c r="D1402" s="832" t="s">
        <v>6596</v>
      </c>
      <c r="E1402" s="832" t="s">
        <v>6597</v>
      </c>
      <c r="F1402" s="849"/>
      <c r="G1402" s="849"/>
      <c r="H1402" s="849"/>
      <c r="I1402" s="849"/>
      <c r="J1402" s="849">
        <v>1</v>
      </c>
      <c r="K1402" s="849">
        <v>797</v>
      </c>
      <c r="L1402" s="849">
        <v>1</v>
      </c>
      <c r="M1402" s="849">
        <v>797</v>
      </c>
      <c r="N1402" s="849"/>
      <c r="O1402" s="849"/>
      <c r="P1402" s="837"/>
      <c r="Q1402" s="850"/>
    </row>
    <row r="1403" spans="1:17" ht="14.45" customHeight="1" x14ac:dyDescent="0.2">
      <c r="A1403" s="831" t="s">
        <v>7609</v>
      </c>
      <c r="B1403" s="832" t="s">
        <v>6418</v>
      </c>
      <c r="C1403" s="832" t="s">
        <v>6412</v>
      </c>
      <c r="D1403" s="832" t="s">
        <v>6470</v>
      </c>
      <c r="E1403" s="832" t="s">
        <v>6471</v>
      </c>
      <c r="F1403" s="849">
        <v>2412</v>
      </c>
      <c r="G1403" s="849">
        <v>605412</v>
      </c>
      <c r="H1403" s="849">
        <v>0.98500556434135766</v>
      </c>
      <c r="I1403" s="849">
        <v>251</v>
      </c>
      <c r="J1403" s="849">
        <v>2439</v>
      </c>
      <c r="K1403" s="849">
        <v>614628</v>
      </c>
      <c r="L1403" s="849">
        <v>1</v>
      </c>
      <c r="M1403" s="849">
        <v>252</v>
      </c>
      <c r="N1403" s="849">
        <v>2575</v>
      </c>
      <c r="O1403" s="849">
        <v>654050</v>
      </c>
      <c r="P1403" s="837">
        <v>1.0641396096500648</v>
      </c>
      <c r="Q1403" s="850">
        <v>254</v>
      </c>
    </row>
    <row r="1404" spans="1:17" ht="14.45" customHeight="1" x14ac:dyDescent="0.2">
      <c r="A1404" s="831" t="s">
        <v>7609</v>
      </c>
      <c r="B1404" s="832" t="s">
        <v>6418</v>
      </c>
      <c r="C1404" s="832" t="s">
        <v>6412</v>
      </c>
      <c r="D1404" s="832" t="s">
        <v>6502</v>
      </c>
      <c r="E1404" s="832" t="s">
        <v>6503</v>
      </c>
      <c r="F1404" s="849">
        <v>4002</v>
      </c>
      <c r="G1404" s="849">
        <v>504252</v>
      </c>
      <c r="H1404" s="849">
        <v>0.93597701320107507</v>
      </c>
      <c r="I1404" s="849">
        <v>126</v>
      </c>
      <c r="J1404" s="849">
        <v>4252</v>
      </c>
      <c r="K1404" s="849">
        <v>538744</v>
      </c>
      <c r="L1404" s="849">
        <v>1</v>
      </c>
      <c r="M1404" s="849">
        <v>126.70366886171213</v>
      </c>
      <c r="N1404" s="849">
        <v>4228</v>
      </c>
      <c r="O1404" s="849">
        <v>532728</v>
      </c>
      <c r="P1404" s="837">
        <v>0.98883328631038114</v>
      </c>
      <c r="Q1404" s="850">
        <v>126</v>
      </c>
    </row>
    <row r="1405" spans="1:17" ht="14.45" customHeight="1" x14ac:dyDescent="0.2">
      <c r="A1405" s="831" t="s">
        <v>7609</v>
      </c>
      <c r="B1405" s="832" t="s">
        <v>6418</v>
      </c>
      <c r="C1405" s="832" t="s">
        <v>6412</v>
      </c>
      <c r="D1405" s="832" t="s">
        <v>6504</v>
      </c>
      <c r="E1405" s="832" t="s">
        <v>6505</v>
      </c>
      <c r="F1405" s="849">
        <v>4</v>
      </c>
      <c r="G1405" s="849">
        <v>1324</v>
      </c>
      <c r="H1405" s="849"/>
      <c r="I1405" s="849">
        <v>331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5" customHeight="1" x14ac:dyDescent="0.2">
      <c r="A1406" s="831" t="s">
        <v>7609</v>
      </c>
      <c r="B1406" s="832" t="s">
        <v>6418</v>
      </c>
      <c r="C1406" s="832" t="s">
        <v>6412</v>
      </c>
      <c r="D1406" s="832" t="s">
        <v>6506</v>
      </c>
      <c r="E1406" s="832" t="s">
        <v>6507</v>
      </c>
      <c r="F1406" s="849">
        <v>32</v>
      </c>
      <c r="G1406" s="849">
        <v>15840</v>
      </c>
      <c r="H1406" s="849">
        <v>1.1827956989247312</v>
      </c>
      <c r="I1406" s="849">
        <v>495</v>
      </c>
      <c r="J1406" s="849">
        <v>27</v>
      </c>
      <c r="K1406" s="849">
        <v>13392</v>
      </c>
      <c r="L1406" s="849">
        <v>1</v>
      </c>
      <c r="M1406" s="849">
        <v>496</v>
      </c>
      <c r="N1406" s="849">
        <v>6</v>
      </c>
      <c r="O1406" s="849">
        <v>2988</v>
      </c>
      <c r="P1406" s="837">
        <v>0.22311827956989247</v>
      </c>
      <c r="Q1406" s="850">
        <v>498</v>
      </c>
    </row>
    <row r="1407" spans="1:17" ht="14.45" customHeight="1" x14ac:dyDescent="0.2">
      <c r="A1407" s="831" t="s">
        <v>7609</v>
      </c>
      <c r="B1407" s="832" t="s">
        <v>6418</v>
      </c>
      <c r="C1407" s="832" t="s">
        <v>6412</v>
      </c>
      <c r="D1407" s="832" t="s">
        <v>6508</v>
      </c>
      <c r="E1407" s="832" t="s">
        <v>6509</v>
      </c>
      <c r="F1407" s="849">
        <v>277</v>
      </c>
      <c r="G1407" s="849">
        <v>190576</v>
      </c>
      <c r="H1407" s="849">
        <v>1.9899134393501163</v>
      </c>
      <c r="I1407" s="849">
        <v>688</v>
      </c>
      <c r="J1407" s="849">
        <v>139</v>
      </c>
      <c r="K1407" s="849">
        <v>95771</v>
      </c>
      <c r="L1407" s="849">
        <v>1</v>
      </c>
      <c r="M1407" s="849">
        <v>689</v>
      </c>
      <c r="N1407" s="849">
        <v>229</v>
      </c>
      <c r="O1407" s="849">
        <v>158239</v>
      </c>
      <c r="P1407" s="837">
        <v>1.652264255359138</v>
      </c>
      <c r="Q1407" s="850">
        <v>691</v>
      </c>
    </row>
    <row r="1408" spans="1:17" ht="14.45" customHeight="1" x14ac:dyDescent="0.2">
      <c r="A1408" s="831" t="s">
        <v>7609</v>
      </c>
      <c r="B1408" s="832" t="s">
        <v>6418</v>
      </c>
      <c r="C1408" s="832" t="s">
        <v>6412</v>
      </c>
      <c r="D1408" s="832" t="s">
        <v>6598</v>
      </c>
      <c r="E1408" s="832" t="s">
        <v>6517</v>
      </c>
      <c r="F1408" s="849"/>
      <c r="G1408" s="849"/>
      <c r="H1408" s="849"/>
      <c r="I1408" s="849"/>
      <c r="J1408" s="849">
        <v>2</v>
      </c>
      <c r="K1408" s="849">
        <v>1522</v>
      </c>
      <c r="L1408" s="849">
        <v>1</v>
      </c>
      <c r="M1408" s="849">
        <v>761</v>
      </c>
      <c r="N1408" s="849">
        <v>1</v>
      </c>
      <c r="O1408" s="849">
        <v>763</v>
      </c>
      <c r="P1408" s="837">
        <v>0.50131406044678051</v>
      </c>
      <c r="Q1408" s="850">
        <v>763</v>
      </c>
    </row>
    <row r="1409" spans="1:17" ht="14.45" customHeight="1" x14ac:dyDescent="0.2">
      <c r="A1409" s="831" t="s">
        <v>7609</v>
      </c>
      <c r="B1409" s="832" t="s">
        <v>6418</v>
      </c>
      <c r="C1409" s="832" t="s">
        <v>6412</v>
      </c>
      <c r="D1409" s="832" t="s">
        <v>6510</v>
      </c>
      <c r="E1409" s="832" t="s">
        <v>6507</v>
      </c>
      <c r="F1409" s="849">
        <v>107</v>
      </c>
      <c r="G1409" s="849">
        <v>60776</v>
      </c>
      <c r="H1409" s="849">
        <v>1.0270379883736649</v>
      </c>
      <c r="I1409" s="849">
        <v>568</v>
      </c>
      <c r="J1409" s="849">
        <v>104</v>
      </c>
      <c r="K1409" s="849">
        <v>59176</v>
      </c>
      <c r="L1409" s="849">
        <v>1</v>
      </c>
      <c r="M1409" s="849">
        <v>569</v>
      </c>
      <c r="N1409" s="849">
        <v>66</v>
      </c>
      <c r="O1409" s="849">
        <v>37818</v>
      </c>
      <c r="P1409" s="837">
        <v>0.63907665269703939</v>
      </c>
      <c r="Q1409" s="850">
        <v>573</v>
      </c>
    </row>
    <row r="1410" spans="1:17" ht="14.45" customHeight="1" x14ac:dyDescent="0.2">
      <c r="A1410" s="831" t="s">
        <v>7609</v>
      </c>
      <c r="B1410" s="832" t="s">
        <v>6418</v>
      </c>
      <c r="C1410" s="832" t="s">
        <v>6412</v>
      </c>
      <c r="D1410" s="832" t="s">
        <v>6511</v>
      </c>
      <c r="E1410" s="832" t="s">
        <v>6509</v>
      </c>
      <c r="F1410" s="849">
        <v>965</v>
      </c>
      <c r="G1410" s="849">
        <v>734365</v>
      </c>
      <c r="H1410" s="849">
        <v>1.0602129766782453</v>
      </c>
      <c r="I1410" s="849">
        <v>761</v>
      </c>
      <c r="J1410" s="849">
        <v>909</v>
      </c>
      <c r="K1410" s="849">
        <v>692658</v>
      </c>
      <c r="L1410" s="849">
        <v>1</v>
      </c>
      <c r="M1410" s="849">
        <v>762</v>
      </c>
      <c r="N1410" s="849">
        <v>1071</v>
      </c>
      <c r="O1410" s="849">
        <v>820386</v>
      </c>
      <c r="P1410" s="837">
        <v>1.1844026922377278</v>
      </c>
      <c r="Q1410" s="850">
        <v>766</v>
      </c>
    </row>
    <row r="1411" spans="1:17" ht="14.45" customHeight="1" x14ac:dyDescent="0.2">
      <c r="A1411" s="831" t="s">
        <v>7609</v>
      </c>
      <c r="B1411" s="832" t="s">
        <v>6418</v>
      </c>
      <c r="C1411" s="832" t="s">
        <v>6412</v>
      </c>
      <c r="D1411" s="832" t="s">
        <v>6534</v>
      </c>
      <c r="E1411" s="832" t="s">
        <v>6535</v>
      </c>
      <c r="F1411" s="849">
        <v>3997</v>
      </c>
      <c r="G1411" s="849">
        <v>3269546</v>
      </c>
      <c r="H1411" s="849">
        <v>1.0249344436764205</v>
      </c>
      <c r="I1411" s="849">
        <v>818</v>
      </c>
      <c r="J1411" s="849">
        <v>3895</v>
      </c>
      <c r="K1411" s="849">
        <v>3190005</v>
      </c>
      <c r="L1411" s="849">
        <v>1</v>
      </c>
      <c r="M1411" s="849">
        <v>819</v>
      </c>
      <c r="N1411" s="849">
        <v>3666</v>
      </c>
      <c r="O1411" s="849">
        <v>3017118</v>
      </c>
      <c r="P1411" s="837">
        <v>0.94580353322330213</v>
      </c>
      <c r="Q1411" s="850">
        <v>823</v>
      </c>
    </row>
    <row r="1412" spans="1:17" ht="14.45" customHeight="1" x14ac:dyDescent="0.2">
      <c r="A1412" s="831" t="s">
        <v>7609</v>
      </c>
      <c r="B1412" s="832" t="s">
        <v>6418</v>
      </c>
      <c r="C1412" s="832" t="s">
        <v>6412</v>
      </c>
      <c r="D1412" s="832" t="s">
        <v>6512</v>
      </c>
      <c r="E1412" s="832" t="s">
        <v>6513</v>
      </c>
      <c r="F1412" s="849">
        <v>20</v>
      </c>
      <c r="G1412" s="849">
        <v>9240</v>
      </c>
      <c r="H1412" s="849">
        <v>1.9939577039274925</v>
      </c>
      <c r="I1412" s="849">
        <v>462</v>
      </c>
      <c r="J1412" s="849">
        <v>10</v>
      </c>
      <c r="K1412" s="849">
        <v>4634</v>
      </c>
      <c r="L1412" s="849">
        <v>1</v>
      </c>
      <c r="M1412" s="849">
        <v>463.4</v>
      </c>
      <c r="N1412" s="849">
        <v>3</v>
      </c>
      <c r="O1412" s="849">
        <v>1404</v>
      </c>
      <c r="P1412" s="837">
        <v>0.302977988778593</v>
      </c>
      <c r="Q1412" s="850">
        <v>468</v>
      </c>
    </row>
    <row r="1413" spans="1:17" ht="14.45" customHeight="1" x14ac:dyDescent="0.2">
      <c r="A1413" s="831" t="s">
        <v>7609</v>
      </c>
      <c r="B1413" s="832" t="s">
        <v>6418</v>
      </c>
      <c r="C1413" s="832" t="s">
        <v>6412</v>
      </c>
      <c r="D1413" s="832" t="s">
        <v>6514</v>
      </c>
      <c r="E1413" s="832" t="s">
        <v>6493</v>
      </c>
      <c r="F1413" s="849">
        <v>107</v>
      </c>
      <c r="G1413" s="849">
        <v>47722</v>
      </c>
      <c r="H1413" s="849">
        <v>1.3865016415351985</v>
      </c>
      <c r="I1413" s="849">
        <v>446</v>
      </c>
      <c r="J1413" s="849">
        <v>77</v>
      </c>
      <c r="K1413" s="849">
        <v>34419</v>
      </c>
      <c r="L1413" s="849">
        <v>1</v>
      </c>
      <c r="M1413" s="849">
        <v>447</v>
      </c>
      <c r="N1413" s="849">
        <v>78</v>
      </c>
      <c r="O1413" s="849">
        <v>35178</v>
      </c>
      <c r="P1413" s="837">
        <v>1.0220517737296262</v>
      </c>
      <c r="Q1413" s="850">
        <v>451</v>
      </c>
    </row>
    <row r="1414" spans="1:17" ht="14.45" customHeight="1" x14ac:dyDescent="0.2">
      <c r="A1414" s="831" t="s">
        <v>7609</v>
      </c>
      <c r="B1414" s="832" t="s">
        <v>6418</v>
      </c>
      <c r="C1414" s="832" t="s">
        <v>6412</v>
      </c>
      <c r="D1414" s="832" t="s">
        <v>6515</v>
      </c>
      <c r="E1414" s="832" t="s">
        <v>6491</v>
      </c>
      <c r="F1414" s="849">
        <v>97</v>
      </c>
      <c r="G1414" s="849">
        <v>70616</v>
      </c>
      <c r="H1414" s="849">
        <v>0.83391591875295235</v>
      </c>
      <c r="I1414" s="849">
        <v>728</v>
      </c>
      <c r="J1414" s="849">
        <v>116</v>
      </c>
      <c r="K1414" s="849">
        <v>84680</v>
      </c>
      <c r="L1414" s="849">
        <v>1</v>
      </c>
      <c r="M1414" s="849">
        <v>730</v>
      </c>
      <c r="N1414" s="849">
        <v>130</v>
      </c>
      <c r="O1414" s="849">
        <v>95550</v>
      </c>
      <c r="P1414" s="837">
        <v>1.1283656117146905</v>
      </c>
      <c r="Q1414" s="850">
        <v>735</v>
      </c>
    </row>
    <row r="1415" spans="1:17" ht="14.45" customHeight="1" x14ac:dyDescent="0.2">
      <c r="A1415" s="831" t="s">
        <v>7609</v>
      </c>
      <c r="B1415" s="832" t="s">
        <v>6418</v>
      </c>
      <c r="C1415" s="832" t="s">
        <v>6412</v>
      </c>
      <c r="D1415" s="832" t="s">
        <v>6516</v>
      </c>
      <c r="E1415" s="832" t="s">
        <v>6517</v>
      </c>
      <c r="F1415" s="849">
        <v>6</v>
      </c>
      <c r="G1415" s="849">
        <v>4998</v>
      </c>
      <c r="H1415" s="849"/>
      <c r="I1415" s="849">
        <v>833</v>
      </c>
      <c r="J1415" s="849"/>
      <c r="K1415" s="849"/>
      <c r="L1415" s="849"/>
      <c r="M1415" s="849"/>
      <c r="N1415" s="849">
        <v>5</v>
      </c>
      <c r="O1415" s="849">
        <v>4190</v>
      </c>
      <c r="P1415" s="837"/>
      <c r="Q1415" s="850">
        <v>838</v>
      </c>
    </row>
    <row r="1416" spans="1:17" ht="14.45" customHeight="1" x14ac:dyDescent="0.2">
      <c r="A1416" s="831" t="s">
        <v>7609</v>
      </c>
      <c r="B1416" s="832" t="s">
        <v>6418</v>
      </c>
      <c r="C1416" s="832" t="s">
        <v>6412</v>
      </c>
      <c r="D1416" s="832" t="s">
        <v>6518</v>
      </c>
      <c r="E1416" s="832" t="s">
        <v>6519</v>
      </c>
      <c r="F1416" s="849">
        <v>981</v>
      </c>
      <c r="G1416" s="849">
        <v>210915</v>
      </c>
      <c r="H1416" s="849">
        <v>0.98296593186372749</v>
      </c>
      <c r="I1416" s="849">
        <v>215</v>
      </c>
      <c r="J1416" s="849">
        <v>998</v>
      </c>
      <c r="K1416" s="849">
        <v>214570</v>
      </c>
      <c r="L1416" s="849">
        <v>1</v>
      </c>
      <c r="M1416" s="849">
        <v>215</v>
      </c>
      <c r="N1416" s="849">
        <v>920</v>
      </c>
      <c r="O1416" s="849">
        <v>199640</v>
      </c>
      <c r="P1416" s="837">
        <v>0.93041897748986346</v>
      </c>
      <c r="Q1416" s="850">
        <v>217</v>
      </c>
    </row>
    <row r="1417" spans="1:17" ht="14.45" customHeight="1" x14ac:dyDescent="0.2">
      <c r="A1417" s="831" t="s">
        <v>7609</v>
      </c>
      <c r="B1417" s="832" t="s">
        <v>6418</v>
      </c>
      <c r="C1417" s="832" t="s">
        <v>6412</v>
      </c>
      <c r="D1417" s="832" t="s">
        <v>6474</v>
      </c>
      <c r="E1417" s="832" t="s">
        <v>6475</v>
      </c>
      <c r="F1417" s="849">
        <v>5</v>
      </c>
      <c r="G1417" s="849">
        <v>1775</v>
      </c>
      <c r="H1417" s="849">
        <v>1.6666666666666667</v>
      </c>
      <c r="I1417" s="849">
        <v>355</v>
      </c>
      <c r="J1417" s="849">
        <v>3</v>
      </c>
      <c r="K1417" s="849">
        <v>1065</v>
      </c>
      <c r="L1417" s="849">
        <v>1</v>
      </c>
      <c r="M1417" s="849">
        <v>355</v>
      </c>
      <c r="N1417" s="849">
        <v>2</v>
      </c>
      <c r="O1417" s="849">
        <v>716</v>
      </c>
      <c r="P1417" s="837">
        <v>0.67230046948356803</v>
      </c>
      <c r="Q1417" s="850">
        <v>358</v>
      </c>
    </row>
    <row r="1418" spans="1:17" ht="14.45" customHeight="1" x14ac:dyDescent="0.2">
      <c r="A1418" s="831" t="s">
        <v>7609</v>
      </c>
      <c r="B1418" s="832" t="s">
        <v>6418</v>
      </c>
      <c r="C1418" s="832" t="s">
        <v>6412</v>
      </c>
      <c r="D1418" s="832" t="s">
        <v>6520</v>
      </c>
      <c r="E1418" s="832" t="s">
        <v>6521</v>
      </c>
      <c r="F1418" s="849">
        <v>5660</v>
      </c>
      <c r="G1418" s="849">
        <v>481100</v>
      </c>
      <c r="H1418" s="849">
        <v>1.0601072667257208</v>
      </c>
      <c r="I1418" s="849">
        <v>85</v>
      </c>
      <c r="J1418" s="849">
        <v>5277</v>
      </c>
      <c r="K1418" s="849">
        <v>453822</v>
      </c>
      <c r="L1418" s="849">
        <v>1</v>
      </c>
      <c r="M1418" s="849">
        <v>86</v>
      </c>
      <c r="N1418" s="849">
        <v>5505</v>
      </c>
      <c r="O1418" s="849">
        <v>484440</v>
      </c>
      <c r="P1418" s="837">
        <v>1.0674669804460779</v>
      </c>
      <c r="Q1418" s="850">
        <v>88</v>
      </c>
    </row>
    <row r="1419" spans="1:17" ht="14.45" customHeight="1" x14ac:dyDescent="0.2">
      <c r="A1419" s="831" t="s">
        <v>7609</v>
      </c>
      <c r="B1419" s="832" t="s">
        <v>6418</v>
      </c>
      <c r="C1419" s="832" t="s">
        <v>6412</v>
      </c>
      <c r="D1419" s="832" t="s">
        <v>6476</v>
      </c>
      <c r="E1419" s="832" t="s">
        <v>6477</v>
      </c>
      <c r="F1419" s="849">
        <v>22</v>
      </c>
      <c r="G1419" s="849">
        <v>15840</v>
      </c>
      <c r="H1419" s="849">
        <v>1.6923076923076923</v>
      </c>
      <c r="I1419" s="849">
        <v>720</v>
      </c>
      <c r="J1419" s="849">
        <v>13</v>
      </c>
      <c r="K1419" s="849">
        <v>9360</v>
      </c>
      <c r="L1419" s="849">
        <v>1</v>
      </c>
      <c r="M1419" s="849">
        <v>720</v>
      </c>
      <c r="N1419" s="849">
        <v>14</v>
      </c>
      <c r="O1419" s="849">
        <v>10122</v>
      </c>
      <c r="P1419" s="837">
        <v>1.0814102564102563</v>
      </c>
      <c r="Q1419" s="850">
        <v>723</v>
      </c>
    </row>
    <row r="1420" spans="1:17" ht="14.45" customHeight="1" x14ac:dyDescent="0.2">
      <c r="A1420" s="831" t="s">
        <v>7609</v>
      </c>
      <c r="B1420" s="832" t="s">
        <v>6418</v>
      </c>
      <c r="C1420" s="832" t="s">
        <v>6412</v>
      </c>
      <c r="D1420" s="832" t="s">
        <v>6478</v>
      </c>
      <c r="E1420" s="832" t="s">
        <v>6479</v>
      </c>
      <c r="F1420" s="849"/>
      <c r="G1420" s="849"/>
      <c r="H1420" s="849"/>
      <c r="I1420" s="849"/>
      <c r="J1420" s="849">
        <v>1</v>
      </c>
      <c r="K1420" s="849">
        <v>33.33</v>
      </c>
      <c r="L1420" s="849">
        <v>1</v>
      </c>
      <c r="M1420" s="849">
        <v>33.33</v>
      </c>
      <c r="N1420" s="849"/>
      <c r="O1420" s="849"/>
      <c r="P1420" s="837"/>
      <c r="Q1420" s="850"/>
    </row>
    <row r="1421" spans="1:17" ht="14.45" customHeight="1" x14ac:dyDescent="0.2">
      <c r="A1421" s="831" t="s">
        <v>7609</v>
      </c>
      <c r="B1421" s="832" t="s">
        <v>6418</v>
      </c>
      <c r="C1421" s="832" t="s">
        <v>6412</v>
      </c>
      <c r="D1421" s="832" t="s">
        <v>6573</v>
      </c>
      <c r="E1421" s="832" t="s">
        <v>6535</v>
      </c>
      <c r="F1421" s="849">
        <v>207</v>
      </c>
      <c r="G1421" s="849">
        <v>197064</v>
      </c>
      <c r="H1421" s="849">
        <v>1.2167148255167815</v>
      </c>
      <c r="I1421" s="849">
        <v>952</v>
      </c>
      <c r="J1421" s="849">
        <v>170</v>
      </c>
      <c r="K1421" s="849">
        <v>161964</v>
      </c>
      <c r="L1421" s="849">
        <v>1</v>
      </c>
      <c r="M1421" s="849">
        <v>952.7294117647059</v>
      </c>
      <c r="N1421" s="849">
        <v>303</v>
      </c>
      <c r="O1421" s="849">
        <v>289668</v>
      </c>
      <c r="P1421" s="837">
        <v>1.7884715121878936</v>
      </c>
      <c r="Q1421" s="850">
        <v>956</v>
      </c>
    </row>
    <row r="1422" spans="1:17" ht="14.45" customHeight="1" x14ac:dyDescent="0.2">
      <c r="A1422" s="831" t="s">
        <v>7609</v>
      </c>
      <c r="B1422" s="832" t="s">
        <v>6418</v>
      </c>
      <c r="C1422" s="832" t="s">
        <v>6412</v>
      </c>
      <c r="D1422" s="832" t="s">
        <v>6482</v>
      </c>
      <c r="E1422" s="832" t="s">
        <v>6483</v>
      </c>
      <c r="F1422" s="849">
        <v>28</v>
      </c>
      <c r="G1422" s="849">
        <v>3360</v>
      </c>
      <c r="H1422" s="849">
        <v>0.38567493112947659</v>
      </c>
      <c r="I1422" s="849">
        <v>120</v>
      </c>
      <c r="J1422" s="849">
        <v>72</v>
      </c>
      <c r="K1422" s="849">
        <v>8712</v>
      </c>
      <c r="L1422" s="849">
        <v>1</v>
      </c>
      <c r="M1422" s="849">
        <v>121</v>
      </c>
      <c r="N1422" s="849">
        <v>98</v>
      </c>
      <c r="O1422" s="849">
        <v>11956</v>
      </c>
      <c r="P1422" s="837">
        <v>1.3723599632690542</v>
      </c>
      <c r="Q1422" s="850">
        <v>122</v>
      </c>
    </row>
    <row r="1423" spans="1:17" ht="14.45" customHeight="1" x14ac:dyDescent="0.2">
      <c r="A1423" s="831" t="s">
        <v>7609</v>
      </c>
      <c r="B1423" s="832" t="s">
        <v>6418</v>
      </c>
      <c r="C1423" s="832" t="s">
        <v>6412</v>
      </c>
      <c r="D1423" s="832" t="s">
        <v>6536</v>
      </c>
      <c r="E1423" s="832" t="s">
        <v>6535</v>
      </c>
      <c r="F1423" s="849">
        <v>297</v>
      </c>
      <c r="G1423" s="849">
        <v>221265</v>
      </c>
      <c r="H1423" s="849">
        <v>1.5610625088189642</v>
      </c>
      <c r="I1423" s="849">
        <v>745</v>
      </c>
      <c r="J1423" s="849">
        <v>190</v>
      </c>
      <c r="K1423" s="849">
        <v>141740</v>
      </c>
      <c r="L1423" s="849">
        <v>1</v>
      </c>
      <c r="M1423" s="849">
        <v>746</v>
      </c>
      <c r="N1423" s="849">
        <v>281</v>
      </c>
      <c r="O1423" s="849">
        <v>210188</v>
      </c>
      <c r="P1423" s="837">
        <v>1.4829123747707069</v>
      </c>
      <c r="Q1423" s="850">
        <v>748</v>
      </c>
    </row>
    <row r="1424" spans="1:17" ht="14.45" customHeight="1" x14ac:dyDescent="0.2">
      <c r="A1424" s="831" t="s">
        <v>7609</v>
      </c>
      <c r="B1424" s="832" t="s">
        <v>6418</v>
      </c>
      <c r="C1424" s="832" t="s">
        <v>6412</v>
      </c>
      <c r="D1424" s="832" t="s">
        <v>6574</v>
      </c>
      <c r="E1424" s="832" t="s">
        <v>6575</v>
      </c>
      <c r="F1424" s="849">
        <v>1</v>
      </c>
      <c r="G1424" s="849">
        <v>58</v>
      </c>
      <c r="H1424" s="849">
        <v>0.5</v>
      </c>
      <c r="I1424" s="849">
        <v>58</v>
      </c>
      <c r="J1424" s="849">
        <v>2</v>
      </c>
      <c r="K1424" s="849">
        <v>116</v>
      </c>
      <c r="L1424" s="849">
        <v>1</v>
      </c>
      <c r="M1424" s="849">
        <v>58</v>
      </c>
      <c r="N1424" s="849"/>
      <c r="O1424" s="849"/>
      <c r="P1424" s="837"/>
      <c r="Q1424" s="850"/>
    </row>
    <row r="1425" spans="1:17" ht="14.45" customHeight="1" x14ac:dyDescent="0.2">
      <c r="A1425" s="831" t="s">
        <v>7609</v>
      </c>
      <c r="B1425" s="832" t="s">
        <v>6418</v>
      </c>
      <c r="C1425" s="832" t="s">
        <v>6412</v>
      </c>
      <c r="D1425" s="832" t="s">
        <v>6537</v>
      </c>
      <c r="E1425" s="832" t="s">
        <v>6538</v>
      </c>
      <c r="F1425" s="849">
        <v>89</v>
      </c>
      <c r="G1425" s="849">
        <v>48327</v>
      </c>
      <c r="H1425" s="849">
        <v>1.0211080121703855</v>
      </c>
      <c r="I1425" s="849">
        <v>543</v>
      </c>
      <c r="J1425" s="849">
        <v>87</v>
      </c>
      <c r="K1425" s="849">
        <v>47328</v>
      </c>
      <c r="L1425" s="849">
        <v>1</v>
      </c>
      <c r="M1425" s="849">
        <v>544</v>
      </c>
      <c r="N1425" s="849">
        <v>91</v>
      </c>
      <c r="O1425" s="849">
        <v>49686</v>
      </c>
      <c r="P1425" s="837">
        <v>1.0498225152129816</v>
      </c>
      <c r="Q1425" s="850">
        <v>546</v>
      </c>
    </row>
    <row r="1426" spans="1:17" ht="14.45" customHeight="1" x14ac:dyDescent="0.2">
      <c r="A1426" s="831" t="s">
        <v>7609</v>
      </c>
      <c r="B1426" s="832" t="s">
        <v>6418</v>
      </c>
      <c r="C1426" s="832" t="s">
        <v>6412</v>
      </c>
      <c r="D1426" s="832" t="s">
        <v>6522</v>
      </c>
      <c r="E1426" s="832" t="s">
        <v>6523</v>
      </c>
      <c r="F1426" s="849">
        <v>14</v>
      </c>
      <c r="G1426" s="849">
        <v>4298</v>
      </c>
      <c r="H1426" s="849">
        <v>0.87215909090909094</v>
      </c>
      <c r="I1426" s="849">
        <v>307</v>
      </c>
      <c r="J1426" s="849">
        <v>16</v>
      </c>
      <c r="K1426" s="849">
        <v>4928</v>
      </c>
      <c r="L1426" s="849">
        <v>1</v>
      </c>
      <c r="M1426" s="849">
        <v>308</v>
      </c>
      <c r="N1426" s="849">
        <v>8</v>
      </c>
      <c r="O1426" s="849">
        <v>2480</v>
      </c>
      <c r="P1426" s="837">
        <v>0.50324675324675328</v>
      </c>
      <c r="Q1426" s="850">
        <v>310</v>
      </c>
    </row>
    <row r="1427" spans="1:17" ht="14.45" customHeight="1" x14ac:dyDescent="0.2">
      <c r="A1427" s="831" t="s">
        <v>7609</v>
      </c>
      <c r="B1427" s="832" t="s">
        <v>6418</v>
      </c>
      <c r="C1427" s="832" t="s">
        <v>6412</v>
      </c>
      <c r="D1427" s="832" t="s">
        <v>6524</v>
      </c>
      <c r="E1427" s="832" t="s">
        <v>6519</v>
      </c>
      <c r="F1427" s="849">
        <v>112</v>
      </c>
      <c r="G1427" s="849">
        <v>19936</v>
      </c>
      <c r="H1427" s="849">
        <v>1.5910614525139666</v>
      </c>
      <c r="I1427" s="849">
        <v>178</v>
      </c>
      <c r="J1427" s="849">
        <v>70</v>
      </c>
      <c r="K1427" s="849">
        <v>12530</v>
      </c>
      <c r="L1427" s="849">
        <v>1</v>
      </c>
      <c r="M1427" s="849">
        <v>179</v>
      </c>
      <c r="N1427" s="849">
        <v>90</v>
      </c>
      <c r="O1427" s="849">
        <v>16110</v>
      </c>
      <c r="P1427" s="837">
        <v>1.2857142857142858</v>
      </c>
      <c r="Q1427" s="850">
        <v>179</v>
      </c>
    </row>
    <row r="1428" spans="1:17" ht="14.45" customHeight="1" x14ac:dyDescent="0.2">
      <c r="A1428" s="831" t="s">
        <v>7609</v>
      </c>
      <c r="B1428" s="832" t="s">
        <v>6418</v>
      </c>
      <c r="C1428" s="832" t="s">
        <v>6412</v>
      </c>
      <c r="D1428" s="832" t="s">
        <v>6525</v>
      </c>
      <c r="E1428" s="832" t="s">
        <v>6523</v>
      </c>
      <c r="F1428" s="849">
        <v>69</v>
      </c>
      <c r="G1428" s="849">
        <v>26220</v>
      </c>
      <c r="H1428" s="849">
        <v>0.91758530183727038</v>
      </c>
      <c r="I1428" s="849">
        <v>380</v>
      </c>
      <c r="J1428" s="849">
        <v>75</v>
      </c>
      <c r="K1428" s="849">
        <v>28575</v>
      </c>
      <c r="L1428" s="849">
        <v>1</v>
      </c>
      <c r="M1428" s="849">
        <v>381</v>
      </c>
      <c r="N1428" s="849">
        <v>75</v>
      </c>
      <c r="O1428" s="849">
        <v>28875</v>
      </c>
      <c r="P1428" s="837">
        <v>1.0104986876640421</v>
      </c>
      <c r="Q1428" s="850">
        <v>385</v>
      </c>
    </row>
    <row r="1429" spans="1:17" ht="14.45" customHeight="1" x14ac:dyDescent="0.2">
      <c r="A1429" s="831" t="s">
        <v>7609</v>
      </c>
      <c r="B1429" s="832" t="s">
        <v>6418</v>
      </c>
      <c r="C1429" s="832" t="s">
        <v>6412</v>
      </c>
      <c r="D1429" s="832" t="s">
        <v>6490</v>
      </c>
      <c r="E1429" s="832" t="s">
        <v>6491</v>
      </c>
      <c r="F1429" s="849">
        <v>7</v>
      </c>
      <c r="G1429" s="849">
        <v>4333</v>
      </c>
      <c r="H1429" s="849">
        <v>0.63533724340175957</v>
      </c>
      <c r="I1429" s="849">
        <v>619</v>
      </c>
      <c r="J1429" s="849">
        <v>11</v>
      </c>
      <c r="K1429" s="849">
        <v>6820</v>
      </c>
      <c r="L1429" s="849">
        <v>1</v>
      </c>
      <c r="M1429" s="849">
        <v>620</v>
      </c>
      <c r="N1429" s="849">
        <v>4</v>
      </c>
      <c r="O1429" s="849">
        <v>2488</v>
      </c>
      <c r="P1429" s="837">
        <v>0.36480938416422287</v>
      </c>
      <c r="Q1429" s="850">
        <v>622</v>
      </c>
    </row>
    <row r="1430" spans="1:17" ht="14.45" customHeight="1" x14ac:dyDescent="0.2">
      <c r="A1430" s="831" t="s">
        <v>7609</v>
      </c>
      <c r="B1430" s="832" t="s">
        <v>6418</v>
      </c>
      <c r="C1430" s="832" t="s">
        <v>6412</v>
      </c>
      <c r="D1430" s="832" t="s">
        <v>6526</v>
      </c>
      <c r="E1430" s="832" t="s">
        <v>6527</v>
      </c>
      <c r="F1430" s="849"/>
      <c r="G1430" s="849"/>
      <c r="H1430" s="849"/>
      <c r="I1430" s="849"/>
      <c r="J1430" s="849">
        <v>0</v>
      </c>
      <c r="K1430" s="849">
        <v>0</v>
      </c>
      <c r="L1430" s="849"/>
      <c r="M1430" s="849"/>
      <c r="N1430" s="849"/>
      <c r="O1430" s="849"/>
      <c r="P1430" s="837"/>
      <c r="Q1430" s="850"/>
    </row>
    <row r="1431" spans="1:17" ht="14.45" customHeight="1" x14ac:dyDescent="0.2">
      <c r="A1431" s="831" t="s">
        <v>7609</v>
      </c>
      <c r="B1431" s="832" t="s">
        <v>6418</v>
      </c>
      <c r="C1431" s="832" t="s">
        <v>6412</v>
      </c>
      <c r="D1431" s="832" t="s">
        <v>6576</v>
      </c>
      <c r="E1431" s="832" t="s">
        <v>6577</v>
      </c>
      <c r="F1431" s="849">
        <v>3</v>
      </c>
      <c r="G1431" s="849">
        <v>300</v>
      </c>
      <c r="H1431" s="849">
        <v>0.6</v>
      </c>
      <c r="I1431" s="849">
        <v>100</v>
      </c>
      <c r="J1431" s="849">
        <v>5</v>
      </c>
      <c r="K1431" s="849">
        <v>500</v>
      </c>
      <c r="L1431" s="849">
        <v>1</v>
      </c>
      <c r="M1431" s="849">
        <v>100</v>
      </c>
      <c r="N1431" s="849">
        <v>7</v>
      </c>
      <c r="O1431" s="849">
        <v>700</v>
      </c>
      <c r="P1431" s="837">
        <v>1.4</v>
      </c>
      <c r="Q1431" s="850">
        <v>100</v>
      </c>
    </row>
    <row r="1432" spans="1:17" ht="14.45" customHeight="1" x14ac:dyDescent="0.2">
      <c r="A1432" s="831" t="s">
        <v>7609</v>
      </c>
      <c r="B1432" s="832" t="s">
        <v>6418</v>
      </c>
      <c r="C1432" s="832" t="s">
        <v>6412</v>
      </c>
      <c r="D1432" s="832" t="s">
        <v>6578</v>
      </c>
      <c r="E1432" s="832" t="s">
        <v>6535</v>
      </c>
      <c r="F1432" s="849">
        <v>4</v>
      </c>
      <c r="G1432" s="849">
        <v>4140</v>
      </c>
      <c r="H1432" s="849">
        <v>0.148005148005148</v>
      </c>
      <c r="I1432" s="849">
        <v>1035</v>
      </c>
      <c r="J1432" s="849">
        <v>27</v>
      </c>
      <c r="K1432" s="849">
        <v>27972</v>
      </c>
      <c r="L1432" s="849">
        <v>1</v>
      </c>
      <c r="M1432" s="849">
        <v>1036</v>
      </c>
      <c r="N1432" s="849">
        <v>5</v>
      </c>
      <c r="O1432" s="849">
        <v>5200</v>
      </c>
      <c r="P1432" s="837">
        <v>0.18590018590018589</v>
      </c>
      <c r="Q1432" s="850">
        <v>1040</v>
      </c>
    </row>
    <row r="1433" spans="1:17" ht="14.45" customHeight="1" x14ac:dyDescent="0.2">
      <c r="A1433" s="831" t="s">
        <v>7609</v>
      </c>
      <c r="B1433" s="832" t="s">
        <v>6418</v>
      </c>
      <c r="C1433" s="832" t="s">
        <v>6412</v>
      </c>
      <c r="D1433" s="832" t="s">
        <v>6528</v>
      </c>
      <c r="E1433" s="832" t="s">
        <v>6513</v>
      </c>
      <c r="F1433" s="849">
        <v>2</v>
      </c>
      <c r="G1433" s="849">
        <v>706</v>
      </c>
      <c r="H1433" s="849">
        <v>0.49929278642149927</v>
      </c>
      <c r="I1433" s="849">
        <v>353</v>
      </c>
      <c r="J1433" s="849">
        <v>4</v>
      </c>
      <c r="K1433" s="849">
        <v>1414</v>
      </c>
      <c r="L1433" s="849">
        <v>1</v>
      </c>
      <c r="M1433" s="849">
        <v>353.5</v>
      </c>
      <c r="N1433" s="849">
        <v>2</v>
      </c>
      <c r="O1433" s="849">
        <v>710</v>
      </c>
      <c r="P1433" s="837">
        <v>0.50212164073550214</v>
      </c>
      <c r="Q1433" s="850">
        <v>355</v>
      </c>
    </row>
    <row r="1434" spans="1:17" ht="14.45" customHeight="1" x14ac:dyDescent="0.2">
      <c r="A1434" s="831" t="s">
        <v>7609</v>
      </c>
      <c r="B1434" s="832" t="s">
        <v>6418</v>
      </c>
      <c r="C1434" s="832" t="s">
        <v>6412</v>
      </c>
      <c r="D1434" s="832" t="s">
        <v>6492</v>
      </c>
      <c r="E1434" s="832" t="s">
        <v>6493</v>
      </c>
      <c r="F1434" s="849">
        <v>9</v>
      </c>
      <c r="G1434" s="849">
        <v>3357</v>
      </c>
      <c r="H1434" s="849">
        <v>0.81599416626154597</v>
      </c>
      <c r="I1434" s="849">
        <v>373</v>
      </c>
      <c r="J1434" s="849">
        <v>11</v>
      </c>
      <c r="K1434" s="849">
        <v>4114</v>
      </c>
      <c r="L1434" s="849">
        <v>1</v>
      </c>
      <c r="M1434" s="849">
        <v>374</v>
      </c>
      <c r="N1434" s="849">
        <v>11</v>
      </c>
      <c r="O1434" s="849">
        <v>4136</v>
      </c>
      <c r="P1434" s="837">
        <v>1.0053475935828877</v>
      </c>
      <c r="Q1434" s="850">
        <v>376</v>
      </c>
    </row>
    <row r="1435" spans="1:17" ht="14.45" customHeight="1" x14ac:dyDescent="0.2">
      <c r="A1435" s="831" t="s">
        <v>7609</v>
      </c>
      <c r="B1435" s="832" t="s">
        <v>6418</v>
      </c>
      <c r="C1435" s="832" t="s">
        <v>6412</v>
      </c>
      <c r="D1435" s="832" t="s">
        <v>6579</v>
      </c>
      <c r="E1435" s="832" t="s">
        <v>6535</v>
      </c>
      <c r="F1435" s="849">
        <v>12</v>
      </c>
      <c r="G1435" s="849">
        <v>10548</v>
      </c>
      <c r="H1435" s="849">
        <v>1.4982954545454545</v>
      </c>
      <c r="I1435" s="849">
        <v>879</v>
      </c>
      <c r="J1435" s="849">
        <v>8</v>
      </c>
      <c r="K1435" s="849">
        <v>7040</v>
      </c>
      <c r="L1435" s="849">
        <v>1</v>
      </c>
      <c r="M1435" s="849">
        <v>880</v>
      </c>
      <c r="N1435" s="849"/>
      <c r="O1435" s="849"/>
      <c r="P1435" s="837"/>
      <c r="Q1435" s="850"/>
    </row>
    <row r="1436" spans="1:17" ht="14.45" customHeight="1" x14ac:dyDescent="0.2">
      <c r="A1436" s="831" t="s">
        <v>7609</v>
      </c>
      <c r="B1436" s="832" t="s">
        <v>6418</v>
      </c>
      <c r="C1436" s="832" t="s">
        <v>6412</v>
      </c>
      <c r="D1436" s="832" t="s">
        <v>6601</v>
      </c>
      <c r="E1436" s="832" t="s">
        <v>6530</v>
      </c>
      <c r="F1436" s="849">
        <v>20</v>
      </c>
      <c r="G1436" s="849">
        <v>10620</v>
      </c>
      <c r="H1436" s="849">
        <v>0.4073960411232162</v>
      </c>
      <c r="I1436" s="849">
        <v>531</v>
      </c>
      <c r="J1436" s="849">
        <v>49</v>
      </c>
      <c r="K1436" s="849">
        <v>26068</v>
      </c>
      <c r="L1436" s="849">
        <v>1</v>
      </c>
      <c r="M1436" s="849">
        <v>532</v>
      </c>
      <c r="N1436" s="849">
        <v>16</v>
      </c>
      <c r="O1436" s="849">
        <v>8544</v>
      </c>
      <c r="P1436" s="837">
        <v>0.32775817093754794</v>
      </c>
      <c r="Q1436" s="850">
        <v>534</v>
      </c>
    </row>
    <row r="1437" spans="1:17" ht="14.45" customHeight="1" x14ac:dyDescent="0.2">
      <c r="A1437" s="831" t="s">
        <v>7609</v>
      </c>
      <c r="B1437" s="832" t="s">
        <v>6418</v>
      </c>
      <c r="C1437" s="832" t="s">
        <v>6412</v>
      </c>
      <c r="D1437" s="832" t="s">
        <v>6539</v>
      </c>
      <c r="E1437" s="832" t="s">
        <v>6530</v>
      </c>
      <c r="F1437" s="849">
        <v>11</v>
      </c>
      <c r="G1437" s="849">
        <v>9064</v>
      </c>
      <c r="H1437" s="849">
        <v>0.19284285775073401</v>
      </c>
      <c r="I1437" s="849">
        <v>824</v>
      </c>
      <c r="J1437" s="849">
        <v>57</v>
      </c>
      <c r="K1437" s="849">
        <v>47002</v>
      </c>
      <c r="L1437" s="849">
        <v>1</v>
      </c>
      <c r="M1437" s="849">
        <v>824.59649122807014</v>
      </c>
      <c r="N1437" s="849">
        <v>37</v>
      </c>
      <c r="O1437" s="849">
        <v>30636</v>
      </c>
      <c r="P1437" s="837">
        <v>0.65180205097655419</v>
      </c>
      <c r="Q1437" s="850">
        <v>828</v>
      </c>
    </row>
    <row r="1438" spans="1:17" ht="14.45" customHeight="1" x14ac:dyDescent="0.2">
      <c r="A1438" s="831" t="s">
        <v>7609</v>
      </c>
      <c r="B1438" s="832" t="s">
        <v>6418</v>
      </c>
      <c r="C1438" s="832" t="s">
        <v>6412</v>
      </c>
      <c r="D1438" s="832" t="s">
        <v>6529</v>
      </c>
      <c r="E1438" s="832" t="s">
        <v>6530</v>
      </c>
      <c r="F1438" s="849">
        <v>362</v>
      </c>
      <c r="G1438" s="849">
        <v>218648</v>
      </c>
      <c r="H1438" s="849">
        <v>0.91726307840751775</v>
      </c>
      <c r="I1438" s="849">
        <v>604</v>
      </c>
      <c r="J1438" s="849">
        <v>394</v>
      </c>
      <c r="K1438" s="849">
        <v>238370</v>
      </c>
      <c r="L1438" s="849">
        <v>1</v>
      </c>
      <c r="M1438" s="849">
        <v>605</v>
      </c>
      <c r="N1438" s="849">
        <v>437</v>
      </c>
      <c r="O1438" s="849">
        <v>266133</v>
      </c>
      <c r="P1438" s="837">
        <v>1.11647019339682</v>
      </c>
      <c r="Q1438" s="850">
        <v>609</v>
      </c>
    </row>
    <row r="1439" spans="1:17" ht="14.45" customHeight="1" x14ac:dyDescent="0.2">
      <c r="A1439" s="831" t="s">
        <v>7609</v>
      </c>
      <c r="B1439" s="832" t="s">
        <v>6418</v>
      </c>
      <c r="C1439" s="832" t="s">
        <v>6412</v>
      </c>
      <c r="D1439" s="832" t="s">
        <v>6999</v>
      </c>
      <c r="E1439" s="832" t="s">
        <v>6535</v>
      </c>
      <c r="F1439" s="849">
        <v>9</v>
      </c>
      <c r="G1439" s="849">
        <v>8658</v>
      </c>
      <c r="H1439" s="849"/>
      <c r="I1439" s="849">
        <v>962</v>
      </c>
      <c r="J1439" s="849"/>
      <c r="K1439" s="849"/>
      <c r="L1439" s="849"/>
      <c r="M1439" s="849"/>
      <c r="N1439" s="849"/>
      <c r="O1439" s="849"/>
      <c r="P1439" s="837"/>
      <c r="Q1439" s="850"/>
    </row>
    <row r="1440" spans="1:17" ht="14.45" customHeight="1" x14ac:dyDescent="0.2">
      <c r="A1440" s="831" t="s">
        <v>7609</v>
      </c>
      <c r="B1440" s="832" t="s">
        <v>6418</v>
      </c>
      <c r="C1440" s="832" t="s">
        <v>6412</v>
      </c>
      <c r="D1440" s="832" t="s">
        <v>6494</v>
      </c>
      <c r="E1440" s="832" t="s">
        <v>6495</v>
      </c>
      <c r="F1440" s="849"/>
      <c r="G1440" s="849"/>
      <c r="H1440" s="849"/>
      <c r="I1440" s="849"/>
      <c r="J1440" s="849">
        <v>1</v>
      </c>
      <c r="K1440" s="849">
        <v>178</v>
      </c>
      <c r="L1440" s="849">
        <v>1</v>
      </c>
      <c r="M1440" s="849">
        <v>178</v>
      </c>
      <c r="N1440" s="849"/>
      <c r="O1440" s="849"/>
      <c r="P1440" s="837"/>
      <c r="Q1440" s="850"/>
    </row>
    <row r="1441" spans="1:17" ht="14.45" customHeight="1" x14ac:dyDescent="0.2">
      <c r="A1441" s="831" t="s">
        <v>7609</v>
      </c>
      <c r="B1441" s="832" t="s">
        <v>6418</v>
      </c>
      <c r="C1441" s="832" t="s">
        <v>6412</v>
      </c>
      <c r="D1441" s="832" t="s">
        <v>6531</v>
      </c>
      <c r="E1441" s="832" t="s">
        <v>6505</v>
      </c>
      <c r="F1441" s="849">
        <v>4</v>
      </c>
      <c r="G1441" s="849">
        <v>1616</v>
      </c>
      <c r="H1441" s="849">
        <v>1.3300411522633744</v>
      </c>
      <c r="I1441" s="849">
        <v>404</v>
      </c>
      <c r="J1441" s="849">
        <v>3</v>
      </c>
      <c r="K1441" s="849">
        <v>1215</v>
      </c>
      <c r="L1441" s="849">
        <v>1</v>
      </c>
      <c r="M1441" s="849">
        <v>405</v>
      </c>
      <c r="N1441" s="849"/>
      <c r="O1441" s="849"/>
      <c r="P1441" s="837"/>
      <c r="Q1441" s="850"/>
    </row>
    <row r="1442" spans="1:17" ht="14.45" customHeight="1" x14ac:dyDescent="0.2">
      <c r="A1442" s="831" t="s">
        <v>7609</v>
      </c>
      <c r="B1442" s="832" t="s">
        <v>6418</v>
      </c>
      <c r="C1442" s="832" t="s">
        <v>6412</v>
      </c>
      <c r="D1442" s="832" t="s">
        <v>6602</v>
      </c>
      <c r="E1442" s="832" t="s">
        <v>6530</v>
      </c>
      <c r="F1442" s="849">
        <v>4</v>
      </c>
      <c r="G1442" s="849">
        <v>3004</v>
      </c>
      <c r="H1442" s="849"/>
      <c r="I1442" s="849">
        <v>751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5" customHeight="1" x14ac:dyDescent="0.2">
      <c r="A1443" s="831" t="s">
        <v>7609</v>
      </c>
      <c r="B1443" s="832" t="s">
        <v>6418</v>
      </c>
      <c r="C1443" s="832" t="s">
        <v>6412</v>
      </c>
      <c r="D1443" s="832" t="s">
        <v>6581</v>
      </c>
      <c r="E1443" s="832" t="s">
        <v>6582</v>
      </c>
      <c r="F1443" s="849"/>
      <c r="G1443" s="849"/>
      <c r="H1443" s="849"/>
      <c r="I1443" s="849"/>
      <c r="J1443" s="849">
        <v>1</v>
      </c>
      <c r="K1443" s="849">
        <v>1381</v>
      </c>
      <c r="L1443" s="849">
        <v>1</v>
      </c>
      <c r="M1443" s="849">
        <v>1381</v>
      </c>
      <c r="N1443" s="849">
        <v>1</v>
      </c>
      <c r="O1443" s="849">
        <v>1383</v>
      </c>
      <c r="P1443" s="837">
        <v>1.001448225923244</v>
      </c>
      <c r="Q1443" s="850">
        <v>1383</v>
      </c>
    </row>
    <row r="1444" spans="1:17" ht="14.45" customHeight="1" x14ac:dyDescent="0.2">
      <c r="A1444" s="831" t="s">
        <v>7609</v>
      </c>
      <c r="B1444" s="832" t="s">
        <v>6418</v>
      </c>
      <c r="C1444" s="832" t="s">
        <v>6412</v>
      </c>
      <c r="D1444" s="832" t="s">
        <v>6603</v>
      </c>
      <c r="E1444" s="832" t="s">
        <v>6530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4</v>
      </c>
      <c r="O1444" s="849">
        <v>3512</v>
      </c>
      <c r="P1444" s="837"/>
      <c r="Q1444" s="850">
        <v>878</v>
      </c>
    </row>
    <row r="1445" spans="1:17" ht="14.45" customHeight="1" x14ac:dyDescent="0.2">
      <c r="A1445" s="831" t="s">
        <v>7609</v>
      </c>
      <c r="B1445" s="832" t="s">
        <v>6418</v>
      </c>
      <c r="C1445" s="832" t="s">
        <v>6412</v>
      </c>
      <c r="D1445" s="832" t="s">
        <v>6498</v>
      </c>
      <c r="E1445" s="832" t="s">
        <v>6499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1</v>
      </c>
      <c r="O1445" s="849">
        <v>1303</v>
      </c>
      <c r="P1445" s="837"/>
      <c r="Q1445" s="850">
        <v>1303</v>
      </c>
    </row>
    <row r="1446" spans="1:17" ht="14.45" customHeight="1" x14ac:dyDescent="0.2">
      <c r="A1446" s="831" t="s">
        <v>7609</v>
      </c>
      <c r="B1446" s="832" t="s">
        <v>6418</v>
      </c>
      <c r="C1446" s="832" t="s">
        <v>6412</v>
      </c>
      <c r="D1446" s="832" t="s">
        <v>6606</v>
      </c>
      <c r="E1446" s="832" t="s">
        <v>6607</v>
      </c>
      <c r="F1446" s="849">
        <v>1</v>
      </c>
      <c r="G1446" s="849">
        <v>358</v>
      </c>
      <c r="H1446" s="849">
        <v>0.99721448467966578</v>
      </c>
      <c r="I1446" s="849">
        <v>358</v>
      </c>
      <c r="J1446" s="849">
        <v>1</v>
      </c>
      <c r="K1446" s="849">
        <v>359</v>
      </c>
      <c r="L1446" s="849">
        <v>1</v>
      </c>
      <c r="M1446" s="849">
        <v>359</v>
      </c>
      <c r="N1446" s="849">
        <v>3</v>
      </c>
      <c r="O1446" s="849">
        <v>1083</v>
      </c>
      <c r="P1446" s="837">
        <v>3.0167130919220058</v>
      </c>
      <c r="Q1446" s="850">
        <v>361</v>
      </c>
    </row>
    <row r="1447" spans="1:17" ht="14.45" customHeight="1" x14ac:dyDescent="0.2">
      <c r="A1447" s="831" t="s">
        <v>7610</v>
      </c>
      <c r="B1447" s="832" t="s">
        <v>6418</v>
      </c>
      <c r="C1447" s="832" t="s">
        <v>6412</v>
      </c>
      <c r="D1447" s="832" t="s">
        <v>6464</v>
      </c>
      <c r="E1447" s="832" t="s">
        <v>6465</v>
      </c>
      <c r="F1447" s="849">
        <v>3</v>
      </c>
      <c r="G1447" s="849">
        <v>111</v>
      </c>
      <c r="H1447" s="849"/>
      <c r="I1447" s="849">
        <v>37</v>
      </c>
      <c r="J1447" s="849"/>
      <c r="K1447" s="849"/>
      <c r="L1447" s="849"/>
      <c r="M1447" s="849"/>
      <c r="N1447" s="849">
        <v>1</v>
      </c>
      <c r="O1447" s="849">
        <v>38</v>
      </c>
      <c r="P1447" s="837"/>
      <c r="Q1447" s="850">
        <v>38</v>
      </c>
    </row>
    <row r="1448" spans="1:17" ht="14.45" customHeight="1" x14ac:dyDescent="0.2">
      <c r="A1448" s="831" t="s">
        <v>7610</v>
      </c>
      <c r="B1448" s="832" t="s">
        <v>6418</v>
      </c>
      <c r="C1448" s="832" t="s">
        <v>6412</v>
      </c>
      <c r="D1448" s="832" t="s">
        <v>6470</v>
      </c>
      <c r="E1448" s="832" t="s">
        <v>6471</v>
      </c>
      <c r="F1448" s="849">
        <v>36</v>
      </c>
      <c r="G1448" s="849">
        <v>9036</v>
      </c>
      <c r="H1448" s="849">
        <v>1.1952380952380952</v>
      </c>
      <c r="I1448" s="849">
        <v>251</v>
      </c>
      <c r="J1448" s="849">
        <v>30</v>
      </c>
      <c r="K1448" s="849">
        <v>7560</v>
      </c>
      <c r="L1448" s="849">
        <v>1</v>
      </c>
      <c r="M1448" s="849">
        <v>252</v>
      </c>
      <c r="N1448" s="849">
        <v>31</v>
      </c>
      <c r="O1448" s="849">
        <v>7874</v>
      </c>
      <c r="P1448" s="837">
        <v>1.0415343915343915</v>
      </c>
      <c r="Q1448" s="850">
        <v>254</v>
      </c>
    </row>
    <row r="1449" spans="1:17" ht="14.45" customHeight="1" x14ac:dyDescent="0.2">
      <c r="A1449" s="831" t="s">
        <v>7610</v>
      </c>
      <c r="B1449" s="832" t="s">
        <v>6418</v>
      </c>
      <c r="C1449" s="832" t="s">
        <v>6412</v>
      </c>
      <c r="D1449" s="832" t="s">
        <v>6502</v>
      </c>
      <c r="E1449" s="832" t="s">
        <v>6503</v>
      </c>
      <c r="F1449" s="849">
        <v>18</v>
      </c>
      <c r="G1449" s="849">
        <v>2268</v>
      </c>
      <c r="H1449" s="849">
        <v>1.6269727403156384</v>
      </c>
      <c r="I1449" s="849">
        <v>126</v>
      </c>
      <c r="J1449" s="849">
        <v>11</v>
      </c>
      <c r="K1449" s="849">
        <v>1394</v>
      </c>
      <c r="L1449" s="849">
        <v>1</v>
      </c>
      <c r="M1449" s="849">
        <v>126.72727272727273</v>
      </c>
      <c r="N1449" s="849">
        <v>7</v>
      </c>
      <c r="O1449" s="849">
        <v>882</v>
      </c>
      <c r="P1449" s="837">
        <v>0.63271162123385938</v>
      </c>
      <c r="Q1449" s="850">
        <v>126</v>
      </c>
    </row>
    <row r="1450" spans="1:17" ht="14.45" customHeight="1" x14ac:dyDescent="0.2">
      <c r="A1450" s="831" t="s">
        <v>7610</v>
      </c>
      <c r="B1450" s="832" t="s">
        <v>6418</v>
      </c>
      <c r="C1450" s="832" t="s">
        <v>6412</v>
      </c>
      <c r="D1450" s="832" t="s">
        <v>6506</v>
      </c>
      <c r="E1450" s="832" t="s">
        <v>6507</v>
      </c>
      <c r="F1450" s="849">
        <v>2</v>
      </c>
      <c r="G1450" s="849">
        <v>990</v>
      </c>
      <c r="H1450" s="849"/>
      <c r="I1450" s="849">
        <v>495</v>
      </c>
      <c r="J1450" s="849"/>
      <c r="K1450" s="849"/>
      <c r="L1450" s="849"/>
      <c r="M1450" s="849"/>
      <c r="N1450" s="849">
        <v>2</v>
      </c>
      <c r="O1450" s="849">
        <v>996</v>
      </c>
      <c r="P1450" s="837"/>
      <c r="Q1450" s="850">
        <v>498</v>
      </c>
    </row>
    <row r="1451" spans="1:17" ht="14.45" customHeight="1" x14ac:dyDescent="0.2">
      <c r="A1451" s="831" t="s">
        <v>7610</v>
      </c>
      <c r="B1451" s="832" t="s">
        <v>6418</v>
      </c>
      <c r="C1451" s="832" t="s">
        <v>6412</v>
      </c>
      <c r="D1451" s="832" t="s">
        <v>6510</v>
      </c>
      <c r="E1451" s="832" t="s">
        <v>6507</v>
      </c>
      <c r="F1451" s="849">
        <v>1</v>
      </c>
      <c r="G1451" s="849">
        <v>568</v>
      </c>
      <c r="H1451" s="849"/>
      <c r="I1451" s="849">
        <v>568</v>
      </c>
      <c r="J1451" s="849"/>
      <c r="K1451" s="849"/>
      <c r="L1451" s="849"/>
      <c r="M1451" s="849"/>
      <c r="N1451" s="849">
        <v>2</v>
      </c>
      <c r="O1451" s="849">
        <v>1146</v>
      </c>
      <c r="P1451" s="837"/>
      <c r="Q1451" s="850">
        <v>573</v>
      </c>
    </row>
    <row r="1452" spans="1:17" ht="14.45" customHeight="1" x14ac:dyDescent="0.2">
      <c r="A1452" s="831" t="s">
        <v>7610</v>
      </c>
      <c r="B1452" s="832" t="s">
        <v>6418</v>
      </c>
      <c r="C1452" s="832" t="s">
        <v>6412</v>
      </c>
      <c r="D1452" s="832" t="s">
        <v>6511</v>
      </c>
      <c r="E1452" s="832" t="s">
        <v>6509</v>
      </c>
      <c r="F1452" s="849"/>
      <c r="G1452" s="849"/>
      <c r="H1452" s="849"/>
      <c r="I1452" s="849"/>
      <c r="J1452" s="849"/>
      <c r="K1452" s="849"/>
      <c r="L1452" s="849"/>
      <c r="M1452" s="849"/>
      <c r="N1452" s="849">
        <v>3</v>
      </c>
      <c r="O1452" s="849">
        <v>2298</v>
      </c>
      <c r="P1452" s="837"/>
      <c r="Q1452" s="850">
        <v>766</v>
      </c>
    </row>
    <row r="1453" spans="1:17" ht="14.45" customHeight="1" x14ac:dyDescent="0.2">
      <c r="A1453" s="831" t="s">
        <v>7610</v>
      </c>
      <c r="B1453" s="832" t="s">
        <v>6418</v>
      </c>
      <c r="C1453" s="832" t="s">
        <v>6412</v>
      </c>
      <c r="D1453" s="832" t="s">
        <v>6534</v>
      </c>
      <c r="E1453" s="832" t="s">
        <v>6535</v>
      </c>
      <c r="F1453" s="849">
        <v>7</v>
      </c>
      <c r="G1453" s="849">
        <v>5726</v>
      </c>
      <c r="H1453" s="849">
        <v>2.3304843304843303</v>
      </c>
      <c r="I1453" s="849">
        <v>818</v>
      </c>
      <c r="J1453" s="849">
        <v>3</v>
      </c>
      <c r="K1453" s="849">
        <v>2457</v>
      </c>
      <c r="L1453" s="849">
        <v>1</v>
      </c>
      <c r="M1453" s="849">
        <v>819</v>
      </c>
      <c r="N1453" s="849"/>
      <c r="O1453" s="849"/>
      <c r="P1453" s="837"/>
      <c r="Q1453" s="850"/>
    </row>
    <row r="1454" spans="1:17" ht="14.45" customHeight="1" x14ac:dyDescent="0.2">
      <c r="A1454" s="831" t="s">
        <v>7610</v>
      </c>
      <c r="B1454" s="832" t="s">
        <v>6418</v>
      </c>
      <c r="C1454" s="832" t="s">
        <v>6412</v>
      </c>
      <c r="D1454" s="832" t="s">
        <v>6512</v>
      </c>
      <c r="E1454" s="832" t="s">
        <v>6513</v>
      </c>
      <c r="F1454" s="849"/>
      <c r="G1454" s="849"/>
      <c r="H1454" s="849"/>
      <c r="I1454" s="849"/>
      <c r="J1454" s="849">
        <v>1</v>
      </c>
      <c r="K1454" s="849">
        <v>463</v>
      </c>
      <c r="L1454" s="849">
        <v>1</v>
      </c>
      <c r="M1454" s="849">
        <v>463</v>
      </c>
      <c r="N1454" s="849">
        <v>1</v>
      </c>
      <c r="O1454" s="849">
        <v>468</v>
      </c>
      <c r="P1454" s="837">
        <v>1.0107991360691144</v>
      </c>
      <c r="Q1454" s="850">
        <v>468</v>
      </c>
    </row>
    <row r="1455" spans="1:17" ht="14.45" customHeight="1" x14ac:dyDescent="0.2">
      <c r="A1455" s="831" t="s">
        <v>7610</v>
      </c>
      <c r="B1455" s="832" t="s">
        <v>6418</v>
      </c>
      <c r="C1455" s="832" t="s">
        <v>6412</v>
      </c>
      <c r="D1455" s="832" t="s">
        <v>6515</v>
      </c>
      <c r="E1455" s="832" t="s">
        <v>6491</v>
      </c>
      <c r="F1455" s="849">
        <v>1</v>
      </c>
      <c r="G1455" s="849">
        <v>728</v>
      </c>
      <c r="H1455" s="849"/>
      <c r="I1455" s="849">
        <v>728</v>
      </c>
      <c r="J1455" s="849"/>
      <c r="K1455" s="849"/>
      <c r="L1455" s="849"/>
      <c r="M1455" s="849"/>
      <c r="N1455" s="849"/>
      <c r="O1455" s="849"/>
      <c r="P1455" s="837"/>
      <c r="Q1455" s="850"/>
    </row>
    <row r="1456" spans="1:17" ht="14.45" customHeight="1" x14ac:dyDescent="0.2">
      <c r="A1456" s="831" t="s">
        <v>7610</v>
      </c>
      <c r="B1456" s="832" t="s">
        <v>6418</v>
      </c>
      <c r="C1456" s="832" t="s">
        <v>6412</v>
      </c>
      <c r="D1456" s="832" t="s">
        <v>6518</v>
      </c>
      <c r="E1456" s="832" t="s">
        <v>6519</v>
      </c>
      <c r="F1456" s="849">
        <v>2</v>
      </c>
      <c r="G1456" s="849">
        <v>430</v>
      </c>
      <c r="H1456" s="849">
        <v>2</v>
      </c>
      <c r="I1456" s="849">
        <v>215</v>
      </c>
      <c r="J1456" s="849">
        <v>1</v>
      </c>
      <c r="K1456" s="849">
        <v>215</v>
      </c>
      <c r="L1456" s="849">
        <v>1</v>
      </c>
      <c r="M1456" s="849">
        <v>215</v>
      </c>
      <c r="N1456" s="849"/>
      <c r="O1456" s="849"/>
      <c r="P1456" s="837"/>
      <c r="Q1456" s="850"/>
    </row>
    <row r="1457" spans="1:17" ht="14.45" customHeight="1" x14ac:dyDescent="0.2">
      <c r="A1457" s="831" t="s">
        <v>7610</v>
      </c>
      <c r="B1457" s="832" t="s">
        <v>6418</v>
      </c>
      <c r="C1457" s="832" t="s">
        <v>6412</v>
      </c>
      <c r="D1457" s="832" t="s">
        <v>6474</v>
      </c>
      <c r="E1457" s="832" t="s">
        <v>6475</v>
      </c>
      <c r="F1457" s="849"/>
      <c r="G1457" s="849"/>
      <c r="H1457" s="849"/>
      <c r="I1457" s="849"/>
      <c r="J1457" s="849"/>
      <c r="K1457" s="849"/>
      <c r="L1457" s="849"/>
      <c r="M1457" s="849"/>
      <c r="N1457" s="849">
        <v>1</v>
      </c>
      <c r="O1457" s="849">
        <v>358</v>
      </c>
      <c r="P1457" s="837"/>
      <c r="Q1457" s="850">
        <v>358</v>
      </c>
    </row>
    <row r="1458" spans="1:17" ht="14.45" customHeight="1" x14ac:dyDescent="0.2">
      <c r="A1458" s="831" t="s">
        <v>7610</v>
      </c>
      <c r="B1458" s="832" t="s">
        <v>6418</v>
      </c>
      <c r="C1458" s="832" t="s">
        <v>6412</v>
      </c>
      <c r="D1458" s="832" t="s">
        <v>6520</v>
      </c>
      <c r="E1458" s="832" t="s">
        <v>6521</v>
      </c>
      <c r="F1458" s="849">
        <v>8</v>
      </c>
      <c r="G1458" s="849">
        <v>680</v>
      </c>
      <c r="H1458" s="849">
        <v>1.9767441860465116</v>
      </c>
      <c r="I1458" s="849">
        <v>85</v>
      </c>
      <c r="J1458" s="849">
        <v>4</v>
      </c>
      <c r="K1458" s="849">
        <v>344</v>
      </c>
      <c r="L1458" s="849">
        <v>1</v>
      </c>
      <c r="M1458" s="849">
        <v>86</v>
      </c>
      <c r="N1458" s="849">
        <v>3</v>
      </c>
      <c r="O1458" s="849">
        <v>264</v>
      </c>
      <c r="P1458" s="837">
        <v>0.76744186046511631</v>
      </c>
      <c r="Q1458" s="850">
        <v>88</v>
      </c>
    </row>
    <row r="1459" spans="1:17" ht="14.45" customHeight="1" x14ac:dyDescent="0.2">
      <c r="A1459" s="831" t="s">
        <v>7610</v>
      </c>
      <c r="B1459" s="832" t="s">
        <v>6418</v>
      </c>
      <c r="C1459" s="832" t="s">
        <v>6412</v>
      </c>
      <c r="D1459" s="832" t="s">
        <v>6476</v>
      </c>
      <c r="E1459" s="832" t="s">
        <v>6477</v>
      </c>
      <c r="F1459" s="849">
        <v>7</v>
      </c>
      <c r="G1459" s="849">
        <v>5040</v>
      </c>
      <c r="H1459" s="849">
        <v>2.3333333333333335</v>
      </c>
      <c r="I1459" s="849">
        <v>720</v>
      </c>
      <c r="J1459" s="849">
        <v>3</v>
      </c>
      <c r="K1459" s="849">
        <v>2160</v>
      </c>
      <c r="L1459" s="849">
        <v>1</v>
      </c>
      <c r="M1459" s="849">
        <v>720</v>
      </c>
      <c r="N1459" s="849">
        <v>2</v>
      </c>
      <c r="O1459" s="849">
        <v>1446</v>
      </c>
      <c r="P1459" s="837">
        <v>0.6694444444444444</v>
      </c>
      <c r="Q1459" s="850">
        <v>723</v>
      </c>
    </row>
    <row r="1460" spans="1:17" ht="14.45" customHeight="1" x14ac:dyDescent="0.2">
      <c r="A1460" s="831" t="s">
        <v>7610</v>
      </c>
      <c r="B1460" s="832" t="s">
        <v>6418</v>
      </c>
      <c r="C1460" s="832" t="s">
        <v>6412</v>
      </c>
      <c r="D1460" s="832" t="s">
        <v>6482</v>
      </c>
      <c r="E1460" s="832" t="s">
        <v>6483</v>
      </c>
      <c r="F1460" s="849"/>
      <c r="G1460" s="849"/>
      <c r="H1460" s="849"/>
      <c r="I1460" s="849"/>
      <c r="J1460" s="849">
        <v>2</v>
      </c>
      <c r="K1460" s="849">
        <v>242</v>
      </c>
      <c r="L1460" s="849">
        <v>1</v>
      </c>
      <c r="M1460" s="849">
        <v>121</v>
      </c>
      <c r="N1460" s="849"/>
      <c r="O1460" s="849"/>
      <c r="P1460" s="837"/>
      <c r="Q1460" s="850"/>
    </row>
    <row r="1461" spans="1:17" ht="14.45" customHeight="1" x14ac:dyDescent="0.2">
      <c r="A1461" s="831" t="s">
        <v>7610</v>
      </c>
      <c r="B1461" s="832" t="s">
        <v>6418</v>
      </c>
      <c r="C1461" s="832" t="s">
        <v>6412</v>
      </c>
      <c r="D1461" s="832" t="s">
        <v>6536</v>
      </c>
      <c r="E1461" s="832" t="s">
        <v>6535</v>
      </c>
      <c r="F1461" s="849">
        <v>2</v>
      </c>
      <c r="G1461" s="849">
        <v>1490</v>
      </c>
      <c r="H1461" s="849">
        <v>0.49932975871313673</v>
      </c>
      <c r="I1461" s="849">
        <v>745</v>
      </c>
      <c r="J1461" s="849">
        <v>4</v>
      </c>
      <c r="K1461" s="849">
        <v>2984</v>
      </c>
      <c r="L1461" s="849">
        <v>1</v>
      </c>
      <c r="M1461" s="849">
        <v>746</v>
      </c>
      <c r="N1461" s="849"/>
      <c r="O1461" s="849"/>
      <c r="P1461" s="837"/>
      <c r="Q1461" s="850"/>
    </row>
    <row r="1462" spans="1:17" ht="14.45" customHeight="1" x14ac:dyDescent="0.2">
      <c r="A1462" s="831" t="s">
        <v>7610</v>
      </c>
      <c r="B1462" s="832" t="s">
        <v>6418</v>
      </c>
      <c r="C1462" s="832" t="s">
        <v>6412</v>
      </c>
      <c r="D1462" s="832" t="s">
        <v>6522</v>
      </c>
      <c r="E1462" s="832" t="s">
        <v>6523</v>
      </c>
      <c r="F1462" s="849">
        <v>3</v>
      </c>
      <c r="G1462" s="849">
        <v>921</v>
      </c>
      <c r="H1462" s="849">
        <v>1.4951298701298701</v>
      </c>
      <c r="I1462" s="849">
        <v>307</v>
      </c>
      <c r="J1462" s="849">
        <v>2</v>
      </c>
      <c r="K1462" s="849">
        <v>616</v>
      </c>
      <c r="L1462" s="849">
        <v>1</v>
      </c>
      <c r="M1462" s="849">
        <v>308</v>
      </c>
      <c r="N1462" s="849"/>
      <c r="O1462" s="849"/>
      <c r="P1462" s="837"/>
      <c r="Q1462" s="850"/>
    </row>
    <row r="1463" spans="1:17" ht="14.45" customHeight="1" x14ac:dyDescent="0.2">
      <c r="A1463" s="831" t="s">
        <v>7610</v>
      </c>
      <c r="B1463" s="832" t="s">
        <v>6418</v>
      </c>
      <c r="C1463" s="832" t="s">
        <v>6412</v>
      </c>
      <c r="D1463" s="832" t="s">
        <v>6524</v>
      </c>
      <c r="E1463" s="832" t="s">
        <v>6519</v>
      </c>
      <c r="F1463" s="849">
        <v>1</v>
      </c>
      <c r="G1463" s="849">
        <v>178</v>
      </c>
      <c r="H1463" s="849">
        <v>0.994413407821229</v>
      </c>
      <c r="I1463" s="849">
        <v>178</v>
      </c>
      <c r="J1463" s="849">
        <v>1</v>
      </c>
      <c r="K1463" s="849">
        <v>179</v>
      </c>
      <c r="L1463" s="849">
        <v>1</v>
      </c>
      <c r="M1463" s="849">
        <v>179</v>
      </c>
      <c r="N1463" s="849"/>
      <c r="O1463" s="849"/>
      <c r="P1463" s="837"/>
      <c r="Q1463" s="850"/>
    </row>
    <row r="1464" spans="1:17" ht="14.45" customHeight="1" x14ac:dyDescent="0.2">
      <c r="A1464" s="831" t="s">
        <v>7610</v>
      </c>
      <c r="B1464" s="832" t="s">
        <v>6418</v>
      </c>
      <c r="C1464" s="832" t="s">
        <v>6412</v>
      </c>
      <c r="D1464" s="832" t="s">
        <v>6525</v>
      </c>
      <c r="E1464" s="832" t="s">
        <v>6523</v>
      </c>
      <c r="F1464" s="849">
        <v>1</v>
      </c>
      <c r="G1464" s="849">
        <v>380</v>
      </c>
      <c r="H1464" s="849">
        <v>0.24934383202099739</v>
      </c>
      <c r="I1464" s="849">
        <v>380</v>
      </c>
      <c r="J1464" s="849">
        <v>4</v>
      </c>
      <c r="K1464" s="849">
        <v>1524</v>
      </c>
      <c r="L1464" s="849">
        <v>1</v>
      </c>
      <c r="M1464" s="849">
        <v>381</v>
      </c>
      <c r="N1464" s="849">
        <v>1</v>
      </c>
      <c r="O1464" s="849">
        <v>385</v>
      </c>
      <c r="P1464" s="837">
        <v>0.25262467191601051</v>
      </c>
      <c r="Q1464" s="850">
        <v>385</v>
      </c>
    </row>
    <row r="1465" spans="1:17" ht="14.45" customHeight="1" x14ac:dyDescent="0.2">
      <c r="A1465" s="831" t="s">
        <v>7610</v>
      </c>
      <c r="B1465" s="832" t="s">
        <v>6418</v>
      </c>
      <c r="C1465" s="832" t="s">
        <v>6412</v>
      </c>
      <c r="D1465" s="832" t="s">
        <v>6529</v>
      </c>
      <c r="E1465" s="832" t="s">
        <v>6530</v>
      </c>
      <c r="F1465" s="849">
        <v>5</v>
      </c>
      <c r="G1465" s="849">
        <v>3020</v>
      </c>
      <c r="H1465" s="849"/>
      <c r="I1465" s="849">
        <v>604</v>
      </c>
      <c r="J1465" s="849"/>
      <c r="K1465" s="849"/>
      <c r="L1465" s="849"/>
      <c r="M1465" s="849"/>
      <c r="N1465" s="849"/>
      <c r="O1465" s="849"/>
      <c r="P1465" s="837"/>
      <c r="Q1465" s="850"/>
    </row>
    <row r="1466" spans="1:17" ht="14.45" customHeight="1" x14ac:dyDescent="0.2">
      <c r="A1466" s="831" t="s">
        <v>7610</v>
      </c>
      <c r="B1466" s="832" t="s">
        <v>6418</v>
      </c>
      <c r="C1466" s="832" t="s">
        <v>6412</v>
      </c>
      <c r="D1466" s="832" t="s">
        <v>6580</v>
      </c>
      <c r="E1466" s="832" t="s">
        <v>6497</v>
      </c>
      <c r="F1466" s="849"/>
      <c r="G1466" s="849"/>
      <c r="H1466" s="849"/>
      <c r="I1466" s="849"/>
      <c r="J1466" s="849"/>
      <c r="K1466" s="849"/>
      <c r="L1466" s="849"/>
      <c r="M1466" s="849"/>
      <c r="N1466" s="849">
        <v>1</v>
      </c>
      <c r="O1466" s="849">
        <v>627</v>
      </c>
      <c r="P1466" s="837"/>
      <c r="Q1466" s="850">
        <v>627</v>
      </c>
    </row>
    <row r="1467" spans="1:17" ht="14.45" customHeight="1" x14ac:dyDescent="0.2">
      <c r="A1467" s="831" t="s">
        <v>7611</v>
      </c>
      <c r="B1467" s="832" t="s">
        <v>6418</v>
      </c>
      <c r="C1467" s="832" t="s">
        <v>6449</v>
      </c>
      <c r="D1467" s="832" t="s">
        <v>6586</v>
      </c>
      <c r="E1467" s="832" t="s">
        <v>6587</v>
      </c>
      <c r="F1467" s="849"/>
      <c r="G1467" s="849"/>
      <c r="H1467" s="849"/>
      <c r="I1467" s="849"/>
      <c r="J1467" s="849">
        <v>1</v>
      </c>
      <c r="K1467" s="849">
        <v>2310</v>
      </c>
      <c r="L1467" s="849">
        <v>1</v>
      </c>
      <c r="M1467" s="849">
        <v>2310</v>
      </c>
      <c r="N1467" s="849"/>
      <c r="O1467" s="849"/>
      <c r="P1467" s="837"/>
      <c r="Q1467" s="850"/>
    </row>
    <row r="1468" spans="1:17" ht="14.45" customHeight="1" x14ac:dyDescent="0.2">
      <c r="A1468" s="831" t="s">
        <v>7611</v>
      </c>
      <c r="B1468" s="832" t="s">
        <v>6418</v>
      </c>
      <c r="C1468" s="832" t="s">
        <v>6449</v>
      </c>
      <c r="D1468" s="832" t="s">
        <v>6500</v>
      </c>
      <c r="E1468" s="832" t="s">
        <v>6501</v>
      </c>
      <c r="F1468" s="849">
        <v>3</v>
      </c>
      <c r="G1468" s="849">
        <v>2714.25</v>
      </c>
      <c r="H1468" s="849">
        <v>1.5</v>
      </c>
      <c r="I1468" s="849">
        <v>904.75</v>
      </c>
      <c r="J1468" s="849">
        <v>2</v>
      </c>
      <c r="K1468" s="849">
        <v>1809.5</v>
      </c>
      <c r="L1468" s="849">
        <v>1</v>
      </c>
      <c r="M1468" s="849">
        <v>904.75</v>
      </c>
      <c r="N1468" s="849">
        <v>1</v>
      </c>
      <c r="O1468" s="849">
        <v>904.75</v>
      </c>
      <c r="P1468" s="837">
        <v>0.5</v>
      </c>
      <c r="Q1468" s="850">
        <v>904.75</v>
      </c>
    </row>
    <row r="1469" spans="1:17" ht="14.45" customHeight="1" x14ac:dyDescent="0.2">
      <c r="A1469" s="831" t="s">
        <v>7611</v>
      </c>
      <c r="B1469" s="832" t="s">
        <v>6418</v>
      </c>
      <c r="C1469" s="832" t="s">
        <v>6412</v>
      </c>
      <c r="D1469" s="832" t="s">
        <v>6569</v>
      </c>
      <c r="E1469" s="832" t="s">
        <v>6570</v>
      </c>
      <c r="F1469" s="849">
        <v>8</v>
      </c>
      <c r="G1469" s="849">
        <v>1568</v>
      </c>
      <c r="H1469" s="849"/>
      <c r="I1469" s="849">
        <v>196</v>
      </c>
      <c r="J1469" s="849"/>
      <c r="K1469" s="849"/>
      <c r="L1469" s="849"/>
      <c r="M1469" s="849"/>
      <c r="N1469" s="849">
        <v>1</v>
      </c>
      <c r="O1469" s="849">
        <v>199</v>
      </c>
      <c r="P1469" s="837"/>
      <c r="Q1469" s="850">
        <v>199</v>
      </c>
    </row>
    <row r="1470" spans="1:17" ht="14.45" customHeight="1" x14ac:dyDescent="0.2">
      <c r="A1470" s="831" t="s">
        <v>7611</v>
      </c>
      <c r="B1470" s="832" t="s">
        <v>6418</v>
      </c>
      <c r="C1470" s="832" t="s">
        <v>6412</v>
      </c>
      <c r="D1470" s="832" t="s">
        <v>6464</v>
      </c>
      <c r="E1470" s="832" t="s">
        <v>6465</v>
      </c>
      <c r="F1470" s="849">
        <v>1</v>
      </c>
      <c r="G1470" s="849">
        <v>37</v>
      </c>
      <c r="H1470" s="849"/>
      <c r="I1470" s="849">
        <v>37</v>
      </c>
      <c r="J1470" s="849"/>
      <c r="K1470" s="849"/>
      <c r="L1470" s="849"/>
      <c r="M1470" s="849"/>
      <c r="N1470" s="849"/>
      <c r="O1470" s="849"/>
      <c r="P1470" s="837"/>
      <c r="Q1470" s="850"/>
    </row>
    <row r="1471" spans="1:17" ht="14.45" customHeight="1" x14ac:dyDescent="0.2">
      <c r="A1471" s="831" t="s">
        <v>7611</v>
      </c>
      <c r="B1471" s="832" t="s">
        <v>6418</v>
      </c>
      <c r="C1471" s="832" t="s">
        <v>6412</v>
      </c>
      <c r="D1471" s="832" t="s">
        <v>6470</v>
      </c>
      <c r="E1471" s="832" t="s">
        <v>6471</v>
      </c>
      <c r="F1471" s="849">
        <v>9</v>
      </c>
      <c r="G1471" s="849">
        <v>2259</v>
      </c>
      <c r="H1471" s="849">
        <v>1.2806122448979591</v>
      </c>
      <c r="I1471" s="849">
        <v>251</v>
      </c>
      <c r="J1471" s="849">
        <v>7</v>
      </c>
      <c r="K1471" s="849">
        <v>1764</v>
      </c>
      <c r="L1471" s="849">
        <v>1</v>
      </c>
      <c r="M1471" s="849">
        <v>252</v>
      </c>
      <c r="N1471" s="849">
        <v>10</v>
      </c>
      <c r="O1471" s="849">
        <v>2540</v>
      </c>
      <c r="P1471" s="837">
        <v>1.4399092970521541</v>
      </c>
      <c r="Q1471" s="850">
        <v>254</v>
      </c>
    </row>
    <row r="1472" spans="1:17" ht="14.45" customHeight="1" x14ac:dyDescent="0.2">
      <c r="A1472" s="831" t="s">
        <v>7611</v>
      </c>
      <c r="B1472" s="832" t="s">
        <v>6418</v>
      </c>
      <c r="C1472" s="832" t="s">
        <v>6412</v>
      </c>
      <c r="D1472" s="832" t="s">
        <v>6504</v>
      </c>
      <c r="E1472" s="832" t="s">
        <v>6505</v>
      </c>
      <c r="F1472" s="849"/>
      <c r="G1472" s="849"/>
      <c r="H1472" s="849"/>
      <c r="I1472" s="849"/>
      <c r="J1472" s="849">
        <v>1</v>
      </c>
      <c r="K1472" s="849">
        <v>332</v>
      </c>
      <c r="L1472" s="849">
        <v>1</v>
      </c>
      <c r="M1472" s="849">
        <v>332</v>
      </c>
      <c r="N1472" s="849"/>
      <c r="O1472" s="849"/>
      <c r="P1472" s="837"/>
      <c r="Q1472" s="850"/>
    </row>
    <row r="1473" spans="1:17" ht="14.45" customHeight="1" x14ac:dyDescent="0.2">
      <c r="A1473" s="831" t="s">
        <v>7611</v>
      </c>
      <c r="B1473" s="832" t="s">
        <v>6418</v>
      </c>
      <c r="C1473" s="832" t="s">
        <v>6412</v>
      </c>
      <c r="D1473" s="832" t="s">
        <v>6510</v>
      </c>
      <c r="E1473" s="832" t="s">
        <v>6507</v>
      </c>
      <c r="F1473" s="849"/>
      <c r="G1473" s="849"/>
      <c r="H1473" s="849"/>
      <c r="I1473" s="849"/>
      <c r="J1473" s="849">
        <v>2</v>
      </c>
      <c r="K1473" s="849">
        <v>1138</v>
      </c>
      <c r="L1473" s="849">
        <v>1</v>
      </c>
      <c r="M1473" s="849">
        <v>569</v>
      </c>
      <c r="N1473" s="849"/>
      <c r="O1473" s="849"/>
      <c r="P1473" s="837"/>
      <c r="Q1473" s="850"/>
    </row>
    <row r="1474" spans="1:17" ht="14.45" customHeight="1" x14ac:dyDescent="0.2">
      <c r="A1474" s="831" t="s">
        <v>7611</v>
      </c>
      <c r="B1474" s="832" t="s">
        <v>6418</v>
      </c>
      <c r="C1474" s="832" t="s">
        <v>6412</v>
      </c>
      <c r="D1474" s="832" t="s">
        <v>6534</v>
      </c>
      <c r="E1474" s="832" t="s">
        <v>6535</v>
      </c>
      <c r="F1474" s="849">
        <v>14</v>
      </c>
      <c r="G1474" s="849">
        <v>11452</v>
      </c>
      <c r="H1474" s="849">
        <v>0.55931623931623931</v>
      </c>
      <c r="I1474" s="849">
        <v>818</v>
      </c>
      <c r="J1474" s="849">
        <v>25</v>
      </c>
      <c r="K1474" s="849">
        <v>20475</v>
      </c>
      <c r="L1474" s="849">
        <v>1</v>
      </c>
      <c r="M1474" s="849">
        <v>819</v>
      </c>
      <c r="N1474" s="849">
        <v>19</v>
      </c>
      <c r="O1474" s="849">
        <v>15637</v>
      </c>
      <c r="P1474" s="837">
        <v>0.76371184371184375</v>
      </c>
      <c r="Q1474" s="850">
        <v>823</v>
      </c>
    </row>
    <row r="1475" spans="1:17" ht="14.45" customHeight="1" x14ac:dyDescent="0.2">
      <c r="A1475" s="831" t="s">
        <v>7611</v>
      </c>
      <c r="B1475" s="832" t="s">
        <v>6418</v>
      </c>
      <c r="C1475" s="832" t="s">
        <v>6412</v>
      </c>
      <c r="D1475" s="832" t="s">
        <v>6512</v>
      </c>
      <c r="E1475" s="832" t="s">
        <v>6513</v>
      </c>
      <c r="F1475" s="849"/>
      <c r="G1475" s="849"/>
      <c r="H1475" s="849"/>
      <c r="I1475" s="849"/>
      <c r="J1475" s="849"/>
      <c r="K1475" s="849"/>
      <c r="L1475" s="849"/>
      <c r="M1475" s="849"/>
      <c r="N1475" s="849">
        <v>1</v>
      </c>
      <c r="O1475" s="849">
        <v>468</v>
      </c>
      <c r="P1475" s="837"/>
      <c r="Q1475" s="850">
        <v>468</v>
      </c>
    </row>
    <row r="1476" spans="1:17" ht="14.45" customHeight="1" x14ac:dyDescent="0.2">
      <c r="A1476" s="831" t="s">
        <v>7611</v>
      </c>
      <c r="B1476" s="832" t="s">
        <v>6418</v>
      </c>
      <c r="C1476" s="832" t="s">
        <v>6412</v>
      </c>
      <c r="D1476" s="832" t="s">
        <v>6518</v>
      </c>
      <c r="E1476" s="832" t="s">
        <v>6519</v>
      </c>
      <c r="F1476" s="849">
        <v>3</v>
      </c>
      <c r="G1476" s="849">
        <v>645</v>
      </c>
      <c r="H1476" s="849">
        <v>0.75</v>
      </c>
      <c r="I1476" s="849">
        <v>215</v>
      </c>
      <c r="J1476" s="849">
        <v>4</v>
      </c>
      <c r="K1476" s="849">
        <v>860</v>
      </c>
      <c r="L1476" s="849">
        <v>1</v>
      </c>
      <c r="M1476" s="849">
        <v>215</v>
      </c>
      <c r="N1476" s="849">
        <v>3</v>
      </c>
      <c r="O1476" s="849">
        <v>651</v>
      </c>
      <c r="P1476" s="837">
        <v>0.75697674418604655</v>
      </c>
      <c r="Q1476" s="850">
        <v>217</v>
      </c>
    </row>
    <row r="1477" spans="1:17" ht="14.45" customHeight="1" x14ac:dyDescent="0.2">
      <c r="A1477" s="831" t="s">
        <v>7611</v>
      </c>
      <c r="B1477" s="832" t="s">
        <v>6418</v>
      </c>
      <c r="C1477" s="832" t="s">
        <v>6412</v>
      </c>
      <c r="D1477" s="832" t="s">
        <v>6474</v>
      </c>
      <c r="E1477" s="832" t="s">
        <v>6475</v>
      </c>
      <c r="F1477" s="849">
        <v>1</v>
      </c>
      <c r="G1477" s="849">
        <v>355</v>
      </c>
      <c r="H1477" s="849"/>
      <c r="I1477" s="849">
        <v>355</v>
      </c>
      <c r="J1477" s="849"/>
      <c r="K1477" s="849"/>
      <c r="L1477" s="849"/>
      <c r="M1477" s="849"/>
      <c r="N1477" s="849"/>
      <c r="O1477" s="849"/>
      <c r="P1477" s="837"/>
      <c r="Q1477" s="850"/>
    </row>
    <row r="1478" spans="1:17" ht="14.45" customHeight="1" x14ac:dyDescent="0.2">
      <c r="A1478" s="831" t="s">
        <v>7611</v>
      </c>
      <c r="B1478" s="832" t="s">
        <v>6418</v>
      </c>
      <c r="C1478" s="832" t="s">
        <v>6412</v>
      </c>
      <c r="D1478" s="832" t="s">
        <v>6520</v>
      </c>
      <c r="E1478" s="832" t="s">
        <v>6521</v>
      </c>
      <c r="F1478" s="849">
        <v>29</v>
      </c>
      <c r="G1478" s="849">
        <v>2465</v>
      </c>
      <c r="H1478" s="849">
        <v>0.95542635658914732</v>
      </c>
      <c r="I1478" s="849">
        <v>85</v>
      </c>
      <c r="J1478" s="849">
        <v>30</v>
      </c>
      <c r="K1478" s="849">
        <v>2580</v>
      </c>
      <c r="L1478" s="849">
        <v>1</v>
      </c>
      <c r="M1478" s="849">
        <v>86</v>
      </c>
      <c r="N1478" s="849">
        <v>25</v>
      </c>
      <c r="O1478" s="849">
        <v>2200</v>
      </c>
      <c r="P1478" s="837">
        <v>0.8527131782945736</v>
      </c>
      <c r="Q1478" s="850">
        <v>88</v>
      </c>
    </row>
    <row r="1479" spans="1:17" ht="14.45" customHeight="1" x14ac:dyDescent="0.2">
      <c r="A1479" s="831" t="s">
        <v>7611</v>
      </c>
      <c r="B1479" s="832" t="s">
        <v>6418</v>
      </c>
      <c r="C1479" s="832" t="s">
        <v>6412</v>
      </c>
      <c r="D1479" s="832" t="s">
        <v>6573</v>
      </c>
      <c r="E1479" s="832" t="s">
        <v>6535</v>
      </c>
      <c r="F1479" s="849">
        <v>4</v>
      </c>
      <c r="G1479" s="849">
        <v>3808</v>
      </c>
      <c r="H1479" s="849">
        <v>0.36325479347515022</v>
      </c>
      <c r="I1479" s="849">
        <v>952</v>
      </c>
      <c r="J1479" s="849">
        <v>11</v>
      </c>
      <c r="K1479" s="849">
        <v>10483</v>
      </c>
      <c r="L1479" s="849">
        <v>1</v>
      </c>
      <c r="M1479" s="849">
        <v>953</v>
      </c>
      <c r="N1479" s="849">
        <v>4</v>
      </c>
      <c r="O1479" s="849">
        <v>3824</v>
      </c>
      <c r="P1479" s="837">
        <v>0.36478107412000382</v>
      </c>
      <c r="Q1479" s="850">
        <v>956</v>
      </c>
    </row>
    <row r="1480" spans="1:17" ht="14.45" customHeight="1" x14ac:dyDescent="0.2">
      <c r="A1480" s="831" t="s">
        <v>7611</v>
      </c>
      <c r="B1480" s="832" t="s">
        <v>6418</v>
      </c>
      <c r="C1480" s="832" t="s">
        <v>6412</v>
      </c>
      <c r="D1480" s="832" t="s">
        <v>6482</v>
      </c>
      <c r="E1480" s="832" t="s">
        <v>6483</v>
      </c>
      <c r="F1480" s="849"/>
      <c r="G1480" s="849"/>
      <c r="H1480" s="849"/>
      <c r="I1480" s="849"/>
      <c r="J1480" s="849"/>
      <c r="K1480" s="849"/>
      <c r="L1480" s="849"/>
      <c r="M1480" s="849"/>
      <c r="N1480" s="849">
        <v>10</v>
      </c>
      <c r="O1480" s="849">
        <v>1220</v>
      </c>
      <c r="P1480" s="837"/>
      <c r="Q1480" s="850">
        <v>122</v>
      </c>
    </row>
    <row r="1481" spans="1:17" ht="14.45" customHeight="1" x14ac:dyDescent="0.2">
      <c r="A1481" s="831" t="s">
        <v>7611</v>
      </c>
      <c r="B1481" s="832" t="s">
        <v>6418</v>
      </c>
      <c r="C1481" s="832" t="s">
        <v>6412</v>
      </c>
      <c r="D1481" s="832" t="s">
        <v>6536</v>
      </c>
      <c r="E1481" s="832" t="s">
        <v>6535</v>
      </c>
      <c r="F1481" s="849">
        <v>17</v>
      </c>
      <c r="G1481" s="849">
        <v>12665</v>
      </c>
      <c r="H1481" s="849"/>
      <c r="I1481" s="849">
        <v>745</v>
      </c>
      <c r="J1481" s="849"/>
      <c r="K1481" s="849"/>
      <c r="L1481" s="849"/>
      <c r="M1481" s="849"/>
      <c r="N1481" s="849">
        <v>2</v>
      </c>
      <c r="O1481" s="849">
        <v>1496</v>
      </c>
      <c r="P1481" s="837"/>
      <c r="Q1481" s="850">
        <v>748</v>
      </c>
    </row>
    <row r="1482" spans="1:17" ht="14.45" customHeight="1" x14ac:dyDescent="0.2">
      <c r="A1482" s="831" t="s">
        <v>7611</v>
      </c>
      <c r="B1482" s="832" t="s">
        <v>6418</v>
      </c>
      <c r="C1482" s="832" t="s">
        <v>6412</v>
      </c>
      <c r="D1482" s="832" t="s">
        <v>6537</v>
      </c>
      <c r="E1482" s="832" t="s">
        <v>6538</v>
      </c>
      <c r="F1482" s="849">
        <v>40</v>
      </c>
      <c r="G1482" s="849">
        <v>21720</v>
      </c>
      <c r="H1482" s="849">
        <v>1.9012605042016806</v>
      </c>
      <c r="I1482" s="849">
        <v>543</v>
      </c>
      <c r="J1482" s="849">
        <v>21</v>
      </c>
      <c r="K1482" s="849">
        <v>11424</v>
      </c>
      <c r="L1482" s="849">
        <v>1</v>
      </c>
      <c r="M1482" s="849">
        <v>544</v>
      </c>
      <c r="N1482" s="849">
        <v>19</v>
      </c>
      <c r="O1482" s="849">
        <v>10374</v>
      </c>
      <c r="P1482" s="837">
        <v>0.90808823529411764</v>
      </c>
      <c r="Q1482" s="850">
        <v>546</v>
      </c>
    </row>
    <row r="1483" spans="1:17" ht="14.45" customHeight="1" x14ac:dyDescent="0.2">
      <c r="A1483" s="831" t="s">
        <v>7611</v>
      </c>
      <c r="B1483" s="832" t="s">
        <v>6418</v>
      </c>
      <c r="C1483" s="832" t="s">
        <v>6412</v>
      </c>
      <c r="D1483" s="832" t="s">
        <v>6525</v>
      </c>
      <c r="E1483" s="832" t="s">
        <v>6523</v>
      </c>
      <c r="F1483" s="849"/>
      <c r="G1483" s="849"/>
      <c r="H1483" s="849"/>
      <c r="I1483" s="849"/>
      <c r="J1483" s="849"/>
      <c r="K1483" s="849"/>
      <c r="L1483" s="849"/>
      <c r="M1483" s="849"/>
      <c r="N1483" s="849">
        <v>5</v>
      </c>
      <c r="O1483" s="849">
        <v>1925</v>
      </c>
      <c r="P1483" s="837"/>
      <c r="Q1483" s="850">
        <v>385</v>
      </c>
    </row>
    <row r="1484" spans="1:17" ht="14.45" customHeight="1" x14ac:dyDescent="0.2">
      <c r="A1484" s="831" t="s">
        <v>7611</v>
      </c>
      <c r="B1484" s="832" t="s">
        <v>6418</v>
      </c>
      <c r="C1484" s="832" t="s">
        <v>6412</v>
      </c>
      <c r="D1484" s="832" t="s">
        <v>6576</v>
      </c>
      <c r="E1484" s="832" t="s">
        <v>6577</v>
      </c>
      <c r="F1484" s="849">
        <v>1</v>
      </c>
      <c r="G1484" s="849">
        <v>100</v>
      </c>
      <c r="H1484" s="849"/>
      <c r="I1484" s="849">
        <v>100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5" customHeight="1" x14ac:dyDescent="0.2">
      <c r="A1485" s="831" t="s">
        <v>7611</v>
      </c>
      <c r="B1485" s="832" t="s">
        <v>6418</v>
      </c>
      <c r="C1485" s="832" t="s">
        <v>6412</v>
      </c>
      <c r="D1485" s="832" t="s">
        <v>6578</v>
      </c>
      <c r="E1485" s="832" t="s">
        <v>6535</v>
      </c>
      <c r="F1485" s="849">
        <v>9</v>
      </c>
      <c r="G1485" s="849">
        <v>9315</v>
      </c>
      <c r="H1485" s="849"/>
      <c r="I1485" s="849">
        <v>1035</v>
      </c>
      <c r="J1485" s="849"/>
      <c r="K1485" s="849"/>
      <c r="L1485" s="849"/>
      <c r="M1485" s="849"/>
      <c r="N1485" s="849">
        <v>3</v>
      </c>
      <c r="O1485" s="849">
        <v>3120</v>
      </c>
      <c r="P1485" s="837"/>
      <c r="Q1485" s="850">
        <v>1040</v>
      </c>
    </row>
    <row r="1486" spans="1:17" ht="14.45" customHeight="1" x14ac:dyDescent="0.2">
      <c r="A1486" s="831" t="s">
        <v>7611</v>
      </c>
      <c r="B1486" s="832" t="s">
        <v>6418</v>
      </c>
      <c r="C1486" s="832" t="s">
        <v>6412</v>
      </c>
      <c r="D1486" s="832" t="s">
        <v>6579</v>
      </c>
      <c r="E1486" s="832" t="s">
        <v>6535</v>
      </c>
      <c r="F1486" s="849">
        <v>2</v>
      </c>
      <c r="G1486" s="849">
        <v>1758</v>
      </c>
      <c r="H1486" s="849"/>
      <c r="I1486" s="849">
        <v>879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5" customHeight="1" x14ac:dyDescent="0.2">
      <c r="A1487" s="831" t="s">
        <v>7612</v>
      </c>
      <c r="B1487" s="832" t="s">
        <v>6418</v>
      </c>
      <c r="C1487" s="832" t="s">
        <v>6449</v>
      </c>
      <c r="D1487" s="832" t="s">
        <v>6586</v>
      </c>
      <c r="E1487" s="832" t="s">
        <v>6587</v>
      </c>
      <c r="F1487" s="849">
        <v>12</v>
      </c>
      <c r="G1487" s="849">
        <v>27720</v>
      </c>
      <c r="H1487" s="849">
        <v>1</v>
      </c>
      <c r="I1487" s="849">
        <v>2310</v>
      </c>
      <c r="J1487" s="849">
        <v>12</v>
      </c>
      <c r="K1487" s="849">
        <v>27720</v>
      </c>
      <c r="L1487" s="849">
        <v>1</v>
      </c>
      <c r="M1487" s="849">
        <v>2310</v>
      </c>
      <c r="N1487" s="849">
        <v>16</v>
      </c>
      <c r="O1487" s="849">
        <v>33721.599999999999</v>
      </c>
      <c r="P1487" s="837">
        <v>1.2165079365079365</v>
      </c>
      <c r="Q1487" s="850">
        <v>2107.6</v>
      </c>
    </row>
    <row r="1488" spans="1:17" ht="14.45" customHeight="1" x14ac:dyDescent="0.2">
      <c r="A1488" s="831" t="s">
        <v>7612</v>
      </c>
      <c r="B1488" s="832" t="s">
        <v>6418</v>
      </c>
      <c r="C1488" s="832" t="s">
        <v>6449</v>
      </c>
      <c r="D1488" s="832" t="s">
        <v>6588</v>
      </c>
      <c r="E1488" s="832" t="s">
        <v>6589</v>
      </c>
      <c r="F1488" s="849"/>
      <c r="G1488" s="849"/>
      <c r="H1488" s="849"/>
      <c r="I1488" s="849"/>
      <c r="J1488" s="849">
        <v>1</v>
      </c>
      <c r="K1488" s="849">
        <v>2310</v>
      </c>
      <c r="L1488" s="849">
        <v>1</v>
      </c>
      <c r="M1488" s="849">
        <v>2310</v>
      </c>
      <c r="N1488" s="849">
        <v>1</v>
      </c>
      <c r="O1488" s="849">
        <v>1500.4</v>
      </c>
      <c r="P1488" s="837">
        <v>0.64952380952380961</v>
      </c>
      <c r="Q1488" s="850">
        <v>1500.4</v>
      </c>
    </row>
    <row r="1489" spans="1:17" ht="14.45" customHeight="1" x14ac:dyDescent="0.2">
      <c r="A1489" s="831" t="s">
        <v>7612</v>
      </c>
      <c r="B1489" s="832" t="s">
        <v>6418</v>
      </c>
      <c r="C1489" s="832" t="s">
        <v>6449</v>
      </c>
      <c r="D1489" s="832" t="s">
        <v>7613</v>
      </c>
      <c r="E1489" s="832" t="s">
        <v>7614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1</v>
      </c>
      <c r="O1489" s="849">
        <v>1854.3</v>
      </c>
      <c r="P1489" s="837"/>
      <c r="Q1489" s="850">
        <v>1854.3</v>
      </c>
    </row>
    <row r="1490" spans="1:17" ht="14.45" customHeight="1" x14ac:dyDescent="0.2">
      <c r="A1490" s="831" t="s">
        <v>7612</v>
      </c>
      <c r="B1490" s="832" t="s">
        <v>6418</v>
      </c>
      <c r="C1490" s="832" t="s">
        <v>6449</v>
      </c>
      <c r="D1490" s="832" t="s">
        <v>6500</v>
      </c>
      <c r="E1490" s="832" t="s">
        <v>6501</v>
      </c>
      <c r="F1490" s="849">
        <v>490</v>
      </c>
      <c r="G1490" s="849">
        <v>443327.5</v>
      </c>
      <c r="H1490" s="849">
        <v>1.4454277286135693</v>
      </c>
      <c r="I1490" s="849">
        <v>904.75</v>
      </c>
      <c r="J1490" s="849">
        <v>339</v>
      </c>
      <c r="K1490" s="849">
        <v>306710.25</v>
      </c>
      <c r="L1490" s="849">
        <v>1</v>
      </c>
      <c r="M1490" s="849">
        <v>904.75</v>
      </c>
      <c r="N1490" s="849">
        <v>165</v>
      </c>
      <c r="O1490" s="849">
        <v>149283.75</v>
      </c>
      <c r="P1490" s="837">
        <v>0.48672566371681414</v>
      </c>
      <c r="Q1490" s="850">
        <v>904.75</v>
      </c>
    </row>
    <row r="1491" spans="1:17" ht="14.45" customHeight="1" x14ac:dyDescent="0.2">
      <c r="A1491" s="831" t="s">
        <v>7612</v>
      </c>
      <c r="B1491" s="832" t="s">
        <v>6418</v>
      </c>
      <c r="C1491" s="832" t="s">
        <v>6449</v>
      </c>
      <c r="D1491" s="832" t="s">
        <v>6452</v>
      </c>
      <c r="E1491" s="832" t="s">
        <v>6453</v>
      </c>
      <c r="F1491" s="849">
        <v>2</v>
      </c>
      <c r="G1491" s="849">
        <v>485.28</v>
      </c>
      <c r="H1491" s="849">
        <v>0.16666666666666669</v>
      </c>
      <c r="I1491" s="849">
        <v>242.64</v>
      </c>
      <c r="J1491" s="849">
        <v>12</v>
      </c>
      <c r="K1491" s="849">
        <v>2911.6799999999994</v>
      </c>
      <c r="L1491" s="849">
        <v>1</v>
      </c>
      <c r="M1491" s="849">
        <v>242.63999999999996</v>
      </c>
      <c r="N1491" s="849">
        <v>8</v>
      </c>
      <c r="O1491" s="849">
        <v>1941.1199999999994</v>
      </c>
      <c r="P1491" s="837">
        <v>0.66666666666666663</v>
      </c>
      <c r="Q1491" s="850">
        <v>242.63999999999993</v>
      </c>
    </row>
    <row r="1492" spans="1:17" ht="14.45" customHeight="1" x14ac:dyDescent="0.2">
      <c r="A1492" s="831" t="s">
        <v>7612</v>
      </c>
      <c r="B1492" s="832" t="s">
        <v>6418</v>
      </c>
      <c r="C1492" s="832" t="s">
        <v>6449</v>
      </c>
      <c r="D1492" s="832" t="s">
        <v>6454</v>
      </c>
      <c r="E1492" s="832" t="s">
        <v>6455</v>
      </c>
      <c r="F1492" s="849">
        <v>1</v>
      </c>
      <c r="G1492" s="849">
        <v>242.64</v>
      </c>
      <c r="H1492" s="849">
        <v>1</v>
      </c>
      <c r="I1492" s="849">
        <v>242.64</v>
      </c>
      <c r="J1492" s="849">
        <v>1</v>
      </c>
      <c r="K1492" s="849">
        <v>242.64</v>
      </c>
      <c r="L1492" s="849">
        <v>1</v>
      </c>
      <c r="M1492" s="849">
        <v>242.64</v>
      </c>
      <c r="N1492" s="849"/>
      <c r="O1492" s="849"/>
      <c r="P1492" s="837"/>
      <c r="Q1492" s="850"/>
    </row>
    <row r="1493" spans="1:17" ht="14.45" customHeight="1" x14ac:dyDescent="0.2">
      <c r="A1493" s="831" t="s">
        <v>7612</v>
      </c>
      <c r="B1493" s="832" t="s">
        <v>6418</v>
      </c>
      <c r="C1493" s="832" t="s">
        <v>6449</v>
      </c>
      <c r="D1493" s="832" t="s">
        <v>7615</v>
      </c>
      <c r="E1493" s="832" t="s">
        <v>7616</v>
      </c>
      <c r="F1493" s="849"/>
      <c r="G1493" s="849"/>
      <c r="H1493" s="849"/>
      <c r="I1493" s="849"/>
      <c r="J1493" s="849">
        <v>3</v>
      </c>
      <c r="K1493" s="849">
        <v>1710</v>
      </c>
      <c r="L1493" s="849">
        <v>1</v>
      </c>
      <c r="M1493" s="849">
        <v>570</v>
      </c>
      <c r="N1493" s="849"/>
      <c r="O1493" s="849"/>
      <c r="P1493" s="837"/>
      <c r="Q1493" s="850"/>
    </row>
    <row r="1494" spans="1:17" ht="14.45" customHeight="1" x14ac:dyDescent="0.2">
      <c r="A1494" s="831" t="s">
        <v>7612</v>
      </c>
      <c r="B1494" s="832" t="s">
        <v>6418</v>
      </c>
      <c r="C1494" s="832" t="s">
        <v>6449</v>
      </c>
      <c r="D1494" s="832" t="s">
        <v>6594</v>
      </c>
      <c r="E1494" s="832" t="s">
        <v>6595</v>
      </c>
      <c r="F1494" s="849"/>
      <c r="G1494" s="849"/>
      <c r="H1494" s="849"/>
      <c r="I1494" s="849"/>
      <c r="J1494" s="849">
        <v>1</v>
      </c>
      <c r="K1494" s="849">
        <v>1240.5</v>
      </c>
      <c r="L1494" s="849">
        <v>1</v>
      </c>
      <c r="M1494" s="849">
        <v>1240.5</v>
      </c>
      <c r="N1494" s="849"/>
      <c r="O1494" s="849"/>
      <c r="P1494" s="837"/>
      <c r="Q1494" s="850"/>
    </row>
    <row r="1495" spans="1:17" ht="14.45" customHeight="1" x14ac:dyDescent="0.2">
      <c r="A1495" s="831" t="s">
        <v>7612</v>
      </c>
      <c r="B1495" s="832" t="s">
        <v>6418</v>
      </c>
      <c r="C1495" s="832" t="s">
        <v>6412</v>
      </c>
      <c r="D1495" s="832" t="s">
        <v>6569</v>
      </c>
      <c r="E1495" s="832" t="s">
        <v>6570</v>
      </c>
      <c r="F1495" s="849">
        <v>139</v>
      </c>
      <c r="G1495" s="849">
        <v>27244</v>
      </c>
      <c r="H1495" s="849">
        <v>1.1487603305785123</v>
      </c>
      <c r="I1495" s="849">
        <v>196</v>
      </c>
      <c r="J1495" s="849">
        <v>121</v>
      </c>
      <c r="K1495" s="849">
        <v>23716</v>
      </c>
      <c r="L1495" s="849">
        <v>1</v>
      </c>
      <c r="M1495" s="849">
        <v>196</v>
      </c>
      <c r="N1495" s="849">
        <v>80</v>
      </c>
      <c r="O1495" s="849">
        <v>15920</v>
      </c>
      <c r="P1495" s="837">
        <v>0.67127677517287909</v>
      </c>
      <c r="Q1495" s="850">
        <v>199</v>
      </c>
    </row>
    <row r="1496" spans="1:17" ht="14.45" customHeight="1" x14ac:dyDescent="0.2">
      <c r="A1496" s="831" t="s">
        <v>7612</v>
      </c>
      <c r="B1496" s="832" t="s">
        <v>6418</v>
      </c>
      <c r="C1496" s="832" t="s">
        <v>6412</v>
      </c>
      <c r="D1496" s="832" t="s">
        <v>6571</v>
      </c>
      <c r="E1496" s="832" t="s">
        <v>6572</v>
      </c>
      <c r="F1496" s="849">
        <v>10</v>
      </c>
      <c r="G1496" s="849">
        <v>11590</v>
      </c>
      <c r="H1496" s="849">
        <v>2.4978448275862069</v>
      </c>
      <c r="I1496" s="849">
        <v>1159</v>
      </c>
      <c r="J1496" s="849">
        <v>4</v>
      </c>
      <c r="K1496" s="849">
        <v>4640</v>
      </c>
      <c r="L1496" s="849">
        <v>1</v>
      </c>
      <c r="M1496" s="849">
        <v>1160</v>
      </c>
      <c r="N1496" s="849"/>
      <c r="O1496" s="849"/>
      <c r="P1496" s="837"/>
      <c r="Q1496" s="850"/>
    </row>
    <row r="1497" spans="1:17" ht="14.45" customHeight="1" x14ac:dyDescent="0.2">
      <c r="A1497" s="831" t="s">
        <v>7612</v>
      </c>
      <c r="B1497" s="832" t="s">
        <v>6418</v>
      </c>
      <c r="C1497" s="832" t="s">
        <v>6412</v>
      </c>
      <c r="D1497" s="832" t="s">
        <v>6464</v>
      </c>
      <c r="E1497" s="832" t="s">
        <v>6465</v>
      </c>
      <c r="F1497" s="849">
        <v>1</v>
      </c>
      <c r="G1497" s="849">
        <v>37</v>
      </c>
      <c r="H1497" s="849"/>
      <c r="I1497" s="849">
        <v>37</v>
      </c>
      <c r="J1497" s="849"/>
      <c r="K1497" s="849"/>
      <c r="L1497" s="849"/>
      <c r="M1497" s="849"/>
      <c r="N1497" s="849"/>
      <c r="O1497" s="849"/>
      <c r="P1497" s="837"/>
      <c r="Q1497" s="850"/>
    </row>
    <row r="1498" spans="1:17" ht="14.45" customHeight="1" x14ac:dyDescent="0.2">
      <c r="A1498" s="831" t="s">
        <v>7612</v>
      </c>
      <c r="B1498" s="832" t="s">
        <v>6418</v>
      </c>
      <c r="C1498" s="832" t="s">
        <v>6412</v>
      </c>
      <c r="D1498" s="832" t="s">
        <v>6596</v>
      </c>
      <c r="E1498" s="832" t="s">
        <v>6597</v>
      </c>
      <c r="F1498" s="849"/>
      <c r="G1498" s="849"/>
      <c r="H1498" s="849"/>
      <c r="I1498" s="849"/>
      <c r="J1498" s="849">
        <v>6</v>
      </c>
      <c r="K1498" s="849">
        <v>4782</v>
      </c>
      <c r="L1498" s="849">
        <v>1</v>
      </c>
      <c r="M1498" s="849">
        <v>797</v>
      </c>
      <c r="N1498" s="849">
        <v>14</v>
      </c>
      <c r="O1498" s="849">
        <v>11200</v>
      </c>
      <c r="P1498" s="837">
        <v>2.342116269343371</v>
      </c>
      <c r="Q1498" s="850">
        <v>800</v>
      </c>
    </row>
    <row r="1499" spans="1:17" ht="14.45" customHeight="1" x14ac:dyDescent="0.2">
      <c r="A1499" s="831" t="s">
        <v>7612</v>
      </c>
      <c r="B1499" s="832" t="s">
        <v>6418</v>
      </c>
      <c r="C1499" s="832" t="s">
        <v>6412</v>
      </c>
      <c r="D1499" s="832" t="s">
        <v>6470</v>
      </c>
      <c r="E1499" s="832" t="s">
        <v>6471</v>
      </c>
      <c r="F1499" s="849">
        <v>1091</v>
      </c>
      <c r="G1499" s="849">
        <v>273841</v>
      </c>
      <c r="H1499" s="849">
        <v>0.922470827606651</v>
      </c>
      <c r="I1499" s="849">
        <v>251</v>
      </c>
      <c r="J1499" s="849">
        <v>1178</v>
      </c>
      <c r="K1499" s="849">
        <v>296856</v>
      </c>
      <c r="L1499" s="849">
        <v>1</v>
      </c>
      <c r="M1499" s="849">
        <v>252</v>
      </c>
      <c r="N1499" s="849">
        <v>1188</v>
      </c>
      <c r="O1499" s="849">
        <v>301752</v>
      </c>
      <c r="P1499" s="837">
        <v>1.0164928450157653</v>
      </c>
      <c r="Q1499" s="850">
        <v>254</v>
      </c>
    </row>
    <row r="1500" spans="1:17" ht="14.45" customHeight="1" x14ac:dyDescent="0.2">
      <c r="A1500" s="831" t="s">
        <v>7612</v>
      </c>
      <c r="B1500" s="832" t="s">
        <v>6418</v>
      </c>
      <c r="C1500" s="832" t="s">
        <v>6412</v>
      </c>
      <c r="D1500" s="832" t="s">
        <v>6502</v>
      </c>
      <c r="E1500" s="832" t="s">
        <v>6503</v>
      </c>
      <c r="F1500" s="849">
        <v>94</v>
      </c>
      <c r="G1500" s="849">
        <v>11844</v>
      </c>
      <c r="H1500" s="849">
        <v>1.8687283054591353</v>
      </c>
      <c r="I1500" s="849">
        <v>126</v>
      </c>
      <c r="J1500" s="849">
        <v>50</v>
      </c>
      <c r="K1500" s="849">
        <v>6338</v>
      </c>
      <c r="L1500" s="849">
        <v>1</v>
      </c>
      <c r="M1500" s="849">
        <v>126.76</v>
      </c>
      <c r="N1500" s="849">
        <v>87</v>
      </c>
      <c r="O1500" s="849">
        <v>10962</v>
      </c>
      <c r="P1500" s="837">
        <v>1.7295676869674976</v>
      </c>
      <c r="Q1500" s="850">
        <v>126</v>
      </c>
    </row>
    <row r="1501" spans="1:17" ht="14.45" customHeight="1" x14ac:dyDescent="0.2">
      <c r="A1501" s="831" t="s">
        <v>7612</v>
      </c>
      <c r="B1501" s="832" t="s">
        <v>6418</v>
      </c>
      <c r="C1501" s="832" t="s">
        <v>6412</v>
      </c>
      <c r="D1501" s="832" t="s">
        <v>6506</v>
      </c>
      <c r="E1501" s="832" t="s">
        <v>6507</v>
      </c>
      <c r="F1501" s="849">
        <v>8</v>
      </c>
      <c r="G1501" s="849">
        <v>3960</v>
      </c>
      <c r="H1501" s="849">
        <v>1.9959677419354838</v>
      </c>
      <c r="I1501" s="849">
        <v>495</v>
      </c>
      <c r="J1501" s="849">
        <v>4</v>
      </c>
      <c r="K1501" s="849">
        <v>1984</v>
      </c>
      <c r="L1501" s="849">
        <v>1</v>
      </c>
      <c r="M1501" s="849">
        <v>496</v>
      </c>
      <c r="N1501" s="849">
        <v>1</v>
      </c>
      <c r="O1501" s="849">
        <v>498</v>
      </c>
      <c r="P1501" s="837">
        <v>0.25100806451612906</v>
      </c>
      <c r="Q1501" s="850">
        <v>498</v>
      </c>
    </row>
    <row r="1502" spans="1:17" ht="14.45" customHeight="1" x14ac:dyDescent="0.2">
      <c r="A1502" s="831" t="s">
        <v>7612</v>
      </c>
      <c r="B1502" s="832" t="s">
        <v>6418</v>
      </c>
      <c r="C1502" s="832" t="s">
        <v>6412</v>
      </c>
      <c r="D1502" s="832" t="s">
        <v>6508</v>
      </c>
      <c r="E1502" s="832" t="s">
        <v>6509</v>
      </c>
      <c r="F1502" s="849">
        <v>12</v>
      </c>
      <c r="G1502" s="849">
        <v>8256</v>
      </c>
      <c r="H1502" s="849">
        <v>3.9941944847605226</v>
      </c>
      <c r="I1502" s="849">
        <v>688</v>
      </c>
      <c r="J1502" s="849">
        <v>3</v>
      </c>
      <c r="K1502" s="849">
        <v>2067</v>
      </c>
      <c r="L1502" s="849">
        <v>1</v>
      </c>
      <c r="M1502" s="849">
        <v>689</v>
      </c>
      <c r="N1502" s="849">
        <v>11</v>
      </c>
      <c r="O1502" s="849">
        <v>7601</v>
      </c>
      <c r="P1502" s="837">
        <v>3.6773101112723756</v>
      </c>
      <c r="Q1502" s="850">
        <v>691</v>
      </c>
    </row>
    <row r="1503" spans="1:17" ht="14.45" customHeight="1" x14ac:dyDescent="0.2">
      <c r="A1503" s="831" t="s">
        <v>7612</v>
      </c>
      <c r="B1503" s="832" t="s">
        <v>6418</v>
      </c>
      <c r="C1503" s="832" t="s">
        <v>6412</v>
      </c>
      <c r="D1503" s="832" t="s">
        <v>6598</v>
      </c>
      <c r="E1503" s="832" t="s">
        <v>6517</v>
      </c>
      <c r="F1503" s="849"/>
      <c r="G1503" s="849"/>
      <c r="H1503" s="849"/>
      <c r="I1503" s="849"/>
      <c r="J1503" s="849">
        <v>1</v>
      </c>
      <c r="K1503" s="849">
        <v>761</v>
      </c>
      <c r="L1503" s="849">
        <v>1</v>
      </c>
      <c r="M1503" s="849">
        <v>761</v>
      </c>
      <c r="N1503" s="849">
        <v>1</v>
      </c>
      <c r="O1503" s="849">
        <v>763</v>
      </c>
      <c r="P1503" s="837">
        <v>1.002628120893561</v>
      </c>
      <c r="Q1503" s="850">
        <v>763</v>
      </c>
    </row>
    <row r="1504" spans="1:17" ht="14.45" customHeight="1" x14ac:dyDescent="0.2">
      <c r="A1504" s="831" t="s">
        <v>7612</v>
      </c>
      <c r="B1504" s="832" t="s">
        <v>6418</v>
      </c>
      <c r="C1504" s="832" t="s">
        <v>6412</v>
      </c>
      <c r="D1504" s="832" t="s">
        <v>6510</v>
      </c>
      <c r="E1504" s="832" t="s">
        <v>6507</v>
      </c>
      <c r="F1504" s="849">
        <v>35</v>
      </c>
      <c r="G1504" s="849">
        <v>19880</v>
      </c>
      <c r="H1504" s="849">
        <v>2.0552052103794067</v>
      </c>
      <c r="I1504" s="849">
        <v>568</v>
      </c>
      <c r="J1504" s="849">
        <v>17</v>
      </c>
      <c r="K1504" s="849">
        <v>9673</v>
      </c>
      <c r="L1504" s="849">
        <v>1</v>
      </c>
      <c r="M1504" s="849">
        <v>569</v>
      </c>
      <c r="N1504" s="849">
        <v>13</v>
      </c>
      <c r="O1504" s="849">
        <v>7449</v>
      </c>
      <c r="P1504" s="837">
        <v>0.77008167062958754</v>
      </c>
      <c r="Q1504" s="850">
        <v>573</v>
      </c>
    </row>
    <row r="1505" spans="1:17" ht="14.45" customHeight="1" x14ac:dyDescent="0.2">
      <c r="A1505" s="831" t="s">
        <v>7612</v>
      </c>
      <c r="B1505" s="832" t="s">
        <v>6418</v>
      </c>
      <c r="C1505" s="832" t="s">
        <v>6412</v>
      </c>
      <c r="D1505" s="832" t="s">
        <v>6511</v>
      </c>
      <c r="E1505" s="832" t="s">
        <v>6509</v>
      </c>
      <c r="F1505" s="849">
        <v>45</v>
      </c>
      <c r="G1505" s="849">
        <v>34245</v>
      </c>
      <c r="H1505" s="849">
        <v>0.50495443687516584</v>
      </c>
      <c r="I1505" s="849">
        <v>761</v>
      </c>
      <c r="J1505" s="849">
        <v>89</v>
      </c>
      <c r="K1505" s="849">
        <v>67818</v>
      </c>
      <c r="L1505" s="849">
        <v>1</v>
      </c>
      <c r="M1505" s="849">
        <v>762</v>
      </c>
      <c r="N1505" s="849">
        <v>55</v>
      </c>
      <c r="O1505" s="849">
        <v>42130</v>
      </c>
      <c r="P1505" s="837">
        <v>0.62122150461529391</v>
      </c>
      <c r="Q1505" s="850">
        <v>766</v>
      </c>
    </row>
    <row r="1506" spans="1:17" ht="14.45" customHeight="1" x14ac:dyDescent="0.2">
      <c r="A1506" s="831" t="s">
        <v>7612</v>
      </c>
      <c r="B1506" s="832" t="s">
        <v>6418</v>
      </c>
      <c r="C1506" s="832" t="s">
        <v>6412</v>
      </c>
      <c r="D1506" s="832" t="s">
        <v>6534</v>
      </c>
      <c r="E1506" s="832" t="s">
        <v>6535</v>
      </c>
      <c r="F1506" s="849">
        <v>3591</v>
      </c>
      <c r="G1506" s="849">
        <v>2937438</v>
      </c>
      <c r="H1506" s="849">
        <v>0.98859299465694173</v>
      </c>
      <c r="I1506" s="849">
        <v>818</v>
      </c>
      <c r="J1506" s="849">
        <v>3628</v>
      </c>
      <c r="K1506" s="849">
        <v>2971332</v>
      </c>
      <c r="L1506" s="849">
        <v>1</v>
      </c>
      <c r="M1506" s="849">
        <v>819</v>
      </c>
      <c r="N1506" s="849">
        <v>3346</v>
      </c>
      <c r="O1506" s="849">
        <v>2753758</v>
      </c>
      <c r="P1506" s="837">
        <v>0.92677560097626255</v>
      </c>
      <c r="Q1506" s="850">
        <v>823</v>
      </c>
    </row>
    <row r="1507" spans="1:17" ht="14.45" customHeight="1" x14ac:dyDescent="0.2">
      <c r="A1507" s="831" t="s">
        <v>7612</v>
      </c>
      <c r="B1507" s="832" t="s">
        <v>6418</v>
      </c>
      <c r="C1507" s="832" t="s">
        <v>6412</v>
      </c>
      <c r="D1507" s="832" t="s">
        <v>6512</v>
      </c>
      <c r="E1507" s="832" t="s">
        <v>6513</v>
      </c>
      <c r="F1507" s="849">
        <v>1</v>
      </c>
      <c r="G1507" s="849">
        <v>462</v>
      </c>
      <c r="H1507" s="849">
        <v>0.49838187702265374</v>
      </c>
      <c r="I1507" s="849">
        <v>462</v>
      </c>
      <c r="J1507" s="849">
        <v>2</v>
      </c>
      <c r="K1507" s="849">
        <v>927</v>
      </c>
      <c r="L1507" s="849">
        <v>1</v>
      </c>
      <c r="M1507" s="849">
        <v>463.5</v>
      </c>
      <c r="N1507" s="849">
        <v>2</v>
      </c>
      <c r="O1507" s="849">
        <v>936</v>
      </c>
      <c r="P1507" s="837">
        <v>1.0097087378640777</v>
      </c>
      <c r="Q1507" s="850">
        <v>468</v>
      </c>
    </row>
    <row r="1508" spans="1:17" ht="14.45" customHeight="1" x14ac:dyDescent="0.2">
      <c r="A1508" s="831" t="s">
        <v>7612</v>
      </c>
      <c r="B1508" s="832" t="s">
        <v>6418</v>
      </c>
      <c r="C1508" s="832" t="s">
        <v>6412</v>
      </c>
      <c r="D1508" s="832" t="s">
        <v>6514</v>
      </c>
      <c r="E1508" s="832" t="s">
        <v>6493</v>
      </c>
      <c r="F1508" s="849">
        <v>1</v>
      </c>
      <c r="G1508" s="849">
        <v>446</v>
      </c>
      <c r="H1508" s="849">
        <v>0.2494407158836689</v>
      </c>
      <c r="I1508" s="849">
        <v>446</v>
      </c>
      <c r="J1508" s="849">
        <v>4</v>
      </c>
      <c r="K1508" s="849">
        <v>1788</v>
      </c>
      <c r="L1508" s="849">
        <v>1</v>
      </c>
      <c r="M1508" s="849">
        <v>447</v>
      </c>
      <c r="N1508" s="849">
        <v>3</v>
      </c>
      <c r="O1508" s="849">
        <v>1353</v>
      </c>
      <c r="P1508" s="837">
        <v>0.75671140939597314</v>
      </c>
      <c r="Q1508" s="850">
        <v>451</v>
      </c>
    </row>
    <row r="1509" spans="1:17" ht="14.45" customHeight="1" x14ac:dyDescent="0.2">
      <c r="A1509" s="831" t="s">
        <v>7612</v>
      </c>
      <c r="B1509" s="832" t="s">
        <v>6418</v>
      </c>
      <c r="C1509" s="832" t="s">
        <v>6412</v>
      </c>
      <c r="D1509" s="832" t="s">
        <v>6515</v>
      </c>
      <c r="E1509" s="832" t="s">
        <v>6491</v>
      </c>
      <c r="F1509" s="849">
        <v>114</v>
      </c>
      <c r="G1509" s="849">
        <v>82992</v>
      </c>
      <c r="H1509" s="849">
        <v>0.53880412906576636</v>
      </c>
      <c r="I1509" s="849">
        <v>728</v>
      </c>
      <c r="J1509" s="849">
        <v>211</v>
      </c>
      <c r="K1509" s="849">
        <v>154030</v>
      </c>
      <c r="L1509" s="849">
        <v>1</v>
      </c>
      <c r="M1509" s="849">
        <v>730</v>
      </c>
      <c r="N1509" s="849">
        <v>248</v>
      </c>
      <c r="O1509" s="849">
        <v>182280</v>
      </c>
      <c r="P1509" s="837">
        <v>1.1834058300331105</v>
      </c>
      <c r="Q1509" s="850">
        <v>735</v>
      </c>
    </row>
    <row r="1510" spans="1:17" ht="14.45" customHeight="1" x14ac:dyDescent="0.2">
      <c r="A1510" s="831" t="s">
        <v>7612</v>
      </c>
      <c r="B1510" s="832" t="s">
        <v>6418</v>
      </c>
      <c r="C1510" s="832" t="s">
        <v>6412</v>
      </c>
      <c r="D1510" s="832" t="s">
        <v>6516</v>
      </c>
      <c r="E1510" s="832" t="s">
        <v>6517</v>
      </c>
      <c r="F1510" s="849">
        <v>58</v>
      </c>
      <c r="G1510" s="849">
        <v>48314</v>
      </c>
      <c r="H1510" s="849">
        <v>0.37617178984085459</v>
      </c>
      <c r="I1510" s="849">
        <v>833</v>
      </c>
      <c r="J1510" s="849">
        <v>154</v>
      </c>
      <c r="K1510" s="849">
        <v>128436</v>
      </c>
      <c r="L1510" s="849">
        <v>1</v>
      </c>
      <c r="M1510" s="849">
        <v>834</v>
      </c>
      <c r="N1510" s="849">
        <v>199</v>
      </c>
      <c r="O1510" s="849">
        <v>166762</v>
      </c>
      <c r="P1510" s="837">
        <v>1.2984054314989566</v>
      </c>
      <c r="Q1510" s="850">
        <v>838</v>
      </c>
    </row>
    <row r="1511" spans="1:17" ht="14.45" customHeight="1" x14ac:dyDescent="0.2">
      <c r="A1511" s="831" t="s">
        <v>7612</v>
      </c>
      <c r="B1511" s="832" t="s">
        <v>6418</v>
      </c>
      <c r="C1511" s="832" t="s">
        <v>6412</v>
      </c>
      <c r="D1511" s="832" t="s">
        <v>6518</v>
      </c>
      <c r="E1511" s="832" t="s">
        <v>6519</v>
      </c>
      <c r="F1511" s="849">
        <v>898</v>
      </c>
      <c r="G1511" s="849">
        <v>193070</v>
      </c>
      <c r="H1511" s="849">
        <v>0.97186147186147187</v>
      </c>
      <c r="I1511" s="849">
        <v>215</v>
      </c>
      <c r="J1511" s="849">
        <v>924</v>
      </c>
      <c r="K1511" s="849">
        <v>198660</v>
      </c>
      <c r="L1511" s="849">
        <v>1</v>
      </c>
      <c r="M1511" s="849">
        <v>215</v>
      </c>
      <c r="N1511" s="849">
        <v>979</v>
      </c>
      <c r="O1511" s="849">
        <v>212443</v>
      </c>
      <c r="P1511" s="837">
        <v>1.0693798449612404</v>
      </c>
      <c r="Q1511" s="850">
        <v>217</v>
      </c>
    </row>
    <row r="1512" spans="1:17" ht="14.45" customHeight="1" x14ac:dyDescent="0.2">
      <c r="A1512" s="831" t="s">
        <v>7612</v>
      </c>
      <c r="B1512" s="832" t="s">
        <v>6418</v>
      </c>
      <c r="C1512" s="832" t="s">
        <v>6412</v>
      </c>
      <c r="D1512" s="832" t="s">
        <v>6474</v>
      </c>
      <c r="E1512" s="832" t="s">
        <v>6475</v>
      </c>
      <c r="F1512" s="849"/>
      <c r="G1512" s="849"/>
      <c r="H1512" s="849"/>
      <c r="I1512" s="849"/>
      <c r="J1512" s="849">
        <v>1</v>
      </c>
      <c r="K1512" s="849">
        <v>355</v>
      </c>
      <c r="L1512" s="849">
        <v>1</v>
      </c>
      <c r="M1512" s="849">
        <v>355</v>
      </c>
      <c r="N1512" s="849"/>
      <c r="O1512" s="849"/>
      <c r="P1512" s="837"/>
      <c r="Q1512" s="850"/>
    </row>
    <row r="1513" spans="1:17" ht="14.45" customHeight="1" x14ac:dyDescent="0.2">
      <c r="A1513" s="831" t="s">
        <v>7612</v>
      </c>
      <c r="B1513" s="832" t="s">
        <v>6418</v>
      </c>
      <c r="C1513" s="832" t="s">
        <v>6412</v>
      </c>
      <c r="D1513" s="832" t="s">
        <v>6520</v>
      </c>
      <c r="E1513" s="832" t="s">
        <v>6521</v>
      </c>
      <c r="F1513" s="849">
        <v>9104</v>
      </c>
      <c r="G1513" s="849">
        <v>773840</v>
      </c>
      <c r="H1513" s="849">
        <v>0.9465747459376942</v>
      </c>
      <c r="I1513" s="849">
        <v>85</v>
      </c>
      <c r="J1513" s="849">
        <v>9506</v>
      </c>
      <c r="K1513" s="849">
        <v>817516</v>
      </c>
      <c r="L1513" s="849">
        <v>1</v>
      </c>
      <c r="M1513" s="849">
        <v>86</v>
      </c>
      <c r="N1513" s="849">
        <v>9827</v>
      </c>
      <c r="O1513" s="849">
        <v>864776</v>
      </c>
      <c r="P1513" s="837">
        <v>1.0578092661183389</v>
      </c>
      <c r="Q1513" s="850">
        <v>88</v>
      </c>
    </row>
    <row r="1514" spans="1:17" ht="14.45" customHeight="1" x14ac:dyDescent="0.2">
      <c r="A1514" s="831" t="s">
        <v>7612</v>
      </c>
      <c r="B1514" s="832" t="s">
        <v>6418</v>
      </c>
      <c r="C1514" s="832" t="s">
        <v>6412</v>
      </c>
      <c r="D1514" s="832" t="s">
        <v>6476</v>
      </c>
      <c r="E1514" s="832" t="s">
        <v>6477</v>
      </c>
      <c r="F1514" s="849">
        <v>18</v>
      </c>
      <c r="G1514" s="849">
        <v>12960</v>
      </c>
      <c r="H1514" s="849">
        <v>0.42857142857142855</v>
      </c>
      <c r="I1514" s="849">
        <v>720</v>
      </c>
      <c r="J1514" s="849">
        <v>42</v>
      </c>
      <c r="K1514" s="849">
        <v>30240</v>
      </c>
      <c r="L1514" s="849">
        <v>1</v>
      </c>
      <c r="M1514" s="849">
        <v>720</v>
      </c>
      <c r="N1514" s="849">
        <v>61</v>
      </c>
      <c r="O1514" s="849">
        <v>44103</v>
      </c>
      <c r="P1514" s="837">
        <v>1.4584325396825397</v>
      </c>
      <c r="Q1514" s="850">
        <v>723</v>
      </c>
    </row>
    <row r="1515" spans="1:17" ht="14.45" customHeight="1" x14ac:dyDescent="0.2">
      <c r="A1515" s="831" t="s">
        <v>7612</v>
      </c>
      <c r="B1515" s="832" t="s">
        <v>6418</v>
      </c>
      <c r="C1515" s="832" t="s">
        <v>6412</v>
      </c>
      <c r="D1515" s="832" t="s">
        <v>6573</v>
      </c>
      <c r="E1515" s="832" t="s">
        <v>6535</v>
      </c>
      <c r="F1515" s="849">
        <v>4559</v>
      </c>
      <c r="G1515" s="849">
        <v>4340168</v>
      </c>
      <c r="H1515" s="849">
        <v>0.96189534806409427</v>
      </c>
      <c r="I1515" s="849">
        <v>952</v>
      </c>
      <c r="J1515" s="849">
        <v>4736</v>
      </c>
      <c r="K1515" s="849">
        <v>4512100</v>
      </c>
      <c r="L1515" s="849">
        <v>1</v>
      </c>
      <c r="M1515" s="849">
        <v>952.72381756756761</v>
      </c>
      <c r="N1515" s="849">
        <v>5006</v>
      </c>
      <c r="O1515" s="849">
        <v>4785736</v>
      </c>
      <c r="P1515" s="837">
        <v>1.0606449325147935</v>
      </c>
      <c r="Q1515" s="850">
        <v>956</v>
      </c>
    </row>
    <row r="1516" spans="1:17" ht="14.45" customHeight="1" x14ac:dyDescent="0.2">
      <c r="A1516" s="831" t="s">
        <v>7612</v>
      </c>
      <c r="B1516" s="832" t="s">
        <v>6418</v>
      </c>
      <c r="C1516" s="832" t="s">
        <v>6412</v>
      </c>
      <c r="D1516" s="832" t="s">
        <v>6482</v>
      </c>
      <c r="E1516" s="832" t="s">
        <v>6483</v>
      </c>
      <c r="F1516" s="849">
        <v>6</v>
      </c>
      <c r="G1516" s="849">
        <v>720</v>
      </c>
      <c r="H1516" s="849">
        <v>0.19834710743801653</v>
      </c>
      <c r="I1516" s="849">
        <v>120</v>
      </c>
      <c r="J1516" s="849">
        <v>30</v>
      </c>
      <c r="K1516" s="849">
        <v>3630</v>
      </c>
      <c r="L1516" s="849">
        <v>1</v>
      </c>
      <c r="M1516" s="849">
        <v>121</v>
      </c>
      <c r="N1516" s="849">
        <v>23</v>
      </c>
      <c r="O1516" s="849">
        <v>2806</v>
      </c>
      <c r="P1516" s="837">
        <v>0.77300275482093661</v>
      </c>
      <c r="Q1516" s="850">
        <v>122</v>
      </c>
    </row>
    <row r="1517" spans="1:17" ht="14.45" customHeight="1" x14ac:dyDescent="0.2">
      <c r="A1517" s="831" t="s">
        <v>7612</v>
      </c>
      <c r="B1517" s="832" t="s">
        <v>6418</v>
      </c>
      <c r="C1517" s="832" t="s">
        <v>6412</v>
      </c>
      <c r="D1517" s="832" t="s">
        <v>6536</v>
      </c>
      <c r="E1517" s="832" t="s">
        <v>6535</v>
      </c>
      <c r="F1517" s="849">
        <v>178</v>
      </c>
      <c r="G1517" s="849">
        <v>132610</v>
      </c>
      <c r="H1517" s="849">
        <v>1.6613214402044549</v>
      </c>
      <c r="I1517" s="849">
        <v>745</v>
      </c>
      <c r="J1517" s="849">
        <v>107</v>
      </c>
      <c r="K1517" s="849">
        <v>79822</v>
      </c>
      <c r="L1517" s="849">
        <v>1</v>
      </c>
      <c r="M1517" s="849">
        <v>746</v>
      </c>
      <c r="N1517" s="849">
        <v>179</v>
      </c>
      <c r="O1517" s="849">
        <v>133892</v>
      </c>
      <c r="P1517" s="837">
        <v>1.6773821753401319</v>
      </c>
      <c r="Q1517" s="850">
        <v>748</v>
      </c>
    </row>
    <row r="1518" spans="1:17" ht="14.45" customHeight="1" x14ac:dyDescent="0.2">
      <c r="A1518" s="831" t="s">
        <v>7612</v>
      </c>
      <c r="B1518" s="832" t="s">
        <v>6418</v>
      </c>
      <c r="C1518" s="832" t="s">
        <v>6412</v>
      </c>
      <c r="D1518" s="832" t="s">
        <v>6574</v>
      </c>
      <c r="E1518" s="832" t="s">
        <v>6575</v>
      </c>
      <c r="F1518" s="849">
        <v>9</v>
      </c>
      <c r="G1518" s="849">
        <v>522</v>
      </c>
      <c r="H1518" s="849">
        <v>2.25</v>
      </c>
      <c r="I1518" s="849">
        <v>58</v>
      </c>
      <c r="J1518" s="849">
        <v>4</v>
      </c>
      <c r="K1518" s="849">
        <v>232</v>
      </c>
      <c r="L1518" s="849">
        <v>1</v>
      </c>
      <c r="M1518" s="849">
        <v>58</v>
      </c>
      <c r="N1518" s="849"/>
      <c r="O1518" s="849"/>
      <c r="P1518" s="837"/>
      <c r="Q1518" s="850"/>
    </row>
    <row r="1519" spans="1:17" ht="14.45" customHeight="1" x14ac:dyDescent="0.2">
      <c r="A1519" s="831" t="s">
        <v>7612</v>
      </c>
      <c r="B1519" s="832" t="s">
        <v>6418</v>
      </c>
      <c r="C1519" s="832" t="s">
        <v>6412</v>
      </c>
      <c r="D1519" s="832" t="s">
        <v>6537</v>
      </c>
      <c r="E1519" s="832" t="s">
        <v>6538</v>
      </c>
      <c r="F1519" s="849">
        <v>844</v>
      </c>
      <c r="G1519" s="849">
        <v>458292</v>
      </c>
      <c r="H1519" s="849">
        <v>0.93501501599529935</v>
      </c>
      <c r="I1519" s="849">
        <v>543</v>
      </c>
      <c r="J1519" s="849">
        <v>901</v>
      </c>
      <c r="K1519" s="849">
        <v>490144</v>
      </c>
      <c r="L1519" s="849">
        <v>1</v>
      </c>
      <c r="M1519" s="849">
        <v>544</v>
      </c>
      <c r="N1519" s="849">
        <v>873</v>
      </c>
      <c r="O1519" s="849">
        <v>476658</v>
      </c>
      <c r="P1519" s="837">
        <v>0.97248563687406153</v>
      </c>
      <c r="Q1519" s="850">
        <v>546</v>
      </c>
    </row>
    <row r="1520" spans="1:17" ht="14.45" customHeight="1" x14ac:dyDescent="0.2">
      <c r="A1520" s="831" t="s">
        <v>7612</v>
      </c>
      <c r="B1520" s="832" t="s">
        <v>6418</v>
      </c>
      <c r="C1520" s="832" t="s">
        <v>6412</v>
      </c>
      <c r="D1520" s="832" t="s">
        <v>6522</v>
      </c>
      <c r="E1520" s="832" t="s">
        <v>6523</v>
      </c>
      <c r="F1520" s="849">
        <v>6</v>
      </c>
      <c r="G1520" s="849">
        <v>1842</v>
      </c>
      <c r="H1520" s="849">
        <v>1.4951298701298701</v>
      </c>
      <c r="I1520" s="849">
        <v>307</v>
      </c>
      <c r="J1520" s="849">
        <v>4</v>
      </c>
      <c r="K1520" s="849">
        <v>1232</v>
      </c>
      <c r="L1520" s="849">
        <v>1</v>
      </c>
      <c r="M1520" s="849">
        <v>308</v>
      </c>
      <c r="N1520" s="849">
        <v>8</v>
      </c>
      <c r="O1520" s="849">
        <v>2480</v>
      </c>
      <c r="P1520" s="837">
        <v>2.0129870129870131</v>
      </c>
      <c r="Q1520" s="850">
        <v>310</v>
      </c>
    </row>
    <row r="1521" spans="1:17" ht="14.45" customHeight="1" x14ac:dyDescent="0.2">
      <c r="A1521" s="831" t="s">
        <v>7612</v>
      </c>
      <c r="B1521" s="832" t="s">
        <v>6418</v>
      </c>
      <c r="C1521" s="832" t="s">
        <v>6412</v>
      </c>
      <c r="D1521" s="832" t="s">
        <v>6524</v>
      </c>
      <c r="E1521" s="832" t="s">
        <v>6519</v>
      </c>
      <c r="F1521" s="849">
        <v>23</v>
      </c>
      <c r="G1521" s="849">
        <v>4094</v>
      </c>
      <c r="H1521" s="849">
        <v>0.994413407821229</v>
      </c>
      <c r="I1521" s="849">
        <v>178</v>
      </c>
      <c r="J1521" s="849">
        <v>23</v>
      </c>
      <c r="K1521" s="849">
        <v>4117</v>
      </c>
      <c r="L1521" s="849">
        <v>1</v>
      </c>
      <c r="M1521" s="849">
        <v>179</v>
      </c>
      <c r="N1521" s="849">
        <v>27</v>
      </c>
      <c r="O1521" s="849">
        <v>4833</v>
      </c>
      <c r="P1521" s="837">
        <v>1.173913043478261</v>
      </c>
      <c r="Q1521" s="850">
        <v>179</v>
      </c>
    </row>
    <row r="1522" spans="1:17" ht="14.45" customHeight="1" x14ac:dyDescent="0.2">
      <c r="A1522" s="831" t="s">
        <v>7612</v>
      </c>
      <c r="B1522" s="832" t="s">
        <v>6418</v>
      </c>
      <c r="C1522" s="832" t="s">
        <v>6412</v>
      </c>
      <c r="D1522" s="832" t="s">
        <v>6525</v>
      </c>
      <c r="E1522" s="832" t="s">
        <v>6523</v>
      </c>
      <c r="F1522" s="849">
        <v>24</v>
      </c>
      <c r="G1522" s="849">
        <v>9120</v>
      </c>
      <c r="H1522" s="849">
        <v>0.99737532808398954</v>
      </c>
      <c r="I1522" s="849">
        <v>380</v>
      </c>
      <c r="J1522" s="849">
        <v>24</v>
      </c>
      <c r="K1522" s="849">
        <v>9144</v>
      </c>
      <c r="L1522" s="849">
        <v>1</v>
      </c>
      <c r="M1522" s="849">
        <v>381</v>
      </c>
      <c r="N1522" s="849">
        <v>20</v>
      </c>
      <c r="O1522" s="849">
        <v>7700</v>
      </c>
      <c r="P1522" s="837">
        <v>0.84208223972003504</v>
      </c>
      <c r="Q1522" s="850">
        <v>385</v>
      </c>
    </row>
    <row r="1523" spans="1:17" ht="14.45" customHeight="1" x14ac:dyDescent="0.2">
      <c r="A1523" s="831" t="s">
        <v>7612</v>
      </c>
      <c r="B1523" s="832" t="s">
        <v>6418</v>
      </c>
      <c r="C1523" s="832" t="s">
        <v>6412</v>
      </c>
      <c r="D1523" s="832" t="s">
        <v>6490</v>
      </c>
      <c r="E1523" s="832" t="s">
        <v>6491</v>
      </c>
      <c r="F1523" s="849"/>
      <c r="G1523" s="849"/>
      <c r="H1523" s="849"/>
      <c r="I1523" s="849"/>
      <c r="J1523" s="849">
        <v>1</v>
      </c>
      <c r="K1523" s="849">
        <v>620</v>
      </c>
      <c r="L1523" s="849">
        <v>1</v>
      </c>
      <c r="M1523" s="849">
        <v>620</v>
      </c>
      <c r="N1523" s="849">
        <v>1</v>
      </c>
      <c r="O1523" s="849">
        <v>622</v>
      </c>
      <c r="P1523" s="837">
        <v>1.0032258064516129</v>
      </c>
      <c r="Q1523" s="850">
        <v>622</v>
      </c>
    </row>
    <row r="1524" spans="1:17" ht="14.45" customHeight="1" x14ac:dyDescent="0.2">
      <c r="A1524" s="831" t="s">
        <v>7612</v>
      </c>
      <c r="B1524" s="832" t="s">
        <v>6418</v>
      </c>
      <c r="C1524" s="832" t="s">
        <v>6412</v>
      </c>
      <c r="D1524" s="832" t="s">
        <v>6526</v>
      </c>
      <c r="E1524" s="832" t="s">
        <v>6527</v>
      </c>
      <c r="F1524" s="849">
        <v>0</v>
      </c>
      <c r="G1524" s="849">
        <v>0</v>
      </c>
      <c r="H1524" s="849">
        <v>0</v>
      </c>
      <c r="I1524" s="849"/>
      <c r="J1524" s="849">
        <v>1</v>
      </c>
      <c r="K1524" s="849">
        <v>273</v>
      </c>
      <c r="L1524" s="849">
        <v>1</v>
      </c>
      <c r="M1524" s="849">
        <v>273</v>
      </c>
      <c r="N1524" s="849"/>
      <c r="O1524" s="849"/>
      <c r="P1524" s="837"/>
      <c r="Q1524" s="850"/>
    </row>
    <row r="1525" spans="1:17" ht="14.45" customHeight="1" x14ac:dyDescent="0.2">
      <c r="A1525" s="831" t="s">
        <v>7612</v>
      </c>
      <c r="B1525" s="832" t="s">
        <v>6418</v>
      </c>
      <c r="C1525" s="832" t="s">
        <v>6412</v>
      </c>
      <c r="D1525" s="832" t="s">
        <v>6576</v>
      </c>
      <c r="E1525" s="832" t="s">
        <v>6577</v>
      </c>
      <c r="F1525" s="849">
        <v>103</v>
      </c>
      <c r="G1525" s="849">
        <v>10300</v>
      </c>
      <c r="H1525" s="849">
        <v>1.4714285714285715</v>
      </c>
      <c r="I1525" s="849">
        <v>100</v>
      </c>
      <c r="J1525" s="849">
        <v>70</v>
      </c>
      <c r="K1525" s="849">
        <v>7000</v>
      </c>
      <c r="L1525" s="849">
        <v>1</v>
      </c>
      <c r="M1525" s="849">
        <v>100</v>
      </c>
      <c r="N1525" s="849">
        <v>100</v>
      </c>
      <c r="O1525" s="849">
        <v>10000</v>
      </c>
      <c r="P1525" s="837">
        <v>1.4285714285714286</v>
      </c>
      <c r="Q1525" s="850">
        <v>100</v>
      </c>
    </row>
    <row r="1526" spans="1:17" ht="14.45" customHeight="1" x14ac:dyDescent="0.2">
      <c r="A1526" s="831" t="s">
        <v>7612</v>
      </c>
      <c r="B1526" s="832" t="s">
        <v>6418</v>
      </c>
      <c r="C1526" s="832" t="s">
        <v>6412</v>
      </c>
      <c r="D1526" s="832" t="s">
        <v>6578</v>
      </c>
      <c r="E1526" s="832" t="s">
        <v>6535</v>
      </c>
      <c r="F1526" s="849">
        <v>763</v>
      </c>
      <c r="G1526" s="849">
        <v>789705</v>
      </c>
      <c r="H1526" s="849">
        <v>0.79319824507129399</v>
      </c>
      <c r="I1526" s="849">
        <v>1035</v>
      </c>
      <c r="J1526" s="849">
        <v>961</v>
      </c>
      <c r="K1526" s="849">
        <v>995596</v>
      </c>
      <c r="L1526" s="849">
        <v>1</v>
      </c>
      <c r="M1526" s="849">
        <v>1036</v>
      </c>
      <c r="N1526" s="849">
        <v>1398</v>
      </c>
      <c r="O1526" s="849">
        <v>1453920</v>
      </c>
      <c r="P1526" s="837">
        <v>1.4603513875105967</v>
      </c>
      <c r="Q1526" s="850">
        <v>1040</v>
      </c>
    </row>
    <row r="1527" spans="1:17" ht="14.45" customHeight="1" x14ac:dyDescent="0.2">
      <c r="A1527" s="831" t="s">
        <v>7612</v>
      </c>
      <c r="B1527" s="832" t="s">
        <v>6418</v>
      </c>
      <c r="C1527" s="832" t="s">
        <v>6412</v>
      </c>
      <c r="D1527" s="832" t="s">
        <v>6492</v>
      </c>
      <c r="E1527" s="832" t="s">
        <v>6493</v>
      </c>
      <c r="F1527" s="849"/>
      <c r="G1527" s="849"/>
      <c r="H1527" s="849"/>
      <c r="I1527" s="849"/>
      <c r="J1527" s="849">
        <v>2</v>
      </c>
      <c r="K1527" s="849">
        <v>748</v>
      </c>
      <c r="L1527" s="849">
        <v>1</v>
      </c>
      <c r="M1527" s="849">
        <v>374</v>
      </c>
      <c r="N1527" s="849"/>
      <c r="O1527" s="849"/>
      <c r="P1527" s="837"/>
      <c r="Q1527" s="850"/>
    </row>
    <row r="1528" spans="1:17" ht="14.45" customHeight="1" x14ac:dyDescent="0.2">
      <c r="A1528" s="831" t="s">
        <v>7612</v>
      </c>
      <c r="B1528" s="832" t="s">
        <v>6418</v>
      </c>
      <c r="C1528" s="832" t="s">
        <v>6412</v>
      </c>
      <c r="D1528" s="832" t="s">
        <v>6579</v>
      </c>
      <c r="E1528" s="832" t="s">
        <v>6535</v>
      </c>
      <c r="F1528" s="849"/>
      <c r="G1528" s="849"/>
      <c r="H1528" s="849"/>
      <c r="I1528" s="849"/>
      <c r="J1528" s="849">
        <v>41</v>
      </c>
      <c r="K1528" s="849">
        <v>36080</v>
      </c>
      <c r="L1528" s="849">
        <v>1</v>
      </c>
      <c r="M1528" s="849">
        <v>880</v>
      </c>
      <c r="N1528" s="849">
        <v>7</v>
      </c>
      <c r="O1528" s="849">
        <v>6167</v>
      </c>
      <c r="P1528" s="837">
        <v>0.17092572062084258</v>
      </c>
      <c r="Q1528" s="850">
        <v>881</v>
      </c>
    </row>
    <row r="1529" spans="1:17" ht="14.45" customHeight="1" x14ac:dyDescent="0.2">
      <c r="A1529" s="831" t="s">
        <v>7612</v>
      </c>
      <c r="B1529" s="832" t="s">
        <v>6418</v>
      </c>
      <c r="C1529" s="832" t="s">
        <v>6412</v>
      </c>
      <c r="D1529" s="832" t="s">
        <v>6601</v>
      </c>
      <c r="E1529" s="832" t="s">
        <v>6530</v>
      </c>
      <c r="F1529" s="849"/>
      <c r="G1529" s="849"/>
      <c r="H1529" s="849"/>
      <c r="I1529" s="849"/>
      <c r="J1529" s="849"/>
      <c r="K1529" s="849"/>
      <c r="L1529" s="849"/>
      <c r="M1529" s="849"/>
      <c r="N1529" s="849">
        <v>7</v>
      </c>
      <c r="O1529" s="849">
        <v>3738</v>
      </c>
      <c r="P1529" s="837"/>
      <c r="Q1529" s="850">
        <v>534</v>
      </c>
    </row>
    <row r="1530" spans="1:17" ht="14.45" customHeight="1" x14ac:dyDescent="0.2">
      <c r="A1530" s="831" t="s">
        <v>7612</v>
      </c>
      <c r="B1530" s="832" t="s">
        <v>6418</v>
      </c>
      <c r="C1530" s="832" t="s">
        <v>6412</v>
      </c>
      <c r="D1530" s="832" t="s">
        <v>6539</v>
      </c>
      <c r="E1530" s="832" t="s">
        <v>6530</v>
      </c>
      <c r="F1530" s="849">
        <v>198</v>
      </c>
      <c r="G1530" s="849">
        <v>163152</v>
      </c>
      <c r="H1530" s="849">
        <v>1.2068883891584803</v>
      </c>
      <c r="I1530" s="849">
        <v>824</v>
      </c>
      <c r="J1530" s="849">
        <v>164</v>
      </c>
      <c r="K1530" s="849">
        <v>135184</v>
      </c>
      <c r="L1530" s="849">
        <v>1</v>
      </c>
      <c r="M1530" s="849">
        <v>824.29268292682923</v>
      </c>
      <c r="N1530" s="849">
        <v>220</v>
      </c>
      <c r="O1530" s="849">
        <v>182160</v>
      </c>
      <c r="P1530" s="837">
        <v>1.347496745176944</v>
      </c>
      <c r="Q1530" s="850">
        <v>828</v>
      </c>
    </row>
    <row r="1531" spans="1:17" ht="14.45" customHeight="1" x14ac:dyDescent="0.2">
      <c r="A1531" s="831" t="s">
        <v>7612</v>
      </c>
      <c r="B1531" s="832" t="s">
        <v>6418</v>
      </c>
      <c r="C1531" s="832" t="s">
        <v>6412</v>
      </c>
      <c r="D1531" s="832" t="s">
        <v>6529</v>
      </c>
      <c r="E1531" s="832" t="s">
        <v>6530</v>
      </c>
      <c r="F1531" s="849">
        <v>171</v>
      </c>
      <c r="G1531" s="849">
        <v>103284</v>
      </c>
      <c r="H1531" s="849">
        <v>1.2933132982719759</v>
      </c>
      <c r="I1531" s="849">
        <v>604</v>
      </c>
      <c r="J1531" s="849">
        <v>132</v>
      </c>
      <c r="K1531" s="849">
        <v>79860</v>
      </c>
      <c r="L1531" s="849">
        <v>1</v>
      </c>
      <c r="M1531" s="849">
        <v>605</v>
      </c>
      <c r="N1531" s="849">
        <v>211</v>
      </c>
      <c r="O1531" s="849">
        <v>128499</v>
      </c>
      <c r="P1531" s="837">
        <v>1.609053343350864</v>
      </c>
      <c r="Q1531" s="850">
        <v>609</v>
      </c>
    </row>
    <row r="1532" spans="1:17" ht="14.45" customHeight="1" x14ac:dyDescent="0.2">
      <c r="A1532" s="831" t="s">
        <v>7612</v>
      </c>
      <c r="B1532" s="832" t="s">
        <v>6418</v>
      </c>
      <c r="C1532" s="832" t="s">
        <v>6412</v>
      </c>
      <c r="D1532" s="832" t="s">
        <v>6531</v>
      </c>
      <c r="E1532" s="832" t="s">
        <v>6505</v>
      </c>
      <c r="F1532" s="849">
        <v>1</v>
      </c>
      <c r="G1532" s="849">
        <v>404</v>
      </c>
      <c r="H1532" s="849">
        <v>0.3325102880658436</v>
      </c>
      <c r="I1532" s="849">
        <v>404</v>
      </c>
      <c r="J1532" s="849">
        <v>3</v>
      </c>
      <c r="K1532" s="849">
        <v>1215</v>
      </c>
      <c r="L1532" s="849">
        <v>1</v>
      </c>
      <c r="M1532" s="849">
        <v>405</v>
      </c>
      <c r="N1532" s="849">
        <v>2</v>
      </c>
      <c r="O1532" s="849">
        <v>818</v>
      </c>
      <c r="P1532" s="837">
        <v>0.67325102880658438</v>
      </c>
      <c r="Q1532" s="850">
        <v>409</v>
      </c>
    </row>
    <row r="1533" spans="1:17" ht="14.45" customHeight="1" x14ac:dyDescent="0.2">
      <c r="A1533" s="831" t="s">
        <v>7612</v>
      </c>
      <c r="B1533" s="832" t="s">
        <v>6418</v>
      </c>
      <c r="C1533" s="832" t="s">
        <v>6412</v>
      </c>
      <c r="D1533" s="832" t="s">
        <v>6580</v>
      </c>
      <c r="E1533" s="832" t="s">
        <v>6497</v>
      </c>
      <c r="F1533" s="849">
        <v>1</v>
      </c>
      <c r="G1533" s="849">
        <v>624</v>
      </c>
      <c r="H1533" s="849"/>
      <c r="I1533" s="849">
        <v>624</v>
      </c>
      <c r="J1533" s="849"/>
      <c r="K1533" s="849"/>
      <c r="L1533" s="849"/>
      <c r="M1533" s="849"/>
      <c r="N1533" s="849">
        <v>2</v>
      </c>
      <c r="O1533" s="849">
        <v>1254</v>
      </c>
      <c r="P1533" s="837"/>
      <c r="Q1533" s="850">
        <v>627</v>
      </c>
    </row>
    <row r="1534" spans="1:17" ht="14.45" customHeight="1" x14ac:dyDescent="0.2">
      <c r="A1534" s="831" t="s">
        <v>7612</v>
      </c>
      <c r="B1534" s="832" t="s">
        <v>6418</v>
      </c>
      <c r="C1534" s="832" t="s">
        <v>6412</v>
      </c>
      <c r="D1534" s="832" t="s">
        <v>6496</v>
      </c>
      <c r="E1534" s="832" t="s">
        <v>6497</v>
      </c>
      <c r="F1534" s="849"/>
      <c r="G1534" s="849"/>
      <c r="H1534" s="849"/>
      <c r="I1534" s="849"/>
      <c r="J1534" s="849"/>
      <c r="K1534" s="849"/>
      <c r="L1534" s="849"/>
      <c r="M1534" s="849"/>
      <c r="N1534" s="849">
        <v>1</v>
      </c>
      <c r="O1534" s="849">
        <v>541</v>
      </c>
      <c r="P1534" s="837"/>
      <c r="Q1534" s="850">
        <v>541</v>
      </c>
    </row>
    <row r="1535" spans="1:17" ht="14.45" customHeight="1" x14ac:dyDescent="0.2">
      <c r="A1535" s="831" t="s">
        <v>7612</v>
      </c>
      <c r="B1535" s="832" t="s">
        <v>6418</v>
      </c>
      <c r="C1535" s="832" t="s">
        <v>6412</v>
      </c>
      <c r="D1535" s="832" t="s">
        <v>6581</v>
      </c>
      <c r="E1535" s="832" t="s">
        <v>6582</v>
      </c>
      <c r="F1535" s="849">
        <v>1</v>
      </c>
      <c r="G1535" s="849">
        <v>1380</v>
      </c>
      <c r="H1535" s="849"/>
      <c r="I1535" s="849">
        <v>1380</v>
      </c>
      <c r="J1535" s="849"/>
      <c r="K1535" s="849"/>
      <c r="L1535" s="849"/>
      <c r="M1535" s="849"/>
      <c r="N1535" s="849">
        <v>2</v>
      </c>
      <c r="O1535" s="849">
        <v>2766</v>
      </c>
      <c r="P1535" s="837"/>
      <c r="Q1535" s="850">
        <v>1383</v>
      </c>
    </row>
    <row r="1536" spans="1:17" ht="14.45" customHeight="1" x14ac:dyDescent="0.2">
      <c r="A1536" s="831" t="s">
        <v>7612</v>
      </c>
      <c r="B1536" s="832" t="s">
        <v>6418</v>
      </c>
      <c r="C1536" s="832" t="s">
        <v>6412</v>
      </c>
      <c r="D1536" s="832" t="s">
        <v>6603</v>
      </c>
      <c r="E1536" s="832" t="s">
        <v>6530</v>
      </c>
      <c r="F1536" s="849"/>
      <c r="G1536" s="849"/>
      <c r="H1536" s="849"/>
      <c r="I1536" s="849"/>
      <c r="J1536" s="849">
        <v>26</v>
      </c>
      <c r="K1536" s="849">
        <v>22724</v>
      </c>
      <c r="L1536" s="849">
        <v>1</v>
      </c>
      <c r="M1536" s="849">
        <v>874</v>
      </c>
      <c r="N1536" s="849">
        <v>10</v>
      </c>
      <c r="O1536" s="849">
        <v>8780</v>
      </c>
      <c r="P1536" s="837">
        <v>0.38637563809188524</v>
      </c>
      <c r="Q1536" s="850">
        <v>878</v>
      </c>
    </row>
    <row r="1537" spans="1:17" ht="14.45" customHeight="1" x14ac:dyDescent="0.2">
      <c r="A1537" s="831" t="s">
        <v>7612</v>
      </c>
      <c r="B1537" s="832" t="s">
        <v>6418</v>
      </c>
      <c r="C1537" s="832" t="s">
        <v>6412</v>
      </c>
      <c r="D1537" s="832" t="s">
        <v>6604</v>
      </c>
      <c r="E1537" s="832" t="s">
        <v>6605</v>
      </c>
      <c r="F1537" s="849">
        <v>0</v>
      </c>
      <c r="G1537" s="849">
        <v>0</v>
      </c>
      <c r="H1537" s="849"/>
      <c r="I1537" s="849"/>
      <c r="J1537" s="849">
        <v>0</v>
      </c>
      <c r="K1537" s="849">
        <v>0</v>
      </c>
      <c r="L1537" s="849"/>
      <c r="M1537" s="849"/>
      <c r="N1537" s="849"/>
      <c r="O1537" s="849"/>
      <c r="P1537" s="837"/>
      <c r="Q1537" s="850"/>
    </row>
    <row r="1538" spans="1:17" ht="14.45" customHeight="1" thickBot="1" x14ac:dyDescent="0.25">
      <c r="A1538" s="839" t="s">
        <v>7612</v>
      </c>
      <c r="B1538" s="840" t="s">
        <v>6418</v>
      </c>
      <c r="C1538" s="840" t="s">
        <v>6412</v>
      </c>
      <c r="D1538" s="840" t="s">
        <v>6606</v>
      </c>
      <c r="E1538" s="840" t="s">
        <v>6607</v>
      </c>
      <c r="F1538" s="851">
        <v>2</v>
      </c>
      <c r="G1538" s="851">
        <v>716</v>
      </c>
      <c r="H1538" s="851">
        <v>0.18131172448721194</v>
      </c>
      <c r="I1538" s="851">
        <v>358</v>
      </c>
      <c r="J1538" s="851">
        <v>11</v>
      </c>
      <c r="K1538" s="851">
        <v>3949</v>
      </c>
      <c r="L1538" s="851">
        <v>1</v>
      </c>
      <c r="M1538" s="851">
        <v>359</v>
      </c>
      <c r="N1538" s="851">
        <v>57</v>
      </c>
      <c r="O1538" s="851">
        <v>20577</v>
      </c>
      <c r="P1538" s="845">
        <v>5.2106862496834641</v>
      </c>
      <c r="Q1538" s="852">
        <v>361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B158CFC-C963-4B7B-B0DD-18CC26BA3CA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704.39499999999998</v>
      </c>
      <c r="C5" s="114">
        <v>959.97199999999998</v>
      </c>
      <c r="D5" s="114">
        <v>1138.5039999999999</v>
      </c>
      <c r="E5" s="424">
        <f>IF(OR(D5=0,B5=0),"",D5/B5)</f>
        <v>1.6162863166263246</v>
      </c>
      <c r="F5" s="129">
        <f>IF(OR(D5=0,C5=0),"",D5/C5)</f>
        <v>1.1859762576408477</v>
      </c>
      <c r="G5" s="130">
        <v>75</v>
      </c>
      <c r="H5" s="114">
        <v>90</v>
      </c>
      <c r="I5" s="114">
        <v>120</v>
      </c>
      <c r="J5" s="424">
        <f>IF(OR(I5=0,G5=0),"",I5/G5)</f>
        <v>1.6</v>
      </c>
      <c r="K5" s="131">
        <f>IF(OR(I5=0,H5=0),"",I5/H5)</f>
        <v>1.3333333333333333</v>
      </c>
      <c r="L5" s="121"/>
      <c r="M5" s="121"/>
      <c r="N5" s="7">
        <f>D5-C5</f>
        <v>178.53199999999993</v>
      </c>
      <c r="O5" s="8">
        <f>I5-H5</f>
        <v>30</v>
      </c>
      <c r="P5" s="7">
        <f>D5-B5</f>
        <v>434.10899999999992</v>
      </c>
      <c r="Q5" s="8">
        <f>I5-G5</f>
        <v>45</v>
      </c>
    </row>
    <row r="6" spans="1:17" ht="14.45" hidden="1" customHeight="1" outlineLevel="1" x14ac:dyDescent="0.2">
      <c r="A6" s="441" t="s">
        <v>168</v>
      </c>
      <c r="B6" s="120">
        <v>255.16200000000001</v>
      </c>
      <c r="C6" s="113">
        <v>127.27200000000001</v>
      </c>
      <c r="D6" s="113">
        <v>308.54599999999999</v>
      </c>
      <c r="E6" s="424">
        <f t="shared" ref="E6:E12" si="0">IF(OR(D6=0,B6=0),"",D6/B6)</f>
        <v>1.2092161058464819</v>
      </c>
      <c r="F6" s="129">
        <f t="shared" ref="F6:F12" si="1">IF(OR(D6=0,C6=0),"",D6/C6)</f>
        <v>2.4243038531648748</v>
      </c>
      <c r="G6" s="133">
        <v>20</v>
      </c>
      <c r="H6" s="113">
        <v>21</v>
      </c>
      <c r="I6" s="113">
        <v>39</v>
      </c>
      <c r="J6" s="425">
        <f t="shared" ref="J6:J12" si="2">IF(OR(I6=0,G6=0),"",I6/G6)</f>
        <v>1.95</v>
      </c>
      <c r="K6" s="134">
        <f t="shared" ref="K6:K12" si="3">IF(OR(I6=0,H6=0),"",I6/H6)</f>
        <v>1.8571428571428572</v>
      </c>
      <c r="L6" s="121"/>
      <c r="M6" s="121"/>
      <c r="N6" s="5">
        <f t="shared" ref="N6:N13" si="4">D6-C6</f>
        <v>181.274</v>
      </c>
      <c r="O6" s="6">
        <f t="shared" ref="O6:O13" si="5">I6-H6</f>
        <v>18</v>
      </c>
      <c r="P6" s="5">
        <f t="shared" ref="P6:P13" si="6">D6-B6</f>
        <v>53.383999999999986</v>
      </c>
      <c r="Q6" s="6">
        <f t="shared" ref="Q6:Q13" si="7">I6-G6</f>
        <v>19</v>
      </c>
    </row>
    <row r="7" spans="1:17" ht="14.45" hidden="1" customHeight="1" outlineLevel="1" x14ac:dyDescent="0.2">
      <c r="A7" s="441" t="s">
        <v>169</v>
      </c>
      <c r="B7" s="120">
        <v>359.53100000000001</v>
      </c>
      <c r="C7" s="113">
        <v>248.441</v>
      </c>
      <c r="D7" s="113">
        <v>381.47</v>
      </c>
      <c r="E7" s="424">
        <f t="shared" si="0"/>
        <v>1.0610211636826867</v>
      </c>
      <c r="F7" s="129">
        <f t="shared" si="1"/>
        <v>1.5354550979910724</v>
      </c>
      <c r="G7" s="133">
        <v>35</v>
      </c>
      <c r="H7" s="113">
        <v>31</v>
      </c>
      <c r="I7" s="113">
        <v>41</v>
      </c>
      <c r="J7" s="425">
        <f t="shared" si="2"/>
        <v>1.1714285714285715</v>
      </c>
      <c r="K7" s="134">
        <f t="shared" si="3"/>
        <v>1.3225806451612903</v>
      </c>
      <c r="L7" s="121"/>
      <c r="M7" s="121"/>
      <c r="N7" s="5">
        <f t="shared" si="4"/>
        <v>133.02900000000002</v>
      </c>
      <c r="O7" s="6">
        <f t="shared" si="5"/>
        <v>10</v>
      </c>
      <c r="P7" s="5">
        <f t="shared" si="6"/>
        <v>21.939000000000021</v>
      </c>
      <c r="Q7" s="6">
        <f t="shared" si="7"/>
        <v>6</v>
      </c>
    </row>
    <row r="8" spans="1:17" ht="14.45" hidden="1" customHeight="1" outlineLevel="1" x14ac:dyDescent="0.2">
      <c r="A8" s="441" t="s">
        <v>170</v>
      </c>
      <c r="B8" s="120">
        <v>61.401000000000003</v>
      </c>
      <c r="C8" s="113">
        <v>40.131</v>
      </c>
      <c r="D8" s="113">
        <v>65.418999999999997</v>
      </c>
      <c r="E8" s="424">
        <f t="shared" si="0"/>
        <v>1.065438673637237</v>
      </c>
      <c r="F8" s="129">
        <f t="shared" si="1"/>
        <v>1.6301363036056913</v>
      </c>
      <c r="G8" s="133">
        <v>4</v>
      </c>
      <c r="H8" s="113">
        <v>5</v>
      </c>
      <c r="I8" s="113">
        <v>6</v>
      </c>
      <c r="J8" s="425">
        <f t="shared" si="2"/>
        <v>1.5</v>
      </c>
      <c r="K8" s="134">
        <f t="shared" si="3"/>
        <v>1.2</v>
      </c>
      <c r="L8" s="121"/>
      <c r="M8" s="121"/>
      <c r="N8" s="5">
        <f t="shared" si="4"/>
        <v>25.287999999999997</v>
      </c>
      <c r="O8" s="6">
        <f t="shared" si="5"/>
        <v>1</v>
      </c>
      <c r="P8" s="5">
        <f t="shared" si="6"/>
        <v>4.0179999999999936</v>
      </c>
      <c r="Q8" s="6">
        <f t="shared" si="7"/>
        <v>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284.22300000000001</v>
      </c>
      <c r="C10" s="113">
        <v>293.88799999999998</v>
      </c>
      <c r="D10" s="113">
        <v>252.79300000000001</v>
      </c>
      <c r="E10" s="424">
        <f t="shared" si="0"/>
        <v>0.88941781629213679</v>
      </c>
      <c r="F10" s="129">
        <f t="shared" si="1"/>
        <v>0.86016781903310113</v>
      </c>
      <c r="G10" s="133">
        <v>26</v>
      </c>
      <c r="H10" s="113">
        <v>26</v>
      </c>
      <c r="I10" s="113">
        <v>27</v>
      </c>
      <c r="J10" s="425">
        <f t="shared" si="2"/>
        <v>1.0384615384615385</v>
      </c>
      <c r="K10" s="134">
        <f t="shared" si="3"/>
        <v>1.0384615384615385</v>
      </c>
      <c r="L10" s="121"/>
      <c r="M10" s="121"/>
      <c r="N10" s="5">
        <f t="shared" si="4"/>
        <v>-41.09499999999997</v>
      </c>
      <c r="O10" s="6">
        <f t="shared" si="5"/>
        <v>1</v>
      </c>
      <c r="P10" s="5">
        <f t="shared" si="6"/>
        <v>-31.430000000000007</v>
      </c>
      <c r="Q10" s="6">
        <f t="shared" si="7"/>
        <v>1</v>
      </c>
    </row>
    <row r="11" spans="1:17" ht="14.45" hidden="1" customHeight="1" outlineLevel="1" x14ac:dyDescent="0.2">
      <c r="A11" s="441" t="s">
        <v>173</v>
      </c>
      <c r="B11" s="120">
        <v>44.673999999999999</v>
      </c>
      <c r="C11" s="113">
        <v>71.338999999999999</v>
      </c>
      <c r="D11" s="113">
        <v>69.14</v>
      </c>
      <c r="E11" s="424">
        <f t="shared" si="0"/>
        <v>1.5476563549268032</v>
      </c>
      <c r="F11" s="129">
        <f t="shared" si="1"/>
        <v>0.96917534588373822</v>
      </c>
      <c r="G11" s="133">
        <v>4</v>
      </c>
      <c r="H11" s="113">
        <v>10</v>
      </c>
      <c r="I11" s="113">
        <v>6</v>
      </c>
      <c r="J11" s="425">
        <f t="shared" si="2"/>
        <v>1.5</v>
      </c>
      <c r="K11" s="134">
        <f t="shared" si="3"/>
        <v>0.6</v>
      </c>
      <c r="L11" s="121"/>
      <c r="M11" s="121"/>
      <c r="N11" s="5">
        <f t="shared" si="4"/>
        <v>-2.1989999999999981</v>
      </c>
      <c r="O11" s="6">
        <f t="shared" si="5"/>
        <v>-4</v>
      </c>
      <c r="P11" s="5">
        <f t="shared" si="6"/>
        <v>24.466000000000001</v>
      </c>
      <c r="Q11" s="6">
        <f t="shared" si="7"/>
        <v>2</v>
      </c>
    </row>
    <row r="12" spans="1:17" ht="14.45" hidden="1" customHeight="1" outlineLevel="1" thickBot="1" x14ac:dyDescent="0.25">
      <c r="A12" s="442" t="s">
        <v>208</v>
      </c>
      <c r="B12" s="238">
        <v>71.418000000000006</v>
      </c>
      <c r="C12" s="239">
        <v>9.8759999999999994</v>
      </c>
      <c r="D12" s="239">
        <v>15.827</v>
      </c>
      <c r="E12" s="424">
        <f t="shared" si="0"/>
        <v>0.22161079839816292</v>
      </c>
      <c r="F12" s="129">
        <f t="shared" si="1"/>
        <v>1.6025718914540301</v>
      </c>
      <c r="G12" s="241">
        <v>5</v>
      </c>
      <c r="H12" s="239">
        <v>2</v>
      </c>
      <c r="I12" s="239">
        <v>2</v>
      </c>
      <c r="J12" s="426">
        <f t="shared" si="2"/>
        <v>0.4</v>
      </c>
      <c r="K12" s="242">
        <f t="shared" si="3"/>
        <v>1</v>
      </c>
      <c r="L12" s="121"/>
      <c r="M12" s="121"/>
      <c r="N12" s="243">
        <f t="shared" si="4"/>
        <v>5.9510000000000005</v>
      </c>
      <c r="O12" s="244">
        <f t="shared" si="5"/>
        <v>0</v>
      </c>
      <c r="P12" s="243">
        <f t="shared" si="6"/>
        <v>-55.591000000000008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1780.8040000000001</v>
      </c>
      <c r="C13" s="116">
        <f>SUM(C5:C12)</f>
        <v>1750.9189999999999</v>
      </c>
      <c r="D13" s="116">
        <f>SUM(D5:D12)</f>
        <v>2231.6990000000001</v>
      </c>
      <c r="E13" s="420">
        <f>IF(OR(D13=0,B13=0),0,D13/B13)</f>
        <v>1.2531974321710868</v>
      </c>
      <c r="F13" s="135">
        <f>IF(OR(D13=0,C13=0),0,D13/C13)</f>
        <v>1.274587231048381</v>
      </c>
      <c r="G13" s="136">
        <f>SUM(G5:G12)</f>
        <v>169</v>
      </c>
      <c r="H13" s="116">
        <f>SUM(H5:H12)</f>
        <v>185</v>
      </c>
      <c r="I13" s="116">
        <f>SUM(I5:I12)</f>
        <v>241</v>
      </c>
      <c r="J13" s="420">
        <f>IF(OR(I13=0,G13=0),0,I13/G13)</f>
        <v>1.4260355029585798</v>
      </c>
      <c r="K13" s="137">
        <f>IF(OR(I13=0,H13=0),0,I13/H13)</f>
        <v>1.3027027027027027</v>
      </c>
      <c r="L13" s="121"/>
      <c r="M13" s="121"/>
      <c r="N13" s="127">
        <f t="shared" si="4"/>
        <v>480.7800000000002</v>
      </c>
      <c r="O13" s="138">
        <f t="shared" si="5"/>
        <v>56</v>
      </c>
      <c r="P13" s="127">
        <f t="shared" si="6"/>
        <v>450.89499999999998</v>
      </c>
      <c r="Q13" s="138">
        <f t="shared" si="7"/>
        <v>72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686.68499999999995</v>
      </c>
      <c r="C18" s="114">
        <v>959.97199999999998</v>
      </c>
      <c r="D18" s="114">
        <v>1111.8610000000001</v>
      </c>
      <c r="E18" s="424">
        <f>IF(OR(D18=0,B18=0),"",D18/B18)</f>
        <v>1.6191718182281545</v>
      </c>
      <c r="F18" s="129">
        <f>IF(OR(D18=0,C18=0),"",D18/C18)</f>
        <v>1.158222323151092</v>
      </c>
      <c r="G18" s="119">
        <v>73</v>
      </c>
      <c r="H18" s="114">
        <v>90</v>
      </c>
      <c r="I18" s="114">
        <v>117</v>
      </c>
      <c r="J18" s="424">
        <f>IF(OR(I18=0,G18=0),"",I18/G18)</f>
        <v>1.6027397260273972</v>
      </c>
      <c r="K18" s="131">
        <f>IF(OR(I18=0,H18=0),"",I18/H18)</f>
        <v>1.3</v>
      </c>
      <c r="L18" s="645">
        <v>0.91871999999999998</v>
      </c>
      <c r="M18" s="646"/>
      <c r="N18" s="145">
        <f t="shared" ref="N18:N26" si="8">D18-C18</f>
        <v>151.88900000000012</v>
      </c>
      <c r="O18" s="146">
        <f t="shared" ref="O18:O26" si="9">I18-H18</f>
        <v>27</v>
      </c>
      <c r="P18" s="145">
        <f t="shared" ref="P18:P26" si="10">D18-B18</f>
        <v>425.17600000000016</v>
      </c>
      <c r="Q18" s="146">
        <f t="shared" ref="Q18:Q26" si="11">I18-G18</f>
        <v>44</v>
      </c>
    </row>
    <row r="19" spans="1:17" ht="14.45" hidden="1" customHeight="1" outlineLevel="1" x14ac:dyDescent="0.2">
      <c r="A19" s="441" t="s">
        <v>168</v>
      </c>
      <c r="B19" s="120">
        <v>255.16200000000001</v>
      </c>
      <c r="C19" s="113">
        <v>113.95</v>
      </c>
      <c r="D19" s="113">
        <v>308.54599999999999</v>
      </c>
      <c r="E19" s="425">
        <f t="shared" ref="E19:E25" si="12">IF(OR(D19=0,B19=0),"",D19/B19)</f>
        <v>1.2092161058464819</v>
      </c>
      <c r="F19" s="132">
        <f t="shared" ref="F19:F25" si="13">IF(OR(D19=0,C19=0),"",D19/C19)</f>
        <v>2.7077314611671786</v>
      </c>
      <c r="G19" s="120">
        <v>20</v>
      </c>
      <c r="H19" s="113">
        <v>19</v>
      </c>
      <c r="I19" s="113">
        <v>39</v>
      </c>
      <c r="J19" s="425">
        <f t="shared" ref="J19:J25" si="14">IF(OR(I19=0,G19=0),"",I19/G19)</f>
        <v>1.95</v>
      </c>
      <c r="K19" s="134">
        <f t="shared" ref="K19:K25" si="15">IF(OR(I19=0,H19=0),"",I19/H19)</f>
        <v>2.0526315789473686</v>
      </c>
      <c r="L19" s="645">
        <v>0.99456</v>
      </c>
      <c r="M19" s="646"/>
      <c r="N19" s="147">
        <f t="shared" si="8"/>
        <v>194.596</v>
      </c>
      <c r="O19" s="148">
        <f t="shared" si="9"/>
        <v>20</v>
      </c>
      <c r="P19" s="147">
        <f t="shared" si="10"/>
        <v>53.383999999999986</v>
      </c>
      <c r="Q19" s="148">
        <f t="shared" si="11"/>
        <v>19</v>
      </c>
    </row>
    <row r="20" spans="1:17" ht="14.45" hidden="1" customHeight="1" outlineLevel="1" x14ac:dyDescent="0.2">
      <c r="A20" s="441" t="s">
        <v>169</v>
      </c>
      <c r="B20" s="120">
        <v>346.613</v>
      </c>
      <c r="C20" s="113">
        <v>237.66499999999999</v>
      </c>
      <c r="D20" s="113">
        <v>366.541</v>
      </c>
      <c r="E20" s="425">
        <f t="shared" si="12"/>
        <v>1.0574935158231227</v>
      </c>
      <c r="F20" s="132">
        <f t="shared" si="13"/>
        <v>1.5422590621252603</v>
      </c>
      <c r="G20" s="120">
        <v>34</v>
      </c>
      <c r="H20" s="113">
        <v>30</v>
      </c>
      <c r="I20" s="113">
        <v>40</v>
      </c>
      <c r="J20" s="425">
        <f t="shared" si="14"/>
        <v>1.1764705882352942</v>
      </c>
      <c r="K20" s="134">
        <f t="shared" si="15"/>
        <v>1.3333333333333333</v>
      </c>
      <c r="L20" s="645">
        <v>0.96671999999999991</v>
      </c>
      <c r="M20" s="646"/>
      <c r="N20" s="147">
        <f t="shared" si="8"/>
        <v>128.876</v>
      </c>
      <c r="O20" s="148">
        <f t="shared" si="9"/>
        <v>10</v>
      </c>
      <c r="P20" s="147">
        <f t="shared" si="10"/>
        <v>19.927999999999997</v>
      </c>
      <c r="Q20" s="148">
        <f t="shared" si="11"/>
        <v>6</v>
      </c>
    </row>
    <row r="21" spans="1:17" ht="14.45" hidden="1" customHeight="1" outlineLevel="1" x14ac:dyDescent="0.2">
      <c r="A21" s="441" t="s">
        <v>170</v>
      </c>
      <c r="B21" s="120">
        <v>61.401000000000003</v>
      </c>
      <c r="C21" s="113">
        <v>40.131</v>
      </c>
      <c r="D21" s="113">
        <v>65.418999999999997</v>
      </c>
      <c r="E21" s="425">
        <f t="shared" si="12"/>
        <v>1.065438673637237</v>
      </c>
      <c r="F21" s="132">
        <f t="shared" si="13"/>
        <v>1.6301363036056913</v>
      </c>
      <c r="G21" s="120">
        <v>4</v>
      </c>
      <c r="H21" s="113">
        <v>5</v>
      </c>
      <c r="I21" s="113">
        <v>6</v>
      </c>
      <c r="J21" s="425">
        <f t="shared" si="14"/>
        <v>1.5</v>
      </c>
      <c r="K21" s="134">
        <f t="shared" si="15"/>
        <v>1.2</v>
      </c>
      <c r="L21" s="645">
        <v>1.11744</v>
      </c>
      <c r="M21" s="646"/>
      <c r="N21" s="147">
        <f t="shared" si="8"/>
        <v>25.287999999999997</v>
      </c>
      <c r="O21" s="148">
        <f t="shared" si="9"/>
        <v>1</v>
      </c>
      <c r="P21" s="147">
        <f t="shared" si="10"/>
        <v>4.0179999999999936</v>
      </c>
      <c r="Q21" s="148">
        <f t="shared" si="11"/>
        <v>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284.22300000000001</v>
      </c>
      <c r="C23" s="113">
        <v>293.88799999999998</v>
      </c>
      <c r="D23" s="113">
        <v>252.79300000000001</v>
      </c>
      <c r="E23" s="425">
        <f t="shared" si="12"/>
        <v>0.88941781629213679</v>
      </c>
      <c r="F23" s="132">
        <f t="shared" si="13"/>
        <v>0.86016781903310113</v>
      </c>
      <c r="G23" s="120">
        <v>26</v>
      </c>
      <c r="H23" s="113">
        <v>26</v>
      </c>
      <c r="I23" s="113">
        <v>27</v>
      </c>
      <c r="J23" s="425">
        <f t="shared" si="14"/>
        <v>1.0384615384615385</v>
      </c>
      <c r="K23" s="134">
        <f t="shared" si="15"/>
        <v>1.0384615384615385</v>
      </c>
      <c r="L23" s="645">
        <v>0.98495999999999995</v>
      </c>
      <c r="M23" s="646"/>
      <c r="N23" s="147">
        <f t="shared" si="8"/>
        <v>-41.09499999999997</v>
      </c>
      <c r="O23" s="148">
        <f t="shared" si="9"/>
        <v>1</v>
      </c>
      <c r="P23" s="147">
        <f t="shared" si="10"/>
        <v>-31.430000000000007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44.673999999999999</v>
      </c>
      <c r="C24" s="113">
        <v>71.338999999999999</v>
      </c>
      <c r="D24" s="113">
        <v>69.14</v>
      </c>
      <c r="E24" s="425">
        <f t="shared" si="12"/>
        <v>1.5476563549268032</v>
      </c>
      <c r="F24" s="132">
        <f t="shared" si="13"/>
        <v>0.96917534588373822</v>
      </c>
      <c r="G24" s="120">
        <v>4</v>
      </c>
      <c r="H24" s="113">
        <v>10</v>
      </c>
      <c r="I24" s="113">
        <v>6</v>
      </c>
      <c r="J24" s="425">
        <f t="shared" si="14"/>
        <v>1.5</v>
      </c>
      <c r="K24" s="134">
        <f t="shared" si="15"/>
        <v>0.6</v>
      </c>
      <c r="L24" s="645">
        <v>1.0147199999999998</v>
      </c>
      <c r="M24" s="646"/>
      <c r="N24" s="147">
        <f t="shared" si="8"/>
        <v>-2.1989999999999981</v>
      </c>
      <c r="O24" s="148">
        <f t="shared" si="9"/>
        <v>-4</v>
      </c>
      <c r="P24" s="147">
        <f t="shared" si="10"/>
        <v>24.466000000000001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208</v>
      </c>
      <c r="B25" s="238">
        <v>71.418000000000006</v>
      </c>
      <c r="C25" s="239">
        <v>9.8759999999999994</v>
      </c>
      <c r="D25" s="239">
        <v>15.827</v>
      </c>
      <c r="E25" s="426">
        <f t="shared" si="12"/>
        <v>0.22161079839816292</v>
      </c>
      <c r="F25" s="240">
        <f t="shared" si="13"/>
        <v>1.6025718914540301</v>
      </c>
      <c r="G25" s="238">
        <v>5</v>
      </c>
      <c r="H25" s="239">
        <v>2</v>
      </c>
      <c r="I25" s="239">
        <v>2</v>
      </c>
      <c r="J25" s="426">
        <f t="shared" si="14"/>
        <v>0.4</v>
      </c>
      <c r="K25" s="242">
        <f t="shared" si="15"/>
        <v>1</v>
      </c>
      <c r="L25" s="356"/>
      <c r="M25" s="357"/>
      <c r="N25" s="245">
        <f t="shared" si="8"/>
        <v>5.9510000000000005</v>
      </c>
      <c r="O25" s="246">
        <f t="shared" si="9"/>
        <v>0</v>
      </c>
      <c r="P25" s="245">
        <f t="shared" si="10"/>
        <v>-55.591000000000008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1750.1759999999999</v>
      </c>
      <c r="C26" s="150">
        <f>SUM(C18:C25)</f>
        <v>1726.8209999999999</v>
      </c>
      <c r="D26" s="150">
        <f>SUM(D18:D25)</f>
        <v>2190.1270000000004</v>
      </c>
      <c r="E26" s="421">
        <f>IF(OR(D26=0,B26=0),0,D26/B26)</f>
        <v>1.2513752902565232</v>
      </c>
      <c r="F26" s="151">
        <f>IF(OR(D26=0,C26=0),0,D26/C26)</f>
        <v>1.2682999569729581</v>
      </c>
      <c r="G26" s="149">
        <f>SUM(G18:G25)</f>
        <v>166</v>
      </c>
      <c r="H26" s="150">
        <f>SUM(H18:H25)</f>
        <v>182</v>
      </c>
      <c r="I26" s="150">
        <f>SUM(I18:I25)</f>
        <v>237</v>
      </c>
      <c r="J26" s="421">
        <f>IF(OR(I26=0,G26=0),0,I26/G26)</f>
        <v>1.427710843373494</v>
      </c>
      <c r="K26" s="152">
        <f>IF(OR(I26=0,H26=0),0,I26/H26)</f>
        <v>1.3021978021978022</v>
      </c>
      <c r="L26" s="121"/>
      <c r="M26" s="121"/>
      <c r="N26" s="143">
        <f t="shared" si="8"/>
        <v>463.30600000000049</v>
      </c>
      <c r="O26" s="153">
        <f t="shared" si="9"/>
        <v>55</v>
      </c>
      <c r="P26" s="143">
        <f t="shared" si="10"/>
        <v>439.95100000000048</v>
      </c>
      <c r="Q26" s="153">
        <f t="shared" si="11"/>
        <v>71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17.71</v>
      </c>
      <c r="C31" s="114">
        <v>0</v>
      </c>
      <c r="D31" s="114">
        <v>26.643000000000001</v>
      </c>
      <c r="E31" s="424">
        <f>IF(OR(D31=0,B31=0),"",D31/B31)</f>
        <v>1.5044042913608131</v>
      </c>
      <c r="F31" s="129" t="str">
        <f>IF(OR(D31=0,C31=0),"",D31/C31)</f>
        <v/>
      </c>
      <c r="G31" s="130">
        <v>2</v>
      </c>
      <c r="H31" s="114">
        <v>0</v>
      </c>
      <c r="I31" s="114">
        <v>3</v>
      </c>
      <c r="J31" s="424">
        <f>IF(OR(I31=0,G31=0),"",I31/G31)</f>
        <v>1.5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8.9329999999999998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13.321999999999999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-13.321999999999999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12.917999999999999</v>
      </c>
      <c r="C33" s="113">
        <v>10.776</v>
      </c>
      <c r="D33" s="113">
        <v>14.929</v>
      </c>
      <c r="E33" s="425">
        <f t="shared" si="20"/>
        <v>1.1556742529803377</v>
      </c>
      <c r="F33" s="132">
        <f t="shared" si="21"/>
        <v>1.385393466963623</v>
      </c>
      <c r="G33" s="133">
        <v>1</v>
      </c>
      <c r="H33" s="113">
        <v>1</v>
      </c>
      <c r="I33" s="113">
        <v>1</v>
      </c>
      <c r="J33" s="425">
        <f t="shared" si="22"/>
        <v>1</v>
      </c>
      <c r="K33" s="134">
        <f t="shared" si="23"/>
        <v>1</v>
      </c>
      <c r="L33" s="155"/>
      <c r="M33" s="155"/>
      <c r="N33" s="147">
        <f t="shared" si="16"/>
        <v>4.1530000000000005</v>
      </c>
      <c r="O33" s="148">
        <f t="shared" si="17"/>
        <v>0</v>
      </c>
      <c r="P33" s="147">
        <f t="shared" si="18"/>
        <v>2.011000000000001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30.628</v>
      </c>
      <c r="C39" s="162">
        <f>SUM(C31:C38)</f>
        <v>24.097999999999999</v>
      </c>
      <c r="D39" s="162">
        <f>SUM(D31:D38)</f>
        <v>41.572000000000003</v>
      </c>
      <c r="E39" s="422">
        <f>IF(OR(D39=0,B39=0),0,D39/B39)</f>
        <v>1.3573200992555832</v>
      </c>
      <c r="F39" s="163">
        <f>IF(OR(D39=0,C39=0),0,D39/C39)</f>
        <v>1.7251224167980748</v>
      </c>
      <c r="G39" s="164">
        <f>SUM(G31:G38)</f>
        <v>3</v>
      </c>
      <c r="H39" s="162">
        <f>SUM(H31:H38)</f>
        <v>3</v>
      </c>
      <c r="I39" s="162">
        <f>SUM(I31:I38)</f>
        <v>4</v>
      </c>
      <c r="J39" s="422">
        <f>IF(OR(I39=0,G39=0),0,I39/G39)</f>
        <v>1.3333333333333333</v>
      </c>
      <c r="K39" s="165">
        <f>IF(OR(I39=0,H39=0),0,I39/H39)</f>
        <v>1.3333333333333333</v>
      </c>
      <c r="L39" s="155"/>
      <c r="M39" s="155"/>
      <c r="N39" s="160">
        <f t="shared" si="16"/>
        <v>17.474000000000004</v>
      </c>
      <c r="O39" s="166">
        <f t="shared" si="17"/>
        <v>1</v>
      </c>
      <c r="P39" s="160">
        <f t="shared" si="18"/>
        <v>10.944000000000003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D7EC348-38BF-40B1-80B8-C9B42A4731E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1719</v>
      </c>
      <c r="C36" s="200">
        <v>1275</v>
      </c>
      <c r="D36" s="87">
        <f t="shared" si="0"/>
        <v>-444</v>
      </c>
      <c r="E36" s="88">
        <f t="shared" si="1"/>
        <v>0.7417102966841187</v>
      </c>
      <c r="F36" s="89">
        <v>265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1972</v>
      </c>
      <c r="C37" s="200">
        <v>1504</v>
      </c>
      <c r="D37" s="87">
        <f t="shared" si="0"/>
        <v>-468</v>
      </c>
      <c r="E37" s="88">
        <f t="shared" si="1"/>
        <v>0.76267748478701824</v>
      </c>
      <c r="F37" s="89">
        <v>340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2483</v>
      </c>
      <c r="C38" s="200">
        <v>1966</v>
      </c>
      <c r="D38" s="87">
        <f t="shared" si="0"/>
        <v>-517</v>
      </c>
      <c r="E38" s="88">
        <f t="shared" si="1"/>
        <v>0.79178413209826826</v>
      </c>
      <c r="F38" s="89">
        <v>439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2681</v>
      </c>
      <c r="C39" s="200">
        <v>2069</v>
      </c>
      <c r="D39" s="87">
        <f t="shared" si="0"/>
        <v>-612</v>
      </c>
      <c r="E39" s="88">
        <f t="shared" si="1"/>
        <v>0.77172696754942183</v>
      </c>
      <c r="F39" s="89">
        <v>451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3162</v>
      </c>
      <c r="C40" s="200">
        <v>2321</v>
      </c>
      <c r="D40" s="87">
        <f t="shared" si="0"/>
        <v>-841</v>
      </c>
      <c r="E40" s="88">
        <f t="shared" si="1"/>
        <v>0.73402909550917139</v>
      </c>
      <c r="F40" s="89">
        <v>449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3667</v>
      </c>
      <c r="C41" s="200">
        <v>2653</v>
      </c>
      <c r="D41" s="87">
        <f t="shared" si="0"/>
        <v>-1014</v>
      </c>
      <c r="E41" s="88">
        <f t="shared" si="1"/>
        <v>0.72347968366512139</v>
      </c>
      <c r="F41" s="89">
        <v>507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3846</v>
      </c>
      <c r="C42" s="200">
        <v>2917</v>
      </c>
      <c r="D42" s="87">
        <f t="shared" si="0"/>
        <v>-929</v>
      </c>
      <c r="E42" s="88">
        <f t="shared" si="1"/>
        <v>0.75845033801352058</v>
      </c>
      <c r="F42" s="89">
        <v>630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4227</v>
      </c>
      <c r="C43" s="200">
        <v>3160</v>
      </c>
      <c r="D43" s="87">
        <f t="shared" si="0"/>
        <v>-1067</v>
      </c>
      <c r="E43" s="88">
        <f t="shared" si="1"/>
        <v>0.74757511237284124</v>
      </c>
      <c r="F43" s="89">
        <v>661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8D5B463-90CE-4002-898C-D0F7497053C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7772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7618</v>
      </c>
      <c r="B5" s="946">
        <v>2</v>
      </c>
      <c r="C5" s="947">
        <v>57.64</v>
      </c>
      <c r="D5" s="948">
        <v>61.5</v>
      </c>
      <c r="E5" s="949"/>
      <c r="F5" s="950"/>
      <c r="G5" s="951"/>
      <c r="H5" s="952">
        <v>2</v>
      </c>
      <c r="I5" s="953">
        <v>65.3</v>
      </c>
      <c r="J5" s="954">
        <v>82.5</v>
      </c>
      <c r="K5" s="955">
        <v>27.6</v>
      </c>
      <c r="L5" s="956">
        <v>13</v>
      </c>
      <c r="M5" s="956">
        <v>117</v>
      </c>
      <c r="N5" s="957">
        <v>39</v>
      </c>
      <c r="O5" s="956" t="s">
        <v>7619</v>
      </c>
      <c r="P5" s="958" t="s">
        <v>7620</v>
      </c>
      <c r="Q5" s="959">
        <f>H5-B5</f>
        <v>0</v>
      </c>
      <c r="R5" s="975">
        <f>I5-C5</f>
        <v>7.6599999999999966</v>
      </c>
      <c r="S5" s="959">
        <f>H5-E5</f>
        <v>2</v>
      </c>
      <c r="T5" s="975">
        <f>I5-F5</f>
        <v>65.3</v>
      </c>
      <c r="U5" s="985">
        <v>78</v>
      </c>
      <c r="V5" s="946">
        <v>165</v>
      </c>
      <c r="W5" s="946">
        <v>87</v>
      </c>
      <c r="X5" s="986">
        <v>2.1153846153846154</v>
      </c>
      <c r="Y5" s="987">
        <v>90</v>
      </c>
    </row>
    <row r="6" spans="1:25" ht="14.45" customHeight="1" x14ac:dyDescent="0.2">
      <c r="A6" s="943" t="s">
        <v>7621</v>
      </c>
      <c r="B6" s="926">
        <v>1</v>
      </c>
      <c r="C6" s="927">
        <v>13.87</v>
      </c>
      <c r="D6" s="928">
        <v>14</v>
      </c>
      <c r="E6" s="913">
        <v>1</v>
      </c>
      <c r="F6" s="914">
        <v>13.87</v>
      </c>
      <c r="G6" s="920">
        <v>15</v>
      </c>
      <c r="H6" s="917"/>
      <c r="I6" s="911"/>
      <c r="J6" s="912"/>
      <c r="K6" s="916">
        <v>13.87</v>
      </c>
      <c r="L6" s="917">
        <v>11</v>
      </c>
      <c r="M6" s="917">
        <v>72</v>
      </c>
      <c r="N6" s="918">
        <v>24</v>
      </c>
      <c r="O6" s="917" t="s">
        <v>7619</v>
      </c>
      <c r="P6" s="930" t="s">
        <v>7622</v>
      </c>
      <c r="Q6" s="919">
        <f t="shared" ref="Q6:R69" si="0">H6-B6</f>
        <v>-1</v>
      </c>
      <c r="R6" s="976">
        <f t="shared" si="0"/>
        <v>-13.87</v>
      </c>
      <c r="S6" s="919">
        <f t="shared" ref="S6:S69" si="1">H6-E6</f>
        <v>-1</v>
      </c>
      <c r="T6" s="976">
        <f t="shared" ref="T6:T69" si="2">I6-F6</f>
        <v>-13.87</v>
      </c>
      <c r="U6" s="983" t="s">
        <v>585</v>
      </c>
      <c r="V6" s="926" t="s">
        <v>585</v>
      </c>
      <c r="W6" s="926" t="s">
        <v>585</v>
      </c>
      <c r="X6" s="981" t="s">
        <v>585</v>
      </c>
      <c r="Y6" s="979"/>
    </row>
    <row r="7" spans="1:25" ht="14.45" customHeight="1" x14ac:dyDescent="0.2">
      <c r="A7" s="943" t="s">
        <v>7623</v>
      </c>
      <c r="B7" s="926">
        <v>1</v>
      </c>
      <c r="C7" s="927">
        <v>7.09</v>
      </c>
      <c r="D7" s="928">
        <v>17</v>
      </c>
      <c r="E7" s="913"/>
      <c r="F7" s="914"/>
      <c r="G7" s="920"/>
      <c r="H7" s="917"/>
      <c r="I7" s="911"/>
      <c r="J7" s="912"/>
      <c r="K7" s="916">
        <v>7.09</v>
      </c>
      <c r="L7" s="917">
        <v>5</v>
      </c>
      <c r="M7" s="917">
        <v>45</v>
      </c>
      <c r="N7" s="918">
        <v>15</v>
      </c>
      <c r="O7" s="917" t="s">
        <v>7619</v>
      </c>
      <c r="P7" s="930" t="s">
        <v>7624</v>
      </c>
      <c r="Q7" s="919">
        <f t="shared" si="0"/>
        <v>-1</v>
      </c>
      <c r="R7" s="976">
        <f t="shared" si="0"/>
        <v>-7.09</v>
      </c>
      <c r="S7" s="919">
        <f t="shared" si="1"/>
        <v>0</v>
      </c>
      <c r="T7" s="976">
        <f t="shared" si="2"/>
        <v>0</v>
      </c>
      <c r="U7" s="983" t="s">
        <v>585</v>
      </c>
      <c r="V7" s="926" t="s">
        <v>585</v>
      </c>
      <c r="W7" s="926" t="s">
        <v>585</v>
      </c>
      <c r="X7" s="981" t="s">
        <v>585</v>
      </c>
      <c r="Y7" s="979"/>
    </row>
    <row r="8" spans="1:25" ht="14.45" customHeight="1" x14ac:dyDescent="0.2">
      <c r="A8" s="944" t="s">
        <v>7625</v>
      </c>
      <c r="B8" s="932">
        <v>20</v>
      </c>
      <c r="C8" s="933">
        <v>156.47999999999999</v>
      </c>
      <c r="D8" s="931">
        <v>12.3</v>
      </c>
      <c r="E8" s="934">
        <v>23</v>
      </c>
      <c r="F8" s="935">
        <v>189.24</v>
      </c>
      <c r="G8" s="921">
        <v>11.1</v>
      </c>
      <c r="H8" s="936">
        <v>17</v>
      </c>
      <c r="I8" s="937">
        <v>132.38999999999999</v>
      </c>
      <c r="J8" s="922">
        <v>7.9</v>
      </c>
      <c r="K8" s="938">
        <v>7.77</v>
      </c>
      <c r="L8" s="936">
        <v>5</v>
      </c>
      <c r="M8" s="936">
        <v>45</v>
      </c>
      <c r="N8" s="939">
        <v>15</v>
      </c>
      <c r="O8" s="936" t="s">
        <v>7619</v>
      </c>
      <c r="P8" s="940" t="s">
        <v>7626</v>
      </c>
      <c r="Q8" s="941">
        <f t="shared" si="0"/>
        <v>-3</v>
      </c>
      <c r="R8" s="977">
        <f t="shared" si="0"/>
        <v>-24.090000000000003</v>
      </c>
      <c r="S8" s="941">
        <f t="shared" si="1"/>
        <v>-6</v>
      </c>
      <c r="T8" s="977">
        <f t="shared" si="2"/>
        <v>-56.850000000000023</v>
      </c>
      <c r="U8" s="984">
        <v>255</v>
      </c>
      <c r="V8" s="932">
        <v>134.30000000000001</v>
      </c>
      <c r="W8" s="932">
        <v>-120.69999999999999</v>
      </c>
      <c r="X8" s="982">
        <v>0.52666666666666673</v>
      </c>
      <c r="Y8" s="980"/>
    </row>
    <row r="9" spans="1:25" ht="14.45" customHeight="1" x14ac:dyDescent="0.2">
      <c r="A9" s="943" t="s">
        <v>7627</v>
      </c>
      <c r="B9" s="926"/>
      <c r="C9" s="927"/>
      <c r="D9" s="928"/>
      <c r="E9" s="913">
        <v>2</v>
      </c>
      <c r="F9" s="914">
        <v>106.79</v>
      </c>
      <c r="G9" s="920">
        <v>79.5</v>
      </c>
      <c r="H9" s="917">
        <v>1</v>
      </c>
      <c r="I9" s="911">
        <v>52.63</v>
      </c>
      <c r="J9" s="915">
        <v>146</v>
      </c>
      <c r="K9" s="916">
        <v>52.63</v>
      </c>
      <c r="L9" s="917">
        <v>43</v>
      </c>
      <c r="M9" s="917">
        <v>225</v>
      </c>
      <c r="N9" s="918">
        <v>75</v>
      </c>
      <c r="O9" s="917" t="s">
        <v>7619</v>
      </c>
      <c r="P9" s="930" t="s">
        <v>7628</v>
      </c>
      <c r="Q9" s="919">
        <f t="shared" si="0"/>
        <v>1</v>
      </c>
      <c r="R9" s="976">
        <f t="shared" si="0"/>
        <v>52.63</v>
      </c>
      <c r="S9" s="919">
        <f t="shared" si="1"/>
        <v>-1</v>
      </c>
      <c r="T9" s="976">
        <f t="shared" si="2"/>
        <v>-54.160000000000004</v>
      </c>
      <c r="U9" s="983">
        <v>75</v>
      </c>
      <c r="V9" s="926">
        <v>146</v>
      </c>
      <c r="W9" s="926">
        <v>71</v>
      </c>
      <c r="X9" s="981">
        <v>1.9466666666666668</v>
      </c>
      <c r="Y9" s="979">
        <v>71</v>
      </c>
    </row>
    <row r="10" spans="1:25" ht="14.45" customHeight="1" x14ac:dyDescent="0.2">
      <c r="A10" s="943" t="s">
        <v>7629</v>
      </c>
      <c r="B10" s="926">
        <v>6</v>
      </c>
      <c r="C10" s="927">
        <v>191.48</v>
      </c>
      <c r="D10" s="928">
        <v>36.700000000000003</v>
      </c>
      <c r="E10" s="929">
        <v>5</v>
      </c>
      <c r="F10" s="911">
        <v>168.56</v>
      </c>
      <c r="G10" s="912">
        <v>49</v>
      </c>
      <c r="H10" s="913">
        <v>8</v>
      </c>
      <c r="I10" s="914">
        <v>244.56</v>
      </c>
      <c r="J10" s="920">
        <v>28.3</v>
      </c>
      <c r="K10" s="916">
        <v>33.15</v>
      </c>
      <c r="L10" s="917">
        <v>22</v>
      </c>
      <c r="M10" s="917">
        <v>135</v>
      </c>
      <c r="N10" s="918">
        <v>45</v>
      </c>
      <c r="O10" s="917" t="s">
        <v>7619</v>
      </c>
      <c r="P10" s="930" t="s">
        <v>7630</v>
      </c>
      <c r="Q10" s="919">
        <f t="shared" si="0"/>
        <v>2</v>
      </c>
      <c r="R10" s="976">
        <f t="shared" si="0"/>
        <v>53.080000000000013</v>
      </c>
      <c r="S10" s="919">
        <f t="shared" si="1"/>
        <v>3</v>
      </c>
      <c r="T10" s="976">
        <f t="shared" si="2"/>
        <v>76</v>
      </c>
      <c r="U10" s="983">
        <v>360</v>
      </c>
      <c r="V10" s="926">
        <v>226.4</v>
      </c>
      <c r="W10" s="926">
        <v>-133.6</v>
      </c>
      <c r="X10" s="981">
        <v>0.62888888888888894</v>
      </c>
      <c r="Y10" s="979">
        <v>4</v>
      </c>
    </row>
    <row r="11" spans="1:25" ht="14.45" customHeight="1" x14ac:dyDescent="0.2">
      <c r="A11" s="943" t="s">
        <v>7631</v>
      </c>
      <c r="B11" s="926"/>
      <c r="C11" s="927"/>
      <c r="D11" s="928"/>
      <c r="E11" s="929">
        <v>1</v>
      </c>
      <c r="F11" s="911">
        <v>20.05</v>
      </c>
      <c r="G11" s="912">
        <v>22</v>
      </c>
      <c r="H11" s="913"/>
      <c r="I11" s="914"/>
      <c r="J11" s="920"/>
      <c r="K11" s="916">
        <v>20.05</v>
      </c>
      <c r="L11" s="917">
        <v>11</v>
      </c>
      <c r="M11" s="917">
        <v>90</v>
      </c>
      <c r="N11" s="918">
        <v>30</v>
      </c>
      <c r="O11" s="917" t="s">
        <v>7619</v>
      </c>
      <c r="P11" s="930" t="s">
        <v>7632</v>
      </c>
      <c r="Q11" s="919">
        <f t="shared" si="0"/>
        <v>0</v>
      </c>
      <c r="R11" s="976">
        <f t="shared" si="0"/>
        <v>0</v>
      </c>
      <c r="S11" s="919">
        <f t="shared" si="1"/>
        <v>-1</v>
      </c>
      <c r="T11" s="976">
        <f t="shared" si="2"/>
        <v>-20.05</v>
      </c>
      <c r="U11" s="983" t="s">
        <v>585</v>
      </c>
      <c r="V11" s="926" t="s">
        <v>585</v>
      </c>
      <c r="W11" s="926" t="s">
        <v>585</v>
      </c>
      <c r="X11" s="981" t="s">
        <v>585</v>
      </c>
      <c r="Y11" s="979"/>
    </row>
    <row r="12" spans="1:25" ht="14.45" customHeight="1" x14ac:dyDescent="0.2">
      <c r="A12" s="944" t="s">
        <v>7633</v>
      </c>
      <c r="B12" s="932">
        <v>25</v>
      </c>
      <c r="C12" s="933">
        <v>527.46</v>
      </c>
      <c r="D12" s="931">
        <v>23.4</v>
      </c>
      <c r="E12" s="942">
        <v>23</v>
      </c>
      <c r="F12" s="937">
        <v>472.28</v>
      </c>
      <c r="G12" s="922">
        <v>20</v>
      </c>
      <c r="H12" s="934">
        <v>31</v>
      </c>
      <c r="I12" s="935">
        <v>652.64</v>
      </c>
      <c r="J12" s="921">
        <v>22.6</v>
      </c>
      <c r="K12" s="938">
        <v>20.34</v>
      </c>
      <c r="L12" s="936">
        <v>11</v>
      </c>
      <c r="M12" s="936">
        <v>87</v>
      </c>
      <c r="N12" s="939">
        <v>29</v>
      </c>
      <c r="O12" s="936" t="s">
        <v>7619</v>
      </c>
      <c r="P12" s="940" t="s">
        <v>7632</v>
      </c>
      <c r="Q12" s="941">
        <f t="shared" si="0"/>
        <v>6</v>
      </c>
      <c r="R12" s="977">
        <f t="shared" si="0"/>
        <v>125.17999999999995</v>
      </c>
      <c r="S12" s="941">
        <f t="shared" si="1"/>
        <v>8</v>
      </c>
      <c r="T12" s="977">
        <f t="shared" si="2"/>
        <v>180.36</v>
      </c>
      <c r="U12" s="984">
        <v>899</v>
      </c>
      <c r="V12" s="932">
        <v>700.6</v>
      </c>
      <c r="W12" s="932">
        <v>-198.39999999999998</v>
      </c>
      <c r="X12" s="982">
        <v>0.77931034482758621</v>
      </c>
      <c r="Y12" s="980">
        <v>50</v>
      </c>
    </row>
    <row r="13" spans="1:25" ht="14.45" customHeight="1" x14ac:dyDescent="0.2">
      <c r="A13" s="943" t="s">
        <v>7634</v>
      </c>
      <c r="B13" s="926">
        <v>29</v>
      </c>
      <c r="C13" s="927">
        <v>389.82</v>
      </c>
      <c r="D13" s="928">
        <v>13.1</v>
      </c>
      <c r="E13" s="929">
        <v>22</v>
      </c>
      <c r="F13" s="911">
        <v>291.52</v>
      </c>
      <c r="G13" s="912">
        <v>15.1</v>
      </c>
      <c r="H13" s="913">
        <v>40</v>
      </c>
      <c r="I13" s="914">
        <v>533.32000000000005</v>
      </c>
      <c r="J13" s="920">
        <v>17.600000000000001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7619</v>
      </c>
      <c r="P13" s="930" t="s">
        <v>7635</v>
      </c>
      <c r="Q13" s="919">
        <f t="shared" si="0"/>
        <v>11</v>
      </c>
      <c r="R13" s="976">
        <f t="shared" si="0"/>
        <v>143.50000000000006</v>
      </c>
      <c r="S13" s="919">
        <f t="shared" si="1"/>
        <v>18</v>
      </c>
      <c r="T13" s="976">
        <f t="shared" si="2"/>
        <v>241.80000000000007</v>
      </c>
      <c r="U13" s="983">
        <v>800</v>
      </c>
      <c r="V13" s="926">
        <v>704</v>
      </c>
      <c r="W13" s="926">
        <v>-96</v>
      </c>
      <c r="X13" s="981">
        <v>0.88</v>
      </c>
      <c r="Y13" s="979">
        <v>172</v>
      </c>
    </row>
    <row r="14" spans="1:25" ht="14.45" customHeight="1" x14ac:dyDescent="0.2">
      <c r="A14" s="943" t="s">
        <v>7636</v>
      </c>
      <c r="B14" s="926"/>
      <c r="C14" s="927"/>
      <c r="D14" s="928"/>
      <c r="E14" s="929">
        <v>1</v>
      </c>
      <c r="F14" s="911">
        <v>7.2</v>
      </c>
      <c r="G14" s="912">
        <v>17</v>
      </c>
      <c r="H14" s="913">
        <v>1</v>
      </c>
      <c r="I14" s="914">
        <v>7.2</v>
      </c>
      <c r="J14" s="915">
        <v>21</v>
      </c>
      <c r="K14" s="916">
        <v>7.2</v>
      </c>
      <c r="L14" s="917">
        <v>7</v>
      </c>
      <c r="M14" s="917">
        <v>60</v>
      </c>
      <c r="N14" s="918">
        <v>20</v>
      </c>
      <c r="O14" s="917" t="s">
        <v>7619</v>
      </c>
      <c r="P14" s="930" t="s">
        <v>7637</v>
      </c>
      <c r="Q14" s="919">
        <f t="shared" si="0"/>
        <v>1</v>
      </c>
      <c r="R14" s="976">
        <f t="shared" si="0"/>
        <v>7.2</v>
      </c>
      <c r="S14" s="919">
        <f t="shared" si="1"/>
        <v>0</v>
      </c>
      <c r="T14" s="976">
        <f t="shared" si="2"/>
        <v>0</v>
      </c>
      <c r="U14" s="983">
        <v>20</v>
      </c>
      <c r="V14" s="926">
        <v>21</v>
      </c>
      <c r="W14" s="926">
        <v>1</v>
      </c>
      <c r="X14" s="981">
        <v>1.05</v>
      </c>
      <c r="Y14" s="979">
        <v>1</v>
      </c>
    </row>
    <row r="15" spans="1:25" ht="14.45" customHeight="1" x14ac:dyDescent="0.2">
      <c r="A15" s="943" t="s">
        <v>7638</v>
      </c>
      <c r="B15" s="926">
        <v>3</v>
      </c>
      <c r="C15" s="927">
        <v>15.14</v>
      </c>
      <c r="D15" s="928">
        <v>3.7</v>
      </c>
      <c r="E15" s="929">
        <v>3</v>
      </c>
      <c r="F15" s="911">
        <v>18.04</v>
      </c>
      <c r="G15" s="912">
        <v>4</v>
      </c>
      <c r="H15" s="913">
        <v>4</v>
      </c>
      <c r="I15" s="914">
        <v>23.22</v>
      </c>
      <c r="J15" s="920">
        <v>3.8</v>
      </c>
      <c r="K15" s="916">
        <v>6.5</v>
      </c>
      <c r="L15" s="917">
        <v>4</v>
      </c>
      <c r="M15" s="917">
        <v>39</v>
      </c>
      <c r="N15" s="918">
        <v>13</v>
      </c>
      <c r="O15" s="917" t="s">
        <v>7619</v>
      </c>
      <c r="P15" s="930" t="s">
        <v>7639</v>
      </c>
      <c r="Q15" s="919">
        <f t="shared" si="0"/>
        <v>1</v>
      </c>
      <c r="R15" s="976">
        <f t="shared" si="0"/>
        <v>8.0799999999999983</v>
      </c>
      <c r="S15" s="919">
        <f t="shared" si="1"/>
        <v>1</v>
      </c>
      <c r="T15" s="976">
        <f t="shared" si="2"/>
        <v>5.18</v>
      </c>
      <c r="U15" s="983">
        <v>52</v>
      </c>
      <c r="V15" s="926">
        <v>15.2</v>
      </c>
      <c r="W15" s="926">
        <v>-36.799999999999997</v>
      </c>
      <c r="X15" s="981">
        <v>0.29230769230769227</v>
      </c>
      <c r="Y15" s="979"/>
    </row>
    <row r="16" spans="1:25" ht="14.45" customHeight="1" x14ac:dyDescent="0.2">
      <c r="A16" s="943" t="s">
        <v>7640</v>
      </c>
      <c r="B16" s="926"/>
      <c r="C16" s="927"/>
      <c r="D16" s="928"/>
      <c r="E16" s="929"/>
      <c r="F16" s="911"/>
      <c r="G16" s="912"/>
      <c r="H16" s="913">
        <v>1</v>
      </c>
      <c r="I16" s="914">
        <v>4.51</v>
      </c>
      <c r="J16" s="920">
        <v>2</v>
      </c>
      <c r="K16" s="916">
        <v>3.2</v>
      </c>
      <c r="L16" s="917">
        <v>3</v>
      </c>
      <c r="M16" s="917">
        <v>24</v>
      </c>
      <c r="N16" s="918">
        <v>8</v>
      </c>
      <c r="O16" s="917" t="s">
        <v>7619</v>
      </c>
      <c r="P16" s="930" t="s">
        <v>7641</v>
      </c>
      <c r="Q16" s="919">
        <f t="shared" si="0"/>
        <v>1</v>
      </c>
      <c r="R16" s="976">
        <f t="shared" si="0"/>
        <v>4.51</v>
      </c>
      <c r="S16" s="919">
        <f t="shared" si="1"/>
        <v>1</v>
      </c>
      <c r="T16" s="976">
        <f t="shared" si="2"/>
        <v>4.51</v>
      </c>
      <c r="U16" s="983">
        <v>8</v>
      </c>
      <c r="V16" s="926">
        <v>2</v>
      </c>
      <c r="W16" s="926">
        <v>-6</v>
      </c>
      <c r="X16" s="981">
        <v>0.25</v>
      </c>
      <c r="Y16" s="979"/>
    </row>
    <row r="17" spans="1:25" ht="14.45" customHeight="1" x14ac:dyDescent="0.2">
      <c r="A17" s="943" t="s">
        <v>7642</v>
      </c>
      <c r="B17" s="926">
        <v>1</v>
      </c>
      <c r="C17" s="927">
        <v>7.19</v>
      </c>
      <c r="D17" s="928">
        <v>5</v>
      </c>
      <c r="E17" s="913">
        <v>2</v>
      </c>
      <c r="F17" s="914">
        <v>14.38</v>
      </c>
      <c r="G17" s="920">
        <v>5.5</v>
      </c>
      <c r="H17" s="917"/>
      <c r="I17" s="911"/>
      <c r="J17" s="912"/>
      <c r="K17" s="916">
        <v>7.19</v>
      </c>
      <c r="L17" s="917">
        <v>3</v>
      </c>
      <c r="M17" s="917">
        <v>30</v>
      </c>
      <c r="N17" s="918">
        <v>10</v>
      </c>
      <c r="O17" s="917" t="s">
        <v>7619</v>
      </c>
      <c r="P17" s="930" t="s">
        <v>7643</v>
      </c>
      <c r="Q17" s="919">
        <f t="shared" si="0"/>
        <v>-1</v>
      </c>
      <c r="R17" s="976">
        <f t="shared" si="0"/>
        <v>-7.19</v>
      </c>
      <c r="S17" s="919">
        <f t="shared" si="1"/>
        <v>-2</v>
      </c>
      <c r="T17" s="976">
        <f t="shared" si="2"/>
        <v>-14.38</v>
      </c>
      <c r="U17" s="983" t="s">
        <v>585</v>
      </c>
      <c r="V17" s="926" t="s">
        <v>585</v>
      </c>
      <c r="W17" s="926" t="s">
        <v>585</v>
      </c>
      <c r="X17" s="981" t="s">
        <v>585</v>
      </c>
      <c r="Y17" s="979"/>
    </row>
    <row r="18" spans="1:25" ht="14.45" customHeight="1" x14ac:dyDescent="0.2">
      <c r="A18" s="943" t="s">
        <v>7644</v>
      </c>
      <c r="B18" s="923">
        <v>10</v>
      </c>
      <c r="C18" s="924">
        <v>13.5</v>
      </c>
      <c r="D18" s="925">
        <v>1.9</v>
      </c>
      <c r="E18" s="929">
        <v>4</v>
      </c>
      <c r="F18" s="911">
        <v>5.98</v>
      </c>
      <c r="G18" s="912">
        <v>2.2999999999999998</v>
      </c>
      <c r="H18" s="917">
        <v>9</v>
      </c>
      <c r="I18" s="911">
        <v>17.14</v>
      </c>
      <c r="J18" s="912">
        <v>7.1</v>
      </c>
      <c r="K18" s="916">
        <v>2.2200000000000002</v>
      </c>
      <c r="L18" s="917">
        <v>3</v>
      </c>
      <c r="M18" s="917">
        <v>30</v>
      </c>
      <c r="N18" s="918">
        <v>10</v>
      </c>
      <c r="O18" s="917" t="s">
        <v>7619</v>
      </c>
      <c r="P18" s="930" t="s">
        <v>7645</v>
      </c>
      <c r="Q18" s="919">
        <f t="shared" si="0"/>
        <v>-1</v>
      </c>
      <c r="R18" s="976">
        <f t="shared" si="0"/>
        <v>3.6400000000000006</v>
      </c>
      <c r="S18" s="919">
        <f t="shared" si="1"/>
        <v>5</v>
      </c>
      <c r="T18" s="976">
        <f t="shared" si="2"/>
        <v>11.16</v>
      </c>
      <c r="U18" s="983">
        <v>90</v>
      </c>
      <c r="V18" s="926">
        <v>63.9</v>
      </c>
      <c r="W18" s="926">
        <v>-26.1</v>
      </c>
      <c r="X18" s="981">
        <v>0.71</v>
      </c>
      <c r="Y18" s="979">
        <v>23</v>
      </c>
    </row>
    <row r="19" spans="1:25" ht="14.45" customHeight="1" x14ac:dyDescent="0.2">
      <c r="A19" s="943" t="s">
        <v>7646</v>
      </c>
      <c r="B19" s="926">
        <v>1</v>
      </c>
      <c r="C19" s="927">
        <v>1.72</v>
      </c>
      <c r="D19" s="928">
        <v>4</v>
      </c>
      <c r="E19" s="929">
        <v>1</v>
      </c>
      <c r="F19" s="911">
        <v>0.49</v>
      </c>
      <c r="G19" s="912">
        <v>1</v>
      </c>
      <c r="H19" s="913">
        <v>3</v>
      </c>
      <c r="I19" s="914">
        <v>5.2</v>
      </c>
      <c r="J19" s="915">
        <v>22.3</v>
      </c>
      <c r="K19" s="916">
        <v>1.72</v>
      </c>
      <c r="L19" s="917">
        <v>4</v>
      </c>
      <c r="M19" s="917">
        <v>33</v>
      </c>
      <c r="N19" s="918">
        <v>11</v>
      </c>
      <c r="O19" s="917" t="s">
        <v>7619</v>
      </c>
      <c r="P19" s="930" t="s">
        <v>7647</v>
      </c>
      <c r="Q19" s="919">
        <f t="shared" si="0"/>
        <v>2</v>
      </c>
      <c r="R19" s="976">
        <f t="shared" si="0"/>
        <v>3.4800000000000004</v>
      </c>
      <c r="S19" s="919">
        <f t="shared" si="1"/>
        <v>2</v>
      </c>
      <c r="T19" s="976">
        <f t="shared" si="2"/>
        <v>4.71</v>
      </c>
      <c r="U19" s="983">
        <v>33</v>
      </c>
      <c r="V19" s="926">
        <v>66.900000000000006</v>
      </c>
      <c r="W19" s="926">
        <v>33.900000000000006</v>
      </c>
      <c r="X19" s="981">
        <v>2.0272727272727273</v>
      </c>
      <c r="Y19" s="979">
        <v>43</v>
      </c>
    </row>
    <row r="20" spans="1:25" ht="14.45" customHeight="1" x14ac:dyDescent="0.2">
      <c r="A20" s="943" t="s">
        <v>7648</v>
      </c>
      <c r="B20" s="926"/>
      <c r="C20" s="927"/>
      <c r="D20" s="928"/>
      <c r="E20" s="929">
        <v>1</v>
      </c>
      <c r="F20" s="911">
        <v>0.74</v>
      </c>
      <c r="G20" s="912">
        <v>2</v>
      </c>
      <c r="H20" s="913">
        <v>1</v>
      </c>
      <c r="I20" s="914">
        <v>0.74</v>
      </c>
      <c r="J20" s="920">
        <v>2</v>
      </c>
      <c r="K20" s="916">
        <v>1.0900000000000001</v>
      </c>
      <c r="L20" s="917">
        <v>3</v>
      </c>
      <c r="M20" s="917">
        <v>27</v>
      </c>
      <c r="N20" s="918">
        <v>9</v>
      </c>
      <c r="O20" s="917" t="s">
        <v>7619</v>
      </c>
      <c r="P20" s="930" t="s">
        <v>7649</v>
      </c>
      <c r="Q20" s="919">
        <f t="shared" si="0"/>
        <v>1</v>
      </c>
      <c r="R20" s="976">
        <f t="shared" si="0"/>
        <v>0.74</v>
      </c>
      <c r="S20" s="919">
        <f t="shared" si="1"/>
        <v>0</v>
      </c>
      <c r="T20" s="976">
        <f t="shared" si="2"/>
        <v>0</v>
      </c>
      <c r="U20" s="983">
        <v>9</v>
      </c>
      <c r="V20" s="926">
        <v>2</v>
      </c>
      <c r="W20" s="926">
        <v>-7</v>
      </c>
      <c r="X20" s="981">
        <v>0.22222222222222221</v>
      </c>
      <c r="Y20" s="979"/>
    </row>
    <row r="21" spans="1:25" ht="14.45" customHeight="1" x14ac:dyDescent="0.2">
      <c r="A21" s="943" t="s">
        <v>7650</v>
      </c>
      <c r="B21" s="926"/>
      <c r="C21" s="927"/>
      <c r="D21" s="928"/>
      <c r="E21" s="929"/>
      <c r="F21" s="911"/>
      <c r="G21" s="912"/>
      <c r="H21" s="913">
        <v>1</v>
      </c>
      <c r="I21" s="914">
        <v>1.08</v>
      </c>
      <c r="J21" s="920">
        <v>2</v>
      </c>
      <c r="K21" s="916">
        <v>0.74</v>
      </c>
      <c r="L21" s="917">
        <v>3</v>
      </c>
      <c r="M21" s="917">
        <v>24</v>
      </c>
      <c r="N21" s="918">
        <v>8</v>
      </c>
      <c r="O21" s="917" t="s">
        <v>7619</v>
      </c>
      <c r="P21" s="930" t="s">
        <v>7651</v>
      </c>
      <c r="Q21" s="919">
        <f t="shared" si="0"/>
        <v>1</v>
      </c>
      <c r="R21" s="976">
        <f t="shared" si="0"/>
        <v>1.08</v>
      </c>
      <c r="S21" s="919">
        <f t="shared" si="1"/>
        <v>1</v>
      </c>
      <c r="T21" s="976">
        <f t="shared" si="2"/>
        <v>1.08</v>
      </c>
      <c r="U21" s="983">
        <v>8</v>
      </c>
      <c r="V21" s="926">
        <v>2</v>
      </c>
      <c r="W21" s="926">
        <v>-6</v>
      </c>
      <c r="X21" s="981">
        <v>0.25</v>
      </c>
      <c r="Y21" s="979"/>
    </row>
    <row r="22" spans="1:25" ht="14.45" customHeight="1" x14ac:dyDescent="0.2">
      <c r="A22" s="943" t="s">
        <v>7652</v>
      </c>
      <c r="B22" s="926"/>
      <c r="C22" s="927"/>
      <c r="D22" s="928"/>
      <c r="E22" s="913">
        <v>2</v>
      </c>
      <c r="F22" s="914">
        <v>5.01</v>
      </c>
      <c r="G22" s="920">
        <v>5.5</v>
      </c>
      <c r="H22" s="917"/>
      <c r="I22" s="911"/>
      <c r="J22" s="912"/>
      <c r="K22" s="916">
        <v>3.28</v>
      </c>
      <c r="L22" s="917">
        <v>4</v>
      </c>
      <c r="M22" s="917">
        <v>39</v>
      </c>
      <c r="N22" s="918">
        <v>13</v>
      </c>
      <c r="O22" s="917" t="s">
        <v>7619</v>
      </c>
      <c r="P22" s="930" t="s">
        <v>7653</v>
      </c>
      <c r="Q22" s="919">
        <f t="shared" si="0"/>
        <v>0</v>
      </c>
      <c r="R22" s="976">
        <f t="shared" si="0"/>
        <v>0</v>
      </c>
      <c r="S22" s="919">
        <f t="shared" si="1"/>
        <v>-2</v>
      </c>
      <c r="T22" s="976">
        <f t="shared" si="2"/>
        <v>-5.01</v>
      </c>
      <c r="U22" s="983" t="s">
        <v>585</v>
      </c>
      <c r="V22" s="926" t="s">
        <v>585</v>
      </c>
      <c r="W22" s="926" t="s">
        <v>585</v>
      </c>
      <c r="X22" s="981" t="s">
        <v>585</v>
      </c>
      <c r="Y22" s="979"/>
    </row>
    <row r="23" spans="1:25" ht="14.45" customHeight="1" x14ac:dyDescent="0.2">
      <c r="A23" s="943" t="s">
        <v>7654</v>
      </c>
      <c r="B23" s="926"/>
      <c r="C23" s="927"/>
      <c r="D23" s="928"/>
      <c r="E23" s="913">
        <v>1</v>
      </c>
      <c r="F23" s="914">
        <v>1.21</v>
      </c>
      <c r="G23" s="920">
        <v>2</v>
      </c>
      <c r="H23" s="917"/>
      <c r="I23" s="911"/>
      <c r="J23" s="912"/>
      <c r="K23" s="916">
        <v>2.2200000000000002</v>
      </c>
      <c r="L23" s="917">
        <v>4</v>
      </c>
      <c r="M23" s="917">
        <v>39</v>
      </c>
      <c r="N23" s="918">
        <v>13</v>
      </c>
      <c r="O23" s="917" t="s">
        <v>7619</v>
      </c>
      <c r="P23" s="930" t="s">
        <v>7655</v>
      </c>
      <c r="Q23" s="919">
        <f t="shared" si="0"/>
        <v>0</v>
      </c>
      <c r="R23" s="976">
        <f t="shared" si="0"/>
        <v>0</v>
      </c>
      <c r="S23" s="919">
        <f t="shared" si="1"/>
        <v>-1</v>
      </c>
      <c r="T23" s="976">
        <f t="shared" si="2"/>
        <v>-1.21</v>
      </c>
      <c r="U23" s="983" t="s">
        <v>585</v>
      </c>
      <c r="V23" s="926" t="s">
        <v>585</v>
      </c>
      <c r="W23" s="926" t="s">
        <v>585</v>
      </c>
      <c r="X23" s="981" t="s">
        <v>585</v>
      </c>
      <c r="Y23" s="979"/>
    </row>
    <row r="24" spans="1:25" ht="14.45" customHeight="1" x14ac:dyDescent="0.2">
      <c r="A24" s="943" t="s">
        <v>7656</v>
      </c>
      <c r="B24" s="926"/>
      <c r="C24" s="927"/>
      <c r="D24" s="928"/>
      <c r="E24" s="913">
        <v>1</v>
      </c>
      <c r="F24" s="914">
        <v>0.43</v>
      </c>
      <c r="G24" s="920">
        <v>1</v>
      </c>
      <c r="H24" s="917"/>
      <c r="I24" s="911"/>
      <c r="J24" s="912"/>
      <c r="K24" s="916">
        <v>1.24</v>
      </c>
      <c r="L24" s="917">
        <v>3</v>
      </c>
      <c r="M24" s="917">
        <v>24</v>
      </c>
      <c r="N24" s="918">
        <v>8</v>
      </c>
      <c r="O24" s="917" t="s">
        <v>7619</v>
      </c>
      <c r="P24" s="930" t="s">
        <v>7657</v>
      </c>
      <c r="Q24" s="919">
        <f t="shared" si="0"/>
        <v>0</v>
      </c>
      <c r="R24" s="976">
        <f t="shared" si="0"/>
        <v>0</v>
      </c>
      <c r="S24" s="919">
        <f t="shared" si="1"/>
        <v>-1</v>
      </c>
      <c r="T24" s="976">
        <f t="shared" si="2"/>
        <v>-0.43</v>
      </c>
      <c r="U24" s="983" t="s">
        <v>585</v>
      </c>
      <c r="V24" s="926" t="s">
        <v>585</v>
      </c>
      <c r="W24" s="926" t="s">
        <v>585</v>
      </c>
      <c r="X24" s="981" t="s">
        <v>585</v>
      </c>
      <c r="Y24" s="979"/>
    </row>
    <row r="25" spans="1:25" ht="14.45" customHeight="1" x14ac:dyDescent="0.2">
      <c r="A25" s="943" t="s">
        <v>7658</v>
      </c>
      <c r="B25" s="926">
        <v>2</v>
      </c>
      <c r="C25" s="927">
        <v>4.38</v>
      </c>
      <c r="D25" s="928">
        <v>1.5</v>
      </c>
      <c r="E25" s="929">
        <v>3</v>
      </c>
      <c r="F25" s="911">
        <v>5.64</v>
      </c>
      <c r="G25" s="912">
        <v>2.7</v>
      </c>
      <c r="H25" s="913">
        <v>5</v>
      </c>
      <c r="I25" s="914">
        <v>11.1</v>
      </c>
      <c r="J25" s="920">
        <v>3.6</v>
      </c>
      <c r="K25" s="916">
        <v>2.38</v>
      </c>
      <c r="L25" s="917">
        <v>3</v>
      </c>
      <c r="M25" s="917">
        <v>30</v>
      </c>
      <c r="N25" s="918">
        <v>10</v>
      </c>
      <c r="O25" s="917" t="s">
        <v>7619</v>
      </c>
      <c r="P25" s="930" t="s">
        <v>7659</v>
      </c>
      <c r="Q25" s="919">
        <f t="shared" si="0"/>
        <v>3</v>
      </c>
      <c r="R25" s="976">
        <f t="shared" si="0"/>
        <v>6.72</v>
      </c>
      <c r="S25" s="919">
        <f t="shared" si="1"/>
        <v>2</v>
      </c>
      <c r="T25" s="976">
        <f t="shared" si="2"/>
        <v>5.46</v>
      </c>
      <c r="U25" s="983">
        <v>50</v>
      </c>
      <c r="V25" s="926">
        <v>18</v>
      </c>
      <c r="W25" s="926">
        <v>-32</v>
      </c>
      <c r="X25" s="981">
        <v>0.36</v>
      </c>
      <c r="Y25" s="979"/>
    </row>
    <row r="26" spans="1:25" ht="14.45" customHeight="1" x14ac:dyDescent="0.2">
      <c r="A26" s="943" t="s">
        <v>7660</v>
      </c>
      <c r="B26" s="926"/>
      <c r="C26" s="927"/>
      <c r="D26" s="928"/>
      <c r="E26" s="929"/>
      <c r="F26" s="911"/>
      <c r="G26" s="912"/>
      <c r="H26" s="913">
        <v>1</v>
      </c>
      <c r="I26" s="914">
        <v>2.36</v>
      </c>
      <c r="J26" s="920">
        <v>3</v>
      </c>
      <c r="K26" s="916">
        <v>2.36</v>
      </c>
      <c r="L26" s="917">
        <v>2</v>
      </c>
      <c r="M26" s="917">
        <v>21</v>
      </c>
      <c r="N26" s="918">
        <v>7</v>
      </c>
      <c r="O26" s="917" t="s">
        <v>7619</v>
      </c>
      <c r="P26" s="930" t="s">
        <v>7661</v>
      </c>
      <c r="Q26" s="919">
        <f t="shared" si="0"/>
        <v>1</v>
      </c>
      <c r="R26" s="976">
        <f t="shared" si="0"/>
        <v>2.36</v>
      </c>
      <c r="S26" s="919">
        <f t="shared" si="1"/>
        <v>1</v>
      </c>
      <c r="T26" s="976">
        <f t="shared" si="2"/>
        <v>2.36</v>
      </c>
      <c r="U26" s="983">
        <v>7</v>
      </c>
      <c r="V26" s="926">
        <v>3</v>
      </c>
      <c r="W26" s="926">
        <v>-4</v>
      </c>
      <c r="X26" s="981">
        <v>0.42857142857142855</v>
      </c>
      <c r="Y26" s="979"/>
    </row>
    <row r="27" spans="1:25" ht="14.45" customHeight="1" x14ac:dyDescent="0.2">
      <c r="A27" s="943" t="s">
        <v>7662</v>
      </c>
      <c r="B27" s="926"/>
      <c r="C27" s="927"/>
      <c r="D27" s="928"/>
      <c r="E27" s="929">
        <v>1</v>
      </c>
      <c r="F27" s="911">
        <v>8.2100000000000009</v>
      </c>
      <c r="G27" s="912">
        <v>33</v>
      </c>
      <c r="H27" s="913">
        <v>1</v>
      </c>
      <c r="I27" s="914">
        <v>5.45</v>
      </c>
      <c r="J27" s="920">
        <v>13</v>
      </c>
      <c r="K27" s="916">
        <v>5.45</v>
      </c>
      <c r="L27" s="917">
        <v>5</v>
      </c>
      <c r="M27" s="917">
        <v>48</v>
      </c>
      <c r="N27" s="918">
        <v>16</v>
      </c>
      <c r="O27" s="917" t="s">
        <v>7619</v>
      </c>
      <c r="P27" s="930" t="s">
        <v>7663</v>
      </c>
      <c r="Q27" s="919">
        <f t="shared" si="0"/>
        <v>1</v>
      </c>
      <c r="R27" s="976">
        <f t="shared" si="0"/>
        <v>5.45</v>
      </c>
      <c r="S27" s="919">
        <f t="shared" si="1"/>
        <v>0</v>
      </c>
      <c r="T27" s="976">
        <f t="shared" si="2"/>
        <v>-2.7600000000000007</v>
      </c>
      <c r="U27" s="983">
        <v>16</v>
      </c>
      <c r="V27" s="926">
        <v>13</v>
      </c>
      <c r="W27" s="926">
        <v>-3</v>
      </c>
      <c r="X27" s="981">
        <v>0.8125</v>
      </c>
      <c r="Y27" s="979"/>
    </row>
    <row r="28" spans="1:25" ht="14.45" customHeight="1" x14ac:dyDescent="0.2">
      <c r="A28" s="943" t="s">
        <v>7664</v>
      </c>
      <c r="B28" s="926"/>
      <c r="C28" s="927"/>
      <c r="D28" s="928"/>
      <c r="E28" s="929"/>
      <c r="F28" s="911"/>
      <c r="G28" s="912"/>
      <c r="H28" s="913">
        <v>2</v>
      </c>
      <c r="I28" s="914">
        <v>4.37</v>
      </c>
      <c r="J28" s="920">
        <v>2</v>
      </c>
      <c r="K28" s="916">
        <v>1.21</v>
      </c>
      <c r="L28" s="917">
        <v>3</v>
      </c>
      <c r="M28" s="917">
        <v>27</v>
      </c>
      <c r="N28" s="918">
        <v>9</v>
      </c>
      <c r="O28" s="917" t="s">
        <v>7619</v>
      </c>
      <c r="P28" s="930" t="s">
        <v>7665</v>
      </c>
      <c r="Q28" s="919">
        <f t="shared" si="0"/>
        <v>2</v>
      </c>
      <c r="R28" s="976">
        <f t="shared" si="0"/>
        <v>4.37</v>
      </c>
      <c r="S28" s="919">
        <f t="shared" si="1"/>
        <v>2</v>
      </c>
      <c r="T28" s="976">
        <f t="shared" si="2"/>
        <v>4.37</v>
      </c>
      <c r="U28" s="983">
        <v>18</v>
      </c>
      <c r="V28" s="926">
        <v>4</v>
      </c>
      <c r="W28" s="926">
        <v>-14</v>
      </c>
      <c r="X28" s="981">
        <v>0.22222222222222221</v>
      </c>
      <c r="Y28" s="979"/>
    </row>
    <row r="29" spans="1:25" ht="14.45" customHeight="1" x14ac:dyDescent="0.2">
      <c r="A29" s="944" t="s">
        <v>7666</v>
      </c>
      <c r="B29" s="932">
        <v>2</v>
      </c>
      <c r="C29" s="933">
        <v>4.82</v>
      </c>
      <c r="D29" s="931">
        <v>6.5</v>
      </c>
      <c r="E29" s="942"/>
      <c r="F29" s="937"/>
      <c r="G29" s="922"/>
      <c r="H29" s="934">
        <v>4</v>
      </c>
      <c r="I29" s="935">
        <v>17.940000000000001</v>
      </c>
      <c r="J29" s="921">
        <v>7.5</v>
      </c>
      <c r="K29" s="938">
        <v>2.41</v>
      </c>
      <c r="L29" s="936">
        <v>5</v>
      </c>
      <c r="M29" s="936">
        <v>48</v>
      </c>
      <c r="N29" s="939">
        <v>16</v>
      </c>
      <c r="O29" s="936" t="s">
        <v>7619</v>
      </c>
      <c r="P29" s="940" t="s">
        <v>7665</v>
      </c>
      <c r="Q29" s="941">
        <f t="shared" si="0"/>
        <v>2</v>
      </c>
      <c r="R29" s="977">
        <f t="shared" si="0"/>
        <v>13.120000000000001</v>
      </c>
      <c r="S29" s="941">
        <f t="shared" si="1"/>
        <v>4</v>
      </c>
      <c r="T29" s="977">
        <f t="shared" si="2"/>
        <v>17.940000000000001</v>
      </c>
      <c r="U29" s="984">
        <v>64</v>
      </c>
      <c r="V29" s="932">
        <v>30</v>
      </c>
      <c r="W29" s="932">
        <v>-34</v>
      </c>
      <c r="X29" s="982">
        <v>0.46875</v>
      </c>
      <c r="Y29" s="980">
        <v>2</v>
      </c>
    </row>
    <row r="30" spans="1:25" ht="14.45" customHeight="1" x14ac:dyDescent="0.2">
      <c r="A30" s="943" t="s">
        <v>7667</v>
      </c>
      <c r="B30" s="926"/>
      <c r="C30" s="927"/>
      <c r="D30" s="928"/>
      <c r="E30" s="929"/>
      <c r="F30" s="911"/>
      <c r="G30" s="912"/>
      <c r="H30" s="913">
        <v>1</v>
      </c>
      <c r="I30" s="914">
        <v>1.57</v>
      </c>
      <c r="J30" s="920">
        <v>2</v>
      </c>
      <c r="K30" s="916">
        <v>2.16</v>
      </c>
      <c r="L30" s="917">
        <v>3</v>
      </c>
      <c r="M30" s="917">
        <v>30</v>
      </c>
      <c r="N30" s="918">
        <v>10</v>
      </c>
      <c r="O30" s="917" t="s">
        <v>7619</v>
      </c>
      <c r="P30" s="930" t="s">
        <v>7668</v>
      </c>
      <c r="Q30" s="919">
        <f t="shared" si="0"/>
        <v>1</v>
      </c>
      <c r="R30" s="976">
        <f t="shared" si="0"/>
        <v>1.57</v>
      </c>
      <c r="S30" s="919">
        <f t="shared" si="1"/>
        <v>1</v>
      </c>
      <c r="T30" s="976">
        <f t="shared" si="2"/>
        <v>1.57</v>
      </c>
      <c r="U30" s="983">
        <v>10</v>
      </c>
      <c r="V30" s="926">
        <v>2</v>
      </c>
      <c r="W30" s="926">
        <v>-8</v>
      </c>
      <c r="X30" s="981">
        <v>0.2</v>
      </c>
      <c r="Y30" s="979"/>
    </row>
    <row r="31" spans="1:25" ht="14.45" customHeight="1" x14ac:dyDescent="0.2">
      <c r="A31" s="943" t="s">
        <v>7669</v>
      </c>
      <c r="B31" s="926">
        <v>20</v>
      </c>
      <c r="C31" s="927">
        <v>40.26</v>
      </c>
      <c r="D31" s="928">
        <v>7.9</v>
      </c>
      <c r="E31" s="929">
        <v>22</v>
      </c>
      <c r="F31" s="911">
        <v>32.68</v>
      </c>
      <c r="G31" s="912">
        <v>3.1</v>
      </c>
      <c r="H31" s="913">
        <v>32</v>
      </c>
      <c r="I31" s="914">
        <v>49.16</v>
      </c>
      <c r="J31" s="920">
        <v>5.4</v>
      </c>
      <c r="K31" s="916">
        <v>1.67</v>
      </c>
      <c r="L31" s="917">
        <v>3</v>
      </c>
      <c r="M31" s="917">
        <v>27</v>
      </c>
      <c r="N31" s="918">
        <v>9</v>
      </c>
      <c r="O31" s="917" t="s">
        <v>7619</v>
      </c>
      <c r="P31" s="930" t="s">
        <v>7670</v>
      </c>
      <c r="Q31" s="919">
        <f t="shared" si="0"/>
        <v>12</v>
      </c>
      <c r="R31" s="976">
        <f t="shared" si="0"/>
        <v>8.8999999999999986</v>
      </c>
      <c r="S31" s="919">
        <f t="shared" si="1"/>
        <v>10</v>
      </c>
      <c r="T31" s="976">
        <f t="shared" si="2"/>
        <v>16.479999999999997</v>
      </c>
      <c r="U31" s="983">
        <v>288</v>
      </c>
      <c r="V31" s="926">
        <v>172.8</v>
      </c>
      <c r="W31" s="926">
        <v>-115.19999999999999</v>
      </c>
      <c r="X31" s="981">
        <v>0.60000000000000009</v>
      </c>
      <c r="Y31" s="979">
        <v>42</v>
      </c>
    </row>
    <row r="32" spans="1:25" ht="14.45" customHeight="1" x14ac:dyDescent="0.2">
      <c r="A32" s="943" t="s">
        <v>7671</v>
      </c>
      <c r="B32" s="926"/>
      <c r="C32" s="927"/>
      <c r="D32" s="928"/>
      <c r="E32" s="913">
        <v>1</v>
      </c>
      <c r="F32" s="914">
        <v>0.38</v>
      </c>
      <c r="G32" s="920">
        <v>1</v>
      </c>
      <c r="H32" s="917"/>
      <c r="I32" s="911"/>
      <c r="J32" s="912"/>
      <c r="K32" s="916">
        <v>1</v>
      </c>
      <c r="L32" s="917">
        <v>3</v>
      </c>
      <c r="M32" s="917">
        <v>30</v>
      </c>
      <c r="N32" s="918">
        <v>10</v>
      </c>
      <c r="O32" s="917" t="s">
        <v>7619</v>
      </c>
      <c r="P32" s="930" t="s">
        <v>7672</v>
      </c>
      <c r="Q32" s="919">
        <f t="shared" si="0"/>
        <v>0</v>
      </c>
      <c r="R32" s="976">
        <f t="shared" si="0"/>
        <v>0</v>
      </c>
      <c r="S32" s="919">
        <f t="shared" si="1"/>
        <v>-1</v>
      </c>
      <c r="T32" s="976">
        <f t="shared" si="2"/>
        <v>-0.38</v>
      </c>
      <c r="U32" s="983" t="s">
        <v>585</v>
      </c>
      <c r="V32" s="926" t="s">
        <v>585</v>
      </c>
      <c r="W32" s="926" t="s">
        <v>585</v>
      </c>
      <c r="X32" s="981" t="s">
        <v>585</v>
      </c>
      <c r="Y32" s="979"/>
    </row>
    <row r="33" spans="1:25" ht="14.45" customHeight="1" x14ac:dyDescent="0.2">
      <c r="A33" s="943" t="s">
        <v>7673</v>
      </c>
      <c r="B33" s="926"/>
      <c r="C33" s="927"/>
      <c r="D33" s="928"/>
      <c r="E33" s="929"/>
      <c r="F33" s="911"/>
      <c r="G33" s="912"/>
      <c r="H33" s="913">
        <v>1</v>
      </c>
      <c r="I33" s="914">
        <v>0.56000000000000005</v>
      </c>
      <c r="J33" s="920">
        <v>2</v>
      </c>
      <c r="K33" s="916">
        <v>0.82</v>
      </c>
      <c r="L33" s="917">
        <v>3</v>
      </c>
      <c r="M33" s="917">
        <v>24</v>
      </c>
      <c r="N33" s="918">
        <v>8</v>
      </c>
      <c r="O33" s="917" t="s">
        <v>7619</v>
      </c>
      <c r="P33" s="930" t="s">
        <v>7674</v>
      </c>
      <c r="Q33" s="919">
        <f t="shared" si="0"/>
        <v>1</v>
      </c>
      <c r="R33" s="976">
        <f t="shared" si="0"/>
        <v>0.56000000000000005</v>
      </c>
      <c r="S33" s="919">
        <f t="shared" si="1"/>
        <v>1</v>
      </c>
      <c r="T33" s="976">
        <f t="shared" si="2"/>
        <v>0.56000000000000005</v>
      </c>
      <c r="U33" s="983">
        <v>8</v>
      </c>
      <c r="V33" s="926">
        <v>2</v>
      </c>
      <c r="W33" s="926">
        <v>-6</v>
      </c>
      <c r="X33" s="981">
        <v>0.25</v>
      </c>
      <c r="Y33" s="979"/>
    </row>
    <row r="34" spans="1:25" ht="14.45" customHeight="1" x14ac:dyDescent="0.2">
      <c r="A34" s="943" t="s">
        <v>7675</v>
      </c>
      <c r="B34" s="923">
        <v>6</v>
      </c>
      <c r="C34" s="924">
        <v>3.11</v>
      </c>
      <c r="D34" s="925">
        <v>2</v>
      </c>
      <c r="E34" s="929">
        <v>4</v>
      </c>
      <c r="F34" s="911">
        <v>3.23</v>
      </c>
      <c r="G34" s="912">
        <v>1</v>
      </c>
      <c r="H34" s="917">
        <v>1</v>
      </c>
      <c r="I34" s="911">
        <v>0.42</v>
      </c>
      <c r="J34" s="912">
        <v>2</v>
      </c>
      <c r="K34" s="916">
        <v>0.42</v>
      </c>
      <c r="L34" s="917">
        <v>1</v>
      </c>
      <c r="M34" s="917">
        <v>5</v>
      </c>
      <c r="N34" s="918">
        <v>2</v>
      </c>
      <c r="O34" s="917" t="s">
        <v>7619</v>
      </c>
      <c r="P34" s="930" t="s">
        <v>7676</v>
      </c>
      <c r="Q34" s="919">
        <f t="shared" si="0"/>
        <v>-5</v>
      </c>
      <c r="R34" s="976">
        <f t="shared" si="0"/>
        <v>-2.69</v>
      </c>
      <c r="S34" s="919">
        <f t="shared" si="1"/>
        <v>-3</v>
      </c>
      <c r="T34" s="976">
        <f t="shared" si="2"/>
        <v>-2.81</v>
      </c>
      <c r="U34" s="983">
        <v>2</v>
      </c>
      <c r="V34" s="926">
        <v>2</v>
      </c>
      <c r="W34" s="926">
        <v>0</v>
      </c>
      <c r="X34" s="981">
        <v>1</v>
      </c>
      <c r="Y34" s="979"/>
    </row>
    <row r="35" spans="1:25" ht="14.45" customHeight="1" x14ac:dyDescent="0.2">
      <c r="A35" s="943" t="s">
        <v>7677</v>
      </c>
      <c r="B35" s="926">
        <v>2</v>
      </c>
      <c r="C35" s="927">
        <v>25.91</v>
      </c>
      <c r="D35" s="928">
        <v>11</v>
      </c>
      <c r="E35" s="929">
        <v>2</v>
      </c>
      <c r="F35" s="911">
        <v>19.38</v>
      </c>
      <c r="G35" s="912">
        <v>1</v>
      </c>
      <c r="H35" s="913">
        <v>2</v>
      </c>
      <c r="I35" s="914">
        <v>32.130000000000003</v>
      </c>
      <c r="J35" s="920">
        <v>9.5</v>
      </c>
      <c r="K35" s="916">
        <v>17.2</v>
      </c>
      <c r="L35" s="917">
        <v>4</v>
      </c>
      <c r="M35" s="917">
        <v>39</v>
      </c>
      <c r="N35" s="918">
        <v>13</v>
      </c>
      <c r="O35" s="917" t="s">
        <v>6412</v>
      </c>
      <c r="P35" s="930" t="s">
        <v>7678</v>
      </c>
      <c r="Q35" s="919">
        <f t="shared" si="0"/>
        <v>0</v>
      </c>
      <c r="R35" s="976">
        <f t="shared" si="0"/>
        <v>6.2200000000000024</v>
      </c>
      <c r="S35" s="919">
        <f t="shared" si="1"/>
        <v>0</v>
      </c>
      <c r="T35" s="976">
        <f t="shared" si="2"/>
        <v>12.750000000000004</v>
      </c>
      <c r="U35" s="983">
        <v>26</v>
      </c>
      <c r="V35" s="926">
        <v>19</v>
      </c>
      <c r="W35" s="926">
        <v>-7</v>
      </c>
      <c r="X35" s="981">
        <v>0.73076923076923073</v>
      </c>
      <c r="Y35" s="979">
        <v>2</v>
      </c>
    </row>
    <row r="36" spans="1:25" ht="14.45" customHeight="1" x14ac:dyDescent="0.2">
      <c r="A36" s="943" t="s">
        <v>7679</v>
      </c>
      <c r="B36" s="923">
        <v>1</v>
      </c>
      <c r="C36" s="924">
        <v>16.100000000000001</v>
      </c>
      <c r="D36" s="925">
        <v>17</v>
      </c>
      <c r="E36" s="929"/>
      <c r="F36" s="911"/>
      <c r="G36" s="912"/>
      <c r="H36" s="917"/>
      <c r="I36" s="911"/>
      <c r="J36" s="912"/>
      <c r="K36" s="916">
        <v>16.100000000000001</v>
      </c>
      <c r="L36" s="917">
        <v>7</v>
      </c>
      <c r="M36" s="917">
        <v>63</v>
      </c>
      <c r="N36" s="918">
        <v>21</v>
      </c>
      <c r="O36" s="917" t="s">
        <v>7619</v>
      </c>
      <c r="P36" s="930" t="s">
        <v>7680</v>
      </c>
      <c r="Q36" s="919">
        <f t="shared" si="0"/>
        <v>-1</v>
      </c>
      <c r="R36" s="976">
        <f t="shared" si="0"/>
        <v>-16.100000000000001</v>
      </c>
      <c r="S36" s="919">
        <f t="shared" si="1"/>
        <v>0</v>
      </c>
      <c r="T36" s="976">
        <f t="shared" si="2"/>
        <v>0</v>
      </c>
      <c r="U36" s="983" t="s">
        <v>585</v>
      </c>
      <c r="V36" s="926" t="s">
        <v>585</v>
      </c>
      <c r="W36" s="926" t="s">
        <v>585</v>
      </c>
      <c r="X36" s="981" t="s">
        <v>585</v>
      </c>
      <c r="Y36" s="979"/>
    </row>
    <row r="37" spans="1:25" ht="14.45" customHeight="1" x14ac:dyDescent="0.2">
      <c r="A37" s="943" t="s">
        <v>7681</v>
      </c>
      <c r="B37" s="926"/>
      <c r="C37" s="927"/>
      <c r="D37" s="928"/>
      <c r="E37" s="929"/>
      <c r="F37" s="911"/>
      <c r="G37" s="912"/>
      <c r="H37" s="913">
        <v>1</v>
      </c>
      <c r="I37" s="914">
        <v>13.17</v>
      </c>
      <c r="J37" s="915">
        <v>54</v>
      </c>
      <c r="K37" s="916">
        <v>13.17</v>
      </c>
      <c r="L37" s="917">
        <v>6</v>
      </c>
      <c r="M37" s="917">
        <v>54</v>
      </c>
      <c r="N37" s="918">
        <v>18</v>
      </c>
      <c r="O37" s="917" t="s">
        <v>7619</v>
      </c>
      <c r="P37" s="930" t="s">
        <v>7682</v>
      </c>
      <c r="Q37" s="919">
        <f t="shared" si="0"/>
        <v>1</v>
      </c>
      <c r="R37" s="976">
        <f t="shared" si="0"/>
        <v>13.17</v>
      </c>
      <c r="S37" s="919">
        <f t="shared" si="1"/>
        <v>1</v>
      </c>
      <c r="T37" s="976">
        <f t="shared" si="2"/>
        <v>13.17</v>
      </c>
      <c r="U37" s="983">
        <v>18</v>
      </c>
      <c r="V37" s="926">
        <v>54</v>
      </c>
      <c r="W37" s="926">
        <v>36</v>
      </c>
      <c r="X37" s="981">
        <v>3</v>
      </c>
      <c r="Y37" s="979">
        <v>36</v>
      </c>
    </row>
    <row r="38" spans="1:25" ht="14.45" customHeight="1" x14ac:dyDescent="0.2">
      <c r="A38" s="943" t="s">
        <v>7683</v>
      </c>
      <c r="B38" s="926">
        <v>1</v>
      </c>
      <c r="C38" s="927">
        <v>7.79</v>
      </c>
      <c r="D38" s="928">
        <v>4</v>
      </c>
      <c r="E38" s="913">
        <v>8</v>
      </c>
      <c r="F38" s="914">
        <v>66.040000000000006</v>
      </c>
      <c r="G38" s="920">
        <v>5.5</v>
      </c>
      <c r="H38" s="917">
        <v>4</v>
      </c>
      <c r="I38" s="911">
        <v>31.55</v>
      </c>
      <c r="J38" s="912">
        <v>2.2999999999999998</v>
      </c>
      <c r="K38" s="916">
        <v>9.31</v>
      </c>
      <c r="L38" s="917">
        <v>5</v>
      </c>
      <c r="M38" s="917">
        <v>48</v>
      </c>
      <c r="N38" s="918">
        <v>16</v>
      </c>
      <c r="O38" s="917" t="s">
        <v>7619</v>
      </c>
      <c r="P38" s="930" t="s">
        <v>7684</v>
      </c>
      <c r="Q38" s="919">
        <f t="shared" si="0"/>
        <v>3</v>
      </c>
      <c r="R38" s="976">
        <f t="shared" si="0"/>
        <v>23.76</v>
      </c>
      <c r="S38" s="919">
        <f t="shared" si="1"/>
        <v>-4</v>
      </c>
      <c r="T38" s="976">
        <f t="shared" si="2"/>
        <v>-34.490000000000009</v>
      </c>
      <c r="U38" s="983">
        <v>64</v>
      </c>
      <c r="V38" s="926">
        <v>9.1999999999999993</v>
      </c>
      <c r="W38" s="926">
        <v>-54.8</v>
      </c>
      <c r="X38" s="981">
        <v>0.14374999999999999</v>
      </c>
      <c r="Y38" s="979"/>
    </row>
    <row r="39" spans="1:25" ht="14.45" customHeight="1" x14ac:dyDescent="0.2">
      <c r="A39" s="943" t="s">
        <v>7685</v>
      </c>
      <c r="B39" s="926"/>
      <c r="C39" s="927"/>
      <c r="D39" s="928"/>
      <c r="E39" s="929"/>
      <c r="F39" s="911"/>
      <c r="G39" s="912"/>
      <c r="H39" s="913">
        <v>1</v>
      </c>
      <c r="I39" s="914">
        <v>3.17</v>
      </c>
      <c r="J39" s="920">
        <v>1</v>
      </c>
      <c r="K39" s="916">
        <v>4.2300000000000004</v>
      </c>
      <c r="L39" s="917">
        <v>2</v>
      </c>
      <c r="M39" s="917">
        <v>21</v>
      </c>
      <c r="N39" s="918">
        <v>7</v>
      </c>
      <c r="O39" s="917" t="s">
        <v>7619</v>
      </c>
      <c r="P39" s="930" t="s">
        <v>7686</v>
      </c>
      <c r="Q39" s="919">
        <f t="shared" si="0"/>
        <v>1</v>
      </c>
      <c r="R39" s="976">
        <f t="shared" si="0"/>
        <v>3.17</v>
      </c>
      <c r="S39" s="919">
        <f t="shared" si="1"/>
        <v>1</v>
      </c>
      <c r="T39" s="976">
        <f t="shared" si="2"/>
        <v>3.17</v>
      </c>
      <c r="U39" s="983">
        <v>7</v>
      </c>
      <c r="V39" s="926">
        <v>1</v>
      </c>
      <c r="W39" s="926">
        <v>-6</v>
      </c>
      <c r="X39" s="981">
        <v>0.14285714285714285</v>
      </c>
      <c r="Y39" s="979"/>
    </row>
    <row r="40" spans="1:25" ht="14.45" customHeight="1" x14ac:dyDescent="0.2">
      <c r="A40" s="943" t="s">
        <v>7687</v>
      </c>
      <c r="B40" s="926"/>
      <c r="C40" s="927"/>
      <c r="D40" s="928"/>
      <c r="E40" s="913">
        <v>1</v>
      </c>
      <c r="F40" s="914">
        <v>1.36</v>
      </c>
      <c r="G40" s="920">
        <v>3</v>
      </c>
      <c r="H40" s="917"/>
      <c r="I40" s="911"/>
      <c r="J40" s="912"/>
      <c r="K40" s="916">
        <v>2.5299999999999998</v>
      </c>
      <c r="L40" s="917">
        <v>6</v>
      </c>
      <c r="M40" s="917">
        <v>54</v>
      </c>
      <c r="N40" s="918">
        <v>18</v>
      </c>
      <c r="O40" s="917" t="s">
        <v>7619</v>
      </c>
      <c r="P40" s="930" t="s">
        <v>7688</v>
      </c>
      <c r="Q40" s="919">
        <f t="shared" si="0"/>
        <v>0</v>
      </c>
      <c r="R40" s="976">
        <f t="shared" si="0"/>
        <v>0</v>
      </c>
      <c r="S40" s="919">
        <f t="shared" si="1"/>
        <v>-1</v>
      </c>
      <c r="T40" s="976">
        <f t="shared" si="2"/>
        <v>-1.36</v>
      </c>
      <c r="U40" s="983" t="s">
        <v>585</v>
      </c>
      <c r="V40" s="926" t="s">
        <v>585</v>
      </c>
      <c r="W40" s="926" t="s">
        <v>585</v>
      </c>
      <c r="X40" s="981" t="s">
        <v>585</v>
      </c>
      <c r="Y40" s="979"/>
    </row>
    <row r="41" spans="1:25" ht="14.45" customHeight="1" x14ac:dyDescent="0.2">
      <c r="A41" s="943" t="s">
        <v>7689</v>
      </c>
      <c r="B41" s="926">
        <v>1</v>
      </c>
      <c r="C41" s="927">
        <v>4.72</v>
      </c>
      <c r="D41" s="928">
        <v>10</v>
      </c>
      <c r="E41" s="929">
        <v>1</v>
      </c>
      <c r="F41" s="911">
        <v>4.72</v>
      </c>
      <c r="G41" s="912">
        <v>6</v>
      </c>
      <c r="H41" s="913">
        <v>2</v>
      </c>
      <c r="I41" s="914">
        <v>9.44</v>
      </c>
      <c r="J41" s="920">
        <v>4</v>
      </c>
      <c r="K41" s="916">
        <v>4.72</v>
      </c>
      <c r="L41" s="917">
        <v>2</v>
      </c>
      <c r="M41" s="917">
        <v>21</v>
      </c>
      <c r="N41" s="918">
        <v>7</v>
      </c>
      <c r="O41" s="917" t="s">
        <v>6412</v>
      </c>
      <c r="P41" s="930" t="s">
        <v>7690</v>
      </c>
      <c r="Q41" s="919">
        <f t="shared" si="0"/>
        <v>1</v>
      </c>
      <c r="R41" s="976">
        <f t="shared" si="0"/>
        <v>4.72</v>
      </c>
      <c r="S41" s="919">
        <f t="shared" si="1"/>
        <v>1</v>
      </c>
      <c r="T41" s="976">
        <f t="shared" si="2"/>
        <v>4.72</v>
      </c>
      <c r="U41" s="983">
        <v>14</v>
      </c>
      <c r="V41" s="926">
        <v>8</v>
      </c>
      <c r="W41" s="926">
        <v>-6</v>
      </c>
      <c r="X41" s="981">
        <v>0.5714285714285714</v>
      </c>
      <c r="Y41" s="979"/>
    </row>
    <row r="42" spans="1:25" ht="14.45" customHeight="1" x14ac:dyDescent="0.2">
      <c r="A42" s="943" t="s">
        <v>7691</v>
      </c>
      <c r="B42" s="926"/>
      <c r="C42" s="927"/>
      <c r="D42" s="928"/>
      <c r="E42" s="929"/>
      <c r="F42" s="911"/>
      <c r="G42" s="912"/>
      <c r="H42" s="913">
        <v>1</v>
      </c>
      <c r="I42" s="914">
        <v>0.6</v>
      </c>
      <c r="J42" s="920">
        <v>1</v>
      </c>
      <c r="K42" s="916">
        <v>1.63</v>
      </c>
      <c r="L42" s="917">
        <v>3</v>
      </c>
      <c r="M42" s="917">
        <v>27</v>
      </c>
      <c r="N42" s="918">
        <v>9</v>
      </c>
      <c r="O42" s="917" t="s">
        <v>7619</v>
      </c>
      <c r="P42" s="930" t="s">
        <v>7692</v>
      </c>
      <c r="Q42" s="919">
        <f t="shared" si="0"/>
        <v>1</v>
      </c>
      <c r="R42" s="976">
        <f t="shared" si="0"/>
        <v>0.6</v>
      </c>
      <c r="S42" s="919">
        <f t="shared" si="1"/>
        <v>1</v>
      </c>
      <c r="T42" s="976">
        <f t="shared" si="2"/>
        <v>0.6</v>
      </c>
      <c r="U42" s="983">
        <v>9</v>
      </c>
      <c r="V42" s="926">
        <v>1</v>
      </c>
      <c r="W42" s="926">
        <v>-8</v>
      </c>
      <c r="X42" s="981">
        <v>0.1111111111111111</v>
      </c>
      <c r="Y42" s="979"/>
    </row>
    <row r="43" spans="1:25" ht="14.45" customHeight="1" x14ac:dyDescent="0.2">
      <c r="A43" s="943" t="s">
        <v>7693</v>
      </c>
      <c r="B43" s="926">
        <v>1</v>
      </c>
      <c r="C43" s="927">
        <v>1.36</v>
      </c>
      <c r="D43" s="928">
        <v>5</v>
      </c>
      <c r="E43" s="913">
        <v>1</v>
      </c>
      <c r="F43" s="914">
        <v>1.36</v>
      </c>
      <c r="G43" s="920">
        <v>4</v>
      </c>
      <c r="H43" s="917"/>
      <c r="I43" s="911"/>
      <c r="J43" s="912"/>
      <c r="K43" s="916">
        <v>1.36</v>
      </c>
      <c r="L43" s="917">
        <v>3</v>
      </c>
      <c r="M43" s="917">
        <v>30</v>
      </c>
      <c r="N43" s="918">
        <v>10</v>
      </c>
      <c r="O43" s="917" t="s">
        <v>7619</v>
      </c>
      <c r="P43" s="930" t="s">
        <v>7694</v>
      </c>
      <c r="Q43" s="919">
        <f t="shared" si="0"/>
        <v>-1</v>
      </c>
      <c r="R43" s="976">
        <f t="shared" si="0"/>
        <v>-1.36</v>
      </c>
      <c r="S43" s="919">
        <f t="shared" si="1"/>
        <v>-1</v>
      </c>
      <c r="T43" s="976">
        <f t="shared" si="2"/>
        <v>-1.36</v>
      </c>
      <c r="U43" s="983" t="s">
        <v>585</v>
      </c>
      <c r="V43" s="926" t="s">
        <v>585</v>
      </c>
      <c r="W43" s="926" t="s">
        <v>585</v>
      </c>
      <c r="X43" s="981" t="s">
        <v>585</v>
      </c>
      <c r="Y43" s="979"/>
    </row>
    <row r="44" spans="1:25" ht="14.45" customHeight="1" x14ac:dyDescent="0.2">
      <c r="A44" s="943" t="s">
        <v>7695</v>
      </c>
      <c r="B44" s="926"/>
      <c r="C44" s="927"/>
      <c r="D44" s="928"/>
      <c r="E44" s="913"/>
      <c r="F44" s="914"/>
      <c r="G44" s="920"/>
      <c r="H44" s="917">
        <v>1</v>
      </c>
      <c r="I44" s="911">
        <v>1.1000000000000001</v>
      </c>
      <c r="J44" s="912">
        <v>3</v>
      </c>
      <c r="K44" s="916">
        <v>1.45</v>
      </c>
      <c r="L44" s="917">
        <v>4</v>
      </c>
      <c r="M44" s="917">
        <v>33</v>
      </c>
      <c r="N44" s="918">
        <v>11</v>
      </c>
      <c r="O44" s="917" t="s">
        <v>7619</v>
      </c>
      <c r="P44" s="930" t="s">
        <v>7696</v>
      </c>
      <c r="Q44" s="919">
        <f t="shared" si="0"/>
        <v>1</v>
      </c>
      <c r="R44" s="976">
        <f t="shared" si="0"/>
        <v>1.1000000000000001</v>
      </c>
      <c r="S44" s="919">
        <f t="shared" si="1"/>
        <v>1</v>
      </c>
      <c r="T44" s="976">
        <f t="shared" si="2"/>
        <v>1.1000000000000001</v>
      </c>
      <c r="U44" s="983">
        <v>11</v>
      </c>
      <c r="V44" s="926">
        <v>3</v>
      </c>
      <c r="W44" s="926">
        <v>-8</v>
      </c>
      <c r="X44" s="981">
        <v>0.27272727272727271</v>
      </c>
      <c r="Y44" s="979"/>
    </row>
    <row r="45" spans="1:25" ht="14.45" customHeight="1" x14ac:dyDescent="0.2">
      <c r="A45" s="944" t="s">
        <v>7697</v>
      </c>
      <c r="B45" s="932">
        <v>4</v>
      </c>
      <c r="C45" s="933">
        <v>13.72</v>
      </c>
      <c r="D45" s="931">
        <v>14.3</v>
      </c>
      <c r="E45" s="934">
        <v>7</v>
      </c>
      <c r="F45" s="935">
        <v>19.02</v>
      </c>
      <c r="G45" s="921">
        <v>5.9</v>
      </c>
      <c r="H45" s="936"/>
      <c r="I45" s="937"/>
      <c r="J45" s="922"/>
      <c r="K45" s="938">
        <v>2.69</v>
      </c>
      <c r="L45" s="936">
        <v>3</v>
      </c>
      <c r="M45" s="936">
        <v>30</v>
      </c>
      <c r="N45" s="939">
        <v>10</v>
      </c>
      <c r="O45" s="936" t="s">
        <v>7619</v>
      </c>
      <c r="P45" s="940" t="s">
        <v>7698</v>
      </c>
      <c r="Q45" s="941">
        <f t="shared" si="0"/>
        <v>-4</v>
      </c>
      <c r="R45" s="977">
        <f t="shared" si="0"/>
        <v>-13.72</v>
      </c>
      <c r="S45" s="941">
        <f t="shared" si="1"/>
        <v>-7</v>
      </c>
      <c r="T45" s="977">
        <f t="shared" si="2"/>
        <v>-19.02</v>
      </c>
      <c r="U45" s="984" t="s">
        <v>585</v>
      </c>
      <c r="V45" s="932" t="s">
        <v>585</v>
      </c>
      <c r="W45" s="932" t="s">
        <v>585</v>
      </c>
      <c r="X45" s="982" t="s">
        <v>585</v>
      </c>
      <c r="Y45" s="980"/>
    </row>
    <row r="46" spans="1:25" ht="14.45" customHeight="1" x14ac:dyDescent="0.2">
      <c r="A46" s="943" t="s">
        <v>7699</v>
      </c>
      <c r="B46" s="926"/>
      <c r="C46" s="927"/>
      <c r="D46" s="928"/>
      <c r="E46" s="929"/>
      <c r="F46" s="911"/>
      <c r="G46" s="912"/>
      <c r="H46" s="913">
        <v>1</v>
      </c>
      <c r="I46" s="914">
        <v>4.09</v>
      </c>
      <c r="J46" s="920">
        <v>8</v>
      </c>
      <c r="K46" s="916">
        <v>4.09</v>
      </c>
      <c r="L46" s="917">
        <v>3</v>
      </c>
      <c r="M46" s="917">
        <v>30</v>
      </c>
      <c r="N46" s="918">
        <v>10</v>
      </c>
      <c r="O46" s="917" t="s">
        <v>7619</v>
      </c>
      <c r="P46" s="930" t="s">
        <v>7700</v>
      </c>
      <c r="Q46" s="919">
        <f t="shared" si="0"/>
        <v>1</v>
      </c>
      <c r="R46" s="976">
        <f t="shared" si="0"/>
        <v>4.09</v>
      </c>
      <c r="S46" s="919">
        <f t="shared" si="1"/>
        <v>1</v>
      </c>
      <c r="T46" s="976">
        <f t="shared" si="2"/>
        <v>4.09</v>
      </c>
      <c r="U46" s="983">
        <v>10</v>
      </c>
      <c r="V46" s="926">
        <v>8</v>
      </c>
      <c r="W46" s="926">
        <v>-2</v>
      </c>
      <c r="X46" s="981">
        <v>0.8</v>
      </c>
      <c r="Y46" s="979"/>
    </row>
    <row r="47" spans="1:25" ht="14.45" customHeight="1" x14ac:dyDescent="0.2">
      <c r="A47" s="943" t="s">
        <v>7701</v>
      </c>
      <c r="B47" s="926">
        <v>2</v>
      </c>
      <c r="C47" s="927">
        <v>11.06</v>
      </c>
      <c r="D47" s="928">
        <v>6</v>
      </c>
      <c r="E47" s="929">
        <v>4</v>
      </c>
      <c r="F47" s="911">
        <v>36.049999999999997</v>
      </c>
      <c r="G47" s="912">
        <v>39.799999999999997</v>
      </c>
      <c r="H47" s="913">
        <v>9</v>
      </c>
      <c r="I47" s="914">
        <v>48.37</v>
      </c>
      <c r="J47" s="920">
        <v>15.7</v>
      </c>
      <c r="K47" s="916">
        <v>6.37</v>
      </c>
      <c r="L47" s="917">
        <v>7</v>
      </c>
      <c r="M47" s="917">
        <v>60</v>
      </c>
      <c r="N47" s="918">
        <v>20</v>
      </c>
      <c r="O47" s="917" t="s">
        <v>7619</v>
      </c>
      <c r="P47" s="930" t="s">
        <v>7702</v>
      </c>
      <c r="Q47" s="919">
        <f t="shared" si="0"/>
        <v>7</v>
      </c>
      <c r="R47" s="976">
        <f t="shared" si="0"/>
        <v>37.309999999999995</v>
      </c>
      <c r="S47" s="919">
        <f t="shared" si="1"/>
        <v>5</v>
      </c>
      <c r="T47" s="976">
        <f t="shared" si="2"/>
        <v>12.32</v>
      </c>
      <c r="U47" s="983">
        <v>180</v>
      </c>
      <c r="V47" s="926">
        <v>141.29999999999998</v>
      </c>
      <c r="W47" s="926">
        <v>-38.700000000000017</v>
      </c>
      <c r="X47" s="981">
        <v>0.78499999999999992</v>
      </c>
      <c r="Y47" s="979">
        <v>51</v>
      </c>
    </row>
    <row r="48" spans="1:25" ht="14.45" customHeight="1" x14ac:dyDescent="0.2">
      <c r="A48" s="943" t="s">
        <v>7703</v>
      </c>
      <c r="B48" s="926"/>
      <c r="C48" s="927"/>
      <c r="D48" s="928"/>
      <c r="E48" s="929"/>
      <c r="F48" s="911"/>
      <c r="G48" s="912"/>
      <c r="H48" s="913">
        <v>2</v>
      </c>
      <c r="I48" s="914">
        <v>11.31</v>
      </c>
      <c r="J48" s="920">
        <v>7</v>
      </c>
      <c r="K48" s="916">
        <v>5.3</v>
      </c>
      <c r="L48" s="917">
        <v>5</v>
      </c>
      <c r="M48" s="917">
        <v>45</v>
      </c>
      <c r="N48" s="918">
        <v>15</v>
      </c>
      <c r="O48" s="917" t="s">
        <v>7619</v>
      </c>
      <c r="P48" s="930" t="s">
        <v>7704</v>
      </c>
      <c r="Q48" s="919">
        <f t="shared" si="0"/>
        <v>2</v>
      </c>
      <c r="R48" s="976">
        <f t="shared" si="0"/>
        <v>11.31</v>
      </c>
      <c r="S48" s="919">
        <f t="shared" si="1"/>
        <v>2</v>
      </c>
      <c r="T48" s="976">
        <f t="shared" si="2"/>
        <v>11.31</v>
      </c>
      <c r="U48" s="983">
        <v>30</v>
      </c>
      <c r="V48" s="926">
        <v>14</v>
      </c>
      <c r="W48" s="926">
        <v>-16</v>
      </c>
      <c r="X48" s="981">
        <v>0.46666666666666667</v>
      </c>
      <c r="Y48" s="979"/>
    </row>
    <row r="49" spans="1:25" ht="14.45" customHeight="1" x14ac:dyDescent="0.2">
      <c r="A49" s="943" t="s">
        <v>7705</v>
      </c>
      <c r="B49" s="923">
        <v>1</v>
      </c>
      <c r="C49" s="924">
        <v>1.8</v>
      </c>
      <c r="D49" s="925">
        <v>2</v>
      </c>
      <c r="E49" s="929"/>
      <c r="F49" s="911"/>
      <c r="G49" s="912"/>
      <c r="H49" s="917"/>
      <c r="I49" s="911"/>
      <c r="J49" s="912"/>
      <c r="K49" s="916">
        <v>4.2</v>
      </c>
      <c r="L49" s="917">
        <v>5</v>
      </c>
      <c r="M49" s="917">
        <v>45</v>
      </c>
      <c r="N49" s="918">
        <v>15</v>
      </c>
      <c r="O49" s="917" t="s">
        <v>7619</v>
      </c>
      <c r="P49" s="930" t="s">
        <v>7706</v>
      </c>
      <c r="Q49" s="919">
        <f t="shared" si="0"/>
        <v>-1</v>
      </c>
      <c r="R49" s="976">
        <f t="shared" si="0"/>
        <v>-1.8</v>
      </c>
      <c r="S49" s="919">
        <f t="shared" si="1"/>
        <v>0</v>
      </c>
      <c r="T49" s="976">
        <f t="shared" si="2"/>
        <v>0</v>
      </c>
      <c r="U49" s="983" t="s">
        <v>585</v>
      </c>
      <c r="V49" s="926" t="s">
        <v>585</v>
      </c>
      <c r="W49" s="926" t="s">
        <v>585</v>
      </c>
      <c r="X49" s="981" t="s">
        <v>585</v>
      </c>
      <c r="Y49" s="979"/>
    </row>
    <row r="50" spans="1:25" ht="14.45" customHeight="1" x14ac:dyDescent="0.2">
      <c r="A50" s="943" t="s">
        <v>7707</v>
      </c>
      <c r="B50" s="926"/>
      <c r="C50" s="927"/>
      <c r="D50" s="928"/>
      <c r="E50" s="929">
        <v>1</v>
      </c>
      <c r="F50" s="911">
        <v>1.78</v>
      </c>
      <c r="G50" s="912">
        <v>2</v>
      </c>
      <c r="H50" s="913">
        <v>1</v>
      </c>
      <c r="I50" s="914">
        <v>2.48</v>
      </c>
      <c r="J50" s="920">
        <v>3</v>
      </c>
      <c r="K50" s="916">
        <v>3.18</v>
      </c>
      <c r="L50" s="917">
        <v>4</v>
      </c>
      <c r="M50" s="917">
        <v>39</v>
      </c>
      <c r="N50" s="918">
        <v>13</v>
      </c>
      <c r="O50" s="917" t="s">
        <v>7619</v>
      </c>
      <c r="P50" s="930" t="s">
        <v>7708</v>
      </c>
      <c r="Q50" s="919">
        <f t="shared" si="0"/>
        <v>1</v>
      </c>
      <c r="R50" s="976">
        <f t="shared" si="0"/>
        <v>2.48</v>
      </c>
      <c r="S50" s="919">
        <f t="shared" si="1"/>
        <v>0</v>
      </c>
      <c r="T50" s="976">
        <f t="shared" si="2"/>
        <v>0.7</v>
      </c>
      <c r="U50" s="983">
        <v>13</v>
      </c>
      <c r="V50" s="926">
        <v>3</v>
      </c>
      <c r="W50" s="926">
        <v>-10</v>
      </c>
      <c r="X50" s="981">
        <v>0.23076923076923078</v>
      </c>
      <c r="Y50" s="979"/>
    </row>
    <row r="51" spans="1:25" ht="14.45" customHeight="1" x14ac:dyDescent="0.2">
      <c r="A51" s="943" t="s">
        <v>7709</v>
      </c>
      <c r="B51" s="926"/>
      <c r="C51" s="927"/>
      <c r="D51" s="928"/>
      <c r="E51" s="913">
        <v>1</v>
      </c>
      <c r="F51" s="914">
        <v>1.1399999999999999</v>
      </c>
      <c r="G51" s="920">
        <v>2</v>
      </c>
      <c r="H51" s="917"/>
      <c r="I51" s="911"/>
      <c r="J51" s="912"/>
      <c r="K51" s="916">
        <v>0.86</v>
      </c>
      <c r="L51" s="917">
        <v>3</v>
      </c>
      <c r="M51" s="917">
        <v>27</v>
      </c>
      <c r="N51" s="918">
        <v>9</v>
      </c>
      <c r="O51" s="917" t="s">
        <v>7619</v>
      </c>
      <c r="P51" s="930" t="s">
        <v>7710</v>
      </c>
      <c r="Q51" s="919">
        <f t="shared" si="0"/>
        <v>0</v>
      </c>
      <c r="R51" s="976">
        <f t="shared" si="0"/>
        <v>0</v>
      </c>
      <c r="S51" s="919">
        <f t="shared" si="1"/>
        <v>-1</v>
      </c>
      <c r="T51" s="976">
        <f t="shared" si="2"/>
        <v>-1.1399999999999999</v>
      </c>
      <c r="U51" s="983" t="s">
        <v>585</v>
      </c>
      <c r="V51" s="926" t="s">
        <v>585</v>
      </c>
      <c r="W51" s="926" t="s">
        <v>585</v>
      </c>
      <c r="X51" s="981" t="s">
        <v>585</v>
      </c>
      <c r="Y51" s="979"/>
    </row>
    <row r="52" spans="1:25" ht="14.45" customHeight="1" x14ac:dyDescent="0.2">
      <c r="A52" s="943" t="s">
        <v>7711</v>
      </c>
      <c r="B52" s="926">
        <v>1</v>
      </c>
      <c r="C52" s="927">
        <v>8.5</v>
      </c>
      <c r="D52" s="928">
        <v>20</v>
      </c>
      <c r="E52" s="929">
        <v>1</v>
      </c>
      <c r="F52" s="911">
        <v>8.5</v>
      </c>
      <c r="G52" s="912">
        <v>7</v>
      </c>
      <c r="H52" s="913">
        <v>1</v>
      </c>
      <c r="I52" s="914">
        <v>6</v>
      </c>
      <c r="J52" s="920">
        <v>3</v>
      </c>
      <c r="K52" s="916">
        <v>8.5</v>
      </c>
      <c r="L52" s="917">
        <v>7</v>
      </c>
      <c r="M52" s="917">
        <v>66</v>
      </c>
      <c r="N52" s="918">
        <v>22</v>
      </c>
      <c r="O52" s="917" t="s">
        <v>7619</v>
      </c>
      <c r="P52" s="930" t="s">
        <v>7712</v>
      </c>
      <c r="Q52" s="919">
        <f t="shared" si="0"/>
        <v>0</v>
      </c>
      <c r="R52" s="976">
        <f t="shared" si="0"/>
        <v>-2.5</v>
      </c>
      <c r="S52" s="919">
        <f t="shared" si="1"/>
        <v>0</v>
      </c>
      <c r="T52" s="976">
        <f t="shared" si="2"/>
        <v>-2.5</v>
      </c>
      <c r="U52" s="983">
        <v>22</v>
      </c>
      <c r="V52" s="926">
        <v>3</v>
      </c>
      <c r="W52" s="926">
        <v>-19</v>
      </c>
      <c r="X52" s="981">
        <v>0.13636363636363635</v>
      </c>
      <c r="Y52" s="979"/>
    </row>
    <row r="53" spans="1:25" ht="14.45" customHeight="1" x14ac:dyDescent="0.2">
      <c r="A53" s="943" t="s">
        <v>7713</v>
      </c>
      <c r="B53" s="926"/>
      <c r="C53" s="927"/>
      <c r="D53" s="928"/>
      <c r="E53" s="929">
        <v>1</v>
      </c>
      <c r="F53" s="911">
        <v>2.25</v>
      </c>
      <c r="G53" s="912">
        <v>7</v>
      </c>
      <c r="H53" s="913">
        <v>2</v>
      </c>
      <c r="I53" s="914">
        <v>6.15</v>
      </c>
      <c r="J53" s="920">
        <v>14</v>
      </c>
      <c r="K53" s="916">
        <v>2.25</v>
      </c>
      <c r="L53" s="917">
        <v>5</v>
      </c>
      <c r="M53" s="917">
        <v>42</v>
      </c>
      <c r="N53" s="918">
        <v>14</v>
      </c>
      <c r="O53" s="917" t="s">
        <v>7619</v>
      </c>
      <c r="P53" s="930" t="s">
        <v>7714</v>
      </c>
      <c r="Q53" s="919">
        <f t="shared" si="0"/>
        <v>2</v>
      </c>
      <c r="R53" s="976">
        <f t="shared" si="0"/>
        <v>6.15</v>
      </c>
      <c r="S53" s="919">
        <f t="shared" si="1"/>
        <v>1</v>
      </c>
      <c r="T53" s="976">
        <f t="shared" si="2"/>
        <v>3.9000000000000004</v>
      </c>
      <c r="U53" s="983">
        <v>28</v>
      </c>
      <c r="V53" s="926">
        <v>28</v>
      </c>
      <c r="W53" s="926">
        <v>0</v>
      </c>
      <c r="X53" s="981">
        <v>1</v>
      </c>
      <c r="Y53" s="979"/>
    </row>
    <row r="54" spans="1:25" ht="14.45" customHeight="1" x14ac:dyDescent="0.2">
      <c r="A54" s="943" t="s">
        <v>7715</v>
      </c>
      <c r="B54" s="923">
        <v>1</v>
      </c>
      <c r="C54" s="924">
        <v>2.09</v>
      </c>
      <c r="D54" s="925">
        <v>30</v>
      </c>
      <c r="E54" s="929"/>
      <c r="F54" s="911"/>
      <c r="G54" s="912"/>
      <c r="H54" s="917"/>
      <c r="I54" s="911"/>
      <c r="J54" s="912"/>
      <c r="K54" s="916">
        <v>1.07</v>
      </c>
      <c r="L54" s="917">
        <v>3</v>
      </c>
      <c r="M54" s="917">
        <v>30</v>
      </c>
      <c r="N54" s="918">
        <v>10</v>
      </c>
      <c r="O54" s="917" t="s">
        <v>7619</v>
      </c>
      <c r="P54" s="930" t="s">
        <v>7716</v>
      </c>
      <c r="Q54" s="919">
        <f t="shared" si="0"/>
        <v>-1</v>
      </c>
      <c r="R54" s="976">
        <f t="shared" si="0"/>
        <v>-2.09</v>
      </c>
      <c r="S54" s="919">
        <f t="shared" si="1"/>
        <v>0</v>
      </c>
      <c r="T54" s="976">
        <f t="shared" si="2"/>
        <v>0</v>
      </c>
      <c r="U54" s="983" t="s">
        <v>585</v>
      </c>
      <c r="V54" s="926" t="s">
        <v>585</v>
      </c>
      <c r="W54" s="926" t="s">
        <v>585</v>
      </c>
      <c r="X54" s="981" t="s">
        <v>585</v>
      </c>
      <c r="Y54" s="979"/>
    </row>
    <row r="55" spans="1:25" ht="14.45" customHeight="1" x14ac:dyDescent="0.2">
      <c r="A55" s="943" t="s">
        <v>7717</v>
      </c>
      <c r="B55" s="926"/>
      <c r="C55" s="927"/>
      <c r="D55" s="928"/>
      <c r="E55" s="929"/>
      <c r="F55" s="911"/>
      <c r="G55" s="912"/>
      <c r="H55" s="913">
        <v>3</v>
      </c>
      <c r="I55" s="914">
        <v>21.56</v>
      </c>
      <c r="J55" s="920">
        <v>13.3</v>
      </c>
      <c r="K55" s="916">
        <v>7.41</v>
      </c>
      <c r="L55" s="917">
        <v>5</v>
      </c>
      <c r="M55" s="917">
        <v>45</v>
      </c>
      <c r="N55" s="918">
        <v>15</v>
      </c>
      <c r="O55" s="917" t="s">
        <v>7619</v>
      </c>
      <c r="P55" s="930" t="s">
        <v>7718</v>
      </c>
      <c r="Q55" s="919">
        <f t="shared" si="0"/>
        <v>3</v>
      </c>
      <c r="R55" s="976">
        <f t="shared" si="0"/>
        <v>21.56</v>
      </c>
      <c r="S55" s="919">
        <f t="shared" si="1"/>
        <v>3</v>
      </c>
      <c r="T55" s="976">
        <f t="shared" si="2"/>
        <v>21.56</v>
      </c>
      <c r="U55" s="983">
        <v>45</v>
      </c>
      <c r="V55" s="926">
        <v>39.900000000000006</v>
      </c>
      <c r="W55" s="926">
        <v>-5.0999999999999943</v>
      </c>
      <c r="X55" s="981">
        <v>0.88666666666666683</v>
      </c>
      <c r="Y55" s="979">
        <v>11</v>
      </c>
    </row>
    <row r="56" spans="1:25" ht="14.45" customHeight="1" x14ac:dyDescent="0.2">
      <c r="A56" s="943" t="s">
        <v>7719</v>
      </c>
      <c r="B56" s="926"/>
      <c r="C56" s="927"/>
      <c r="D56" s="928"/>
      <c r="E56" s="929"/>
      <c r="F56" s="911"/>
      <c r="G56" s="912"/>
      <c r="H56" s="913">
        <v>3</v>
      </c>
      <c r="I56" s="914">
        <v>12.13</v>
      </c>
      <c r="J56" s="920">
        <v>5.3</v>
      </c>
      <c r="K56" s="916">
        <v>4.59</v>
      </c>
      <c r="L56" s="917">
        <v>5</v>
      </c>
      <c r="M56" s="917">
        <v>45</v>
      </c>
      <c r="N56" s="918">
        <v>15</v>
      </c>
      <c r="O56" s="917" t="s">
        <v>7619</v>
      </c>
      <c r="P56" s="930" t="s">
        <v>7720</v>
      </c>
      <c r="Q56" s="919">
        <f t="shared" si="0"/>
        <v>3</v>
      </c>
      <c r="R56" s="976">
        <f t="shared" si="0"/>
        <v>12.13</v>
      </c>
      <c r="S56" s="919">
        <f t="shared" si="1"/>
        <v>3</v>
      </c>
      <c r="T56" s="976">
        <f t="shared" si="2"/>
        <v>12.13</v>
      </c>
      <c r="U56" s="983">
        <v>45</v>
      </c>
      <c r="V56" s="926">
        <v>15.899999999999999</v>
      </c>
      <c r="W56" s="926">
        <v>-29.1</v>
      </c>
      <c r="X56" s="981">
        <v>0.35333333333333328</v>
      </c>
      <c r="Y56" s="979"/>
    </row>
    <row r="57" spans="1:25" ht="14.45" customHeight="1" x14ac:dyDescent="0.2">
      <c r="A57" s="943" t="s">
        <v>7721</v>
      </c>
      <c r="B57" s="926">
        <v>1</v>
      </c>
      <c r="C57" s="927">
        <v>3.42</v>
      </c>
      <c r="D57" s="928">
        <v>10</v>
      </c>
      <c r="E57" s="913">
        <v>1</v>
      </c>
      <c r="F57" s="914">
        <v>3.32</v>
      </c>
      <c r="G57" s="920">
        <v>11</v>
      </c>
      <c r="H57" s="917"/>
      <c r="I57" s="911"/>
      <c r="J57" s="912"/>
      <c r="K57" s="916">
        <v>3.32</v>
      </c>
      <c r="L57" s="917">
        <v>5</v>
      </c>
      <c r="M57" s="917">
        <v>45</v>
      </c>
      <c r="N57" s="918">
        <v>15</v>
      </c>
      <c r="O57" s="917" t="s">
        <v>7619</v>
      </c>
      <c r="P57" s="930" t="s">
        <v>7722</v>
      </c>
      <c r="Q57" s="919">
        <f t="shared" si="0"/>
        <v>-1</v>
      </c>
      <c r="R57" s="976">
        <f t="shared" si="0"/>
        <v>-3.42</v>
      </c>
      <c r="S57" s="919">
        <f t="shared" si="1"/>
        <v>-1</v>
      </c>
      <c r="T57" s="976">
        <f t="shared" si="2"/>
        <v>-3.32</v>
      </c>
      <c r="U57" s="983" t="s">
        <v>585</v>
      </c>
      <c r="V57" s="926" t="s">
        <v>585</v>
      </c>
      <c r="W57" s="926" t="s">
        <v>585</v>
      </c>
      <c r="X57" s="981" t="s">
        <v>585</v>
      </c>
      <c r="Y57" s="979"/>
    </row>
    <row r="58" spans="1:25" ht="14.45" customHeight="1" x14ac:dyDescent="0.2">
      <c r="A58" s="943" t="s">
        <v>7723</v>
      </c>
      <c r="B58" s="926"/>
      <c r="C58" s="927"/>
      <c r="D58" s="928"/>
      <c r="E58" s="913">
        <v>1</v>
      </c>
      <c r="F58" s="914">
        <v>1</v>
      </c>
      <c r="G58" s="920">
        <v>6</v>
      </c>
      <c r="H58" s="917"/>
      <c r="I58" s="911"/>
      <c r="J58" s="912"/>
      <c r="K58" s="916">
        <v>1</v>
      </c>
      <c r="L58" s="917">
        <v>3</v>
      </c>
      <c r="M58" s="917">
        <v>30</v>
      </c>
      <c r="N58" s="918">
        <v>10</v>
      </c>
      <c r="O58" s="917" t="s">
        <v>7619</v>
      </c>
      <c r="P58" s="930" t="s">
        <v>7724</v>
      </c>
      <c r="Q58" s="919">
        <f t="shared" si="0"/>
        <v>0</v>
      </c>
      <c r="R58" s="976">
        <f t="shared" si="0"/>
        <v>0</v>
      </c>
      <c r="S58" s="919">
        <f t="shared" si="1"/>
        <v>-1</v>
      </c>
      <c r="T58" s="976">
        <f t="shared" si="2"/>
        <v>-1</v>
      </c>
      <c r="U58" s="983" t="s">
        <v>585</v>
      </c>
      <c r="V58" s="926" t="s">
        <v>585</v>
      </c>
      <c r="W58" s="926" t="s">
        <v>585</v>
      </c>
      <c r="X58" s="981" t="s">
        <v>585</v>
      </c>
      <c r="Y58" s="979"/>
    </row>
    <row r="59" spans="1:25" ht="14.45" customHeight="1" x14ac:dyDescent="0.2">
      <c r="A59" s="943" t="s">
        <v>7725</v>
      </c>
      <c r="B59" s="926"/>
      <c r="C59" s="927"/>
      <c r="D59" s="928"/>
      <c r="E59" s="929"/>
      <c r="F59" s="911"/>
      <c r="G59" s="912"/>
      <c r="H59" s="913">
        <v>1</v>
      </c>
      <c r="I59" s="914">
        <v>0.77</v>
      </c>
      <c r="J59" s="920">
        <v>3</v>
      </c>
      <c r="K59" s="916">
        <v>0.77</v>
      </c>
      <c r="L59" s="917">
        <v>3</v>
      </c>
      <c r="M59" s="917">
        <v>30</v>
      </c>
      <c r="N59" s="918">
        <v>10</v>
      </c>
      <c r="O59" s="917" t="s">
        <v>7619</v>
      </c>
      <c r="P59" s="930" t="s">
        <v>7726</v>
      </c>
      <c r="Q59" s="919">
        <f t="shared" si="0"/>
        <v>1</v>
      </c>
      <c r="R59" s="976">
        <f t="shared" si="0"/>
        <v>0.77</v>
      </c>
      <c r="S59" s="919">
        <f t="shared" si="1"/>
        <v>1</v>
      </c>
      <c r="T59" s="976">
        <f t="shared" si="2"/>
        <v>0.77</v>
      </c>
      <c r="U59" s="983">
        <v>10</v>
      </c>
      <c r="V59" s="926">
        <v>3</v>
      </c>
      <c r="W59" s="926">
        <v>-7</v>
      </c>
      <c r="X59" s="981">
        <v>0.3</v>
      </c>
      <c r="Y59" s="979"/>
    </row>
    <row r="60" spans="1:25" ht="14.45" customHeight="1" x14ac:dyDescent="0.2">
      <c r="A60" s="943" t="s">
        <v>7727</v>
      </c>
      <c r="B60" s="926"/>
      <c r="C60" s="927"/>
      <c r="D60" s="928"/>
      <c r="E60" s="913">
        <v>1</v>
      </c>
      <c r="F60" s="914">
        <v>9.73</v>
      </c>
      <c r="G60" s="920">
        <v>22</v>
      </c>
      <c r="H60" s="917"/>
      <c r="I60" s="911"/>
      <c r="J60" s="912"/>
      <c r="K60" s="916">
        <v>3.09</v>
      </c>
      <c r="L60" s="917">
        <v>3</v>
      </c>
      <c r="M60" s="917">
        <v>30</v>
      </c>
      <c r="N60" s="918">
        <v>10</v>
      </c>
      <c r="O60" s="917" t="s">
        <v>7619</v>
      </c>
      <c r="P60" s="930" t="s">
        <v>7728</v>
      </c>
      <c r="Q60" s="919">
        <f t="shared" si="0"/>
        <v>0</v>
      </c>
      <c r="R60" s="976">
        <f t="shared" si="0"/>
        <v>0</v>
      </c>
      <c r="S60" s="919">
        <f t="shared" si="1"/>
        <v>-1</v>
      </c>
      <c r="T60" s="976">
        <f t="shared" si="2"/>
        <v>-9.73</v>
      </c>
      <c r="U60" s="983" t="s">
        <v>585</v>
      </c>
      <c r="V60" s="926" t="s">
        <v>585</v>
      </c>
      <c r="W60" s="926" t="s">
        <v>585</v>
      </c>
      <c r="X60" s="981" t="s">
        <v>585</v>
      </c>
      <c r="Y60" s="979"/>
    </row>
    <row r="61" spans="1:25" ht="14.45" customHeight="1" x14ac:dyDescent="0.2">
      <c r="A61" s="943" t="s">
        <v>7729</v>
      </c>
      <c r="B61" s="926">
        <v>1</v>
      </c>
      <c r="C61" s="927">
        <v>1.84</v>
      </c>
      <c r="D61" s="928">
        <v>1</v>
      </c>
      <c r="E61" s="929"/>
      <c r="F61" s="911"/>
      <c r="G61" s="912"/>
      <c r="H61" s="913">
        <v>2</v>
      </c>
      <c r="I61" s="914">
        <v>3.2</v>
      </c>
      <c r="J61" s="920">
        <v>2.5</v>
      </c>
      <c r="K61" s="916">
        <v>1.83</v>
      </c>
      <c r="L61" s="917">
        <v>3</v>
      </c>
      <c r="M61" s="917">
        <v>30</v>
      </c>
      <c r="N61" s="918">
        <v>10</v>
      </c>
      <c r="O61" s="917" t="s">
        <v>7619</v>
      </c>
      <c r="P61" s="930" t="s">
        <v>7730</v>
      </c>
      <c r="Q61" s="919">
        <f t="shared" si="0"/>
        <v>1</v>
      </c>
      <c r="R61" s="976">
        <f t="shared" si="0"/>
        <v>1.36</v>
      </c>
      <c r="S61" s="919">
        <f t="shared" si="1"/>
        <v>2</v>
      </c>
      <c r="T61" s="976">
        <f t="shared" si="2"/>
        <v>3.2</v>
      </c>
      <c r="U61" s="983">
        <v>20</v>
      </c>
      <c r="V61" s="926">
        <v>5</v>
      </c>
      <c r="W61" s="926">
        <v>-15</v>
      </c>
      <c r="X61" s="981">
        <v>0.25</v>
      </c>
      <c r="Y61" s="979"/>
    </row>
    <row r="62" spans="1:25" ht="14.45" customHeight="1" x14ac:dyDescent="0.2">
      <c r="A62" s="943" t="s">
        <v>7731</v>
      </c>
      <c r="B62" s="926">
        <v>2</v>
      </c>
      <c r="C62" s="927">
        <v>12.92</v>
      </c>
      <c r="D62" s="928">
        <v>12</v>
      </c>
      <c r="E62" s="929">
        <v>1</v>
      </c>
      <c r="F62" s="911">
        <v>4.87</v>
      </c>
      <c r="G62" s="912">
        <v>5</v>
      </c>
      <c r="H62" s="913">
        <v>2</v>
      </c>
      <c r="I62" s="914">
        <v>8.2899999999999991</v>
      </c>
      <c r="J62" s="920">
        <v>4</v>
      </c>
      <c r="K62" s="916">
        <v>5.89</v>
      </c>
      <c r="L62" s="917">
        <v>7</v>
      </c>
      <c r="M62" s="917">
        <v>66</v>
      </c>
      <c r="N62" s="918">
        <v>22</v>
      </c>
      <c r="O62" s="917" t="s">
        <v>7619</v>
      </c>
      <c r="P62" s="930" t="s">
        <v>7732</v>
      </c>
      <c r="Q62" s="919">
        <f t="shared" si="0"/>
        <v>0</v>
      </c>
      <c r="R62" s="976">
        <f t="shared" si="0"/>
        <v>-4.6300000000000008</v>
      </c>
      <c r="S62" s="919">
        <f t="shared" si="1"/>
        <v>1</v>
      </c>
      <c r="T62" s="976">
        <f t="shared" si="2"/>
        <v>3.419999999999999</v>
      </c>
      <c r="U62" s="983">
        <v>44</v>
      </c>
      <c r="V62" s="926">
        <v>8</v>
      </c>
      <c r="W62" s="926">
        <v>-36</v>
      </c>
      <c r="X62" s="981">
        <v>0.18181818181818182</v>
      </c>
      <c r="Y62" s="979"/>
    </row>
    <row r="63" spans="1:25" ht="14.45" customHeight="1" x14ac:dyDescent="0.2">
      <c r="A63" s="943" t="s">
        <v>7733</v>
      </c>
      <c r="B63" s="926">
        <v>4</v>
      </c>
      <c r="C63" s="927">
        <v>17.43</v>
      </c>
      <c r="D63" s="928">
        <v>17.3</v>
      </c>
      <c r="E63" s="929">
        <v>6</v>
      </c>
      <c r="F63" s="911">
        <v>11.2</v>
      </c>
      <c r="G63" s="912">
        <v>5.8</v>
      </c>
      <c r="H63" s="913">
        <v>10</v>
      </c>
      <c r="I63" s="914">
        <v>19.14</v>
      </c>
      <c r="J63" s="920">
        <v>4.8</v>
      </c>
      <c r="K63" s="916">
        <v>2.02</v>
      </c>
      <c r="L63" s="917">
        <v>4</v>
      </c>
      <c r="M63" s="917">
        <v>39</v>
      </c>
      <c r="N63" s="918">
        <v>13</v>
      </c>
      <c r="O63" s="917" t="s">
        <v>7619</v>
      </c>
      <c r="P63" s="930" t="s">
        <v>7734</v>
      </c>
      <c r="Q63" s="919">
        <f t="shared" si="0"/>
        <v>6</v>
      </c>
      <c r="R63" s="976">
        <f t="shared" si="0"/>
        <v>1.7100000000000009</v>
      </c>
      <c r="S63" s="919">
        <f t="shared" si="1"/>
        <v>4</v>
      </c>
      <c r="T63" s="976">
        <f t="shared" si="2"/>
        <v>7.9400000000000013</v>
      </c>
      <c r="U63" s="983">
        <v>130</v>
      </c>
      <c r="V63" s="926">
        <v>48</v>
      </c>
      <c r="W63" s="926">
        <v>-82</v>
      </c>
      <c r="X63" s="981">
        <v>0.36923076923076925</v>
      </c>
      <c r="Y63" s="979"/>
    </row>
    <row r="64" spans="1:25" ht="14.45" customHeight="1" x14ac:dyDescent="0.2">
      <c r="A64" s="943" t="s">
        <v>7735</v>
      </c>
      <c r="B64" s="926"/>
      <c r="C64" s="927"/>
      <c r="D64" s="928"/>
      <c r="E64" s="913">
        <v>1</v>
      </c>
      <c r="F64" s="914">
        <v>12.47</v>
      </c>
      <c r="G64" s="920">
        <v>23</v>
      </c>
      <c r="H64" s="917"/>
      <c r="I64" s="911"/>
      <c r="J64" s="912"/>
      <c r="K64" s="916">
        <v>5.27</v>
      </c>
      <c r="L64" s="917">
        <v>8</v>
      </c>
      <c r="M64" s="917">
        <v>72</v>
      </c>
      <c r="N64" s="918">
        <v>24</v>
      </c>
      <c r="O64" s="917" t="s">
        <v>7619</v>
      </c>
      <c r="P64" s="930" t="s">
        <v>7736</v>
      </c>
      <c r="Q64" s="919">
        <f t="shared" si="0"/>
        <v>0</v>
      </c>
      <c r="R64" s="976">
        <f t="shared" si="0"/>
        <v>0</v>
      </c>
      <c r="S64" s="919">
        <f t="shared" si="1"/>
        <v>-1</v>
      </c>
      <c r="T64" s="976">
        <f t="shared" si="2"/>
        <v>-12.47</v>
      </c>
      <c r="U64" s="983" t="s">
        <v>585</v>
      </c>
      <c r="V64" s="926" t="s">
        <v>585</v>
      </c>
      <c r="W64" s="926" t="s">
        <v>585</v>
      </c>
      <c r="X64" s="981" t="s">
        <v>585</v>
      </c>
      <c r="Y64" s="979"/>
    </row>
    <row r="65" spans="1:25" ht="14.45" customHeight="1" x14ac:dyDescent="0.2">
      <c r="A65" s="943" t="s">
        <v>7737</v>
      </c>
      <c r="B65" s="926"/>
      <c r="C65" s="927"/>
      <c r="D65" s="928"/>
      <c r="E65" s="913">
        <v>1</v>
      </c>
      <c r="F65" s="914">
        <v>2.2599999999999998</v>
      </c>
      <c r="G65" s="920">
        <v>2</v>
      </c>
      <c r="H65" s="917"/>
      <c r="I65" s="911"/>
      <c r="J65" s="912"/>
      <c r="K65" s="916">
        <v>4.8499999999999996</v>
      </c>
      <c r="L65" s="917">
        <v>5</v>
      </c>
      <c r="M65" s="917">
        <v>48</v>
      </c>
      <c r="N65" s="918">
        <v>16</v>
      </c>
      <c r="O65" s="917" t="s">
        <v>7619</v>
      </c>
      <c r="P65" s="930" t="s">
        <v>7738</v>
      </c>
      <c r="Q65" s="919">
        <f t="shared" si="0"/>
        <v>0</v>
      </c>
      <c r="R65" s="976">
        <f t="shared" si="0"/>
        <v>0</v>
      </c>
      <c r="S65" s="919">
        <f t="shared" si="1"/>
        <v>-1</v>
      </c>
      <c r="T65" s="976">
        <f t="shared" si="2"/>
        <v>-2.2599999999999998</v>
      </c>
      <c r="U65" s="983" t="s">
        <v>585</v>
      </c>
      <c r="V65" s="926" t="s">
        <v>585</v>
      </c>
      <c r="W65" s="926" t="s">
        <v>585</v>
      </c>
      <c r="X65" s="981" t="s">
        <v>585</v>
      </c>
      <c r="Y65" s="979"/>
    </row>
    <row r="66" spans="1:25" ht="14.45" customHeight="1" x14ac:dyDescent="0.2">
      <c r="A66" s="943" t="s">
        <v>7739</v>
      </c>
      <c r="B66" s="926">
        <v>1</v>
      </c>
      <c r="C66" s="927">
        <v>2.46</v>
      </c>
      <c r="D66" s="928">
        <v>3</v>
      </c>
      <c r="E66" s="913">
        <v>4</v>
      </c>
      <c r="F66" s="914">
        <v>8.64</v>
      </c>
      <c r="G66" s="920">
        <v>2.2999999999999998</v>
      </c>
      <c r="H66" s="917">
        <v>2</v>
      </c>
      <c r="I66" s="911">
        <v>5.64</v>
      </c>
      <c r="J66" s="912">
        <v>4.5</v>
      </c>
      <c r="K66" s="916">
        <v>3.18</v>
      </c>
      <c r="L66" s="917">
        <v>4</v>
      </c>
      <c r="M66" s="917">
        <v>33</v>
      </c>
      <c r="N66" s="918">
        <v>11</v>
      </c>
      <c r="O66" s="917" t="s">
        <v>7619</v>
      </c>
      <c r="P66" s="930" t="s">
        <v>7740</v>
      </c>
      <c r="Q66" s="919">
        <f t="shared" si="0"/>
        <v>1</v>
      </c>
      <c r="R66" s="976">
        <f t="shared" si="0"/>
        <v>3.1799999999999997</v>
      </c>
      <c r="S66" s="919">
        <f t="shared" si="1"/>
        <v>-2</v>
      </c>
      <c r="T66" s="976">
        <f t="shared" si="2"/>
        <v>-3.0000000000000009</v>
      </c>
      <c r="U66" s="983">
        <v>22</v>
      </c>
      <c r="V66" s="926">
        <v>9</v>
      </c>
      <c r="W66" s="926">
        <v>-13</v>
      </c>
      <c r="X66" s="981">
        <v>0.40909090909090912</v>
      </c>
      <c r="Y66" s="979"/>
    </row>
    <row r="67" spans="1:25" ht="14.45" customHeight="1" x14ac:dyDescent="0.2">
      <c r="A67" s="943" t="s">
        <v>7741</v>
      </c>
      <c r="B67" s="926">
        <v>1</v>
      </c>
      <c r="C67" s="927">
        <v>1.51</v>
      </c>
      <c r="D67" s="928">
        <v>2</v>
      </c>
      <c r="E67" s="929"/>
      <c r="F67" s="911"/>
      <c r="G67" s="912"/>
      <c r="H67" s="913">
        <v>1</v>
      </c>
      <c r="I67" s="914">
        <v>1.48</v>
      </c>
      <c r="J67" s="920">
        <v>4</v>
      </c>
      <c r="K67" s="916">
        <v>1.48</v>
      </c>
      <c r="L67" s="917">
        <v>2</v>
      </c>
      <c r="M67" s="917">
        <v>21</v>
      </c>
      <c r="N67" s="918">
        <v>7</v>
      </c>
      <c r="O67" s="917" t="s">
        <v>7619</v>
      </c>
      <c r="P67" s="930" t="s">
        <v>7742</v>
      </c>
      <c r="Q67" s="919">
        <f t="shared" si="0"/>
        <v>0</v>
      </c>
      <c r="R67" s="976">
        <f t="shared" si="0"/>
        <v>-3.0000000000000027E-2</v>
      </c>
      <c r="S67" s="919">
        <f t="shared" si="1"/>
        <v>1</v>
      </c>
      <c r="T67" s="976">
        <f t="shared" si="2"/>
        <v>1.48</v>
      </c>
      <c r="U67" s="983">
        <v>7</v>
      </c>
      <c r="V67" s="926">
        <v>4</v>
      </c>
      <c r="W67" s="926">
        <v>-3</v>
      </c>
      <c r="X67" s="981">
        <v>0.5714285714285714</v>
      </c>
      <c r="Y67" s="979"/>
    </row>
    <row r="68" spans="1:25" ht="14.45" customHeight="1" x14ac:dyDescent="0.2">
      <c r="A68" s="943" t="s">
        <v>7743</v>
      </c>
      <c r="B68" s="926">
        <v>1</v>
      </c>
      <c r="C68" s="927">
        <v>1.3</v>
      </c>
      <c r="D68" s="928">
        <v>2</v>
      </c>
      <c r="E68" s="929"/>
      <c r="F68" s="911"/>
      <c r="G68" s="912"/>
      <c r="H68" s="913">
        <v>1</v>
      </c>
      <c r="I68" s="914">
        <v>1.3</v>
      </c>
      <c r="J68" s="920">
        <v>3</v>
      </c>
      <c r="K68" s="916">
        <v>1.3</v>
      </c>
      <c r="L68" s="917">
        <v>2</v>
      </c>
      <c r="M68" s="917">
        <v>21</v>
      </c>
      <c r="N68" s="918">
        <v>7</v>
      </c>
      <c r="O68" s="917" t="s">
        <v>7619</v>
      </c>
      <c r="P68" s="930" t="s">
        <v>7744</v>
      </c>
      <c r="Q68" s="919">
        <f t="shared" si="0"/>
        <v>0</v>
      </c>
      <c r="R68" s="976">
        <f t="shared" si="0"/>
        <v>0</v>
      </c>
      <c r="S68" s="919">
        <f t="shared" si="1"/>
        <v>1</v>
      </c>
      <c r="T68" s="976">
        <f t="shared" si="2"/>
        <v>1.3</v>
      </c>
      <c r="U68" s="983">
        <v>7</v>
      </c>
      <c r="V68" s="926">
        <v>3</v>
      </c>
      <c r="W68" s="926">
        <v>-4</v>
      </c>
      <c r="X68" s="981">
        <v>0.42857142857142855</v>
      </c>
      <c r="Y68" s="979"/>
    </row>
    <row r="69" spans="1:25" ht="14.45" customHeight="1" x14ac:dyDescent="0.2">
      <c r="A69" s="943" t="s">
        <v>7745</v>
      </c>
      <c r="B69" s="926"/>
      <c r="C69" s="927"/>
      <c r="D69" s="928"/>
      <c r="E69" s="913">
        <v>2</v>
      </c>
      <c r="F69" s="914">
        <v>6.62</v>
      </c>
      <c r="G69" s="920">
        <v>4.5</v>
      </c>
      <c r="H69" s="917"/>
      <c r="I69" s="911"/>
      <c r="J69" s="912"/>
      <c r="K69" s="916">
        <v>2.17</v>
      </c>
      <c r="L69" s="917">
        <v>4</v>
      </c>
      <c r="M69" s="917">
        <v>39</v>
      </c>
      <c r="N69" s="918">
        <v>13</v>
      </c>
      <c r="O69" s="917" t="s">
        <v>7619</v>
      </c>
      <c r="P69" s="930" t="s">
        <v>7746</v>
      </c>
      <c r="Q69" s="919">
        <f t="shared" si="0"/>
        <v>0</v>
      </c>
      <c r="R69" s="976">
        <f t="shared" si="0"/>
        <v>0</v>
      </c>
      <c r="S69" s="919">
        <f t="shared" si="1"/>
        <v>-2</v>
      </c>
      <c r="T69" s="976">
        <f t="shared" si="2"/>
        <v>-6.62</v>
      </c>
      <c r="U69" s="983" t="s">
        <v>585</v>
      </c>
      <c r="V69" s="926" t="s">
        <v>585</v>
      </c>
      <c r="W69" s="926" t="s">
        <v>585</v>
      </c>
      <c r="X69" s="981" t="s">
        <v>585</v>
      </c>
      <c r="Y69" s="979"/>
    </row>
    <row r="70" spans="1:25" ht="14.45" customHeight="1" x14ac:dyDescent="0.2">
      <c r="A70" s="943" t="s">
        <v>7747</v>
      </c>
      <c r="B70" s="926">
        <v>1</v>
      </c>
      <c r="C70" s="927">
        <v>0.32</v>
      </c>
      <c r="D70" s="928">
        <v>1</v>
      </c>
      <c r="E70" s="929">
        <v>4</v>
      </c>
      <c r="F70" s="911">
        <v>1.56</v>
      </c>
      <c r="G70" s="912">
        <v>1.3</v>
      </c>
      <c r="H70" s="913">
        <v>5</v>
      </c>
      <c r="I70" s="914">
        <v>2.41</v>
      </c>
      <c r="J70" s="920">
        <v>2.6</v>
      </c>
      <c r="K70" s="916">
        <v>0.85</v>
      </c>
      <c r="L70" s="917">
        <v>3</v>
      </c>
      <c r="M70" s="917">
        <v>24</v>
      </c>
      <c r="N70" s="918">
        <v>8</v>
      </c>
      <c r="O70" s="917" t="s">
        <v>7619</v>
      </c>
      <c r="P70" s="930" t="s">
        <v>7748</v>
      </c>
      <c r="Q70" s="919">
        <f t="shared" ref="Q70:R82" si="3">H70-B70</f>
        <v>4</v>
      </c>
      <c r="R70" s="976">
        <f t="shared" si="3"/>
        <v>2.0900000000000003</v>
      </c>
      <c r="S70" s="919">
        <f t="shared" ref="S70:S82" si="4">H70-E70</f>
        <v>1</v>
      </c>
      <c r="T70" s="976">
        <f t="shared" ref="T70:T82" si="5">I70-F70</f>
        <v>0.85000000000000009</v>
      </c>
      <c r="U70" s="983">
        <v>40</v>
      </c>
      <c r="V70" s="926">
        <v>13</v>
      </c>
      <c r="W70" s="926">
        <v>-27</v>
      </c>
      <c r="X70" s="981">
        <v>0.32500000000000001</v>
      </c>
      <c r="Y70" s="979"/>
    </row>
    <row r="71" spans="1:25" ht="14.45" customHeight="1" x14ac:dyDescent="0.2">
      <c r="A71" s="943" t="s">
        <v>7749</v>
      </c>
      <c r="B71" s="923">
        <v>1</v>
      </c>
      <c r="C71" s="924">
        <v>8.08</v>
      </c>
      <c r="D71" s="925">
        <v>6</v>
      </c>
      <c r="E71" s="929"/>
      <c r="F71" s="911"/>
      <c r="G71" s="912"/>
      <c r="H71" s="917"/>
      <c r="I71" s="911"/>
      <c r="J71" s="912"/>
      <c r="K71" s="916">
        <v>9.14</v>
      </c>
      <c r="L71" s="917">
        <v>7</v>
      </c>
      <c r="M71" s="917">
        <v>66</v>
      </c>
      <c r="N71" s="918">
        <v>22</v>
      </c>
      <c r="O71" s="917" t="s">
        <v>7619</v>
      </c>
      <c r="P71" s="930" t="s">
        <v>7750</v>
      </c>
      <c r="Q71" s="919">
        <f t="shared" si="3"/>
        <v>-1</v>
      </c>
      <c r="R71" s="976">
        <f t="shared" si="3"/>
        <v>-8.08</v>
      </c>
      <c r="S71" s="919">
        <f t="shared" si="4"/>
        <v>0</v>
      </c>
      <c r="T71" s="976">
        <f t="shared" si="5"/>
        <v>0</v>
      </c>
      <c r="U71" s="983" t="s">
        <v>585</v>
      </c>
      <c r="V71" s="926" t="s">
        <v>585</v>
      </c>
      <c r="W71" s="926" t="s">
        <v>585</v>
      </c>
      <c r="X71" s="981" t="s">
        <v>585</v>
      </c>
      <c r="Y71" s="979"/>
    </row>
    <row r="72" spans="1:25" ht="14.45" customHeight="1" x14ac:dyDescent="0.2">
      <c r="A72" s="943" t="s">
        <v>7751</v>
      </c>
      <c r="B72" s="926"/>
      <c r="C72" s="927"/>
      <c r="D72" s="928"/>
      <c r="E72" s="913">
        <v>1</v>
      </c>
      <c r="F72" s="914">
        <v>12.99</v>
      </c>
      <c r="G72" s="920">
        <v>44</v>
      </c>
      <c r="H72" s="917"/>
      <c r="I72" s="911"/>
      <c r="J72" s="912"/>
      <c r="K72" s="916">
        <v>6.6</v>
      </c>
      <c r="L72" s="917">
        <v>6</v>
      </c>
      <c r="M72" s="917">
        <v>51</v>
      </c>
      <c r="N72" s="918">
        <v>17</v>
      </c>
      <c r="O72" s="917" t="s">
        <v>7619</v>
      </c>
      <c r="P72" s="930" t="s">
        <v>7752</v>
      </c>
      <c r="Q72" s="919">
        <f t="shared" si="3"/>
        <v>0</v>
      </c>
      <c r="R72" s="976">
        <f t="shared" si="3"/>
        <v>0</v>
      </c>
      <c r="S72" s="919">
        <f t="shared" si="4"/>
        <v>-1</v>
      </c>
      <c r="T72" s="976">
        <f t="shared" si="5"/>
        <v>-12.99</v>
      </c>
      <c r="U72" s="983" t="s">
        <v>585</v>
      </c>
      <c r="V72" s="926" t="s">
        <v>585</v>
      </c>
      <c r="W72" s="926" t="s">
        <v>585</v>
      </c>
      <c r="X72" s="981" t="s">
        <v>585</v>
      </c>
      <c r="Y72" s="979"/>
    </row>
    <row r="73" spans="1:25" ht="14.45" customHeight="1" x14ac:dyDescent="0.2">
      <c r="A73" s="943" t="s">
        <v>7753</v>
      </c>
      <c r="B73" s="923">
        <v>1</v>
      </c>
      <c r="C73" s="924">
        <v>38.090000000000003</v>
      </c>
      <c r="D73" s="925">
        <v>38</v>
      </c>
      <c r="E73" s="929"/>
      <c r="F73" s="911"/>
      <c r="G73" s="912"/>
      <c r="H73" s="917"/>
      <c r="I73" s="911"/>
      <c r="J73" s="912"/>
      <c r="K73" s="916">
        <v>37.340000000000003</v>
      </c>
      <c r="L73" s="917">
        <v>22</v>
      </c>
      <c r="M73" s="917">
        <v>132</v>
      </c>
      <c r="N73" s="918">
        <v>44</v>
      </c>
      <c r="O73" s="917" t="s">
        <v>7619</v>
      </c>
      <c r="P73" s="930" t="s">
        <v>7754</v>
      </c>
      <c r="Q73" s="919">
        <f t="shared" si="3"/>
        <v>-1</v>
      </c>
      <c r="R73" s="976">
        <f t="shared" si="3"/>
        <v>-38.090000000000003</v>
      </c>
      <c r="S73" s="919">
        <f t="shared" si="4"/>
        <v>0</v>
      </c>
      <c r="T73" s="976">
        <f t="shared" si="5"/>
        <v>0</v>
      </c>
      <c r="U73" s="983" t="s">
        <v>585</v>
      </c>
      <c r="V73" s="926" t="s">
        <v>585</v>
      </c>
      <c r="W73" s="926" t="s">
        <v>585</v>
      </c>
      <c r="X73" s="981" t="s">
        <v>585</v>
      </c>
      <c r="Y73" s="979"/>
    </row>
    <row r="74" spans="1:25" ht="14.45" customHeight="1" x14ac:dyDescent="0.2">
      <c r="A74" s="943" t="s">
        <v>7755</v>
      </c>
      <c r="B74" s="926">
        <v>3</v>
      </c>
      <c r="C74" s="927">
        <v>89.92</v>
      </c>
      <c r="D74" s="928">
        <v>24.3</v>
      </c>
      <c r="E74" s="929">
        <v>3</v>
      </c>
      <c r="F74" s="911">
        <v>70.760000000000005</v>
      </c>
      <c r="G74" s="912">
        <v>18</v>
      </c>
      <c r="H74" s="913">
        <v>3</v>
      </c>
      <c r="I74" s="914">
        <v>69.37</v>
      </c>
      <c r="J74" s="920">
        <v>19.3</v>
      </c>
      <c r="K74" s="916">
        <v>23.68</v>
      </c>
      <c r="L74" s="917">
        <v>11</v>
      </c>
      <c r="M74" s="917">
        <v>87</v>
      </c>
      <c r="N74" s="918">
        <v>29</v>
      </c>
      <c r="O74" s="917" t="s">
        <v>7619</v>
      </c>
      <c r="P74" s="930" t="s">
        <v>7756</v>
      </c>
      <c r="Q74" s="919">
        <f t="shared" si="3"/>
        <v>0</v>
      </c>
      <c r="R74" s="976">
        <f t="shared" si="3"/>
        <v>-20.549999999999997</v>
      </c>
      <c r="S74" s="919">
        <f t="shared" si="4"/>
        <v>0</v>
      </c>
      <c r="T74" s="976">
        <f t="shared" si="5"/>
        <v>-1.3900000000000006</v>
      </c>
      <c r="U74" s="983">
        <v>87</v>
      </c>
      <c r="V74" s="926">
        <v>57.900000000000006</v>
      </c>
      <c r="W74" s="926">
        <v>-29.099999999999994</v>
      </c>
      <c r="X74" s="981">
        <v>0.66551724137931045</v>
      </c>
      <c r="Y74" s="979"/>
    </row>
    <row r="75" spans="1:25" ht="14.45" customHeight="1" x14ac:dyDescent="0.2">
      <c r="A75" s="943" t="s">
        <v>7757</v>
      </c>
      <c r="B75" s="926">
        <v>1</v>
      </c>
      <c r="C75" s="927">
        <v>17.34</v>
      </c>
      <c r="D75" s="928">
        <v>10</v>
      </c>
      <c r="E75" s="929">
        <v>1</v>
      </c>
      <c r="F75" s="911">
        <v>17.34</v>
      </c>
      <c r="G75" s="912">
        <v>9</v>
      </c>
      <c r="H75" s="913">
        <v>2</v>
      </c>
      <c r="I75" s="914">
        <v>34.69</v>
      </c>
      <c r="J75" s="920">
        <v>18</v>
      </c>
      <c r="K75" s="916">
        <v>17.34</v>
      </c>
      <c r="L75" s="917">
        <v>7</v>
      </c>
      <c r="M75" s="917">
        <v>60</v>
      </c>
      <c r="N75" s="918">
        <v>20</v>
      </c>
      <c r="O75" s="917" t="s">
        <v>7619</v>
      </c>
      <c r="P75" s="930" t="s">
        <v>7758</v>
      </c>
      <c r="Q75" s="919">
        <f t="shared" si="3"/>
        <v>1</v>
      </c>
      <c r="R75" s="976">
        <f t="shared" si="3"/>
        <v>17.349999999999998</v>
      </c>
      <c r="S75" s="919">
        <f t="shared" si="4"/>
        <v>1</v>
      </c>
      <c r="T75" s="976">
        <f t="shared" si="5"/>
        <v>17.349999999999998</v>
      </c>
      <c r="U75" s="983">
        <v>40</v>
      </c>
      <c r="V75" s="926">
        <v>36</v>
      </c>
      <c r="W75" s="926">
        <v>-4</v>
      </c>
      <c r="X75" s="981">
        <v>0.9</v>
      </c>
      <c r="Y75" s="979">
        <v>4</v>
      </c>
    </row>
    <row r="76" spans="1:25" ht="14.45" customHeight="1" x14ac:dyDescent="0.2">
      <c r="A76" s="943" t="s">
        <v>7759</v>
      </c>
      <c r="B76" s="926">
        <v>2</v>
      </c>
      <c r="C76" s="927">
        <v>33.880000000000003</v>
      </c>
      <c r="D76" s="928">
        <v>14.5</v>
      </c>
      <c r="E76" s="913">
        <v>3</v>
      </c>
      <c r="F76" s="914">
        <v>48.38</v>
      </c>
      <c r="G76" s="920">
        <v>13</v>
      </c>
      <c r="H76" s="917">
        <v>1</v>
      </c>
      <c r="I76" s="911">
        <v>16.940000000000001</v>
      </c>
      <c r="J76" s="912">
        <v>12</v>
      </c>
      <c r="K76" s="916">
        <v>16.940000000000001</v>
      </c>
      <c r="L76" s="917">
        <v>5</v>
      </c>
      <c r="M76" s="917">
        <v>72</v>
      </c>
      <c r="N76" s="918">
        <v>24</v>
      </c>
      <c r="O76" s="917" t="s">
        <v>7619</v>
      </c>
      <c r="P76" s="930" t="s">
        <v>7760</v>
      </c>
      <c r="Q76" s="919">
        <f t="shared" si="3"/>
        <v>-1</v>
      </c>
      <c r="R76" s="976">
        <f t="shared" si="3"/>
        <v>-16.940000000000001</v>
      </c>
      <c r="S76" s="919">
        <f t="shared" si="4"/>
        <v>-2</v>
      </c>
      <c r="T76" s="976">
        <f t="shared" si="5"/>
        <v>-31.44</v>
      </c>
      <c r="U76" s="983">
        <v>24</v>
      </c>
      <c r="V76" s="926">
        <v>12</v>
      </c>
      <c r="W76" s="926">
        <v>-12</v>
      </c>
      <c r="X76" s="981">
        <v>0.5</v>
      </c>
      <c r="Y76" s="979"/>
    </row>
    <row r="77" spans="1:25" ht="14.45" customHeight="1" x14ac:dyDescent="0.2">
      <c r="A77" s="943" t="s">
        <v>7761</v>
      </c>
      <c r="B77" s="926">
        <v>1</v>
      </c>
      <c r="C77" s="927">
        <v>1.69</v>
      </c>
      <c r="D77" s="928">
        <v>5</v>
      </c>
      <c r="E77" s="929"/>
      <c r="F77" s="911"/>
      <c r="G77" s="912"/>
      <c r="H77" s="913">
        <v>1</v>
      </c>
      <c r="I77" s="914">
        <v>1.62</v>
      </c>
      <c r="J77" s="920">
        <v>6</v>
      </c>
      <c r="K77" s="916">
        <v>1.62</v>
      </c>
      <c r="L77" s="917">
        <v>4</v>
      </c>
      <c r="M77" s="917">
        <v>36</v>
      </c>
      <c r="N77" s="918">
        <v>12</v>
      </c>
      <c r="O77" s="917" t="s">
        <v>7619</v>
      </c>
      <c r="P77" s="930" t="s">
        <v>7762</v>
      </c>
      <c r="Q77" s="919">
        <f t="shared" si="3"/>
        <v>0</v>
      </c>
      <c r="R77" s="976">
        <f t="shared" si="3"/>
        <v>-6.999999999999984E-2</v>
      </c>
      <c r="S77" s="919">
        <f t="shared" si="4"/>
        <v>1</v>
      </c>
      <c r="T77" s="976">
        <f t="shared" si="5"/>
        <v>1.62</v>
      </c>
      <c r="U77" s="983">
        <v>12</v>
      </c>
      <c r="V77" s="926">
        <v>6</v>
      </c>
      <c r="W77" s="926">
        <v>-6</v>
      </c>
      <c r="X77" s="981">
        <v>0.5</v>
      </c>
      <c r="Y77" s="979"/>
    </row>
    <row r="78" spans="1:25" ht="14.45" customHeight="1" x14ac:dyDescent="0.2">
      <c r="A78" s="943" t="s">
        <v>7763</v>
      </c>
      <c r="B78" s="923">
        <v>1</v>
      </c>
      <c r="C78" s="924">
        <v>9.25</v>
      </c>
      <c r="D78" s="925">
        <v>5</v>
      </c>
      <c r="E78" s="929"/>
      <c r="F78" s="911"/>
      <c r="G78" s="912"/>
      <c r="H78" s="917"/>
      <c r="I78" s="911"/>
      <c r="J78" s="912"/>
      <c r="K78" s="916">
        <v>9.25</v>
      </c>
      <c r="L78" s="917">
        <v>5</v>
      </c>
      <c r="M78" s="917">
        <v>48</v>
      </c>
      <c r="N78" s="918">
        <v>16</v>
      </c>
      <c r="O78" s="917" t="s">
        <v>7619</v>
      </c>
      <c r="P78" s="930" t="s">
        <v>7760</v>
      </c>
      <c r="Q78" s="919">
        <f t="shared" si="3"/>
        <v>-1</v>
      </c>
      <c r="R78" s="976">
        <f t="shared" si="3"/>
        <v>-9.25</v>
      </c>
      <c r="S78" s="919">
        <f t="shared" si="4"/>
        <v>0</v>
      </c>
      <c r="T78" s="976">
        <f t="shared" si="5"/>
        <v>0</v>
      </c>
      <c r="U78" s="983" t="s">
        <v>585</v>
      </c>
      <c r="V78" s="926" t="s">
        <v>585</v>
      </c>
      <c r="W78" s="926" t="s">
        <v>585</v>
      </c>
      <c r="X78" s="981" t="s">
        <v>585</v>
      </c>
      <c r="Y78" s="979"/>
    </row>
    <row r="79" spans="1:25" ht="14.45" customHeight="1" x14ac:dyDescent="0.2">
      <c r="A79" s="943" t="s">
        <v>7764</v>
      </c>
      <c r="B79" s="926"/>
      <c r="C79" s="927"/>
      <c r="D79" s="928"/>
      <c r="E79" s="929">
        <v>1</v>
      </c>
      <c r="F79" s="911">
        <v>3.41</v>
      </c>
      <c r="G79" s="912">
        <v>2</v>
      </c>
      <c r="H79" s="913">
        <v>3</v>
      </c>
      <c r="I79" s="914">
        <v>9.5399999999999991</v>
      </c>
      <c r="J79" s="915">
        <v>3</v>
      </c>
      <c r="K79" s="916">
        <v>3.18</v>
      </c>
      <c r="L79" s="917">
        <v>1</v>
      </c>
      <c r="M79" s="917">
        <v>5</v>
      </c>
      <c r="N79" s="918">
        <v>2</v>
      </c>
      <c r="O79" s="917" t="s">
        <v>7619</v>
      </c>
      <c r="P79" s="930" t="s">
        <v>7765</v>
      </c>
      <c r="Q79" s="919">
        <f t="shared" si="3"/>
        <v>3</v>
      </c>
      <c r="R79" s="976">
        <f t="shared" si="3"/>
        <v>9.5399999999999991</v>
      </c>
      <c r="S79" s="919">
        <f t="shared" si="4"/>
        <v>2</v>
      </c>
      <c r="T79" s="976">
        <f t="shared" si="5"/>
        <v>6.129999999999999</v>
      </c>
      <c r="U79" s="983">
        <v>6</v>
      </c>
      <c r="V79" s="926">
        <v>9</v>
      </c>
      <c r="W79" s="926">
        <v>3</v>
      </c>
      <c r="X79" s="981">
        <v>1.5</v>
      </c>
      <c r="Y79" s="979">
        <v>4</v>
      </c>
    </row>
    <row r="80" spans="1:25" ht="14.45" customHeight="1" x14ac:dyDescent="0.2">
      <c r="A80" s="943" t="s">
        <v>7766</v>
      </c>
      <c r="B80" s="926">
        <v>1</v>
      </c>
      <c r="C80" s="927">
        <v>4.68</v>
      </c>
      <c r="D80" s="928">
        <v>4</v>
      </c>
      <c r="E80" s="929"/>
      <c r="F80" s="911"/>
      <c r="G80" s="912"/>
      <c r="H80" s="913"/>
      <c r="I80" s="914"/>
      <c r="J80" s="920"/>
      <c r="K80" s="916">
        <v>2.2599999999999998</v>
      </c>
      <c r="L80" s="917">
        <v>4</v>
      </c>
      <c r="M80" s="917">
        <v>39</v>
      </c>
      <c r="N80" s="918">
        <v>13</v>
      </c>
      <c r="O80" s="917" t="s">
        <v>7619</v>
      </c>
      <c r="P80" s="930" t="s">
        <v>7767</v>
      </c>
      <c r="Q80" s="919">
        <f t="shared" si="3"/>
        <v>-1</v>
      </c>
      <c r="R80" s="976">
        <f t="shared" si="3"/>
        <v>-4.68</v>
      </c>
      <c r="S80" s="919">
        <f t="shared" si="4"/>
        <v>0</v>
      </c>
      <c r="T80" s="976">
        <f t="shared" si="5"/>
        <v>0</v>
      </c>
      <c r="U80" s="983" t="s">
        <v>585</v>
      </c>
      <c r="V80" s="926" t="s">
        <v>585</v>
      </c>
      <c r="W80" s="926" t="s">
        <v>585</v>
      </c>
      <c r="X80" s="981" t="s">
        <v>585</v>
      </c>
      <c r="Y80" s="979"/>
    </row>
    <row r="81" spans="1:25" ht="14.45" customHeight="1" x14ac:dyDescent="0.2">
      <c r="A81" s="944" t="s">
        <v>7768</v>
      </c>
      <c r="B81" s="932">
        <v>1</v>
      </c>
      <c r="C81" s="933">
        <v>4.42</v>
      </c>
      <c r="D81" s="931">
        <v>18</v>
      </c>
      <c r="E81" s="942">
        <v>2</v>
      </c>
      <c r="F81" s="937">
        <v>8.84</v>
      </c>
      <c r="G81" s="922">
        <v>6</v>
      </c>
      <c r="H81" s="934">
        <v>4</v>
      </c>
      <c r="I81" s="935">
        <v>14.71</v>
      </c>
      <c r="J81" s="921">
        <v>5</v>
      </c>
      <c r="K81" s="938">
        <v>4.42</v>
      </c>
      <c r="L81" s="936">
        <v>6</v>
      </c>
      <c r="M81" s="936">
        <v>57</v>
      </c>
      <c r="N81" s="939">
        <v>19</v>
      </c>
      <c r="O81" s="936" t="s">
        <v>7619</v>
      </c>
      <c r="P81" s="940" t="s">
        <v>7769</v>
      </c>
      <c r="Q81" s="941">
        <f t="shared" si="3"/>
        <v>3</v>
      </c>
      <c r="R81" s="977">
        <f t="shared" si="3"/>
        <v>10.290000000000001</v>
      </c>
      <c r="S81" s="941">
        <f t="shared" si="4"/>
        <v>2</v>
      </c>
      <c r="T81" s="977">
        <f t="shared" si="5"/>
        <v>5.870000000000001</v>
      </c>
      <c r="U81" s="984">
        <v>76</v>
      </c>
      <c r="V81" s="932">
        <v>20</v>
      </c>
      <c r="W81" s="932">
        <v>-56</v>
      </c>
      <c r="X81" s="982">
        <v>0.26315789473684209</v>
      </c>
      <c r="Y81" s="980"/>
    </row>
    <row r="82" spans="1:25" ht="14.45" customHeight="1" thickBot="1" x14ac:dyDescent="0.25">
      <c r="A82" s="960" t="s">
        <v>7770</v>
      </c>
      <c r="B82" s="961">
        <v>1</v>
      </c>
      <c r="C82" s="962">
        <v>5.25</v>
      </c>
      <c r="D82" s="963">
        <v>5</v>
      </c>
      <c r="E82" s="964"/>
      <c r="F82" s="965"/>
      <c r="G82" s="966"/>
      <c r="H82" s="967">
        <v>2</v>
      </c>
      <c r="I82" s="968">
        <v>6.48</v>
      </c>
      <c r="J82" s="969">
        <v>42.5</v>
      </c>
      <c r="K82" s="970">
        <v>2.44</v>
      </c>
      <c r="L82" s="971">
        <v>5</v>
      </c>
      <c r="M82" s="971">
        <v>45</v>
      </c>
      <c r="N82" s="972">
        <v>15</v>
      </c>
      <c r="O82" s="971" t="s">
        <v>7619</v>
      </c>
      <c r="P82" s="973" t="s">
        <v>7771</v>
      </c>
      <c r="Q82" s="974">
        <f t="shared" si="3"/>
        <v>1</v>
      </c>
      <c r="R82" s="978">
        <f t="shared" si="3"/>
        <v>1.2300000000000004</v>
      </c>
      <c r="S82" s="974">
        <f t="shared" si="4"/>
        <v>2</v>
      </c>
      <c r="T82" s="978">
        <f t="shared" si="5"/>
        <v>6.48</v>
      </c>
      <c r="U82" s="988">
        <v>30</v>
      </c>
      <c r="V82" s="961">
        <v>85</v>
      </c>
      <c r="W82" s="961">
        <v>55</v>
      </c>
      <c r="X82" s="989">
        <v>2.8333333333333335</v>
      </c>
      <c r="Y82" s="990">
        <v>55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 xr:uid="{2D4D83C4-20ED-42D9-942C-DBC7F3F2BB2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8505328</v>
      </c>
      <c r="C3" s="344">
        <f t="shared" ref="C3:L3" si="0">SUBTOTAL(9,C6:C1048576)</f>
        <v>6.9905592721893104</v>
      </c>
      <c r="D3" s="344">
        <f t="shared" si="0"/>
        <v>9779781</v>
      </c>
      <c r="E3" s="344">
        <f t="shared" si="0"/>
        <v>10</v>
      </c>
      <c r="F3" s="344">
        <f t="shared" si="0"/>
        <v>11854947</v>
      </c>
      <c r="G3" s="347">
        <f>IF(D3&lt;&gt;0,F3/D3,"")</f>
        <v>1.2121894140574314</v>
      </c>
      <c r="H3" s="343">
        <f t="shared" si="0"/>
        <v>913269.27</v>
      </c>
      <c r="I3" s="344">
        <f t="shared" si="0"/>
        <v>1.1428032301038087</v>
      </c>
      <c r="J3" s="344">
        <f t="shared" si="0"/>
        <v>799148.31000000017</v>
      </c>
      <c r="K3" s="344">
        <f t="shared" si="0"/>
        <v>1</v>
      </c>
      <c r="L3" s="344">
        <f t="shared" si="0"/>
        <v>1817241.46</v>
      </c>
      <c r="M3" s="345">
        <f>IF(J3&lt;&gt;0,L3/J3,"")</f>
        <v>2.2739727247874675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1"/>
      <c r="B5" s="992">
        <v>2015</v>
      </c>
      <c r="C5" s="993"/>
      <c r="D5" s="993">
        <v>2018</v>
      </c>
      <c r="E5" s="993"/>
      <c r="F5" s="993">
        <v>2019</v>
      </c>
      <c r="G5" s="905" t="s">
        <v>2</v>
      </c>
      <c r="H5" s="992">
        <v>2015</v>
      </c>
      <c r="I5" s="993"/>
      <c r="J5" s="993">
        <v>2018</v>
      </c>
      <c r="K5" s="993"/>
      <c r="L5" s="993">
        <v>2019</v>
      </c>
      <c r="M5" s="905" t="s">
        <v>2</v>
      </c>
    </row>
    <row r="6" spans="1:13" ht="14.45" customHeight="1" x14ac:dyDescent="0.2">
      <c r="A6" s="856" t="s">
        <v>2906</v>
      </c>
      <c r="B6" s="887"/>
      <c r="C6" s="825"/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6552</v>
      </c>
      <c r="B7" s="889"/>
      <c r="C7" s="832"/>
      <c r="D7" s="889"/>
      <c r="E7" s="832"/>
      <c r="F7" s="889">
        <v>488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6555</v>
      </c>
      <c r="B8" s="889">
        <v>4013</v>
      </c>
      <c r="C8" s="832">
        <v>0.99751429281630621</v>
      </c>
      <c r="D8" s="889">
        <v>4023</v>
      </c>
      <c r="E8" s="832">
        <v>1</v>
      </c>
      <c r="F8" s="889">
        <v>2390</v>
      </c>
      <c r="G8" s="837">
        <v>0.59408401690280888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6560</v>
      </c>
      <c r="B9" s="889">
        <v>7436</v>
      </c>
      <c r="C9" s="832"/>
      <c r="D9" s="889"/>
      <c r="E9" s="832"/>
      <c r="F9" s="889">
        <v>31292</v>
      </c>
      <c r="G9" s="837"/>
      <c r="H9" s="889"/>
      <c r="I9" s="832"/>
      <c r="J9" s="889"/>
      <c r="K9" s="832"/>
      <c r="L9" s="889">
        <v>19212.43</v>
      </c>
      <c r="M9" s="838"/>
    </row>
    <row r="10" spans="1:13" ht="14.45" customHeight="1" x14ac:dyDescent="0.2">
      <c r="A10" s="857" t="s">
        <v>6565</v>
      </c>
      <c r="B10" s="889">
        <v>916143</v>
      </c>
      <c r="C10" s="832">
        <v>0.9263410890493442</v>
      </c>
      <c r="D10" s="889">
        <v>988991</v>
      </c>
      <c r="E10" s="832">
        <v>1</v>
      </c>
      <c r="F10" s="889">
        <v>1267734</v>
      </c>
      <c r="G10" s="837">
        <v>1.2818458408620503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7773</v>
      </c>
      <c r="B11" s="889">
        <v>4039768</v>
      </c>
      <c r="C11" s="832">
        <v>0.87194324791180267</v>
      </c>
      <c r="D11" s="889">
        <v>4633063</v>
      </c>
      <c r="E11" s="832">
        <v>1</v>
      </c>
      <c r="F11" s="889">
        <v>5123746</v>
      </c>
      <c r="G11" s="837">
        <v>1.1059089850494155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7774</v>
      </c>
      <c r="B12" s="889">
        <v>1589870</v>
      </c>
      <c r="C12" s="832">
        <v>1.0698644996662288</v>
      </c>
      <c r="D12" s="889">
        <v>1486048</v>
      </c>
      <c r="E12" s="832">
        <v>1</v>
      </c>
      <c r="F12" s="889">
        <v>2364906</v>
      </c>
      <c r="G12" s="837">
        <v>1.5914061995305671</v>
      </c>
      <c r="H12" s="889">
        <v>913269.27</v>
      </c>
      <c r="I12" s="832">
        <v>1.1428032301038087</v>
      </c>
      <c r="J12" s="889">
        <v>799148.31000000017</v>
      </c>
      <c r="K12" s="832">
        <v>1</v>
      </c>
      <c r="L12" s="889">
        <v>1798029.03</v>
      </c>
      <c r="M12" s="838">
        <v>2.2499315927978372</v>
      </c>
    </row>
    <row r="13" spans="1:13" ht="14.45" customHeight="1" x14ac:dyDescent="0.2">
      <c r="A13" s="857" t="s">
        <v>7775</v>
      </c>
      <c r="B13" s="889">
        <v>504456</v>
      </c>
      <c r="C13" s="832">
        <v>0.6688969596677633</v>
      </c>
      <c r="D13" s="889">
        <v>754161</v>
      </c>
      <c r="E13" s="832">
        <v>1</v>
      </c>
      <c r="F13" s="889">
        <v>587143</v>
      </c>
      <c r="G13" s="837">
        <v>0.77853800448445354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7776</v>
      </c>
      <c r="B14" s="889">
        <v>231450</v>
      </c>
      <c r="C14" s="832">
        <v>0.89837791259592203</v>
      </c>
      <c r="D14" s="889">
        <v>257631</v>
      </c>
      <c r="E14" s="832">
        <v>1</v>
      </c>
      <c r="F14" s="889">
        <v>308664</v>
      </c>
      <c r="G14" s="837">
        <v>1.1980856341045913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7777</v>
      </c>
      <c r="B15" s="889">
        <v>1122782</v>
      </c>
      <c r="C15" s="832">
        <v>0.72926769385854262</v>
      </c>
      <c r="D15" s="889">
        <v>1539602</v>
      </c>
      <c r="E15" s="832">
        <v>1</v>
      </c>
      <c r="F15" s="889">
        <v>2082385</v>
      </c>
      <c r="G15" s="837">
        <v>1.3525476064593318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7778</v>
      </c>
      <c r="B16" s="889">
        <v>89410</v>
      </c>
      <c r="C16" s="832">
        <v>0.8283535766234007</v>
      </c>
      <c r="D16" s="889">
        <v>107937</v>
      </c>
      <c r="E16" s="832">
        <v>1</v>
      </c>
      <c r="F16" s="889">
        <v>86199</v>
      </c>
      <c r="G16" s="837">
        <v>0.79860474165485418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7779</v>
      </c>
      <c r="B17" s="891"/>
      <c r="C17" s="840"/>
      <c r="D17" s="891">
        <v>7838</v>
      </c>
      <c r="E17" s="840">
        <v>1</v>
      </c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7E7662D-CE1D-48CF-9F96-71071B9DBB8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8734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98276.12999999999</v>
      </c>
      <c r="G3" s="211">
        <f t="shared" si="0"/>
        <v>9418597.2699999996</v>
      </c>
      <c r="H3" s="212"/>
      <c r="I3" s="212"/>
      <c r="J3" s="207">
        <f t="shared" si="0"/>
        <v>102763.1</v>
      </c>
      <c r="K3" s="211">
        <f t="shared" si="0"/>
        <v>10578929.310000001</v>
      </c>
      <c r="L3" s="212"/>
      <c r="M3" s="212"/>
      <c r="N3" s="207">
        <f t="shared" si="0"/>
        <v>116968.43</v>
      </c>
      <c r="O3" s="211">
        <f t="shared" si="0"/>
        <v>13672188.459999997</v>
      </c>
      <c r="P3" s="177">
        <f>IF(K3=0,"",O3/K3)</f>
        <v>1.2923981302224994</v>
      </c>
      <c r="Q3" s="209">
        <f>IF(N3=0,"",O3/N3)</f>
        <v>116.88785136297031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583</v>
      </c>
      <c r="B6" s="825" t="s">
        <v>6411</v>
      </c>
      <c r="C6" s="825" t="s">
        <v>6412</v>
      </c>
      <c r="D6" s="825" t="s">
        <v>7567</v>
      </c>
      <c r="E6" s="825" t="s">
        <v>7568</v>
      </c>
      <c r="F6" s="225"/>
      <c r="G6" s="225"/>
      <c r="H6" s="225"/>
      <c r="I6" s="225"/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5" customHeight="1" x14ac:dyDescent="0.2">
      <c r="A7" s="831" t="s">
        <v>7597</v>
      </c>
      <c r="B7" s="832" t="s">
        <v>7780</v>
      </c>
      <c r="C7" s="832" t="s">
        <v>6412</v>
      </c>
      <c r="D7" s="832" t="s">
        <v>7567</v>
      </c>
      <c r="E7" s="832" t="s">
        <v>7568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488</v>
      </c>
      <c r="P7" s="837"/>
      <c r="Q7" s="850">
        <v>488</v>
      </c>
    </row>
    <row r="8" spans="1:17" ht="14.45" customHeight="1" x14ac:dyDescent="0.2">
      <c r="A8" s="831" t="s">
        <v>7600</v>
      </c>
      <c r="B8" s="832" t="s">
        <v>7781</v>
      </c>
      <c r="C8" s="832" t="s">
        <v>6412</v>
      </c>
      <c r="D8" s="832" t="s">
        <v>7782</v>
      </c>
      <c r="E8" s="832" t="s">
        <v>7783</v>
      </c>
      <c r="F8" s="849">
        <v>1</v>
      </c>
      <c r="G8" s="849">
        <v>117</v>
      </c>
      <c r="H8" s="849">
        <v>1</v>
      </c>
      <c r="I8" s="849">
        <v>117</v>
      </c>
      <c r="J8" s="849">
        <v>1</v>
      </c>
      <c r="K8" s="849">
        <v>117</v>
      </c>
      <c r="L8" s="849">
        <v>1</v>
      </c>
      <c r="M8" s="849">
        <v>117</v>
      </c>
      <c r="N8" s="849"/>
      <c r="O8" s="849"/>
      <c r="P8" s="837"/>
      <c r="Q8" s="850"/>
    </row>
    <row r="9" spans="1:17" ht="14.45" customHeight="1" x14ac:dyDescent="0.2">
      <c r="A9" s="831" t="s">
        <v>7600</v>
      </c>
      <c r="B9" s="832" t="s">
        <v>7781</v>
      </c>
      <c r="C9" s="832" t="s">
        <v>6412</v>
      </c>
      <c r="D9" s="832" t="s">
        <v>7784</v>
      </c>
      <c r="E9" s="832" t="s">
        <v>7785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139</v>
      </c>
      <c r="P9" s="837"/>
      <c r="Q9" s="850">
        <v>139</v>
      </c>
    </row>
    <row r="10" spans="1:17" ht="14.45" customHeight="1" x14ac:dyDescent="0.2">
      <c r="A10" s="831" t="s">
        <v>7600</v>
      </c>
      <c r="B10" s="832" t="s">
        <v>7781</v>
      </c>
      <c r="C10" s="832" t="s">
        <v>6412</v>
      </c>
      <c r="D10" s="832" t="s">
        <v>7786</v>
      </c>
      <c r="E10" s="832" t="s">
        <v>7787</v>
      </c>
      <c r="F10" s="849">
        <v>2</v>
      </c>
      <c r="G10" s="849">
        <v>1410</v>
      </c>
      <c r="H10" s="849">
        <v>0.99717114568599718</v>
      </c>
      <c r="I10" s="849">
        <v>705</v>
      </c>
      <c r="J10" s="849">
        <v>2</v>
      </c>
      <c r="K10" s="849">
        <v>1414</v>
      </c>
      <c r="L10" s="849">
        <v>1</v>
      </c>
      <c r="M10" s="849">
        <v>707</v>
      </c>
      <c r="N10" s="849">
        <v>1</v>
      </c>
      <c r="O10" s="849">
        <v>713</v>
      </c>
      <c r="P10" s="837">
        <v>0.50424328147100428</v>
      </c>
      <c r="Q10" s="850">
        <v>713</v>
      </c>
    </row>
    <row r="11" spans="1:17" ht="14.45" customHeight="1" x14ac:dyDescent="0.2">
      <c r="A11" s="831" t="s">
        <v>7600</v>
      </c>
      <c r="B11" s="832" t="s">
        <v>7781</v>
      </c>
      <c r="C11" s="832" t="s">
        <v>6412</v>
      </c>
      <c r="D11" s="832" t="s">
        <v>7788</v>
      </c>
      <c r="E11" s="832" t="s">
        <v>7789</v>
      </c>
      <c r="F11" s="849">
        <v>4</v>
      </c>
      <c r="G11" s="849">
        <v>1980</v>
      </c>
      <c r="H11" s="849">
        <v>0.99798387096774188</v>
      </c>
      <c r="I11" s="849">
        <v>495</v>
      </c>
      <c r="J11" s="849">
        <v>4</v>
      </c>
      <c r="K11" s="849">
        <v>1984</v>
      </c>
      <c r="L11" s="849">
        <v>1</v>
      </c>
      <c r="M11" s="849">
        <v>496</v>
      </c>
      <c r="N11" s="849">
        <v>2</v>
      </c>
      <c r="O11" s="849">
        <v>1000</v>
      </c>
      <c r="P11" s="837">
        <v>0.50403225806451613</v>
      </c>
      <c r="Q11" s="850">
        <v>500</v>
      </c>
    </row>
    <row r="12" spans="1:17" ht="14.45" customHeight="1" x14ac:dyDescent="0.2">
      <c r="A12" s="831" t="s">
        <v>7600</v>
      </c>
      <c r="B12" s="832" t="s">
        <v>7781</v>
      </c>
      <c r="C12" s="832" t="s">
        <v>6412</v>
      </c>
      <c r="D12" s="832" t="s">
        <v>7790</v>
      </c>
      <c r="E12" s="832" t="s">
        <v>7791</v>
      </c>
      <c r="F12" s="849">
        <v>2</v>
      </c>
      <c r="G12" s="849">
        <v>506</v>
      </c>
      <c r="H12" s="849">
        <v>0.99606299212598426</v>
      </c>
      <c r="I12" s="849">
        <v>253</v>
      </c>
      <c r="J12" s="849">
        <v>2</v>
      </c>
      <c r="K12" s="849">
        <v>508</v>
      </c>
      <c r="L12" s="849">
        <v>1</v>
      </c>
      <c r="M12" s="849">
        <v>254</v>
      </c>
      <c r="N12" s="849"/>
      <c r="O12" s="849"/>
      <c r="P12" s="837"/>
      <c r="Q12" s="850"/>
    </row>
    <row r="13" spans="1:17" ht="14.45" customHeight="1" x14ac:dyDescent="0.2">
      <c r="A13" s="831" t="s">
        <v>7600</v>
      </c>
      <c r="B13" s="832" t="s">
        <v>7781</v>
      </c>
      <c r="C13" s="832" t="s">
        <v>6412</v>
      </c>
      <c r="D13" s="832" t="s">
        <v>7792</v>
      </c>
      <c r="E13" s="832" t="s">
        <v>7793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360</v>
      </c>
      <c r="P13" s="837"/>
      <c r="Q13" s="850">
        <v>180</v>
      </c>
    </row>
    <row r="14" spans="1:17" ht="14.45" customHeight="1" x14ac:dyDescent="0.2">
      <c r="A14" s="831" t="s">
        <v>7600</v>
      </c>
      <c r="B14" s="832" t="s">
        <v>7781</v>
      </c>
      <c r="C14" s="832" t="s">
        <v>6412</v>
      </c>
      <c r="D14" s="832" t="s">
        <v>7794</v>
      </c>
      <c r="E14" s="832" t="s">
        <v>7795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178</v>
      </c>
      <c r="P14" s="837"/>
      <c r="Q14" s="850">
        <v>178</v>
      </c>
    </row>
    <row r="15" spans="1:17" ht="14.45" customHeight="1" x14ac:dyDescent="0.2">
      <c r="A15" s="831" t="s">
        <v>7605</v>
      </c>
      <c r="B15" s="832" t="s">
        <v>7796</v>
      </c>
      <c r="C15" s="832" t="s">
        <v>6419</v>
      </c>
      <c r="D15" s="832" t="s">
        <v>7797</v>
      </c>
      <c r="E15" s="832" t="s">
        <v>7798</v>
      </c>
      <c r="F15" s="849"/>
      <c r="G15" s="849"/>
      <c r="H15" s="849"/>
      <c r="I15" s="849"/>
      <c r="J15" s="849"/>
      <c r="K15" s="849"/>
      <c r="L15" s="849"/>
      <c r="M15" s="849"/>
      <c r="N15" s="849">
        <v>0.4</v>
      </c>
      <c r="O15" s="849">
        <v>262.20999999999998</v>
      </c>
      <c r="P15" s="837"/>
      <c r="Q15" s="850">
        <v>655.52499999999986</v>
      </c>
    </row>
    <row r="16" spans="1:17" ht="14.45" customHeight="1" x14ac:dyDescent="0.2">
      <c r="A16" s="831" t="s">
        <v>7605</v>
      </c>
      <c r="B16" s="832" t="s">
        <v>7796</v>
      </c>
      <c r="C16" s="832" t="s">
        <v>7181</v>
      </c>
      <c r="D16" s="832" t="s">
        <v>7799</v>
      </c>
      <c r="E16" s="832" t="s">
        <v>7800</v>
      </c>
      <c r="F16" s="849"/>
      <c r="G16" s="849"/>
      <c r="H16" s="849"/>
      <c r="I16" s="849"/>
      <c r="J16" s="849"/>
      <c r="K16" s="849"/>
      <c r="L16" s="849"/>
      <c r="M16" s="849"/>
      <c r="N16" s="849">
        <v>320</v>
      </c>
      <c r="O16" s="849">
        <v>1654.4</v>
      </c>
      <c r="P16" s="837"/>
      <c r="Q16" s="850">
        <v>5.17</v>
      </c>
    </row>
    <row r="17" spans="1:17" ht="14.45" customHeight="1" x14ac:dyDescent="0.2">
      <c r="A17" s="831" t="s">
        <v>7605</v>
      </c>
      <c r="B17" s="832" t="s">
        <v>7796</v>
      </c>
      <c r="C17" s="832" t="s">
        <v>7181</v>
      </c>
      <c r="D17" s="832" t="s">
        <v>7801</v>
      </c>
      <c r="E17" s="832" t="s">
        <v>7802</v>
      </c>
      <c r="F17" s="849"/>
      <c r="G17" s="849"/>
      <c r="H17" s="849"/>
      <c r="I17" s="849"/>
      <c r="J17" s="849"/>
      <c r="K17" s="849"/>
      <c r="L17" s="849"/>
      <c r="M17" s="849"/>
      <c r="N17" s="849">
        <v>509</v>
      </c>
      <c r="O17" s="849">
        <v>17295.82</v>
      </c>
      <c r="P17" s="837"/>
      <c r="Q17" s="850">
        <v>33.979999999999997</v>
      </c>
    </row>
    <row r="18" spans="1:17" ht="14.45" customHeight="1" x14ac:dyDescent="0.2">
      <c r="A18" s="831" t="s">
        <v>7605</v>
      </c>
      <c r="B18" s="832" t="s">
        <v>7796</v>
      </c>
      <c r="C18" s="832" t="s">
        <v>6412</v>
      </c>
      <c r="D18" s="832" t="s">
        <v>7803</v>
      </c>
      <c r="E18" s="832" t="s">
        <v>7804</v>
      </c>
      <c r="F18" s="849">
        <v>1</v>
      </c>
      <c r="G18" s="849">
        <v>2638</v>
      </c>
      <c r="H18" s="849"/>
      <c r="I18" s="849">
        <v>2638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7605</v>
      </c>
      <c r="B19" s="832" t="s">
        <v>7796</v>
      </c>
      <c r="C19" s="832" t="s">
        <v>6412</v>
      </c>
      <c r="D19" s="832" t="s">
        <v>7805</v>
      </c>
      <c r="E19" s="832" t="s">
        <v>7806</v>
      </c>
      <c r="F19" s="849">
        <v>2</v>
      </c>
      <c r="G19" s="849">
        <v>3650</v>
      </c>
      <c r="H19" s="849"/>
      <c r="I19" s="849">
        <v>1825</v>
      </c>
      <c r="J19" s="849"/>
      <c r="K19" s="849"/>
      <c r="L19" s="849"/>
      <c r="M19" s="849"/>
      <c r="N19" s="849">
        <v>1</v>
      </c>
      <c r="O19" s="849">
        <v>1831</v>
      </c>
      <c r="P19" s="837"/>
      <c r="Q19" s="850">
        <v>1831</v>
      </c>
    </row>
    <row r="20" spans="1:17" ht="14.45" customHeight="1" x14ac:dyDescent="0.2">
      <c r="A20" s="831" t="s">
        <v>7605</v>
      </c>
      <c r="B20" s="832" t="s">
        <v>7796</v>
      </c>
      <c r="C20" s="832" t="s">
        <v>6412</v>
      </c>
      <c r="D20" s="832" t="s">
        <v>7807</v>
      </c>
      <c r="E20" s="832" t="s">
        <v>7808</v>
      </c>
      <c r="F20" s="849">
        <v>1</v>
      </c>
      <c r="G20" s="849">
        <v>429</v>
      </c>
      <c r="H20" s="849"/>
      <c r="I20" s="849">
        <v>429</v>
      </c>
      <c r="J20" s="849"/>
      <c r="K20" s="849"/>
      <c r="L20" s="849"/>
      <c r="M20" s="849"/>
      <c r="N20" s="849">
        <v>1</v>
      </c>
      <c r="O20" s="849">
        <v>431</v>
      </c>
      <c r="P20" s="837"/>
      <c r="Q20" s="850">
        <v>431</v>
      </c>
    </row>
    <row r="21" spans="1:17" ht="14.45" customHeight="1" x14ac:dyDescent="0.2">
      <c r="A21" s="831" t="s">
        <v>7605</v>
      </c>
      <c r="B21" s="832" t="s">
        <v>7796</v>
      </c>
      <c r="C21" s="832" t="s">
        <v>6412</v>
      </c>
      <c r="D21" s="832" t="s">
        <v>7809</v>
      </c>
      <c r="E21" s="832" t="s">
        <v>7810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29030</v>
      </c>
      <c r="P21" s="837"/>
      <c r="Q21" s="850">
        <v>14515</v>
      </c>
    </row>
    <row r="22" spans="1:17" ht="14.45" customHeight="1" x14ac:dyDescent="0.2">
      <c r="A22" s="831" t="s">
        <v>7605</v>
      </c>
      <c r="B22" s="832" t="s">
        <v>7796</v>
      </c>
      <c r="C22" s="832" t="s">
        <v>6412</v>
      </c>
      <c r="D22" s="832" t="s">
        <v>7811</v>
      </c>
      <c r="E22" s="832" t="s">
        <v>7812</v>
      </c>
      <c r="F22" s="849">
        <v>1</v>
      </c>
      <c r="G22" s="849">
        <v>719</v>
      </c>
      <c r="H22" s="849"/>
      <c r="I22" s="849">
        <v>719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7610</v>
      </c>
      <c r="B23" s="832" t="s">
        <v>7813</v>
      </c>
      <c r="C23" s="832" t="s">
        <v>6412</v>
      </c>
      <c r="D23" s="832" t="s">
        <v>7814</v>
      </c>
      <c r="E23" s="832" t="s">
        <v>7815</v>
      </c>
      <c r="F23" s="849">
        <v>1</v>
      </c>
      <c r="G23" s="849">
        <v>49</v>
      </c>
      <c r="H23" s="849"/>
      <c r="I23" s="849">
        <v>49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7610</v>
      </c>
      <c r="B24" s="832" t="s">
        <v>7816</v>
      </c>
      <c r="C24" s="832" t="s">
        <v>6412</v>
      </c>
      <c r="D24" s="832" t="s">
        <v>7817</v>
      </c>
      <c r="E24" s="832" t="s">
        <v>7818</v>
      </c>
      <c r="F24" s="849">
        <v>1</v>
      </c>
      <c r="G24" s="849">
        <v>315</v>
      </c>
      <c r="H24" s="849"/>
      <c r="I24" s="849">
        <v>315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7610</v>
      </c>
      <c r="B25" s="832" t="s">
        <v>7816</v>
      </c>
      <c r="C25" s="832" t="s">
        <v>6412</v>
      </c>
      <c r="D25" s="832" t="s">
        <v>7819</v>
      </c>
      <c r="E25" s="832" t="s">
        <v>7820</v>
      </c>
      <c r="F25" s="849">
        <v>2</v>
      </c>
      <c r="G25" s="849">
        <v>46</v>
      </c>
      <c r="H25" s="849"/>
      <c r="I25" s="849">
        <v>23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7610</v>
      </c>
      <c r="B26" s="832" t="s">
        <v>7816</v>
      </c>
      <c r="C26" s="832" t="s">
        <v>6412</v>
      </c>
      <c r="D26" s="832" t="s">
        <v>7821</v>
      </c>
      <c r="E26" s="832" t="s">
        <v>7822</v>
      </c>
      <c r="F26" s="849">
        <v>1</v>
      </c>
      <c r="G26" s="849">
        <v>10381</v>
      </c>
      <c r="H26" s="849"/>
      <c r="I26" s="849">
        <v>10381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7610</v>
      </c>
      <c r="B27" s="832" t="s">
        <v>7816</v>
      </c>
      <c r="C27" s="832" t="s">
        <v>6412</v>
      </c>
      <c r="D27" s="832" t="s">
        <v>7823</v>
      </c>
      <c r="E27" s="832" t="s">
        <v>7824</v>
      </c>
      <c r="F27" s="849">
        <v>6</v>
      </c>
      <c r="G27" s="849">
        <v>2244</v>
      </c>
      <c r="H27" s="849"/>
      <c r="I27" s="849">
        <v>374</v>
      </c>
      <c r="J27" s="849"/>
      <c r="K27" s="849"/>
      <c r="L27" s="849"/>
      <c r="M27" s="849"/>
      <c r="N27" s="849">
        <v>1</v>
      </c>
      <c r="O27" s="849">
        <v>362</v>
      </c>
      <c r="P27" s="837"/>
      <c r="Q27" s="850">
        <v>362</v>
      </c>
    </row>
    <row r="28" spans="1:17" ht="14.45" customHeight="1" x14ac:dyDescent="0.2">
      <c r="A28" s="831" t="s">
        <v>7610</v>
      </c>
      <c r="B28" s="832" t="s">
        <v>7816</v>
      </c>
      <c r="C28" s="832" t="s">
        <v>6412</v>
      </c>
      <c r="D28" s="832" t="s">
        <v>7825</v>
      </c>
      <c r="E28" s="832" t="s">
        <v>7826</v>
      </c>
      <c r="F28" s="849"/>
      <c r="G28" s="849"/>
      <c r="H28" s="849"/>
      <c r="I28" s="849"/>
      <c r="J28" s="849">
        <v>1</v>
      </c>
      <c r="K28" s="849">
        <v>1106</v>
      </c>
      <c r="L28" s="849">
        <v>1</v>
      </c>
      <c r="M28" s="849">
        <v>1106</v>
      </c>
      <c r="N28" s="849">
        <v>1</v>
      </c>
      <c r="O28" s="849">
        <v>1110</v>
      </c>
      <c r="P28" s="837">
        <v>1.003616636528029</v>
      </c>
      <c r="Q28" s="850">
        <v>1110</v>
      </c>
    </row>
    <row r="29" spans="1:17" ht="14.45" customHeight="1" x14ac:dyDescent="0.2">
      <c r="A29" s="831" t="s">
        <v>7610</v>
      </c>
      <c r="B29" s="832" t="s">
        <v>7816</v>
      </c>
      <c r="C29" s="832" t="s">
        <v>6412</v>
      </c>
      <c r="D29" s="832" t="s">
        <v>7827</v>
      </c>
      <c r="E29" s="832" t="s">
        <v>7828</v>
      </c>
      <c r="F29" s="849"/>
      <c r="G29" s="849"/>
      <c r="H29" s="849"/>
      <c r="I29" s="849"/>
      <c r="J29" s="849"/>
      <c r="K29" s="849"/>
      <c r="L29" s="849"/>
      <c r="M29" s="849"/>
      <c r="N29" s="849">
        <v>4</v>
      </c>
      <c r="O29" s="849">
        <v>6528</v>
      </c>
      <c r="P29" s="837"/>
      <c r="Q29" s="850">
        <v>1632</v>
      </c>
    </row>
    <row r="30" spans="1:17" ht="14.45" customHeight="1" x14ac:dyDescent="0.2">
      <c r="A30" s="831" t="s">
        <v>7610</v>
      </c>
      <c r="B30" s="832" t="s">
        <v>7816</v>
      </c>
      <c r="C30" s="832" t="s">
        <v>6412</v>
      </c>
      <c r="D30" s="832" t="s">
        <v>7829</v>
      </c>
      <c r="E30" s="832" t="s">
        <v>7830</v>
      </c>
      <c r="F30" s="849"/>
      <c r="G30" s="849"/>
      <c r="H30" s="849"/>
      <c r="I30" s="849"/>
      <c r="J30" s="849">
        <v>1</v>
      </c>
      <c r="K30" s="849">
        <v>3835</v>
      </c>
      <c r="L30" s="849">
        <v>1</v>
      </c>
      <c r="M30" s="849">
        <v>3835</v>
      </c>
      <c r="N30" s="849">
        <v>2</v>
      </c>
      <c r="O30" s="849">
        <v>7678</v>
      </c>
      <c r="P30" s="837">
        <v>2.0020860495436765</v>
      </c>
      <c r="Q30" s="850">
        <v>3839</v>
      </c>
    </row>
    <row r="31" spans="1:17" ht="14.45" customHeight="1" x14ac:dyDescent="0.2">
      <c r="A31" s="831" t="s">
        <v>7610</v>
      </c>
      <c r="B31" s="832" t="s">
        <v>7831</v>
      </c>
      <c r="C31" s="832" t="s">
        <v>6412</v>
      </c>
      <c r="D31" s="832" t="s">
        <v>7832</v>
      </c>
      <c r="E31" s="832" t="s">
        <v>7833</v>
      </c>
      <c r="F31" s="849">
        <v>1</v>
      </c>
      <c r="G31" s="849">
        <v>221</v>
      </c>
      <c r="H31" s="849"/>
      <c r="I31" s="849">
        <v>221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7610</v>
      </c>
      <c r="B32" s="832" t="s">
        <v>7831</v>
      </c>
      <c r="C32" s="832" t="s">
        <v>6412</v>
      </c>
      <c r="D32" s="832" t="s">
        <v>7834</v>
      </c>
      <c r="E32" s="832" t="s">
        <v>7835</v>
      </c>
      <c r="F32" s="849">
        <v>2</v>
      </c>
      <c r="G32" s="849">
        <v>1016</v>
      </c>
      <c r="H32" s="849"/>
      <c r="I32" s="849">
        <v>508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7610</v>
      </c>
      <c r="B33" s="832" t="s">
        <v>7831</v>
      </c>
      <c r="C33" s="832" t="s">
        <v>6412</v>
      </c>
      <c r="D33" s="832" t="s">
        <v>7836</v>
      </c>
      <c r="E33" s="832" t="s">
        <v>7837</v>
      </c>
      <c r="F33" s="849">
        <v>792</v>
      </c>
      <c r="G33" s="849">
        <v>280368</v>
      </c>
      <c r="H33" s="849">
        <v>0.79678068410462777</v>
      </c>
      <c r="I33" s="849">
        <v>354</v>
      </c>
      <c r="J33" s="849">
        <v>994</v>
      </c>
      <c r="K33" s="849">
        <v>351876</v>
      </c>
      <c r="L33" s="849">
        <v>1</v>
      </c>
      <c r="M33" s="849">
        <v>354</v>
      </c>
      <c r="N33" s="849">
        <v>1387</v>
      </c>
      <c r="O33" s="849">
        <v>492385</v>
      </c>
      <c r="P33" s="837">
        <v>1.3993139628732849</v>
      </c>
      <c r="Q33" s="850">
        <v>355</v>
      </c>
    </row>
    <row r="34" spans="1:17" ht="14.45" customHeight="1" x14ac:dyDescent="0.2">
      <c r="A34" s="831" t="s">
        <v>7610</v>
      </c>
      <c r="B34" s="832" t="s">
        <v>7831</v>
      </c>
      <c r="C34" s="832" t="s">
        <v>6412</v>
      </c>
      <c r="D34" s="832" t="s">
        <v>7838</v>
      </c>
      <c r="E34" s="832" t="s">
        <v>7839</v>
      </c>
      <c r="F34" s="849">
        <v>345</v>
      </c>
      <c r="G34" s="849">
        <v>22425</v>
      </c>
      <c r="H34" s="849">
        <v>0.86034912718204493</v>
      </c>
      <c r="I34" s="849">
        <v>65</v>
      </c>
      <c r="J34" s="849">
        <v>401</v>
      </c>
      <c r="K34" s="849">
        <v>26065</v>
      </c>
      <c r="L34" s="849">
        <v>1</v>
      </c>
      <c r="M34" s="849">
        <v>65</v>
      </c>
      <c r="N34" s="849">
        <v>598</v>
      </c>
      <c r="O34" s="849">
        <v>38870</v>
      </c>
      <c r="P34" s="837">
        <v>1.4912718204488777</v>
      </c>
      <c r="Q34" s="850">
        <v>65</v>
      </c>
    </row>
    <row r="35" spans="1:17" ht="14.45" customHeight="1" x14ac:dyDescent="0.2">
      <c r="A35" s="831" t="s">
        <v>7610</v>
      </c>
      <c r="B35" s="832" t="s">
        <v>7831</v>
      </c>
      <c r="C35" s="832" t="s">
        <v>6412</v>
      </c>
      <c r="D35" s="832" t="s">
        <v>7840</v>
      </c>
      <c r="E35" s="832" t="s">
        <v>7841</v>
      </c>
      <c r="F35" s="849">
        <v>1</v>
      </c>
      <c r="G35" s="849">
        <v>545</v>
      </c>
      <c r="H35" s="849"/>
      <c r="I35" s="849">
        <v>545</v>
      </c>
      <c r="J35" s="849"/>
      <c r="K35" s="849"/>
      <c r="L35" s="849"/>
      <c r="M35" s="849"/>
      <c r="N35" s="849">
        <v>1</v>
      </c>
      <c r="O35" s="849">
        <v>546</v>
      </c>
      <c r="P35" s="837"/>
      <c r="Q35" s="850">
        <v>546</v>
      </c>
    </row>
    <row r="36" spans="1:17" ht="14.45" customHeight="1" x14ac:dyDescent="0.2">
      <c r="A36" s="831" t="s">
        <v>7610</v>
      </c>
      <c r="B36" s="832" t="s">
        <v>7831</v>
      </c>
      <c r="C36" s="832" t="s">
        <v>6412</v>
      </c>
      <c r="D36" s="832" t="s">
        <v>7842</v>
      </c>
      <c r="E36" s="832" t="s">
        <v>7843</v>
      </c>
      <c r="F36" s="849">
        <v>1</v>
      </c>
      <c r="G36" s="849">
        <v>592</v>
      </c>
      <c r="H36" s="849"/>
      <c r="I36" s="849">
        <v>592</v>
      </c>
      <c r="J36" s="849"/>
      <c r="K36" s="849"/>
      <c r="L36" s="849"/>
      <c r="M36" s="849"/>
      <c r="N36" s="849">
        <v>8</v>
      </c>
      <c r="O36" s="849">
        <v>4752</v>
      </c>
      <c r="P36" s="837"/>
      <c r="Q36" s="850">
        <v>594</v>
      </c>
    </row>
    <row r="37" spans="1:17" ht="14.45" customHeight="1" x14ac:dyDescent="0.2">
      <c r="A37" s="831" t="s">
        <v>7610</v>
      </c>
      <c r="B37" s="832" t="s">
        <v>7831</v>
      </c>
      <c r="C37" s="832" t="s">
        <v>6412</v>
      </c>
      <c r="D37" s="832" t="s">
        <v>7844</v>
      </c>
      <c r="E37" s="832" t="s">
        <v>7845</v>
      </c>
      <c r="F37" s="849">
        <v>1</v>
      </c>
      <c r="G37" s="849">
        <v>617</v>
      </c>
      <c r="H37" s="849"/>
      <c r="I37" s="849">
        <v>617</v>
      </c>
      <c r="J37" s="849"/>
      <c r="K37" s="849"/>
      <c r="L37" s="849"/>
      <c r="M37" s="849"/>
      <c r="N37" s="849">
        <v>2</v>
      </c>
      <c r="O37" s="849">
        <v>1236</v>
      </c>
      <c r="P37" s="837"/>
      <c r="Q37" s="850">
        <v>618</v>
      </c>
    </row>
    <row r="38" spans="1:17" ht="14.45" customHeight="1" x14ac:dyDescent="0.2">
      <c r="A38" s="831" t="s">
        <v>7610</v>
      </c>
      <c r="B38" s="832" t="s">
        <v>7831</v>
      </c>
      <c r="C38" s="832" t="s">
        <v>6412</v>
      </c>
      <c r="D38" s="832" t="s">
        <v>7846</v>
      </c>
      <c r="E38" s="832" t="s">
        <v>7847</v>
      </c>
      <c r="F38" s="849">
        <v>2</v>
      </c>
      <c r="G38" s="849">
        <v>306</v>
      </c>
      <c r="H38" s="849"/>
      <c r="I38" s="849">
        <v>153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7610</v>
      </c>
      <c r="B39" s="832" t="s">
        <v>7831</v>
      </c>
      <c r="C39" s="832" t="s">
        <v>6412</v>
      </c>
      <c r="D39" s="832" t="s">
        <v>7848</v>
      </c>
      <c r="E39" s="832" t="s">
        <v>7849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680</v>
      </c>
      <c r="P39" s="837"/>
      <c r="Q39" s="850">
        <v>680</v>
      </c>
    </row>
    <row r="40" spans="1:17" ht="14.45" customHeight="1" x14ac:dyDescent="0.2">
      <c r="A40" s="831" t="s">
        <v>7610</v>
      </c>
      <c r="B40" s="832" t="s">
        <v>7831</v>
      </c>
      <c r="C40" s="832" t="s">
        <v>6412</v>
      </c>
      <c r="D40" s="832" t="s">
        <v>7850</v>
      </c>
      <c r="E40" s="832" t="s">
        <v>7851</v>
      </c>
      <c r="F40" s="849">
        <v>60</v>
      </c>
      <c r="G40" s="849">
        <v>1440</v>
      </c>
      <c r="H40" s="849">
        <v>1.075429424943988</v>
      </c>
      <c r="I40" s="849">
        <v>24</v>
      </c>
      <c r="J40" s="849">
        <v>55</v>
      </c>
      <c r="K40" s="849">
        <v>1339</v>
      </c>
      <c r="L40" s="849">
        <v>1</v>
      </c>
      <c r="M40" s="849">
        <v>24.345454545454544</v>
      </c>
      <c r="N40" s="849">
        <v>72</v>
      </c>
      <c r="O40" s="849">
        <v>1872</v>
      </c>
      <c r="P40" s="837">
        <v>1.3980582524271845</v>
      </c>
      <c r="Q40" s="850">
        <v>26</v>
      </c>
    </row>
    <row r="41" spans="1:17" ht="14.45" customHeight="1" x14ac:dyDescent="0.2">
      <c r="A41" s="831" t="s">
        <v>7610</v>
      </c>
      <c r="B41" s="832" t="s">
        <v>7831</v>
      </c>
      <c r="C41" s="832" t="s">
        <v>6412</v>
      </c>
      <c r="D41" s="832" t="s">
        <v>7852</v>
      </c>
      <c r="E41" s="832" t="s">
        <v>7853</v>
      </c>
      <c r="F41" s="849">
        <v>330</v>
      </c>
      <c r="G41" s="849">
        <v>18150</v>
      </c>
      <c r="H41" s="849">
        <v>0.93484419263456087</v>
      </c>
      <c r="I41" s="849">
        <v>55</v>
      </c>
      <c r="J41" s="849">
        <v>353</v>
      </c>
      <c r="K41" s="849">
        <v>19415</v>
      </c>
      <c r="L41" s="849">
        <v>1</v>
      </c>
      <c r="M41" s="849">
        <v>55</v>
      </c>
      <c r="N41" s="849">
        <v>421</v>
      </c>
      <c r="O41" s="849">
        <v>23155</v>
      </c>
      <c r="P41" s="837">
        <v>1.1926345609065157</v>
      </c>
      <c r="Q41" s="850">
        <v>55</v>
      </c>
    </row>
    <row r="42" spans="1:17" ht="14.45" customHeight="1" x14ac:dyDescent="0.2">
      <c r="A42" s="831" t="s">
        <v>7610</v>
      </c>
      <c r="B42" s="832" t="s">
        <v>7831</v>
      </c>
      <c r="C42" s="832" t="s">
        <v>6412</v>
      </c>
      <c r="D42" s="832" t="s">
        <v>7854</v>
      </c>
      <c r="E42" s="832" t="s">
        <v>7855</v>
      </c>
      <c r="F42" s="849">
        <v>2346</v>
      </c>
      <c r="G42" s="849">
        <v>180642</v>
      </c>
      <c r="H42" s="849">
        <v>1.0598195322858852</v>
      </c>
      <c r="I42" s="849">
        <v>77</v>
      </c>
      <c r="J42" s="849">
        <v>2207</v>
      </c>
      <c r="K42" s="849">
        <v>170446</v>
      </c>
      <c r="L42" s="849">
        <v>1</v>
      </c>
      <c r="M42" s="849">
        <v>77.229723606705932</v>
      </c>
      <c r="N42" s="849">
        <v>2463</v>
      </c>
      <c r="O42" s="849">
        <v>192114</v>
      </c>
      <c r="P42" s="837">
        <v>1.1271253065487017</v>
      </c>
      <c r="Q42" s="850">
        <v>78</v>
      </c>
    </row>
    <row r="43" spans="1:17" ht="14.45" customHeight="1" x14ac:dyDescent="0.2">
      <c r="A43" s="831" t="s">
        <v>7610</v>
      </c>
      <c r="B43" s="832" t="s">
        <v>7831</v>
      </c>
      <c r="C43" s="832" t="s">
        <v>6412</v>
      </c>
      <c r="D43" s="832" t="s">
        <v>7856</v>
      </c>
      <c r="E43" s="832" t="s">
        <v>7857</v>
      </c>
      <c r="F43" s="849"/>
      <c r="G43" s="849"/>
      <c r="H43" s="849"/>
      <c r="I43" s="849"/>
      <c r="J43" s="849"/>
      <c r="K43" s="849"/>
      <c r="L43" s="849"/>
      <c r="M43" s="849"/>
      <c r="N43" s="849">
        <v>2</v>
      </c>
      <c r="O43" s="849">
        <v>3266</v>
      </c>
      <c r="P43" s="837"/>
      <c r="Q43" s="850">
        <v>1633</v>
      </c>
    </row>
    <row r="44" spans="1:17" ht="14.45" customHeight="1" x14ac:dyDescent="0.2">
      <c r="A44" s="831" t="s">
        <v>7610</v>
      </c>
      <c r="B44" s="832" t="s">
        <v>7831</v>
      </c>
      <c r="C44" s="832" t="s">
        <v>6412</v>
      </c>
      <c r="D44" s="832" t="s">
        <v>7858</v>
      </c>
      <c r="E44" s="832" t="s">
        <v>7859</v>
      </c>
      <c r="F44" s="849">
        <v>163</v>
      </c>
      <c r="G44" s="849">
        <v>3912</v>
      </c>
      <c r="H44" s="849">
        <v>0.80693069306930698</v>
      </c>
      <c r="I44" s="849">
        <v>24</v>
      </c>
      <c r="J44" s="849">
        <v>202</v>
      </c>
      <c r="K44" s="849">
        <v>4848</v>
      </c>
      <c r="L44" s="849">
        <v>1</v>
      </c>
      <c r="M44" s="849">
        <v>24</v>
      </c>
      <c r="N44" s="849">
        <v>207</v>
      </c>
      <c r="O44" s="849">
        <v>4968</v>
      </c>
      <c r="P44" s="837">
        <v>1.0247524752475248</v>
      </c>
      <c r="Q44" s="850">
        <v>24</v>
      </c>
    </row>
    <row r="45" spans="1:17" ht="14.45" customHeight="1" x14ac:dyDescent="0.2">
      <c r="A45" s="831" t="s">
        <v>7610</v>
      </c>
      <c r="B45" s="832" t="s">
        <v>7831</v>
      </c>
      <c r="C45" s="832" t="s">
        <v>6412</v>
      </c>
      <c r="D45" s="832" t="s">
        <v>7860</v>
      </c>
      <c r="E45" s="832" t="s">
        <v>7861</v>
      </c>
      <c r="F45" s="849"/>
      <c r="G45" s="849"/>
      <c r="H45" s="849"/>
      <c r="I45" s="849"/>
      <c r="J45" s="849">
        <v>1</v>
      </c>
      <c r="K45" s="849">
        <v>210</v>
      </c>
      <c r="L45" s="849">
        <v>1</v>
      </c>
      <c r="M45" s="849">
        <v>210</v>
      </c>
      <c r="N45" s="849"/>
      <c r="O45" s="849"/>
      <c r="P45" s="837"/>
      <c r="Q45" s="850"/>
    </row>
    <row r="46" spans="1:17" ht="14.45" customHeight="1" x14ac:dyDescent="0.2">
      <c r="A46" s="831" t="s">
        <v>7610</v>
      </c>
      <c r="B46" s="832" t="s">
        <v>7831</v>
      </c>
      <c r="C46" s="832" t="s">
        <v>6412</v>
      </c>
      <c r="D46" s="832" t="s">
        <v>7862</v>
      </c>
      <c r="E46" s="832" t="s">
        <v>7863</v>
      </c>
      <c r="F46" s="849">
        <v>31</v>
      </c>
      <c r="G46" s="849">
        <v>2046</v>
      </c>
      <c r="H46" s="849">
        <v>0.68888888888888888</v>
      </c>
      <c r="I46" s="849">
        <v>66</v>
      </c>
      <c r="J46" s="849">
        <v>45</v>
      </c>
      <c r="K46" s="849">
        <v>2970</v>
      </c>
      <c r="L46" s="849">
        <v>1</v>
      </c>
      <c r="M46" s="849">
        <v>66</v>
      </c>
      <c r="N46" s="849">
        <v>40</v>
      </c>
      <c r="O46" s="849">
        <v>2640</v>
      </c>
      <c r="P46" s="837">
        <v>0.88888888888888884</v>
      </c>
      <c r="Q46" s="850">
        <v>66</v>
      </c>
    </row>
    <row r="47" spans="1:17" ht="14.45" customHeight="1" x14ac:dyDescent="0.2">
      <c r="A47" s="831" t="s">
        <v>7610</v>
      </c>
      <c r="B47" s="832" t="s">
        <v>7831</v>
      </c>
      <c r="C47" s="832" t="s">
        <v>6412</v>
      </c>
      <c r="D47" s="832" t="s">
        <v>7864</v>
      </c>
      <c r="E47" s="832" t="s">
        <v>7865</v>
      </c>
      <c r="F47" s="849"/>
      <c r="G47" s="849"/>
      <c r="H47" s="849"/>
      <c r="I47" s="849"/>
      <c r="J47" s="849">
        <v>1</v>
      </c>
      <c r="K47" s="849">
        <v>300</v>
      </c>
      <c r="L47" s="849">
        <v>1</v>
      </c>
      <c r="M47" s="849">
        <v>300</v>
      </c>
      <c r="N47" s="849">
        <v>3</v>
      </c>
      <c r="O47" s="849">
        <v>903</v>
      </c>
      <c r="P47" s="837">
        <v>3.01</v>
      </c>
      <c r="Q47" s="850">
        <v>301</v>
      </c>
    </row>
    <row r="48" spans="1:17" ht="14.45" customHeight="1" x14ac:dyDescent="0.2">
      <c r="A48" s="831" t="s">
        <v>7610</v>
      </c>
      <c r="B48" s="832" t="s">
        <v>7831</v>
      </c>
      <c r="C48" s="832" t="s">
        <v>6412</v>
      </c>
      <c r="D48" s="832" t="s">
        <v>7866</v>
      </c>
      <c r="E48" s="832" t="s">
        <v>7867</v>
      </c>
      <c r="F48" s="849"/>
      <c r="G48" s="849"/>
      <c r="H48" s="849"/>
      <c r="I48" s="849"/>
      <c r="J48" s="849">
        <v>1</v>
      </c>
      <c r="K48" s="849">
        <v>102</v>
      </c>
      <c r="L48" s="849">
        <v>1</v>
      </c>
      <c r="M48" s="849">
        <v>102</v>
      </c>
      <c r="N48" s="849"/>
      <c r="O48" s="849"/>
      <c r="P48" s="837"/>
      <c r="Q48" s="850"/>
    </row>
    <row r="49" spans="1:17" ht="14.45" customHeight="1" x14ac:dyDescent="0.2">
      <c r="A49" s="831" t="s">
        <v>7610</v>
      </c>
      <c r="B49" s="832" t="s">
        <v>7831</v>
      </c>
      <c r="C49" s="832" t="s">
        <v>6412</v>
      </c>
      <c r="D49" s="832" t="s">
        <v>7868</v>
      </c>
      <c r="E49" s="832" t="s">
        <v>7869</v>
      </c>
      <c r="F49" s="849">
        <v>130</v>
      </c>
      <c r="G49" s="849">
        <v>45500</v>
      </c>
      <c r="H49" s="849"/>
      <c r="I49" s="849">
        <v>350</v>
      </c>
      <c r="J49" s="849"/>
      <c r="K49" s="849"/>
      <c r="L49" s="849"/>
      <c r="M49" s="849"/>
      <c r="N49" s="849">
        <v>146</v>
      </c>
      <c r="O49" s="849">
        <v>51246</v>
      </c>
      <c r="P49" s="837"/>
      <c r="Q49" s="850">
        <v>351</v>
      </c>
    </row>
    <row r="50" spans="1:17" ht="14.45" customHeight="1" x14ac:dyDescent="0.2">
      <c r="A50" s="831" t="s">
        <v>7610</v>
      </c>
      <c r="B50" s="832" t="s">
        <v>7831</v>
      </c>
      <c r="C50" s="832" t="s">
        <v>6412</v>
      </c>
      <c r="D50" s="832" t="s">
        <v>7870</v>
      </c>
      <c r="E50" s="832" t="s">
        <v>7871</v>
      </c>
      <c r="F50" s="849">
        <v>93</v>
      </c>
      <c r="G50" s="849">
        <v>2325</v>
      </c>
      <c r="H50" s="849">
        <v>0.78813559322033899</v>
      </c>
      <c r="I50" s="849">
        <v>25</v>
      </c>
      <c r="J50" s="849">
        <v>118</v>
      </c>
      <c r="K50" s="849">
        <v>2950</v>
      </c>
      <c r="L50" s="849">
        <v>1</v>
      </c>
      <c r="M50" s="849">
        <v>25</v>
      </c>
      <c r="N50" s="849">
        <v>120</v>
      </c>
      <c r="O50" s="849">
        <v>3000</v>
      </c>
      <c r="P50" s="837">
        <v>1.0169491525423728</v>
      </c>
      <c r="Q50" s="850">
        <v>25</v>
      </c>
    </row>
    <row r="51" spans="1:17" ht="14.45" customHeight="1" x14ac:dyDescent="0.2">
      <c r="A51" s="831" t="s">
        <v>7610</v>
      </c>
      <c r="B51" s="832" t="s">
        <v>7831</v>
      </c>
      <c r="C51" s="832" t="s">
        <v>6412</v>
      </c>
      <c r="D51" s="832" t="s">
        <v>7872</v>
      </c>
      <c r="E51" s="832" t="s">
        <v>7873</v>
      </c>
      <c r="F51" s="849">
        <v>2</v>
      </c>
      <c r="G51" s="849">
        <v>1484</v>
      </c>
      <c r="H51" s="849"/>
      <c r="I51" s="849">
        <v>742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7610</v>
      </c>
      <c r="B52" s="832" t="s">
        <v>7831</v>
      </c>
      <c r="C52" s="832" t="s">
        <v>6412</v>
      </c>
      <c r="D52" s="832" t="s">
        <v>7874</v>
      </c>
      <c r="E52" s="832" t="s">
        <v>7875</v>
      </c>
      <c r="F52" s="849">
        <v>453</v>
      </c>
      <c r="G52" s="849">
        <v>81993</v>
      </c>
      <c r="H52" s="849">
        <v>0.92827868852459017</v>
      </c>
      <c r="I52" s="849">
        <v>181</v>
      </c>
      <c r="J52" s="849">
        <v>488</v>
      </c>
      <c r="K52" s="849">
        <v>88328</v>
      </c>
      <c r="L52" s="849">
        <v>1</v>
      </c>
      <c r="M52" s="849">
        <v>181</v>
      </c>
      <c r="N52" s="849">
        <v>540</v>
      </c>
      <c r="O52" s="849">
        <v>97740</v>
      </c>
      <c r="P52" s="837">
        <v>1.1065573770491803</v>
      </c>
      <c r="Q52" s="850">
        <v>181</v>
      </c>
    </row>
    <row r="53" spans="1:17" ht="14.45" customHeight="1" x14ac:dyDescent="0.2">
      <c r="A53" s="831" t="s">
        <v>7610</v>
      </c>
      <c r="B53" s="832" t="s">
        <v>7831</v>
      </c>
      <c r="C53" s="832" t="s">
        <v>6412</v>
      </c>
      <c r="D53" s="832" t="s">
        <v>7876</v>
      </c>
      <c r="E53" s="832" t="s">
        <v>7877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26</v>
      </c>
      <c r="P53" s="837"/>
      <c r="Q53" s="850">
        <v>26</v>
      </c>
    </row>
    <row r="54" spans="1:17" ht="14.45" customHeight="1" x14ac:dyDescent="0.2">
      <c r="A54" s="831" t="s">
        <v>7610</v>
      </c>
      <c r="B54" s="832" t="s">
        <v>7831</v>
      </c>
      <c r="C54" s="832" t="s">
        <v>6412</v>
      </c>
      <c r="D54" s="832" t="s">
        <v>7878</v>
      </c>
      <c r="E54" s="832" t="s">
        <v>7879</v>
      </c>
      <c r="F54" s="849">
        <v>446</v>
      </c>
      <c r="G54" s="849">
        <v>113284</v>
      </c>
      <c r="H54" s="849">
        <v>0.90466531440162268</v>
      </c>
      <c r="I54" s="849">
        <v>254</v>
      </c>
      <c r="J54" s="849">
        <v>493</v>
      </c>
      <c r="K54" s="849">
        <v>125222</v>
      </c>
      <c r="L54" s="849">
        <v>1</v>
      </c>
      <c r="M54" s="849">
        <v>254</v>
      </c>
      <c r="N54" s="849">
        <v>547</v>
      </c>
      <c r="O54" s="849">
        <v>138938</v>
      </c>
      <c r="P54" s="837">
        <v>1.1095334685598377</v>
      </c>
      <c r="Q54" s="850">
        <v>254</v>
      </c>
    </row>
    <row r="55" spans="1:17" ht="14.45" customHeight="1" x14ac:dyDescent="0.2">
      <c r="A55" s="831" t="s">
        <v>7610</v>
      </c>
      <c r="B55" s="832" t="s">
        <v>7831</v>
      </c>
      <c r="C55" s="832" t="s">
        <v>6412</v>
      </c>
      <c r="D55" s="832" t="s">
        <v>7880</v>
      </c>
      <c r="E55" s="832" t="s">
        <v>7881</v>
      </c>
      <c r="F55" s="849">
        <v>1</v>
      </c>
      <c r="G55" s="849">
        <v>268</v>
      </c>
      <c r="H55" s="849"/>
      <c r="I55" s="849">
        <v>268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7610</v>
      </c>
      <c r="B56" s="832" t="s">
        <v>7831</v>
      </c>
      <c r="C56" s="832" t="s">
        <v>6412</v>
      </c>
      <c r="D56" s="832" t="s">
        <v>7882</v>
      </c>
      <c r="E56" s="832" t="s">
        <v>7883</v>
      </c>
      <c r="F56" s="849">
        <v>445</v>
      </c>
      <c r="G56" s="849">
        <v>96565</v>
      </c>
      <c r="H56" s="849">
        <v>0.77123050259965342</v>
      </c>
      <c r="I56" s="849">
        <v>217</v>
      </c>
      <c r="J56" s="849">
        <v>577</v>
      </c>
      <c r="K56" s="849">
        <v>125209</v>
      </c>
      <c r="L56" s="849">
        <v>1</v>
      </c>
      <c r="M56" s="849">
        <v>217</v>
      </c>
      <c r="N56" s="849">
        <v>529</v>
      </c>
      <c r="O56" s="849">
        <v>114793</v>
      </c>
      <c r="P56" s="837">
        <v>0.91681109185441945</v>
      </c>
      <c r="Q56" s="850">
        <v>217</v>
      </c>
    </row>
    <row r="57" spans="1:17" ht="14.45" customHeight="1" x14ac:dyDescent="0.2">
      <c r="A57" s="831" t="s">
        <v>7610</v>
      </c>
      <c r="B57" s="832" t="s">
        <v>7831</v>
      </c>
      <c r="C57" s="832" t="s">
        <v>6412</v>
      </c>
      <c r="D57" s="832" t="s">
        <v>7884</v>
      </c>
      <c r="E57" s="832" t="s">
        <v>7885</v>
      </c>
      <c r="F57" s="849">
        <v>7</v>
      </c>
      <c r="G57" s="849">
        <v>259</v>
      </c>
      <c r="H57" s="849">
        <v>0.27148846960167716</v>
      </c>
      <c r="I57" s="849">
        <v>37</v>
      </c>
      <c r="J57" s="849">
        <v>26</v>
      </c>
      <c r="K57" s="849">
        <v>954</v>
      </c>
      <c r="L57" s="849">
        <v>1</v>
      </c>
      <c r="M57" s="849">
        <v>36.692307692307693</v>
      </c>
      <c r="N57" s="849">
        <v>12</v>
      </c>
      <c r="O57" s="849">
        <v>444</v>
      </c>
      <c r="P57" s="837">
        <v>0.46540880503144655</v>
      </c>
      <c r="Q57" s="850">
        <v>37</v>
      </c>
    </row>
    <row r="58" spans="1:17" ht="14.45" customHeight="1" x14ac:dyDescent="0.2">
      <c r="A58" s="831" t="s">
        <v>7610</v>
      </c>
      <c r="B58" s="832" t="s">
        <v>7831</v>
      </c>
      <c r="C58" s="832" t="s">
        <v>6412</v>
      </c>
      <c r="D58" s="832" t="s">
        <v>7886</v>
      </c>
      <c r="E58" s="832" t="s">
        <v>7887</v>
      </c>
      <c r="F58" s="849">
        <v>1</v>
      </c>
      <c r="G58" s="849">
        <v>592</v>
      </c>
      <c r="H58" s="849"/>
      <c r="I58" s="849">
        <v>592</v>
      </c>
      <c r="J58" s="849"/>
      <c r="K58" s="849"/>
      <c r="L58" s="849"/>
      <c r="M58" s="849"/>
      <c r="N58" s="849">
        <v>1</v>
      </c>
      <c r="O58" s="849">
        <v>594</v>
      </c>
      <c r="P58" s="837"/>
      <c r="Q58" s="850">
        <v>594</v>
      </c>
    </row>
    <row r="59" spans="1:17" ht="14.45" customHeight="1" x14ac:dyDescent="0.2">
      <c r="A59" s="831" t="s">
        <v>7610</v>
      </c>
      <c r="B59" s="832" t="s">
        <v>7831</v>
      </c>
      <c r="C59" s="832" t="s">
        <v>6412</v>
      </c>
      <c r="D59" s="832" t="s">
        <v>7888</v>
      </c>
      <c r="E59" s="832" t="s">
        <v>7889</v>
      </c>
      <c r="F59" s="849">
        <v>67</v>
      </c>
      <c r="G59" s="849">
        <v>3350</v>
      </c>
      <c r="H59" s="849">
        <v>0.5982142857142857</v>
      </c>
      <c r="I59" s="849">
        <v>50</v>
      </c>
      <c r="J59" s="849">
        <v>112</v>
      </c>
      <c r="K59" s="849">
        <v>5600</v>
      </c>
      <c r="L59" s="849">
        <v>1</v>
      </c>
      <c r="M59" s="849">
        <v>50</v>
      </c>
      <c r="N59" s="849">
        <v>108</v>
      </c>
      <c r="O59" s="849">
        <v>5400</v>
      </c>
      <c r="P59" s="837">
        <v>0.9642857142857143</v>
      </c>
      <c r="Q59" s="850">
        <v>50</v>
      </c>
    </row>
    <row r="60" spans="1:17" ht="14.45" customHeight="1" x14ac:dyDescent="0.2">
      <c r="A60" s="831" t="s">
        <v>7610</v>
      </c>
      <c r="B60" s="832" t="s">
        <v>7831</v>
      </c>
      <c r="C60" s="832" t="s">
        <v>6412</v>
      </c>
      <c r="D60" s="832" t="s">
        <v>7890</v>
      </c>
      <c r="E60" s="832" t="s">
        <v>7891</v>
      </c>
      <c r="F60" s="849">
        <v>2</v>
      </c>
      <c r="G60" s="849">
        <v>1094</v>
      </c>
      <c r="H60" s="849"/>
      <c r="I60" s="849">
        <v>547</v>
      </c>
      <c r="J60" s="849"/>
      <c r="K60" s="849"/>
      <c r="L60" s="849"/>
      <c r="M60" s="849"/>
      <c r="N60" s="849">
        <v>1</v>
      </c>
      <c r="O60" s="849">
        <v>548</v>
      </c>
      <c r="P60" s="837"/>
      <c r="Q60" s="850">
        <v>548</v>
      </c>
    </row>
    <row r="61" spans="1:17" ht="14.45" customHeight="1" x14ac:dyDescent="0.2">
      <c r="A61" s="831" t="s">
        <v>7610</v>
      </c>
      <c r="B61" s="832" t="s">
        <v>7831</v>
      </c>
      <c r="C61" s="832" t="s">
        <v>6412</v>
      </c>
      <c r="D61" s="832" t="s">
        <v>7892</v>
      </c>
      <c r="E61" s="832" t="s">
        <v>7893</v>
      </c>
      <c r="F61" s="849">
        <v>1</v>
      </c>
      <c r="G61" s="849">
        <v>517</v>
      </c>
      <c r="H61" s="849"/>
      <c r="I61" s="849">
        <v>517</v>
      </c>
      <c r="J61" s="849"/>
      <c r="K61" s="849"/>
      <c r="L61" s="849"/>
      <c r="M61" s="849"/>
      <c r="N61" s="849">
        <v>1</v>
      </c>
      <c r="O61" s="849">
        <v>521</v>
      </c>
      <c r="P61" s="837"/>
      <c r="Q61" s="850">
        <v>521</v>
      </c>
    </row>
    <row r="62" spans="1:17" ht="14.45" customHeight="1" x14ac:dyDescent="0.2">
      <c r="A62" s="831" t="s">
        <v>7610</v>
      </c>
      <c r="B62" s="832" t="s">
        <v>7831</v>
      </c>
      <c r="C62" s="832" t="s">
        <v>6412</v>
      </c>
      <c r="D62" s="832" t="s">
        <v>7894</v>
      </c>
      <c r="E62" s="832" t="s">
        <v>7895</v>
      </c>
      <c r="F62" s="849">
        <v>2</v>
      </c>
      <c r="G62" s="849">
        <v>1472</v>
      </c>
      <c r="H62" s="849"/>
      <c r="I62" s="849">
        <v>736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5" customHeight="1" x14ac:dyDescent="0.2">
      <c r="A63" s="831" t="s">
        <v>7610</v>
      </c>
      <c r="B63" s="832" t="s">
        <v>7831</v>
      </c>
      <c r="C63" s="832" t="s">
        <v>6412</v>
      </c>
      <c r="D63" s="832" t="s">
        <v>7896</v>
      </c>
      <c r="E63" s="832" t="s">
        <v>7897</v>
      </c>
      <c r="F63" s="849">
        <v>4</v>
      </c>
      <c r="G63" s="849">
        <v>1316</v>
      </c>
      <c r="H63" s="849"/>
      <c r="I63" s="849">
        <v>329</v>
      </c>
      <c r="J63" s="849"/>
      <c r="K63" s="849"/>
      <c r="L63" s="849"/>
      <c r="M63" s="849"/>
      <c r="N63" s="849">
        <v>2</v>
      </c>
      <c r="O63" s="849">
        <v>660</v>
      </c>
      <c r="P63" s="837"/>
      <c r="Q63" s="850">
        <v>330</v>
      </c>
    </row>
    <row r="64" spans="1:17" ht="14.45" customHeight="1" x14ac:dyDescent="0.2">
      <c r="A64" s="831" t="s">
        <v>7610</v>
      </c>
      <c r="B64" s="832" t="s">
        <v>7831</v>
      </c>
      <c r="C64" s="832" t="s">
        <v>6412</v>
      </c>
      <c r="D64" s="832" t="s">
        <v>7898</v>
      </c>
      <c r="E64" s="832" t="s">
        <v>7899</v>
      </c>
      <c r="F64" s="849">
        <v>1</v>
      </c>
      <c r="G64" s="849">
        <v>346</v>
      </c>
      <c r="H64" s="849"/>
      <c r="I64" s="849">
        <v>346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7610</v>
      </c>
      <c r="B65" s="832" t="s">
        <v>7831</v>
      </c>
      <c r="C65" s="832" t="s">
        <v>6412</v>
      </c>
      <c r="D65" s="832" t="s">
        <v>7900</v>
      </c>
      <c r="E65" s="832" t="s">
        <v>7901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754</v>
      </c>
      <c r="P65" s="837"/>
      <c r="Q65" s="850">
        <v>754</v>
      </c>
    </row>
    <row r="66" spans="1:17" ht="14.45" customHeight="1" x14ac:dyDescent="0.2">
      <c r="A66" s="831" t="s">
        <v>7610</v>
      </c>
      <c r="B66" s="832" t="s">
        <v>7831</v>
      </c>
      <c r="C66" s="832" t="s">
        <v>6412</v>
      </c>
      <c r="D66" s="832" t="s">
        <v>7902</v>
      </c>
      <c r="E66" s="832" t="s">
        <v>7903</v>
      </c>
      <c r="F66" s="849">
        <v>4</v>
      </c>
      <c r="G66" s="849">
        <v>928</v>
      </c>
      <c r="H66" s="849">
        <v>4</v>
      </c>
      <c r="I66" s="849">
        <v>232</v>
      </c>
      <c r="J66" s="849">
        <v>1</v>
      </c>
      <c r="K66" s="849">
        <v>232</v>
      </c>
      <c r="L66" s="849">
        <v>1</v>
      </c>
      <c r="M66" s="849">
        <v>232</v>
      </c>
      <c r="N66" s="849">
        <v>5</v>
      </c>
      <c r="O66" s="849">
        <v>1160</v>
      </c>
      <c r="P66" s="837">
        <v>5</v>
      </c>
      <c r="Q66" s="850">
        <v>232</v>
      </c>
    </row>
    <row r="67" spans="1:17" ht="14.45" customHeight="1" x14ac:dyDescent="0.2">
      <c r="A67" s="831" t="s">
        <v>7610</v>
      </c>
      <c r="B67" s="832" t="s">
        <v>7831</v>
      </c>
      <c r="C67" s="832" t="s">
        <v>6412</v>
      </c>
      <c r="D67" s="832" t="s">
        <v>7904</v>
      </c>
      <c r="E67" s="832" t="s">
        <v>7905</v>
      </c>
      <c r="F67" s="849">
        <v>1</v>
      </c>
      <c r="G67" s="849">
        <v>233</v>
      </c>
      <c r="H67" s="849"/>
      <c r="I67" s="849">
        <v>233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7610</v>
      </c>
      <c r="B68" s="832" t="s">
        <v>7831</v>
      </c>
      <c r="C68" s="832" t="s">
        <v>6412</v>
      </c>
      <c r="D68" s="832" t="s">
        <v>7906</v>
      </c>
      <c r="E68" s="832" t="s">
        <v>7907</v>
      </c>
      <c r="F68" s="849"/>
      <c r="G68" s="849"/>
      <c r="H68" s="849"/>
      <c r="I68" s="849"/>
      <c r="J68" s="849">
        <v>2</v>
      </c>
      <c r="K68" s="849">
        <v>820</v>
      </c>
      <c r="L68" s="849">
        <v>1</v>
      </c>
      <c r="M68" s="849">
        <v>410</v>
      </c>
      <c r="N68" s="849"/>
      <c r="O68" s="849"/>
      <c r="P68" s="837"/>
      <c r="Q68" s="850"/>
    </row>
    <row r="69" spans="1:17" ht="14.45" customHeight="1" x14ac:dyDescent="0.2">
      <c r="A69" s="831" t="s">
        <v>7610</v>
      </c>
      <c r="B69" s="832" t="s">
        <v>7831</v>
      </c>
      <c r="C69" s="832" t="s">
        <v>6412</v>
      </c>
      <c r="D69" s="832" t="s">
        <v>7908</v>
      </c>
      <c r="E69" s="832" t="s">
        <v>7909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653</v>
      </c>
      <c r="P69" s="837"/>
      <c r="Q69" s="850">
        <v>653</v>
      </c>
    </row>
    <row r="70" spans="1:17" ht="14.45" customHeight="1" x14ac:dyDescent="0.2">
      <c r="A70" s="831" t="s">
        <v>7610</v>
      </c>
      <c r="B70" s="832" t="s">
        <v>7831</v>
      </c>
      <c r="C70" s="832" t="s">
        <v>6412</v>
      </c>
      <c r="D70" s="832" t="s">
        <v>7910</v>
      </c>
      <c r="E70" s="832" t="s">
        <v>7911</v>
      </c>
      <c r="F70" s="849"/>
      <c r="G70" s="849"/>
      <c r="H70" s="849"/>
      <c r="I70" s="849"/>
      <c r="J70" s="849"/>
      <c r="K70" s="849"/>
      <c r="L70" s="849"/>
      <c r="M70" s="849"/>
      <c r="N70" s="849">
        <v>5</v>
      </c>
      <c r="O70" s="849">
        <v>1940</v>
      </c>
      <c r="P70" s="837"/>
      <c r="Q70" s="850">
        <v>388</v>
      </c>
    </row>
    <row r="71" spans="1:17" ht="14.45" customHeight="1" x14ac:dyDescent="0.2">
      <c r="A71" s="831" t="s">
        <v>7610</v>
      </c>
      <c r="B71" s="832" t="s">
        <v>7831</v>
      </c>
      <c r="C71" s="832" t="s">
        <v>6412</v>
      </c>
      <c r="D71" s="832" t="s">
        <v>7912</v>
      </c>
      <c r="E71" s="832" t="s">
        <v>7913</v>
      </c>
      <c r="F71" s="849">
        <v>6</v>
      </c>
      <c r="G71" s="849">
        <v>4734</v>
      </c>
      <c r="H71" s="849">
        <v>1</v>
      </c>
      <c r="I71" s="849">
        <v>789</v>
      </c>
      <c r="J71" s="849">
        <v>6</v>
      </c>
      <c r="K71" s="849">
        <v>4734</v>
      </c>
      <c r="L71" s="849">
        <v>1</v>
      </c>
      <c r="M71" s="849">
        <v>789</v>
      </c>
      <c r="N71" s="849">
        <v>5</v>
      </c>
      <c r="O71" s="849">
        <v>3950</v>
      </c>
      <c r="P71" s="837">
        <v>0.83438952260245036</v>
      </c>
      <c r="Q71" s="850">
        <v>790</v>
      </c>
    </row>
    <row r="72" spans="1:17" ht="14.45" customHeight="1" x14ac:dyDescent="0.2">
      <c r="A72" s="831" t="s">
        <v>7610</v>
      </c>
      <c r="B72" s="832" t="s">
        <v>7831</v>
      </c>
      <c r="C72" s="832" t="s">
        <v>6412</v>
      </c>
      <c r="D72" s="832" t="s">
        <v>7914</v>
      </c>
      <c r="E72" s="832" t="s">
        <v>7915</v>
      </c>
      <c r="F72" s="849">
        <v>4</v>
      </c>
      <c r="G72" s="849">
        <v>896</v>
      </c>
      <c r="H72" s="849"/>
      <c r="I72" s="849">
        <v>224</v>
      </c>
      <c r="J72" s="849"/>
      <c r="K72" s="849"/>
      <c r="L72" s="849"/>
      <c r="M72" s="849"/>
      <c r="N72" s="849">
        <v>2</v>
      </c>
      <c r="O72" s="849">
        <v>450</v>
      </c>
      <c r="P72" s="837"/>
      <c r="Q72" s="850">
        <v>225</v>
      </c>
    </row>
    <row r="73" spans="1:17" ht="14.45" customHeight="1" x14ac:dyDescent="0.2">
      <c r="A73" s="831" t="s">
        <v>7610</v>
      </c>
      <c r="B73" s="832" t="s">
        <v>7831</v>
      </c>
      <c r="C73" s="832" t="s">
        <v>6412</v>
      </c>
      <c r="D73" s="832" t="s">
        <v>7916</v>
      </c>
      <c r="E73" s="832" t="s">
        <v>7917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567</v>
      </c>
      <c r="P73" s="837"/>
      <c r="Q73" s="850">
        <v>567</v>
      </c>
    </row>
    <row r="74" spans="1:17" ht="14.45" customHeight="1" x14ac:dyDescent="0.2">
      <c r="A74" s="831" t="s">
        <v>7610</v>
      </c>
      <c r="B74" s="832" t="s">
        <v>7831</v>
      </c>
      <c r="C74" s="832" t="s">
        <v>6412</v>
      </c>
      <c r="D74" s="832" t="s">
        <v>7918</v>
      </c>
      <c r="E74" s="832" t="s">
        <v>7919</v>
      </c>
      <c r="F74" s="849"/>
      <c r="G74" s="849"/>
      <c r="H74" s="849"/>
      <c r="I74" s="849"/>
      <c r="J74" s="849">
        <v>2</v>
      </c>
      <c r="K74" s="849">
        <v>1838</v>
      </c>
      <c r="L74" s="849">
        <v>1</v>
      </c>
      <c r="M74" s="849">
        <v>919</v>
      </c>
      <c r="N74" s="849"/>
      <c r="O74" s="849"/>
      <c r="P74" s="837"/>
      <c r="Q74" s="850"/>
    </row>
    <row r="75" spans="1:17" ht="14.45" customHeight="1" x14ac:dyDescent="0.2">
      <c r="A75" s="831" t="s">
        <v>7610</v>
      </c>
      <c r="B75" s="832" t="s">
        <v>7831</v>
      </c>
      <c r="C75" s="832" t="s">
        <v>6412</v>
      </c>
      <c r="D75" s="832" t="s">
        <v>7920</v>
      </c>
      <c r="E75" s="832" t="s">
        <v>7921</v>
      </c>
      <c r="F75" s="849"/>
      <c r="G75" s="849"/>
      <c r="H75" s="849"/>
      <c r="I75" s="849"/>
      <c r="J75" s="849">
        <v>2</v>
      </c>
      <c r="K75" s="849">
        <v>1792</v>
      </c>
      <c r="L75" s="849">
        <v>1</v>
      </c>
      <c r="M75" s="849">
        <v>896</v>
      </c>
      <c r="N75" s="849"/>
      <c r="O75" s="849"/>
      <c r="P75" s="837"/>
      <c r="Q75" s="850"/>
    </row>
    <row r="76" spans="1:17" ht="14.45" customHeight="1" x14ac:dyDescent="0.2">
      <c r="A76" s="831" t="s">
        <v>7610</v>
      </c>
      <c r="B76" s="832" t="s">
        <v>7831</v>
      </c>
      <c r="C76" s="832" t="s">
        <v>6412</v>
      </c>
      <c r="D76" s="832" t="s">
        <v>7922</v>
      </c>
      <c r="E76" s="832" t="s">
        <v>7923</v>
      </c>
      <c r="F76" s="849">
        <v>138</v>
      </c>
      <c r="G76" s="849">
        <v>33672</v>
      </c>
      <c r="H76" s="849">
        <v>0.69</v>
      </c>
      <c r="I76" s="849">
        <v>244</v>
      </c>
      <c r="J76" s="849">
        <v>200</v>
      </c>
      <c r="K76" s="849">
        <v>48800</v>
      </c>
      <c r="L76" s="849">
        <v>1</v>
      </c>
      <c r="M76" s="849">
        <v>244</v>
      </c>
      <c r="N76" s="849">
        <v>246</v>
      </c>
      <c r="O76" s="849">
        <v>60270</v>
      </c>
      <c r="P76" s="837">
        <v>1.2350409836065575</v>
      </c>
      <c r="Q76" s="850">
        <v>245</v>
      </c>
    </row>
    <row r="77" spans="1:17" ht="14.45" customHeight="1" x14ac:dyDescent="0.2">
      <c r="A77" s="831" t="s">
        <v>7610</v>
      </c>
      <c r="B77" s="832" t="s">
        <v>7831</v>
      </c>
      <c r="C77" s="832" t="s">
        <v>6412</v>
      </c>
      <c r="D77" s="832" t="s">
        <v>7924</v>
      </c>
      <c r="E77" s="832" t="s">
        <v>7925</v>
      </c>
      <c r="F77" s="849"/>
      <c r="G77" s="849"/>
      <c r="H77" s="849"/>
      <c r="I77" s="849"/>
      <c r="J77" s="849"/>
      <c r="K77" s="849"/>
      <c r="L77" s="849"/>
      <c r="M77" s="849"/>
      <c r="N77" s="849">
        <v>5</v>
      </c>
      <c r="O77" s="849">
        <v>1015</v>
      </c>
      <c r="P77" s="837"/>
      <c r="Q77" s="850">
        <v>203</v>
      </c>
    </row>
    <row r="78" spans="1:17" ht="14.45" customHeight="1" x14ac:dyDescent="0.2">
      <c r="A78" s="831" t="s">
        <v>7926</v>
      </c>
      <c r="B78" s="832" t="s">
        <v>7927</v>
      </c>
      <c r="C78" s="832" t="s">
        <v>6412</v>
      </c>
      <c r="D78" s="832" t="s">
        <v>7928</v>
      </c>
      <c r="E78" s="832" t="s">
        <v>7929</v>
      </c>
      <c r="F78" s="849">
        <v>584</v>
      </c>
      <c r="G78" s="849">
        <v>15768</v>
      </c>
      <c r="H78" s="849">
        <v>0.9365645046329294</v>
      </c>
      <c r="I78" s="849">
        <v>27</v>
      </c>
      <c r="J78" s="849">
        <v>618</v>
      </c>
      <c r="K78" s="849">
        <v>16836</v>
      </c>
      <c r="L78" s="849">
        <v>1</v>
      </c>
      <c r="M78" s="849">
        <v>27.242718446601941</v>
      </c>
      <c r="N78" s="849">
        <v>678</v>
      </c>
      <c r="O78" s="849">
        <v>18984</v>
      </c>
      <c r="P78" s="837">
        <v>1.1275837491090521</v>
      </c>
      <c r="Q78" s="850">
        <v>28</v>
      </c>
    </row>
    <row r="79" spans="1:17" ht="14.45" customHeight="1" x14ac:dyDescent="0.2">
      <c r="A79" s="831" t="s">
        <v>7926</v>
      </c>
      <c r="B79" s="832" t="s">
        <v>7927</v>
      </c>
      <c r="C79" s="832" t="s">
        <v>6412</v>
      </c>
      <c r="D79" s="832" t="s">
        <v>7930</v>
      </c>
      <c r="E79" s="832" t="s">
        <v>7931</v>
      </c>
      <c r="F79" s="849">
        <v>217</v>
      </c>
      <c r="G79" s="849">
        <v>11718</v>
      </c>
      <c r="H79" s="849">
        <v>0.83461538461538465</v>
      </c>
      <c r="I79" s="849">
        <v>54</v>
      </c>
      <c r="J79" s="849">
        <v>260</v>
      </c>
      <c r="K79" s="849">
        <v>14040</v>
      </c>
      <c r="L79" s="849">
        <v>1</v>
      </c>
      <c r="M79" s="849">
        <v>54</v>
      </c>
      <c r="N79" s="849">
        <v>315</v>
      </c>
      <c r="O79" s="849">
        <v>17010</v>
      </c>
      <c r="P79" s="837">
        <v>1.2115384615384615</v>
      </c>
      <c r="Q79" s="850">
        <v>54</v>
      </c>
    </row>
    <row r="80" spans="1:17" ht="14.45" customHeight="1" x14ac:dyDescent="0.2">
      <c r="A80" s="831" t="s">
        <v>7926</v>
      </c>
      <c r="B80" s="832" t="s">
        <v>7927</v>
      </c>
      <c r="C80" s="832" t="s">
        <v>6412</v>
      </c>
      <c r="D80" s="832" t="s">
        <v>7932</v>
      </c>
      <c r="E80" s="832" t="s">
        <v>7933</v>
      </c>
      <c r="F80" s="849">
        <v>741</v>
      </c>
      <c r="G80" s="849">
        <v>17784</v>
      </c>
      <c r="H80" s="849">
        <v>0.89600967351874239</v>
      </c>
      <c r="I80" s="849">
        <v>24</v>
      </c>
      <c r="J80" s="849">
        <v>827</v>
      </c>
      <c r="K80" s="849">
        <v>19848</v>
      </c>
      <c r="L80" s="849">
        <v>1</v>
      </c>
      <c r="M80" s="849">
        <v>24</v>
      </c>
      <c r="N80" s="849">
        <v>806</v>
      </c>
      <c r="O80" s="849">
        <v>19344</v>
      </c>
      <c r="P80" s="837">
        <v>0.97460701330108823</v>
      </c>
      <c r="Q80" s="850">
        <v>24</v>
      </c>
    </row>
    <row r="81" spans="1:17" ht="14.45" customHeight="1" x14ac:dyDescent="0.2">
      <c r="A81" s="831" t="s">
        <v>7926</v>
      </c>
      <c r="B81" s="832" t="s">
        <v>7927</v>
      </c>
      <c r="C81" s="832" t="s">
        <v>6412</v>
      </c>
      <c r="D81" s="832" t="s">
        <v>7934</v>
      </c>
      <c r="E81" s="832" t="s">
        <v>7935</v>
      </c>
      <c r="F81" s="849">
        <v>1066</v>
      </c>
      <c r="G81" s="849">
        <v>28782</v>
      </c>
      <c r="H81" s="849">
        <v>1.0220517737296262</v>
      </c>
      <c r="I81" s="849">
        <v>27</v>
      </c>
      <c r="J81" s="849">
        <v>1043</v>
      </c>
      <c r="K81" s="849">
        <v>28161</v>
      </c>
      <c r="L81" s="849">
        <v>1</v>
      </c>
      <c r="M81" s="849">
        <v>27</v>
      </c>
      <c r="N81" s="849">
        <v>1065</v>
      </c>
      <c r="O81" s="849">
        <v>28755</v>
      </c>
      <c r="P81" s="837">
        <v>1.0210930009587729</v>
      </c>
      <c r="Q81" s="850">
        <v>27</v>
      </c>
    </row>
    <row r="82" spans="1:17" ht="14.45" customHeight="1" x14ac:dyDescent="0.2">
      <c r="A82" s="831" t="s">
        <v>7926</v>
      </c>
      <c r="B82" s="832" t="s">
        <v>7927</v>
      </c>
      <c r="C82" s="832" t="s">
        <v>6412</v>
      </c>
      <c r="D82" s="832" t="s">
        <v>7936</v>
      </c>
      <c r="E82" s="832" t="s">
        <v>7937</v>
      </c>
      <c r="F82" s="849">
        <v>2</v>
      </c>
      <c r="G82" s="849">
        <v>114</v>
      </c>
      <c r="H82" s="849">
        <v>0.66666666666666663</v>
      </c>
      <c r="I82" s="849">
        <v>57</v>
      </c>
      <c r="J82" s="849">
        <v>3</v>
      </c>
      <c r="K82" s="849">
        <v>171</v>
      </c>
      <c r="L82" s="849">
        <v>1</v>
      </c>
      <c r="M82" s="849">
        <v>57</v>
      </c>
      <c r="N82" s="849">
        <v>1</v>
      </c>
      <c r="O82" s="849">
        <v>57</v>
      </c>
      <c r="P82" s="837">
        <v>0.33333333333333331</v>
      </c>
      <c r="Q82" s="850">
        <v>57</v>
      </c>
    </row>
    <row r="83" spans="1:17" ht="14.45" customHeight="1" x14ac:dyDescent="0.2">
      <c r="A83" s="831" t="s">
        <v>7926</v>
      </c>
      <c r="B83" s="832" t="s">
        <v>7927</v>
      </c>
      <c r="C83" s="832" t="s">
        <v>6412</v>
      </c>
      <c r="D83" s="832" t="s">
        <v>7938</v>
      </c>
      <c r="E83" s="832" t="s">
        <v>7939</v>
      </c>
      <c r="F83" s="849">
        <v>330</v>
      </c>
      <c r="G83" s="849">
        <v>8910</v>
      </c>
      <c r="H83" s="849">
        <v>0.94285714285714284</v>
      </c>
      <c r="I83" s="849">
        <v>27</v>
      </c>
      <c r="J83" s="849">
        <v>350</v>
      </c>
      <c r="K83" s="849">
        <v>9450</v>
      </c>
      <c r="L83" s="849">
        <v>1</v>
      </c>
      <c r="M83" s="849">
        <v>27</v>
      </c>
      <c r="N83" s="849">
        <v>421</v>
      </c>
      <c r="O83" s="849">
        <v>11367</v>
      </c>
      <c r="P83" s="837">
        <v>1.2028571428571428</v>
      </c>
      <c r="Q83" s="850">
        <v>27</v>
      </c>
    </row>
    <row r="84" spans="1:17" ht="14.45" customHeight="1" x14ac:dyDescent="0.2">
      <c r="A84" s="831" t="s">
        <v>7926</v>
      </c>
      <c r="B84" s="832" t="s">
        <v>7927</v>
      </c>
      <c r="C84" s="832" t="s">
        <v>6412</v>
      </c>
      <c r="D84" s="832" t="s">
        <v>7940</v>
      </c>
      <c r="E84" s="832" t="s">
        <v>7941</v>
      </c>
      <c r="F84" s="849">
        <v>9686</v>
      </c>
      <c r="G84" s="849">
        <v>213092</v>
      </c>
      <c r="H84" s="849">
        <v>1.0149703023115138</v>
      </c>
      <c r="I84" s="849">
        <v>22</v>
      </c>
      <c r="J84" s="849">
        <v>9444</v>
      </c>
      <c r="K84" s="849">
        <v>209949</v>
      </c>
      <c r="L84" s="849">
        <v>1</v>
      </c>
      <c r="M84" s="849">
        <v>22.230940279542565</v>
      </c>
      <c r="N84" s="849">
        <v>10433</v>
      </c>
      <c r="O84" s="849">
        <v>239959</v>
      </c>
      <c r="P84" s="837">
        <v>1.1429394757774507</v>
      </c>
      <c r="Q84" s="850">
        <v>23</v>
      </c>
    </row>
    <row r="85" spans="1:17" ht="14.45" customHeight="1" x14ac:dyDescent="0.2">
      <c r="A85" s="831" t="s">
        <v>7926</v>
      </c>
      <c r="B85" s="832" t="s">
        <v>7927</v>
      </c>
      <c r="C85" s="832" t="s">
        <v>6412</v>
      </c>
      <c r="D85" s="832" t="s">
        <v>7942</v>
      </c>
      <c r="E85" s="832" t="s">
        <v>7943</v>
      </c>
      <c r="F85" s="849">
        <v>70</v>
      </c>
      <c r="G85" s="849">
        <v>4760</v>
      </c>
      <c r="H85" s="849">
        <v>1.0730387736699729</v>
      </c>
      <c r="I85" s="849">
        <v>68</v>
      </c>
      <c r="J85" s="849">
        <v>65</v>
      </c>
      <c r="K85" s="849">
        <v>4436</v>
      </c>
      <c r="L85" s="849">
        <v>1</v>
      </c>
      <c r="M85" s="849">
        <v>68.246153846153845</v>
      </c>
      <c r="N85" s="849">
        <v>93</v>
      </c>
      <c r="O85" s="849">
        <v>6417</v>
      </c>
      <c r="P85" s="837">
        <v>1.4465734896302975</v>
      </c>
      <c r="Q85" s="850">
        <v>69</v>
      </c>
    </row>
    <row r="86" spans="1:17" ht="14.45" customHeight="1" x14ac:dyDescent="0.2">
      <c r="A86" s="831" t="s">
        <v>7926</v>
      </c>
      <c r="B86" s="832" t="s">
        <v>7927</v>
      </c>
      <c r="C86" s="832" t="s">
        <v>6412</v>
      </c>
      <c r="D86" s="832" t="s">
        <v>7944</v>
      </c>
      <c r="E86" s="832" t="s">
        <v>7945</v>
      </c>
      <c r="F86" s="849">
        <v>11707</v>
      </c>
      <c r="G86" s="849">
        <v>725834</v>
      </c>
      <c r="H86" s="849">
        <v>1.0170271913821562</v>
      </c>
      <c r="I86" s="849">
        <v>62</v>
      </c>
      <c r="J86" s="849">
        <v>11511</v>
      </c>
      <c r="K86" s="849">
        <v>713682</v>
      </c>
      <c r="L86" s="849">
        <v>1</v>
      </c>
      <c r="M86" s="849">
        <v>62</v>
      </c>
      <c r="N86" s="849">
        <v>12438</v>
      </c>
      <c r="O86" s="849">
        <v>771156</v>
      </c>
      <c r="P86" s="837">
        <v>1.0805316653635653</v>
      </c>
      <c r="Q86" s="850">
        <v>62</v>
      </c>
    </row>
    <row r="87" spans="1:17" ht="14.45" customHeight="1" x14ac:dyDescent="0.2">
      <c r="A87" s="831" t="s">
        <v>7926</v>
      </c>
      <c r="B87" s="832" t="s">
        <v>7927</v>
      </c>
      <c r="C87" s="832" t="s">
        <v>6412</v>
      </c>
      <c r="D87" s="832" t="s">
        <v>7946</v>
      </c>
      <c r="E87" s="832" t="s">
        <v>7947</v>
      </c>
      <c r="F87" s="849">
        <v>1</v>
      </c>
      <c r="G87" s="849">
        <v>394</v>
      </c>
      <c r="H87" s="849"/>
      <c r="I87" s="849">
        <v>394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7926</v>
      </c>
      <c r="B88" s="832" t="s">
        <v>7927</v>
      </c>
      <c r="C88" s="832" t="s">
        <v>6412</v>
      </c>
      <c r="D88" s="832" t="s">
        <v>7948</v>
      </c>
      <c r="E88" s="832" t="s">
        <v>7949</v>
      </c>
      <c r="F88" s="849">
        <v>33</v>
      </c>
      <c r="G88" s="849">
        <v>2706</v>
      </c>
      <c r="H88" s="849">
        <v>1.1754995655951346</v>
      </c>
      <c r="I88" s="849">
        <v>82</v>
      </c>
      <c r="J88" s="849">
        <v>28</v>
      </c>
      <c r="K88" s="849">
        <v>2302</v>
      </c>
      <c r="L88" s="849">
        <v>1</v>
      </c>
      <c r="M88" s="849">
        <v>82.214285714285708</v>
      </c>
      <c r="N88" s="849">
        <v>46</v>
      </c>
      <c r="O88" s="849">
        <v>3864</v>
      </c>
      <c r="P88" s="837">
        <v>1.6785403996524761</v>
      </c>
      <c r="Q88" s="850">
        <v>84</v>
      </c>
    </row>
    <row r="89" spans="1:17" ht="14.45" customHeight="1" x14ac:dyDescent="0.2">
      <c r="A89" s="831" t="s">
        <v>7926</v>
      </c>
      <c r="B89" s="832" t="s">
        <v>7927</v>
      </c>
      <c r="C89" s="832" t="s">
        <v>6412</v>
      </c>
      <c r="D89" s="832" t="s">
        <v>7950</v>
      </c>
      <c r="E89" s="832" t="s">
        <v>7951</v>
      </c>
      <c r="F89" s="849">
        <v>340</v>
      </c>
      <c r="G89" s="849">
        <v>335920</v>
      </c>
      <c r="H89" s="849">
        <v>0.7623318385650224</v>
      </c>
      <c r="I89" s="849">
        <v>988</v>
      </c>
      <c r="J89" s="849">
        <v>446</v>
      </c>
      <c r="K89" s="849">
        <v>440648</v>
      </c>
      <c r="L89" s="849">
        <v>1</v>
      </c>
      <c r="M89" s="849">
        <v>988</v>
      </c>
      <c r="N89" s="849">
        <v>412</v>
      </c>
      <c r="O89" s="849">
        <v>407056</v>
      </c>
      <c r="P89" s="837">
        <v>0.92376681614349776</v>
      </c>
      <c r="Q89" s="850">
        <v>988</v>
      </c>
    </row>
    <row r="90" spans="1:17" ht="14.45" customHeight="1" x14ac:dyDescent="0.2">
      <c r="A90" s="831" t="s">
        <v>7926</v>
      </c>
      <c r="B90" s="832" t="s">
        <v>7927</v>
      </c>
      <c r="C90" s="832" t="s">
        <v>6412</v>
      </c>
      <c r="D90" s="832" t="s">
        <v>7952</v>
      </c>
      <c r="E90" s="832" t="s">
        <v>7953</v>
      </c>
      <c r="F90" s="849">
        <v>2</v>
      </c>
      <c r="G90" s="849">
        <v>382</v>
      </c>
      <c r="H90" s="849">
        <v>0.4</v>
      </c>
      <c r="I90" s="849">
        <v>191</v>
      </c>
      <c r="J90" s="849">
        <v>5</v>
      </c>
      <c r="K90" s="849">
        <v>955</v>
      </c>
      <c r="L90" s="849">
        <v>1</v>
      </c>
      <c r="M90" s="849">
        <v>191</v>
      </c>
      <c r="N90" s="849">
        <v>6</v>
      </c>
      <c r="O90" s="849">
        <v>1146</v>
      </c>
      <c r="P90" s="837">
        <v>1.2</v>
      </c>
      <c r="Q90" s="850">
        <v>191</v>
      </c>
    </row>
    <row r="91" spans="1:17" ht="14.45" customHeight="1" x14ac:dyDescent="0.2">
      <c r="A91" s="831" t="s">
        <v>7926</v>
      </c>
      <c r="B91" s="832" t="s">
        <v>7927</v>
      </c>
      <c r="C91" s="832" t="s">
        <v>6412</v>
      </c>
      <c r="D91" s="832" t="s">
        <v>7954</v>
      </c>
      <c r="E91" s="832" t="s">
        <v>7955</v>
      </c>
      <c r="F91" s="849">
        <v>60</v>
      </c>
      <c r="G91" s="849">
        <v>4920</v>
      </c>
      <c r="H91" s="849">
        <v>1.5789473684210527</v>
      </c>
      <c r="I91" s="849">
        <v>82</v>
      </c>
      <c r="J91" s="849">
        <v>38</v>
      </c>
      <c r="K91" s="849">
        <v>3116</v>
      </c>
      <c r="L91" s="849">
        <v>1</v>
      </c>
      <c r="M91" s="849">
        <v>82</v>
      </c>
      <c r="N91" s="849">
        <v>51</v>
      </c>
      <c r="O91" s="849">
        <v>4182</v>
      </c>
      <c r="P91" s="837">
        <v>1.3421052631578947</v>
      </c>
      <c r="Q91" s="850">
        <v>82</v>
      </c>
    </row>
    <row r="92" spans="1:17" ht="14.45" customHeight="1" x14ac:dyDescent="0.2">
      <c r="A92" s="831" t="s">
        <v>7926</v>
      </c>
      <c r="B92" s="832" t="s">
        <v>7927</v>
      </c>
      <c r="C92" s="832" t="s">
        <v>6412</v>
      </c>
      <c r="D92" s="832" t="s">
        <v>7956</v>
      </c>
      <c r="E92" s="832" t="s">
        <v>7957</v>
      </c>
      <c r="F92" s="849">
        <v>9</v>
      </c>
      <c r="G92" s="849">
        <v>567</v>
      </c>
      <c r="H92" s="849">
        <v>2.2411067193675889</v>
      </c>
      <c r="I92" s="849">
        <v>63</v>
      </c>
      <c r="J92" s="849">
        <v>4</v>
      </c>
      <c r="K92" s="849">
        <v>253</v>
      </c>
      <c r="L92" s="849">
        <v>1</v>
      </c>
      <c r="M92" s="849">
        <v>63.25</v>
      </c>
      <c r="N92" s="849">
        <v>9</v>
      </c>
      <c r="O92" s="849">
        <v>576</v>
      </c>
      <c r="P92" s="837">
        <v>2.2766798418972334</v>
      </c>
      <c r="Q92" s="850">
        <v>64</v>
      </c>
    </row>
    <row r="93" spans="1:17" ht="14.45" customHeight="1" x14ac:dyDescent="0.2">
      <c r="A93" s="831" t="s">
        <v>7926</v>
      </c>
      <c r="B93" s="832" t="s">
        <v>7927</v>
      </c>
      <c r="C93" s="832" t="s">
        <v>6412</v>
      </c>
      <c r="D93" s="832" t="s">
        <v>7958</v>
      </c>
      <c r="E93" s="832" t="s">
        <v>7959</v>
      </c>
      <c r="F93" s="849">
        <v>944</v>
      </c>
      <c r="G93" s="849">
        <v>16048</v>
      </c>
      <c r="H93" s="849">
        <v>0.95740365111561865</v>
      </c>
      <c r="I93" s="849">
        <v>17</v>
      </c>
      <c r="J93" s="849">
        <v>986</v>
      </c>
      <c r="K93" s="849">
        <v>16762</v>
      </c>
      <c r="L93" s="849">
        <v>1</v>
      </c>
      <c r="M93" s="849">
        <v>17</v>
      </c>
      <c r="N93" s="849">
        <v>1338</v>
      </c>
      <c r="O93" s="849">
        <v>22746</v>
      </c>
      <c r="P93" s="837">
        <v>1.3569979716024341</v>
      </c>
      <c r="Q93" s="850">
        <v>17</v>
      </c>
    </row>
    <row r="94" spans="1:17" ht="14.45" customHeight="1" x14ac:dyDescent="0.2">
      <c r="A94" s="831" t="s">
        <v>7926</v>
      </c>
      <c r="B94" s="832" t="s">
        <v>7927</v>
      </c>
      <c r="C94" s="832" t="s">
        <v>6412</v>
      </c>
      <c r="D94" s="832" t="s">
        <v>7960</v>
      </c>
      <c r="E94" s="832" t="s">
        <v>7961</v>
      </c>
      <c r="F94" s="849">
        <v>1</v>
      </c>
      <c r="G94" s="849">
        <v>64</v>
      </c>
      <c r="H94" s="849">
        <v>0.14285714285714285</v>
      </c>
      <c r="I94" s="849">
        <v>64</v>
      </c>
      <c r="J94" s="849">
        <v>7</v>
      </c>
      <c r="K94" s="849">
        <v>448</v>
      </c>
      <c r="L94" s="849">
        <v>1</v>
      </c>
      <c r="M94" s="849">
        <v>64</v>
      </c>
      <c r="N94" s="849">
        <v>2</v>
      </c>
      <c r="O94" s="849">
        <v>130</v>
      </c>
      <c r="P94" s="837">
        <v>0.29017857142857145</v>
      </c>
      <c r="Q94" s="850">
        <v>65</v>
      </c>
    </row>
    <row r="95" spans="1:17" ht="14.45" customHeight="1" x14ac:dyDescent="0.2">
      <c r="A95" s="831" t="s">
        <v>7926</v>
      </c>
      <c r="B95" s="832" t="s">
        <v>7927</v>
      </c>
      <c r="C95" s="832" t="s">
        <v>6412</v>
      </c>
      <c r="D95" s="832" t="s">
        <v>7962</v>
      </c>
      <c r="E95" s="832" t="s">
        <v>7963</v>
      </c>
      <c r="F95" s="849">
        <v>134</v>
      </c>
      <c r="G95" s="849">
        <v>6298</v>
      </c>
      <c r="H95" s="849">
        <v>0.95714285714285718</v>
      </c>
      <c r="I95" s="849">
        <v>47</v>
      </c>
      <c r="J95" s="849">
        <v>140</v>
      </c>
      <c r="K95" s="849">
        <v>6580</v>
      </c>
      <c r="L95" s="849">
        <v>1</v>
      </c>
      <c r="M95" s="849">
        <v>47</v>
      </c>
      <c r="N95" s="849">
        <v>145</v>
      </c>
      <c r="O95" s="849">
        <v>6815</v>
      </c>
      <c r="P95" s="837">
        <v>1.0357142857142858</v>
      </c>
      <c r="Q95" s="850">
        <v>47</v>
      </c>
    </row>
    <row r="96" spans="1:17" ht="14.45" customHeight="1" x14ac:dyDescent="0.2">
      <c r="A96" s="831" t="s">
        <v>7926</v>
      </c>
      <c r="B96" s="832" t="s">
        <v>7927</v>
      </c>
      <c r="C96" s="832" t="s">
        <v>6412</v>
      </c>
      <c r="D96" s="832" t="s">
        <v>7964</v>
      </c>
      <c r="E96" s="832" t="s">
        <v>7965</v>
      </c>
      <c r="F96" s="849"/>
      <c r="G96" s="849"/>
      <c r="H96" s="849"/>
      <c r="I96" s="849"/>
      <c r="J96" s="849">
        <v>2</v>
      </c>
      <c r="K96" s="849">
        <v>106</v>
      </c>
      <c r="L96" s="849">
        <v>1</v>
      </c>
      <c r="M96" s="849">
        <v>53</v>
      </c>
      <c r="N96" s="849">
        <v>2</v>
      </c>
      <c r="O96" s="849">
        <v>106</v>
      </c>
      <c r="P96" s="837">
        <v>1</v>
      </c>
      <c r="Q96" s="850">
        <v>53</v>
      </c>
    </row>
    <row r="97" spans="1:17" ht="14.45" customHeight="1" x14ac:dyDescent="0.2">
      <c r="A97" s="831" t="s">
        <v>7926</v>
      </c>
      <c r="B97" s="832" t="s">
        <v>7927</v>
      </c>
      <c r="C97" s="832" t="s">
        <v>6412</v>
      </c>
      <c r="D97" s="832" t="s">
        <v>7966</v>
      </c>
      <c r="E97" s="832" t="s">
        <v>7967</v>
      </c>
      <c r="F97" s="849">
        <v>9</v>
      </c>
      <c r="G97" s="849">
        <v>540</v>
      </c>
      <c r="H97" s="849">
        <v>1.1226611226611227</v>
      </c>
      <c r="I97" s="849">
        <v>60</v>
      </c>
      <c r="J97" s="849">
        <v>8</v>
      </c>
      <c r="K97" s="849">
        <v>481</v>
      </c>
      <c r="L97" s="849">
        <v>1</v>
      </c>
      <c r="M97" s="849">
        <v>60.125</v>
      </c>
      <c r="N97" s="849">
        <v>11</v>
      </c>
      <c r="O97" s="849">
        <v>671</v>
      </c>
      <c r="P97" s="837">
        <v>1.3950103950103949</v>
      </c>
      <c r="Q97" s="850">
        <v>61</v>
      </c>
    </row>
    <row r="98" spans="1:17" ht="14.45" customHeight="1" x14ac:dyDescent="0.2">
      <c r="A98" s="831" t="s">
        <v>7926</v>
      </c>
      <c r="B98" s="832" t="s">
        <v>7927</v>
      </c>
      <c r="C98" s="832" t="s">
        <v>6412</v>
      </c>
      <c r="D98" s="832" t="s">
        <v>7968</v>
      </c>
      <c r="E98" s="832" t="s">
        <v>7969</v>
      </c>
      <c r="F98" s="849">
        <v>6</v>
      </c>
      <c r="G98" s="849">
        <v>114</v>
      </c>
      <c r="H98" s="849">
        <v>3</v>
      </c>
      <c r="I98" s="849">
        <v>19</v>
      </c>
      <c r="J98" s="849">
        <v>2</v>
      </c>
      <c r="K98" s="849">
        <v>38</v>
      </c>
      <c r="L98" s="849">
        <v>1</v>
      </c>
      <c r="M98" s="849">
        <v>19</v>
      </c>
      <c r="N98" s="849">
        <v>5</v>
      </c>
      <c r="O98" s="849">
        <v>95</v>
      </c>
      <c r="P98" s="837">
        <v>2.5</v>
      </c>
      <c r="Q98" s="850">
        <v>19</v>
      </c>
    </row>
    <row r="99" spans="1:17" ht="14.45" customHeight="1" x14ac:dyDescent="0.2">
      <c r="A99" s="831" t="s">
        <v>7926</v>
      </c>
      <c r="B99" s="832" t="s">
        <v>7927</v>
      </c>
      <c r="C99" s="832" t="s">
        <v>6412</v>
      </c>
      <c r="D99" s="832" t="s">
        <v>7970</v>
      </c>
      <c r="E99" s="832" t="s">
        <v>7971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392</v>
      </c>
      <c r="P99" s="837"/>
      <c r="Q99" s="850">
        <v>392</v>
      </c>
    </row>
    <row r="100" spans="1:17" ht="14.45" customHeight="1" x14ac:dyDescent="0.2">
      <c r="A100" s="831" t="s">
        <v>7926</v>
      </c>
      <c r="B100" s="832" t="s">
        <v>7927</v>
      </c>
      <c r="C100" s="832" t="s">
        <v>6412</v>
      </c>
      <c r="D100" s="832" t="s">
        <v>7972</v>
      </c>
      <c r="E100" s="832" t="s">
        <v>7973</v>
      </c>
      <c r="F100" s="849">
        <v>23</v>
      </c>
      <c r="G100" s="849">
        <v>10672</v>
      </c>
      <c r="H100" s="849">
        <v>0.1796875</v>
      </c>
      <c r="I100" s="849">
        <v>464</v>
      </c>
      <c r="J100" s="849">
        <v>128</v>
      </c>
      <c r="K100" s="849">
        <v>59392</v>
      </c>
      <c r="L100" s="849">
        <v>1</v>
      </c>
      <c r="M100" s="849">
        <v>464</v>
      </c>
      <c r="N100" s="849">
        <v>62</v>
      </c>
      <c r="O100" s="849">
        <v>28768</v>
      </c>
      <c r="P100" s="837">
        <v>0.484375</v>
      </c>
      <c r="Q100" s="850">
        <v>464</v>
      </c>
    </row>
    <row r="101" spans="1:17" ht="14.45" customHeight="1" x14ac:dyDescent="0.2">
      <c r="A101" s="831" t="s">
        <v>7926</v>
      </c>
      <c r="B101" s="832" t="s">
        <v>7927</v>
      </c>
      <c r="C101" s="832" t="s">
        <v>6412</v>
      </c>
      <c r="D101" s="832" t="s">
        <v>7974</v>
      </c>
      <c r="E101" s="832" t="s">
        <v>7975</v>
      </c>
      <c r="F101" s="849">
        <v>1</v>
      </c>
      <c r="G101" s="849">
        <v>313</v>
      </c>
      <c r="H101" s="849">
        <v>0.5</v>
      </c>
      <c r="I101" s="849">
        <v>313</v>
      </c>
      <c r="J101" s="849">
        <v>2</v>
      </c>
      <c r="K101" s="849">
        <v>626</v>
      </c>
      <c r="L101" s="849">
        <v>1</v>
      </c>
      <c r="M101" s="849">
        <v>313</v>
      </c>
      <c r="N101" s="849"/>
      <c r="O101" s="849"/>
      <c r="P101" s="837"/>
      <c r="Q101" s="850"/>
    </row>
    <row r="102" spans="1:17" ht="14.45" customHeight="1" x14ac:dyDescent="0.2">
      <c r="A102" s="831" t="s">
        <v>7926</v>
      </c>
      <c r="B102" s="832" t="s">
        <v>7927</v>
      </c>
      <c r="C102" s="832" t="s">
        <v>6412</v>
      </c>
      <c r="D102" s="832" t="s">
        <v>7976</v>
      </c>
      <c r="E102" s="832" t="s">
        <v>7977</v>
      </c>
      <c r="F102" s="849">
        <v>146</v>
      </c>
      <c r="G102" s="849">
        <v>124538</v>
      </c>
      <c r="H102" s="849">
        <v>0.50694444444444442</v>
      </c>
      <c r="I102" s="849">
        <v>853</v>
      </c>
      <c r="J102" s="849">
        <v>288</v>
      </c>
      <c r="K102" s="849">
        <v>245664</v>
      </c>
      <c r="L102" s="849">
        <v>1</v>
      </c>
      <c r="M102" s="849">
        <v>853</v>
      </c>
      <c r="N102" s="849">
        <v>333</v>
      </c>
      <c r="O102" s="849">
        <v>284382</v>
      </c>
      <c r="P102" s="837">
        <v>1.1576055099648299</v>
      </c>
      <c r="Q102" s="850">
        <v>854</v>
      </c>
    </row>
    <row r="103" spans="1:17" ht="14.45" customHeight="1" x14ac:dyDescent="0.2">
      <c r="A103" s="831" t="s">
        <v>7926</v>
      </c>
      <c r="B103" s="832" t="s">
        <v>7927</v>
      </c>
      <c r="C103" s="832" t="s">
        <v>6412</v>
      </c>
      <c r="D103" s="832" t="s">
        <v>7978</v>
      </c>
      <c r="E103" s="832" t="s">
        <v>7979</v>
      </c>
      <c r="F103" s="849">
        <v>21</v>
      </c>
      <c r="G103" s="849">
        <v>3927</v>
      </c>
      <c r="H103" s="849">
        <v>0.67741935483870963</v>
      </c>
      <c r="I103" s="849">
        <v>187</v>
      </c>
      <c r="J103" s="849">
        <v>31</v>
      </c>
      <c r="K103" s="849">
        <v>5797</v>
      </c>
      <c r="L103" s="849">
        <v>1</v>
      </c>
      <c r="M103" s="849">
        <v>187</v>
      </c>
      <c r="N103" s="849">
        <v>60</v>
      </c>
      <c r="O103" s="849">
        <v>11280</v>
      </c>
      <c r="P103" s="837">
        <v>1.9458340520959116</v>
      </c>
      <c r="Q103" s="850">
        <v>188</v>
      </c>
    </row>
    <row r="104" spans="1:17" ht="14.45" customHeight="1" x14ac:dyDescent="0.2">
      <c r="A104" s="831" t="s">
        <v>7926</v>
      </c>
      <c r="B104" s="832" t="s">
        <v>7927</v>
      </c>
      <c r="C104" s="832" t="s">
        <v>6412</v>
      </c>
      <c r="D104" s="832" t="s">
        <v>7980</v>
      </c>
      <c r="E104" s="832" t="s">
        <v>7981</v>
      </c>
      <c r="F104" s="849">
        <v>1</v>
      </c>
      <c r="G104" s="849">
        <v>168</v>
      </c>
      <c r="H104" s="849">
        <v>0.5014925373134328</v>
      </c>
      <c r="I104" s="849">
        <v>168</v>
      </c>
      <c r="J104" s="849">
        <v>2</v>
      </c>
      <c r="K104" s="849">
        <v>335</v>
      </c>
      <c r="L104" s="849">
        <v>1</v>
      </c>
      <c r="M104" s="849">
        <v>167.5</v>
      </c>
      <c r="N104" s="849">
        <v>3</v>
      </c>
      <c r="O104" s="849">
        <v>504</v>
      </c>
      <c r="P104" s="837">
        <v>1.5044776119402985</v>
      </c>
      <c r="Q104" s="850">
        <v>168</v>
      </c>
    </row>
    <row r="105" spans="1:17" ht="14.45" customHeight="1" x14ac:dyDescent="0.2">
      <c r="A105" s="831" t="s">
        <v>7926</v>
      </c>
      <c r="B105" s="832" t="s">
        <v>7927</v>
      </c>
      <c r="C105" s="832" t="s">
        <v>6412</v>
      </c>
      <c r="D105" s="832" t="s">
        <v>7982</v>
      </c>
      <c r="E105" s="832" t="s">
        <v>7983</v>
      </c>
      <c r="F105" s="849"/>
      <c r="G105" s="849"/>
      <c r="H105" s="849"/>
      <c r="I105" s="849"/>
      <c r="J105" s="849">
        <v>4</v>
      </c>
      <c r="K105" s="849">
        <v>666</v>
      </c>
      <c r="L105" s="849">
        <v>1</v>
      </c>
      <c r="M105" s="849">
        <v>166.5</v>
      </c>
      <c r="N105" s="849">
        <v>5</v>
      </c>
      <c r="O105" s="849">
        <v>835</v>
      </c>
      <c r="P105" s="837">
        <v>1.2537537537537538</v>
      </c>
      <c r="Q105" s="850">
        <v>167</v>
      </c>
    </row>
    <row r="106" spans="1:17" ht="14.45" customHeight="1" x14ac:dyDescent="0.2">
      <c r="A106" s="831" t="s">
        <v>7926</v>
      </c>
      <c r="B106" s="832" t="s">
        <v>7927</v>
      </c>
      <c r="C106" s="832" t="s">
        <v>6412</v>
      </c>
      <c r="D106" s="832" t="s">
        <v>7984</v>
      </c>
      <c r="E106" s="832" t="s">
        <v>7985</v>
      </c>
      <c r="F106" s="849">
        <v>1</v>
      </c>
      <c r="G106" s="849">
        <v>238</v>
      </c>
      <c r="H106" s="849"/>
      <c r="I106" s="849">
        <v>238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7926</v>
      </c>
      <c r="B107" s="832" t="s">
        <v>7927</v>
      </c>
      <c r="C107" s="832" t="s">
        <v>6412</v>
      </c>
      <c r="D107" s="832" t="s">
        <v>7986</v>
      </c>
      <c r="E107" s="832" t="s">
        <v>7987</v>
      </c>
      <c r="F107" s="849"/>
      <c r="G107" s="849"/>
      <c r="H107" s="849"/>
      <c r="I107" s="849"/>
      <c r="J107" s="849">
        <v>2</v>
      </c>
      <c r="K107" s="849">
        <v>348</v>
      </c>
      <c r="L107" s="849">
        <v>1</v>
      </c>
      <c r="M107" s="849">
        <v>174</v>
      </c>
      <c r="N107" s="849"/>
      <c r="O107" s="849"/>
      <c r="P107" s="837"/>
      <c r="Q107" s="850"/>
    </row>
    <row r="108" spans="1:17" ht="14.45" customHeight="1" x14ac:dyDescent="0.2">
      <c r="A108" s="831" t="s">
        <v>7926</v>
      </c>
      <c r="B108" s="832" t="s">
        <v>7927</v>
      </c>
      <c r="C108" s="832" t="s">
        <v>6412</v>
      </c>
      <c r="D108" s="832" t="s">
        <v>7988</v>
      </c>
      <c r="E108" s="832" t="s">
        <v>7989</v>
      </c>
      <c r="F108" s="849">
        <v>1</v>
      </c>
      <c r="G108" s="849">
        <v>310</v>
      </c>
      <c r="H108" s="849">
        <v>0.50080775444264947</v>
      </c>
      <c r="I108" s="849">
        <v>310</v>
      </c>
      <c r="J108" s="849">
        <v>2</v>
      </c>
      <c r="K108" s="849">
        <v>619</v>
      </c>
      <c r="L108" s="849">
        <v>1</v>
      </c>
      <c r="M108" s="849">
        <v>309.5</v>
      </c>
      <c r="N108" s="849"/>
      <c r="O108" s="849"/>
      <c r="P108" s="837"/>
      <c r="Q108" s="850"/>
    </row>
    <row r="109" spans="1:17" ht="14.45" customHeight="1" x14ac:dyDescent="0.2">
      <c r="A109" s="831" t="s">
        <v>7926</v>
      </c>
      <c r="B109" s="832" t="s">
        <v>7927</v>
      </c>
      <c r="C109" s="832" t="s">
        <v>6412</v>
      </c>
      <c r="D109" s="832" t="s">
        <v>7990</v>
      </c>
      <c r="E109" s="832" t="s">
        <v>7991</v>
      </c>
      <c r="F109" s="849">
        <v>1</v>
      </c>
      <c r="G109" s="849">
        <v>352</v>
      </c>
      <c r="H109" s="849">
        <v>0.125</v>
      </c>
      <c r="I109" s="849">
        <v>352</v>
      </c>
      <c r="J109" s="849">
        <v>8</v>
      </c>
      <c r="K109" s="849">
        <v>2816</v>
      </c>
      <c r="L109" s="849">
        <v>1</v>
      </c>
      <c r="M109" s="849">
        <v>352</v>
      </c>
      <c r="N109" s="849">
        <v>7</v>
      </c>
      <c r="O109" s="849">
        <v>2471</v>
      </c>
      <c r="P109" s="837">
        <v>0.87748579545454541</v>
      </c>
      <c r="Q109" s="850">
        <v>353</v>
      </c>
    </row>
    <row r="110" spans="1:17" ht="14.45" customHeight="1" x14ac:dyDescent="0.2">
      <c r="A110" s="831" t="s">
        <v>7926</v>
      </c>
      <c r="B110" s="832" t="s">
        <v>7927</v>
      </c>
      <c r="C110" s="832" t="s">
        <v>6412</v>
      </c>
      <c r="D110" s="832" t="s">
        <v>7992</v>
      </c>
      <c r="E110" s="832" t="s">
        <v>7993</v>
      </c>
      <c r="F110" s="849">
        <v>1</v>
      </c>
      <c r="G110" s="849">
        <v>352</v>
      </c>
      <c r="H110" s="849">
        <v>9.0909090909090912E-2</v>
      </c>
      <c r="I110" s="849">
        <v>352</v>
      </c>
      <c r="J110" s="849">
        <v>11</v>
      </c>
      <c r="K110" s="849">
        <v>3872</v>
      </c>
      <c r="L110" s="849">
        <v>1</v>
      </c>
      <c r="M110" s="849">
        <v>352</v>
      </c>
      <c r="N110" s="849">
        <v>7</v>
      </c>
      <c r="O110" s="849">
        <v>2471</v>
      </c>
      <c r="P110" s="837">
        <v>0.63817148760330578</v>
      </c>
      <c r="Q110" s="850">
        <v>353</v>
      </c>
    </row>
    <row r="111" spans="1:17" ht="14.45" customHeight="1" x14ac:dyDescent="0.2">
      <c r="A111" s="831" t="s">
        <v>7926</v>
      </c>
      <c r="B111" s="832" t="s">
        <v>7927</v>
      </c>
      <c r="C111" s="832" t="s">
        <v>6412</v>
      </c>
      <c r="D111" s="832" t="s">
        <v>7994</v>
      </c>
      <c r="E111" s="832" t="s">
        <v>7995</v>
      </c>
      <c r="F111" s="849">
        <v>3</v>
      </c>
      <c r="G111" s="849">
        <v>3666</v>
      </c>
      <c r="H111" s="849">
        <v>1.4987735077677842</v>
      </c>
      <c r="I111" s="849">
        <v>1222</v>
      </c>
      <c r="J111" s="849">
        <v>2</v>
      </c>
      <c r="K111" s="849">
        <v>2446</v>
      </c>
      <c r="L111" s="849">
        <v>1</v>
      </c>
      <c r="M111" s="849">
        <v>1223</v>
      </c>
      <c r="N111" s="849">
        <v>3</v>
      </c>
      <c r="O111" s="849">
        <v>3681</v>
      </c>
      <c r="P111" s="837">
        <v>1.5049059689288635</v>
      </c>
      <c r="Q111" s="850">
        <v>1227</v>
      </c>
    </row>
    <row r="112" spans="1:17" ht="14.45" customHeight="1" x14ac:dyDescent="0.2">
      <c r="A112" s="831" t="s">
        <v>7926</v>
      </c>
      <c r="B112" s="832" t="s">
        <v>7927</v>
      </c>
      <c r="C112" s="832" t="s">
        <v>6412</v>
      </c>
      <c r="D112" s="832" t="s">
        <v>7996</v>
      </c>
      <c r="E112" s="832" t="s">
        <v>7997</v>
      </c>
      <c r="F112" s="849">
        <v>678</v>
      </c>
      <c r="G112" s="849">
        <v>534264</v>
      </c>
      <c r="H112" s="849">
        <v>0.68989811598507256</v>
      </c>
      <c r="I112" s="849">
        <v>788</v>
      </c>
      <c r="J112" s="849">
        <v>983</v>
      </c>
      <c r="K112" s="849">
        <v>774410</v>
      </c>
      <c r="L112" s="849">
        <v>1</v>
      </c>
      <c r="M112" s="849">
        <v>787.80264496439474</v>
      </c>
      <c r="N112" s="849">
        <v>1153</v>
      </c>
      <c r="O112" s="849">
        <v>909717</v>
      </c>
      <c r="P112" s="837">
        <v>1.1747226921139964</v>
      </c>
      <c r="Q112" s="850">
        <v>789</v>
      </c>
    </row>
    <row r="113" spans="1:17" ht="14.45" customHeight="1" x14ac:dyDescent="0.2">
      <c r="A113" s="831" t="s">
        <v>7926</v>
      </c>
      <c r="B113" s="832" t="s">
        <v>7927</v>
      </c>
      <c r="C113" s="832" t="s">
        <v>6412</v>
      </c>
      <c r="D113" s="832" t="s">
        <v>7998</v>
      </c>
      <c r="E113" s="832" t="s">
        <v>7999</v>
      </c>
      <c r="F113" s="849">
        <v>12</v>
      </c>
      <c r="G113" s="849">
        <v>2268</v>
      </c>
      <c r="H113" s="849">
        <v>4</v>
      </c>
      <c r="I113" s="849">
        <v>189</v>
      </c>
      <c r="J113" s="849">
        <v>3</v>
      </c>
      <c r="K113" s="849">
        <v>567</v>
      </c>
      <c r="L113" s="849">
        <v>1</v>
      </c>
      <c r="M113" s="849">
        <v>189</v>
      </c>
      <c r="N113" s="849">
        <v>7</v>
      </c>
      <c r="O113" s="849">
        <v>1330</v>
      </c>
      <c r="P113" s="837">
        <v>2.3456790123456792</v>
      </c>
      <c r="Q113" s="850">
        <v>190</v>
      </c>
    </row>
    <row r="114" spans="1:17" ht="14.45" customHeight="1" x14ac:dyDescent="0.2">
      <c r="A114" s="831" t="s">
        <v>7926</v>
      </c>
      <c r="B114" s="832" t="s">
        <v>7927</v>
      </c>
      <c r="C114" s="832" t="s">
        <v>6412</v>
      </c>
      <c r="D114" s="832" t="s">
        <v>8000</v>
      </c>
      <c r="E114" s="832" t="s">
        <v>8001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365</v>
      </c>
      <c r="P114" s="837"/>
      <c r="Q114" s="850">
        <v>365</v>
      </c>
    </row>
    <row r="115" spans="1:17" ht="14.45" customHeight="1" x14ac:dyDescent="0.2">
      <c r="A115" s="831" t="s">
        <v>7926</v>
      </c>
      <c r="B115" s="832" t="s">
        <v>7927</v>
      </c>
      <c r="C115" s="832" t="s">
        <v>6412</v>
      </c>
      <c r="D115" s="832" t="s">
        <v>8002</v>
      </c>
      <c r="E115" s="832" t="s">
        <v>8003</v>
      </c>
      <c r="F115" s="849">
        <v>7</v>
      </c>
      <c r="G115" s="849">
        <v>1603</v>
      </c>
      <c r="H115" s="849">
        <v>2.3333333333333335</v>
      </c>
      <c r="I115" s="849">
        <v>229</v>
      </c>
      <c r="J115" s="849">
        <v>3</v>
      </c>
      <c r="K115" s="849">
        <v>687</v>
      </c>
      <c r="L115" s="849">
        <v>1</v>
      </c>
      <c r="M115" s="849">
        <v>229</v>
      </c>
      <c r="N115" s="849">
        <v>1</v>
      </c>
      <c r="O115" s="849">
        <v>229</v>
      </c>
      <c r="P115" s="837">
        <v>0.33333333333333331</v>
      </c>
      <c r="Q115" s="850">
        <v>229</v>
      </c>
    </row>
    <row r="116" spans="1:17" ht="14.45" customHeight="1" x14ac:dyDescent="0.2">
      <c r="A116" s="831" t="s">
        <v>7926</v>
      </c>
      <c r="B116" s="832" t="s">
        <v>7927</v>
      </c>
      <c r="C116" s="832" t="s">
        <v>6412</v>
      </c>
      <c r="D116" s="832" t="s">
        <v>8004</v>
      </c>
      <c r="E116" s="832" t="s">
        <v>8005</v>
      </c>
      <c r="F116" s="849"/>
      <c r="G116" s="849"/>
      <c r="H116" s="849"/>
      <c r="I116" s="849"/>
      <c r="J116" s="849">
        <v>2</v>
      </c>
      <c r="K116" s="849">
        <v>318</v>
      </c>
      <c r="L116" s="849">
        <v>1</v>
      </c>
      <c r="M116" s="849">
        <v>159</v>
      </c>
      <c r="N116" s="849"/>
      <c r="O116" s="849"/>
      <c r="P116" s="837"/>
      <c r="Q116" s="850"/>
    </row>
    <row r="117" spans="1:17" ht="14.45" customHeight="1" x14ac:dyDescent="0.2">
      <c r="A117" s="831" t="s">
        <v>7926</v>
      </c>
      <c r="B117" s="832" t="s">
        <v>7927</v>
      </c>
      <c r="C117" s="832" t="s">
        <v>6412</v>
      </c>
      <c r="D117" s="832" t="s">
        <v>8006</v>
      </c>
      <c r="E117" s="832" t="s">
        <v>8007</v>
      </c>
      <c r="F117" s="849">
        <v>14</v>
      </c>
      <c r="G117" s="849">
        <v>6468</v>
      </c>
      <c r="H117" s="849">
        <v>0.3888888888888889</v>
      </c>
      <c r="I117" s="849">
        <v>462</v>
      </c>
      <c r="J117" s="849">
        <v>36</v>
      </c>
      <c r="K117" s="849">
        <v>16632</v>
      </c>
      <c r="L117" s="849">
        <v>1</v>
      </c>
      <c r="M117" s="849">
        <v>462</v>
      </c>
      <c r="N117" s="849">
        <v>13</v>
      </c>
      <c r="O117" s="849">
        <v>6019</v>
      </c>
      <c r="P117" s="837">
        <v>0.36189273689273688</v>
      </c>
      <c r="Q117" s="850">
        <v>463</v>
      </c>
    </row>
    <row r="118" spans="1:17" ht="14.45" customHeight="1" x14ac:dyDescent="0.2">
      <c r="A118" s="831" t="s">
        <v>7926</v>
      </c>
      <c r="B118" s="832" t="s">
        <v>7927</v>
      </c>
      <c r="C118" s="832" t="s">
        <v>6412</v>
      </c>
      <c r="D118" s="832" t="s">
        <v>8008</v>
      </c>
      <c r="E118" s="832" t="s">
        <v>8009</v>
      </c>
      <c r="F118" s="849">
        <v>2</v>
      </c>
      <c r="G118" s="849">
        <v>1124</v>
      </c>
      <c r="H118" s="849">
        <v>1</v>
      </c>
      <c r="I118" s="849">
        <v>562</v>
      </c>
      <c r="J118" s="849">
        <v>2</v>
      </c>
      <c r="K118" s="849">
        <v>1124</v>
      </c>
      <c r="L118" s="849">
        <v>1</v>
      </c>
      <c r="M118" s="849">
        <v>562</v>
      </c>
      <c r="N118" s="849">
        <v>1</v>
      </c>
      <c r="O118" s="849">
        <v>563</v>
      </c>
      <c r="P118" s="837">
        <v>0.50088967971530252</v>
      </c>
      <c r="Q118" s="850">
        <v>563</v>
      </c>
    </row>
    <row r="119" spans="1:17" ht="14.45" customHeight="1" x14ac:dyDescent="0.2">
      <c r="A119" s="831" t="s">
        <v>7926</v>
      </c>
      <c r="B119" s="832" t="s">
        <v>7927</v>
      </c>
      <c r="C119" s="832" t="s">
        <v>6412</v>
      </c>
      <c r="D119" s="832" t="s">
        <v>8010</v>
      </c>
      <c r="E119" s="832" t="s">
        <v>8011</v>
      </c>
      <c r="F119" s="849">
        <v>1</v>
      </c>
      <c r="G119" s="849">
        <v>172</v>
      </c>
      <c r="H119" s="849"/>
      <c r="I119" s="849">
        <v>172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7926</v>
      </c>
      <c r="B120" s="832" t="s">
        <v>7927</v>
      </c>
      <c r="C120" s="832" t="s">
        <v>6412</v>
      </c>
      <c r="D120" s="832" t="s">
        <v>8012</v>
      </c>
      <c r="E120" s="832" t="s">
        <v>8013</v>
      </c>
      <c r="F120" s="849">
        <v>6</v>
      </c>
      <c r="G120" s="849">
        <v>798</v>
      </c>
      <c r="H120" s="849">
        <v>1.2</v>
      </c>
      <c r="I120" s="849">
        <v>133</v>
      </c>
      <c r="J120" s="849">
        <v>5</v>
      </c>
      <c r="K120" s="849">
        <v>665</v>
      </c>
      <c r="L120" s="849">
        <v>1</v>
      </c>
      <c r="M120" s="849">
        <v>133</v>
      </c>
      <c r="N120" s="849">
        <v>4</v>
      </c>
      <c r="O120" s="849">
        <v>536</v>
      </c>
      <c r="P120" s="837">
        <v>0.80601503759398496</v>
      </c>
      <c r="Q120" s="850">
        <v>134</v>
      </c>
    </row>
    <row r="121" spans="1:17" ht="14.45" customHeight="1" x14ac:dyDescent="0.2">
      <c r="A121" s="831" t="s">
        <v>7926</v>
      </c>
      <c r="B121" s="832" t="s">
        <v>7927</v>
      </c>
      <c r="C121" s="832" t="s">
        <v>6412</v>
      </c>
      <c r="D121" s="832" t="s">
        <v>8014</v>
      </c>
      <c r="E121" s="832" t="s">
        <v>4423</v>
      </c>
      <c r="F121" s="849">
        <v>1</v>
      </c>
      <c r="G121" s="849">
        <v>179</v>
      </c>
      <c r="H121" s="849"/>
      <c r="I121" s="849">
        <v>179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7926</v>
      </c>
      <c r="B122" s="832" t="s">
        <v>7927</v>
      </c>
      <c r="C122" s="832" t="s">
        <v>6412</v>
      </c>
      <c r="D122" s="832" t="s">
        <v>8015</v>
      </c>
      <c r="E122" s="832" t="s">
        <v>8016</v>
      </c>
      <c r="F122" s="849">
        <v>1</v>
      </c>
      <c r="G122" s="849">
        <v>414</v>
      </c>
      <c r="H122" s="849"/>
      <c r="I122" s="849">
        <v>414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5" customHeight="1" x14ac:dyDescent="0.2">
      <c r="A123" s="831" t="s">
        <v>7926</v>
      </c>
      <c r="B123" s="832" t="s">
        <v>7927</v>
      </c>
      <c r="C123" s="832" t="s">
        <v>6412</v>
      </c>
      <c r="D123" s="832" t="s">
        <v>8017</v>
      </c>
      <c r="E123" s="832" t="s">
        <v>8018</v>
      </c>
      <c r="F123" s="849">
        <v>3</v>
      </c>
      <c r="G123" s="849">
        <v>2823</v>
      </c>
      <c r="H123" s="849"/>
      <c r="I123" s="849">
        <v>941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7926</v>
      </c>
      <c r="B124" s="832" t="s">
        <v>7927</v>
      </c>
      <c r="C124" s="832" t="s">
        <v>6412</v>
      </c>
      <c r="D124" s="832" t="s">
        <v>8019</v>
      </c>
      <c r="E124" s="832" t="s">
        <v>8020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576</v>
      </c>
      <c r="P124" s="837"/>
      <c r="Q124" s="850">
        <v>576</v>
      </c>
    </row>
    <row r="125" spans="1:17" ht="14.45" customHeight="1" x14ac:dyDescent="0.2">
      <c r="A125" s="831" t="s">
        <v>7926</v>
      </c>
      <c r="B125" s="832" t="s">
        <v>7927</v>
      </c>
      <c r="C125" s="832" t="s">
        <v>6412</v>
      </c>
      <c r="D125" s="832" t="s">
        <v>8021</v>
      </c>
      <c r="E125" s="832" t="s">
        <v>8022</v>
      </c>
      <c r="F125" s="849">
        <v>42</v>
      </c>
      <c r="G125" s="849">
        <v>3738</v>
      </c>
      <c r="H125" s="849">
        <v>0.8936170212765957</v>
      </c>
      <c r="I125" s="849">
        <v>89</v>
      </c>
      <c r="J125" s="849">
        <v>47</v>
      </c>
      <c r="K125" s="849">
        <v>4183</v>
      </c>
      <c r="L125" s="849">
        <v>1</v>
      </c>
      <c r="M125" s="849">
        <v>89</v>
      </c>
      <c r="N125" s="849">
        <v>62</v>
      </c>
      <c r="O125" s="849">
        <v>5518</v>
      </c>
      <c r="P125" s="837">
        <v>1.3191489361702127</v>
      </c>
      <c r="Q125" s="850">
        <v>89</v>
      </c>
    </row>
    <row r="126" spans="1:17" ht="14.45" customHeight="1" x14ac:dyDescent="0.2">
      <c r="A126" s="831" t="s">
        <v>7926</v>
      </c>
      <c r="B126" s="832" t="s">
        <v>7927</v>
      </c>
      <c r="C126" s="832" t="s">
        <v>6412</v>
      </c>
      <c r="D126" s="832" t="s">
        <v>8023</v>
      </c>
      <c r="E126" s="832" t="s">
        <v>8024</v>
      </c>
      <c r="F126" s="849">
        <v>13545</v>
      </c>
      <c r="G126" s="849">
        <v>406350</v>
      </c>
      <c r="H126" s="849">
        <v>0.99734923790589791</v>
      </c>
      <c r="I126" s="849">
        <v>30</v>
      </c>
      <c r="J126" s="849">
        <v>13581</v>
      </c>
      <c r="K126" s="849">
        <v>407430</v>
      </c>
      <c r="L126" s="849">
        <v>1</v>
      </c>
      <c r="M126" s="849">
        <v>30</v>
      </c>
      <c r="N126" s="849">
        <v>14503</v>
      </c>
      <c r="O126" s="849">
        <v>435090</v>
      </c>
      <c r="P126" s="837">
        <v>1.0678889625211694</v>
      </c>
      <c r="Q126" s="850">
        <v>30</v>
      </c>
    </row>
    <row r="127" spans="1:17" ht="14.45" customHeight="1" x14ac:dyDescent="0.2">
      <c r="A127" s="831" t="s">
        <v>7926</v>
      </c>
      <c r="B127" s="832" t="s">
        <v>7927</v>
      </c>
      <c r="C127" s="832" t="s">
        <v>6412</v>
      </c>
      <c r="D127" s="832" t="s">
        <v>8025</v>
      </c>
      <c r="E127" s="832" t="s">
        <v>8026</v>
      </c>
      <c r="F127" s="849">
        <v>9</v>
      </c>
      <c r="G127" s="849">
        <v>450</v>
      </c>
      <c r="H127" s="849">
        <v>1</v>
      </c>
      <c r="I127" s="849">
        <v>50</v>
      </c>
      <c r="J127" s="849">
        <v>9</v>
      </c>
      <c r="K127" s="849">
        <v>450</v>
      </c>
      <c r="L127" s="849">
        <v>1</v>
      </c>
      <c r="M127" s="849">
        <v>50</v>
      </c>
      <c r="N127" s="849">
        <v>14</v>
      </c>
      <c r="O127" s="849">
        <v>700</v>
      </c>
      <c r="P127" s="837">
        <v>1.5555555555555556</v>
      </c>
      <c r="Q127" s="850">
        <v>50</v>
      </c>
    </row>
    <row r="128" spans="1:17" ht="14.45" customHeight="1" x14ac:dyDescent="0.2">
      <c r="A128" s="831" t="s">
        <v>7926</v>
      </c>
      <c r="B128" s="832" t="s">
        <v>7927</v>
      </c>
      <c r="C128" s="832" t="s">
        <v>6412</v>
      </c>
      <c r="D128" s="832" t="s">
        <v>8027</v>
      </c>
      <c r="E128" s="832" t="s">
        <v>8028</v>
      </c>
      <c r="F128" s="849">
        <v>2334</v>
      </c>
      <c r="G128" s="849">
        <v>28008</v>
      </c>
      <c r="H128" s="849">
        <v>1.010571892476998</v>
      </c>
      <c r="I128" s="849">
        <v>12</v>
      </c>
      <c r="J128" s="849">
        <v>2269</v>
      </c>
      <c r="K128" s="849">
        <v>27715</v>
      </c>
      <c r="L128" s="849">
        <v>1</v>
      </c>
      <c r="M128" s="849">
        <v>12.214631996474218</v>
      </c>
      <c r="N128" s="849">
        <v>2573</v>
      </c>
      <c r="O128" s="849">
        <v>33449</v>
      </c>
      <c r="P128" s="837">
        <v>1.2068915749594082</v>
      </c>
      <c r="Q128" s="850">
        <v>13</v>
      </c>
    </row>
    <row r="129" spans="1:17" ht="14.45" customHeight="1" x14ac:dyDescent="0.2">
      <c r="A129" s="831" t="s">
        <v>7926</v>
      </c>
      <c r="B129" s="832" t="s">
        <v>7927</v>
      </c>
      <c r="C129" s="832" t="s">
        <v>6412</v>
      </c>
      <c r="D129" s="832" t="s">
        <v>8029</v>
      </c>
      <c r="E129" s="832" t="s">
        <v>8030</v>
      </c>
      <c r="F129" s="849">
        <v>33</v>
      </c>
      <c r="G129" s="849">
        <v>6039</v>
      </c>
      <c r="H129" s="849">
        <v>1.736842105263158</v>
      </c>
      <c r="I129" s="849">
        <v>183</v>
      </c>
      <c r="J129" s="849">
        <v>19</v>
      </c>
      <c r="K129" s="849">
        <v>3477</v>
      </c>
      <c r="L129" s="849">
        <v>1</v>
      </c>
      <c r="M129" s="849">
        <v>183</v>
      </c>
      <c r="N129" s="849">
        <v>40</v>
      </c>
      <c r="O129" s="849">
        <v>7360</v>
      </c>
      <c r="P129" s="837">
        <v>2.1167673281564565</v>
      </c>
      <c r="Q129" s="850">
        <v>184</v>
      </c>
    </row>
    <row r="130" spans="1:17" ht="14.45" customHeight="1" x14ac:dyDescent="0.2">
      <c r="A130" s="831" t="s">
        <v>7926</v>
      </c>
      <c r="B130" s="832" t="s">
        <v>7927</v>
      </c>
      <c r="C130" s="832" t="s">
        <v>6412</v>
      </c>
      <c r="D130" s="832" t="s">
        <v>8031</v>
      </c>
      <c r="E130" s="832" t="s">
        <v>8032</v>
      </c>
      <c r="F130" s="849">
        <v>94</v>
      </c>
      <c r="G130" s="849">
        <v>6862</v>
      </c>
      <c r="H130" s="849">
        <v>1.010752688172043</v>
      </c>
      <c r="I130" s="849">
        <v>73</v>
      </c>
      <c r="J130" s="849">
        <v>93</v>
      </c>
      <c r="K130" s="849">
        <v>6789</v>
      </c>
      <c r="L130" s="849">
        <v>1</v>
      </c>
      <c r="M130" s="849">
        <v>73</v>
      </c>
      <c r="N130" s="849">
        <v>110</v>
      </c>
      <c r="O130" s="849">
        <v>8030</v>
      </c>
      <c r="P130" s="837">
        <v>1.1827956989247312</v>
      </c>
      <c r="Q130" s="850">
        <v>73</v>
      </c>
    </row>
    <row r="131" spans="1:17" ht="14.45" customHeight="1" x14ac:dyDescent="0.2">
      <c r="A131" s="831" t="s">
        <v>7926</v>
      </c>
      <c r="B131" s="832" t="s">
        <v>7927</v>
      </c>
      <c r="C131" s="832" t="s">
        <v>6412</v>
      </c>
      <c r="D131" s="832" t="s">
        <v>8033</v>
      </c>
      <c r="E131" s="832" t="s">
        <v>8034</v>
      </c>
      <c r="F131" s="849">
        <v>25</v>
      </c>
      <c r="G131" s="849">
        <v>4600</v>
      </c>
      <c r="H131" s="849">
        <v>1.7857142857142858</v>
      </c>
      <c r="I131" s="849">
        <v>184</v>
      </c>
      <c r="J131" s="849">
        <v>14</v>
      </c>
      <c r="K131" s="849">
        <v>2576</v>
      </c>
      <c r="L131" s="849">
        <v>1</v>
      </c>
      <c r="M131" s="849">
        <v>184</v>
      </c>
      <c r="N131" s="849">
        <v>28</v>
      </c>
      <c r="O131" s="849">
        <v>5180</v>
      </c>
      <c r="P131" s="837">
        <v>2.0108695652173911</v>
      </c>
      <c r="Q131" s="850">
        <v>185</v>
      </c>
    </row>
    <row r="132" spans="1:17" ht="14.45" customHeight="1" x14ac:dyDescent="0.2">
      <c r="A132" s="831" t="s">
        <v>7926</v>
      </c>
      <c r="B132" s="832" t="s">
        <v>7927</v>
      </c>
      <c r="C132" s="832" t="s">
        <v>6412</v>
      </c>
      <c r="D132" s="832" t="s">
        <v>8035</v>
      </c>
      <c r="E132" s="832" t="s">
        <v>8036</v>
      </c>
      <c r="F132" s="849">
        <v>2211</v>
      </c>
      <c r="G132" s="849">
        <v>329439</v>
      </c>
      <c r="H132" s="849">
        <v>0.96634615384615385</v>
      </c>
      <c r="I132" s="849">
        <v>149</v>
      </c>
      <c r="J132" s="849">
        <v>2288</v>
      </c>
      <c r="K132" s="849">
        <v>340912</v>
      </c>
      <c r="L132" s="849">
        <v>1</v>
      </c>
      <c r="M132" s="849">
        <v>149</v>
      </c>
      <c r="N132" s="849">
        <v>2740</v>
      </c>
      <c r="O132" s="849">
        <v>411000</v>
      </c>
      <c r="P132" s="837">
        <v>1.2055897123011217</v>
      </c>
      <c r="Q132" s="850">
        <v>150</v>
      </c>
    </row>
    <row r="133" spans="1:17" ht="14.45" customHeight="1" x14ac:dyDescent="0.2">
      <c r="A133" s="831" t="s">
        <v>7926</v>
      </c>
      <c r="B133" s="832" t="s">
        <v>7927</v>
      </c>
      <c r="C133" s="832" t="s">
        <v>6412</v>
      </c>
      <c r="D133" s="832" t="s">
        <v>8037</v>
      </c>
      <c r="E133" s="832" t="s">
        <v>8038</v>
      </c>
      <c r="F133" s="849">
        <v>13168</v>
      </c>
      <c r="G133" s="849">
        <v>395040</v>
      </c>
      <c r="H133" s="849">
        <v>1.0066508676706674</v>
      </c>
      <c r="I133" s="849">
        <v>30</v>
      </c>
      <c r="J133" s="849">
        <v>13081</v>
      </c>
      <c r="K133" s="849">
        <v>392430</v>
      </c>
      <c r="L133" s="849">
        <v>1</v>
      </c>
      <c r="M133" s="849">
        <v>30</v>
      </c>
      <c r="N133" s="849">
        <v>13979</v>
      </c>
      <c r="O133" s="849">
        <v>419370</v>
      </c>
      <c r="P133" s="837">
        <v>1.068649185842061</v>
      </c>
      <c r="Q133" s="850">
        <v>30</v>
      </c>
    </row>
    <row r="134" spans="1:17" ht="14.45" customHeight="1" x14ac:dyDescent="0.2">
      <c r="A134" s="831" t="s">
        <v>7926</v>
      </c>
      <c r="B134" s="832" t="s">
        <v>7927</v>
      </c>
      <c r="C134" s="832" t="s">
        <v>6412</v>
      </c>
      <c r="D134" s="832" t="s">
        <v>8039</v>
      </c>
      <c r="E134" s="832" t="s">
        <v>8040</v>
      </c>
      <c r="F134" s="849">
        <v>425</v>
      </c>
      <c r="G134" s="849">
        <v>13175</v>
      </c>
      <c r="H134" s="849">
        <v>0.952914798206278</v>
      </c>
      <c r="I134" s="849">
        <v>31</v>
      </c>
      <c r="J134" s="849">
        <v>446</v>
      </c>
      <c r="K134" s="849">
        <v>13826</v>
      </c>
      <c r="L134" s="849">
        <v>1</v>
      </c>
      <c r="M134" s="849">
        <v>31</v>
      </c>
      <c r="N134" s="849">
        <v>497</v>
      </c>
      <c r="O134" s="849">
        <v>15407</v>
      </c>
      <c r="P134" s="837">
        <v>1.1143497757847534</v>
      </c>
      <c r="Q134" s="850">
        <v>31</v>
      </c>
    </row>
    <row r="135" spans="1:17" ht="14.45" customHeight="1" x14ac:dyDescent="0.2">
      <c r="A135" s="831" t="s">
        <v>7926</v>
      </c>
      <c r="B135" s="832" t="s">
        <v>7927</v>
      </c>
      <c r="C135" s="832" t="s">
        <v>6412</v>
      </c>
      <c r="D135" s="832" t="s">
        <v>8041</v>
      </c>
      <c r="E135" s="832" t="s">
        <v>8042</v>
      </c>
      <c r="F135" s="849">
        <v>583</v>
      </c>
      <c r="G135" s="849">
        <v>15741</v>
      </c>
      <c r="H135" s="849">
        <v>0.93501633501633497</v>
      </c>
      <c r="I135" s="849">
        <v>27</v>
      </c>
      <c r="J135" s="849">
        <v>618</v>
      </c>
      <c r="K135" s="849">
        <v>16835</v>
      </c>
      <c r="L135" s="849">
        <v>1</v>
      </c>
      <c r="M135" s="849">
        <v>27.241100323624597</v>
      </c>
      <c r="N135" s="849">
        <v>678</v>
      </c>
      <c r="O135" s="849">
        <v>18984</v>
      </c>
      <c r="P135" s="837">
        <v>1.1276507276507277</v>
      </c>
      <c r="Q135" s="850">
        <v>28</v>
      </c>
    </row>
    <row r="136" spans="1:17" ht="14.45" customHeight="1" x14ac:dyDescent="0.2">
      <c r="A136" s="831" t="s">
        <v>7926</v>
      </c>
      <c r="B136" s="832" t="s">
        <v>7927</v>
      </c>
      <c r="C136" s="832" t="s">
        <v>6412</v>
      </c>
      <c r="D136" s="832" t="s">
        <v>8043</v>
      </c>
      <c r="E136" s="832" t="s">
        <v>8044</v>
      </c>
      <c r="F136" s="849">
        <v>1</v>
      </c>
      <c r="G136" s="849">
        <v>256</v>
      </c>
      <c r="H136" s="849">
        <v>1</v>
      </c>
      <c r="I136" s="849">
        <v>256</v>
      </c>
      <c r="J136" s="849">
        <v>1</v>
      </c>
      <c r="K136" s="849">
        <v>256</v>
      </c>
      <c r="L136" s="849">
        <v>1</v>
      </c>
      <c r="M136" s="849">
        <v>256</v>
      </c>
      <c r="N136" s="849">
        <v>1</v>
      </c>
      <c r="O136" s="849">
        <v>257</v>
      </c>
      <c r="P136" s="837">
        <v>1.00390625</v>
      </c>
      <c r="Q136" s="850">
        <v>257</v>
      </c>
    </row>
    <row r="137" spans="1:17" ht="14.45" customHeight="1" x14ac:dyDescent="0.2">
      <c r="A137" s="831" t="s">
        <v>7926</v>
      </c>
      <c r="B137" s="832" t="s">
        <v>7927</v>
      </c>
      <c r="C137" s="832" t="s">
        <v>6412</v>
      </c>
      <c r="D137" s="832" t="s">
        <v>8045</v>
      </c>
      <c r="E137" s="832" t="s">
        <v>8046</v>
      </c>
      <c r="F137" s="849">
        <v>2</v>
      </c>
      <c r="G137" s="849">
        <v>326</v>
      </c>
      <c r="H137" s="849"/>
      <c r="I137" s="849">
        <v>163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7926</v>
      </c>
      <c r="B138" s="832" t="s">
        <v>7927</v>
      </c>
      <c r="C138" s="832" t="s">
        <v>6412</v>
      </c>
      <c r="D138" s="832" t="s">
        <v>8047</v>
      </c>
      <c r="E138" s="832" t="s">
        <v>8048</v>
      </c>
      <c r="F138" s="849">
        <v>8</v>
      </c>
      <c r="G138" s="849">
        <v>176</v>
      </c>
      <c r="H138" s="849">
        <v>0.43243243243243246</v>
      </c>
      <c r="I138" s="849">
        <v>22</v>
      </c>
      <c r="J138" s="849">
        <v>18</v>
      </c>
      <c r="K138" s="849">
        <v>407</v>
      </c>
      <c r="L138" s="849">
        <v>1</v>
      </c>
      <c r="M138" s="849">
        <v>22.611111111111111</v>
      </c>
      <c r="N138" s="849">
        <v>34</v>
      </c>
      <c r="O138" s="849">
        <v>782</v>
      </c>
      <c r="P138" s="837">
        <v>1.9213759213759214</v>
      </c>
      <c r="Q138" s="850">
        <v>23</v>
      </c>
    </row>
    <row r="139" spans="1:17" ht="14.45" customHeight="1" x14ac:dyDescent="0.2">
      <c r="A139" s="831" t="s">
        <v>7926</v>
      </c>
      <c r="B139" s="832" t="s">
        <v>7927</v>
      </c>
      <c r="C139" s="832" t="s">
        <v>6412</v>
      </c>
      <c r="D139" s="832" t="s">
        <v>8049</v>
      </c>
      <c r="E139" s="832" t="s">
        <v>8050</v>
      </c>
      <c r="F139" s="849">
        <v>1066</v>
      </c>
      <c r="G139" s="849">
        <v>26650</v>
      </c>
      <c r="H139" s="849">
        <v>1.0146582905006662</v>
      </c>
      <c r="I139" s="849">
        <v>25</v>
      </c>
      <c r="J139" s="849">
        <v>1041</v>
      </c>
      <c r="K139" s="849">
        <v>26265</v>
      </c>
      <c r="L139" s="849">
        <v>1</v>
      </c>
      <c r="M139" s="849">
        <v>25.230547550432277</v>
      </c>
      <c r="N139" s="849">
        <v>1065</v>
      </c>
      <c r="O139" s="849">
        <v>27690</v>
      </c>
      <c r="P139" s="837">
        <v>1.0542547115933751</v>
      </c>
      <c r="Q139" s="850">
        <v>26</v>
      </c>
    </row>
    <row r="140" spans="1:17" ht="14.45" customHeight="1" x14ac:dyDescent="0.2">
      <c r="A140" s="831" t="s">
        <v>7926</v>
      </c>
      <c r="B140" s="832" t="s">
        <v>7927</v>
      </c>
      <c r="C140" s="832" t="s">
        <v>6412</v>
      </c>
      <c r="D140" s="832" t="s">
        <v>8051</v>
      </c>
      <c r="E140" s="832" t="s">
        <v>8052</v>
      </c>
      <c r="F140" s="849">
        <v>36</v>
      </c>
      <c r="G140" s="849">
        <v>1188</v>
      </c>
      <c r="H140" s="849">
        <v>0.87804878048780488</v>
      </c>
      <c r="I140" s="849">
        <v>33</v>
      </c>
      <c r="J140" s="849">
        <v>41</v>
      </c>
      <c r="K140" s="849">
        <v>1353</v>
      </c>
      <c r="L140" s="849">
        <v>1</v>
      </c>
      <c r="M140" s="849">
        <v>33</v>
      </c>
      <c r="N140" s="849">
        <v>38</v>
      </c>
      <c r="O140" s="849">
        <v>1254</v>
      </c>
      <c r="P140" s="837">
        <v>0.92682926829268297</v>
      </c>
      <c r="Q140" s="850">
        <v>33</v>
      </c>
    </row>
    <row r="141" spans="1:17" ht="14.45" customHeight="1" x14ac:dyDescent="0.2">
      <c r="A141" s="831" t="s">
        <v>7926</v>
      </c>
      <c r="B141" s="832" t="s">
        <v>7927</v>
      </c>
      <c r="C141" s="832" t="s">
        <v>6412</v>
      </c>
      <c r="D141" s="832" t="s">
        <v>8053</v>
      </c>
      <c r="E141" s="832" t="s">
        <v>8054</v>
      </c>
      <c r="F141" s="849">
        <v>5</v>
      </c>
      <c r="G141" s="849">
        <v>150</v>
      </c>
      <c r="H141" s="849">
        <v>0.26315789473684209</v>
      </c>
      <c r="I141" s="849">
        <v>30</v>
      </c>
      <c r="J141" s="849">
        <v>19</v>
      </c>
      <c r="K141" s="849">
        <v>570</v>
      </c>
      <c r="L141" s="849">
        <v>1</v>
      </c>
      <c r="M141" s="849">
        <v>30</v>
      </c>
      <c r="N141" s="849">
        <v>10</v>
      </c>
      <c r="O141" s="849">
        <v>300</v>
      </c>
      <c r="P141" s="837">
        <v>0.52631578947368418</v>
      </c>
      <c r="Q141" s="850">
        <v>30</v>
      </c>
    </row>
    <row r="142" spans="1:17" ht="14.45" customHeight="1" x14ac:dyDescent="0.2">
      <c r="A142" s="831" t="s">
        <v>7926</v>
      </c>
      <c r="B142" s="832" t="s">
        <v>7927</v>
      </c>
      <c r="C142" s="832" t="s">
        <v>6412</v>
      </c>
      <c r="D142" s="832" t="s">
        <v>8055</v>
      </c>
      <c r="E142" s="832" t="s">
        <v>8056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82</v>
      </c>
      <c r="P142" s="837"/>
      <c r="Q142" s="850">
        <v>82</v>
      </c>
    </row>
    <row r="143" spans="1:17" ht="14.45" customHeight="1" x14ac:dyDescent="0.2">
      <c r="A143" s="831" t="s">
        <v>7926</v>
      </c>
      <c r="B143" s="832" t="s">
        <v>7927</v>
      </c>
      <c r="C143" s="832" t="s">
        <v>6412</v>
      </c>
      <c r="D143" s="832" t="s">
        <v>8057</v>
      </c>
      <c r="E143" s="832" t="s">
        <v>8058</v>
      </c>
      <c r="F143" s="849">
        <v>1</v>
      </c>
      <c r="G143" s="849">
        <v>205</v>
      </c>
      <c r="H143" s="849">
        <v>0.25</v>
      </c>
      <c r="I143" s="849">
        <v>205</v>
      </c>
      <c r="J143" s="849">
        <v>4</v>
      </c>
      <c r="K143" s="849">
        <v>820</v>
      </c>
      <c r="L143" s="849">
        <v>1</v>
      </c>
      <c r="M143" s="849">
        <v>205</v>
      </c>
      <c r="N143" s="849">
        <v>1</v>
      </c>
      <c r="O143" s="849">
        <v>204</v>
      </c>
      <c r="P143" s="837">
        <v>0.24878048780487805</v>
      </c>
      <c r="Q143" s="850">
        <v>204</v>
      </c>
    </row>
    <row r="144" spans="1:17" ht="14.45" customHeight="1" x14ac:dyDescent="0.2">
      <c r="A144" s="831" t="s">
        <v>7926</v>
      </c>
      <c r="B144" s="832" t="s">
        <v>7927</v>
      </c>
      <c r="C144" s="832" t="s">
        <v>6412</v>
      </c>
      <c r="D144" s="832" t="s">
        <v>8059</v>
      </c>
      <c r="E144" s="832" t="s">
        <v>8060</v>
      </c>
      <c r="F144" s="849">
        <v>637</v>
      </c>
      <c r="G144" s="849">
        <v>16562</v>
      </c>
      <c r="H144" s="849">
        <v>0.97549770290964777</v>
      </c>
      <c r="I144" s="849">
        <v>26</v>
      </c>
      <c r="J144" s="849">
        <v>653</v>
      </c>
      <c r="K144" s="849">
        <v>16978</v>
      </c>
      <c r="L144" s="849">
        <v>1</v>
      </c>
      <c r="M144" s="849">
        <v>26</v>
      </c>
      <c r="N144" s="849">
        <v>704</v>
      </c>
      <c r="O144" s="849">
        <v>18304</v>
      </c>
      <c r="P144" s="837">
        <v>1.0781010719754978</v>
      </c>
      <c r="Q144" s="850">
        <v>26</v>
      </c>
    </row>
    <row r="145" spans="1:17" ht="14.45" customHeight="1" x14ac:dyDescent="0.2">
      <c r="A145" s="831" t="s">
        <v>7926</v>
      </c>
      <c r="B145" s="832" t="s">
        <v>7927</v>
      </c>
      <c r="C145" s="832" t="s">
        <v>6412</v>
      </c>
      <c r="D145" s="832" t="s">
        <v>8061</v>
      </c>
      <c r="E145" s="832" t="s">
        <v>8062</v>
      </c>
      <c r="F145" s="849">
        <v>127</v>
      </c>
      <c r="G145" s="849">
        <v>10668</v>
      </c>
      <c r="H145" s="849">
        <v>0.75147928994082835</v>
      </c>
      <c r="I145" s="849">
        <v>84</v>
      </c>
      <c r="J145" s="849">
        <v>169</v>
      </c>
      <c r="K145" s="849">
        <v>14196</v>
      </c>
      <c r="L145" s="849">
        <v>1</v>
      </c>
      <c r="M145" s="849">
        <v>84</v>
      </c>
      <c r="N145" s="849">
        <v>225</v>
      </c>
      <c r="O145" s="849">
        <v>18900</v>
      </c>
      <c r="P145" s="837">
        <v>1.331360946745562</v>
      </c>
      <c r="Q145" s="850">
        <v>84</v>
      </c>
    </row>
    <row r="146" spans="1:17" ht="14.45" customHeight="1" x14ac:dyDescent="0.2">
      <c r="A146" s="831" t="s">
        <v>7926</v>
      </c>
      <c r="B146" s="832" t="s">
        <v>7927</v>
      </c>
      <c r="C146" s="832" t="s">
        <v>6412</v>
      </c>
      <c r="D146" s="832" t="s">
        <v>8063</v>
      </c>
      <c r="E146" s="832" t="s">
        <v>8064</v>
      </c>
      <c r="F146" s="849">
        <v>39</v>
      </c>
      <c r="G146" s="849">
        <v>6864</v>
      </c>
      <c r="H146" s="849">
        <v>1.3928571428571428</v>
      </c>
      <c r="I146" s="849">
        <v>176</v>
      </c>
      <c r="J146" s="849">
        <v>28</v>
      </c>
      <c r="K146" s="849">
        <v>4928</v>
      </c>
      <c r="L146" s="849">
        <v>1</v>
      </c>
      <c r="M146" s="849">
        <v>176</v>
      </c>
      <c r="N146" s="849">
        <v>47</v>
      </c>
      <c r="O146" s="849">
        <v>8319</v>
      </c>
      <c r="P146" s="837">
        <v>1.6881087662337662</v>
      </c>
      <c r="Q146" s="850">
        <v>177</v>
      </c>
    </row>
    <row r="147" spans="1:17" ht="14.45" customHeight="1" x14ac:dyDescent="0.2">
      <c r="A147" s="831" t="s">
        <v>7926</v>
      </c>
      <c r="B147" s="832" t="s">
        <v>7927</v>
      </c>
      <c r="C147" s="832" t="s">
        <v>6412</v>
      </c>
      <c r="D147" s="832" t="s">
        <v>8065</v>
      </c>
      <c r="E147" s="832" t="s">
        <v>8066</v>
      </c>
      <c r="F147" s="849">
        <v>4</v>
      </c>
      <c r="G147" s="849">
        <v>1012</v>
      </c>
      <c r="H147" s="849"/>
      <c r="I147" s="849">
        <v>253</v>
      </c>
      <c r="J147" s="849"/>
      <c r="K147" s="849"/>
      <c r="L147" s="849"/>
      <c r="M147" s="849"/>
      <c r="N147" s="849">
        <v>2</v>
      </c>
      <c r="O147" s="849">
        <v>508</v>
      </c>
      <c r="P147" s="837"/>
      <c r="Q147" s="850">
        <v>254</v>
      </c>
    </row>
    <row r="148" spans="1:17" ht="14.45" customHeight="1" x14ac:dyDescent="0.2">
      <c r="A148" s="831" t="s">
        <v>7926</v>
      </c>
      <c r="B148" s="832" t="s">
        <v>7927</v>
      </c>
      <c r="C148" s="832" t="s">
        <v>6412</v>
      </c>
      <c r="D148" s="832" t="s">
        <v>8067</v>
      </c>
      <c r="E148" s="832" t="s">
        <v>8068</v>
      </c>
      <c r="F148" s="849">
        <v>541</v>
      </c>
      <c r="G148" s="849">
        <v>8115</v>
      </c>
      <c r="H148" s="849">
        <v>0.97092605886575734</v>
      </c>
      <c r="I148" s="849">
        <v>15</v>
      </c>
      <c r="J148" s="849">
        <v>547</v>
      </c>
      <c r="K148" s="849">
        <v>8358</v>
      </c>
      <c r="L148" s="849">
        <v>1</v>
      </c>
      <c r="M148" s="849">
        <v>15.279707495429616</v>
      </c>
      <c r="N148" s="849">
        <v>996</v>
      </c>
      <c r="O148" s="849">
        <v>15936</v>
      </c>
      <c r="P148" s="837">
        <v>1.9066762383345297</v>
      </c>
      <c r="Q148" s="850">
        <v>16</v>
      </c>
    </row>
    <row r="149" spans="1:17" ht="14.45" customHeight="1" x14ac:dyDescent="0.2">
      <c r="A149" s="831" t="s">
        <v>7926</v>
      </c>
      <c r="B149" s="832" t="s">
        <v>7927</v>
      </c>
      <c r="C149" s="832" t="s">
        <v>6412</v>
      </c>
      <c r="D149" s="832" t="s">
        <v>8069</v>
      </c>
      <c r="E149" s="832" t="s">
        <v>8070</v>
      </c>
      <c r="F149" s="849">
        <v>283</v>
      </c>
      <c r="G149" s="849">
        <v>6509</v>
      </c>
      <c r="H149" s="849">
        <v>0.97250859106529208</v>
      </c>
      <c r="I149" s="849">
        <v>23</v>
      </c>
      <c r="J149" s="849">
        <v>291</v>
      </c>
      <c r="K149" s="849">
        <v>6693</v>
      </c>
      <c r="L149" s="849">
        <v>1</v>
      </c>
      <c r="M149" s="849">
        <v>23</v>
      </c>
      <c r="N149" s="849">
        <v>402</v>
      </c>
      <c r="O149" s="849">
        <v>9246</v>
      </c>
      <c r="P149" s="837">
        <v>1.3814432989690721</v>
      </c>
      <c r="Q149" s="850">
        <v>23</v>
      </c>
    </row>
    <row r="150" spans="1:17" ht="14.45" customHeight="1" x14ac:dyDescent="0.2">
      <c r="A150" s="831" t="s">
        <v>7926</v>
      </c>
      <c r="B150" s="832" t="s">
        <v>7927</v>
      </c>
      <c r="C150" s="832" t="s">
        <v>6412</v>
      </c>
      <c r="D150" s="832" t="s">
        <v>8071</v>
      </c>
      <c r="E150" s="832" t="s">
        <v>8072</v>
      </c>
      <c r="F150" s="849">
        <v>6</v>
      </c>
      <c r="G150" s="849">
        <v>1512</v>
      </c>
      <c r="H150" s="849"/>
      <c r="I150" s="849">
        <v>252</v>
      </c>
      <c r="J150" s="849"/>
      <c r="K150" s="849"/>
      <c r="L150" s="849"/>
      <c r="M150" s="849"/>
      <c r="N150" s="849">
        <v>2</v>
      </c>
      <c r="O150" s="849">
        <v>506</v>
      </c>
      <c r="P150" s="837"/>
      <c r="Q150" s="850">
        <v>253</v>
      </c>
    </row>
    <row r="151" spans="1:17" ht="14.45" customHeight="1" x14ac:dyDescent="0.2">
      <c r="A151" s="831" t="s">
        <v>7926</v>
      </c>
      <c r="B151" s="832" t="s">
        <v>7927</v>
      </c>
      <c r="C151" s="832" t="s">
        <v>6412</v>
      </c>
      <c r="D151" s="832" t="s">
        <v>8073</v>
      </c>
      <c r="E151" s="832" t="s">
        <v>8074</v>
      </c>
      <c r="F151" s="849">
        <v>290</v>
      </c>
      <c r="G151" s="849">
        <v>10730</v>
      </c>
      <c r="H151" s="849">
        <v>0.86567164179104472</v>
      </c>
      <c r="I151" s="849">
        <v>37</v>
      </c>
      <c r="J151" s="849">
        <v>335</v>
      </c>
      <c r="K151" s="849">
        <v>12395</v>
      </c>
      <c r="L151" s="849">
        <v>1</v>
      </c>
      <c r="M151" s="849">
        <v>37</v>
      </c>
      <c r="N151" s="849">
        <v>620</v>
      </c>
      <c r="O151" s="849">
        <v>22940</v>
      </c>
      <c r="P151" s="837">
        <v>1.8507462686567164</v>
      </c>
      <c r="Q151" s="850">
        <v>37</v>
      </c>
    </row>
    <row r="152" spans="1:17" ht="14.45" customHeight="1" x14ac:dyDescent="0.2">
      <c r="A152" s="831" t="s">
        <v>7926</v>
      </c>
      <c r="B152" s="832" t="s">
        <v>7927</v>
      </c>
      <c r="C152" s="832" t="s">
        <v>6412</v>
      </c>
      <c r="D152" s="832" t="s">
        <v>8075</v>
      </c>
      <c r="E152" s="832" t="s">
        <v>8076</v>
      </c>
      <c r="F152" s="849">
        <v>12929</v>
      </c>
      <c r="G152" s="849">
        <v>297367</v>
      </c>
      <c r="H152" s="849">
        <v>1.0093684128347256</v>
      </c>
      <c r="I152" s="849">
        <v>23</v>
      </c>
      <c r="J152" s="849">
        <v>12809</v>
      </c>
      <c r="K152" s="849">
        <v>294607</v>
      </c>
      <c r="L152" s="849">
        <v>1</v>
      </c>
      <c r="M152" s="849">
        <v>23</v>
      </c>
      <c r="N152" s="849">
        <v>13574</v>
      </c>
      <c r="O152" s="849">
        <v>312202</v>
      </c>
      <c r="P152" s="837">
        <v>1.0597236318213756</v>
      </c>
      <c r="Q152" s="850">
        <v>23</v>
      </c>
    </row>
    <row r="153" spans="1:17" ht="14.45" customHeight="1" x14ac:dyDescent="0.2">
      <c r="A153" s="831" t="s">
        <v>7926</v>
      </c>
      <c r="B153" s="832" t="s">
        <v>7927</v>
      </c>
      <c r="C153" s="832" t="s">
        <v>6412</v>
      </c>
      <c r="D153" s="832" t="s">
        <v>8077</v>
      </c>
      <c r="E153" s="832" t="s">
        <v>8078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402</v>
      </c>
      <c r="P153" s="837"/>
      <c r="Q153" s="850">
        <v>402</v>
      </c>
    </row>
    <row r="154" spans="1:17" ht="14.45" customHeight="1" x14ac:dyDescent="0.2">
      <c r="A154" s="831" t="s">
        <v>7926</v>
      </c>
      <c r="B154" s="832" t="s">
        <v>7927</v>
      </c>
      <c r="C154" s="832" t="s">
        <v>6412</v>
      </c>
      <c r="D154" s="832" t="s">
        <v>8079</v>
      </c>
      <c r="E154" s="832" t="s">
        <v>8080</v>
      </c>
      <c r="F154" s="849">
        <v>2</v>
      </c>
      <c r="G154" s="849">
        <v>342</v>
      </c>
      <c r="H154" s="849">
        <v>0.28643216080402012</v>
      </c>
      <c r="I154" s="849">
        <v>171</v>
      </c>
      <c r="J154" s="849">
        <v>7</v>
      </c>
      <c r="K154" s="849">
        <v>1194</v>
      </c>
      <c r="L154" s="849">
        <v>1</v>
      </c>
      <c r="M154" s="849">
        <v>170.57142857142858</v>
      </c>
      <c r="N154" s="849">
        <v>8</v>
      </c>
      <c r="O154" s="849">
        <v>1368</v>
      </c>
      <c r="P154" s="837">
        <v>1.1457286432160805</v>
      </c>
      <c r="Q154" s="850">
        <v>171</v>
      </c>
    </row>
    <row r="155" spans="1:17" ht="14.45" customHeight="1" x14ac:dyDescent="0.2">
      <c r="A155" s="831" t="s">
        <v>7926</v>
      </c>
      <c r="B155" s="832" t="s">
        <v>7927</v>
      </c>
      <c r="C155" s="832" t="s">
        <v>6412</v>
      </c>
      <c r="D155" s="832" t="s">
        <v>8081</v>
      </c>
      <c r="E155" s="832" t="s">
        <v>8082</v>
      </c>
      <c r="F155" s="849"/>
      <c r="G155" s="849"/>
      <c r="H155" s="849"/>
      <c r="I155" s="849"/>
      <c r="J155" s="849">
        <v>1</v>
      </c>
      <c r="K155" s="849">
        <v>588</v>
      </c>
      <c r="L155" s="849">
        <v>1</v>
      </c>
      <c r="M155" s="849">
        <v>588</v>
      </c>
      <c r="N155" s="849"/>
      <c r="O155" s="849"/>
      <c r="P155" s="837"/>
      <c r="Q155" s="850"/>
    </row>
    <row r="156" spans="1:17" ht="14.45" customHeight="1" x14ac:dyDescent="0.2">
      <c r="A156" s="831" t="s">
        <v>7926</v>
      </c>
      <c r="B156" s="832" t="s">
        <v>7927</v>
      </c>
      <c r="C156" s="832" t="s">
        <v>6412</v>
      </c>
      <c r="D156" s="832" t="s">
        <v>8083</v>
      </c>
      <c r="E156" s="832" t="s">
        <v>8084</v>
      </c>
      <c r="F156" s="849"/>
      <c r="G156" s="849"/>
      <c r="H156" s="849"/>
      <c r="I156" s="849"/>
      <c r="J156" s="849">
        <v>1</v>
      </c>
      <c r="K156" s="849">
        <v>327</v>
      </c>
      <c r="L156" s="849">
        <v>1</v>
      </c>
      <c r="M156" s="849">
        <v>327</v>
      </c>
      <c r="N156" s="849">
        <v>1</v>
      </c>
      <c r="O156" s="849">
        <v>328</v>
      </c>
      <c r="P156" s="837">
        <v>1.0030581039755351</v>
      </c>
      <c r="Q156" s="850">
        <v>328</v>
      </c>
    </row>
    <row r="157" spans="1:17" ht="14.45" customHeight="1" x14ac:dyDescent="0.2">
      <c r="A157" s="831" t="s">
        <v>7926</v>
      </c>
      <c r="B157" s="832" t="s">
        <v>7927</v>
      </c>
      <c r="C157" s="832" t="s">
        <v>6412</v>
      </c>
      <c r="D157" s="832" t="s">
        <v>8085</v>
      </c>
      <c r="E157" s="832" t="s">
        <v>8086</v>
      </c>
      <c r="F157" s="849">
        <v>6</v>
      </c>
      <c r="G157" s="849">
        <v>1986</v>
      </c>
      <c r="H157" s="849">
        <v>6</v>
      </c>
      <c r="I157" s="849">
        <v>331</v>
      </c>
      <c r="J157" s="849">
        <v>1</v>
      </c>
      <c r="K157" s="849">
        <v>331</v>
      </c>
      <c r="L157" s="849">
        <v>1</v>
      </c>
      <c r="M157" s="849">
        <v>331</v>
      </c>
      <c r="N157" s="849">
        <v>1</v>
      </c>
      <c r="O157" s="849">
        <v>331</v>
      </c>
      <c r="P157" s="837">
        <v>1</v>
      </c>
      <c r="Q157" s="850">
        <v>331</v>
      </c>
    </row>
    <row r="158" spans="1:17" ht="14.45" customHeight="1" x14ac:dyDescent="0.2">
      <c r="A158" s="831" t="s">
        <v>7926</v>
      </c>
      <c r="B158" s="832" t="s">
        <v>7927</v>
      </c>
      <c r="C158" s="832" t="s">
        <v>6412</v>
      </c>
      <c r="D158" s="832" t="s">
        <v>8087</v>
      </c>
      <c r="E158" s="832" t="s">
        <v>8088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277</v>
      </c>
      <c r="P158" s="837"/>
      <c r="Q158" s="850">
        <v>277</v>
      </c>
    </row>
    <row r="159" spans="1:17" ht="14.45" customHeight="1" x14ac:dyDescent="0.2">
      <c r="A159" s="831" t="s">
        <v>7926</v>
      </c>
      <c r="B159" s="832" t="s">
        <v>7927</v>
      </c>
      <c r="C159" s="832" t="s">
        <v>6412</v>
      </c>
      <c r="D159" s="832" t="s">
        <v>8089</v>
      </c>
      <c r="E159" s="832" t="s">
        <v>8090</v>
      </c>
      <c r="F159" s="849">
        <v>585</v>
      </c>
      <c r="G159" s="849">
        <v>16965</v>
      </c>
      <c r="H159" s="849">
        <v>0.86029411764705888</v>
      </c>
      <c r="I159" s="849">
        <v>29</v>
      </c>
      <c r="J159" s="849">
        <v>680</v>
      </c>
      <c r="K159" s="849">
        <v>19720</v>
      </c>
      <c r="L159" s="849">
        <v>1</v>
      </c>
      <c r="M159" s="849">
        <v>29</v>
      </c>
      <c r="N159" s="849">
        <v>771</v>
      </c>
      <c r="O159" s="849">
        <v>22359</v>
      </c>
      <c r="P159" s="837">
        <v>1.1338235294117647</v>
      </c>
      <c r="Q159" s="850">
        <v>29</v>
      </c>
    </row>
    <row r="160" spans="1:17" ht="14.45" customHeight="1" x14ac:dyDescent="0.2">
      <c r="A160" s="831" t="s">
        <v>7926</v>
      </c>
      <c r="B160" s="832" t="s">
        <v>7927</v>
      </c>
      <c r="C160" s="832" t="s">
        <v>6412</v>
      </c>
      <c r="D160" s="832" t="s">
        <v>8091</v>
      </c>
      <c r="E160" s="832" t="s">
        <v>8092</v>
      </c>
      <c r="F160" s="849">
        <v>118</v>
      </c>
      <c r="G160" s="849">
        <v>21004</v>
      </c>
      <c r="H160" s="849">
        <v>0.921875</v>
      </c>
      <c r="I160" s="849">
        <v>178</v>
      </c>
      <c r="J160" s="849">
        <v>128</v>
      </c>
      <c r="K160" s="849">
        <v>22784</v>
      </c>
      <c r="L160" s="849">
        <v>1</v>
      </c>
      <c r="M160" s="849">
        <v>178</v>
      </c>
      <c r="N160" s="849">
        <v>433</v>
      </c>
      <c r="O160" s="849">
        <v>77507</v>
      </c>
      <c r="P160" s="837">
        <v>3.4018170646067416</v>
      </c>
      <c r="Q160" s="850">
        <v>179</v>
      </c>
    </row>
    <row r="161" spans="1:17" ht="14.45" customHeight="1" x14ac:dyDescent="0.2">
      <c r="A161" s="831" t="s">
        <v>7926</v>
      </c>
      <c r="B161" s="832" t="s">
        <v>7927</v>
      </c>
      <c r="C161" s="832" t="s">
        <v>6412</v>
      </c>
      <c r="D161" s="832" t="s">
        <v>8093</v>
      </c>
      <c r="E161" s="832" t="s">
        <v>3247</v>
      </c>
      <c r="F161" s="849">
        <v>1</v>
      </c>
      <c r="G161" s="849">
        <v>199</v>
      </c>
      <c r="H161" s="849">
        <v>1</v>
      </c>
      <c r="I161" s="849">
        <v>199</v>
      </c>
      <c r="J161" s="849">
        <v>1</v>
      </c>
      <c r="K161" s="849">
        <v>199</v>
      </c>
      <c r="L161" s="849">
        <v>1</v>
      </c>
      <c r="M161" s="849">
        <v>199</v>
      </c>
      <c r="N161" s="849"/>
      <c r="O161" s="849"/>
      <c r="P161" s="837"/>
      <c r="Q161" s="850"/>
    </row>
    <row r="162" spans="1:17" ht="14.45" customHeight="1" x14ac:dyDescent="0.2">
      <c r="A162" s="831" t="s">
        <v>7926</v>
      </c>
      <c r="B162" s="832" t="s">
        <v>7927</v>
      </c>
      <c r="C162" s="832" t="s">
        <v>6412</v>
      </c>
      <c r="D162" s="832" t="s">
        <v>8094</v>
      </c>
      <c r="E162" s="832" t="s">
        <v>8095</v>
      </c>
      <c r="F162" s="849">
        <v>55</v>
      </c>
      <c r="G162" s="849">
        <v>825</v>
      </c>
      <c r="H162" s="849">
        <v>3.0109489051094891</v>
      </c>
      <c r="I162" s="849">
        <v>15</v>
      </c>
      <c r="J162" s="849">
        <v>18</v>
      </c>
      <c r="K162" s="849">
        <v>274</v>
      </c>
      <c r="L162" s="849">
        <v>1</v>
      </c>
      <c r="M162" s="849">
        <v>15.222222222222221</v>
      </c>
      <c r="N162" s="849">
        <v>39</v>
      </c>
      <c r="O162" s="849">
        <v>624</v>
      </c>
      <c r="P162" s="837">
        <v>2.2773722627737225</v>
      </c>
      <c r="Q162" s="850">
        <v>16</v>
      </c>
    </row>
    <row r="163" spans="1:17" ht="14.45" customHeight="1" x14ac:dyDescent="0.2">
      <c r="A163" s="831" t="s">
        <v>7926</v>
      </c>
      <c r="B163" s="832" t="s">
        <v>7927</v>
      </c>
      <c r="C163" s="832" t="s">
        <v>6412</v>
      </c>
      <c r="D163" s="832" t="s">
        <v>8096</v>
      </c>
      <c r="E163" s="832" t="s">
        <v>8097</v>
      </c>
      <c r="F163" s="849">
        <v>860</v>
      </c>
      <c r="G163" s="849">
        <v>16340</v>
      </c>
      <c r="H163" s="849">
        <v>0.76995570634247479</v>
      </c>
      <c r="I163" s="849">
        <v>19</v>
      </c>
      <c r="J163" s="849">
        <v>1102</v>
      </c>
      <c r="K163" s="849">
        <v>21222</v>
      </c>
      <c r="L163" s="849">
        <v>1</v>
      </c>
      <c r="M163" s="849">
        <v>19.25771324863884</v>
      </c>
      <c r="N163" s="849">
        <v>1463</v>
      </c>
      <c r="O163" s="849">
        <v>29260</v>
      </c>
      <c r="P163" s="837">
        <v>1.3787578927528037</v>
      </c>
      <c r="Q163" s="850">
        <v>20</v>
      </c>
    </row>
    <row r="164" spans="1:17" ht="14.45" customHeight="1" x14ac:dyDescent="0.2">
      <c r="A164" s="831" t="s">
        <v>7926</v>
      </c>
      <c r="B164" s="832" t="s">
        <v>7927</v>
      </c>
      <c r="C164" s="832" t="s">
        <v>6412</v>
      </c>
      <c r="D164" s="832" t="s">
        <v>8098</v>
      </c>
      <c r="E164" s="832" t="s">
        <v>8099</v>
      </c>
      <c r="F164" s="849">
        <v>1634</v>
      </c>
      <c r="G164" s="849">
        <v>32680</v>
      </c>
      <c r="H164" s="849">
        <v>0.94396302715193525</v>
      </c>
      <c r="I164" s="849">
        <v>20</v>
      </c>
      <c r="J164" s="849">
        <v>1731</v>
      </c>
      <c r="K164" s="849">
        <v>34620</v>
      </c>
      <c r="L164" s="849">
        <v>1</v>
      </c>
      <c r="M164" s="849">
        <v>20</v>
      </c>
      <c r="N164" s="849">
        <v>2098</v>
      </c>
      <c r="O164" s="849">
        <v>41960</v>
      </c>
      <c r="P164" s="837">
        <v>1.2120161756210284</v>
      </c>
      <c r="Q164" s="850">
        <v>20</v>
      </c>
    </row>
    <row r="165" spans="1:17" ht="14.45" customHeight="1" x14ac:dyDescent="0.2">
      <c r="A165" s="831" t="s">
        <v>7926</v>
      </c>
      <c r="B165" s="832" t="s">
        <v>7927</v>
      </c>
      <c r="C165" s="832" t="s">
        <v>6412</v>
      </c>
      <c r="D165" s="832" t="s">
        <v>8100</v>
      </c>
      <c r="E165" s="832" t="s">
        <v>8101</v>
      </c>
      <c r="F165" s="849">
        <v>2</v>
      </c>
      <c r="G165" s="849">
        <v>372</v>
      </c>
      <c r="H165" s="849">
        <v>2</v>
      </c>
      <c r="I165" s="849">
        <v>186</v>
      </c>
      <c r="J165" s="849">
        <v>1</v>
      </c>
      <c r="K165" s="849">
        <v>186</v>
      </c>
      <c r="L165" s="849">
        <v>1</v>
      </c>
      <c r="M165" s="849">
        <v>186</v>
      </c>
      <c r="N165" s="849">
        <v>1</v>
      </c>
      <c r="O165" s="849">
        <v>187</v>
      </c>
      <c r="P165" s="837">
        <v>1.0053763440860215</v>
      </c>
      <c r="Q165" s="850">
        <v>187</v>
      </c>
    </row>
    <row r="166" spans="1:17" ht="14.45" customHeight="1" x14ac:dyDescent="0.2">
      <c r="A166" s="831" t="s">
        <v>7926</v>
      </c>
      <c r="B166" s="832" t="s">
        <v>7927</v>
      </c>
      <c r="C166" s="832" t="s">
        <v>6412</v>
      </c>
      <c r="D166" s="832" t="s">
        <v>8102</v>
      </c>
      <c r="E166" s="832" t="s">
        <v>8103</v>
      </c>
      <c r="F166" s="849"/>
      <c r="G166" s="849"/>
      <c r="H166" s="849"/>
      <c r="I166" s="849"/>
      <c r="J166" s="849">
        <v>2</v>
      </c>
      <c r="K166" s="849">
        <v>378</v>
      </c>
      <c r="L166" s="849">
        <v>1</v>
      </c>
      <c r="M166" s="849">
        <v>189</v>
      </c>
      <c r="N166" s="849">
        <v>1</v>
      </c>
      <c r="O166" s="849">
        <v>190</v>
      </c>
      <c r="P166" s="837">
        <v>0.50264550264550267</v>
      </c>
      <c r="Q166" s="850">
        <v>190</v>
      </c>
    </row>
    <row r="167" spans="1:17" ht="14.45" customHeight="1" x14ac:dyDescent="0.2">
      <c r="A167" s="831" t="s">
        <v>7926</v>
      </c>
      <c r="B167" s="832" t="s">
        <v>7927</v>
      </c>
      <c r="C167" s="832" t="s">
        <v>6412</v>
      </c>
      <c r="D167" s="832" t="s">
        <v>8104</v>
      </c>
      <c r="E167" s="832" t="s">
        <v>8105</v>
      </c>
      <c r="F167" s="849"/>
      <c r="G167" s="849"/>
      <c r="H167" s="849"/>
      <c r="I167" s="849"/>
      <c r="J167" s="849">
        <v>1</v>
      </c>
      <c r="K167" s="849">
        <v>268</v>
      </c>
      <c r="L167" s="849">
        <v>1</v>
      </c>
      <c r="M167" s="849">
        <v>268</v>
      </c>
      <c r="N167" s="849"/>
      <c r="O167" s="849"/>
      <c r="P167" s="837"/>
      <c r="Q167" s="850"/>
    </row>
    <row r="168" spans="1:17" ht="14.45" customHeight="1" x14ac:dyDescent="0.2">
      <c r="A168" s="831" t="s">
        <v>7926</v>
      </c>
      <c r="B168" s="832" t="s">
        <v>7927</v>
      </c>
      <c r="C168" s="832" t="s">
        <v>6412</v>
      </c>
      <c r="D168" s="832" t="s">
        <v>8106</v>
      </c>
      <c r="E168" s="832" t="s">
        <v>8107</v>
      </c>
      <c r="F168" s="849">
        <v>2</v>
      </c>
      <c r="G168" s="849">
        <v>326</v>
      </c>
      <c r="H168" s="849"/>
      <c r="I168" s="849">
        <v>163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7926</v>
      </c>
      <c r="B169" s="832" t="s">
        <v>7927</v>
      </c>
      <c r="C169" s="832" t="s">
        <v>6412</v>
      </c>
      <c r="D169" s="832" t="s">
        <v>8108</v>
      </c>
      <c r="E169" s="832" t="s">
        <v>8109</v>
      </c>
      <c r="F169" s="849">
        <v>2</v>
      </c>
      <c r="G169" s="849">
        <v>348</v>
      </c>
      <c r="H169" s="849">
        <v>0.33429394812680113</v>
      </c>
      <c r="I169" s="849">
        <v>174</v>
      </c>
      <c r="J169" s="849">
        <v>6</v>
      </c>
      <c r="K169" s="849">
        <v>1041</v>
      </c>
      <c r="L169" s="849">
        <v>1</v>
      </c>
      <c r="M169" s="849">
        <v>173.5</v>
      </c>
      <c r="N169" s="849">
        <v>8</v>
      </c>
      <c r="O169" s="849">
        <v>1392</v>
      </c>
      <c r="P169" s="837">
        <v>1.3371757925072045</v>
      </c>
      <c r="Q169" s="850">
        <v>174</v>
      </c>
    </row>
    <row r="170" spans="1:17" ht="14.45" customHeight="1" x14ac:dyDescent="0.2">
      <c r="A170" s="831" t="s">
        <v>7926</v>
      </c>
      <c r="B170" s="832" t="s">
        <v>7927</v>
      </c>
      <c r="C170" s="832" t="s">
        <v>6412</v>
      </c>
      <c r="D170" s="832" t="s">
        <v>8110</v>
      </c>
      <c r="E170" s="832" t="s">
        <v>8111</v>
      </c>
      <c r="F170" s="849">
        <v>216</v>
      </c>
      <c r="G170" s="849">
        <v>18144</v>
      </c>
      <c r="H170" s="849">
        <v>0.86399999999999999</v>
      </c>
      <c r="I170" s="849">
        <v>84</v>
      </c>
      <c r="J170" s="849">
        <v>250</v>
      </c>
      <c r="K170" s="849">
        <v>21000</v>
      </c>
      <c r="L170" s="849">
        <v>1</v>
      </c>
      <c r="M170" s="849">
        <v>84</v>
      </c>
      <c r="N170" s="849">
        <v>301</v>
      </c>
      <c r="O170" s="849">
        <v>25284</v>
      </c>
      <c r="P170" s="837">
        <v>1.204</v>
      </c>
      <c r="Q170" s="850">
        <v>84</v>
      </c>
    </row>
    <row r="171" spans="1:17" ht="14.45" customHeight="1" x14ac:dyDescent="0.2">
      <c r="A171" s="831" t="s">
        <v>7926</v>
      </c>
      <c r="B171" s="832" t="s">
        <v>7927</v>
      </c>
      <c r="C171" s="832" t="s">
        <v>6412</v>
      </c>
      <c r="D171" s="832" t="s">
        <v>8112</v>
      </c>
      <c r="E171" s="832" t="s">
        <v>8113</v>
      </c>
      <c r="F171" s="849">
        <v>1</v>
      </c>
      <c r="G171" s="849">
        <v>265</v>
      </c>
      <c r="H171" s="849"/>
      <c r="I171" s="849">
        <v>265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7926</v>
      </c>
      <c r="B172" s="832" t="s">
        <v>7927</v>
      </c>
      <c r="C172" s="832" t="s">
        <v>6412</v>
      </c>
      <c r="D172" s="832" t="s">
        <v>8114</v>
      </c>
      <c r="E172" s="832" t="s">
        <v>8115</v>
      </c>
      <c r="F172" s="849">
        <v>3</v>
      </c>
      <c r="G172" s="849">
        <v>234</v>
      </c>
      <c r="H172" s="849">
        <v>1</v>
      </c>
      <c r="I172" s="849">
        <v>78</v>
      </c>
      <c r="J172" s="849">
        <v>3</v>
      </c>
      <c r="K172" s="849">
        <v>234</v>
      </c>
      <c r="L172" s="849">
        <v>1</v>
      </c>
      <c r="M172" s="849">
        <v>78</v>
      </c>
      <c r="N172" s="849"/>
      <c r="O172" s="849"/>
      <c r="P172" s="837"/>
      <c r="Q172" s="850"/>
    </row>
    <row r="173" spans="1:17" ht="14.45" customHeight="1" x14ac:dyDescent="0.2">
      <c r="A173" s="831" t="s">
        <v>7926</v>
      </c>
      <c r="B173" s="832" t="s">
        <v>7927</v>
      </c>
      <c r="C173" s="832" t="s">
        <v>6412</v>
      </c>
      <c r="D173" s="832" t="s">
        <v>8116</v>
      </c>
      <c r="E173" s="832" t="s">
        <v>8117</v>
      </c>
      <c r="F173" s="849">
        <v>2</v>
      </c>
      <c r="G173" s="849">
        <v>602</v>
      </c>
      <c r="H173" s="849">
        <v>2</v>
      </c>
      <c r="I173" s="849">
        <v>301</v>
      </c>
      <c r="J173" s="849">
        <v>1</v>
      </c>
      <c r="K173" s="849">
        <v>301</v>
      </c>
      <c r="L173" s="849">
        <v>1</v>
      </c>
      <c r="M173" s="849">
        <v>301</v>
      </c>
      <c r="N173" s="849">
        <v>3</v>
      </c>
      <c r="O173" s="849">
        <v>906</v>
      </c>
      <c r="P173" s="837">
        <v>3.0099667774086378</v>
      </c>
      <c r="Q173" s="850">
        <v>302</v>
      </c>
    </row>
    <row r="174" spans="1:17" ht="14.45" customHeight="1" x14ac:dyDescent="0.2">
      <c r="A174" s="831" t="s">
        <v>7926</v>
      </c>
      <c r="B174" s="832" t="s">
        <v>7927</v>
      </c>
      <c r="C174" s="832" t="s">
        <v>6412</v>
      </c>
      <c r="D174" s="832" t="s">
        <v>8118</v>
      </c>
      <c r="E174" s="832" t="s">
        <v>8119</v>
      </c>
      <c r="F174" s="849">
        <v>5</v>
      </c>
      <c r="G174" s="849">
        <v>105</v>
      </c>
      <c r="H174" s="849">
        <v>1.2068965517241379</v>
      </c>
      <c r="I174" s="849">
        <v>21</v>
      </c>
      <c r="J174" s="849">
        <v>4</v>
      </c>
      <c r="K174" s="849">
        <v>87</v>
      </c>
      <c r="L174" s="849">
        <v>1</v>
      </c>
      <c r="M174" s="849">
        <v>21.75</v>
      </c>
      <c r="N174" s="849">
        <v>14</v>
      </c>
      <c r="O174" s="849">
        <v>308</v>
      </c>
      <c r="P174" s="837">
        <v>3.5402298850574714</v>
      </c>
      <c r="Q174" s="850">
        <v>22</v>
      </c>
    </row>
    <row r="175" spans="1:17" ht="14.45" customHeight="1" x14ac:dyDescent="0.2">
      <c r="A175" s="831" t="s">
        <v>7926</v>
      </c>
      <c r="B175" s="832" t="s">
        <v>7927</v>
      </c>
      <c r="C175" s="832" t="s">
        <v>6412</v>
      </c>
      <c r="D175" s="832" t="s">
        <v>8120</v>
      </c>
      <c r="E175" s="832" t="s">
        <v>8121</v>
      </c>
      <c r="F175" s="849">
        <v>181</v>
      </c>
      <c r="G175" s="849">
        <v>3982</v>
      </c>
      <c r="H175" s="849">
        <v>0.94270833333333337</v>
      </c>
      <c r="I175" s="849">
        <v>22</v>
      </c>
      <c r="J175" s="849">
        <v>192</v>
      </c>
      <c r="K175" s="849">
        <v>4224</v>
      </c>
      <c r="L175" s="849">
        <v>1</v>
      </c>
      <c r="M175" s="849">
        <v>22</v>
      </c>
      <c r="N175" s="849">
        <v>239</v>
      </c>
      <c r="O175" s="849">
        <v>5258</v>
      </c>
      <c r="P175" s="837">
        <v>1.2447916666666667</v>
      </c>
      <c r="Q175" s="850">
        <v>22</v>
      </c>
    </row>
    <row r="176" spans="1:17" ht="14.45" customHeight="1" x14ac:dyDescent="0.2">
      <c r="A176" s="831" t="s">
        <v>7926</v>
      </c>
      <c r="B176" s="832" t="s">
        <v>7927</v>
      </c>
      <c r="C176" s="832" t="s">
        <v>6412</v>
      </c>
      <c r="D176" s="832" t="s">
        <v>8122</v>
      </c>
      <c r="E176" s="832" t="s">
        <v>8123</v>
      </c>
      <c r="F176" s="849"/>
      <c r="G176" s="849"/>
      <c r="H176" s="849"/>
      <c r="I176" s="849"/>
      <c r="J176" s="849">
        <v>1</v>
      </c>
      <c r="K176" s="849">
        <v>172</v>
      </c>
      <c r="L176" s="849">
        <v>1</v>
      </c>
      <c r="M176" s="849">
        <v>172</v>
      </c>
      <c r="N176" s="849"/>
      <c r="O176" s="849"/>
      <c r="P176" s="837"/>
      <c r="Q176" s="850"/>
    </row>
    <row r="177" spans="1:17" ht="14.45" customHeight="1" x14ac:dyDescent="0.2">
      <c r="A177" s="831" t="s">
        <v>7926</v>
      </c>
      <c r="B177" s="832" t="s">
        <v>7927</v>
      </c>
      <c r="C177" s="832" t="s">
        <v>6412</v>
      </c>
      <c r="D177" s="832" t="s">
        <v>8124</v>
      </c>
      <c r="E177" s="832" t="s">
        <v>8125</v>
      </c>
      <c r="F177" s="849">
        <v>18</v>
      </c>
      <c r="G177" s="849">
        <v>8910</v>
      </c>
      <c r="H177" s="849"/>
      <c r="I177" s="849">
        <v>495</v>
      </c>
      <c r="J177" s="849"/>
      <c r="K177" s="849"/>
      <c r="L177" s="849"/>
      <c r="M177" s="849"/>
      <c r="N177" s="849">
        <v>3</v>
      </c>
      <c r="O177" s="849">
        <v>1485</v>
      </c>
      <c r="P177" s="837"/>
      <c r="Q177" s="850">
        <v>495</v>
      </c>
    </row>
    <row r="178" spans="1:17" ht="14.45" customHeight="1" x14ac:dyDescent="0.2">
      <c r="A178" s="831" t="s">
        <v>7926</v>
      </c>
      <c r="B178" s="832" t="s">
        <v>7927</v>
      </c>
      <c r="C178" s="832" t="s">
        <v>6412</v>
      </c>
      <c r="D178" s="832" t="s">
        <v>8126</v>
      </c>
      <c r="E178" s="832" t="s">
        <v>8127</v>
      </c>
      <c r="F178" s="849">
        <v>32</v>
      </c>
      <c r="G178" s="849">
        <v>18528</v>
      </c>
      <c r="H178" s="849"/>
      <c r="I178" s="849">
        <v>579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7926</v>
      </c>
      <c r="B179" s="832" t="s">
        <v>7927</v>
      </c>
      <c r="C179" s="832" t="s">
        <v>6412</v>
      </c>
      <c r="D179" s="832" t="s">
        <v>8128</v>
      </c>
      <c r="E179" s="832" t="s">
        <v>8129</v>
      </c>
      <c r="F179" s="849"/>
      <c r="G179" s="849"/>
      <c r="H179" s="849"/>
      <c r="I179" s="849"/>
      <c r="J179" s="849">
        <v>1</v>
      </c>
      <c r="K179" s="849">
        <v>192</v>
      </c>
      <c r="L179" s="849">
        <v>1</v>
      </c>
      <c r="M179" s="849">
        <v>192</v>
      </c>
      <c r="N179" s="849">
        <v>2</v>
      </c>
      <c r="O179" s="849">
        <v>384</v>
      </c>
      <c r="P179" s="837">
        <v>2</v>
      </c>
      <c r="Q179" s="850">
        <v>192</v>
      </c>
    </row>
    <row r="180" spans="1:17" ht="14.45" customHeight="1" x14ac:dyDescent="0.2">
      <c r="A180" s="831" t="s">
        <v>7926</v>
      </c>
      <c r="B180" s="832" t="s">
        <v>7927</v>
      </c>
      <c r="C180" s="832" t="s">
        <v>6412</v>
      </c>
      <c r="D180" s="832" t="s">
        <v>8130</v>
      </c>
      <c r="E180" s="832" t="s">
        <v>8131</v>
      </c>
      <c r="F180" s="849">
        <v>1</v>
      </c>
      <c r="G180" s="849">
        <v>205</v>
      </c>
      <c r="H180" s="849">
        <v>0.2</v>
      </c>
      <c r="I180" s="849">
        <v>205</v>
      </c>
      <c r="J180" s="849">
        <v>5</v>
      </c>
      <c r="K180" s="849">
        <v>1025</v>
      </c>
      <c r="L180" s="849">
        <v>1</v>
      </c>
      <c r="M180" s="849">
        <v>205</v>
      </c>
      <c r="N180" s="849"/>
      <c r="O180" s="849"/>
      <c r="P180" s="837"/>
      <c r="Q180" s="850"/>
    </row>
    <row r="181" spans="1:17" ht="14.45" customHeight="1" x14ac:dyDescent="0.2">
      <c r="A181" s="831" t="s">
        <v>7926</v>
      </c>
      <c r="B181" s="832" t="s">
        <v>7927</v>
      </c>
      <c r="C181" s="832" t="s">
        <v>6412</v>
      </c>
      <c r="D181" s="832" t="s">
        <v>8132</v>
      </c>
      <c r="E181" s="832" t="s">
        <v>8133</v>
      </c>
      <c r="F181" s="849">
        <v>2</v>
      </c>
      <c r="G181" s="849">
        <v>336</v>
      </c>
      <c r="H181" s="849">
        <v>0.12518628912071536</v>
      </c>
      <c r="I181" s="849">
        <v>168</v>
      </c>
      <c r="J181" s="849">
        <v>16</v>
      </c>
      <c r="K181" s="849">
        <v>2684</v>
      </c>
      <c r="L181" s="849">
        <v>1</v>
      </c>
      <c r="M181" s="849">
        <v>167.75</v>
      </c>
      <c r="N181" s="849">
        <v>6</v>
      </c>
      <c r="O181" s="849">
        <v>1008</v>
      </c>
      <c r="P181" s="837">
        <v>0.37555886736214605</v>
      </c>
      <c r="Q181" s="850">
        <v>168</v>
      </c>
    </row>
    <row r="182" spans="1:17" ht="14.45" customHeight="1" x14ac:dyDescent="0.2">
      <c r="A182" s="831" t="s">
        <v>7926</v>
      </c>
      <c r="B182" s="832" t="s">
        <v>7927</v>
      </c>
      <c r="C182" s="832" t="s">
        <v>6412</v>
      </c>
      <c r="D182" s="832" t="s">
        <v>8134</v>
      </c>
      <c r="E182" s="832" t="s">
        <v>8135</v>
      </c>
      <c r="F182" s="849">
        <v>1</v>
      </c>
      <c r="G182" s="849">
        <v>265</v>
      </c>
      <c r="H182" s="849"/>
      <c r="I182" s="849">
        <v>265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7926</v>
      </c>
      <c r="B183" s="832" t="s">
        <v>7927</v>
      </c>
      <c r="C183" s="832" t="s">
        <v>6412</v>
      </c>
      <c r="D183" s="832" t="s">
        <v>8136</v>
      </c>
      <c r="E183" s="832" t="s">
        <v>8137</v>
      </c>
      <c r="F183" s="849"/>
      <c r="G183" s="849"/>
      <c r="H183" s="849"/>
      <c r="I183" s="849"/>
      <c r="J183" s="849">
        <v>3</v>
      </c>
      <c r="K183" s="849">
        <v>381</v>
      </c>
      <c r="L183" s="849">
        <v>1</v>
      </c>
      <c r="M183" s="849">
        <v>127</v>
      </c>
      <c r="N183" s="849">
        <v>11</v>
      </c>
      <c r="O183" s="849">
        <v>1397</v>
      </c>
      <c r="P183" s="837">
        <v>3.6666666666666665</v>
      </c>
      <c r="Q183" s="850">
        <v>127</v>
      </c>
    </row>
    <row r="184" spans="1:17" ht="14.45" customHeight="1" x14ac:dyDescent="0.2">
      <c r="A184" s="831" t="s">
        <v>7926</v>
      </c>
      <c r="B184" s="832" t="s">
        <v>7927</v>
      </c>
      <c r="C184" s="832" t="s">
        <v>6412</v>
      </c>
      <c r="D184" s="832" t="s">
        <v>8138</v>
      </c>
      <c r="E184" s="832" t="s">
        <v>8139</v>
      </c>
      <c r="F184" s="849">
        <v>1</v>
      </c>
      <c r="G184" s="849">
        <v>265</v>
      </c>
      <c r="H184" s="849"/>
      <c r="I184" s="849">
        <v>265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7926</v>
      </c>
      <c r="B185" s="832" t="s">
        <v>7927</v>
      </c>
      <c r="C185" s="832" t="s">
        <v>6412</v>
      </c>
      <c r="D185" s="832" t="s">
        <v>8140</v>
      </c>
      <c r="E185" s="832" t="s">
        <v>8141</v>
      </c>
      <c r="F185" s="849">
        <v>1</v>
      </c>
      <c r="G185" s="849">
        <v>310</v>
      </c>
      <c r="H185" s="849"/>
      <c r="I185" s="849">
        <v>310</v>
      </c>
      <c r="J185" s="849"/>
      <c r="K185" s="849"/>
      <c r="L185" s="849"/>
      <c r="M185" s="849"/>
      <c r="N185" s="849">
        <v>2</v>
      </c>
      <c r="O185" s="849">
        <v>620</v>
      </c>
      <c r="P185" s="837"/>
      <c r="Q185" s="850">
        <v>310</v>
      </c>
    </row>
    <row r="186" spans="1:17" ht="14.45" customHeight="1" x14ac:dyDescent="0.2">
      <c r="A186" s="831" t="s">
        <v>7926</v>
      </c>
      <c r="B186" s="832" t="s">
        <v>7927</v>
      </c>
      <c r="C186" s="832" t="s">
        <v>6412</v>
      </c>
      <c r="D186" s="832" t="s">
        <v>8142</v>
      </c>
      <c r="E186" s="832" t="s">
        <v>8143</v>
      </c>
      <c r="F186" s="849">
        <v>35</v>
      </c>
      <c r="G186" s="849">
        <v>805</v>
      </c>
      <c r="H186" s="849">
        <v>1.75</v>
      </c>
      <c r="I186" s="849">
        <v>23</v>
      </c>
      <c r="J186" s="849">
        <v>20</v>
      </c>
      <c r="K186" s="849">
        <v>460</v>
      </c>
      <c r="L186" s="849">
        <v>1</v>
      </c>
      <c r="M186" s="849">
        <v>23</v>
      </c>
      <c r="N186" s="849">
        <v>29</v>
      </c>
      <c r="O186" s="849">
        <v>667</v>
      </c>
      <c r="P186" s="837">
        <v>1.45</v>
      </c>
      <c r="Q186" s="850">
        <v>23</v>
      </c>
    </row>
    <row r="187" spans="1:17" ht="14.45" customHeight="1" x14ac:dyDescent="0.2">
      <c r="A187" s="831" t="s">
        <v>7926</v>
      </c>
      <c r="B187" s="832" t="s">
        <v>7927</v>
      </c>
      <c r="C187" s="832" t="s">
        <v>6412</v>
      </c>
      <c r="D187" s="832" t="s">
        <v>8144</v>
      </c>
      <c r="E187" s="832" t="s">
        <v>8145</v>
      </c>
      <c r="F187" s="849">
        <v>23</v>
      </c>
      <c r="G187" s="849">
        <v>391</v>
      </c>
      <c r="H187" s="849">
        <v>0.46</v>
      </c>
      <c r="I187" s="849">
        <v>17</v>
      </c>
      <c r="J187" s="849">
        <v>50</v>
      </c>
      <c r="K187" s="849">
        <v>850</v>
      </c>
      <c r="L187" s="849">
        <v>1</v>
      </c>
      <c r="M187" s="849">
        <v>17</v>
      </c>
      <c r="N187" s="849">
        <v>40</v>
      </c>
      <c r="O187" s="849">
        <v>680</v>
      </c>
      <c r="P187" s="837">
        <v>0.8</v>
      </c>
      <c r="Q187" s="850">
        <v>17</v>
      </c>
    </row>
    <row r="188" spans="1:17" ht="14.45" customHeight="1" x14ac:dyDescent="0.2">
      <c r="A188" s="831" t="s">
        <v>7926</v>
      </c>
      <c r="B188" s="832" t="s">
        <v>7927</v>
      </c>
      <c r="C188" s="832" t="s">
        <v>6412</v>
      </c>
      <c r="D188" s="832" t="s">
        <v>8146</v>
      </c>
      <c r="E188" s="832" t="s">
        <v>8147</v>
      </c>
      <c r="F188" s="849"/>
      <c r="G188" s="849"/>
      <c r="H188" s="849"/>
      <c r="I188" s="849"/>
      <c r="J188" s="849">
        <v>2</v>
      </c>
      <c r="K188" s="849">
        <v>334</v>
      </c>
      <c r="L188" s="849">
        <v>1</v>
      </c>
      <c r="M188" s="849">
        <v>167</v>
      </c>
      <c r="N188" s="849"/>
      <c r="O188" s="849"/>
      <c r="P188" s="837"/>
      <c r="Q188" s="850"/>
    </row>
    <row r="189" spans="1:17" ht="14.45" customHeight="1" x14ac:dyDescent="0.2">
      <c r="A189" s="831" t="s">
        <v>7926</v>
      </c>
      <c r="B189" s="832" t="s">
        <v>7927</v>
      </c>
      <c r="C189" s="832" t="s">
        <v>6412</v>
      </c>
      <c r="D189" s="832" t="s">
        <v>8148</v>
      </c>
      <c r="E189" s="832" t="s">
        <v>8149</v>
      </c>
      <c r="F189" s="849">
        <v>8</v>
      </c>
      <c r="G189" s="849">
        <v>1064</v>
      </c>
      <c r="H189" s="849">
        <v>2</v>
      </c>
      <c r="I189" s="849">
        <v>133</v>
      </c>
      <c r="J189" s="849">
        <v>4</v>
      </c>
      <c r="K189" s="849">
        <v>532</v>
      </c>
      <c r="L189" s="849">
        <v>1</v>
      </c>
      <c r="M189" s="849">
        <v>133</v>
      </c>
      <c r="N189" s="849">
        <v>4</v>
      </c>
      <c r="O189" s="849">
        <v>536</v>
      </c>
      <c r="P189" s="837">
        <v>1.0075187969924813</v>
      </c>
      <c r="Q189" s="850">
        <v>134</v>
      </c>
    </row>
    <row r="190" spans="1:17" ht="14.45" customHeight="1" x14ac:dyDescent="0.2">
      <c r="A190" s="831" t="s">
        <v>7926</v>
      </c>
      <c r="B190" s="832" t="s">
        <v>7927</v>
      </c>
      <c r="C190" s="832" t="s">
        <v>6412</v>
      </c>
      <c r="D190" s="832" t="s">
        <v>8150</v>
      </c>
      <c r="E190" s="832" t="s">
        <v>8151</v>
      </c>
      <c r="F190" s="849">
        <v>3</v>
      </c>
      <c r="G190" s="849">
        <v>1953</v>
      </c>
      <c r="H190" s="849"/>
      <c r="I190" s="849">
        <v>651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7926</v>
      </c>
      <c r="B191" s="832" t="s">
        <v>7927</v>
      </c>
      <c r="C191" s="832" t="s">
        <v>6412</v>
      </c>
      <c r="D191" s="832" t="s">
        <v>8152</v>
      </c>
      <c r="E191" s="832" t="s">
        <v>8153</v>
      </c>
      <c r="F191" s="849">
        <v>523</v>
      </c>
      <c r="G191" s="849">
        <v>153762</v>
      </c>
      <c r="H191" s="849">
        <v>1.0724837832182466</v>
      </c>
      <c r="I191" s="849">
        <v>294</v>
      </c>
      <c r="J191" s="849">
        <v>486</v>
      </c>
      <c r="K191" s="849">
        <v>143370</v>
      </c>
      <c r="L191" s="849">
        <v>1</v>
      </c>
      <c r="M191" s="849">
        <v>295</v>
      </c>
      <c r="N191" s="849">
        <v>566</v>
      </c>
      <c r="O191" s="849">
        <v>167536</v>
      </c>
      <c r="P191" s="837">
        <v>1.1685568807979354</v>
      </c>
      <c r="Q191" s="850">
        <v>296</v>
      </c>
    </row>
    <row r="192" spans="1:17" ht="14.45" customHeight="1" x14ac:dyDescent="0.2">
      <c r="A192" s="831" t="s">
        <v>7926</v>
      </c>
      <c r="B192" s="832" t="s">
        <v>7927</v>
      </c>
      <c r="C192" s="832" t="s">
        <v>6412</v>
      </c>
      <c r="D192" s="832" t="s">
        <v>8154</v>
      </c>
      <c r="E192" s="832" t="s">
        <v>8155</v>
      </c>
      <c r="F192" s="849">
        <v>2</v>
      </c>
      <c r="G192" s="849">
        <v>56</v>
      </c>
      <c r="H192" s="849"/>
      <c r="I192" s="849">
        <v>28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7926</v>
      </c>
      <c r="B193" s="832" t="s">
        <v>7927</v>
      </c>
      <c r="C193" s="832" t="s">
        <v>6412</v>
      </c>
      <c r="D193" s="832" t="s">
        <v>8156</v>
      </c>
      <c r="E193" s="832" t="s">
        <v>8157</v>
      </c>
      <c r="F193" s="849">
        <v>20</v>
      </c>
      <c r="G193" s="849">
        <v>900</v>
      </c>
      <c r="H193" s="849">
        <v>0.64516129032258063</v>
      </c>
      <c r="I193" s="849">
        <v>45</v>
      </c>
      <c r="J193" s="849">
        <v>31</v>
      </c>
      <c r="K193" s="849">
        <v>1395</v>
      </c>
      <c r="L193" s="849">
        <v>1</v>
      </c>
      <c r="M193" s="849">
        <v>45</v>
      </c>
      <c r="N193" s="849">
        <v>26</v>
      </c>
      <c r="O193" s="849">
        <v>1170</v>
      </c>
      <c r="P193" s="837">
        <v>0.83870967741935487</v>
      </c>
      <c r="Q193" s="850">
        <v>45</v>
      </c>
    </row>
    <row r="194" spans="1:17" ht="14.45" customHeight="1" x14ac:dyDescent="0.2">
      <c r="A194" s="831" t="s">
        <v>7926</v>
      </c>
      <c r="B194" s="832" t="s">
        <v>7927</v>
      </c>
      <c r="C194" s="832" t="s">
        <v>6412</v>
      </c>
      <c r="D194" s="832" t="s">
        <v>8158</v>
      </c>
      <c r="E194" s="832" t="s">
        <v>8159</v>
      </c>
      <c r="F194" s="849"/>
      <c r="G194" s="849"/>
      <c r="H194" s="849"/>
      <c r="I194" s="849"/>
      <c r="J194" s="849"/>
      <c r="K194" s="849"/>
      <c r="L194" s="849"/>
      <c r="M194" s="849"/>
      <c r="N194" s="849">
        <v>2</v>
      </c>
      <c r="O194" s="849">
        <v>2220</v>
      </c>
      <c r="P194" s="837"/>
      <c r="Q194" s="850">
        <v>1110</v>
      </c>
    </row>
    <row r="195" spans="1:17" ht="14.45" customHeight="1" x14ac:dyDescent="0.2">
      <c r="A195" s="831" t="s">
        <v>7926</v>
      </c>
      <c r="B195" s="832" t="s">
        <v>7927</v>
      </c>
      <c r="C195" s="832" t="s">
        <v>6412</v>
      </c>
      <c r="D195" s="832" t="s">
        <v>8160</v>
      </c>
      <c r="E195" s="832" t="s">
        <v>8161</v>
      </c>
      <c r="F195" s="849">
        <v>1</v>
      </c>
      <c r="G195" s="849">
        <v>25</v>
      </c>
      <c r="H195" s="849"/>
      <c r="I195" s="849">
        <v>25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7926</v>
      </c>
      <c r="B196" s="832" t="s">
        <v>7927</v>
      </c>
      <c r="C196" s="832" t="s">
        <v>6412</v>
      </c>
      <c r="D196" s="832" t="s">
        <v>8162</v>
      </c>
      <c r="E196" s="832" t="s">
        <v>8163</v>
      </c>
      <c r="F196" s="849">
        <v>34</v>
      </c>
      <c r="G196" s="849">
        <v>1564</v>
      </c>
      <c r="H196" s="849">
        <v>1.1333333333333333</v>
      </c>
      <c r="I196" s="849">
        <v>46</v>
      </c>
      <c r="J196" s="849">
        <v>30</v>
      </c>
      <c r="K196" s="849">
        <v>1380</v>
      </c>
      <c r="L196" s="849">
        <v>1</v>
      </c>
      <c r="M196" s="849">
        <v>46</v>
      </c>
      <c r="N196" s="849">
        <v>47</v>
      </c>
      <c r="O196" s="849">
        <v>2162</v>
      </c>
      <c r="P196" s="837">
        <v>1.5666666666666667</v>
      </c>
      <c r="Q196" s="850">
        <v>46</v>
      </c>
    </row>
    <row r="197" spans="1:17" ht="14.45" customHeight="1" x14ac:dyDescent="0.2">
      <c r="A197" s="831" t="s">
        <v>7926</v>
      </c>
      <c r="B197" s="832" t="s">
        <v>7927</v>
      </c>
      <c r="C197" s="832" t="s">
        <v>6412</v>
      </c>
      <c r="D197" s="832" t="s">
        <v>8164</v>
      </c>
      <c r="E197" s="832" t="s">
        <v>8165</v>
      </c>
      <c r="F197" s="849">
        <v>1</v>
      </c>
      <c r="G197" s="849">
        <v>310</v>
      </c>
      <c r="H197" s="849">
        <v>0.50080775444264947</v>
      </c>
      <c r="I197" s="849">
        <v>310</v>
      </c>
      <c r="J197" s="849">
        <v>2</v>
      </c>
      <c r="K197" s="849">
        <v>619</v>
      </c>
      <c r="L197" s="849">
        <v>1</v>
      </c>
      <c r="M197" s="849">
        <v>309.5</v>
      </c>
      <c r="N197" s="849"/>
      <c r="O197" s="849"/>
      <c r="P197" s="837"/>
      <c r="Q197" s="850"/>
    </row>
    <row r="198" spans="1:17" ht="14.45" customHeight="1" x14ac:dyDescent="0.2">
      <c r="A198" s="831" t="s">
        <v>7926</v>
      </c>
      <c r="B198" s="832" t="s">
        <v>7927</v>
      </c>
      <c r="C198" s="832" t="s">
        <v>6412</v>
      </c>
      <c r="D198" s="832" t="s">
        <v>8166</v>
      </c>
      <c r="E198" s="832" t="s">
        <v>8167</v>
      </c>
      <c r="F198" s="849">
        <v>1</v>
      </c>
      <c r="G198" s="849">
        <v>528</v>
      </c>
      <c r="H198" s="849"/>
      <c r="I198" s="849">
        <v>528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5" customHeight="1" x14ac:dyDescent="0.2">
      <c r="A199" s="831" t="s">
        <v>7926</v>
      </c>
      <c r="B199" s="832" t="s">
        <v>7927</v>
      </c>
      <c r="C199" s="832" t="s">
        <v>6412</v>
      </c>
      <c r="D199" s="832" t="s">
        <v>8168</v>
      </c>
      <c r="E199" s="832" t="s">
        <v>8169</v>
      </c>
      <c r="F199" s="849">
        <v>6</v>
      </c>
      <c r="G199" s="849">
        <v>186</v>
      </c>
      <c r="H199" s="849">
        <v>1</v>
      </c>
      <c r="I199" s="849">
        <v>31</v>
      </c>
      <c r="J199" s="849">
        <v>6</v>
      </c>
      <c r="K199" s="849">
        <v>186</v>
      </c>
      <c r="L199" s="849">
        <v>1</v>
      </c>
      <c r="M199" s="849">
        <v>31</v>
      </c>
      <c r="N199" s="849">
        <v>4</v>
      </c>
      <c r="O199" s="849">
        <v>124</v>
      </c>
      <c r="P199" s="837">
        <v>0.66666666666666663</v>
      </c>
      <c r="Q199" s="850">
        <v>31</v>
      </c>
    </row>
    <row r="200" spans="1:17" ht="14.45" customHeight="1" x14ac:dyDescent="0.2">
      <c r="A200" s="831" t="s">
        <v>7926</v>
      </c>
      <c r="B200" s="832" t="s">
        <v>7927</v>
      </c>
      <c r="C200" s="832" t="s">
        <v>6412</v>
      </c>
      <c r="D200" s="832" t="s">
        <v>8170</v>
      </c>
      <c r="E200" s="832" t="s">
        <v>8171</v>
      </c>
      <c r="F200" s="849">
        <v>9</v>
      </c>
      <c r="G200" s="849">
        <v>234</v>
      </c>
      <c r="H200" s="849">
        <v>1.125</v>
      </c>
      <c r="I200" s="849">
        <v>26</v>
      </c>
      <c r="J200" s="849">
        <v>8</v>
      </c>
      <c r="K200" s="849">
        <v>208</v>
      </c>
      <c r="L200" s="849">
        <v>1</v>
      </c>
      <c r="M200" s="849">
        <v>26</v>
      </c>
      <c r="N200" s="849">
        <v>22</v>
      </c>
      <c r="O200" s="849">
        <v>572</v>
      </c>
      <c r="P200" s="837">
        <v>2.75</v>
      </c>
      <c r="Q200" s="850">
        <v>26</v>
      </c>
    </row>
    <row r="201" spans="1:17" ht="14.45" customHeight="1" x14ac:dyDescent="0.2">
      <c r="A201" s="831" t="s">
        <v>7926</v>
      </c>
      <c r="B201" s="832" t="s">
        <v>7927</v>
      </c>
      <c r="C201" s="832" t="s">
        <v>6412</v>
      </c>
      <c r="D201" s="832" t="s">
        <v>8172</v>
      </c>
      <c r="E201" s="832" t="s">
        <v>8173</v>
      </c>
      <c r="F201" s="849">
        <v>2</v>
      </c>
      <c r="G201" s="849">
        <v>62</v>
      </c>
      <c r="H201" s="849"/>
      <c r="I201" s="849">
        <v>31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7926</v>
      </c>
      <c r="B202" s="832" t="s">
        <v>7927</v>
      </c>
      <c r="C202" s="832" t="s">
        <v>6412</v>
      </c>
      <c r="D202" s="832" t="s">
        <v>8174</v>
      </c>
      <c r="E202" s="832" t="s">
        <v>8175</v>
      </c>
      <c r="F202" s="849"/>
      <c r="G202" s="849"/>
      <c r="H202" s="849"/>
      <c r="I202" s="849"/>
      <c r="J202" s="849">
        <v>1</v>
      </c>
      <c r="K202" s="849">
        <v>356</v>
      </c>
      <c r="L202" s="849">
        <v>1</v>
      </c>
      <c r="M202" s="849">
        <v>356</v>
      </c>
      <c r="N202" s="849"/>
      <c r="O202" s="849"/>
      <c r="P202" s="837"/>
      <c r="Q202" s="850"/>
    </row>
    <row r="203" spans="1:17" ht="14.45" customHeight="1" x14ac:dyDescent="0.2">
      <c r="A203" s="831" t="s">
        <v>7926</v>
      </c>
      <c r="B203" s="832" t="s">
        <v>7927</v>
      </c>
      <c r="C203" s="832" t="s">
        <v>6412</v>
      </c>
      <c r="D203" s="832" t="s">
        <v>8176</v>
      </c>
      <c r="E203" s="832" t="s">
        <v>8177</v>
      </c>
      <c r="F203" s="849">
        <v>1</v>
      </c>
      <c r="G203" s="849">
        <v>135</v>
      </c>
      <c r="H203" s="849"/>
      <c r="I203" s="849">
        <v>135</v>
      </c>
      <c r="J203" s="849"/>
      <c r="K203" s="849"/>
      <c r="L203" s="849"/>
      <c r="M203" s="849"/>
      <c r="N203" s="849">
        <v>2</v>
      </c>
      <c r="O203" s="849">
        <v>272</v>
      </c>
      <c r="P203" s="837"/>
      <c r="Q203" s="850">
        <v>136</v>
      </c>
    </row>
    <row r="204" spans="1:17" ht="14.45" customHeight="1" x14ac:dyDescent="0.2">
      <c r="A204" s="831" t="s">
        <v>7926</v>
      </c>
      <c r="B204" s="832" t="s">
        <v>7927</v>
      </c>
      <c r="C204" s="832" t="s">
        <v>6412</v>
      </c>
      <c r="D204" s="832" t="s">
        <v>8178</v>
      </c>
      <c r="E204" s="832" t="s">
        <v>8179</v>
      </c>
      <c r="F204" s="849">
        <v>4</v>
      </c>
      <c r="G204" s="849">
        <v>1628</v>
      </c>
      <c r="H204" s="849">
        <v>4</v>
      </c>
      <c r="I204" s="849">
        <v>407</v>
      </c>
      <c r="J204" s="849">
        <v>1</v>
      </c>
      <c r="K204" s="849">
        <v>407</v>
      </c>
      <c r="L204" s="849">
        <v>1</v>
      </c>
      <c r="M204" s="849">
        <v>407</v>
      </c>
      <c r="N204" s="849">
        <v>1</v>
      </c>
      <c r="O204" s="849">
        <v>408</v>
      </c>
      <c r="P204" s="837">
        <v>1.0024570024570025</v>
      </c>
      <c r="Q204" s="850">
        <v>408</v>
      </c>
    </row>
    <row r="205" spans="1:17" ht="14.45" customHeight="1" x14ac:dyDescent="0.2">
      <c r="A205" s="831" t="s">
        <v>7926</v>
      </c>
      <c r="B205" s="832" t="s">
        <v>7927</v>
      </c>
      <c r="C205" s="832" t="s">
        <v>6412</v>
      </c>
      <c r="D205" s="832" t="s">
        <v>8180</v>
      </c>
      <c r="E205" s="832" t="s">
        <v>8181</v>
      </c>
      <c r="F205" s="849"/>
      <c r="G205" s="849"/>
      <c r="H205" s="849"/>
      <c r="I205" s="849"/>
      <c r="J205" s="849">
        <v>1</v>
      </c>
      <c r="K205" s="849">
        <v>805</v>
      </c>
      <c r="L205" s="849">
        <v>1</v>
      </c>
      <c r="M205" s="849">
        <v>805</v>
      </c>
      <c r="N205" s="849"/>
      <c r="O205" s="849"/>
      <c r="P205" s="837"/>
      <c r="Q205" s="850"/>
    </row>
    <row r="206" spans="1:17" ht="14.45" customHeight="1" x14ac:dyDescent="0.2">
      <c r="A206" s="831" t="s">
        <v>7926</v>
      </c>
      <c r="B206" s="832" t="s">
        <v>7927</v>
      </c>
      <c r="C206" s="832" t="s">
        <v>6412</v>
      </c>
      <c r="D206" s="832" t="s">
        <v>8182</v>
      </c>
      <c r="E206" s="832" t="s">
        <v>8183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119</v>
      </c>
      <c r="P206" s="837"/>
      <c r="Q206" s="850">
        <v>119</v>
      </c>
    </row>
    <row r="207" spans="1:17" ht="14.45" customHeight="1" x14ac:dyDescent="0.2">
      <c r="A207" s="831" t="s">
        <v>7926</v>
      </c>
      <c r="B207" s="832" t="s">
        <v>7927</v>
      </c>
      <c r="C207" s="832" t="s">
        <v>6412</v>
      </c>
      <c r="D207" s="832" t="s">
        <v>8184</v>
      </c>
      <c r="E207" s="832" t="s">
        <v>8185</v>
      </c>
      <c r="F207" s="849"/>
      <c r="G207" s="849"/>
      <c r="H207" s="849"/>
      <c r="I207" s="849"/>
      <c r="J207" s="849">
        <v>2</v>
      </c>
      <c r="K207" s="849">
        <v>378</v>
      </c>
      <c r="L207" s="849">
        <v>1</v>
      </c>
      <c r="M207" s="849">
        <v>189</v>
      </c>
      <c r="N207" s="849">
        <v>1</v>
      </c>
      <c r="O207" s="849">
        <v>190</v>
      </c>
      <c r="P207" s="837">
        <v>0.50264550264550267</v>
      </c>
      <c r="Q207" s="850">
        <v>190</v>
      </c>
    </row>
    <row r="208" spans="1:17" ht="14.45" customHeight="1" x14ac:dyDescent="0.2">
      <c r="A208" s="831" t="s">
        <v>7926</v>
      </c>
      <c r="B208" s="832" t="s">
        <v>7927</v>
      </c>
      <c r="C208" s="832" t="s">
        <v>6412</v>
      </c>
      <c r="D208" s="832" t="s">
        <v>8186</v>
      </c>
      <c r="E208" s="832" t="s">
        <v>8187</v>
      </c>
      <c r="F208" s="849"/>
      <c r="G208" s="849"/>
      <c r="H208" s="849"/>
      <c r="I208" s="849"/>
      <c r="J208" s="849">
        <v>2</v>
      </c>
      <c r="K208" s="849">
        <v>546</v>
      </c>
      <c r="L208" s="849">
        <v>1</v>
      </c>
      <c r="M208" s="849">
        <v>273</v>
      </c>
      <c r="N208" s="849"/>
      <c r="O208" s="849"/>
      <c r="P208" s="837"/>
      <c r="Q208" s="850"/>
    </row>
    <row r="209" spans="1:17" ht="14.45" customHeight="1" x14ac:dyDescent="0.2">
      <c r="A209" s="831" t="s">
        <v>7926</v>
      </c>
      <c r="B209" s="832" t="s">
        <v>7927</v>
      </c>
      <c r="C209" s="832" t="s">
        <v>6412</v>
      </c>
      <c r="D209" s="832" t="s">
        <v>8188</v>
      </c>
      <c r="E209" s="832" t="s">
        <v>8189</v>
      </c>
      <c r="F209" s="849">
        <v>31</v>
      </c>
      <c r="G209" s="849">
        <v>4123</v>
      </c>
      <c r="H209" s="849">
        <v>0.65957446808510634</v>
      </c>
      <c r="I209" s="849">
        <v>133</v>
      </c>
      <c r="J209" s="849">
        <v>47</v>
      </c>
      <c r="K209" s="849">
        <v>6251</v>
      </c>
      <c r="L209" s="849">
        <v>1</v>
      </c>
      <c r="M209" s="849">
        <v>133</v>
      </c>
      <c r="N209" s="849">
        <v>34</v>
      </c>
      <c r="O209" s="849">
        <v>4522</v>
      </c>
      <c r="P209" s="837">
        <v>0.72340425531914898</v>
      </c>
      <c r="Q209" s="850">
        <v>133</v>
      </c>
    </row>
    <row r="210" spans="1:17" ht="14.45" customHeight="1" x14ac:dyDescent="0.2">
      <c r="A210" s="831" t="s">
        <v>7926</v>
      </c>
      <c r="B210" s="832" t="s">
        <v>7927</v>
      </c>
      <c r="C210" s="832" t="s">
        <v>6412</v>
      </c>
      <c r="D210" s="832" t="s">
        <v>8190</v>
      </c>
      <c r="E210" s="832" t="s">
        <v>8191</v>
      </c>
      <c r="F210" s="849">
        <v>947</v>
      </c>
      <c r="G210" s="849">
        <v>35039</v>
      </c>
      <c r="H210" s="849">
        <v>1.0010570824524312</v>
      </c>
      <c r="I210" s="849">
        <v>37</v>
      </c>
      <c r="J210" s="849">
        <v>946</v>
      </c>
      <c r="K210" s="849">
        <v>35002</v>
      </c>
      <c r="L210" s="849">
        <v>1</v>
      </c>
      <c r="M210" s="849">
        <v>37</v>
      </c>
      <c r="N210" s="849">
        <v>1301</v>
      </c>
      <c r="O210" s="849">
        <v>48137</v>
      </c>
      <c r="P210" s="837">
        <v>1.3752642706131077</v>
      </c>
      <c r="Q210" s="850">
        <v>37</v>
      </c>
    </row>
    <row r="211" spans="1:17" ht="14.45" customHeight="1" x14ac:dyDescent="0.2">
      <c r="A211" s="831" t="s">
        <v>7926</v>
      </c>
      <c r="B211" s="832" t="s">
        <v>7927</v>
      </c>
      <c r="C211" s="832" t="s">
        <v>6412</v>
      </c>
      <c r="D211" s="832" t="s">
        <v>8192</v>
      </c>
      <c r="E211" s="832" t="s">
        <v>8193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475</v>
      </c>
      <c r="P211" s="837"/>
      <c r="Q211" s="850">
        <v>475</v>
      </c>
    </row>
    <row r="212" spans="1:17" ht="14.45" customHeight="1" x14ac:dyDescent="0.2">
      <c r="A212" s="831" t="s">
        <v>7926</v>
      </c>
      <c r="B212" s="832" t="s">
        <v>7927</v>
      </c>
      <c r="C212" s="832" t="s">
        <v>6412</v>
      </c>
      <c r="D212" s="832" t="s">
        <v>8194</v>
      </c>
      <c r="E212" s="832" t="s">
        <v>8195</v>
      </c>
      <c r="F212" s="849">
        <v>1</v>
      </c>
      <c r="G212" s="849">
        <v>171</v>
      </c>
      <c r="H212" s="849"/>
      <c r="I212" s="849">
        <v>171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7926</v>
      </c>
      <c r="B213" s="832" t="s">
        <v>7927</v>
      </c>
      <c r="C213" s="832" t="s">
        <v>6412</v>
      </c>
      <c r="D213" s="832" t="s">
        <v>8196</v>
      </c>
      <c r="E213" s="832" t="s">
        <v>8197</v>
      </c>
      <c r="F213" s="849"/>
      <c r="G213" s="849"/>
      <c r="H213" s="849"/>
      <c r="I213" s="849"/>
      <c r="J213" s="849">
        <v>1</v>
      </c>
      <c r="K213" s="849">
        <v>254</v>
      </c>
      <c r="L213" s="849">
        <v>1</v>
      </c>
      <c r="M213" s="849">
        <v>254</v>
      </c>
      <c r="N213" s="849"/>
      <c r="O213" s="849"/>
      <c r="P213" s="837"/>
      <c r="Q213" s="850"/>
    </row>
    <row r="214" spans="1:17" ht="14.45" customHeight="1" x14ac:dyDescent="0.2">
      <c r="A214" s="831" t="s">
        <v>7926</v>
      </c>
      <c r="B214" s="832" t="s">
        <v>7927</v>
      </c>
      <c r="C214" s="832" t="s">
        <v>6412</v>
      </c>
      <c r="D214" s="832" t="s">
        <v>8198</v>
      </c>
      <c r="E214" s="832" t="s">
        <v>8199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931</v>
      </c>
      <c r="P214" s="837"/>
      <c r="Q214" s="850">
        <v>931</v>
      </c>
    </row>
    <row r="215" spans="1:17" ht="14.45" customHeight="1" x14ac:dyDescent="0.2">
      <c r="A215" s="831" t="s">
        <v>7926</v>
      </c>
      <c r="B215" s="832" t="s">
        <v>7927</v>
      </c>
      <c r="C215" s="832" t="s">
        <v>6412</v>
      </c>
      <c r="D215" s="832" t="s">
        <v>8200</v>
      </c>
      <c r="E215" s="832" t="s">
        <v>8201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933</v>
      </c>
      <c r="P215" s="837"/>
      <c r="Q215" s="850">
        <v>933</v>
      </c>
    </row>
    <row r="216" spans="1:17" ht="14.45" customHeight="1" x14ac:dyDescent="0.2">
      <c r="A216" s="831" t="s">
        <v>7926</v>
      </c>
      <c r="B216" s="832" t="s">
        <v>7927</v>
      </c>
      <c r="C216" s="832" t="s">
        <v>6412</v>
      </c>
      <c r="D216" s="832" t="s">
        <v>8202</v>
      </c>
      <c r="E216" s="832" t="s">
        <v>8203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838</v>
      </c>
      <c r="P216" s="837"/>
      <c r="Q216" s="850">
        <v>838</v>
      </c>
    </row>
    <row r="217" spans="1:17" ht="14.45" customHeight="1" x14ac:dyDescent="0.2">
      <c r="A217" s="831" t="s">
        <v>7926</v>
      </c>
      <c r="B217" s="832" t="s">
        <v>7927</v>
      </c>
      <c r="C217" s="832" t="s">
        <v>6412</v>
      </c>
      <c r="D217" s="832" t="s">
        <v>8204</v>
      </c>
      <c r="E217" s="832" t="s">
        <v>8205</v>
      </c>
      <c r="F217" s="849">
        <v>22</v>
      </c>
      <c r="G217" s="849">
        <v>2046</v>
      </c>
      <c r="H217" s="849">
        <v>0.70967741935483875</v>
      </c>
      <c r="I217" s="849">
        <v>93</v>
      </c>
      <c r="J217" s="849">
        <v>31</v>
      </c>
      <c r="K217" s="849">
        <v>2883</v>
      </c>
      <c r="L217" s="849">
        <v>1</v>
      </c>
      <c r="M217" s="849">
        <v>93</v>
      </c>
      <c r="N217" s="849">
        <v>50</v>
      </c>
      <c r="O217" s="849">
        <v>4700</v>
      </c>
      <c r="P217" s="837">
        <v>1.6302462712452306</v>
      </c>
      <c r="Q217" s="850">
        <v>94</v>
      </c>
    </row>
    <row r="218" spans="1:17" ht="14.45" customHeight="1" x14ac:dyDescent="0.2">
      <c r="A218" s="831" t="s">
        <v>7926</v>
      </c>
      <c r="B218" s="832" t="s">
        <v>7927</v>
      </c>
      <c r="C218" s="832" t="s">
        <v>6412</v>
      </c>
      <c r="D218" s="832" t="s">
        <v>8206</v>
      </c>
      <c r="E218" s="832" t="s">
        <v>8207</v>
      </c>
      <c r="F218" s="849"/>
      <c r="G218" s="849"/>
      <c r="H218" s="849"/>
      <c r="I218" s="849"/>
      <c r="J218" s="849">
        <v>1</v>
      </c>
      <c r="K218" s="849">
        <v>942</v>
      </c>
      <c r="L218" s="849">
        <v>1</v>
      </c>
      <c r="M218" s="849">
        <v>942</v>
      </c>
      <c r="N218" s="849"/>
      <c r="O218" s="849"/>
      <c r="P218" s="837"/>
      <c r="Q218" s="850"/>
    </row>
    <row r="219" spans="1:17" ht="14.45" customHeight="1" x14ac:dyDescent="0.2">
      <c r="A219" s="831" t="s">
        <v>7926</v>
      </c>
      <c r="B219" s="832" t="s">
        <v>7927</v>
      </c>
      <c r="C219" s="832" t="s">
        <v>6412</v>
      </c>
      <c r="D219" s="832" t="s">
        <v>8208</v>
      </c>
      <c r="E219" s="832" t="s">
        <v>8209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188</v>
      </c>
      <c r="P219" s="837"/>
      <c r="Q219" s="850">
        <v>94</v>
      </c>
    </row>
    <row r="220" spans="1:17" ht="14.45" customHeight="1" x14ac:dyDescent="0.2">
      <c r="A220" s="831" t="s">
        <v>7926</v>
      </c>
      <c r="B220" s="832" t="s">
        <v>7927</v>
      </c>
      <c r="C220" s="832" t="s">
        <v>6412</v>
      </c>
      <c r="D220" s="832" t="s">
        <v>8210</v>
      </c>
      <c r="E220" s="832" t="s">
        <v>8211</v>
      </c>
      <c r="F220" s="849"/>
      <c r="G220" s="849"/>
      <c r="H220" s="849"/>
      <c r="I220" s="849"/>
      <c r="J220" s="849">
        <v>1</v>
      </c>
      <c r="K220" s="849">
        <v>396</v>
      </c>
      <c r="L220" s="849">
        <v>1</v>
      </c>
      <c r="M220" s="849">
        <v>396</v>
      </c>
      <c r="N220" s="849">
        <v>1</v>
      </c>
      <c r="O220" s="849">
        <v>396</v>
      </c>
      <c r="P220" s="837">
        <v>1</v>
      </c>
      <c r="Q220" s="850">
        <v>396</v>
      </c>
    </row>
    <row r="221" spans="1:17" ht="14.45" customHeight="1" x14ac:dyDescent="0.2">
      <c r="A221" s="831" t="s">
        <v>7926</v>
      </c>
      <c r="B221" s="832" t="s">
        <v>7927</v>
      </c>
      <c r="C221" s="832" t="s">
        <v>6412</v>
      </c>
      <c r="D221" s="832" t="s">
        <v>8212</v>
      </c>
      <c r="E221" s="832" t="s">
        <v>8213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17</v>
      </c>
      <c r="O221" s="849">
        <v>9061</v>
      </c>
      <c r="P221" s="837"/>
      <c r="Q221" s="850">
        <v>533</v>
      </c>
    </row>
    <row r="222" spans="1:17" ht="14.45" customHeight="1" x14ac:dyDescent="0.2">
      <c r="A222" s="831" t="s">
        <v>7926</v>
      </c>
      <c r="B222" s="832" t="s">
        <v>7927</v>
      </c>
      <c r="C222" s="832" t="s">
        <v>6412</v>
      </c>
      <c r="D222" s="832" t="s">
        <v>8214</v>
      </c>
      <c r="E222" s="832" t="s">
        <v>8215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51</v>
      </c>
      <c r="P222" s="837"/>
      <c r="Q222" s="850">
        <v>51</v>
      </c>
    </row>
    <row r="223" spans="1:17" ht="14.45" customHeight="1" x14ac:dyDescent="0.2">
      <c r="A223" s="831" t="s">
        <v>7926</v>
      </c>
      <c r="B223" s="832" t="s">
        <v>8216</v>
      </c>
      <c r="C223" s="832" t="s">
        <v>6412</v>
      </c>
      <c r="D223" s="832" t="s">
        <v>8217</v>
      </c>
      <c r="E223" s="832" t="s">
        <v>8218</v>
      </c>
      <c r="F223" s="849">
        <v>4</v>
      </c>
      <c r="G223" s="849">
        <v>4152</v>
      </c>
      <c r="H223" s="849">
        <v>4.49438202247191E-2</v>
      </c>
      <c r="I223" s="849">
        <v>1038</v>
      </c>
      <c r="J223" s="849">
        <v>89</v>
      </c>
      <c r="K223" s="849">
        <v>92382</v>
      </c>
      <c r="L223" s="849">
        <v>1</v>
      </c>
      <c r="M223" s="849">
        <v>1038</v>
      </c>
      <c r="N223" s="849">
        <v>50</v>
      </c>
      <c r="O223" s="849">
        <v>51950</v>
      </c>
      <c r="P223" s="837">
        <v>0.56233898378471991</v>
      </c>
      <c r="Q223" s="850">
        <v>1039</v>
      </c>
    </row>
    <row r="224" spans="1:17" ht="14.45" customHeight="1" x14ac:dyDescent="0.2">
      <c r="A224" s="831" t="s">
        <v>8219</v>
      </c>
      <c r="B224" s="832" t="s">
        <v>7780</v>
      </c>
      <c r="C224" s="832" t="s">
        <v>6419</v>
      </c>
      <c r="D224" s="832" t="s">
        <v>8220</v>
      </c>
      <c r="E224" s="832" t="s">
        <v>8221</v>
      </c>
      <c r="F224" s="849">
        <v>0.34</v>
      </c>
      <c r="G224" s="849">
        <v>920.73</v>
      </c>
      <c r="H224" s="849"/>
      <c r="I224" s="849">
        <v>2708.0294117647059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5" customHeight="1" x14ac:dyDescent="0.2">
      <c r="A225" s="831" t="s">
        <v>8219</v>
      </c>
      <c r="B225" s="832" t="s">
        <v>7780</v>
      </c>
      <c r="C225" s="832" t="s">
        <v>6419</v>
      </c>
      <c r="D225" s="832" t="s">
        <v>7036</v>
      </c>
      <c r="E225" s="832" t="s">
        <v>7037</v>
      </c>
      <c r="F225" s="849">
        <v>1.1200000000000001</v>
      </c>
      <c r="G225" s="849">
        <v>5537.17</v>
      </c>
      <c r="H225" s="849">
        <v>2.6030566289641688</v>
      </c>
      <c r="I225" s="849">
        <v>4943.9017857142853</v>
      </c>
      <c r="J225" s="849">
        <v>0.43999999999999995</v>
      </c>
      <c r="K225" s="849">
        <v>2127.1799999999998</v>
      </c>
      <c r="L225" s="849">
        <v>1</v>
      </c>
      <c r="M225" s="849">
        <v>4834.5</v>
      </c>
      <c r="N225" s="849">
        <v>1.4000000000000001</v>
      </c>
      <c r="O225" s="849">
        <v>6808.3600000000006</v>
      </c>
      <c r="P225" s="837">
        <v>3.2006506266512478</v>
      </c>
      <c r="Q225" s="850">
        <v>4863.1142857142859</v>
      </c>
    </row>
    <row r="226" spans="1:17" ht="14.45" customHeight="1" x14ac:dyDescent="0.2">
      <c r="A226" s="831" t="s">
        <v>8219</v>
      </c>
      <c r="B226" s="832" t="s">
        <v>7780</v>
      </c>
      <c r="C226" s="832" t="s">
        <v>6419</v>
      </c>
      <c r="D226" s="832" t="s">
        <v>8222</v>
      </c>
      <c r="E226" s="832" t="s">
        <v>8223</v>
      </c>
      <c r="F226" s="849">
        <v>5.55</v>
      </c>
      <c r="G226" s="849">
        <v>5576.7699999999995</v>
      </c>
      <c r="H226" s="849"/>
      <c r="I226" s="849">
        <v>1004.8234234234234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8219</v>
      </c>
      <c r="B227" s="832" t="s">
        <v>7780</v>
      </c>
      <c r="C227" s="832" t="s">
        <v>6419</v>
      </c>
      <c r="D227" s="832" t="s">
        <v>8224</v>
      </c>
      <c r="E227" s="832" t="s">
        <v>7037</v>
      </c>
      <c r="F227" s="849">
        <v>2.7800000000000002</v>
      </c>
      <c r="G227" s="849">
        <v>27488.18</v>
      </c>
      <c r="H227" s="849">
        <v>1.0882089562874455</v>
      </c>
      <c r="I227" s="849">
        <v>9887.8345323740996</v>
      </c>
      <c r="J227" s="849">
        <v>2.77</v>
      </c>
      <c r="K227" s="849">
        <v>25260.02</v>
      </c>
      <c r="L227" s="849">
        <v>1</v>
      </c>
      <c r="M227" s="849">
        <v>9119.1407942238275</v>
      </c>
      <c r="N227" s="849">
        <v>3.69</v>
      </c>
      <c r="O227" s="849">
        <v>32284.539999999994</v>
      </c>
      <c r="P227" s="837">
        <v>1.2780884575705005</v>
      </c>
      <c r="Q227" s="850">
        <v>8749.1978319783175</v>
      </c>
    </row>
    <row r="228" spans="1:17" ht="14.45" customHeight="1" x14ac:dyDescent="0.2">
      <c r="A228" s="831" t="s">
        <v>8219</v>
      </c>
      <c r="B228" s="832" t="s">
        <v>7780</v>
      </c>
      <c r="C228" s="832" t="s">
        <v>6419</v>
      </c>
      <c r="D228" s="832" t="s">
        <v>8225</v>
      </c>
      <c r="E228" s="832" t="s">
        <v>7037</v>
      </c>
      <c r="F228" s="849">
        <v>0.06</v>
      </c>
      <c r="G228" s="849">
        <v>1175.29</v>
      </c>
      <c r="H228" s="849"/>
      <c r="I228" s="849">
        <v>19588.166666666668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5" customHeight="1" x14ac:dyDescent="0.2">
      <c r="A229" s="831" t="s">
        <v>8219</v>
      </c>
      <c r="B229" s="832" t="s">
        <v>7780</v>
      </c>
      <c r="C229" s="832" t="s">
        <v>6419</v>
      </c>
      <c r="D229" s="832" t="s">
        <v>8226</v>
      </c>
      <c r="E229" s="832" t="s">
        <v>8227</v>
      </c>
      <c r="F229" s="849"/>
      <c r="G229" s="849"/>
      <c r="H229" s="849"/>
      <c r="I229" s="849"/>
      <c r="J229" s="849"/>
      <c r="K229" s="849"/>
      <c r="L229" s="849"/>
      <c r="M229" s="849"/>
      <c r="N229" s="849">
        <v>3</v>
      </c>
      <c r="O229" s="849">
        <v>15530.82</v>
      </c>
      <c r="P229" s="837"/>
      <c r="Q229" s="850">
        <v>5176.9399999999996</v>
      </c>
    </row>
    <row r="230" spans="1:17" ht="14.45" customHeight="1" x14ac:dyDescent="0.2">
      <c r="A230" s="831" t="s">
        <v>8219</v>
      </c>
      <c r="B230" s="832" t="s">
        <v>7780</v>
      </c>
      <c r="C230" s="832" t="s">
        <v>6419</v>
      </c>
      <c r="D230" s="832" t="s">
        <v>8228</v>
      </c>
      <c r="E230" s="832" t="s">
        <v>8229</v>
      </c>
      <c r="F230" s="849">
        <v>1</v>
      </c>
      <c r="G230" s="849">
        <v>843.46</v>
      </c>
      <c r="H230" s="849">
        <v>1.0873673761425311</v>
      </c>
      <c r="I230" s="849">
        <v>843.46</v>
      </c>
      <c r="J230" s="849">
        <v>1</v>
      </c>
      <c r="K230" s="849">
        <v>775.69</v>
      </c>
      <c r="L230" s="849">
        <v>1</v>
      </c>
      <c r="M230" s="849">
        <v>775.69</v>
      </c>
      <c r="N230" s="849"/>
      <c r="O230" s="849"/>
      <c r="P230" s="837"/>
      <c r="Q230" s="850"/>
    </row>
    <row r="231" spans="1:17" ht="14.45" customHeight="1" x14ac:dyDescent="0.2">
      <c r="A231" s="831" t="s">
        <v>8219</v>
      </c>
      <c r="B231" s="832" t="s">
        <v>7780</v>
      </c>
      <c r="C231" s="832" t="s">
        <v>6419</v>
      </c>
      <c r="D231" s="832" t="s">
        <v>7353</v>
      </c>
      <c r="E231" s="832" t="s">
        <v>7798</v>
      </c>
      <c r="F231" s="849">
        <v>0.54</v>
      </c>
      <c r="G231" s="849">
        <v>2455.6999999999998</v>
      </c>
      <c r="H231" s="849">
        <v>1.0739197173181962</v>
      </c>
      <c r="I231" s="849">
        <v>4547.5925925925922</v>
      </c>
      <c r="J231" s="849">
        <v>1.04</v>
      </c>
      <c r="K231" s="849">
        <v>2286.67</v>
      </c>
      <c r="L231" s="849">
        <v>1</v>
      </c>
      <c r="M231" s="849">
        <v>2198.7211538461538</v>
      </c>
      <c r="N231" s="849"/>
      <c r="O231" s="849"/>
      <c r="P231" s="837"/>
      <c r="Q231" s="850"/>
    </row>
    <row r="232" spans="1:17" ht="14.45" customHeight="1" x14ac:dyDescent="0.2">
      <c r="A232" s="831" t="s">
        <v>8219</v>
      </c>
      <c r="B232" s="832" t="s">
        <v>7780</v>
      </c>
      <c r="C232" s="832" t="s">
        <v>6419</v>
      </c>
      <c r="D232" s="832" t="s">
        <v>8230</v>
      </c>
      <c r="E232" s="832" t="s">
        <v>7798</v>
      </c>
      <c r="F232" s="849">
        <v>0.31000000000000005</v>
      </c>
      <c r="G232" s="849">
        <v>2819.5</v>
      </c>
      <c r="H232" s="849">
        <v>3.0999868062274607</v>
      </c>
      <c r="I232" s="849">
        <v>9095.1612903225796</v>
      </c>
      <c r="J232" s="849">
        <v>0.1</v>
      </c>
      <c r="K232" s="849">
        <v>909.52</v>
      </c>
      <c r="L232" s="849">
        <v>1</v>
      </c>
      <c r="M232" s="849">
        <v>9095.1999999999989</v>
      </c>
      <c r="N232" s="849"/>
      <c r="O232" s="849"/>
      <c r="P232" s="837"/>
      <c r="Q232" s="850"/>
    </row>
    <row r="233" spans="1:17" ht="14.45" customHeight="1" x14ac:dyDescent="0.2">
      <c r="A233" s="831" t="s">
        <v>8219</v>
      </c>
      <c r="B233" s="832" t="s">
        <v>7780</v>
      </c>
      <c r="C233" s="832" t="s">
        <v>6419</v>
      </c>
      <c r="D233" s="832" t="s">
        <v>8231</v>
      </c>
      <c r="E233" s="832" t="s">
        <v>8232</v>
      </c>
      <c r="F233" s="849">
        <v>0.79999999999999993</v>
      </c>
      <c r="G233" s="849">
        <v>1559.44</v>
      </c>
      <c r="H233" s="849">
        <v>2.4441867026112036</v>
      </c>
      <c r="I233" s="849">
        <v>1949.3000000000002</v>
      </c>
      <c r="J233" s="849">
        <v>0.4</v>
      </c>
      <c r="K233" s="849">
        <v>638.02</v>
      </c>
      <c r="L233" s="849">
        <v>1</v>
      </c>
      <c r="M233" s="849">
        <v>1595.05</v>
      </c>
      <c r="N233" s="849"/>
      <c r="O233" s="849"/>
      <c r="P233" s="837"/>
      <c r="Q233" s="850"/>
    </row>
    <row r="234" spans="1:17" ht="14.45" customHeight="1" x14ac:dyDescent="0.2">
      <c r="A234" s="831" t="s">
        <v>8219</v>
      </c>
      <c r="B234" s="832" t="s">
        <v>7780</v>
      </c>
      <c r="C234" s="832" t="s">
        <v>6419</v>
      </c>
      <c r="D234" s="832" t="s">
        <v>8233</v>
      </c>
      <c r="E234" s="832" t="s">
        <v>7798</v>
      </c>
      <c r="F234" s="849">
        <v>17.799999999999997</v>
      </c>
      <c r="G234" s="849">
        <v>32378.84</v>
      </c>
      <c r="H234" s="849">
        <v>1.3427943315294679</v>
      </c>
      <c r="I234" s="849">
        <v>1819.03595505618</v>
      </c>
      <c r="J234" s="849">
        <v>20.459999999999997</v>
      </c>
      <c r="K234" s="849">
        <v>24113.029999999995</v>
      </c>
      <c r="L234" s="849">
        <v>1</v>
      </c>
      <c r="M234" s="849">
        <v>1178.5449657869012</v>
      </c>
      <c r="N234" s="849"/>
      <c r="O234" s="849"/>
      <c r="P234" s="837"/>
      <c r="Q234" s="850"/>
    </row>
    <row r="235" spans="1:17" ht="14.45" customHeight="1" x14ac:dyDescent="0.2">
      <c r="A235" s="831" t="s">
        <v>8219</v>
      </c>
      <c r="B235" s="832" t="s">
        <v>7780</v>
      </c>
      <c r="C235" s="832" t="s">
        <v>6419</v>
      </c>
      <c r="D235" s="832" t="s">
        <v>8234</v>
      </c>
      <c r="E235" s="832" t="s">
        <v>8235</v>
      </c>
      <c r="F235" s="849"/>
      <c r="G235" s="849"/>
      <c r="H235" s="849"/>
      <c r="I235" s="849"/>
      <c r="J235" s="849">
        <v>0.15</v>
      </c>
      <c r="K235" s="849">
        <v>77.64</v>
      </c>
      <c r="L235" s="849">
        <v>1</v>
      </c>
      <c r="M235" s="849">
        <v>517.6</v>
      </c>
      <c r="N235" s="849">
        <v>0.14000000000000001</v>
      </c>
      <c r="O235" s="849">
        <v>69.02</v>
      </c>
      <c r="P235" s="837">
        <v>0.88897475528078307</v>
      </c>
      <c r="Q235" s="850">
        <v>492.99999999999994</v>
      </c>
    </row>
    <row r="236" spans="1:17" ht="14.45" customHeight="1" x14ac:dyDescent="0.2">
      <c r="A236" s="831" t="s">
        <v>8219</v>
      </c>
      <c r="B236" s="832" t="s">
        <v>7780</v>
      </c>
      <c r="C236" s="832" t="s">
        <v>6419</v>
      </c>
      <c r="D236" s="832" t="s">
        <v>8236</v>
      </c>
      <c r="E236" s="832" t="s">
        <v>8237</v>
      </c>
      <c r="F236" s="849">
        <v>0.05</v>
      </c>
      <c r="G236" s="849">
        <v>46.989999999999995</v>
      </c>
      <c r="H236" s="849"/>
      <c r="I236" s="849">
        <v>939.79999999999984</v>
      </c>
      <c r="J236" s="849"/>
      <c r="K236" s="849"/>
      <c r="L236" s="849"/>
      <c r="M236" s="849"/>
      <c r="N236" s="849">
        <v>0.1</v>
      </c>
      <c r="O236" s="849">
        <v>71.819999999999993</v>
      </c>
      <c r="P236" s="837"/>
      <c r="Q236" s="850">
        <v>718.19999999999993</v>
      </c>
    </row>
    <row r="237" spans="1:17" ht="14.45" customHeight="1" x14ac:dyDescent="0.2">
      <c r="A237" s="831" t="s">
        <v>8219</v>
      </c>
      <c r="B237" s="832" t="s">
        <v>7780</v>
      </c>
      <c r="C237" s="832" t="s">
        <v>6419</v>
      </c>
      <c r="D237" s="832" t="s">
        <v>8238</v>
      </c>
      <c r="E237" s="832" t="s">
        <v>7798</v>
      </c>
      <c r="F237" s="849">
        <v>0.78</v>
      </c>
      <c r="G237" s="849">
        <v>26958.04</v>
      </c>
      <c r="H237" s="849">
        <v>2.003397700384062</v>
      </c>
      <c r="I237" s="849">
        <v>34561.589743589742</v>
      </c>
      <c r="J237" s="849">
        <v>0.52</v>
      </c>
      <c r="K237" s="849">
        <v>13456.16</v>
      </c>
      <c r="L237" s="849">
        <v>1</v>
      </c>
      <c r="M237" s="849">
        <v>25877.23076923077</v>
      </c>
      <c r="N237" s="849"/>
      <c r="O237" s="849"/>
      <c r="P237" s="837"/>
      <c r="Q237" s="850"/>
    </row>
    <row r="238" spans="1:17" ht="14.45" customHeight="1" x14ac:dyDescent="0.2">
      <c r="A238" s="831" t="s">
        <v>8219</v>
      </c>
      <c r="B238" s="832" t="s">
        <v>7780</v>
      </c>
      <c r="C238" s="832" t="s">
        <v>6419</v>
      </c>
      <c r="D238" s="832" t="s">
        <v>7797</v>
      </c>
      <c r="E238" s="832" t="s">
        <v>7798</v>
      </c>
      <c r="F238" s="849"/>
      <c r="G238" s="849"/>
      <c r="H238" s="849"/>
      <c r="I238" s="849"/>
      <c r="J238" s="849">
        <v>4</v>
      </c>
      <c r="K238" s="849">
        <v>2622.07</v>
      </c>
      <c r="L238" s="849">
        <v>1</v>
      </c>
      <c r="M238" s="849">
        <v>655.51750000000004</v>
      </c>
      <c r="N238" s="849">
        <v>37.550000000000011</v>
      </c>
      <c r="O238" s="849">
        <v>24611.490000000005</v>
      </c>
      <c r="P238" s="837">
        <v>9.3862825935234397</v>
      </c>
      <c r="Q238" s="850">
        <v>655.43249001331549</v>
      </c>
    </row>
    <row r="239" spans="1:17" ht="14.45" customHeight="1" x14ac:dyDescent="0.2">
      <c r="A239" s="831" t="s">
        <v>8219</v>
      </c>
      <c r="B239" s="832" t="s">
        <v>7780</v>
      </c>
      <c r="C239" s="832" t="s">
        <v>6419</v>
      </c>
      <c r="D239" s="832" t="s">
        <v>8239</v>
      </c>
      <c r="E239" s="832" t="s">
        <v>7798</v>
      </c>
      <c r="F239" s="849"/>
      <c r="G239" s="849"/>
      <c r="H239" s="849"/>
      <c r="I239" s="849"/>
      <c r="J239" s="849">
        <v>0.22</v>
      </c>
      <c r="K239" s="849">
        <v>2530.5299999999997</v>
      </c>
      <c r="L239" s="849">
        <v>1</v>
      </c>
      <c r="M239" s="849">
        <v>11502.40909090909</v>
      </c>
      <c r="N239" s="849">
        <v>0.86</v>
      </c>
      <c r="O239" s="849">
        <v>10957.820000000002</v>
      </c>
      <c r="P239" s="837">
        <v>4.3302470233508403</v>
      </c>
      <c r="Q239" s="850">
        <v>12741.6511627907</v>
      </c>
    </row>
    <row r="240" spans="1:17" ht="14.45" customHeight="1" x14ac:dyDescent="0.2">
      <c r="A240" s="831" t="s">
        <v>8219</v>
      </c>
      <c r="B240" s="832" t="s">
        <v>7780</v>
      </c>
      <c r="C240" s="832" t="s">
        <v>6419</v>
      </c>
      <c r="D240" s="832" t="s">
        <v>8240</v>
      </c>
      <c r="E240" s="832" t="s">
        <v>7798</v>
      </c>
      <c r="F240" s="849"/>
      <c r="G240" s="849"/>
      <c r="H240" s="849"/>
      <c r="I240" s="849"/>
      <c r="J240" s="849"/>
      <c r="K240" s="849"/>
      <c r="L240" s="849"/>
      <c r="M240" s="849"/>
      <c r="N240" s="849">
        <v>0.43000000000000005</v>
      </c>
      <c r="O240" s="849">
        <v>704.95999999999992</v>
      </c>
      <c r="P240" s="837"/>
      <c r="Q240" s="850">
        <v>1639.441860465116</v>
      </c>
    </row>
    <row r="241" spans="1:17" ht="14.45" customHeight="1" x14ac:dyDescent="0.2">
      <c r="A241" s="831" t="s">
        <v>8219</v>
      </c>
      <c r="B241" s="832" t="s">
        <v>7780</v>
      </c>
      <c r="C241" s="832" t="s">
        <v>6419</v>
      </c>
      <c r="D241" s="832" t="s">
        <v>8241</v>
      </c>
      <c r="E241" s="832" t="s">
        <v>8221</v>
      </c>
      <c r="F241" s="849"/>
      <c r="G241" s="849"/>
      <c r="H241" s="849"/>
      <c r="I241" s="849"/>
      <c r="J241" s="849"/>
      <c r="K241" s="849"/>
      <c r="L241" s="849"/>
      <c r="M241" s="849"/>
      <c r="N241" s="849">
        <v>0.33</v>
      </c>
      <c r="O241" s="849">
        <v>485.04</v>
      </c>
      <c r="P241" s="837"/>
      <c r="Q241" s="850">
        <v>1469.8181818181818</v>
      </c>
    </row>
    <row r="242" spans="1:17" ht="14.45" customHeight="1" x14ac:dyDescent="0.2">
      <c r="A242" s="831" t="s">
        <v>8219</v>
      </c>
      <c r="B242" s="832" t="s">
        <v>7780</v>
      </c>
      <c r="C242" s="832" t="s">
        <v>6419</v>
      </c>
      <c r="D242" s="832" t="s">
        <v>8242</v>
      </c>
      <c r="E242" s="832" t="s">
        <v>8221</v>
      </c>
      <c r="F242" s="849"/>
      <c r="G242" s="849"/>
      <c r="H242" s="849"/>
      <c r="I242" s="849"/>
      <c r="J242" s="849"/>
      <c r="K242" s="849"/>
      <c r="L242" s="849"/>
      <c r="M242" s="849"/>
      <c r="N242" s="849">
        <v>0.2</v>
      </c>
      <c r="O242" s="849">
        <v>1295.26</v>
      </c>
      <c r="P242" s="837"/>
      <c r="Q242" s="850">
        <v>6476.2999999999993</v>
      </c>
    </row>
    <row r="243" spans="1:17" ht="14.45" customHeight="1" x14ac:dyDescent="0.2">
      <c r="A243" s="831" t="s">
        <v>8219</v>
      </c>
      <c r="B243" s="832" t="s">
        <v>7780</v>
      </c>
      <c r="C243" s="832" t="s">
        <v>6419</v>
      </c>
      <c r="D243" s="832" t="s">
        <v>8243</v>
      </c>
      <c r="E243" s="832" t="s">
        <v>8232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532.30999999999995</v>
      </c>
      <c r="P243" s="837"/>
      <c r="Q243" s="850">
        <v>532.30999999999995</v>
      </c>
    </row>
    <row r="244" spans="1:17" ht="14.45" customHeight="1" x14ac:dyDescent="0.2">
      <c r="A244" s="831" t="s">
        <v>8219</v>
      </c>
      <c r="B244" s="832" t="s">
        <v>7780</v>
      </c>
      <c r="C244" s="832" t="s">
        <v>6419</v>
      </c>
      <c r="D244" s="832" t="s">
        <v>8244</v>
      </c>
      <c r="E244" s="832" t="s">
        <v>7798</v>
      </c>
      <c r="F244" s="849"/>
      <c r="G244" s="849"/>
      <c r="H244" s="849"/>
      <c r="I244" s="849"/>
      <c r="J244" s="849"/>
      <c r="K244" s="849"/>
      <c r="L244" s="849"/>
      <c r="M244" s="849"/>
      <c r="N244" s="849">
        <v>0.33</v>
      </c>
      <c r="O244" s="849">
        <v>1662.9799999999998</v>
      </c>
      <c r="P244" s="837"/>
      <c r="Q244" s="850">
        <v>5039.3333333333321</v>
      </c>
    </row>
    <row r="245" spans="1:17" ht="14.45" customHeight="1" x14ac:dyDescent="0.2">
      <c r="A245" s="831" t="s">
        <v>8219</v>
      </c>
      <c r="B245" s="832" t="s">
        <v>7780</v>
      </c>
      <c r="C245" s="832" t="s">
        <v>6449</v>
      </c>
      <c r="D245" s="832" t="s">
        <v>8245</v>
      </c>
      <c r="E245" s="832" t="s">
        <v>8246</v>
      </c>
      <c r="F245" s="849">
        <v>1</v>
      </c>
      <c r="G245" s="849">
        <v>589.59</v>
      </c>
      <c r="H245" s="849"/>
      <c r="I245" s="849">
        <v>589.59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5" customHeight="1" x14ac:dyDescent="0.2">
      <c r="A246" s="831" t="s">
        <v>8219</v>
      </c>
      <c r="B246" s="832" t="s">
        <v>7780</v>
      </c>
      <c r="C246" s="832" t="s">
        <v>6449</v>
      </c>
      <c r="D246" s="832" t="s">
        <v>8247</v>
      </c>
      <c r="E246" s="832" t="s">
        <v>8248</v>
      </c>
      <c r="F246" s="849"/>
      <c r="G246" s="849"/>
      <c r="H246" s="849"/>
      <c r="I246" s="849"/>
      <c r="J246" s="849">
        <v>1</v>
      </c>
      <c r="K246" s="849">
        <v>1707.1</v>
      </c>
      <c r="L246" s="849">
        <v>1</v>
      </c>
      <c r="M246" s="849">
        <v>1707.1</v>
      </c>
      <c r="N246" s="849"/>
      <c r="O246" s="849"/>
      <c r="P246" s="837"/>
      <c r="Q246" s="850"/>
    </row>
    <row r="247" spans="1:17" ht="14.45" customHeight="1" x14ac:dyDescent="0.2">
      <c r="A247" s="831" t="s">
        <v>8219</v>
      </c>
      <c r="B247" s="832" t="s">
        <v>7780</v>
      </c>
      <c r="C247" s="832" t="s">
        <v>6449</v>
      </c>
      <c r="D247" s="832" t="s">
        <v>8249</v>
      </c>
      <c r="E247" s="832" t="s">
        <v>8250</v>
      </c>
      <c r="F247" s="849"/>
      <c r="G247" s="849"/>
      <c r="H247" s="849"/>
      <c r="I247" s="849"/>
      <c r="J247" s="849">
        <v>1</v>
      </c>
      <c r="K247" s="849">
        <v>1175.28</v>
      </c>
      <c r="L247" s="849">
        <v>1</v>
      </c>
      <c r="M247" s="849">
        <v>1175.28</v>
      </c>
      <c r="N247" s="849"/>
      <c r="O247" s="849"/>
      <c r="P247" s="837"/>
      <c r="Q247" s="850"/>
    </row>
    <row r="248" spans="1:17" ht="14.45" customHeight="1" x14ac:dyDescent="0.2">
      <c r="A248" s="831" t="s">
        <v>8219</v>
      </c>
      <c r="B248" s="832" t="s">
        <v>7780</v>
      </c>
      <c r="C248" s="832" t="s">
        <v>6449</v>
      </c>
      <c r="D248" s="832" t="s">
        <v>8251</v>
      </c>
      <c r="E248" s="832" t="s">
        <v>7276</v>
      </c>
      <c r="F248" s="849">
        <v>3</v>
      </c>
      <c r="G248" s="849">
        <v>2916.96</v>
      </c>
      <c r="H248" s="849"/>
      <c r="I248" s="849">
        <v>972.32</v>
      </c>
      <c r="J248" s="849"/>
      <c r="K248" s="849"/>
      <c r="L248" s="849"/>
      <c r="M248" s="849"/>
      <c r="N248" s="849">
        <v>3</v>
      </c>
      <c r="O248" s="849">
        <v>2660.55</v>
      </c>
      <c r="P248" s="837"/>
      <c r="Q248" s="850">
        <v>886.85</v>
      </c>
    </row>
    <row r="249" spans="1:17" ht="14.45" customHeight="1" x14ac:dyDescent="0.2">
      <c r="A249" s="831" t="s">
        <v>8219</v>
      </c>
      <c r="B249" s="832" t="s">
        <v>7780</v>
      </c>
      <c r="C249" s="832" t="s">
        <v>6449</v>
      </c>
      <c r="D249" s="832" t="s">
        <v>8252</v>
      </c>
      <c r="E249" s="832" t="s">
        <v>7276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1408.42</v>
      </c>
      <c r="P249" s="837"/>
      <c r="Q249" s="850">
        <v>1408.42</v>
      </c>
    </row>
    <row r="250" spans="1:17" ht="14.45" customHeight="1" x14ac:dyDescent="0.2">
      <c r="A250" s="831" t="s">
        <v>8219</v>
      </c>
      <c r="B250" s="832" t="s">
        <v>7780</v>
      </c>
      <c r="C250" s="832" t="s">
        <v>6449</v>
      </c>
      <c r="D250" s="832" t="s">
        <v>7275</v>
      </c>
      <c r="E250" s="832" t="s">
        <v>7276</v>
      </c>
      <c r="F250" s="849">
        <v>8</v>
      </c>
      <c r="G250" s="849">
        <v>13658.48</v>
      </c>
      <c r="H250" s="849">
        <v>1.8671113966617912</v>
      </c>
      <c r="I250" s="849">
        <v>1707.31</v>
      </c>
      <c r="J250" s="849">
        <v>5</v>
      </c>
      <c r="K250" s="849">
        <v>7315.2999999999993</v>
      </c>
      <c r="L250" s="849">
        <v>1</v>
      </c>
      <c r="M250" s="849">
        <v>1463.06</v>
      </c>
      <c r="N250" s="849">
        <v>11</v>
      </c>
      <c r="O250" s="849">
        <v>9982.5</v>
      </c>
      <c r="P250" s="837">
        <v>1.3646056894454091</v>
      </c>
      <c r="Q250" s="850">
        <v>907.5</v>
      </c>
    </row>
    <row r="251" spans="1:17" ht="14.45" customHeight="1" x14ac:dyDescent="0.2">
      <c r="A251" s="831" t="s">
        <v>8219</v>
      </c>
      <c r="B251" s="832" t="s">
        <v>7780</v>
      </c>
      <c r="C251" s="832" t="s">
        <v>6449</v>
      </c>
      <c r="D251" s="832" t="s">
        <v>8253</v>
      </c>
      <c r="E251" s="832" t="s">
        <v>7276</v>
      </c>
      <c r="F251" s="849">
        <v>2</v>
      </c>
      <c r="G251" s="849">
        <v>4132.6000000000004</v>
      </c>
      <c r="H251" s="849">
        <v>1.058175859066933</v>
      </c>
      <c r="I251" s="849">
        <v>2066.3000000000002</v>
      </c>
      <c r="J251" s="849">
        <v>2</v>
      </c>
      <c r="K251" s="849">
        <v>3905.4</v>
      </c>
      <c r="L251" s="849">
        <v>1</v>
      </c>
      <c r="M251" s="849">
        <v>1952.7</v>
      </c>
      <c r="N251" s="849">
        <v>1</v>
      </c>
      <c r="O251" s="849">
        <v>1310.83</v>
      </c>
      <c r="P251" s="837">
        <v>0.33564551646438262</v>
      </c>
      <c r="Q251" s="850">
        <v>1310.83</v>
      </c>
    </row>
    <row r="252" spans="1:17" ht="14.45" customHeight="1" x14ac:dyDescent="0.2">
      <c r="A252" s="831" t="s">
        <v>8219</v>
      </c>
      <c r="B252" s="832" t="s">
        <v>7780</v>
      </c>
      <c r="C252" s="832" t="s">
        <v>6449</v>
      </c>
      <c r="D252" s="832" t="s">
        <v>8254</v>
      </c>
      <c r="E252" s="832" t="s">
        <v>8255</v>
      </c>
      <c r="F252" s="849">
        <v>2</v>
      </c>
      <c r="G252" s="849">
        <v>2055.52</v>
      </c>
      <c r="H252" s="849">
        <v>0.54718146389249744</v>
      </c>
      <c r="I252" s="849">
        <v>1027.76</v>
      </c>
      <c r="J252" s="849">
        <v>4</v>
      </c>
      <c r="K252" s="849">
        <v>3756.56</v>
      </c>
      <c r="L252" s="849">
        <v>1</v>
      </c>
      <c r="M252" s="849">
        <v>939.14</v>
      </c>
      <c r="N252" s="849">
        <v>11</v>
      </c>
      <c r="O252" s="849">
        <v>9183.880000000001</v>
      </c>
      <c r="P252" s="837">
        <v>2.4447579700577129</v>
      </c>
      <c r="Q252" s="850">
        <v>834.89818181818191</v>
      </c>
    </row>
    <row r="253" spans="1:17" ht="14.45" customHeight="1" x14ac:dyDescent="0.2">
      <c r="A253" s="831" t="s">
        <v>8219</v>
      </c>
      <c r="B253" s="832" t="s">
        <v>7780</v>
      </c>
      <c r="C253" s="832" t="s">
        <v>6449</v>
      </c>
      <c r="D253" s="832" t="s">
        <v>8256</v>
      </c>
      <c r="E253" s="832" t="s">
        <v>8255</v>
      </c>
      <c r="F253" s="849">
        <v>1</v>
      </c>
      <c r="G253" s="849">
        <v>2141.85</v>
      </c>
      <c r="H253" s="849">
        <v>0.52723759354076405</v>
      </c>
      <c r="I253" s="849">
        <v>2141.85</v>
      </c>
      <c r="J253" s="849">
        <v>2</v>
      </c>
      <c r="K253" s="849">
        <v>4062.4</v>
      </c>
      <c r="L253" s="849">
        <v>1</v>
      </c>
      <c r="M253" s="849">
        <v>2031.2</v>
      </c>
      <c r="N253" s="849">
        <v>1</v>
      </c>
      <c r="O253" s="849">
        <v>998.25</v>
      </c>
      <c r="P253" s="837">
        <v>0.24572912564001576</v>
      </c>
      <c r="Q253" s="850">
        <v>998.25</v>
      </c>
    </row>
    <row r="254" spans="1:17" ht="14.45" customHeight="1" x14ac:dyDescent="0.2">
      <c r="A254" s="831" t="s">
        <v>8219</v>
      </c>
      <c r="B254" s="832" t="s">
        <v>7780</v>
      </c>
      <c r="C254" s="832" t="s">
        <v>6449</v>
      </c>
      <c r="D254" s="832" t="s">
        <v>8257</v>
      </c>
      <c r="E254" s="832" t="s">
        <v>8258</v>
      </c>
      <c r="F254" s="849"/>
      <c r="G254" s="849"/>
      <c r="H254" s="849"/>
      <c r="I254" s="849"/>
      <c r="J254" s="849">
        <v>2</v>
      </c>
      <c r="K254" s="849">
        <v>31270.74</v>
      </c>
      <c r="L254" s="849">
        <v>1</v>
      </c>
      <c r="M254" s="849">
        <v>15635.37</v>
      </c>
      <c r="N254" s="849"/>
      <c r="O254" s="849"/>
      <c r="P254" s="837"/>
      <c r="Q254" s="850"/>
    </row>
    <row r="255" spans="1:17" ht="14.45" customHeight="1" x14ac:dyDescent="0.2">
      <c r="A255" s="831" t="s">
        <v>8219</v>
      </c>
      <c r="B255" s="832" t="s">
        <v>7780</v>
      </c>
      <c r="C255" s="832" t="s">
        <v>6449</v>
      </c>
      <c r="D255" s="832" t="s">
        <v>8259</v>
      </c>
      <c r="E255" s="832" t="s">
        <v>8260</v>
      </c>
      <c r="F255" s="849">
        <v>3</v>
      </c>
      <c r="G255" s="849">
        <v>35316</v>
      </c>
      <c r="H255" s="849">
        <v>3.2105045935779</v>
      </c>
      <c r="I255" s="849">
        <v>11772</v>
      </c>
      <c r="J255" s="849">
        <v>1</v>
      </c>
      <c r="K255" s="849">
        <v>11000.14</v>
      </c>
      <c r="L255" s="849">
        <v>1</v>
      </c>
      <c r="M255" s="849">
        <v>11000.14</v>
      </c>
      <c r="N255" s="849">
        <v>3</v>
      </c>
      <c r="O255" s="849">
        <v>24020.79</v>
      </c>
      <c r="P255" s="837">
        <v>2.1836803895223156</v>
      </c>
      <c r="Q255" s="850">
        <v>8006.93</v>
      </c>
    </row>
    <row r="256" spans="1:17" ht="14.45" customHeight="1" x14ac:dyDescent="0.2">
      <c r="A256" s="831" t="s">
        <v>8219</v>
      </c>
      <c r="B256" s="832" t="s">
        <v>7780</v>
      </c>
      <c r="C256" s="832" t="s">
        <v>6449</v>
      </c>
      <c r="D256" s="832" t="s">
        <v>8261</v>
      </c>
      <c r="E256" s="832" t="s">
        <v>8262</v>
      </c>
      <c r="F256" s="849">
        <v>1</v>
      </c>
      <c r="G256" s="849">
        <v>3003.38</v>
      </c>
      <c r="H256" s="849"/>
      <c r="I256" s="849">
        <v>3003.38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8219</v>
      </c>
      <c r="B257" s="832" t="s">
        <v>7780</v>
      </c>
      <c r="C257" s="832" t="s">
        <v>6449</v>
      </c>
      <c r="D257" s="832" t="s">
        <v>8263</v>
      </c>
      <c r="E257" s="832" t="s">
        <v>8264</v>
      </c>
      <c r="F257" s="849">
        <v>1</v>
      </c>
      <c r="G257" s="849">
        <v>166546.75</v>
      </c>
      <c r="H257" s="849"/>
      <c r="I257" s="849">
        <v>166546.75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8219</v>
      </c>
      <c r="B258" s="832" t="s">
        <v>7780</v>
      </c>
      <c r="C258" s="832" t="s">
        <v>6449</v>
      </c>
      <c r="D258" s="832" t="s">
        <v>8265</v>
      </c>
      <c r="E258" s="832" t="s">
        <v>8266</v>
      </c>
      <c r="F258" s="849">
        <v>1</v>
      </c>
      <c r="G258" s="849">
        <v>6890.78</v>
      </c>
      <c r="H258" s="849"/>
      <c r="I258" s="849">
        <v>6890.78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8219</v>
      </c>
      <c r="B259" s="832" t="s">
        <v>7780</v>
      </c>
      <c r="C259" s="832" t="s">
        <v>6449</v>
      </c>
      <c r="D259" s="832" t="s">
        <v>8267</v>
      </c>
      <c r="E259" s="832" t="s">
        <v>8268</v>
      </c>
      <c r="F259" s="849">
        <v>1</v>
      </c>
      <c r="G259" s="849">
        <v>4137.8900000000003</v>
      </c>
      <c r="H259" s="849"/>
      <c r="I259" s="849">
        <v>4137.8900000000003</v>
      </c>
      <c r="J259" s="849"/>
      <c r="K259" s="849"/>
      <c r="L259" s="849"/>
      <c r="M259" s="849"/>
      <c r="N259" s="849">
        <v>1</v>
      </c>
      <c r="O259" s="849">
        <v>4137.8900000000003</v>
      </c>
      <c r="P259" s="837"/>
      <c r="Q259" s="850">
        <v>4137.8900000000003</v>
      </c>
    </row>
    <row r="260" spans="1:17" ht="14.45" customHeight="1" x14ac:dyDescent="0.2">
      <c r="A260" s="831" t="s">
        <v>8219</v>
      </c>
      <c r="B260" s="832" t="s">
        <v>7780</v>
      </c>
      <c r="C260" s="832" t="s">
        <v>6449</v>
      </c>
      <c r="D260" s="832" t="s">
        <v>8269</v>
      </c>
      <c r="E260" s="832" t="s">
        <v>8270</v>
      </c>
      <c r="F260" s="849">
        <v>2</v>
      </c>
      <c r="G260" s="849">
        <v>2005.6</v>
      </c>
      <c r="H260" s="849">
        <v>0.30596958000884833</v>
      </c>
      <c r="I260" s="849">
        <v>1002.8</v>
      </c>
      <c r="J260" s="849">
        <v>7</v>
      </c>
      <c r="K260" s="849">
        <v>6554.9</v>
      </c>
      <c r="L260" s="849">
        <v>1</v>
      </c>
      <c r="M260" s="849">
        <v>936.41428571428571</v>
      </c>
      <c r="N260" s="849">
        <v>10</v>
      </c>
      <c r="O260" s="849">
        <v>8954</v>
      </c>
      <c r="P260" s="837">
        <v>1.3660010068803492</v>
      </c>
      <c r="Q260" s="850">
        <v>895.4</v>
      </c>
    </row>
    <row r="261" spans="1:17" ht="14.45" customHeight="1" x14ac:dyDescent="0.2">
      <c r="A261" s="831" t="s">
        <v>8219</v>
      </c>
      <c r="B261" s="832" t="s">
        <v>7780</v>
      </c>
      <c r="C261" s="832" t="s">
        <v>6449</v>
      </c>
      <c r="D261" s="832" t="s">
        <v>8271</v>
      </c>
      <c r="E261" s="832" t="s">
        <v>8272</v>
      </c>
      <c r="F261" s="849">
        <v>1</v>
      </c>
      <c r="G261" s="849">
        <v>7650</v>
      </c>
      <c r="H261" s="849">
        <v>1.5465543174135952</v>
      </c>
      <c r="I261" s="849">
        <v>7650</v>
      </c>
      <c r="J261" s="849">
        <v>1</v>
      </c>
      <c r="K261" s="849">
        <v>4946.4799999999996</v>
      </c>
      <c r="L261" s="849">
        <v>1</v>
      </c>
      <c r="M261" s="849">
        <v>4946.4799999999996</v>
      </c>
      <c r="N261" s="849">
        <v>3</v>
      </c>
      <c r="O261" s="849">
        <v>14839.439999999999</v>
      </c>
      <c r="P261" s="837">
        <v>3</v>
      </c>
      <c r="Q261" s="850">
        <v>4946.4799999999996</v>
      </c>
    </row>
    <row r="262" spans="1:17" ht="14.45" customHeight="1" x14ac:dyDescent="0.2">
      <c r="A262" s="831" t="s">
        <v>8219</v>
      </c>
      <c r="B262" s="832" t="s">
        <v>7780</v>
      </c>
      <c r="C262" s="832" t="s">
        <v>6449</v>
      </c>
      <c r="D262" s="832" t="s">
        <v>8273</v>
      </c>
      <c r="E262" s="832" t="s">
        <v>8274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9370.39</v>
      </c>
      <c r="P262" s="837"/>
      <c r="Q262" s="850">
        <v>9370.39</v>
      </c>
    </row>
    <row r="263" spans="1:17" ht="14.45" customHeight="1" x14ac:dyDescent="0.2">
      <c r="A263" s="831" t="s">
        <v>8219</v>
      </c>
      <c r="B263" s="832" t="s">
        <v>7780</v>
      </c>
      <c r="C263" s="832" t="s">
        <v>6449</v>
      </c>
      <c r="D263" s="832" t="s">
        <v>8275</v>
      </c>
      <c r="E263" s="832" t="s">
        <v>8276</v>
      </c>
      <c r="F263" s="849">
        <v>1</v>
      </c>
      <c r="G263" s="849">
        <v>13284.52</v>
      </c>
      <c r="H263" s="849">
        <v>1.1226614248554474</v>
      </c>
      <c r="I263" s="849">
        <v>13284.52</v>
      </c>
      <c r="J263" s="849">
        <v>1</v>
      </c>
      <c r="K263" s="849">
        <v>11833.06</v>
      </c>
      <c r="L263" s="849">
        <v>1</v>
      </c>
      <c r="M263" s="849">
        <v>11833.06</v>
      </c>
      <c r="N263" s="849">
        <v>5</v>
      </c>
      <c r="O263" s="849">
        <v>14756.84</v>
      </c>
      <c r="P263" s="837">
        <v>1.2470857073318313</v>
      </c>
      <c r="Q263" s="850">
        <v>2951.3679999999999</v>
      </c>
    </row>
    <row r="264" spans="1:17" ht="14.45" customHeight="1" x14ac:dyDescent="0.2">
      <c r="A264" s="831" t="s">
        <v>8219</v>
      </c>
      <c r="B264" s="832" t="s">
        <v>7780</v>
      </c>
      <c r="C264" s="832" t="s">
        <v>6449</v>
      </c>
      <c r="D264" s="832" t="s">
        <v>8277</v>
      </c>
      <c r="E264" s="832" t="s">
        <v>8278</v>
      </c>
      <c r="F264" s="849">
        <v>1</v>
      </c>
      <c r="G264" s="849">
        <v>2170.9699999999998</v>
      </c>
      <c r="H264" s="849"/>
      <c r="I264" s="849">
        <v>2170.9699999999998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8219</v>
      </c>
      <c r="B265" s="832" t="s">
        <v>7780</v>
      </c>
      <c r="C265" s="832" t="s">
        <v>6449</v>
      </c>
      <c r="D265" s="832" t="s">
        <v>8279</v>
      </c>
      <c r="E265" s="832" t="s">
        <v>8280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750.76</v>
      </c>
      <c r="P265" s="837"/>
      <c r="Q265" s="850">
        <v>750.76</v>
      </c>
    </row>
    <row r="266" spans="1:17" ht="14.45" customHeight="1" x14ac:dyDescent="0.2">
      <c r="A266" s="831" t="s">
        <v>8219</v>
      </c>
      <c r="B266" s="832" t="s">
        <v>7780</v>
      </c>
      <c r="C266" s="832" t="s">
        <v>6449</v>
      </c>
      <c r="D266" s="832" t="s">
        <v>8281</v>
      </c>
      <c r="E266" s="832" t="s">
        <v>8282</v>
      </c>
      <c r="F266" s="849">
        <v>1</v>
      </c>
      <c r="G266" s="849">
        <v>10072.94</v>
      </c>
      <c r="H266" s="849">
        <v>1</v>
      </c>
      <c r="I266" s="849">
        <v>10072.94</v>
      </c>
      <c r="J266" s="849">
        <v>1</v>
      </c>
      <c r="K266" s="849">
        <v>10072.94</v>
      </c>
      <c r="L266" s="849">
        <v>1</v>
      </c>
      <c r="M266" s="849">
        <v>10072.94</v>
      </c>
      <c r="N266" s="849">
        <v>2</v>
      </c>
      <c r="O266" s="849">
        <v>20145.88</v>
      </c>
      <c r="P266" s="837">
        <v>2</v>
      </c>
      <c r="Q266" s="850">
        <v>10072.94</v>
      </c>
    </row>
    <row r="267" spans="1:17" ht="14.45" customHeight="1" x14ac:dyDescent="0.2">
      <c r="A267" s="831" t="s">
        <v>8219</v>
      </c>
      <c r="B267" s="832" t="s">
        <v>7780</v>
      </c>
      <c r="C267" s="832" t="s">
        <v>6449</v>
      </c>
      <c r="D267" s="832" t="s">
        <v>8283</v>
      </c>
      <c r="E267" s="832" t="s">
        <v>8284</v>
      </c>
      <c r="F267" s="849">
        <v>1</v>
      </c>
      <c r="G267" s="849">
        <v>2974.36</v>
      </c>
      <c r="H267" s="849">
        <v>1</v>
      </c>
      <c r="I267" s="849">
        <v>2974.36</v>
      </c>
      <c r="J267" s="849">
        <v>1</v>
      </c>
      <c r="K267" s="849">
        <v>2974.36</v>
      </c>
      <c r="L267" s="849">
        <v>1</v>
      </c>
      <c r="M267" s="849">
        <v>2974.36</v>
      </c>
      <c r="N267" s="849">
        <v>4</v>
      </c>
      <c r="O267" s="849">
        <v>11447.14</v>
      </c>
      <c r="P267" s="837">
        <v>3.848606086687556</v>
      </c>
      <c r="Q267" s="850">
        <v>2861.7849999999999</v>
      </c>
    </row>
    <row r="268" spans="1:17" ht="14.45" customHeight="1" x14ac:dyDescent="0.2">
      <c r="A268" s="831" t="s">
        <v>8219</v>
      </c>
      <c r="B268" s="832" t="s">
        <v>7780</v>
      </c>
      <c r="C268" s="832" t="s">
        <v>6449</v>
      </c>
      <c r="D268" s="832" t="s">
        <v>8285</v>
      </c>
      <c r="E268" s="832" t="s">
        <v>7311</v>
      </c>
      <c r="F268" s="849">
        <v>2</v>
      </c>
      <c r="G268" s="849">
        <v>6720</v>
      </c>
      <c r="H268" s="849"/>
      <c r="I268" s="849">
        <v>3360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8219</v>
      </c>
      <c r="B269" s="832" t="s">
        <v>7780</v>
      </c>
      <c r="C269" s="832" t="s">
        <v>6449</v>
      </c>
      <c r="D269" s="832" t="s">
        <v>8286</v>
      </c>
      <c r="E269" s="832" t="s">
        <v>8287</v>
      </c>
      <c r="F269" s="849">
        <v>5</v>
      </c>
      <c r="G269" s="849">
        <v>26296.149999999998</v>
      </c>
      <c r="H269" s="849">
        <v>8.1345238905421535</v>
      </c>
      <c r="I269" s="849">
        <v>5259.23</v>
      </c>
      <c r="J269" s="849">
        <v>1</v>
      </c>
      <c r="K269" s="849">
        <v>3232.66</v>
      </c>
      <c r="L269" s="849">
        <v>1</v>
      </c>
      <c r="M269" s="849">
        <v>3232.66</v>
      </c>
      <c r="N269" s="849">
        <v>6</v>
      </c>
      <c r="O269" s="849">
        <v>17223.060000000001</v>
      </c>
      <c r="P269" s="837">
        <v>5.3278290943062379</v>
      </c>
      <c r="Q269" s="850">
        <v>2870.51</v>
      </c>
    </row>
    <row r="270" spans="1:17" ht="14.45" customHeight="1" x14ac:dyDescent="0.2">
      <c r="A270" s="831" t="s">
        <v>8219</v>
      </c>
      <c r="B270" s="832" t="s">
        <v>7780</v>
      </c>
      <c r="C270" s="832" t="s">
        <v>6449</v>
      </c>
      <c r="D270" s="832" t="s">
        <v>8288</v>
      </c>
      <c r="E270" s="832" t="s">
        <v>8289</v>
      </c>
      <c r="F270" s="849">
        <v>1</v>
      </c>
      <c r="G270" s="849">
        <v>1497.44</v>
      </c>
      <c r="H270" s="849"/>
      <c r="I270" s="849">
        <v>1497.44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8219</v>
      </c>
      <c r="B271" s="832" t="s">
        <v>7780</v>
      </c>
      <c r="C271" s="832" t="s">
        <v>6449</v>
      </c>
      <c r="D271" s="832" t="s">
        <v>8290</v>
      </c>
      <c r="E271" s="832" t="s">
        <v>8291</v>
      </c>
      <c r="F271" s="849">
        <v>1</v>
      </c>
      <c r="G271" s="849">
        <v>27920</v>
      </c>
      <c r="H271" s="849"/>
      <c r="I271" s="849">
        <v>27920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8219</v>
      </c>
      <c r="B272" s="832" t="s">
        <v>7780</v>
      </c>
      <c r="C272" s="832" t="s">
        <v>6449</v>
      </c>
      <c r="D272" s="832" t="s">
        <v>8292</v>
      </c>
      <c r="E272" s="832" t="s">
        <v>8293</v>
      </c>
      <c r="F272" s="849">
        <v>3</v>
      </c>
      <c r="G272" s="849">
        <v>1816.9499999999998</v>
      </c>
      <c r="H272" s="849">
        <v>3.2992264671702491</v>
      </c>
      <c r="I272" s="849">
        <v>605.65</v>
      </c>
      <c r="J272" s="849">
        <v>1</v>
      </c>
      <c r="K272" s="849">
        <v>550.72</v>
      </c>
      <c r="L272" s="849">
        <v>1</v>
      </c>
      <c r="M272" s="849">
        <v>550.72</v>
      </c>
      <c r="N272" s="849">
        <v>3</v>
      </c>
      <c r="O272" s="849">
        <v>1330.9</v>
      </c>
      <c r="P272" s="837">
        <v>2.4166545613015691</v>
      </c>
      <c r="Q272" s="850">
        <v>443.63333333333338</v>
      </c>
    </row>
    <row r="273" spans="1:17" ht="14.45" customHeight="1" x14ac:dyDescent="0.2">
      <c r="A273" s="831" t="s">
        <v>8219</v>
      </c>
      <c r="B273" s="832" t="s">
        <v>7780</v>
      </c>
      <c r="C273" s="832" t="s">
        <v>6449</v>
      </c>
      <c r="D273" s="832" t="s">
        <v>8294</v>
      </c>
      <c r="E273" s="832" t="s">
        <v>8295</v>
      </c>
      <c r="F273" s="849">
        <v>2</v>
      </c>
      <c r="G273" s="849">
        <v>34763.980000000003</v>
      </c>
      <c r="H273" s="849"/>
      <c r="I273" s="849">
        <v>17381.990000000002</v>
      </c>
      <c r="J273" s="849"/>
      <c r="K273" s="849"/>
      <c r="L273" s="849"/>
      <c r="M273" s="849"/>
      <c r="N273" s="849">
        <v>3</v>
      </c>
      <c r="O273" s="849">
        <v>34616.300000000003</v>
      </c>
      <c r="P273" s="837"/>
      <c r="Q273" s="850">
        <v>11538.766666666668</v>
      </c>
    </row>
    <row r="274" spans="1:17" ht="14.45" customHeight="1" x14ac:dyDescent="0.2">
      <c r="A274" s="831" t="s">
        <v>8219</v>
      </c>
      <c r="B274" s="832" t="s">
        <v>7780</v>
      </c>
      <c r="C274" s="832" t="s">
        <v>6449</v>
      </c>
      <c r="D274" s="832" t="s">
        <v>8296</v>
      </c>
      <c r="E274" s="832" t="s">
        <v>8297</v>
      </c>
      <c r="F274" s="849">
        <v>10</v>
      </c>
      <c r="G274" s="849">
        <v>8311.6</v>
      </c>
      <c r="H274" s="849">
        <v>5</v>
      </c>
      <c r="I274" s="849">
        <v>831.16000000000008</v>
      </c>
      <c r="J274" s="849">
        <v>2</v>
      </c>
      <c r="K274" s="849">
        <v>1662.32</v>
      </c>
      <c r="L274" s="849">
        <v>1</v>
      </c>
      <c r="M274" s="849">
        <v>831.16</v>
      </c>
      <c r="N274" s="849">
        <v>16</v>
      </c>
      <c r="O274" s="849">
        <v>12578.560000000001</v>
      </c>
      <c r="P274" s="837">
        <v>7.5668703979979801</v>
      </c>
      <c r="Q274" s="850">
        <v>786.16000000000008</v>
      </c>
    </row>
    <row r="275" spans="1:17" ht="14.45" customHeight="1" x14ac:dyDescent="0.2">
      <c r="A275" s="831" t="s">
        <v>8219</v>
      </c>
      <c r="B275" s="832" t="s">
        <v>7780</v>
      </c>
      <c r="C275" s="832" t="s">
        <v>6449</v>
      </c>
      <c r="D275" s="832" t="s">
        <v>8298</v>
      </c>
      <c r="E275" s="832" t="s">
        <v>8299</v>
      </c>
      <c r="F275" s="849">
        <v>1</v>
      </c>
      <c r="G275" s="849">
        <v>831.16</v>
      </c>
      <c r="H275" s="849"/>
      <c r="I275" s="849">
        <v>831.16</v>
      </c>
      <c r="J275" s="849"/>
      <c r="K275" s="849"/>
      <c r="L275" s="849"/>
      <c r="M275" s="849"/>
      <c r="N275" s="849">
        <v>3</v>
      </c>
      <c r="O275" s="849">
        <v>2448.2600000000002</v>
      </c>
      <c r="P275" s="837"/>
      <c r="Q275" s="850">
        <v>816.0866666666667</v>
      </c>
    </row>
    <row r="276" spans="1:17" ht="14.45" customHeight="1" x14ac:dyDescent="0.2">
      <c r="A276" s="831" t="s">
        <v>8219</v>
      </c>
      <c r="B276" s="832" t="s">
        <v>7780</v>
      </c>
      <c r="C276" s="832" t="s">
        <v>6449</v>
      </c>
      <c r="D276" s="832" t="s">
        <v>8300</v>
      </c>
      <c r="E276" s="832" t="s">
        <v>8301</v>
      </c>
      <c r="F276" s="849">
        <v>2</v>
      </c>
      <c r="G276" s="849">
        <v>7797.6</v>
      </c>
      <c r="H276" s="849"/>
      <c r="I276" s="849">
        <v>3898.8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5" customHeight="1" x14ac:dyDescent="0.2">
      <c r="A277" s="831" t="s">
        <v>8219</v>
      </c>
      <c r="B277" s="832" t="s">
        <v>7780</v>
      </c>
      <c r="C277" s="832" t="s">
        <v>6449</v>
      </c>
      <c r="D277" s="832" t="s">
        <v>8302</v>
      </c>
      <c r="E277" s="832" t="s">
        <v>8303</v>
      </c>
      <c r="F277" s="849"/>
      <c r="G277" s="849"/>
      <c r="H277" s="849"/>
      <c r="I277" s="849"/>
      <c r="J277" s="849">
        <v>4</v>
      </c>
      <c r="K277" s="849">
        <v>80995.679999999993</v>
      </c>
      <c r="L277" s="849">
        <v>1</v>
      </c>
      <c r="M277" s="849">
        <v>20248.919999999998</v>
      </c>
      <c r="N277" s="849"/>
      <c r="O277" s="849"/>
      <c r="P277" s="837"/>
      <c r="Q277" s="850"/>
    </row>
    <row r="278" spans="1:17" ht="14.45" customHeight="1" x14ac:dyDescent="0.2">
      <c r="A278" s="831" t="s">
        <v>8219</v>
      </c>
      <c r="B278" s="832" t="s">
        <v>7780</v>
      </c>
      <c r="C278" s="832" t="s">
        <v>6449</v>
      </c>
      <c r="D278" s="832" t="s">
        <v>8304</v>
      </c>
      <c r="E278" s="832" t="s">
        <v>8305</v>
      </c>
      <c r="F278" s="849">
        <v>3</v>
      </c>
      <c r="G278" s="849">
        <v>3936.42</v>
      </c>
      <c r="H278" s="849">
        <v>1</v>
      </c>
      <c r="I278" s="849">
        <v>1312.14</v>
      </c>
      <c r="J278" s="849">
        <v>3</v>
      </c>
      <c r="K278" s="849">
        <v>3936.42</v>
      </c>
      <c r="L278" s="849">
        <v>1</v>
      </c>
      <c r="M278" s="849">
        <v>1312.14</v>
      </c>
      <c r="N278" s="849">
        <v>8</v>
      </c>
      <c r="O278" s="849">
        <v>9731.8799999999992</v>
      </c>
      <c r="P278" s="837">
        <v>2.4722666788604872</v>
      </c>
      <c r="Q278" s="850">
        <v>1216.4849999999999</v>
      </c>
    </row>
    <row r="279" spans="1:17" ht="14.45" customHeight="1" x14ac:dyDescent="0.2">
      <c r="A279" s="831" t="s">
        <v>8219</v>
      </c>
      <c r="B279" s="832" t="s">
        <v>7780</v>
      </c>
      <c r="C279" s="832" t="s">
        <v>6449</v>
      </c>
      <c r="D279" s="832" t="s">
        <v>8306</v>
      </c>
      <c r="E279" s="832" t="s">
        <v>8307</v>
      </c>
      <c r="F279" s="849">
        <v>5</v>
      </c>
      <c r="G279" s="849">
        <v>18222.900000000001</v>
      </c>
      <c r="H279" s="849"/>
      <c r="I279" s="849">
        <v>3644.5800000000004</v>
      </c>
      <c r="J279" s="849"/>
      <c r="K279" s="849"/>
      <c r="L279" s="849"/>
      <c r="M279" s="849"/>
      <c r="N279" s="849">
        <v>18</v>
      </c>
      <c r="O279" s="849">
        <v>58888.08</v>
      </c>
      <c r="P279" s="837"/>
      <c r="Q279" s="850">
        <v>3271.56</v>
      </c>
    </row>
    <row r="280" spans="1:17" ht="14.45" customHeight="1" x14ac:dyDescent="0.2">
      <c r="A280" s="831" t="s">
        <v>8219</v>
      </c>
      <c r="B280" s="832" t="s">
        <v>7780</v>
      </c>
      <c r="C280" s="832" t="s">
        <v>6449</v>
      </c>
      <c r="D280" s="832" t="s">
        <v>8308</v>
      </c>
      <c r="E280" s="832" t="s">
        <v>8309</v>
      </c>
      <c r="F280" s="849">
        <v>2</v>
      </c>
      <c r="G280" s="849">
        <v>2292.66</v>
      </c>
      <c r="H280" s="849">
        <v>1.0553872782345304</v>
      </c>
      <c r="I280" s="849">
        <v>1146.33</v>
      </c>
      <c r="J280" s="849">
        <v>2</v>
      </c>
      <c r="K280" s="849">
        <v>2172.34</v>
      </c>
      <c r="L280" s="849">
        <v>1</v>
      </c>
      <c r="M280" s="849">
        <v>1086.17</v>
      </c>
      <c r="N280" s="849">
        <v>5</v>
      </c>
      <c r="O280" s="849">
        <v>5230.8099999999995</v>
      </c>
      <c r="P280" s="837">
        <v>2.4079149672703166</v>
      </c>
      <c r="Q280" s="850">
        <v>1046.1619999999998</v>
      </c>
    </row>
    <row r="281" spans="1:17" ht="14.45" customHeight="1" x14ac:dyDescent="0.2">
      <c r="A281" s="831" t="s">
        <v>8219</v>
      </c>
      <c r="B281" s="832" t="s">
        <v>7780</v>
      </c>
      <c r="C281" s="832" t="s">
        <v>6449</v>
      </c>
      <c r="D281" s="832" t="s">
        <v>8310</v>
      </c>
      <c r="E281" s="832" t="s">
        <v>8311</v>
      </c>
      <c r="F281" s="849"/>
      <c r="G281" s="849"/>
      <c r="H281" s="849"/>
      <c r="I281" s="849"/>
      <c r="J281" s="849">
        <v>2</v>
      </c>
      <c r="K281" s="849">
        <v>45158.720000000001</v>
      </c>
      <c r="L281" s="849">
        <v>1</v>
      </c>
      <c r="M281" s="849">
        <v>22579.360000000001</v>
      </c>
      <c r="N281" s="849"/>
      <c r="O281" s="849"/>
      <c r="P281" s="837"/>
      <c r="Q281" s="850"/>
    </row>
    <row r="282" spans="1:17" ht="14.45" customHeight="1" x14ac:dyDescent="0.2">
      <c r="A282" s="831" t="s">
        <v>8219</v>
      </c>
      <c r="B282" s="832" t="s">
        <v>7780</v>
      </c>
      <c r="C282" s="832" t="s">
        <v>6449</v>
      </c>
      <c r="D282" s="832" t="s">
        <v>8312</v>
      </c>
      <c r="E282" s="832" t="s">
        <v>8313</v>
      </c>
      <c r="F282" s="849">
        <v>1</v>
      </c>
      <c r="G282" s="849">
        <v>80000</v>
      </c>
      <c r="H282" s="849"/>
      <c r="I282" s="849">
        <v>80000</v>
      </c>
      <c r="J282" s="849"/>
      <c r="K282" s="849"/>
      <c r="L282" s="849"/>
      <c r="M282" s="849"/>
      <c r="N282" s="849">
        <v>3</v>
      </c>
      <c r="O282" s="849">
        <v>239999.40000000002</v>
      </c>
      <c r="P282" s="837"/>
      <c r="Q282" s="850">
        <v>79999.8</v>
      </c>
    </row>
    <row r="283" spans="1:17" ht="14.45" customHeight="1" x14ac:dyDescent="0.2">
      <c r="A283" s="831" t="s">
        <v>8219</v>
      </c>
      <c r="B283" s="832" t="s">
        <v>7780</v>
      </c>
      <c r="C283" s="832" t="s">
        <v>6449</v>
      </c>
      <c r="D283" s="832" t="s">
        <v>8314</v>
      </c>
      <c r="E283" s="832" t="s">
        <v>8315</v>
      </c>
      <c r="F283" s="849">
        <v>3</v>
      </c>
      <c r="G283" s="849">
        <v>1077.3000000000002</v>
      </c>
      <c r="H283" s="849">
        <v>3.0000000000000004</v>
      </c>
      <c r="I283" s="849">
        <v>359.10000000000008</v>
      </c>
      <c r="J283" s="849">
        <v>1</v>
      </c>
      <c r="K283" s="849">
        <v>359.1</v>
      </c>
      <c r="L283" s="849">
        <v>1</v>
      </c>
      <c r="M283" s="849">
        <v>359.1</v>
      </c>
      <c r="N283" s="849">
        <v>6</v>
      </c>
      <c r="O283" s="849">
        <v>1925.24</v>
      </c>
      <c r="P283" s="837">
        <v>5.3612921191868557</v>
      </c>
      <c r="Q283" s="850">
        <v>320.87333333333333</v>
      </c>
    </row>
    <row r="284" spans="1:17" ht="14.45" customHeight="1" x14ac:dyDescent="0.2">
      <c r="A284" s="831" t="s">
        <v>8219</v>
      </c>
      <c r="B284" s="832" t="s">
        <v>7780</v>
      </c>
      <c r="C284" s="832" t="s">
        <v>6449</v>
      </c>
      <c r="D284" s="832" t="s">
        <v>8316</v>
      </c>
      <c r="E284" s="832" t="s">
        <v>8317</v>
      </c>
      <c r="F284" s="849"/>
      <c r="G284" s="849"/>
      <c r="H284" s="849"/>
      <c r="I284" s="849"/>
      <c r="J284" s="849">
        <v>1</v>
      </c>
      <c r="K284" s="849">
        <v>12294.26</v>
      </c>
      <c r="L284" s="849">
        <v>1</v>
      </c>
      <c r="M284" s="849">
        <v>12294.26</v>
      </c>
      <c r="N284" s="849"/>
      <c r="O284" s="849"/>
      <c r="P284" s="837"/>
      <c r="Q284" s="850"/>
    </row>
    <row r="285" spans="1:17" ht="14.45" customHeight="1" x14ac:dyDescent="0.2">
      <c r="A285" s="831" t="s">
        <v>8219</v>
      </c>
      <c r="B285" s="832" t="s">
        <v>7780</v>
      </c>
      <c r="C285" s="832" t="s">
        <v>6449</v>
      </c>
      <c r="D285" s="832" t="s">
        <v>8318</v>
      </c>
      <c r="E285" s="832" t="s">
        <v>8319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34960</v>
      </c>
      <c r="P285" s="837"/>
      <c r="Q285" s="850">
        <v>34960</v>
      </c>
    </row>
    <row r="286" spans="1:17" ht="14.45" customHeight="1" x14ac:dyDescent="0.2">
      <c r="A286" s="831" t="s">
        <v>8219</v>
      </c>
      <c r="B286" s="832" t="s">
        <v>7780</v>
      </c>
      <c r="C286" s="832" t="s">
        <v>6449</v>
      </c>
      <c r="D286" s="832" t="s">
        <v>8320</v>
      </c>
      <c r="E286" s="832" t="s">
        <v>8321</v>
      </c>
      <c r="F286" s="849">
        <v>2</v>
      </c>
      <c r="G286" s="849">
        <v>33663.379999999997</v>
      </c>
      <c r="H286" s="849"/>
      <c r="I286" s="849">
        <v>16831.689999999999</v>
      </c>
      <c r="J286" s="849"/>
      <c r="K286" s="849"/>
      <c r="L286" s="849"/>
      <c r="M286" s="849"/>
      <c r="N286" s="849">
        <v>5</v>
      </c>
      <c r="O286" s="849">
        <v>71303.5</v>
      </c>
      <c r="P286" s="837"/>
      <c r="Q286" s="850">
        <v>14260.7</v>
      </c>
    </row>
    <row r="287" spans="1:17" ht="14.45" customHeight="1" x14ac:dyDescent="0.2">
      <c r="A287" s="831" t="s">
        <v>8219</v>
      </c>
      <c r="B287" s="832" t="s">
        <v>7780</v>
      </c>
      <c r="C287" s="832" t="s">
        <v>6449</v>
      </c>
      <c r="D287" s="832" t="s">
        <v>8322</v>
      </c>
      <c r="E287" s="832" t="s">
        <v>8323</v>
      </c>
      <c r="F287" s="849">
        <v>1</v>
      </c>
      <c r="G287" s="849">
        <v>10645.01</v>
      </c>
      <c r="H287" s="849"/>
      <c r="I287" s="849">
        <v>10645.01</v>
      </c>
      <c r="J287" s="849"/>
      <c r="K287" s="849"/>
      <c r="L287" s="849"/>
      <c r="M287" s="849"/>
      <c r="N287" s="849">
        <v>1</v>
      </c>
      <c r="O287" s="849">
        <v>10645.01</v>
      </c>
      <c r="P287" s="837"/>
      <c r="Q287" s="850">
        <v>10645.01</v>
      </c>
    </row>
    <row r="288" spans="1:17" ht="14.45" customHeight="1" x14ac:dyDescent="0.2">
      <c r="A288" s="831" t="s">
        <v>8219</v>
      </c>
      <c r="B288" s="832" t="s">
        <v>7780</v>
      </c>
      <c r="C288" s="832" t="s">
        <v>6449</v>
      </c>
      <c r="D288" s="832" t="s">
        <v>8324</v>
      </c>
      <c r="E288" s="832" t="s">
        <v>8325</v>
      </c>
      <c r="F288" s="849">
        <v>5</v>
      </c>
      <c r="G288" s="849">
        <v>32935.65</v>
      </c>
      <c r="H288" s="849">
        <v>2.0981515480848496</v>
      </c>
      <c r="I288" s="849">
        <v>6587.13</v>
      </c>
      <c r="J288" s="849">
        <v>3</v>
      </c>
      <c r="K288" s="849">
        <v>15697.46</v>
      </c>
      <c r="L288" s="849">
        <v>1</v>
      </c>
      <c r="M288" s="849">
        <v>5232.4866666666667</v>
      </c>
      <c r="N288" s="849">
        <v>7</v>
      </c>
      <c r="O288" s="849">
        <v>24548.26</v>
      </c>
      <c r="P288" s="837">
        <v>1.5638364423288864</v>
      </c>
      <c r="Q288" s="850">
        <v>3506.8942857142856</v>
      </c>
    </row>
    <row r="289" spans="1:17" ht="14.45" customHeight="1" x14ac:dyDescent="0.2">
      <c r="A289" s="831" t="s">
        <v>8219</v>
      </c>
      <c r="B289" s="832" t="s">
        <v>7780</v>
      </c>
      <c r="C289" s="832" t="s">
        <v>6449</v>
      </c>
      <c r="D289" s="832" t="s">
        <v>8326</v>
      </c>
      <c r="E289" s="832" t="s">
        <v>8327</v>
      </c>
      <c r="F289" s="849">
        <v>1</v>
      </c>
      <c r="G289" s="849">
        <v>1841.62</v>
      </c>
      <c r="H289" s="849">
        <v>0.53337001853568111</v>
      </c>
      <c r="I289" s="849">
        <v>1841.62</v>
      </c>
      <c r="J289" s="849">
        <v>2</v>
      </c>
      <c r="K289" s="849">
        <v>3452.8</v>
      </c>
      <c r="L289" s="849">
        <v>1</v>
      </c>
      <c r="M289" s="849">
        <v>1726.4</v>
      </c>
      <c r="N289" s="849">
        <v>9</v>
      </c>
      <c r="O289" s="849">
        <v>15537.599999999999</v>
      </c>
      <c r="P289" s="837">
        <v>4.4999999999999991</v>
      </c>
      <c r="Q289" s="850">
        <v>1726.3999999999999</v>
      </c>
    </row>
    <row r="290" spans="1:17" ht="14.45" customHeight="1" x14ac:dyDescent="0.2">
      <c r="A290" s="831" t="s">
        <v>8219</v>
      </c>
      <c r="B290" s="832" t="s">
        <v>7780</v>
      </c>
      <c r="C290" s="832" t="s">
        <v>6449</v>
      </c>
      <c r="D290" s="832" t="s">
        <v>8326</v>
      </c>
      <c r="E290" s="832" t="s">
        <v>8328</v>
      </c>
      <c r="F290" s="849"/>
      <c r="G290" s="849"/>
      <c r="H290" s="849"/>
      <c r="I290" s="849"/>
      <c r="J290" s="849">
        <v>1</v>
      </c>
      <c r="K290" s="849">
        <v>1726.4</v>
      </c>
      <c r="L290" s="849">
        <v>1</v>
      </c>
      <c r="M290" s="849">
        <v>1726.4</v>
      </c>
      <c r="N290" s="849">
        <v>1</v>
      </c>
      <c r="O290" s="849">
        <v>1726.4</v>
      </c>
      <c r="P290" s="837">
        <v>1</v>
      </c>
      <c r="Q290" s="850">
        <v>1726.4</v>
      </c>
    </row>
    <row r="291" spans="1:17" ht="14.45" customHeight="1" x14ac:dyDescent="0.2">
      <c r="A291" s="831" t="s">
        <v>8219</v>
      </c>
      <c r="B291" s="832" t="s">
        <v>7780</v>
      </c>
      <c r="C291" s="832" t="s">
        <v>6449</v>
      </c>
      <c r="D291" s="832" t="s">
        <v>8329</v>
      </c>
      <c r="E291" s="832" t="s">
        <v>8330</v>
      </c>
      <c r="F291" s="849">
        <v>2</v>
      </c>
      <c r="G291" s="849">
        <v>161872.79999999999</v>
      </c>
      <c r="H291" s="849"/>
      <c r="I291" s="849">
        <v>80936.399999999994</v>
      </c>
      <c r="J291" s="849"/>
      <c r="K291" s="849"/>
      <c r="L291" s="849"/>
      <c r="M291" s="849"/>
      <c r="N291" s="849">
        <v>1</v>
      </c>
      <c r="O291" s="849">
        <v>67923.600000000006</v>
      </c>
      <c r="P291" s="837"/>
      <c r="Q291" s="850">
        <v>67923.600000000006</v>
      </c>
    </row>
    <row r="292" spans="1:17" ht="14.45" customHeight="1" x14ac:dyDescent="0.2">
      <c r="A292" s="831" t="s">
        <v>8219</v>
      </c>
      <c r="B292" s="832" t="s">
        <v>7780</v>
      </c>
      <c r="C292" s="832" t="s">
        <v>6449</v>
      </c>
      <c r="D292" s="832" t="s">
        <v>8331</v>
      </c>
      <c r="E292" s="832" t="s">
        <v>8332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104233</v>
      </c>
      <c r="P292" s="837"/>
      <c r="Q292" s="850">
        <v>104233</v>
      </c>
    </row>
    <row r="293" spans="1:17" ht="14.45" customHeight="1" x14ac:dyDescent="0.2">
      <c r="A293" s="831" t="s">
        <v>8219</v>
      </c>
      <c r="B293" s="832" t="s">
        <v>7780</v>
      </c>
      <c r="C293" s="832" t="s">
        <v>6449</v>
      </c>
      <c r="D293" s="832" t="s">
        <v>8333</v>
      </c>
      <c r="E293" s="832" t="s">
        <v>8334</v>
      </c>
      <c r="F293" s="849"/>
      <c r="G293" s="849"/>
      <c r="H293" s="849"/>
      <c r="I293" s="849"/>
      <c r="J293" s="849">
        <v>5</v>
      </c>
      <c r="K293" s="849">
        <v>316246.75</v>
      </c>
      <c r="L293" s="849">
        <v>1</v>
      </c>
      <c r="M293" s="849">
        <v>63249.35</v>
      </c>
      <c r="N293" s="849">
        <v>9</v>
      </c>
      <c r="O293" s="849">
        <v>569244.15</v>
      </c>
      <c r="P293" s="837">
        <v>1.8</v>
      </c>
      <c r="Q293" s="850">
        <v>63249.350000000006</v>
      </c>
    </row>
    <row r="294" spans="1:17" ht="14.45" customHeight="1" x14ac:dyDescent="0.2">
      <c r="A294" s="831" t="s">
        <v>8219</v>
      </c>
      <c r="B294" s="832" t="s">
        <v>7780</v>
      </c>
      <c r="C294" s="832" t="s">
        <v>6449</v>
      </c>
      <c r="D294" s="832" t="s">
        <v>8335</v>
      </c>
      <c r="E294" s="832" t="s">
        <v>8336</v>
      </c>
      <c r="F294" s="849">
        <v>1</v>
      </c>
      <c r="G294" s="849">
        <v>13065.54</v>
      </c>
      <c r="H294" s="849"/>
      <c r="I294" s="849">
        <v>13065.54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8219</v>
      </c>
      <c r="B295" s="832" t="s">
        <v>7780</v>
      </c>
      <c r="C295" s="832" t="s">
        <v>6449</v>
      </c>
      <c r="D295" s="832" t="s">
        <v>8337</v>
      </c>
      <c r="E295" s="832" t="s">
        <v>8338</v>
      </c>
      <c r="F295" s="849">
        <v>1</v>
      </c>
      <c r="G295" s="849">
        <v>4360</v>
      </c>
      <c r="H295" s="849">
        <v>0.54631251581925577</v>
      </c>
      <c r="I295" s="849">
        <v>4360</v>
      </c>
      <c r="J295" s="849">
        <v>2</v>
      </c>
      <c r="K295" s="849">
        <v>7980.78</v>
      </c>
      <c r="L295" s="849">
        <v>1</v>
      </c>
      <c r="M295" s="849">
        <v>3990.39</v>
      </c>
      <c r="N295" s="849"/>
      <c r="O295" s="849"/>
      <c r="P295" s="837"/>
      <c r="Q295" s="850"/>
    </row>
    <row r="296" spans="1:17" ht="14.45" customHeight="1" x14ac:dyDescent="0.2">
      <c r="A296" s="831" t="s">
        <v>8219</v>
      </c>
      <c r="B296" s="832" t="s">
        <v>7780</v>
      </c>
      <c r="C296" s="832" t="s">
        <v>6449</v>
      </c>
      <c r="D296" s="832" t="s">
        <v>8339</v>
      </c>
      <c r="E296" s="832" t="s">
        <v>8340</v>
      </c>
      <c r="F296" s="849"/>
      <c r="G296" s="849"/>
      <c r="H296" s="849"/>
      <c r="I296" s="849"/>
      <c r="J296" s="849">
        <v>1</v>
      </c>
      <c r="K296" s="849">
        <v>12581</v>
      </c>
      <c r="L296" s="849">
        <v>1</v>
      </c>
      <c r="M296" s="849">
        <v>12581</v>
      </c>
      <c r="N296" s="849"/>
      <c r="O296" s="849"/>
      <c r="P296" s="837"/>
      <c r="Q296" s="850"/>
    </row>
    <row r="297" spans="1:17" ht="14.45" customHeight="1" x14ac:dyDescent="0.2">
      <c r="A297" s="831" t="s">
        <v>8219</v>
      </c>
      <c r="B297" s="832" t="s">
        <v>7780</v>
      </c>
      <c r="C297" s="832" t="s">
        <v>6449</v>
      </c>
      <c r="D297" s="832" t="s">
        <v>8341</v>
      </c>
      <c r="E297" s="832" t="s">
        <v>8342</v>
      </c>
      <c r="F297" s="849">
        <v>2</v>
      </c>
      <c r="G297" s="849">
        <v>761.72</v>
      </c>
      <c r="H297" s="849">
        <v>2</v>
      </c>
      <c r="I297" s="849">
        <v>380.86</v>
      </c>
      <c r="J297" s="849">
        <v>1</v>
      </c>
      <c r="K297" s="849">
        <v>380.86</v>
      </c>
      <c r="L297" s="849">
        <v>1</v>
      </c>
      <c r="M297" s="849">
        <v>380.86</v>
      </c>
      <c r="N297" s="849">
        <v>1</v>
      </c>
      <c r="O297" s="849">
        <v>380.86</v>
      </c>
      <c r="P297" s="837">
        <v>1</v>
      </c>
      <c r="Q297" s="850">
        <v>380.86</v>
      </c>
    </row>
    <row r="298" spans="1:17" ht="14.45" customHeight="1" x14ac:dyDescent="0.2">
      <c r="A298" s="831" t="s">
        <v>8219</v>
      </c>
      <c r="B298" s="832" t="s">
        <v>7780</v>
      </c>
      <c r="C298" s="832" t="s">
        <v>6449</v>
      </c>
      <c r="D298" s="832" t="s">
        <v>8343</v>
      </c>
      <c r="E298" s="832" t="s">
        <v>8344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28560</v>
      </c>
      <c r="P298" s="837"/>
      <c r="Q298" s="850">
        <v>28560</v>
      </c>
    </row>
    <row r="299" spans="1:17" ht="14.45" customHeight="1" x14ac:dyDescent="0.2">
      <c r="A299" s="831" t="s">
        <v>8219</v>
      </c>
      <c r="B299" s="832" t="s">
        <v>7780</v>
      </c>
      <c r="C299" s="832" t="s">
        <v>6449</v>
      </c>
      <c r="D299" s="832" t="s">
        <v>8345</v>
      </c>
      <c r="E299" s="832" t="s">
        <v>8346</v>
      </c>
      <c r="F299" s="849"/>
      <c r="G299" s="849"/>
      <c r="H299" s="849"/>
      <c r="I299" s="849"/>
      <c r="J299" s="849">
        <v>1</v>
      </c>
      <c r="K299" s="849">
        <v>97117.5</v>
      </c>
      <c r="L299" s="849">
        <v>1</v>
      </c>
      <c r="M299" s="849">
        <v>97117.5</v>
      </c>
      <c r="N299" s="849">
        <v>1</v>
      </c>
      <c r="O299" s="849">
        <v>58880</v>
      </c>
      <c r="P299" s="837">
        <v>0.60627590290112487</v>
      </c>
      <c r="Q299" s="850">
        <v>58880</v>
      </c>
    </row>
    <row r="300" spans="1:17" ht="14.45" customHeight="1" x14ac:dyDescent="0.2">
      <c r="A300" s="831" t="s">
        <v>8219</v>
      </c>
      <c r="B300" s="832" t="s">
        <v>7780</v>
      </c>
      <c r="C300" s="832" t="s">
        <v>6449</v>
      </c>
      <c r="D300" s="832" t="s">
        <v>8347</v>
      </c>
      <c r="E300" s="832" t="s">
        <v>8348</v>
      </c>
      <c r="F300" s="849">
        <v>1</v>
      </c>
      <c r="G300" s="849">
        <v>21368</v>
      </c>
      <c r="H300" s="849"/>
      <c r="I300" s="849">
        <v>21368</v>
      </c>
      <c r="J300" s="849"/>
      <c r="K300" s="849"/>
      <c r="L300" s="849"/>
      <c r="M300" s="849"/>
      <c r="N300" s="849">
        <v>1</v>
      </c>
      <c r="O300" s="849">
        <v>18270.72</v>
      </c>
      <c r="P300" s="837"/>
      <c r="Q300" s="850">
        <v>18270.72</v>
      </c>
    </row>
    <row r="301" spans="1:17" ht="14.45" customHeight="1" x14ac:dyDescent="0.2">
      <c r="A301" s="831" t="s">
        <v>8219</v>
      </c>
      <c r="B301" s="832" t="s">
        <v>7780</v>
      </c>
      <c r="C301" s="832" t="s">
        <v>6449</v>
      </c>
      <c r="D301" s="832" t="s">
        <v>8349</v>
      </c>
      <c r="E301" s="832" t="s">
        <v>8350</v>
      </c>
      <c r="F301" s="849">
        <v>2</v>
      </c>
      <c r="G301" s="849">
        <v>22031</v>
      </c>
      <c r="H301" s="849"/>
      <c r="I301" s="849">
        <v>11015.5</v>
      </c>
      <c r="J301" s="849"/>
      <c r="K301" s="849"/>
      <c r="L301" s="849"/>
      <c r="M301" s="849"/>
      <c r="N301" s="849">
        <v>2</v>
      </c>
      <c r="O301" s="849">
        <v>22031</v>
      </c>
      <c r="P301" s="837"/>
      <c r="Q301" s="850">
        <v>11015.5</v>
      </c>
    </row>
    <row r="302" spans="1:17" ht="14.45" customHeight="1" x14ac:dyDescent="0.2">
      <c r="A302" s="831" t="s">
        <v>8219</v>
      </c>
      <c r="B302" s="832" t="s">
        <v>7780</v>
      </c>
      <c r="C302" s="832" t="s">
        <v>6449</v>
      </c>
      <c r="D302" s="832" t="s">
        <v>8351</v>
      </c>
      <c r="E302" s="832" t="s">
        <v>8352</v>
      </c>
      <c r="F302" s="849"/>
      <c r="G302" s="849"/>
      <c r="H302" s="849"/>
      <c r="I302" s="849"/>
      <c r="J302" s="849">
        <v>1</v>
      </c>
      <c r="K302" s="849">
        <v>510.57</v>
      </c>
      <c r="L302" s="849">
        <v>1</v>
      </c>
      <c r="M302" s="849">
        <v>510.57</v>
      </c>
      <c r="N302" s="849"/>
      <c r="O302" s="849"/>
      <c r="P302" s="837"/>
      <c r="Q302" s="850"/>
    </row>
    <row r="303" spans="1:17" ht="14.45" customHeight="1" x14ac:dyDescent="0.2">
      <c r="A303" s="831" t="s">
        <v>8219</v>
      </c>
      <c r="B303" s="832" t="s">
        <v>7780</v>
      </c>
      <c r="C303" s="832" t="s">
        <v>6449</v>
      </c>
      <c r="D303" s="832" t="s">
        <v>8353</v>
      </c>
      <c r="E303" s="832" t="s">
        <v>8354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4135.09</v>
      </c>
      <c r="P303" s="837"/>
      <c r="Q303" s="850">
        <v>4135.09</v>
      </c>
    </row>
    <row r="304" spans="1:17" ht="14.45" customHeight="1" x14ac:dyDescent="0.2">
      <c r="A304" s="831" t="s">
        <v>8219</v>
      </c>
      <c r="B304" s="832" t="s">
        <v>7780</v>
      </c>
      <c r="C304" s="832" t="s">
        <v>6449</v>
      </c>
      <c r="D304" s="832" t="s">
        <v>8355</v>
      </c>
      <c r="E304" s="832" t="s">
        <v>8356</v>
      </c>
      <c r="F304" s="849">
        <v>1</v>
      </c>
      <c r="G304" s="849">
        <v>1932.09</v>
      </c>
      <c r="H304" s="849"/>
      <c r="I304" s="849">
        <v>1932.09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8219</v>
      </c>
      <c r="B305" s="832" t="s">
        <v>7780</v>
      </c>
      <c r="C305" s="832" t="s">
        <v>6449</v>
      </c>
      <c r="D305" s="832" t="s">
        <v>8357</v>
      </c>
      <c r="E305" s="832" t="s">
        <v>8358</v>
      </c>
      <c r="F305" s="849"/>
      <c r="G305" s="849"/>
      <c r="H305" s="849"/>
      <c r="I305" s="849"/>
      <c r="J305" s="849">
        <v>2</v>
      </c>
      <c r="K305" s="849">
        <v>17720.78</v>
      </c>
      <c r="L305" s="849">
        <v>1</v>
      </c>
      <c r="M305" s="849">
        <v>8860.39</v>
      </c>
      <c r="N305" s="849"/>
      <c r="O305" s="849"/>
      <c r="P305" s="837"/>
      <c r="Q305" s="850"/>
    </row>
    <row r="306" spans="1:17" ht="14.45" customHeight="1" x14ac:dyDescent="0.2">
      <c r="A306" s="831" t="s">
        <v>8219</v>
      </c>
      <c r="B306" s="832" t="s">
        <v>7780</v>
      </c>
      <c r="C306" s="832" t="s">
        <v>6449</v>
      </c>
      <c r="D306" s="832" t="s">
        <v>8359</v>
      </c>
      <c r="E306" s="832" t="s">
        <v>8360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7840.8</v>
      </c>
      <c r="P306" s="837"/>
      <c r="Q306" s="850">
        <v>7840.8</v>
      </c>
    </row>
    <row r="307" spans="1:17" ht="14.45" customHeight="1" x14ac:dyDescent="0.2">
      <c r="A307" s="831" t="s">
        <v>8219</v>
      </c>
      <c r="B307" s="832" t="s">
        <v>7780</v>
      </c>
      <c r="C307" s="832" t="s">
        <v>6449</v>
      </c>
      <c r="D307" s="832" t="s">
        <v>8361</v>
      </c>
      <c r="E307" s="832" t="s">
        <v>8362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11010</v>
      </c>
      <c r="P307" s="837"/>
      <c r="Q307" s="850">
        <v>11010</v>
      </c>
    </row>
    <row r="308" spans="1:17" ht="14.45" customHeight="1" x14ac:dyDescent="0.2">
      <c r="A308" s="831" t="s">
        <v>8219</v>
      </c>
      <c r="B308" s="832" t="s">
        <v>7780</v>
      </c>
      <c r="C308" s="832" t="s">
        <v>6449</v>
      </c>
      <c r="D308" s="832" t="s">
        <v>8363</v>
      </c>
      <c r="E308" s="832" t="s">
        <v>8364</v>
      </c>
      <c r="F308" s="849"/>
      <c r="G308" s="849"/>
      <c r="H308" s="849"/>
      <c r="I308" s="849"/>
      <c r="J308" s="849"/>
      <c r="K308" s="849"/>
      <c r="L308" s="849"/>
      <c r="M308" s="849"/>
      <c r="N308" s="849">
        <v>3</v>
      </c>
      <c r="O308" s="849">
        <v>974.77</v>
      </c>
      <c r="P308" s="837"/>
      <c r="Q308" s="850">
        <v>324.92333333333335</v>
      </c>
    </row>
    <row r="309" spans="1:17" ht="14.45" customHeight="1" x14ac:dyDescent="0.2">
      <c r="A309" s="831" t="s">
        <v>8219</v>
      </c>
      <c r="B309" s="832" t="s">
        <v>7780</v>
      </c>
      <c r="C309" s="832" t="s">
        <v>6449</v>
      </c>
      <c r="D309" s="832" t="s">
        <v>8365</v>
      </c>
      <c r="E309" s="832" t="s">
        <v>8366</v>
      </c>
      <c r="F309" s="849"/>
      <c r="G309" s="849"/>
      <c r="H309" s="849"/>
      <c r="I309" s="849"/>
      <c r="J309" s="849"/>
      <c r="K309" s="849"/>
      <c r="L309" s="849"/>
      <c r="M309" s="849"/>
      <c r="N309" s="849">
        <v>3</v>
      </c>
      <c r="O309" s="849">
        <v>4069.7999999999997</v>
      </c>
      <c r="P309" s="837"/>
      <c r="Q309" s="850">
        <v>1356.6</v>
      </c>
    </row>
    <row r="310" spans="1:17" ht="14.45" customHeight="1" x14ac:dyDescent="0.2">
      <c r="A310" s="831" t="s">
        <v>8219</v>
      </c>
      <c r="B310" s="832" t="s">
        <v>7780</v>
      </c>
      <c r="C310" s="832" t="s">
        <v>6449</v>
      </c>
      <c r="D310" s="832" t="s">
        <v>8367</v>
      </c>
      <c r="E310" s="832" t="s">
        <v>8368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128800</v>
      </c>
      <c r="P310" s="837"/>
      <c r="Q310" s="850">
        <v>128800</v>
      </c>
    </row>
    <row r="311" spans="1:17" ht="14.45" customHeight="1" x14ac:dyDescent="0.2">
      <c r="A311" s="831" t="s">
        <v>8219</v>
      </c>
      <c r="B311" s="832" t="s">
        <v>7780</v>
      </c>
      <c r="C311" s="832" t="s">
        <v>6412</v>
      </c>
      <c r="D311" s="832" t="s">
        <v>8369</v>
      </c>
      <c r="E311" s="832" t="s">
        <v>8370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215</v>
      </c>
      <c r="P311" s="837"/>
      <c r="Q311" s="850">
        <v>215</v>
      </c>
    </row>
    <row r="312" spans="1:17" ht="14.45" customHeight="1" x14ac:dyDescent="0.2">
      <c r="A312" s="831" t="s">
        <v>8219</v>
      </c>
      <c r="B312" s="832" t="s">
        <v>7780</v>
      </c>
      <c r="C312" s="832" t="s">
        <v>6412</v>
      </c>
      <c r="D312" s="832" t="s">
        <v>8371</v>
      </c>
      <c r="E312" s="832" t="s">
        <v>8372</v>
      </c>
      <c r="F312" s="849">
        <v>4</v>
      </c>
      <c r="G312" s="849">
        <v>620</v>
      </c>
      <c r="H312" s="849">
        <v>2</v>
      </c>
      <c r="I312" s="849">
        <v>155</v>
      </c>
      <c r="J312" s="849">
        <v>2</v>
      </c>
      <c r="K312" s="849">
        <v>310</v>
      </c>
      <c r="L312" s="849">
        <v>1</v>
      </c>
      <c r="M312" s="849">
        <v>155</v>
      </c>
      <c r="N312" s="849">
        <v>5</v>
      </c>
      <c r="O312" s="849">
        <v>780</v>
      </c>
      <c r="P312" s="837">
        <v>2.5161290322580645</v>
      </c>
      <c r="Q312" s="850">
        <v>156</v>
      </c>
    </row>
    <row r="313" spans="1:17" ht="14.45" customHeight="1" x14ac:dyDescent="0.2">
      <c r="A313" s="831" t="s">
        <v>8219</v>
      </c>
      <c r="B313" s="832" t="s">
        <v>7780</v>
      </c>
      <c r="C313" s="832" t="s">
        <v>6412</v>
      </c>
      <c r="D313" s="832" t="s">
        <v>8373</v>
      </c>
      <c r="E313" s="832" t="s">
        <v>8374</v>
      </c>
      <c r="F313" s="849">
        <v>4</v>
      </c>
      <c r="G313" s="849">
        <v>748</v>
      </c>
      <c r="H313" s="849">
        <v>1</v>
      </c>
      <c r="I313" s="849">
        <v>187</v>
      </c>
      <c r="J313" s="849">
        <v>4</v>
      </c>
      <c r="K313" s="849">
        <v>748</v>
      </c>
      <c r="L313" s="849">
        <v>1</v>
      </c>
      <c r="M313" s="849">
        <v>187</v>
      </c>
      <c r="N313" s="849">
        <v>3</v>
      </c>
      <c r="O313" s="849">
        <v>564</v>
      </c>
      <c r="P313" s="837">
        <v>0.75401069518716579</v>
      </c>
      <c r="Q313" s="850">
        <v>188</v>
      </c>
    </row>
    <row r="314" spans="1:17" ht="14.45" customHeight="1" x14ac:dyDescent="0.2">
      <c r="A314" s="831" t="s">
        <v>8219</v>
      </c>
      <c r="B314" s="832" t="s">
        <v>7780</v>
      </c>
      <c r="C314" s="832" t="s">
        <v>6412</v>
      </c>
      <c r="D314" s="832" t="s">
        <v>8375</v>
      </c>
      <c r="E314" s="832" t="s">
        <v>8376</v>
      </c>
      <c r="F314" s="849">
        <v>21</v>
      </c>
      <c r="G314" s="849">
        <v>2688</v>
      </c>
      <c r="H314" s="849">
        <v>0.875</v>
      </c>
      <c r="I314" s="849">
        <v>128</v>
      </c>
      <c r="J314" s="849">
        <v>24</v>
      </c>
      <c r="K314" s="849">
        <v>3072</v>
      </c>
      <c r="L314" s="849">
        <v>1</v>
      </c>
      <c r="M314" s="849">
        <v>128</v>
      </c>
      <c r="N314" s="849">
        <v>13</v>
      </c>
      <c r="O314" s="849">
        <v>1677</v>
      </c>
      <c r="P314" s="837">
        <v>0.5458984375</v>
      </c>
      <c r="Q314" s="850">
        <v>129</v>
      </c>
    </row>
    <row r="315" spans="1:17" ht="14.45" customHeight="1" x14ac:dyDescent="0.2">
      <c r="A315" s="831" t="s">
        <v>8219</v>
      </c>
      <c r="B315" s="832" t="s">
        <v>7780</v>
      </c>
      <c r="C315" s="832" t="s">
        <v>6412</v>
      </c>
      <c r="D315" s="832" t="s">
        <v>8377</v>
      </c>
      <c r="E315" s="832" t="s">
        <v>8378</v>
      </c>
      <c r="F315" s="849">
        <v>56</v>
      </c>
      <c r="G315" s="849">
        <v>12488</v>
      </c>
      <c r="H315" s="849">
        <v>0.64080459770114939</v>
      </c>
      <c r="I315" s="849">
        <v>223</v>
      </c>
      <c r="J315" s="849">
        <v>87</v>
      </c>
      <c r="K315" s="849">
        <v>19488</v>
      </c>
      <c r="L315" s="849">
        <v>1</v>
      </c>
      <c r="M315" s="849">
        <v>224</v>
      </c>
      <c r="N315" s="849">
        <v>54</v>
      </c>
      <c r="O315" s="849">
        <v>12150</v>
      </c>
      <c r="P315" s="837">
        <v>0.62346059113300489</v>
      </c>
      <c r="Q315" s="850">
        <v>225</v>
      </c>
    </row>
    <row r="316" spans="1:17" ht="14.45" customHeight="1" x14ac:dyDescent="0.2">
      <c r="A316" s="831" t="s">
        <v>8219</v>
      </c>
      <c r="B316" s="832" t="s">
        <v>7780</v>
      </c>
      <c r="C316" s="832" t="s">
        <v>6412</v>
      </c>
      <c r="D316" s="832" t="s">
        <v>8379</v>
      </c>
      <c r="E316" s="832" t="s">
        <v>8380</v>
      </c>
      <c r="F316" s="849">
        <v>4</v>
      </c>
      <c r="G316" s="849">
        <v>900</v>
      </c>
      <c r="H316" s="849">
        <v>0.18963337547408343</v>
      </c>
      <c r="I316" s="849">
        <v>225</v>
      </c>
      <c r="J316" s="849">
        <v>21</v>
      </c>
      <c r="K316" s="849">
        <v>4746</v>
      </c>
      <c r="L316" s="849">
        <v>1</v>
      </c>
      <c r="M316" s="849">
        <v>226</v>
      </c>
      <c r="N316" s="849">
        <v>32</v>
      </c>
      <c r="O316" s="849">
        <v>7264</v>
      </c>
      <c r="P316" s="837">
        <v>1.5305520438263802</v>
      </c>
      <c r="Q316" s="850">
        <v>227</v>
      </c>
    </row>
    <row r="317" spans="1:17" ht="14.45" customHeight="1" x14ac:dyDescent="0.2">
      <c r="A317" s="831" t="s">
        <v>8219</v>
      </c>
      <c r="B317" s="832" t="s">
        <v>7780</v>
      </c>
      <c r="C317" s="832" t="s">
        <v>6412</v>
      </c>
      <c r="D317" s="832" t="s">
        <v>8381</v>
      </c>
      <c r="E317" s="832" t="s">
        <v>8382</v>
      </c>
      <c r="F317" s="849"/>
      <c r="G317" s="849"/>
      <c r="H317" s="849"/>
      <c r="I317" s="849"/>
      <c r="J317" s="849">
        <v>1</v>
      </c>
      <c r="K317" s="849">
        <v>626</v>
      </c>
      <c r="L317" s="849">
        <v>1</v>
      </c>
      <c r="M317" s="849">
        <v>626</v>
      </c>
      <c r="N317" s="849">
        <v>2</v>
      </c>
      <c r="O317" s="849">
        <v>1258</v>
      </c>
      <c r="P317" s="837">
        <v>2.009584664536741</v>
      </c>
      <c r="Q317" s="850">
        <v>629</v>
      </c>
    </row>
    <row r="318" spans="1:17" ht="14.45" customHeight="1" x14ac:dyDescent="0.2">
      <c r="A318" s="831" t="s">
        <v>8219</v>
      </c>
      <c r="B318" s="832" t="s">
        <v>7780</v>
      </c>
      <c r="C318" s="832" t="s">
        <v>6412</v>
      </c>
      <c r="D318" s="832" t="s">
        <v>8383</v>
      </c>
      <c r="E318" s="832" t="s">
        <v>8384</v>
      </c>
      <c r="F318" s="849">
        <v>1</v>
      </c>
      <c r="G318" s="849">
        <v>460</v>
      </c>
      <c r="H318" s="849"/>
      <c r="I318" s="849">
        <v>460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5" customHeight="1" x14ac:dyDescent="0.2">
      <c r="A319" s="831" t="s">
        <v>8219</v>
      </c>
      <c r="B319" s="832" t="s">
        <v>7780</v>
      </c>
      <c r="C319" s="832" t="s">
        <v>6412</v>
      </c>
      <c r="D319" s="832" t="s">
        <v>8385</v>
      </c>
      <c r="E319" s="832" t="s">
        <v>8386</v>
      </c>
      <c r="F319" s="849">
        <v>1</v>
      </c>
      <c r="G319" s="849">
        <v>265</v>
      </c>
      <c r="H319" s="849">
        <v>0.16604010025062657</v>
      </c>
      <c r="I319" s="849">
        <v>265</v>
      </c>
      <c r="J319" s="849">
        <v>6</v>
      </c>
      <c r="K319" s="849">
        <v>1596</v>
      </c>
      <c r="L319" s="849">
        <v>1</v>
      </c>
      <c r="M319" s="849">
        <v>266</v>
      </c>
      <c r="N319" s="849">
        <v>1</v>
      </c>
      <c r="O319" s="849">
        <v>267</v>
      </c>
      <c r="P319" s="837">
        <v>0.16729323308270677</v>
      </c>
      <c r="Q319" s="850">
        <v>267</v>
      </c>
    </row>
    <row r="320" spans="1:17" ht="14.45" customHeight="1" x14ac:dyDescent="0.2">
      <c r="A320" s="831" t="s">
        <v>8219</v>
      </c>
      <c r="B320" s="832" t="s">
        <v>7780</v>
      </c>
      <c r="C320" s="832" t="s">
        <v>6412</v>
      </c>
      <c r="D320" s="832" t="s">
        <v>8387</v>
      </c>
      <c r="E320" s="832" t="s">
        <v>8388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13862</v>
      </c>
      <c r="P320" s="837"/>
      <c r="Q320" s="850">
        <v>13862</v>
      </c>
    </row>
    <row r="321" spans="1:17" ht="14.45" customHeight="1" x14ac:dyDescent="0.2">
      <c r="A321" s="831" t="s">
        <v>8219</v>
      </c>
      <c r="B321" s="832" t="s">
        <v>7780</v>
      </c>
      <c r="C321" s="832" t="s">
        <v>6412</v>
      </c>
      <c r="D321" s="832" t="s">
        <v>8389</v>
      </c>
      <c r="E321" s="832" t="s">
        <v>8390</v>
      </c>
      <c r="F321" s="849">
        <v>5</v>
      </c>
      <c r="G321" s="849">
        <v>20820</v>
      </c>
      <c r="H321" s="849">
        <v>1.2493999039846375</v>
      </c>
      <c r="I321" s="849">
        <v>4164</v>
      </c>
      <c r="J321" s="849">
        <v>4</v>
      </c>
      <c r="K321" s="849">
        <v>16664</v>
      </c>
      <c r="L321" s="849">
        <v>1</v>
      </c>
      <c r="M321" s="849">
        <v>4166</v>
      </c>
      <c r="N321" s="849">
        <v>10</v>
      </c>
      <c r="O321" s="849">
        <v>41730</v>
      </c>
      <c r="P321" s="837">
        <v>2.5042006721075372</v>
      </c>
      <c r="Q321" s="850">
        <v>4173</v>
      </c>
    </row>
    <row r="322" spans="1:17" ht="14.45" customHeight="1" x14ac:dyDescent="0.2">
      <c r="A322" s="831" t="s">
        <v>8219</v>
      </c>
      <c r="B322" s="832" t="s">
        <v>7780</v>
      </c>
      <c r="C322" s="832" t="s">
        <v>6412</v>
      </c>
      <c r="D322" s="832" t="s">
        <v>8391</v>
      </c>
      <c r="E322" s="832" t="s">
        <v>8392</v>
      </c>
      <c r="F322" s="849">
        <v>7</v>
      </c>
      <c r="G322" s="849">
        <v>1981</v>
      </c>
      <c r="H322" s="849">
        <v>2.3333333333333335</v>
      </c>
      <c r="I322" s="849">
        <v>283</v>
      </c>
      <c r="J322" s="849">
        <v>3</v>
      </c>
      <c r="K322" s="849">
        <v>849</v>
      </c>
      <c r="L322" s="849">
        <v>1</v>
      </c>
      <c r="M322" s="849">
        <v>283</v>
      </c>
      <c r="N322" s="849">
        <v>3</v>
      </c>
      <c r="O322" s="849">
        <v>852</v>
      </c>
      <c r="P322" s="837">
        <v>1.0035335689045937</v>
      </c>
      <c r="Q322" s="850">
        <v>284</v>
      </c>
    </row>
    <row r="323" spans="1:17" ht="14.45" customHeight="1" x14ac:dyDescent="0.2">
      <c r="A323" s="831" t="s">
        <v>8219</v>
      </c>
      <c r="B323" s="832" t="s">
        <v>7780</v>
      </c>
      <c r="C323" s="832" t="s">
        <v>6412</v>
      </c>
      <c r="D323" s="832" t="s">
        <v>8393</v>
      </c>
      <c r="E323" s="832" t="s">
        <v>8394</v>
      </c>
      <c r="F323" s="849">
        <v>2</v>
      </c>
      <c r="G323" s="849">
        <v>12640</v>
      </c>
      <c r="H323" s="849"/>
      <c r="I323" s="849">
        <v>6320</v>
      </c>
      <c r="J323" s="849"/>
      <c r="K323" s="849"/>
      <c r="L323" s="849"/>
      <c r="M323" s="849"/>
      <c r="N323" s="849">
        <v>1</v>
      </c>
      <c r="O323" s="849">
        <v>6331</v>
      </c>
      <c r="P323" s="837"/>
      <c r="Q323" s="850">
        <v>6331</v>
      </c>
    </row>
    <row r="324" spans="1:17" ht="14.45" customHeight="1" x14ac:dyDescent="0.2">
      <c r="A324" s="831" t="s">
        <v>8219</v>
      </c>
      <c r="B324" s="832" t="s">
        <v>7780</v>
      </c>
      <c r="C324" s="832" t="s">
        <v>6412</v>
      </c>
      <c r="D324" s="832" t="s">
        <v>8395</v>
      </c>
      <c r="E324" s="832" t="s">
        <v>8396</v>
      </c>
      <c r="F324" s="849"/>
      <c r="G324" s="849"/>
      <c r="H324" s="849"/>
      <c r="I324" s="849"/>
      <c r="J324" s="849">
        <v>1</v>
      </c>
      <c r="K324" s="849">
        <v>1577</v>
      </c>
      <c r="L324" s="849">
        <v>1</v>
      </c>
      <c r="M324" s="849">
        <v>1577</v>
      </c>
      <c r="N324" s="849"/>
      <c r="O324" s="849"/>
      <c r="P324" s="837"/>
      <c r="Q324" s="850"/>
    </row>
    <row r="325" spans="1:17" ht="14.45" customHeight="1" x14ac:dyDescent="0.2">
      <c r="A325" s="831" t="s">
        <v>8219</v>
      </c>
      <c r="B325" s="832" t="s">
        <v>7780</v>
      </c>
      <c r="C325" s="832" t="s">
        <v>6412</v>
      </c>
      <c r="D325" s="832" t="s">
        <v>8397</v>
      </c>
      <c r="E325" s="832" t="s">
        <v>8398</v>
      </c>
      <c r="F325" s="849"/>
      <c r="G325" s="849"/>
      <c r="H325" s="849"/>
      <c r="I325" s="849"/>
      <c r="J325" s="849">
        <v>1</v>
      </c>
      <c r="K325" s="849">
        <v>1145</v>
      </c>
      <c r="L325" s="849">
        <v>1</v>
      </c>
      <c r="M325" s="849">
        <v>1145</v>
      </c>
      <c r="N325" s="849"/>
      <c r="O325" s="849"/>
      <c r="P325" s="837"/>
      <c r="Q325" s="850"/>
    </row>
    <row r="326" spans="1:17" ht="14.45" customHeight="1" x14ac:dyDescent="0.2">
      <c r="A326" s="831" t="s">
        <v>8219</v>
      </c>
      <c r="B326" s="832" t="s">
        <v>7780</v>
      </c>
      <c r="C326" s="832" t="s">
        <v>6412</v>
      </c>
      <c r="D326" s="832" t="s">
        <v>8399</v>
      </c>
      <c r="E326" s="832" t="s">
        <v>8400</v>
      </c>
      <c r="F326" s="849">
        <v>2</v>
      </c>
      <c r="G326" s="849">
        <v>30524</v>
      </c>
      <c r="H326" s="849">
        <v>1.9996069439895185</v>
      </c>
      <c r="I326" s="849">
        <v>15262</v>
      </c>
      <c r="J326" s="849">
        <v>1</v>
      </c>
      <c r="K326" s="849">
        <v>15265</v>
      </c>
      <c r="L326" s="849">
        <v>1</v>
      </c>
      <c r="M326" s="849">
        <v>15265</v>
      </c>
      <c r="N326" s="849">
        <v>7</v>
      </c>
      <c r="O326" s="849">
        <v>106960</v>
      </c>
      <c r="P326" s="837">
        <v>7.0068784801834259</v>
      </c>
      <c r="Q326" s="850">
        <v>15280</v>
      </c>
    </row>
    <row r="327" spans="1:17" ht="14.45" customHeight="1" x14ac:dyDescent="0.2">
      <c r="A327" s="831" t="s">
        <v>8219</v>
      </c>
      <c r="B327" s="832" t="s">
        <v>7780</v>
      </c>
      <c r="C327" s="832" t="s">
        <v>6412</v>
      </c>
      <c r="D327" s="832" t="s">
        <v>8401</v>
      </c>
      <c r="E327" s="832" t="s">
        <v>8402</v>
      </c>
      <c r="F327" s="849">
        <v>11</v>
      </c>
      <c r="G327" s="849">
        <v>42460</v>
      </c>
      <c r="H327" s="849">
        <v>1.0994303469704816</v>
      </c>
      <c r="I327" s="849">
        <v>3860</v>
      </c>
      <c r="J327" s="849">
        <v>10</v>
      </c>
      <c r="K327" s="849">
        <v>38620</v>
      </c>
      <c r="L327" s="849">
        <v>1</v>
      </c>
      <c r="M327" s="849">
        <v>3862</v>
      </c>
      <c r="N327" s="849">
        <v>29</v>
      </c>
      <c r="O327" s="849">
        <v>112143</v>
      </c>
      <c r="P327" s="837">
        <v>2.9037545313309168</v>
      </c>
      <c r="Q327" s="850">
        <v>3867</v>
      </c>
    </row>
    <row r="328" spans="1:17" ht="14.45" customHeight="1" x14ac:dyDescent="0.2">
      <c r="A328" s="831" t="s">
        <v>8219</v>
      </c>
      <c r="B328" s="832" t="s">
        <v>7780</v>
      </c>
      <c r="C328" s="832" t="s">
        <v>6412</v>
      </c>
      <c r="D328" s="832" t="s">
        <v>8403</v>
      </c>
      <c r="E328" s="832" t="s">
        <v>8404</v>
      </c>
      <c r="F328" s="849">
        <v>3</v>
      </c>
      <c r="G328" s="849">
        <v>15630</v>
      </c>
      <c r="H328" s="849">
        <v>0.749712202609363</v>
      </c>
      <c r="I328" s="849">
        <v>5210</v>
      </c>
      <c r="J328" s="849">
        <v>4</v>
      </c>
      <c r="K328" s="849">
        <v>20848</v>
      </c>
      <c r="L328" s="849">
        <v>1</v>
      </c>
      <c r="M328" s="849">
        <v>5212</v>
      </c>
      <c r="N328" s="849">
        <v>2</v>
      </c>
      <c r="O328" s="849">
        <v>10438</v>
      </c>
      <c r="P328" s="837">
        <v>0.50067152724481967</v>
      </c>
      <c r="Q328" s="850">
        <v>5219</v>
      </c>
    </row>
    <row r="329" spans="1:17" ht="14.45" customHeight="1" x14ac:dyDescent="0.2">
      <c r="A329" s="831" t="s">
        <v>8219</v>
      </c>
      <c r="B329" s="832" t="s">
        <v>7780</v>
      </c>
      <c r="C329" s="832" t="s">
        <v>6412</v>
      </c>
      <c r="D329" s="832" t="s">
        <v>8405</v>
      </c>
      <c r="E329" s="832" t="s">
        <v>8406</v>
      </c>
      <c r="F329" s="849">
        <v>3</v>
      </c>
      <c r="G329" s="849">
        <v>23778</v>
      </c>
      <c r="H329" s="849">
        <v>1.4996215943491422</v>
      </c>
      <c r="I329" s="849">
        <v>7926</v>
      </c>
      <c r="J329" s="849">
        <v>2</v>
      </c>
      <c r="K329" s="849">
        <v>15856</v>
      </c>
      <c r="L329" s="849">
        <v>1</v>
      </c>
      <c r="M329" s="849">
        <v>7928</v>
      </c>
      <c r="N329" s="849">
        <v>11</v>
      </c>
      <c r="O329" s="849">
        <v>87318</v>
      </c>
      <c r="P329" s="837">
        <v>5.5069374369323913</v>
      </c>
      <c r="Q329" s="850">
        <v>7938</v>
      </c>
    </row>
    <row r="330" spans="1:17" ht="14.45" customHeight="1" x14ac:dyDescent="0.2">
      <c r="A330" s="831" t="s">
        <v>8219</v>
      </c>
      <c r="B330" s="832" t="s">
        <v>7780</v>
      </c>
      <c r="C330" s="832" t="s">
        <v>6412</v>
      </c>
      <c r="D330" s="832" t="s">
        <v>8407</v>
      </c>
      <c r="E330" s="832" t="s">
        <v>8408</v>
      </c>
      <c r="F330" s="849">
        <v>1</v>
      </c>
      <c r="G330" s="849">
        <v>1702</v>
      </c>
      <c r="H330" s="849"/>
      <c r="I330" s="849">
        <v>1702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8219</v>
      </c>
      <c r="B331" s="832" t="s">
        <v>7780</v>
      </c>
      <c r="C331" s="832" t="s">
        <v>6412</v>
      </c>
      <c r="D331" s="832" t="s">
        <v>8409</v>
      </c>
      <c r="E331" s="832" t="s">
        <v>8410</v>
      </c>
      <c r="F331" s="849">
        <v>0</v>
      </c>
      <c r="G331" s="849">
        <v>0</v>
      </c>
      <c r="H331" s="849"/>
      <c r="I331" s="849"/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8219</v>
      </c>
      <c r="B332" s="832" t="s">
        <v>7780</v>
      </c>
      <c r="C332" s="832" t="s">
        <v>6412</v>
      </c>
      <c r="D332" s="832" t="s">
        <v>8411</v>
      </c>
      <c r="E332" s="832" t="s">
        <v>8412</v>
      </c>
      <c r="F332" s="849">
        <v>30</v>
      </c>
      <c r="G332" s="849">
        <v>38820</v>
      </c>
      <c r="H332" s="849">
        <v>0.9375</v>
      </c>
      <c r="I332" s="849">
        <v>1294</v>
      </c>
      <c r="J332" s="849">
        <v>32</v>
      </c>
      <c r="K332" s="849">
        <v>41408</v>
      </c>
      <c r="L332" s="849">
        <v>1</v>
      </c>
      <c r="M332" s="849">
        <v>1294</v>
      </c>
      <c r="N332" s="849">
        <v>42</v>
      </c>
      <c r="O332" s="849">
        <v>54474</v>
      </c>
      <c r="P332" s="837">
        <v>1.3155428902627511</v>
      </c>
      <c r="Q332" s="850">
        <v>1297</v>
      </c>
    </row>
    <row r="333" spans="1:17" ht="14.45" customHeight="1" x14ac:dyDescent="0.2">
      <c r="A333" s="831" t="s">
        <v>8219</v>
      </c>
      <c r="B333" s="832" t="s">
        <v>7780</v>
      </c>
      <c r="C333" s="832" t="s">
        <v>6412</v>
      </c>
      <c r="D333" s="832" t="s">
        <v>8413</v>
      </c>
      <c r="E333" s="832" t="s">
        <v>8414</v>
      </c>
      <c r="F333" s="849">
        <v>18</v>
      </c>
      <c r="G333" s="849">
        <v>21204</v>
      </c>
      <c r="H333" s="849">
        <v>0.75</v>
      </c>
      <c r="I333" s="849">
        <v>1178</v>
      </c>
      <c r="J333" s="849">
        <v>24</v>
      </c>
      <c r="K333" s="849">
        <v>28272</v>
      </c>
      <c r="L333" s="849">
        <v>1</v>
      </c>
      <c r="M333" s="849">
        <v>1178</v>
      </c>
      <c r="N333" s="849">
        <v>27</v>
      </c>
      <c r="O333" s="849">
        <v>31860</v>
      </c>
      <c r="P333" s="837">
        <v>1.1269100169779287</v>
      </c>
      <c r="Q333" s="850">
        <v>1180</v>
      </c>
    </row>
    <row r="334" spans="1:17" ht="14.45" customHeight="1" x14ac:dyDescent="0.2">
      <c r="A334" s="831" t="s">
        <v>8219</v>
      </c>
      <c r="B334" s="832" t="s">
        <v>7780</v>
      </c>
      <c r="C334" s="832" t="s">
        <v>6412</v>
      </c>
      <c r="D334" s="832" t="s">
        <v>8415</v>
      </c>
      <c r="E334" s="832" t="s">
        <v>8416</v>
      </c>
      <c r="F334" s="849">
        <v>19</v>
      </c>
      <c r="G334" s="849">
        <v>97983</v>
      </c>
      <c r="H334" s="849">
        <v>1.8996684697260513</v>
      </c>
      <c r="I334" s="849">
        <v>5157</v>
      </c>
      <c r="J334" s="849">
        <v>10</v>
      </c>
      <c r="K334" s="849">
        <v>51579</v>
      </c>
      <c r="L334" s="849">
        <v>1</v>
      </c>
      <c r="M334" s="849">
        <v>5157.8999999999996</v>
      </c>
      <c r="N334" s="849">
        <v>36</v>
      </c>
      <c r="O334" s="849">
        <v>185832</v>
      </c>
      <c r="P334" s="837">
        <v>3.6028616297330309</v>
      </c>
      <c r="Q334" s="850">
        <v>5162</v>
      </c>
    </row>
    <row r="335" spans="1:17" ht="14.45" customHeight="1" x14ac:dyDescent="0.2">
      <c r="A335" s="831" t="s">
        <v>8219</v>
      </c>
      <c r="B335" s="832" t="s">
        <v>7780</v>
      </c>
      <c r="C335" s="832" t="s">
        <v>6412</v>
      </c>
      <c r="D335" s="832" t="s">
        <v>8417</v>
      </c>
      <c r="E335" s="832" t="s">
        <v>8418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11252</v>
      </c>
      <c r="P335" s="837"/>
      <c r="Q335" s="850">
        <v>5626</v>
      </c>
    </row>
    <row r="336" spans="1:17" ht="14.45" customHeight="1" x14ac:dyDescent="0.2">
      <c r="A336" s="831" t="s">
        <v>8219</v>
      </c>
      <c r="B336" s="832" t="s">
        <v>7780</v>
      </c>
      <c r="C336" s="832" t="s">
        <v>6412</v>
      </c>
      <c r="D336" s="832" t="s">
        <v>8419</v>
      </c>
      <c r="E336" s="832" t="s">
        <v>8420</v>
      </c>
      <c r="F336" s="849">
        <v>5</v>
      </c>
      <c r="G336" s="849">
        <v>4005</v>
      </c>
      <c r="H336" s="849">
        <v>0.71339508371927329</v>
      </c>
      <c r="I336" s="849">
        <v>801</v>
      </c>
      <c r="J336" s="849">
        <v>7</v>
      </c>
      <c r="K336" s="849">
        <v>5614</v>
      </c>
      <c r="L336" s="849">
        <v>1</v>
      </c>
      <c r="M336" s="849">
        <v>802</v>
      </c>
      <c r="N336" s="849">
        <v>4</v>
      </c>
      <c r="O336" s="849">
        <v>3232</v>
      </c>
      <c r="P336" s="837">
        <v>0.57570359814748839</v>
      </c>
      <c r="Q336" s="850">
        <v>808</v>
      </c>
    </row>
    <row r="337" spans="1:17" ht="14.45" customHeight="1" x14ac:dyDescent="0.2">
      <c r="A337" s="831" t="s">
        <v>8219</v>
      </c>
      <c r="B337" s="832" t="s">
        <v>7780</v>
      </c>
      <c r="C337" s="832" t="s">
        <v>6412</v>
      </c>
      <c r="D337" s="832" t="s">
        <v>8421</v>
      </c>
      <c r="E337" s="832" t="s">
        <v>8422</v>
      </c>
      <c r="F337" s="849">
        <v>759</v>
      </c>
      <c r="G337" s="849">
        <v>134343</v>
      </c>
      <c r="H337" s="849">
        <v>1.0185370513578675</v>
      </c>
      <c r="I337" s="849">
        <v>177</v>
      </c>
      <c r="J337" s="849">
        <v>741</v>
      </c>
      <c r="K337" s="849">
        <v>131898</v>
      </c>
      <c r="L337" s="849">
        <v>1</v>
      </c>
      <c r="M337" s="849">
        <v>178</v>
      </c>
      <c r="N337" s="849">
        <v>764</v>
      </c>
      <c r="O337" s="849">
        <v>136756</v>
      </c>
      <c r="P337" s="837">
        <v>1.0368314910006218</v>
      </c>
      <c r="Q337" s="850">
        <v>179</v>
      </c>
    </row>
    <row r="338" spans="1:17" ht="14.45" customHeight="1" x14ac:dyDescent="0.2">
      <c r="A338" s="831" t="s">
        <v>8219</v>
      </c>
      <c r="B338" s="832" t="s">
        <v>7780</v>
      </c>
      <c r="C338" s="832" t="s">
        <v>6412</v>
      </c>
      <c r="D338" s="832" t="s">
        <v>8423</v>
      </c>
      <c r="E338" s="832" t="s">
        <v>8424</v>
      </c>
      <c r="F338" s="849">
        <v>189</v>
      </c>
      <c r="G338" s="849">
        <v>387261</v>
      </c>
      <c r="H338" s="849">
        <v>1.1448957871396896</v>
      </c>
      <c r="I338" s="849">
        <v>2049</v>
      </c>
      <c r="J338" s="849">
        <v>165</v>
      </c>
      <c r="K338" s="849">
        <v>338250</v>
      </c>
      <c r="L338" s="849">
        <v>1</v>
      </c>
      <c r="M338" s="849">
        <v>2050</v>
      </c>
      <c r="N338" s="849">
        <v>225</v>
      </c>
      <c r="O338" s="849">
        <v>461925</v>
      </c>
      <c r="P338" s="837">
        <v>1.3656319290465633</v>
      </c>
      <c r="Q338" s="850">
        <v>2053</v>
      </c>
    </row>
    <row r="339" spans="1:17" ht="14.45" customHeight="1" x14ac:dyDescent="0.2">
      <c r="A339" s="831" t="s">
        <v>8219</v>
      </c>
      <c r="B339" s="832" t="s">
        <v>7780</v>
      </c>
      <c r="C339" s="832" t="s">
        <v>6412</v>
      </c>
      <c r="D339" s="832" t="s">
        <v>8425</v>
      </c>
      <c r="E339" s="832" t="s">
        <v>8426</v>
      </c>
      <c r="F339" s="849">
        <v>3</v>
      </c>
      <c r="G339" s="849">
        <v>8211</v>
      </c>
      <c r="H339" s="849">
        <v>0.6</v>
      </c>
      <c r="I339" s="849">
        <v>2737</v>
      </c>
      <c r="J339" s="849">
        <v>5</v>
      </c>
      <c r="K339" s="849">
        <v>13685</v>
      </c>
      <c r="L339" s="849">
        <v>1</v>
      </c>
      <c r="M339" s="849">
        <v>2737</v>
      </c>
      <c r="N339" s="849">
        <v>4</v>
      </c>
      <c r="O339" s="849">
        <v>10960</v>
      </c>
      <c r="P339" s="837">
        <v>0.80087687248812567</v>
      </c>
      <c r="Q339" s="850">
        <v>2740</v>
      </c>
    </row>
    <row r="340" spans="1:17" ht="14.45" customHeight="1" x14ac:dyDescent="0.2">
      <c r="A340" s="831" t="s">
        <v>8219</v>
      </c>
      <c r="B340" s="832" t="s">
        <v>7780</v>
      </c>
      <c r="C340" s="832" t="s">
        <v>6412</v>
      </c>
      <c r="D340" s="832" t="s">
        <v>8427</v>
      </c>
      <c r="E340" s="832" t="s">
        <v>8428</v>
      </c>
      <c r="F340" s="849"/>
      <c r="G340" s="849"/>
      <c r="H340" s="849"/>
      <c r="I340" s="849"/>
      <c r="J340" s="849">
        <v>1</v>
      </c>
      <c r="K340" s="849">
        <v>5270</v>
      </c>
      <c r="L340" s="849">
        <v>1</v>
      </c>
      <c r="M340" s="849">
        <v>5270</v>
      </c>
      <c r="N340" s="849"/>
      <c r="O340" s="849"/>
      <c r="P340" s="837"/>
      <c r="Q340" s="850"/>
    </row>
    <row r="341" spans="1:17" ht="14.45" customHeight="1" x14ac:dyDescent="0.2">
      <c r="A341" s="831" t="s">
        <v>8219</v>
      </c>
      <c r="B341" s="832" t="s">
        <v>7780</v>
      </c>
      <c r="C341" s="832" t="s">
        <v>6412</v>
      </c>
      <c r="D341" s="832" t="s">
        <v>8429</v>
      </c>
      <c r="E341" s="832" t="s">
        <v>8430</v>
      </c>
      <c r="F341" s="849">
        <v>3</v>
      </c>
      <c r="G341" s="849">
        <v>6339</v>
      </c>
      <c r="H341" s="849">
        <v>2.9985808893093662</v>
      </c>
      <c r="I341" s="849">
        <v>2113</v>
      </c>
      <c r="J341" s="849">
        <v>1</v>
      </c>
      <c r="K341" s="849">
        <v>2114</v>
      </c>
      <c r="L341" s="849">
        <v>1</v>
      </c>
      <c r="M341" s="849">
        <v>2114</v>
      </c>
      <c r="N341" s="849">
        <v>1</v>
      </c>
      <c r="O341" s="849">
        <v>2117</v>
      </c>
      <c r="P341" s="837">
        <v>1.0014191106906338</v>
      </c>
      <c r="Q341" s="850">
        <v>2117</v>
      </c>
    </row>
    <row r="342" spans="1:17" ht="14.45" customHeight="1" x14ac:dyDescent="0.2">
      <c r="A342" s="831" t="s">
        <v>8219</v>
      </c>
      <c r="B342" s="832" t="s">
        <v>7780</v>
      </c>
      <c r="C342" s="832" t="s">
        <v>6412</v>
      </c>
      <c r="D342" s="832" t="s">
        <v>8431</v>
      </c>
      <c r="E342" s="832" t="s">
        <v>8432</v>
      </c>
      <c r="F342" s="849">
        <v>1</v>
      </c>
      <c r="G342" s="849">
        <v>155</v>
      </c>
      <c r="H342" s="849">
        <v>0.14285714285714285</v>
      </c>
      <c r="I342" s="849">
        <v>155</v>
      </c>
      <c r="J342" s="849">
        <v>7</v>
      </c>
      <c r="K342" s="849">
        <v>1085</v>
      </c>
      <c r="L342" s="849">
        <v>1</v>
      </c>
      <c r="M342" s="849">
        <v>155</v>
      </c>
      <c r="N342" s="849">
        <v>4</v>
      </c>
      <c r="O342" s="849">
        <v>624</v>
      </c>
      <c r="P342" s="837">
        <v>0.57511520737327193</v>
      </c>
      <c r="Q342" s="850">
        <v>156</v>
      </c>
    </row>
    <row r="343" spans="1:17" ht="14.45" customHeight="1" x14ac:dyDescent="0.2">
      <c r="A343" s="831" t="s">
        <v>8219</v>
      </c>
      <c r="B343" s="832" t="s">
        <v>7780</v>
      </c>
      <c r="C343" s="832" t="s">
        <v>6412</v>
      </c>
      <c r="D343" s="832" t="s">
        <v>8433</v>
      </c>
      <c r="E343" s="832" t="s">
        <v>8434</v>
      </c>
      <c r="F343" s="849">
        <v>2</v>
      </c>
      <c r="G343" s="849">
        <v>398</v>
      </c>
      <c r="H343" s="849">
        <v>0.995</v>
      </c>
      <c r="I343" s="849">
        <v>199</v>
      </c>
      <c r="J343" s="849">
        <v>2</v>
      </c>
      <c r="K343" s="849">
        <v>400</v>
      </c>
      <c r="L343" s="849">
        <v>1</v>
      </c>
      <c r="M343" s="849">
        <v>200</v>
      </c>
      <c r="N343" s="849">
        <v>2</v>
      </c>
      <c r="O343" s="849">
        <v>402</v>
      </c>
      <c r="P343" s="837">
        <v>1.0049999999999999</v>
      </c>
      <c r="Q343" s="850">
        <v>201</v>
      </c>
    </row>
    <row r="344" spans="1:17" ht="14.45" customHeight="1" x14ac:dyDescent="0.2">
      <c r="A344" s="831" t="s">
        <v>8219</v>
      </c>
      <c r="B344" s="832" t="s">
        <v>7780</v>
      </c>
      <c r="C344" s="832" t="s">
        <v>6412</v>
      </c>
      <c r="D344" s="832" t="s">
        <v>8435</v>
      </c>
      <c r="E344" s="832" t="s">
        <v>8436</v>
      </c>
      <c r="F344" s="849">
        <v>239</v>
      </c>
      <c r="G344" s="849">
        <v>48756</v>
      </c>
      <c r="H344" s="849">
        <v>0.92114112979406759</v>
      </c>
      <c r="I344" s="849">
        <v>204</v>
      </c>
      <c r="J344" s="849">
        <v>258</v>
      </c>
      <c r="K344" s="849">
        <v>52930</v>
      </c>
      <c r="L344" s="849">
        <v>1</v>
      </c>
      <c r="M344" s="849">
        <v>205.15503875968992</v>
      </c>
      <c r="N344" s="849">
        <v>231</v>
      </c>
      <c r="O344" s="849">
        <v>47817</v>
      </c>
      <c r="P344" s="837">
        <v>0.90340071792934062</v>
      </c>
      <c r="Q344" s="850">
        <v>207</v>
      </c>
    </row>
    <row r="345" spans="1:17" ht="14.45" customHeight="1" x14ac:dyDescent="0.2">
      <c r="A345" s="831" t="s">
        <v>8219</v>
      </c>
      <c r="B345" s="832" t="s">
        <v>7780</v>
      </c>
      <c r="C345" s="832" t="s">
        <v>6412</v>
      </c>
      <c r="D345" s="832" t="s">
        <v>8437</v>
      </c>
      <c r="E345" s="832" t="s">
        <v>8438</v>
      </c>
      <c r="F345" s="849"/>
      <c r="G345" s="849"/>
      <c r="H345" s="849"/>
      <c r="I345" s="849"/>
      <c r="J345" s="849">
        <v>3</v>
      </c>
      <c r="K345" s="849">
        <v>1281</v>
      </c>
      <c r="L345" s="849">
        <v>1</v>
      </c>
      <c r="M345" s="849">
        <v>427</v>
      </c>
      <c r="N345" s="849">
        <v>4</v>
      </c>
      <c r="O345" s="849">
        <v>1712</v>
      </c>
      <c r="P345" s="837">
        <v>1.3364558938329429</v>
      </c>
      <c r="Q345" s="850">
        <v>428</v>
      </c>
    </row>
    <row r="346" spans="1:17" ht="14.45" customHeight="1" x14ac:dyDescent="0.2">
      <c r="A346" s="831" t="s">
        <v>8219</v>
      </c>
      <c r="B346" s="832" t="s">
        <v>7780</v>
      </c>
      <c r="C346" s="832" t="s">
        <v>6412</v>
      </c>
      <c r="D346" s="832" t="s">
        <v>8439</v>
      </c>
      <c r="E346" s="832" t="s">
        <v>8440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164</v>
      </c>
      <c r="P346" s="837"/>
      <c r="Q346" s="850">
        <v>164</v>
      </c>
    </row>
    <row r="347" spans="1:17" ht="14.45" customHeight="1" x14ac:dyDescent="0.2">
      <c r="A347" s="831" t="s">
        <v>8219</v>
      </c>
      <c r="B347" s="832" t="s">
        <v>7780</v>
      </c>
      <c r="C347" s="832" t="s">
        <v>6412</v>
      </c>
      <c r="D347" s="832" t="s">
        <v>8441</v>
      </c>
      <c r="E347" s="832" t="s">
        <v>8442</v>
      </c>
      <c r="F347" s="849">
        <v>5</v>
      </c>
      <c r="G347" s="849">
        <v>2180</v>
      </c>
      <c r="H347" s="849">
        <v>0.55428426137808284</v>
      </c>
      <c r="I347" s="849">
        <v>436</v>
      </c>
      <c r="J347" s="849">
        <v>9</v>
      </c>
      <c r="K347" s="849">
        <v>3933</v>
      </c>
      <c r="L347" s="849">
        <v>1</v>
      </c>
      <c r="M347" s="849">
        <v>437</v>
      </c>
      <c r="N347" s="849">
        <v>4</v>
      </c>
      <c r="O347" s="849">
        <v>1752</v>
      </c>
      <c r="P347" s="837">
        <v>0.44546147978642259</v>
      </c>
      <c r="Q347" s="850">
        <v>438</v>
      </c>
    </row>
    <row r="348" spans="1:17" ht="14.45" customHeight="1" x14ac:dyDescent="0.2">
      <c r="A348" s="831" t="s">
        <v>8219</v>
      </c>
      <c r="B348" s="832" t="s">
        <v>7780</v>
      </c>
      <c r="C348" s="832" t="s">
        <v>6412</v>
      </c>
      <c r="D348" s="832" t="s">
        <v>8443</v>
      </c>
      <c r="E348" s="832" t="s">
        <v>8444</v>
      </c>
      <c r="F348" s="849">
        <v>159</v>
      </c>
      <c r="G348" s="849">
        <v>342645</v>
      </c>
      <c r="H348" s="849">
        <v>1.0187580276865991</v>
      </c>
      <c r="I348" s="849">
        <v>2155</v>
      </c>
      <c r="J348" s="849">
        <v>156</v>
      </c>
      <c r="K348" s="849">
        <v>336336</v>
      </c>
      <c r="L348" s="849">
        <v>1</v>
      </c>
      <c r="M348" s="849">
        <v>2156</v>
      </c>
      <c r="N348" s="849">
        <v>224</v>
      </c>
      <c r="O348" s="849">
        <v>483616</v>
      </c>
      <c r="P348" s="837">
        <v>1.4378954378954378</v>
      </c>
      <c r="Q348" s="850">
        <v>2159</v>
      </c>
    </row>
    <row r="349" spans="1:17" ht="14.45" customHeight="1" x14ac:dyDescent="0.2">
      <c r="A349" s="831" t="s">
        <v>8219</v>
      </c>
      <c r="B349" s="832" t="s">
        <v>7780</v>
      </c>
      <c r="C349" s="832" t="s">
        <v>6412</v>
      </c>
      <c r="D349" s="832" t="s">
        <v>8445</v>
      </c>
      <c r="E349" s="832" t="s">
        <v>8402</v>
      </c>
      <c r="F349" s="849">
        <v>12</v>
      </c>
      <c r="G349" s="849">
        <v>22668</v>
      </c>
      <c r="H349" s="849">
        <v>0.8571428571428571</v>
      </c>
      <c r="I349" s="849">
        <v>1889</v>
      </c>
      <c r="J349" s="849">
        <v>14</v>
      </c>
      <c r="K349" s="849">
        <v>26446</v>
      </c>
      <c r="L349" s="849">
        <v>1</v>
      </c>
      <c r="M349" s="849">
        <v>1889</v>
      </c>
      <c r="N349" s="849">
        <v>37</v>
      </c>
      <c r="O349" s="849">
        <v>70004</v>
      </c>
      <c r="P349" s="837">
        <v>2.647054374952734</v>
      </c>
      <c r="Q349" s="850">
        <v>1892</v>
      </c>
    </row>
    <row r="350" spans="1:17" ht="14.45" customHeight="1" x14ac:dyDescent="0.2">
      <c r="A350" s="831" t="s">
        <v>8219</v>
      </c>
      <c r="B350" s="832" t="s">
        <v>7780</v>
      </c>
      <c r="C350" s="832" t="s">
        <v>6412</v>
      </c>
      <c r="D350" s="832" t="s">
        <v>8446</v>
      </c>
      <c r="E350" s="832" t="s">
        <v>8447</v>
      </c>
      <c r="F350" s="849">
        <v>1</v>
      </c>
      <c r="G350" s="849">
        <v>163</v>
      </c>
      <c r="H350" s="849"/>
      <c r="I350" s="849">
        <v>163</v>
      </c>
      <c r="J350" s="849"/>
      <c r="K350" s="849"/>
      <c r="L350" s="849"/>
      <c r="M350" s="849"/>
      <c r="N350" s="849">
        <v>1</v>
      </c>
      <c r="O350" s="849">
        <v>164</v>
      </c>
      <c r="P350" s="837"/>
      <c r="Q350" s="850">
        <v>164</v>
      </c>
    </row>
    <row r="351" spans="1:17" ht="14.45" customHeight="1" x14ac:dyDescent="0.2">
      <c r="A351" s="831" t="s">
        <v>8219</v>
      </c>
      <c r="B351" s="832" t="s">
        <v>7780</v>
      </c>
      <c r="C351" s="832" t="s">
        <v>6412</v>
      </c>
      <c r="D351" s="832" t="s">
        <v>8448</v>
      </c>
      <c r="E351" s="832" t="s">
        <v>8449</v>
      </c>
      <c r="F351" s="849">
        <v>2</v>
      </c>
      <c r="G351" s="849">
        <v>19676</v>
      </c>
      <c r="H351" s="849"/>
      <c r="I351" s="849">
        <v>9838</v>
      </c>
      <c r="J351" s="849"/>
      <c r="K351" s="849"/>
      <c r="L351" s="849"/>
      <c r="M351" s="849"/>
      <c r="N351" s="849">
        <v>1</v>
      </c>
      <c r="O351" s="849">
        <v>9850</v>
      </c>
      <c r="P351" s="837"/>
      <c r="Q351" s="850">
        <v>9850</v>
      </c>
    </row>
    <row r="352" spans="1:17" ht="14.45" customHeight="1" x14ac:dyDescent="0.2">
      <c r="A352" s="831" t="s">
        <v>8219</v>
      </c>
      <c r="B352" s="832" t="s">
        <v>7780</v>
      </c>
      <c r="C352" s="832" t="s">
        <v>6412</v>
      </c>
      <c r="D352" s="832" t="s">
        <v>8450</v>
      </c>
      <c r="E352" s="832" t="s">
        <v>8451</v>
      </c>
      <c r="F352" s="849"/>
      <c r="G352" s="849"/>
      <c r="H352" s="849"/>
      <c r="I352" s="849"/>
      <c r="J352" s="849">
        <v>1</v>
      </c>
      <c r="K352" s="849">
        <v>935</v>
      </c>
      <c r="L352" s="849">
        <v>1</v>
      </c>
      <c r="M352" s="849">
        <v>935</v>
      </c>
      <c r="N352" s="849"/>
      <c r="O352" s="849"/>
      <c r="P352" s="837"/>
      <c r="Q352" s="850"/>
    </row>
    <row r="353" spans="1:17" ht="14.45" customHeight="1" x14ac:dyDescent="0.2">
      <c r="A353" s="831" t="s">
        <v>8219</v>
      </c>
      <c r="B353" s="832" t="s">
        <v>7780</v>
      </c>
      <c r="C353" s="832" t="s">
        <v>6412</v>
      </c>
      <c r="D353" s="832" t="s">
        <v>8452</v>
      </c>
      <c r="E353" s="832" t="s">
        <v>8453</v>
      </c>
      <c r="F353" s="849">
        <v>33</v>
      </c>
      <c r="G353" s="849">
        <v>279180</v>
      </c>
      <c r="H353" s="849">
        <v>0.94263429786946684</v>
      </c>
      <c r="I353" s="849">
        <v>8460</v>
      </c>
      <c r="J353" s="849">
        <v>35</v>
      </c>
      <c r="K353" s="849">
        <v>296170</v>
      </c>
      <c r="L353" s="849">
        <v>1</v>
      </c>
      <c r="M353" s="849">
        <v>8462</v>
      </c>
      <c r="N353" s="849">
        <v>48</v>
      </c>
      <c r="O353" s="849">
        <v>406560</v>
      </c>
      <c r="P353" s="837">
        <v>1.3727251240841409</v>
      </c>
      <c r="Q353" s="850">
        <v>8470</v>
      </c>
    </row>
    <row r="354" spans="1:17" ht="14.45" customHeight="1" x14ac:dyDescent="0.2">
      <c r="A354" s="831" t="s">
        <v>8219</v>
      </c>
      <c r="B354" s="832" t="s">
        <v>7780</v>
      </c>
      <c r="C354" s="832" t="s">
        <v>6412</v>
      </c>
      <c r="D354" s="832" t="s">
        <v>8454</v>
      </c>
      <c r="E354" s="832" t="s">
        <v>8455</v>
      </c>
      <c r="F354" s="849"/>
      <c r="G354" s="849"/>
      <c r="H354" s="849"/>
      <c r="I354" s="849"/>
      <c r="J354" s="849">
        <v>1</v>
      </c>
      <c r="K354" s="849">
        <v>161</v>
      </c>
      <c r="L354" s="849">
        <v>1</v>
      </c>
      <c r="M354" s="849">
        <v>161</v>
      </c>
      <c r="N354" s="849"/>
      <c r="O354" s="849"/>
      <c r="P354" s="837"/>
      <c r="Q354" s="850"/>
    </row>
    <row r="355" spans="1:17" ht="14.45" customHeight="1" x14ac:dyDescent="0.2">
      <c r="A355" s="831" t="s">
        <v>8219</v>
      </c>
      <c r="B355" s="832" t="s">
        <v>7780</v>
      </c>
      <c r="C355" s="832" t="s">
        <v>6412</v>
      </c>
      <c r="D355" s="832" t="s">
        <v>8456</v>
      </c>
      <c r="E355" s="832" t="s">
        <v>8457</v>
      </c>
      <c r="F355" s="849">
        <v>1</v>
      </c>
      <c r="G355" s="849">
        <v>2053</v>
      </c>
      <c r="H355" s="849">
        <v>0.33300892133008919</v>
      </c>
      <c r="I355" s="849">
        <v>2053</v>
      </c>
      <c r="J355" s="849">
        <v>3</v>
      </c>
      <c r="K355" s="849">
        <v>6165</v>
      </c>
      <c r="L355" s="849">
        <v>1</v>
      </c>
      <c r="M355" s="849">
        <v>2055</v>
      </c>
      <c r="N355" s="849">
        <v>10</v>
      </c>
      <c r="O355" s="849">
        <v>20620</v>
      </c>
      <c r="P355" s="837">
        <v>3.3446877534468777</v>
      </c>
      <c r="Q355" s="850">
        <v>2062</v>
      </c>
    </row>
    <row r="356" spans="1:17" ht="14.45" customHeight="1" x14ac:dyDescent="0.2">
      <c r="A356" s="831" t="s">
        <v>8219</v>
      </c>
      <c r="B356" s="832" t="s">
        <v>7780</v>
      </c>
      <c r="C356" s="832" t="s">
        <v>6412</v>
      </c>
      <c r="D356" s="832" t="s">
        <v>8458</v>
      </c>
      <c r="E356" s="832" t="s">
        <v>8459</v>
      </c>
      <c r="F356" s="849">
        <v>1</v>
      </c>
      <c r="G356" s="849">
        <v>5753</v>
      </c>
      <c r="H356" s="849"/>
      <c r="I356" s="849">
        <v>5753</v>
      </c>
      <c r="J356" s="849"/>
      <c r="K356" s="849"/>
      <c r="L356" s="849"/>
      <c r="M356" s="849"/>
      <c r="N356" s="849">
        <v>3</v>
      </c>
      <c r="O356" s="849">
        <v>17283</v>
      </c>
      <c r="P356" s="837"/>
      <c r="Q356" s="850">
        <v>5761</v>
      </c>
    </row>
    <row r="357" spans="1:17" ht="14.45" customHeight="1" x14ac:dyDescent="0.2">
      <c r="A357" s="831" t="s">
        <v>8219</v>
      </c>
      <c r="B357" s="832" t="s">
        <v>7780</v>
      </c>
      <c r="C357" s="832" t="s">
        <v>6412</v>
      </c>
      <c r="D357" s="832" t="s">
        <v>8460</v>
      </c>
      <c r="E357" s="832" t="s">
        <v>8461</v>
      </c>
      <c r="F357" s="849"/>
      <c r="G357" s="849"/>
      <c r="H357" s="849"/>
      <c r="I357" s="849"/>
      <c r="J357" s="849"/>
      <c r="K357" s="849"/>
      <c r="L357" s="849"/>
      <c r="M357" s="849"/>
      <c r="N357" s="849">
        <v>3</v>
      </c>
      <c r="O357" s="849">
        <v>1746</v>
      </c>
      <c r="P357" s="837"/>
      <c r="Q357" s="850">
        <v>582</v>
      </c>
    </row>
    <row r="358" spans="1:17" ht="14.45" customHeight="1" x14ac:dyDescent="0.2">
      <c r="A358" s="831" t="s">
        <v>8219</v>
      </c>
      <c r="B358" s="832" t="s">
        <v>7780</v>
      </c>
      <c r="C358" s="832" t="s">
        <v>6412</v>
      </c>
      <c r="D358" s="832" t="s">
        <v>8462</v>
      </c>
      <c r="E358" s="832" t="s">
        <v>8463</v>
      </c>
      <c r="F358" s="849">
        <v>1</v>
      </c>
      <c r="G358" s="849">
        <v>373</v>
      </c>
      <c r="H358" s="849"/>
      <c r="I358" s="849">
        <v>373</v>
      </c>
      <c r="J358" s="849"/>
      <c r="K358" s="849"/>
      <c r="L358" s="849"/>
      <c r="M358" s="849"/>
      <c r="N358" s="849">
        <v>1</v>
      </c>
      <c r="O358" s="849">
        <v>375</v>
      </c>
      <c r="P358" s="837"/>
      <c r="Q358" s="850">
        <v>375</v>
      </c>
    </row>
    <row r="359" spans="1:17" ht="14.45" customHeight="1" x14ac:dyDescent="0.2">
      <c r="A359" s="831" t="s">
        <v>8219</v>
      </c>
      <c r="B359" s="832" t="s">
        <v>7780</v>
      </c>
      <c r="C359" s="832" t="s">
        <v>6412</v>
      </c>
      <c r="D359" s="832" t="s">
        <v>8464</v>
      </c>
      <c r="E359" s="832" t="s">
        <v>8465</v>
      </c>
      <c r="F359" s="849"/>
      <c r="G359" s="849"/>
      <c r="H359" s="849"/>
      <c r="I359" s="849"/>
      <c r="J359" s="849">
        <v>2</v>
      </c>
      <c r="K359" s="849">
        <v>706</v>
      </c>
      <c r="L359" s="849">
        <v>1</v>
      </c>
      <c r="M359" s="849">
        <v>353</v>
      </c>
      <c r="N359" s="849"/>
      <c r="O359" s="849"/>
      <c r="P359" s="837"/>
      <c r="Q359" s="850"/>
    </row>
    <row r="360" spans="1:17" ht="14.45" customHeight="1" x14ac:dyDescent="0.2">
      <c r="A360" s="831" t="s">
        <v>8466</v>
      </c>
      <c r="B360" s="832" t="s">
        <v>8467</v>
      </c>
      <c r="C360" s="832" t="s">
        <v>6412</v>
      </c>
      <c r="D360" s="832" t="s">
        <v>8468</v>
      </c>
      <c r="E360" s="832" t="s">
        <v>8469</v>
      </c>
      <c r="F360" s="849">
        <v>751</v>
      </c>
      <c r="G360" s="849">
        <v>158461</v>
      </c>
      <c r="H360" s="849">
        <v>0.78845732823819759</v>
      </c>
      <c r="I360" s="849">
        <v>211</v>
      </c>
      <c r="J360" s="849">
        <v>948</v>
      </c>
      <c r="K360" s="849">
        <v>200976</v>
      </c>
      <c r="L360" s="849">
        <v>1</v>
      </c>
      <c r="M360" s="849">
        <v>212</v>
      </c>
      <c r="N360" s="849">
        <v>812</v>
      </c>
      <c r="O360" s="849">
        <v>172956</v>
      </c>
      <c r="P360" s="837">
        <v>0.86058036780511105</v>
      </c>
      <c r="Q360" s="850">
        <v>213</v>
      </c>
    </row>
    <row r="361" spans="1:17" ht="14.45" customHeight="1" x14ac:dyDescent="0.2">
      <c r="A361" s="831" t="s">
        <v>8466</v>
      </c>
      <c r="B361" s="832" t="s">
        <v>8467</v>
      </c>
      <c r="C361" s="832" t="s">
        <v>6412</v>
      </c>
      <c r="D361" s="832" t="s">
        <v>8470</v>
      </c>
      <c r="E361" s="832" t="s">
        <v>8469</v>
      </c>
      <c r="F361" s="849"/>
      <c r="G361" s="849"/>
      <c r="H361" s="849"/>
      <c r="I361" s="849"/>
      <c r="J361" s="849"/>
      <c r="K361" s="849"/>
      <c r="L361" s="849"/>
      <c r="M361" s="849"/>
      <c r="N361" s="849">
        <v>3</v>
      </c>
      <c r="O361" s="849">
        <v>264</v>
      </c>
      <c r="P361" s="837"/>
      <c r="Q361" s="850">
        <v>88</v>
      </c>
    </row>
    <row r="362" spans="1:17" ht="14.45" customHeight="1" x14ac:dyDescent="0.2">
      <c r="A362" s="831" t="s">
        <v>8466</v>
      </c>
      <c r="B362" s="832" t="s">
        <v>8467</v>
      </c>
      <c r="C362" s="832" t="s">
        <v>6412</v>
      </c>
      <c r="D362" s="832" t="s">
        <v>8471</v>
      </c>
      <c r="E362" s="832" t="s">
        <v>8472</v>
      </c>
      <c r="F362" s="849">
        <v>467</v>
      </c>
      <c r="G362" s="849">
        <v>140567</v>
      </c>
      <c r="H362" s="849">
        <v>0.47984911585990303</v>
      </c>
      <c r="I362" s="849">
        <v>301</v>
      </c>
      <c r="J362" s="849">
        <v>970</v>
      </c>
      <c r="K362" s="849">
        <v>292940</v>
      </c>
      <c r="L362" s="849">
        <v>1</v>
      </c>
      <c r="M362" s="849">
        <v>302</v>
      </c>
      <c r="N362" s="849">
        <v>628</v>
      </c>
      <c r="O362" s="849">
        <v>190284</v>
      </c>
      <c r="P362" s="837">
        <v>0.64956646412234587</v>
      </c>
      <c r="Q362" s="850">
        <v>303</v>
      </c>
    </row>
    <row r="363" spans="1:17" ht="14.45" customHeight="1" x14ac:dyDescent="0.2">
      <c r="A363" s="831" t="s">
        <v>8466</v>
      </c>
      <c r="B363" s="832" t="s">
        <v>8467</v>
      </c>
      <c r="C363" s="832" t="s">
        <v>6412</v>
      </c>
      <c r="D363" s="832" t="s">
        <v>8473</v>
      </c>
      <c r="E363" s="832" t="s">
        <v>8474</v>
      </c>
      <c r="F363" s="849">
        <v>9</v>
      </c>
      <c r="G363" s="849">
        <v>891</v>
      </c>
      <c r="H363" s="849">
        <v>0.74250000000000005</v>
      </c>
      <c r="I363" s="849">
        <v>99</v>
      </c>
      <c r="J363" s="849">
        <v>12</v>
      </c>
      <c r="K363" s="849">
        <v>1200</v>
      </c>
      <c r="L363" s="849">
        <v>1</v>
      </c>
      <c r="M363" s="849">
        <v>100</v>
      </c>
      <c r="N363" s="849">
        <v>12</v>
      </c>
      <c r="O363" s="849">
        <v>1200</v>
      </c>
      <c r="P363" s="837">
        <v>1</v>
      </c>
      <c r="Q363" s="850">
        <v>100</v>
      </c>
    </row>
    <row r="364" spans="1:17" ht="14.45" customHeight="1" x14ac:dyDescent="0.2">
      <c r="A364" s="831" t="s">
        <v>8466</v>
      </c>
      <c r="B364" s="832" t="s">
        <v>8467</v>
      </c>
      <c r="C364" s="832" t="s">
        <v>6412</v>
      </c>
      <c r="D364" s="832" t="s">
        <v>8475</v>
      </c>
      <c r="E364" s="832" t="s">
        <v>8476</v>
      </c>
      <c r="F364" s="849">
        <v>150</v>
      </c>
      <c r="G364" s="849">
        <v>20550</v>
      </c>
      <c r="H364" s="849">
        <v>1.1450381679389312</v>
      </c>
      <c r="I364" s="849">
        <v>137</v>
      </c>
      <c r="J364" s="849">
        <v>131</v>
      </c>
      <c r="K364" s="849">
        <v>17947</v>
      </c>
      <c r="L364" s="849">
        <v>1</v>
      </c>
      <c r="M364" s="849">
        <v>137</v>
      </c>
      <c r="N364" s="849">
        <v>131</v>
      </c>
      <c r="O364" s="849">
        <v>18078</v>
      </c>
      <c r="P364" s="837">
        <v>1.0072992700729928</v>
      </c>
      <c r="Q364" s="850">
        <v>138</v>
      </c>
    </row>
    <row r="365" spans="1:17" ht="14.45" customHeight="1" x14ac:dyDescent="0.2">
      <c r="A365" s="831" t="s">
        <v>8466</v>
      </c>
      <c r="B365" s="832" t="s">
        <v>8467</v>
      </c>
      <c r="C365" s="832" t="s">
        <v>6412</v>
      </c>
      <c r="D365" s="832" t="s">
        <v>8477</v>
      </c>
      <c r="E365" s="832" t="s">
        <v>8476</v>
      </c>
      <c r="F365" s="849"/>
      <c r="G365" s="849"/>
      <c r="H365" s="849"/>
      <c r="I365" s="849"/>
      <c r="J365" s="849"/>
      <c r="K365" s="849"/>
      <c r="L365" s="849"/>
      <c r="M365" s="849"/>
      <c r="N365" s="849">
        <v>2</v>
      </c>
      <c r="O365" s="849">
        <v>370</v>
      </c>
      <c r="P365" s="837"/>
      <c r="Q365" s="850">
        <v>185</v>
      </c>
    </row>
    <row r="366" spans="1:17" ht="14.45" customHeight="1" x14ac:dyDescent="0.2">
      <c r="A366" s="831" t="s">
        <v>8466</v>
      </c>
      <c r="B366" s="832" t="s">
        <v>8467</v>
      </c>
      <c r="C366" s="832" t="s">
        <v>6412</v>
      </c>
      <c r="D366" s="832" t="s">
        <v>8478</v>
      </c>
      <c r="E366" s="832" t="s">
        <v>8479</v>
      </c>
      <c r="F366" s="849">
        <v>1</v>
      </c>
      <c r="G366" s="849">
        <v>639</v>
      </c>
      <c r="H366" s="849">
        <v>0.99843749999999998</v>
      </c>
      <c r="I366" s="849">
        <v>639</v>
      </c>
      <c r="J366" s="849">
        <v>1</v>
      </c>
      <c r="K366" s="849">
        <v>640</v>
      </c>
      <c r="L366" s="849">
        <v>1</v>
      </c>
      <c r="M366" s="849">
        <v>640</v>
      </c>
      <c r="N366" s="849"/>
      <c r="O366" s="849"/>
      <c r="P366" s="837"/>
      <c r="Q366" s="850"/>
    </row>
    <row r="367" spans="1:17" ht="14.45" customHeight="1" x14ac:dyDescent="0.2">
      <c r="A367" s="831" t="s">
        <v>8466</v>
      </c>
      <c r="B367" s="832" t="s">
        <v>8467</v>
      </c>
      <c r="C367" s="832" t="s">
        <v>6412</v>
      </c>
      <c r="D367" s="832" t="s">
        <v>8480</v>
      </c>
      <c r="E367" s="832" t="s">
        <v>8481</v>
      </c>
      <c r="F367" s="849">
        <v>21</v>
      </c>
      <c r="G367" s="849">
        <v>3633</v>
      </c>
      <c r="H367" s="849">
        <v>0.69597701149425284</v>
      </c>
      <c r="I367" s="849">
        <v>173</v>
      </c>
      <c r="J367" s="849">
        <v>30</v>
      </c>
      <c r="K367" s="849">
        <v>5220</v>
      </c>
      <c r="L367" s="849">
        <v>1</v>
      </c>
      <c r="M367" s="849">
        <v>174</v>
      </c>
      <c r="N367" s="849">
        <v>17</v>
      </c>
      <c r="O367" s="849">
        <v>2975</v>
      </c>
      <c r="P367" s="837">
        <v>0.56992337164750961</v>
      </c>
      <c r="Q367" s="850">
        <v>175</v>
      </c>
    </row>
    <row r="368" spans="1:17" ht="14.45" customHeight="1" x14ac:dyDescent="0.2">
      <c r="A368" s="831" t="s">
        <v>8466</v>
      </c>
      <c r="B368" s="832" t="s">
        <v>8467</v>
      </c>
      <c r="C368" s="832" t="s">
        <v>6412</v>
      </c>
      <c r="D368" s="832" t="s">
        <v>8482</v>
      </c>
      <c r="E368" s="832" t="s">
        <v>8483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348</v>
      </c>
      <c r="P368" s="837"/>
      <c r="Q368" s="850">
        <v>348</v>
      </c>
    </row>
    <row r="369" spans="1:17" ht="14.45" customHeight="1" x14ac:dyDescent="0.2">
      <c r="A369" s="831" t="s">
        <v>8466</v>
      </c>
      <c r="B369" s="832" t="s">
        <v>8467</v>
      </c>
      <c r="C369" s="832" t="s">
        <v>6412</v>
      </c>
      <c r="D369" s="832" t="s">
        <v>8484</v>
      </c>
      <c r="E369" s="832" t="s">
        <v>8485</v>
      </c>
      <c r="F369" s="849">
        <v>42</v>
      </c>
      <c r="G369" s="849">
        <v>11508</v>
      </c>
      <c r="H369" s="849">
        <v>0.28767123287671231</v>
      </c>
      <c r="I369" s="849">
        <v>274</v>
      </c>
      <c r="J369" s="849">
        <v>146</v>
      </c>
      <c r="K369" s="849">
        <v>40004</v>
      </c>
      <c r="L369" s="849">
        <v>1</v>
      </c>
      <c r="M369" s="849">
        <v>274</v>
      </c>
      <c r="N369" s="849">
        <v>130</v>
      </c>
      <c r="O369" s="849">
        <v>36010</v>
      </c>
      <c r="P369" s="837">
        <v>0.9001599840015998</v>
      </c>
      <c r="Q369" s="850">
        <v>277</v>
      </c>
    </row>
    <row r="370" spans="1:17" ht="14.45" customHeight="1" x14ac:dyDescent="0.2">
      <c r="A370" s="831" t="s">
        <v>8466</v>
      </c>
      <c r="B370" s="832" t="s">
        <v>8467</v>
      </c>
      <c r="C370" s="832" t="s">
        <v>6412</v>
      </c>
      <c r="D370" s="832" t="s">
        <v>8486</v>
      </c>
      <c r="E370" s="832" t="s">
        <v>8487</v>
      </c>
      <c r="F370" s="849">
        <v>163</v>
      </c>
      <c r="G370" s="849">
        <v>23146</v>
      </c>
      <c r="H370" s="849">
        <v>0.84579405101220495</v>
      </c>
      <c r="I370" s="849">
        <v>142</v>
      </c>
      <c r="J370" s="849">
        <v>193</v>
      </c>
      <c r="K370" s="849">
        <v>27366</v>
      </c>
      <c r="L370" s="849">
        <v>1</v>
      </c>
      <c r="M370" s="849">
        <v>141.79274611398964</v>
      </c>
      <c r="N370" s="849">
        <v>187</v>
      </c>
      <c r="O370" s="849">
        <v>26367</v>
      </c>
      <c r="P370" s="837">
        <v>0.96349484762113569</v>
      </c>
      <c r="Q370" s="850">
        <v>141</v>
      </c>
    </row>
    <row r="371" spans="1:17" ht="14.45" customHeight="1" x14ac:dyDescent="0.2">
      <c r="A371" s="831" t="s">
        <v>8466</v>
      </c>
      <c r="B371" s="832" t="s">
        <v>8467</v>
      </c>
      <c r="C371" s="832" t="s">
        <v>6412</v>
      </c>
      <c r="D371" s="832" t="s">
        <v>8488</v>
      </c>
      <c r="E371" s="832" t="s">
        <v>8487</v>
      </c>
      <c r="F371" s="849">
        <v>150</v>
      </c>
      <c r="G371" s="849">
        <v>11700</v>
      </c>
      <c r="H371" s="849">
        <v>1.1411294255339901</v>
      </c>
      <c r="I371" s="849">
        <v>78</v>
      </c>
      <c r="J371" s="849">
        <v>131</v>
      </c>
      <c r="K371" s="849">
        <v>10253</v>
      </c>
      <c r="L371" s="849">
        <v>1</v>
      </c>
      <c r="M371" s="849">
        <v>78.267175572519079</v>
      </c>
      <c r="N371" s="849">
        <v>131</v>
      </c>
      <c r="O371" s="849">
        <v>10349</v>
      </c>
      <c r="P371" s="837">
        <v>1.0093631132351506</v>
      </c>
      <c r="Q371" s="850">
        <v>79</v>
      </c>
    </row>
    <row r="372" spans="1:17" ht="14.45" customHeight="1" x14ac:dyDescent="0.2">
      <c r="A372" s="831" t="s">
        <v>8466</v>
      </c>
      <c r="B372" s="832" t="s">
        <v>8467</v>
      </c>
      <c r="C372" s="832" t="s">
        <v>6412</v>
      </c>
      <c r="D372" s="832" t="s">
        <v>8489</v>
      </c>
      <c r="E372" s="832" t="s">
        <v>8490</v>
      </c>
      <c r="F372" s="849">
        <v>163</v>
      </c>
      <c r="G372" s="849">
        <v>51182</v>
      </c>
      <c r="H372" s="849">
        <v>0.84455958549222798</v>
      </c>
      <c r="I372" s="849">
        <v>314</v>
      </c>
      <c r="J372" s="849">
        <v>193</v>
      </c>
      <c r="K372" s="849">
        <v>60602</v>
      </c>
      <c r="L372" s="849">
        <v>1</v>
      </c>
      <c r="M372" s="849">
        <v>314</v>
      </c>
      <c r="N372" s="849">
        <v>187</v>
      </c>
      <c r="O372" s="849">
        <v>59092</v>
      </c>
      <c r="P372" s="837">
        <v>0.97508333058314911</v>
      </c>
      <c r="Q372" s="850">
        <v>316</v>
      </c>
    </row>
    <row r="373" spans="1:17" ht="14.45" customHeight="1" x14ac:dyDescent="0.2">
      <c r="A373" s="831" t="s">
        <v>8466</v>
      </c>
      <c r="B373" s="832" t="s">
        <v>8467</v>
      </c>
      <c r="C373" s="832" t="s">
        <v>6412</v>
      </c>
      <c r="D373" s="832" t="s">
        <v>8491</v>
      </c>
      <c r="E373" s="832" t="s">
        <v>8492</v>
      </c>
      <c r="F373" s="849"/>
      <c r="G373" s="849"/>
      <c r="H373" s="849"/>
      <c r="I373" s="849"/>
      <c r="J373" s="849">
        <v>1</v>
      </c>
      <c r="K373" s="849">
        <v>328</v>
      </c>
      <c r="L373" s="849">
        <v>1</v>
      </c>
      <c r="M373" s="849">
        <v>328</v>
      </c>
      <c r="N373" s="849">
        <v>1</v>
      </c>
      <c r="O373" s="849">
        <v>329</v>
      </c>
      <c r="P373" s="837">
        <v>1.0030487804878048</v>
      </c>
      <c r="Q373" s="850">
        <v>329</v>
      </c>
    </row>
    <row r="374" spans="1:17" ht="14.45" customHeight="1" x14ac:dyDescent="0.2">
      <c r="A374" s="831" t="s">
        <v>8466</v>
      </c>
      <c r="B374" s="832" t="s">
        <v>8467</v>
      </c>
      <c r="C374" s="832" t="s">
        <v>6412</v>
      </c>
      <c r="D374" s="832" t="s">
        <v>8493</v>
      </c>
      <c r="E374" s="832" t="s">
        <v>8494</v>
      </c>
      <c r="F374" s="849">
        <v>180</v>
      </c>
      <c r="G374" s="849">
        <v>29340</v>
      </c>
      <c r="H374" s="849">
        <v>1.6644919725421228</v>
      </c>
      <c r="I374" s="849">
        <v>163</v>
      </c>
      <c r="J374" s="849">
        <v>108</v>
      </c>
      <c r="K374" s="849">
        <v>17627</v>
      </c>
      <c r="L374" s="849">
        <v>1</v>
      </c>
      <c r="M374" s="849">
        <v>163.21296296296296</v>
      </c>
      <c r="N374" s="849">
        <v>83</v>
      </c>
      <c r="O374" s="849">
        <v>13695</v>
      </c>
      <c r="P374" s="837">
        <v>0.77693311397288256</v>
      </c>
      <c r="Q374" s="850">
        <v>165</v>
      </c>
    </row>
    <row r="375" spans="1:17" ht="14.45" customHeight="1" x14ac:dyDescent="0.2">
      <c r="A375" s="831" t="s">
        <v>8466</v>
      </c>
      <c r="B375" s="832" t="s">
        <v>8467</v>
      </c>
      <c r="C375" s="832" t="s">
        <v>6412</v>
      </c>
      <c r="D375" s="832" t="s">
        <v>8495</v>
      </c>
      <c r="E375" s="832" t="s">
        <v>8469</v>
      </c>
      <c r="F375" s="849">
        <v>461</v>
      </c>
      <c r="G375" s="849">
        <v>33192</v>
      </c>
      <c r="H375" s="849">
        <v>0.81466755025403137</v>
      </c>
      <c r="I375" s="849">
        <v>72</v>
      </c>
      <c r="J375" s="849">
        <v>564</v>
      </c>
      <c r="K375" s="849">
        <v>40743</v>
      </c>
      <c r="L375" s="849">
        <v>1</v>
      </c>
      <c r="M375" s="849">
        <v>72.239361702127653</v>
      </c>
      <c r="N375" s="849">
        <v>420</v>
      </c>
      <c r="O375" s="849">
        <v>31080</v>
      </c>
      <c r="P375" s="837">
        <v>0.76283042485825781</v>
      </c>
      <c r="Q375" s="850">
        <v>74</v>
      </c>
    </row>
    <row r="376" spans="1:17" ht="14.45" customHeight="1" x14ac:dyDescent="0.2">
      <c r="A376" s="831" t="s">
        <v>8466</v>
      </c>
      <c r="B376" s="832" t="s">
        <v>8467</v>
      </c>
      <c r="C376" s="832" t="s">
        <v>6412</v>
      </c>
      <c r="D376" s="832" t="s">
        <v>8496</v>
      </c>
      <c r="E376" s="832" t="s">
        <v>8497</v>
      </c>
      <c r="F376" s="849">
        <v>15</v>
      </c>
      <c r="G376" s="849">
        <v>18165</v>
      </c>
      <c r="H376" s="849">
        <v>0.49958745874587457</v>
      </c>
      <c r="I376" s="849">
        <v>1211</v>
      </c>
      <c r="J376" s="849">
        <v>30</v>
      </c>
      <c r="K376" s="849">
        <v>36360</v>
      </c>
      <c r="L376" s="849">
        <v>1</v>
      </c>
      <c r="M376" s="849">
        <v>1212</v>
      </c>
      <c r="N376" s="849">
        <v>18</v>
      </c>
      <c r="O376" s="849">
        <v>21888</v>
      </c>
      <c r="P376" s="837">
        <v>0.60198019801980196</v>
      </c>
      <c r="Q376" s="850">
        <v>1216</v>
      </c>
    </row>
    <row r="377" spans="1:17" ht="14.45" customHeight="1" x14ac:dyDescent="0.2">
      <c r="A377" s="831" t="s">
        <v>8466</v>
      </c>
      <c r="B377" s="832" t="s">
        <v>8467</v>
      </c>
      <c r="C377" s="832" t="s">
        <v>6412</v>
      </c>
      <c r="D377" s="832" t="s">
        <v>8498</v>
      </c>
      <c r="E377" s="832" t="s">
        <v>8499</v>
      </c>
      <c r="F377" s="849">
        <v>13</v>
      </c>
      <c r="G377" s="849">
        <v>1482</v>
      </c>
      <c r="H377" s="849">
        <v>0.7580562659846547</v>
      </c>
      <c r="I377" s="849">
        <v>114</v>
      </c>
      <c r="J377" s="849">
        <v>17</v>
      </c>
      <c r="K377" s="849">
        <v>1955</v>
      </c>
      <c r="L377" s="849">
        <v>1</v>
      </c>
      <c r="M377" s="849">
        <v>115</v>
      </c>
      <c r="N377" s="849">
        <v>13</v>
      </c>
      <c r="O377" s="849">
        <v>1508</v>
      </c>
      <c r="P377" s="837">
        <v>0.77135549872122766</v>
      </c>
      <c r="Q377" s="850">
        <v>116</v>
      </c>
    </row>
    <row r="378" spans="1:17" ht="14.45" customHeight="1" x14ac:dyDescent="0.2">
      <c r="A378" s="831" t="s">
        <v>8466</v>
      </c>
      <c r="B378" s="832" t="s">
        <v>8467</v>
      </c>
      <c r="C378" s="832" t="s">
        <v>6412</v>
      </c>
      <c r="D378" s="832" t="s">
        <v>8500</v>
      </c>
      <c r="E378" s="832" t="s">
        <v>8501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350</v>
      </c>
      <c r="P378" s="837"/>
      <c r="Q378" s="850">
        <v>350</v>
      </c>
    </row>
    <row r="379" spans="1:17" ht="14.45" customHeight="1" x14ac:dyDescent="0.2">
      <c r="A379" s="831" t="s">
        <v>8502</v>
      </c>
      <c r="B379" s="832" t="s">
        <v>8503</v>
      </c>
      <c r="C379" s="832" t="s">
        <v>6412</v>
      </c>
      <c r="D379" s="832" t="s">
        <v>8504</v>
      </c>
      <c r="E379" s="832" t="s">
        <v>8505</v>
      </c>
      <c r="F379" s="849">
        <v>30</v>
      </c>
      <c r="G379" s="849">
        <v>1740</v>
      </c>
      <c r="H379" s="849">
        <v>0.66666666666666663</v>
      </c>
      <c r="I379" s="849">
        <v>58</v>
      </c>
      <c r="J379" s="849">
        <v>45</v>
      </c>
      <c r="K379" s="849">
        <v>2610</v>
      </c>
      <c r="L379" s="849">
        <v>1</v>
      </c>
      <c r="M379" s="849">
        <v>58</v>
      </c>
      <c r="N379" s="849">
        <v>33</v>
      </c>
      <c r="O379" s="849">
        <v>1947</v>
      </c>
      <c r="P379" s="837">
        <v>0.74597701149425288</v>
      </c>
      <c r="Q379" s="850">
        <v>59</v>
      </c>
    </row>
    <row r="380" spans="1:17" ht="14.45" customHeight="1" x14ac:dyDescent="0.2">
      <c r="A380" s="831" t="s">
        <v>8502</v>
      </c>
      <c r="B380" s="832" t="s">
        <v>8503</v>
      </c>
      <c r="C380" s="832" t="s">
        <v>6412</v>
      </c>
      <c r="D380" s="832" t="s">
        <v>8506</v>
      </c>
      <c r="E380" s="832" t="s">
        <v>8507</v>
      </c>
      <c r="F380" s="849">
        <v>37</v>
      </c>
      <c r="G380" s="849">
        <v>4847</v>
      </c>
      <c r="H380" s="849">
        <v>1.0838550983899822</v>
      </c>
      <c r="I380" s="849">
        <v>131</v>
      </c>
      <c r="J380" s="849">
        <v>34</v>
      </c>
      <c r="K380" s="849">
        <v>4472</v>
      </c>
      <c r="L380" s="849">
        <v>1</v>
      </c>
      <c r="M380" s="849">
        <v>131.52941176470588</v>
      </c>
      <c r="N380" s="849">
        <v>31</v>
      </c>
      <c r="O380" s="849">
        <v>4092</v>
      </c>
      <c r="P380" s="837">
        <v>0.91502683363148485</v>
      </c>
      <c r="Q380" s="850">
        <v>132</v>
      </c>
    </row>
    <row r="381" spans="1:17" ht="14.45" customHeight="1" x14ac:dyDescent="0.2">
      <c r="A381" s="831" t="s">
        <v>8502</v>
      </c>
      <c r="B381" s="832" t="s">
        <v>8503</v>
      </c>
      <c r="C381" s="832" t="s">
        <v>6412</v>
      </c>
      <c r="D381" s="832" t="s">
        <v>8508</v>
      </c>
      <c r="E381" s="832" t="s">
        <v>8509</v>
      </c>
      <c r="F381" s="849">
        <v>4</v>
      </c>
      <c r="G381" s="849">
        <v>756</v>
      </c>
      <c r="H381" s="849"/>
      <c r="I381" s="849">
        <v>189</v>
      </c>
      <c r="J381" s="849"/>
      <c r="K381" s="849"/>
      <c r="L381" s="849"/>
      <c r="M381" s="849"/>
      <c r="N381" s="849">
        <v>3</v>
      </c>
      <c r="O381" s="849">
        <v>570</v>
      </c>
      <c r="P381" s="837"/>
      <c r="Q381" s="850">
        <v>190</v>
      </c>
    </row>
    <row r="382" spans="1:17" ht="14.45" customHeight="1" x14ac:dyDescent="0.2">
      <c r="A382" s="831" t="s">
        <v>8502</v>
      </c>
      <c r="B382" s="832" t="s">
        <v>8503</v>
      </c>
      <c r="C382" s="832" t="s">
        <v>6412</v>
      </c>
      <c r="D382" s="832" t="s">
        <v>8510</v>
      </c>
      <c r="E382" s="832" t="s">
        <v>8511</v>
      </c>
      <c r="F382" s="849">
        <v>2</v>
      </c>
      <c r="G382" s="849">
        <v>816</v>
      </c>
      <c r="H382" s="849">
        <v>0.5</v>
      </c>
      <c r="I382" s="849">
        <v>408</v>
      </c>
      <c r="J382" s="849">
        <v>4</v>
      </c>
      <c r="K382" s="849">
        <v>1632</v>
      </c>
      <c r="L382" s="849">
        <v>1</v>
      </c>
      <c r="M382" s="849">
        <v>408</v>
      </c>
      <c r="N382" s="849"/>
      <c r="O382" s="849"/>
      <c r="P382" s="837"/>
      <c r="Q382" s="850"/>
    </row>
    <row r="383" spans="1:17" ht="14.45" customHeight="1" x14ac:dyDescent="0.2">
      <c r="A383" s="831" t="s">
        <v>8502</v>
      </c>
      <c r="B383" s="832" t="s">
        <v>8503</v>
      </c>
      <c r="C383" s="832" t="s">
        <v>6412</v>
      </c>
      <c r="D383" s="832" t="s">
        <v>8512</v>
      </c>
      <c r="E383" s="832" t="s">
        <v>8513</v>
      </c>
      <c r="F383" s="849">
        <v>10</v>
      </c>
      <c r="G383" s="849">
        <v>1800</v>
      </c>
      <c r="H383" s="849">
        <v>0.76923076923076927</v>
      </c>
      <c r="I383" s="849">
        <v>180</v>
      </c>
      <c r="J383" s="849">
        <v>13</v>
      </c>
      <c r="K383" s="849">
        <v>2340</v>
      </c>
      <c r="L383" s="849">
        <v>1</v>
      </c>
      <c r="M383" s="849">
        <v>180</v>
      </c>
      <c r="N383" s="849">
        <v>14</v>
      </c>
      <c r="O383" s="849">
        <v>2562</v>
      </c>
      <c r="P383" s="837">
        <v>1.094871794871795</v>
      </c>
      <c r="Q383" s="850">
        <v>183</v>
      </c>
    </row>
    <row r="384" spans="1:17" ht="14.45" customHeight="1" x14ac:dyDescent="0.2">
      <c r="A384" s="831" t="s">
        <v>8502</v>
      </c>
      <c r="B384" s="832" t="s">
        <v>8503</v>
      </c>
      <c r="C384" s="832" t="s">
        <v>6412</v>
      </c>
      <c r="D384" s="832" t="s">
        <v>8514</v>
      </c>
      <c r="E384" s="832" t="s">
        <v>8515</v>
      </c>
      <c r="F384" s="849">
        <v>4</v>
      </c>
      <c r="G384" s="849">
        <v>2276</v>
      </c>
      <c r="H384" s="849">
        <v>0.44366471734892787</v>
      </c>
      <c r="I384" s="849">
        <v>569</v>
      </c>
      <c r="J384" s="849">
        <v>9</v>
      </c>
      <c r="K384" s="849">
        <v>5130</v>
      </c>
      <c r="L384" s="849">
        <v>1</v>
      </c>
      <c r="M384" s="849">
        <v>570</v>
      </c>
      <c r="N384" s="849">
        <v>3</v>
      </c>
      <c r="O384" s="849">
        <v>1725</v>
      </c>
      <c r="P384" s="837">
        <v>0.33625730994152048</v>
      </c>
      <c r="Q384" s="850">
        <v>575</v>
      </c>
    </row>
    <row r="385" spans="1:17" ht="14.45" customHeight="1" x14ac:dyDescent="0.2">
      <c r="A385" s="831" t="s">
        <v>8502</v>
      </c>
      <c r="B385" s="832" t="s">
        <v>8503</v>
      </c>
      <c r="C385" s="832" t="s">
        <v>6412</v>
      </c>
      <c r="D385" s="832" t="s">
        <v>8516</v>
      </c>
      <c r="E385" s="832" t="s">
        <v>8517</v>
      </c>
      <c r="F385" s="849">
        <v>31</v>
      </c>
      <c r="G385" s="849">
        <v>10416</v>
      </c>
      <c r="H385" s="849">
        <v>0.5831700352723812</v>
      </c>
      <c r="I385" s="849">
        <v>336</v>
      </c>
      <c r="J385" s="849">
        <v>53</v>
      </c>
      <c r="K385" s="849">
        <v>17861</v>
      </c>
      <c r="L385" s="849">
        <v>1</v>
      </c>
      <c r="M385" s="849">
        <v>337</v>
      </c>
      <c r="N385" s="849">
        <v>79</v>
      </c>
      <c r="O385" s="849">
        <v>26939</v>
      </c>
      <c r="P385" s="837">
        <v>1.5082582162252953</v>
      </c>
      <c r="Q385" s="850">
        <v>341</v>
      </c>
    </row>
    <row r="386" spans="1:17" ht="14.45" customHeight="1" x14ac:dyDescent="0.2">
      <c r="A386" s="831" t="s">
        <v>8502</v>
      </c>
      <c r="B386" s="832" t="s">
        <v>8503</v>
      </c>
      <c r="C386" s="832" t="s">
        <v>6412</v>
      </c>
      <c r="D386" s="832" t="s">
        <v>8518</v>
      </c>
      <c r="E386" s="832" t="s">
        <v>8519</v>
      </c>
      <c r="F386" s="849">
        <v>2</v>
      </c>
      <c r="G386" s="849">
        <v>918</v>
      </c>
      <c r="H386" s="849">
        <v>1</v>
      </c>
      <c r="I386" s="849">
        <v>459</v>
      </c>
      <c r="J386" s="849">
        <v>2</v>
      </c>
      <c r="K386" s="849">
        <v>918</v>
      </c>
      <c r="L386" s="849">
        <v>1</v>
      </c>
      <c r="M386" s="849">
        <v>459</v>
      </c>
      <c r="N386" s="849">
        <v>5</v>
      </c>
      <c r="O386" s="849">
        <v>2310</v>
      </c>
      <c r="P386" s="837">
        <v>2.5163398692810457</v>
      </c>
      <c r="Q386" s="850">
        <v>462</v>
      </c>
    </row>
    <row r="387" spans="1:17" ht="14.45" customHeight="1" x14ac:dyDescent="0.2">
      <c r="A387" s="831" t="s">
        <v>8502</v>
      </c>
      <c r="B387" s="832" t="s">
        <v>8503</v>
      </c>
      <c r="C387" s="832" t="s">
        <v>6412</v>
      </c>
      <c r="D387" s="832" t="s">
        <v>8520</v>
      </c>
      <c r="E387" s="832" t="s">
        <v>8521</v>
      </c>
      <c r="F387" s="849">
        <v>48</v>
      </c>
      <c r="G387" s="849">
        <v>16752</v>
      </c>
      <c r="H387" s="849">
        <v>1.7726984126984127</v>
      </c>
      <c r="I387" s="849">
        <v>349</v>
      </c>
      <c r="J387" s="849">
        <v>27</v>
      </c>
      <c r="K387" s="849">
        <v>9450</v>
      </c>
      <c r="L387" s="849">
        <v>1</v>
      </c>
      <c r="M387" s="849">
        <v>350</v>
      </c>
      <c r="N387" s="849">
        <v>78</v>
      </c>
      <c r="O387" s="849">
        <v>27378</v>
      </c>
      <c r="P387" s="837">
        <v>2.8971428571428572</v>
      </c>
      <c r="Q387" s="850">
        <v>351</v>
      </c>
    </row>
    <row r="388" spans="1:17" ht="14.45" customHeight="1" x14ac:dyDescent="0.2">
      <c r="A388" s="831" t="s">
        <v>8502</v>
      </c>
      <c r="B388" s="832" t="s">
        <v>8503</v>
      </c>
      <c r="C388" s="832" t="s">
        <v>6412</v>
      </c>
      <c r="D388" s="832" t="s">
        <v>7782</v>
      </c>
      <c r="E388" s="832" t="s">
        <v>7783</v>
      </c>
      <c r="F388" s="849">
        <v>1</v>
      </c>
      <c r="G388" s="849">
        <v>117</v>
      </c>
      <c r="H388" s="849">
        <v>0.2</v>
      </c>
      <c r="I388" s="849">
        <v>117</v>
      </c>
      <c r="J388" s="849">
        <v>5</v>
      </c>
      <c r="K388" s="849">
        <v>585</v>
      </c>
      <c r="L388" s="849">
        <v>1</v>
      </c>
      <c r="M388" s="849">
        <v>117</v>
      </c>
      <c r="N388" s="849">
        <v>2</v>
      </c>
      <c r="O388" s="849">
        <v>236</v>
      </c>
      <c r="P388" s="837">
        <v>0.40341880341880343</v>
      </c>
      <c r="Q388" s="850">
        <v>118</v>
      </c>
    </row>
    <row r="389" spans="1:17" ht="14.45" customHeight="1" x14ac:dyDescent="0.2">
      <c r="A389" s="831" t="s">
        <v>8502</v>
      </c>
      <c r="B389" s="832" t="s">
        <v>8503</v>
      </c>
      <c r="C389" s="832" t="s">
        <v>6412</v>
      </c>
      <c r="D389" s="832" t="s">
        <v>8522</v>
      </c>
      <c r="E389" s="832" t="s">
        <v>8523</v>
      </c>
      <c r="F389" s="849"/>
      <c r="G389" s="849"/>
      <c r="H389" s="849"/>
      <c r="I389" s="849"/>
      <c r="J389" s="849">
        <v>1</v>
      </c>
      <c r="K389" s="849">
        <v>392</v>
      </c>
      <c r="L389" s="849">
        <v>1</v>
      </c>
      <c r="M389" s="849">
        <v>392</v>
      </c>
      <c r="N389" s="849">
        <v>2</v>
      </c>
      <c r="O389" s="849">
        <v>798</v>
      </c>
      <c r="P389" s="837">
        <v>2.0357142857142856</v>
      </c>
      <c r="Q389" s="850">
        <v>399</v>
      </c>
    </row>
    <row r="390" spans="1:17" ht="14.45" customHeight="1" x14ac:dyDescent="0.2">
      <c r="A390" s="831" t="s">
        <v>8502</v>
      </c>
      <c r="B390" s="832" t="s">
        <v>8503</v>
      </c>
      <c r="C390" s="832" t="s">
        <v>6412</v>
      </c>
      <c r="D390" s="832" t="s">
        <v>8524</v>
      </c>
      <c r="E390" s="832" t="s">
        <v>8525</v>
      </c>
      <c r="F390" s="849">
        <v>1</v>
      </c>
      <c r="G390" s="849">
        <v>38</v>
      </c>
      <c r="H390" s="849">
        <v>0.33333333333333331</v>
      </c>
      <c r="I390" s="849">
        <v>38</v>
      </c>
      <c r="J390" s="849">
        <v>3</v>
      </c>
      <c r="K390" s="849">
        <v>114</v>
      </c>
      <c r="L390" s="849">
        <v>1</v>
      </c>
      <c r="M390" s="849">
        <v>38</v>
      </c>
      <c r="N390" s="849">
        <v>3</v>
      </c>
      <c r="O390" s="849">
        <v>114</v>
      </c>
      <c r="P390" s="837">
        <v>1</v>
      </c>
      <c r="Q390" s="850">
        <v>38</v>
      </c>
    </row>
    <row r="391" spans="1:17" ht="14.45" customHeight="1" x14ac:dyDescent="0.2">
      <c r="A391" s="831" t="s">
        <v>8502</v>
      </c>
      <c r="B391" s="832" t="s">
        <v>8503</v>
      </c>
      <c r="C391" s="832" t="s">
        <v>6412</v>
      </c>
      <c r="D391" s="832" t="s">
        <v>7786</v>
      </c>
      <c r="E391" s="832" t="s">
        <v>7787</v>
      </c>
      <c r="F391" s="849"/>
      <c r="G391" s="849"/>
      <c r="H391" s="849"/>
      <c r="I391" s="849"/>
      <c r="J391" s="849">
        <v>1</v>
      </c>
      <c r="K391" s="849">
        <v>706</v>
      </c>
      <c r="L391" s="849">
        <v>1</v>
      </c>
      <c r="M391" s="849">
        <v>706</v>
      </c>
      <c r="N391" s="849">
        <v>2</v>
      </c>
      <c r="O391" s="849">
        <v>1426</v>
      </c>
      <c r="P391" s="837">
        <v>2.0198300283286117</v>
      </c>
      <c r="Q391" s="850">
        <v>713</v>
      </c>
    </row>
    <row r="392" spans="1:17" ht="14.45" customHeight="1" x14ac:dyDescent="0.2">
      <c r="A392" s="831" t="s">
        <v>8502</v>
      </c>
      <c r="B392" s="832" t="s">
        <v>8503</v>
      </c>
      <c r="C392" s="832" t="s">
        <v>6412</v>
      </c>
      <c r="D392" s="832" t="s">
        <v>8526</v>
      </c>
      <c r="E392" s="832" t="s">
        <v>8527</v>
      </c>
      <c r="F392" s="849">
        <v>38</v>
      </c>
      <c r="G392" s="849">
        <v>11590</v>
      </c>
      <c r="H392" s="849">
        <v>0.79166666666666663</v>
      </c>
      <c r="I392" s="849">
        <v>305</v>
      </c>
      <c r="J392" s="849">
        <v>48</v>
      </c>
      <c r="K392" s="849">
        <v>14640</v>
      </c>
      <c r="L392" s="849">
        <v>1</v>
      </c>
      <c r="M392" s="849">
        <v>305</v>
      </c>
      <c r="N392" s="849">
        <v>38</v>
      </c>
      <c r="O392" s="849">
        <v>11704</v>
      </c>
      <c r="P392" s="837">
        <v>0.79945355191256828</v>
      </c>
      <c r="Q392" s="850">
        <v>308</v>
      </c>
    </row>
    <row r="393" spans="1:17" ht="14.45" customHeight="1" x14ac:dyDescent="0.2">
      <c r="A393" s="831" t="s">
        <v>8502</v>
      </c>
      <c r="B393" s="832" t="s">
        <v>8503</v>
      </c>
      <c r="C393" s="832" t="s">
        <v>6412</v>
      </c>
      <c r="D393" s="832" t="s">
        <v>8528</v>
      </c>
      <c r="E393" s="832" t="s">
        <v>8529</v>
      </c>
      <c r="F393" s="849">
        <v>23</v>
      </c>
      <c r="G393" s="849">
        <v>11362</v>
      </c>
      <c r="H393" s="849">
        <v>0.55984232569598424</v>
      </c>
      <c r="I393" s="849">
        <v>494</v>
      </c>
      <c r="J393" s="849">
        <v>41</v>
      </c>
      <c r="K393" s="849">
        <v>20295</v>
      </c>
      <c r="L393" s="849">
        <v>1</v>
      </c>
      <c r="M393" s="849">
        <v>495</v>
      </c>
      <c r="N393" s="849">
        <v>42</v>
      </c>
      <c r="O393" s="849">
        <v>20958</v>
      </c>
      <c r="P393" s="837">
        <v>1.0326681448632669</v>
      </c>
      <c r="Q393" s="850">
        <v>499</v>
      </c>
    </row>
    <row r="394" spans="1:17" ht="14.45" customHeight="1" x14ac:dyDescent="0.2">
      <c r="A394" s="831" t="s">
        <v>8502</v>
      </c>
      <c r="B394" s="832" t="s">
        <v>8503</v>
      </c>
      <c r="C394" s="832" t="s">
        <v>6412</v>
      </c>
      <c r="D394" s="832" t="s">
        <v>8530</v>
      </c>
      <c r="E394" s="832" t="s">
        <v>8531</v>
      </c>
      <c r="F394" s="849">
        <v>58</v>
      </c>
      <c r="G394" s="849">
        <v>21460</v>
      </c>
      <c r="H394" s="849">
        <v>0.83831399664049377</v>
      </c>
      <c r="I394" s="849">
        <v>370</v>
      </c>
      <c r="J394" s="849">
        <v>69</v>
      </c>
      <c r="K394" s="849">
        <v>25599</v>
      </c>
      <c r="L394" s="849">
        <v>1</v>
      </c>
      <c r="M394" s="849">
        <v>371</v>
      </c>
      <c r="N394" s="849">
        <v>66</v>
      </c>
      <c r="O394" s="849">
        <v>24816</v>
      </c>
      <c r="P394" s="837">
        <v>0.96941286769014412</v>
      </c>
      <c r="Q394" s="850">
        <v>376</v>
      </c>
    </row>
    <row r="395" spans="1:17" ht="14.45" customHeight="1" x14ac:dyDescent="0.2">
      <c r="A395" s="831" t="s">
        <v>8502</v>
      </c>
      <c r="B395" s="832" t="s">
        <v>8503</v>
      </c>
      <c r="C395" s="832" t="s">
        <v>6412</v>
      </c>
      <c r="D395" s="832" t="s">
        <v>8532</v>
      </c>
      <c r="E395" s="832" t="s">
        <v>8533</v>
      </c>
      <c r="F395" s="849"/>
      <c r="G395" s="849"/>
      <c r="H395" s="849"/>
      <c r="I395" s="849"/>
      <c r="J395" s="849">
        <v>8</v>
      </c>
      <c r="K395" s="849">
        <v>896</v>
      </c>
      <c r="L395" s="849">
        <v>1</v>
      </c>
      <c r="M395" s="849">
        <v>112</v>
      </c>
      <c r="N395" s="849">
        <v>17</v>
      </c>
      <c r="O395" s="849">
        <v>1921</v>
      </c>
      <c r="P395" s="837">
        <v>2.1439732142857144</v>
      </c>
      <c r="Q395" s="850">
        <v>113</v>
      </c>
    </row>
    <row r="396" spans="1:17" ht="14.45" customHeight="1" x14ac:dyDescent="0.2">
      <c r="A396" s="831" t="s">
        <v>8502</v>
      </c>
      <c r="B396" s="832" t="s">
        <v>8503</v>
      </c>
      <c r="C396" s="832" t="s">
        <v>6412</v>
      </c>
      <c r="D396" s="832" t="s">
        <v>8534</v>
      </c>
      <c r="E396" s="832" t="s">
        <v>8535</v>
      </c>
      <c r="F396" s="849">
        <v>4</v>
      </c>
      <c r="G396" s="849">
        <v>500</v>
      </c>
      <c r="H396" s="849">
        <v>0.79491255961844198</v>
      </c>
      <c r="I396" s="849">
        <v>125</v>
      </c>
      <c r="J396" s="849">
        <v>5</v>
      </c>
      <c r="K396" s="849">
        <v>629</v>
      </c>
      <c r="L396" s="849">
        <v>1</v>
      </c>
      <c r="M396" s="849">
        <v>125.8</v>
      </c>
      <c r="N396" s="849"/>
      <c r="O396" s="849"/>
      <c r="P396" s="837"/>
      <c r="Q396" s="850"/>
    </row>
    <row r="397" spans="1:17" ht="14.45" customHeight="1" x14ac:dyDescent="0.2">
      <c r="A397" s="831" t="s">
        <v>8502</v>
      </c>
      <c r="B397" s="832" t="s">
        <v>8503</v>
      </c>
      <c r="C397" s="832" t="s">
        <v>6412</v>
      </c>
      <c r="D397" s="832" t="s">
        <v>7788</v>
      </c>
      <c r="E397" s="832" t="s">
        <v>7789</v>
      </c>
      <c r="F397" s="849"/>
      <c r="G397" s="849"/>
      <c r="H397" s="849"/>
      <c r="I397" s="849"/>
      <c r="J397" s="849">
        <v>7</v>
      </c>
      <c r="K397" s="849">
        <v>3472</v>
      </c>
      <c r="L397" s="849">
        <v>1</v>
      </c>
      <c r="M397" s="849">
        <v>496</v>
      </c>
      <c r="N397" s="849">
        <v>3</v>
      </c>
      <c r="O397" s="849">
        <v>1500</v>
      </c>
      <c r="P397" s="837">
        <v>0.43202764976958524</v>
      </c>
      <c r="Q397" s="850">
        <v>500</v>
      </c>
    </row>
    <row r="398" spans="1:17" ht="14.45" customHeight="1" x14ac:dyDescent="0.2">
      <c r="A398" s="831" t="s">
        <v>8502</v>
      </c>
      <c r="B398" s="832" t="s">
        <v>8503</v>
      </c>
      <c r="C398" s="832" t="s">
        <v>6412</v>
      </c>
      <c r="D398" s="832" t="s">
        <v>8536</v>
      </c>
      <c r="E398" s="832" t="s">
        <v>8537</v>
      </c>
      <c r="F398" s="849">
        <v>17</v>
      </c>
      <c r="G398" s="849">
        <v>7752</v>
      </c>
      <c r="H398" s="849">
        <v>0.44541484716157204</v>
      </c>
      <c r="I398" s="849">
        <v>456</v>
      </c>
      <c r="J398" s="849">
        <v>38</v>
      </c>
      <c r="K398" s="849">
        <v>17404</v>
      </c>
      <c r="L398" s="849">
        <v>1</v>
      </c>
      <c r="M398" s="849">
        <v>458</v>
      </c>
      <c r="N398" s="849">
        <v>41</v>
      </c>
      <c r="O398" s="849">
        <v>18983</v>
      </c>
      <c r="P398" s="837">
        <v>1.0907262698230291</v>
      </c>
      <c r="Q398" s="850">
        <v>463</v>
      </c>
    </row>
    <row r="399" spans="1:17" ht="14.45" customHeight="1" x14ac:dyDescent="0.2">
      <c r="A399" s="831" t="s">
        <v>8502</v>
      </c>
      <c r="B399" s="832" t="s">
        <v>8503</v>
      </c>
      <c r="C399" s="832" t="s">
        <v>6412</v>
      </c>
      <c r="D399" s="832" t="s">
        <v>8538</v>
      </c>
      <c r="E399" s="832" t="s">
        <v>8539</v>
      </c>
      <c r="F399" s="849">
        <v>8</v>
      </c>
      <c r="G399" s="849">
        <v>464</v>
      </c>
      <c r="H399" s="849">
        <v>2</v>
      </c>
      <c r="I399" s="849">
        <v>58</v>
      </c>
      <c r="J399" s="849">
        <v>4</v>
      </c>
      <c r="K399" s="849">
        <v>232</v>
      </c>
      <c r="L399" s="849">
        <v>1</v>
      </c>
      <c r="M399" s="849">
        <v>58</v>
      </c>
      <c r="N399" s="849">
        <v>22</v>
      </c>
      <c r="O399" s="849">
        <v>1298</v>
      </c>
      <c r="P399" s="837">
        <v>5.5948275862068968</v>
      </c>
      <c r="Q399" s="850">
        <v>59</v>
      </c>
    </row>
    <row r="400" spans="1:17" ht="14.45" customHeight="1" x14ac:dyDescent="0.2">
      <c r="A400" s="831" t="s">
        <v>8502</v>
      </c>
      <c r="B400" s="832" t="s">
        <v>8503</v>
      </c>
      <c r="C400" s="832" t="s">
        <v>6412</v>
      </c>
      <c r="D400" s="832" t="s">
        <v>8540</v>
      </c>
      <c r="E400" s="832" t="s">
        <v>8541</v>
      </c>
      <c r="F400" s="849">
        <v>4</v>
      </c>
      <c r="G400" s="849">
        <v>39048</v>
      </c>
      <c r="H400" s="849"/>
      <c r="I400" s="849">
        <v>9762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8502</v>
      </c>
      <c r="B401" s="832" t="s">
        <v>8503</v>
      </c>
      <c r="C401" s="832" t="s">
        <v>6412</v>
      </c>
      <c r="D401" s="832" t="s">
        <v>8542</v>
      </c>
      <c r="E401" s="832" t="s">
        <v>8543</v>
      </c>
      <c r="F401" s="849">
        <v>429</v>
      </c>
      <c r="G401" s="849">
        <v>75504</v>
      </c>
      <c r="H401" s="849">
        <v>0.90126050420168069</v>
      </c>
      <c r="I401" s="849">
        <v>176</v>
      </c>
      <c r="J401" s="849">
        <v>476</v>
      </c>
      <c r="K401" s="849">
        <v>83776</v>
      </c>
      <c r="L401" s="849">
        <v>1</v>
      </c>
      <c r="M401" s="849">
        <v>176</v>
      </c>
      <c r="N401" s="849">
        <v>658</v>
      </c>
      <c r="O401" s="849">
        <v>117782</v>
      </c>
      <c r="P401" s="837">
        <v>1.4059157754010696</v>
      </c>
      <c r="Q401" s="850">
        <v>179</v>
      </c>
    </row>
    <row r="402" spans="1:17" ht="14.45" customHeight="1" x14ac:dyDescent="0.2">
      <c r="A402" s="831" t="s">
        <v>8502</v>
      </c>
      <c r="B402" s="832" t="s">
        <v>8503</v>
      </c>
      <c r="C402" s="832" t="s">
        <v>6412</v>
      </c>
      <c r="D402" s="832" t="s">
        <v>8544</v>
      </c>
      <c r="E402" s="832" t="s">
        <v>8545</v>
      </c>
      <c r="F402" s="849"/>
      <c r="G402" s="849"/>
      <c r="H402" s="849"/>
      <c r="I402" s="849"/>
      <c r="J402" s="849">
        <v>2</v>
      </c>
      <c r="K402" s="849">
        <v>172</v>
      </c>
      <c r="L402" s="849">
        <v>1</v>
      </c>
      <c r="M402" s="849">
        <v>86</v>
      </c>
      <c r="N402" s="849">
        <v>4</v>
      </c>
      <c r="O402" s="849">
        <v>348</v>
      </c>
      <c r="P402" s="837">
        <v>2.0232558139534884</v>
      </c>
      <c r="Q402" s="850">
        <v>87</v>
      </c>
    </row>
    <row r="403" spans="1:17" ht="14.45" customHeight="1" x14ac:dyDescent="0.2">
      <c r="A403" s="831" t="s">
        <v>8502</v>
      </c>
      <c r="B403" s="832" t="s">
        <v>8503</v>
      </c>
      <c r="C403" s="832" t="s">
        <v>6412</v>
      </c>
      <c r="D403" s="832" t="s">
        <v>8546</v>
      </c>
      <c r="E403" s="832" t="s">
        <v>8547</v>
      </c>
      <c r="F403" s="849">
        <v>13</v>
      </c>
      <c r="G403" s="849">
        <v>2210</v>
      </c>
      <c r="H403" s="849">
        <v>0.9285714285714286</v>
      </c>
      <c r="I403" s="849">
        <v>170</v>
      </c>
      <c r="J403" s="849">
        <v>14</v>
      </c>
      <c r="K403" s="849">
        <v>2380</v>
      </c>
      <c r="L403" s="849">
        <v>1</v>
      </c>
      <c r="M403" s="849">
        <v>170</v>
      </c>
      <c r="N403" s="849">
        <v>15</v>
      </c>
      <c r="O403" s="849">
        <v>2580</v>
      </c>
      <c r="P403" s="837">
        <v>1.0840336134453781</v>
      </c>
      <c r="Q403" s="850">
        <v>172</v>
      </c>
    </row>
    <row r="404" spans="1:17" ht="14.45" customHeight="1" x14ac:dyDescent="0.2">
      <c r="A404" s="831" t="s">
        <v>8502</v>
      </c>
      <c r="B404" s="832" t="s">
        <v>8503</v>
      </c>
      <c r="C404" s="832" t="s">
        <v>6412</v>
      </c>
      <c r="D404" s="832" t="s">
        <v>8548</v>
      </c>
      <c r="E404" s="832" t="s">
        <v>8549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31</v>
      </c>
      <c r="P404" s="837"/>
      <c r="Q404" s="850">
        <v>31</v>
      </c>
    </row>
    <row r="405" spans="1:17" ht="14.45" customHeight="1" x14ac:dyDescent="0.2">
      <c r="A405" s="831" t="s">
        <v>8502</v>
      </c>
      <c r="B405" s="832" t="s">
        <v>8503</v>
      </c>
      <c r="C405" s="832" t="s">
        <v>6412</v>
      </c>
      <c r="D405" s="832" t="s">
        <v>8550</v>
      </c>
      <c r="E405" s="832" t="s">
        <v>8551</v>
      </c>
      <c r="F405" s="849"/>
      <c r="G405" s="849"/>
      <c r="H405" s="849"/>
      <c r="I405" s="849"/>
      <c r="J405" s="849">
        <v>1</v>
      </c>
      <c r="K405" s="849">
        <v>264</v>
      </c>
      <c r="L405" s="849">
        <v>1</v>
      </c>
      <c r="M405" s="849">
        <v>264</v>
      </c>
      <c r="N405" s="849">
        <v>2</v>
      </c>
      <c r="O405" s="849">
        <v>534</v>
      </c>
      <c r="P405" s="837">
        <v>2.0227272727272729</v>
      </c>
      <c r="Q405" s="850">
        <v>267</v>
      </c>
    </row>
    <row r="406" spans="1:17" ht="14.45" customHeight="1" x14ac:dyDescent="0.2">
      <c r="A406" s="831" t="s">
        <v>8502</v>
      </c>
      <c r="B406" s="832" t="s">
        <v>8503</v>
      </c>
      <c r="C406" s="832" t="s">
        <v>6412</v>
      </c>
      <c r="D406" s="832" t="s">
        <v>8552</v>
      </c>
      <c r="E406" s="832" t="s">
        <v>8553</v>
      </c>
      <c r="F406" s="849">
        <v>6</v>
      </c>
      <c r="G406" s="849">
        <v>12786</v>
      </c>
      <c r="H406" s="849"/>
      <c r="I406" s="849">
        <v>2131</v>
      </c>
      <c r="J406" s="849"/>
      <c r="K406" s="849"/>
      <c r="L406" s="849"/>
      <c r="M406" s="849"/>
      <c r="N406" s="849">
        <v>10</v>
      </c>
      <c r="O406" s="849">
        <v>21460</v>
      </c>
      <c r="P406" s="837"/>
      <c r="Q406" s="850">
        <v>2146</v>
      </c>
    </row>
    <row r="407" spans="1:17" ht="14.45" customHeight="1" x14ac:dyDescent="0.2">
      <c r="A407" s="831" t="s">
        <v>8502</v>
      </c>
      <c r="B407" s="832" t="s">
        <v>8503</v>
      </c>
      <c r="C407" s="832" t="s">
        <v>6412</v>
      </c>
      <c r="D407" s="832" t="s">
        <v>8554</v>
      </c>
      <c r="E407" s="832" t="s">
        <v>8555</v>
      </c>
      <c r="F407" s="849">
        <v>1</v>
      </c>
      <c r="G407" s="849">
        <v>242</v>
      </c>
      <c r="H407" s="849">
        <v>0.1422692533803645</v>
      </c>
      <c r="I407" s="849">
        <v>242</v>
      </c>
      <c r="J407" s="849">
        <v>7</v>
      </c>
      <c r="K407" s="849">
        <v>1701</v>
      </c>
      <c r="L407" s="849">
        <v>1</v>
      </c>
      <c r="M407" s="849">
        <v>243</v>
      </c>
      <c r="N407" s="849">
        <v>3</v>
      </c>
      <c r="O407" s="849">
        <v>732</v>
      </c>
      <c r="P407" s="837">
        <v>0.43033509700176364</v>
      </c>
      <c r="Q407" s="850">
        <v>244</v>
      </c>
    </row>
    <row r="408" spans="1:17" ht="14.45" customHeight="1" x14ac:dyDescent="0.2">
      <c r="A408" s="831" t="s">
        <v>8502</v>
      </c>
      <c r="B408" s="832" t="s">
        <v>8503</v>
      </c>
      <c r="C408" s="832" t="s">
        <v>6412</v>
      </c>
      <c r="D408" s="832" t="s">
        <v>8556</v>
      </c>
      <c r="E408" s="832" t="s">
        <v>8557</v>
      </c>
      <c r="F408" s="849">
        <v>19</v>
      </c>
      <c r="G408" s="849">
        <v>8056</v>
      </c>
      <c r="H408" s="849">
        <v>0.85958173282116945</v>
      </c>
      <c r="I408" s="849">
        <v>424</v>
      </c>
      <c r="J408" s="849">
        <v>22</v>
      </c>
      <c r="K408" s="849">
        <v>9372</v>
      </c>
      <c r="L408" s="849">
        <v>1</v>
      </c>
      <c r="M408" s="849">
        <v>426</v>
      </c>
      <c r="N408" s="849">
        <v>32</v>
      </c>
      <c r="O408" s="849">
        <v>13920</v>
      </c>
      <c r="P408" s="837">
        <v>1.4852752880921896</v>
      </c>
      <c r="Q408" s="850">
        <v>435</v>
      </c>
    </row>
    <row r="409" spans="1:17" ht="14.45" customHeight="1" x14ac:dyDescent="0.2">
      <c r="A409" s="831" t="s">
        <v>8502</v>
      </c>
      <c r="B409" s="832" t="s">
        <v>8503</v>
      </c>
      <c r="C409" s="832" t="s">
        <v>6412</v>
      </c>
      <c r="D409" s="832" t="s">
        <v>8558</v>
      </c>
      <c r="E409" s="832" t="s">
        <v>8559</v>
      </c>
      <c r="F409" s="849"/>
      <c r="G409" s="849"/>
      <c r="H409" s="849"/>
      <c r="I409" s="849"/>
      <c r="J409" s="849">
        <v>1</v>
      </c>
      <c r="K409" s="849">
        <v>289</v>
      </c>
      <c r="L409" s="849">
        <v>1</v>
      </c>
      <c r="M409" s="849">
        <v>289</v>
      </c>
      <c r="N409" s="849"/>
      <c r="O409" s="849"/>
      <c r="P409" s="837"/>
      <c r="Q409" s="850"/>
    </row>
    <row r="410" spans="1:17" ht="14.45" customHeight="1" x14ac:dyDescent="0.2">
      <c r="A410" s="831" t="s">
        <v>8502</v>
      </c>
      <c r="B410" s="832" t="s">
        <v>8503</v>
      </c>
      <c r="C410" s="832" t="s">
        <v>6412</v>
      </c>
      <c r="D410" s="832" t="s">
        <v>8560</v>
      </c>
      <c r="E410" s="832" t="s">
        <v>8561</v>
      </c>
      <c r="F410" s="849"/>
      <c r="G410" s="849"/>
      <c r="H410" s="849"/>
      <c r="I410" s="849"/>
      <c r="J410" s="849">
        <v>4</v>
      </c>
      <c r="K410" s="849">
        <v>30300</v>
      </c>
      <c r="L410" s="849">
        <v>1</v>
      </c>
      <c r="M410" s="849">
        <v>7575</v>
      </c>
      <c r="N410" s="849"/>
      <c r="O410" s="849"/>
      <c r="P410" s="837"/>
      <c r="Q410" s="850"/>
    </row>
    <row r="411" spans="1:17" ht="14.45" customHeight="1" x14ac:dyDescent="0.2">
      <c r="A411" s="831" t="s">
        <v>8562</v>
      </c>
      <c r="B411" s="832" t="s">
        <v>8563</v>
      </c>
      <c r="C411" s="832" t="s">
        <v>6412</v>
      </c>
      <c r="D411" s="832" t="s">
        <v>8564</v>
      </c>
      <c r="E411" s="832" t="s">
        <v>8565</v>
      </c>
      <c r="F411" s="849">
        <v>1273</v>
      </c>
      <c r="G411" s="849">
        <v>220229</v>
      </c>
      <c r="H411" s="849">
        <v>0.98420210579002876</v>
      </c>
      <c r="I411" s="849">
        <v>173</v>
      </c>
      <c r="J411" s="849">
        <v>1286</v>
      </c>
      <c r="K411" s="849">
        <v>223764</v>
      </c>
      <c r="L411" s="849">
        <v>1</v>
      </c>
      <c r="M411" s="849">
        <v>174</v>
      </c>
      <c r="N411" s="849">
        <v>1556</v>
      </c>
      <c r="O411" s="849">
        <v>272300</v>
      </c>
      <c r="P411" s="837">
        <v>1.2169070985502584</v>
      </c>
      <c r="Q411" s="850">
        <v>175</v>
      </c>
    </row>
    <row r="412" spans="1:17" ht="14.45" customHeight="1" x14ac:dyDescent="0.2">
      <c r="A412" s="831" t="s">
        <v>8562</v>
      </c>
      <c r="B412" s="832" t="s">
        <v>8563</v>
      </c>
      <c r="C412" s="832" t="s">
        <v>6412</v>
      </c>
      <c r="D412" s="832" t="s">
        <v>8566</v>
      </c>
      <c r="E412" s="832" t="s">
        <v>8567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195</v>
      </c>
      <c r="P412" s="837"/>
      <c r="Q412" s="850">
        <v>195</v>
      </c>
    </row>
    <row r="413" spans="1:17" ht="14.45" customHeight="1" x14ac:dyDescent="0.2">
      <c r="A413" s="831" t="s">
        <v>8562</v>
      </c>
      <c r="B413" s="832" t="s">
        <v>8563</v>
      </c>
      <c r="C413" s="832" t="s">
        <v>6412</v>
      </c>
      <c r="D413" s="832" t="s">
        <v>8568</v>
      </c>
      <c r="E413" s="832" t="s">
        <v>8569</v>
      </c>
      <c r="F413" s="849">
        <v>33</v>
      </c>
      <c r="G413" s="849">
        <v>35310</v>
      </c>
      <c r="H413" s="849">
        <v>0.86842105263157898</v>
      </c>
      <c r="I413" s="849">
        <v>1070</v>
      </c>
      <c r="J413" s="849">
        <v>38</v>
      </c>
      <c r="K413" s="849">
        <v>40660</v>
      </c>
      <c r="L413" s="849">
        <v>1</v>
      </c>
      <c r="M413" s="849">
        <v>1070</v>
      </c>
      <c r="N413" s="849">
        <v>49</v>
      </c>
      <c r="O413" s="849">
        <v>52577</v>
      </c>
      <c r="P413" s="837">
        <v>1.2930890309886867</v>
      </c>
      <c r="Q413" s="850">
        <v>1073</v>
      </c>
    </row>
    <row r="414" spans="1:17" ht="14.45" customHeight="1" x14ac:dyDescent="0.2">
      <c r="A414" s="831" t="s">
        <v>8562</v>
      </c>
      <c r="B414" s="832" t="s">
        <v>8563</v>
      </c>
      <c r="C414" s="832" t="s">
        <v>6412</v>
      </c>
      <c r="D414" s="832" t="s">
        <v>8570</v>
      </c>
      <c r="E414" s="832" t="s">
        <v>8571</v>
      </c>
      <c r="F414" s="849">
        <v>130</v>
      </c>
      <c r="G414" s="849">
        <v>5980</v>
      </c>
      <c r="H414" s="849">
        <v>0.19202363367799113</v>
      </c>
      <c r="I414" s="849">
        <v>46</v>
      </c>
      <c r="J414" s="849">
        <v>677</v>
      </c>
      <c r="K414" s="849">
        <v>31142</v>
      </c>
      <c r="L414" s="849">
        <v>1</v>
      </c>
      <c r="M414" s="849">
        <v>46</v>
      </c>
      <c r="N414" s="849">
        <v>1095</v>
      </c>
      <c r="O414" s="849">
        <v>51465</v>
      </c>
      <c r="P414" s="837">
        <v>1.6525913557253868</v>
      </c>
      <c r="Q414" s="850">
        <v>47</v>
      </c>
    </row>
    <row r="415" spans="1:17" ht="14.45" customHeight="1" x14ac:dyDescent="0.2">
      <c r="A415" s="831" t="s">
        <v>8562</v>
      </c>
      <c r="B415" s="832" t="s">
        <v>8563</v>
      </c>
      <c r="C415" s="832" t="s">
        <v>6412</v>
      </c>
      <c r="D415" s="832" t="s">
        <v>8482</v>
      </c>
      <c r="E415" s="832" t="s">
        <v>8483</v>
      </c>
      <c r="F415" s="849">
        <v>79</v>
      </c>
      <c r="G415" s="849">
        <v>27413</v>
      </c>
      <c r="H415" s="849">
        <v>0.83157894736842108</v>
      </c>
      <c r="I415" s="849">
        <v>347</v>
      </c>
      <c r="J415" s="849">
        <v>95</v>
      </c>
      <c r="K415" s="849">
        <v>32965</v>
      </c>
      <c r="L415" s="849">
        <v>1</v>
      </c>
      <c r="M415" s="849">
        <v>347</v>
      </c>
      <c r="N415" s="849">
        <v>92</v>
      </c>
      <c r="O415" s="849">
        <v>32016</v>
      </c>
      <c r="P415" s="837">
        <v>0.97121189139996966</v>
      </c>
      <c r="Q415" s="850">
        <v>348</v>
      </c>
    </row>
    <row r="416" spans="1:17" ht="14.45" customHeight="1" x14ac:dyDescent="0.2">
      <c r="A416" s="831" t="s">
        <v>8562</v>
      </c>
      <c r="B416" s="832" t="s">
        <v>8563</v>
      </c>
      <c r="C416" s="832" t="s">
        <v>6412</v>
      </c>
      <c r="D416" s="832" t="s">
        <v>8572</v>
      </c>
      <c r="E416" s="832" t="s">
        <v>8573</v>
      </c>
      <c r="F416" s="849">
        <v>9</v>
      </c>
      <c r="G416" s="849">
        <v>459</v>
      </c>
      <c r="H416" s="849">
        <v>1.125</v>
      </c>
      <c r="I416" s="849">
        <v>51</v>
      </c>
      <c r="J416" s="849">
        <v>8</v>
      </c>
      <c r="K416" s="849">
        <v>408</v>
      </c>
      <c r="L416" s="849">
        <v>1</v>
      </c>
      <c r="M416" s="849">
        <v>51</v>
      </c>
      <c r="N416" s="849">
        <v>4</v>
      </c>
      <c r="O416" s="849">
        <v>204</v>
      </c>
      <c r="P416" s="837">
        <v>0.5</v>
      </c>
      <c r="Q416" s="850">
        <v>51</v>
      </c>
    </row>
    <row r="417" spans="1:17" ht="14.45" customHeight="1" x14ac:dyDescent="0.2">
      <c r="A417" s="831" t="s">
        <v>8562</v>
      </c>
      <c r="B417" s="832" t="s">
        <v>8563</v>
      </c>
      <c r="C417" s="832" t="s">
        <v>6412</v>
      </c>
      <c r="D417" s="832" t="s">
        <v>8574</v>
      </c>
      <c r="E417" s="832" t="s">
        <v>8575</v>
      </c>
      <c r="F417" s="849">
        <v>218</v>
      </c>
      <c r="G417" s="849">
        <v>82186</v>
      </c>
      <c r="H417" s="849">
        <v>0.76223776223776218</v>
      </c>
      <c r="I417" s="849">
        <v>377</v>
      </c>
      <c r="J417" s="849">
        <v>286</v>
      </c>
      <c r="K417" s="849">
        <v>107822</v>
      </c>
      <c r="L417" s="849">
        <v>1</v>
      </c>
      <c r="M417" s="849">
        <v>377</v>
      </c>
      <c r="N417" s="849">
        <v>280</v>
      </c>
      <c r="O417" s="849">
        <v>105840</v>
      </c>
      <c r="P417" s="837">
        <v>0.98161785164437687</v>
      </c>
      <c r="Q417" s="850">
        <v>378</v>
      </c>
    </row>
    <row r="418" spans="1:17" ht="14.45" customHeight="1" x14ac:dyDescent="0.2">
      <c r="A418" s="831" t="s">
        <v>8562</v>
      </c>
      <c r="B418" s="832" t="s">
        <v>8563</v>
      </c>
      <c r="C418" s="832" t="s">
        <v>6412</v>
      </c>
      <c r="D418" s="832" t="s">
        <v>8576</v>
      </c>
      <c r="E418" s="832" t="s">
        <v>8577</v>
      </c>
      <c r="F418" s="849">
        <v>159</v>
      </c>
      <c r="G418" s="849">
        <v>5406</v>
      </c>
      <c r="H418" s="849">
        <v>0.91907514450867056</v>
      </c>
      <c r="I418" s="849">
        <v>34</v>
      </c>
      <c r="J418" s="849">
        <v>173</v>
      </c>
      <c r="K418" s="849">
        <v>5882</v>
      </c>
      <c r="L418" s="849">
        <v>1</v>
      </c>
      <c r="M418" s="849">
        <v>34</v>
      </c>
      <c r="N418" s="849">
        <v>187</v>
      </c>
      <c r="O418" s="849">
        <v>6358</v>
      </c>
      <c r="P418" s="837">
        <v>1.0809248554913296</v>
      </c>
      <c r="Q418" s="850">
        <v>34</v>
      </c>
    </row>
    <row r="419" spans="1:17" ht="14.45" customHeight="1" x14ac:dyDescent="0.2">
      <c r="A419" s="831" t="s">
        <v>8562</v>
      </c>
      <c r="B419" s="832" t="s">
        <v>8563</v>
      </c>
      <c r="C419" s="832" t="s">
        <v>6412</v>
      </c>
      <c r="D419" s="832" t="s">
        <v>8578</v>
      </c>
      <c r="E419" s="832" t="s">
        <v>8579</v>
      </c>
      <c r="F419" s="849">
        <v>67</v>
      </c>
      <c r="G419" s="849">
        <v>35108</v>
      </c>
      <c r="H419" s="849">
        <v>1.1355932203389831</v>
      </c>
      <c r="I419" s="849">
        <v>524</v>
      </c>
      <c r="J419" s="849">
        <v>59</v>
      </c>
      <c r="K419" s="849">
        <v>30916</v>
      </c>
      <c r="L419" s="849">
        <v>1</v>
      </c>
      <c r="M419" s="849">
        <v>524</v>
      </c>
      <c r="N419" s="849">
        <v>66</v>
      </c>
      <c r="O419" s="849">
        <v>34650</v>
      </c>
      <c r="P419" s="837">
        <v>1.1207788847198861</v>
      </c>
      <c r="Q419" s="850">
        <v>525</v>
      </c>
    </row>
    <row r="420" spans="1:17" ht="14.45" customHeight="1" x14ac:dyDescent="0.2">
      <c r="A420" s="831" t="s">
        <v>8562</v>
      </c>
      <c r="B420" s="832" t="s">
        <v>8563</v>
      </c>
      <c r="C420" s="832" t="s">
        <v>6412</v>
      </c>
      <c r="D420" s="832" t="s">
        <v>8580</v>
      </c>
      <c r="E420" s="832" t="s">
        <v>8581</v>
      </c>
      <c r="F420" s="849">
        <v>94</v>
      </c>
      <c r="G420" s="849">
        <v>5358</v>
      </c>
      <c r="H420" s="849">
        <v>0.82329440688383526</v>
      </c>
      <c r="I420" s="849">
        <v>57</v>
      </c>
      <c r="J420" s="849">
        <v>114</v>
      </c>
      <c r="K420" s="849">
        <v>6508</v>
      </c>
      <c r="L420" s="849">
        <v>1</v>
      </c>
      <c r="M420" s="849">
        <v>57.087719298245617</v>
      </c>
      <c r="N420" s="849">
        <v>124</v>
      </c>
      <c r="O420" s="849">
        <v>7192</v>
      </c>
      <c r="P420" s="837">
        <v>1.105101413644745</v>
      </c>
      <c r="Q420" s="850">
        <v>58</v>
      </c>
    </row>
    <row r="421" spans="1:17" ht="14.45" customHeight="1" x14ac:dyDescent="0.2">
      <c r="A421" s="831" t="s">
        <v>8562</v>
      </c>
      <c r="B421" s="832" t="s">
        <v>8563</v>
      </c>
      <c r="C421" s="832" t="s">
        <v>6412</v>
      </c>
      <c r="D421" s="832" t="s">
        <v>8582</v>
      </c>
      <c r="E421" s="832" t="s">
        <v>8583</v>
      </c>
      <c r="F421" s="849">
        <v>7</v>
      </c>
      <c r="G421" s="849">
        <v>1568</v>
      </c>
      <c r="H421" s="849"/>
      <c r="I421" s="849">
        <v>224</v>
      </c>
      <c r="J421" s="849"/>
      <c r="K421" s="849"/>
      <c r="L421" s="849"/>
      <c r="M421" s="849"/>
      <c r="N421" s="849">
        <v>2</v>
      </c>
      <c r="O421" s="849">
        <v>452</v>
      </c>
      <c r="P421" s="837"/>
      <c r="Q421" s="850">
        <v>226</v>
      </c>
    </row>
    <row r="422" spans="1:17" ht="14.45" customHeight="1" x14ac:dyDescent="0.2">
      <c r="A422" s="831" t="s">
        <v>8562</v>
      </c>
      <c r="B422" s="832" t="s">
        <v>8563</v>
      </c>
      <c r="C422" s="832" t="s">
        <v>6412</v>
      </c>
      <c r="D422" s="832" t="s">
        <v>8584</v>
      </c>
      <c r="E422" s="832" t="s">
        <v>8585</v>
      </c>
      <c r="F422" s="849">
        <v>8</v>
      </c>
      <c r="G422" s="849">
        <v>4424</v>
      </c>
      <c r="H422" s="849"/>
      <c r="I422" s="849">
        <v>553</v>
      </c>
      <c r="J422" s="849"/>
      <c r="K422" s="849"/>
      <c r="L422" s="849"/>
      <c r="M422" s="849"/>
      <c r="N422" s="849">
        <v>2</v>
      </c>
      <c r="O422" s="849">
        <v>1110</v>
      </c>
      <c r="P422" s="837"/>
      <c r="Q422" s="850">
        <v>555</v>
      </c>
    </row>
    <row r="423" spans="1:17" ht="14.45" customHeight="1" x14ac:dyDescent="0.2">
      <c r="A423" s="831" t="s">
        <v>8562</v>
      </c>
      <c r="B423" s="832" t="s">
        <v>8563</v>
      </c>
      <c r="C423" s="832" t="s">
        <v>6412</v>
      </c>
      <c r="D423" s="832" t="s">
        <v>8586</v>
      </c>
      <c r="E423" s="832" t="s">
        <v>8587</v>
      </c>
      <c r="F423" s="849"/>
      <c r="G423" s="849"/>
      <c r="H423" s="849"/>
      <c r="I423" s="849"/>
      <c r="J423" s="849">
        <v>4</v>
      </c>
      <c r="K423" s="849">
        <v>856</v>
      </c>
      <c r="L423" s="849">
        <v>1</v>
      </c>
      <c r="M423" s="849">
        <v>214</v>
      </c>
      <c r="N423" s="849"/>
      <c r="O423" s="849"/>
      <c r="P423" s="837"/>
      <c r="Q423" s="850"/>
    </row>
    <row r="424" spans="1:17" ht="14.45" customHeight="1" x14ac:dyDescent="0.2">
      <c r="A424" s="831" t="s">
        <v>8562</v>
      </c>
      <c r="B424" s="832" t="s">
        <v>8563</v>
      </c>
      <c r="C424" s="832" t="s">
        <v>6412</v>
      </c>
      <c r="D424" s="832" t="s">
        <v>8588</v>
      </c>
      <c r="E424" s="832" t="s">
        <v>8589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286</v>
      </c>
      <c r="P424" s="837"/>
      <c r="Q424" s="850">
        <v>143</v>
      </c>
    </row>
    <row r="425" spans="1:17" ht="14.45" customHeight="1" x14ac:dyDescent="0.2">
      <c r="A425" s="831" t="s">
        <v>8562</v>
      </c>
      <c r="B425" s="832" t="s">
        <v>8563</v>
      </c>
      <c r="C425" s="832" t="s">
        <v>6412</v>
      </c>
      <c r="D425" s="832" t="s">
        <v>8590</v>
      </c>
      <c r="E425" s="832" t="s">
        <v>8591</v>
      </c>
      <c r="F425" s="849">
        <v>204</v>
      </c>
      <c r="G425" s="849">
        <v>29172</v>
      </c>
      <c r="H425" s="849">
        <v>1.3421052631578947</v>
      </c>
      <c r="I425" s="849">
        <v>143</v>
      </c>
      <c r="J425" s="849">
        <v>152</v>
      </c>
      <c r="K425" s="849">
        <v>21736</v>
      </c>
      <c r="L425" s="849">
        <v>1</v>
      </c>
      <c r="M425" s="849">
        <v>143</v>
      </c>
      <c r="N425" s="849">
        <v>154</v>
      </c>
      <c r="O425" s="849">
        <v>22176</v>
      </c>
      <c r="P425" s="837">
        <v>1.0202429149797572</v>
      </c>
      <c r="Q425" s="850">
        <v>144</v>
      </c>
    </row>
    <row r="426" spans="1:17" ht="14.45" customHeight="1" x14ac:dyDescent="0.2">
      <c r="A426" s="831" t="s">
        <v>8562</v>
      </c>
      <c r="B426" s="832" t="s">
        <v>8563</v>
      </c>
      <c r="C426" s="832" t="s">
        <v>6412</v>
      </c>
      <c r="D426" s="832" t="s">
        <v>8592</v>
      </c>
      <c r="E426" s="832" t="s">
        <v>8593</v>
      </c>
      <c r="F426" s="849">
        <v>166</v>
      </c>
      <c r="G426" s="849">
        <v>10790</v>
      </c>
      <c r="H426" s="849">
        <v>1.4561403508771931</v>
      </c>
      <c r="I426" s="849">
        <v>65</v>
      </c>
      <c r="J426" s="849">
        <v>114</v>
      </c>
      <c r="K426" s="849">
        <v>7410</v>
      </c>
      <c r="L426" s="849">
        <v>1</v>
      </c>
      <c r="M426" s="849">
        <v>65</v>
      </c>
      <c r="N426" s="849">
        <v>105</v>
      </c>
      <c r="O426" s="849">
        <v>6930</v>
      </c>
      <c r="P426" s="837">
        <v>0.93522267206477738</v>
      </c>
      <c r="Q426" s="850">
        <v>66</v>
      </c>
    </row>
    <row r="427" spans="1:17" ht="14.45" customHeight="1" x14ac:dyDescent="0.2">
      <c r="A427" s="831" t="s">
        <v>8562</v>
      </c>
      <c r="B427" s="832" t="s">
        <v>8563</v>
      </c>
      <c r="C427" s="832" t="s">
        <v>6412</v>
      </c>
      <c r="D427" s="832" t="s">
        <v>8594</v>
      </c>
      <c r="E427" s="832" t="s">
        <v>8595</v>
      </c>
      <c r="F427" s="849">
        <v>1755</v>
      </c>
      <c r="G427" s="849">
        <v>238680</v>
      </c>
      <c r="H427" s="849">
        <v>0.76890861881229589</v>
      </c>
      <c r="I427" s="849">
        <v>136</v>
      </c>
      <c r="J427" s="849">
        <v>2270</v>
      </c>
      <c r="K427" s="849">
        <v>310414</v>
      </c>
      <c r="L427" s="849">
        <v>1</v>
      </c>
      <c r="M427" s="849">
        <v>136.74625550660792</v>
      </c>
      <c r="N427" s="849">
        <v>3664</v>
      </c>
      <c r="O427" s="849">
        <v>505632</v>
      </c>
      <c r="P427" s="837">
        <v>1.6288956039353895</v>
      </c>
      <c r="Q427" s="850">
        <v>138</v>
      </c>
    </row>
    <row r="428" spans="1:17" ht="14.45" customHeight="1" x14ac:dyDescent="0.2">
      <c r="A428" s="831" t="s">
        <v>8562</v>
      </c>
      <c r="B428" s="832" t="s">
        <v>8563</v>
      </c>
      <c r="C428" s="832" t="s">
        <v>6412</v>
      </c>
      <c r="D428" s="832" t="s">
        <v>8596</v>
      </c>
      <c r="E428" s="832" t="s">
        <v>8597</v>
      </c>
      <c r="F428" s="849">
        <v>874</v>
      </c>
      <c r="G428" s="849">
        <v>79534</v>
      </c>
      <c r="H428" s="849">
        <v>1.154557463672391</v>
      </c>
      <c r="I428" s="849">
        <v>91</v>
      </c>
      <c r="J428" s="849">
        <v>757</v>
      </c>
      <c r="K428" s="849">
        <v>68887</v>
      </c>
      <c r="L428" s="849">
        <v>1</v>
      </c>
      <c r="M428" s="849">
        <v>91</v>
      </c>
      <c r="N428" s="849">
        <v>938</v>
      </c>
      <c r="O428" s="849">
        <v>86296</v>
      </c>
      <c r="P428" s="837">
        <v>1.2527182196931206</v>
      </c>
      <c r="Q428" s="850">
        <v>92</v>
      </c>
    </row>
    <row r="429" spans="1:17" ht="14.45" customHeight="1" x14ac:dyDescent="0.2">
      <c r="A429" s="831" t="s">
        <v>8562</v>
      </c>
      <c r="B429" s="832" t="s">
        <v>8563</v>
      </c>
      <c r="C429" s="832" t="s">
        <v>6412</v>
      </c>
      <c r="D429" s="832" t="s">
        <v>8598</v>
      </c>
      <c r="E429" s="832" t="s">
        <v>8599</v>
      </c>
      <c r="F429" s="849">
        <v>6</v>
      </c>
      <c r="G429" s="849">
        <v>822</v>
      </c>
      <c r="H429" s="849">
        <v>0.49547920433996384</v>
      </c>
      <c r="I429" s="849">
        <v>137</v>
      </c>
      <c r="J429" s="849">
        <v>12</v>
      </c>
      <c r="K429" s="849">
        <v>1659</v>
      </c>
      <c r="L429" s="849">
        <v>1</v>
      </c>
      <c r="M429" s="849">
        <v>138.25</v>
      </c>
      <c r="N429" s="849">
        <v>1</v>
      </c>
      <c r="O429" s="849">
        <v>140</v>
      </c>
      <c r="P429" s="837">
        <v>8.4388185654008435E-2</v>
      </c>
      <c r="Q429" s="850">
        <v>140</v>
      </c>
    </row>
    <row r="430" spans="1:17" ht="14.45" customHeight="1" x14ac:dyDescent="0.2">
      <c r="A430" s="831" t="s">
        <v>8562</v>
      </c>
      <c r="B430" s="832" t="s">
        <v>8563</v>
      </c>
      <c r="C430" s="832" t="s">
        <v>6412</v>
      </c>
      <c r="D430" s="832" t="s">
        <v>8600</v>
      </c>
      <c r="E430" s="832" t="s">
        <v>8601</v>
      </c>
      <c r="F430" s="849">
        <v>144</v>
      </c>
      <c r="G430" s="849">
        <v>9504</v>
      </c>
      <c r="H430" s="849">
        <v>0.81916910877434923</v>
      </c>
      <c r="I430" s="849">
        <v>66</v>
      </c>
      <c r="J430" s="849">
        <v>175</v>
      </c>
      <c r="K430" s="849">
        <v>11602</v>
      </c>
      <c r="L430" s="849">
        <v>1</v>
      </c>
      <c r="M430" s="849">
        <v>66.297142857142859</v>
      </c>
      <c r="N430" s="849">
        <v>226</v>
      </c>
      <c r="O430" s="849">
        <v>15142</v>
      </c>
      <c r="P430" s="837">
        <v>1.3051198069298398</v>
      </c>
      <c r="Q430" s="850">
        <v>67</v>
      </c>
    </row>
    <row r="431" spans="1:17" ht="14.45" customHeight="1" x14ac:dyDescent="0.2">
      <c r="A431" s="831" t="s">
        <v>8562</v>
      </c>
      <c r="B431" s="832" t="s">
        <v>8563</v>
      </c>
      <c r="C431" s="832" t="s">
        <v>6412</v>
      </c>
      <c r="D431" s="832" t="s">
        <v>8491</v>
      </c>
      <c r="E431" s="832" t="s">
        <v>8492</v>
      </c>
      <c r="F431" s="849">
        <v>220</v>
      </c>
      <c r="G431" s="849">
        <v>72160</v>
      </c>
      <c r="H431" s="849">
        <v>1.1891891891891893</v>
      </c>
      <c r="I431" s="849">
        <v>328</v>
      </c>
      <c r="J431" s="849">
        <v>185</v>
      </c>
      <c r="K431" s="849">
        <v>60680</v>
      </c>
      <c r="L431" s="849">
        <v>1</v>
      </c>
      <c r="M431" s="849">
        <v>328</v>
      </c>
      <c r="N431" s="849">
        <v>259</v>
      </c>
      <c r="O431" s="849">
        <v>85211</v>
      </c>
      <c r="P431" s="837">
        <v>1.4042682926829269</v>
      </c>
      <c r="Q431" s="850">
        <v>329</v>
      </c>
    </row>
    <row r="432" spans="1:17" ht="14.45" customHeight="1" x14ac:dyDescent="0.2">
      <c r="A432" s="831" t="s">
        <v>8562</v>
      </c>
      <c r="B432" s="832" t="s">
        <v>8563</v>
      </c>
      <c r="C432" s="832" t="s">
        <v>6412</v>
      </c>
      <c r="D432" s="832" t="s">
        <v>8602</v>
      </c>
      <c r="E432" s="832" t="s">
        <v>8603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227</v>
      </c>
      <c r="P432" s="837"/>
      <c r="Q432" s="850">
        <v>227</v>
      </c>
    </row>
    <row r="433" spans="1:17" ht="14.45" customHeight="1" x14ac:dyDescent="0.2">
      <c r="A433" s="831" t="s">
        <v>8562</v>
      </c>
      <c r="B433" s="832" t="s">
        <v>8563</v>
      </c>
      <c r="C433" s="832" t="s">
        <v>6412</v>
      </c>
      <c r="D433" s="832" t="s">
        <v>8604</v>
      </c>
      <c r="E433" s="832" t="s">
        <v>8605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72</v>
      </c>
      <c r="P433" s="837"/>
      <c r="Q433" s="850">
        <v>72</v>
      </c>
    </row>
    <row r="434" spans="1:17" ht="14.45" customHeight="1" x14ac:dyDescent="0.2">
      <c r="A434" s="831" t="s">
        <v>8562</v>
      </c>
      <c r="B434" s="832" t="s">
        <v>8563</v>
      </c>
      <c r="C434" s="832" t="s">
        <v>6412</v>
      </c>
      <c r="D434" s="832" t="s">
        <v>8606</v>
      </c>
      <c r="E434" s="832" t="s">
        <v>8607</v>
      </c>
      <c r="F434" s="849">
        <v>168</v>
      </c>
      <c r="G434" s="849">
        <v>8568</v>
      </c>
      <c r="H434" s="849">
        <v>0.80382775119617222</v>
      </c>
      <c r="I434" s="849">
        <v>51</v>
      </c>
      <c r="J434" s="849">
        <v>209</v>
      </c>
      <c r="K434" s="849">
        <v>10659</v>
      </c>
      <c r="L434" s="849">
        <v>1</v>
      </c>
      <c r="M434" s="849">
        <v>51</v>
      </c>
      <c r="N434" s="849">
        <v>332</v>
      </c>
      <c r="O434" s="849">
        <v>17264</v>
      </c>
      <c r="P434" s="837">
        <v>1.6196641335960222</v>
      </c>
      <c r="Q434" s="850">
        <v>52</v>
      </c>
    </row>
    <row r="435" spans="1:17" ht="14.45" customHeight="1" x14ac:dyDescent="0.2">
      <c r="A435" s="831" t="s">
        <v>8562</v>
      </c>
      <c r="B435" s="832" t="s">
        <v>8563</v>
      </c>
      <c r="C435" s="832" t="s">
        <v>6412</v>
      </c>
      <c r="D435" s="832" t="s">
        <v>8608</v>
      </c>
      <c r="E435" s="832" t="s">
        <v>8609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131</v>
      </c>
      <c r="P435" s="837"/>
      <c r="Q435" s="850">
        <v>131</v>
      </c>
    </row>
    <row r="436" spans="1:17" ht="14.45" customHeight="1" x14ac:dyDescent="0.2">
      <c r="A436" s="831" t="s">
        <v>8562</v>
      </c>
      <c r="B436" s="832" t="s">
        <v>8563</v>
      </c>
      <c r="C436" s="832" t="s">
        <v>6412</v>
      </c>
      <c r="D436" s="832" t="s">
        <v>8610</v>
      </c>
      <c r="E436" s="832" t="s">
        <v>8611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54</v>
      </c>
      <c r="P436" s="837"/>
      <c r="Q436" s="850">
        <v>54</v>
      </c>
    </row>
    <row r="437" spans="1:17" ht="14.45" customHeight="1" x14ac:dyDescent="0.2">
      <c r="A437" s="831" t="s">
        <v>8562</v>
      </c>
      <c r="B437" s="832" t="s">
        <v>8563</v>
      </c>
      <c r="C437" s="832" t="s">
        <v>6412</v>
      </c>
      <c r="D437" s="832" t="s">
        <v>8612</v>
      </c>
      <c r="E437" s="832" t="s">
        <v>8613</v>
      </c>
      <c r="F437" s="849">
        <v>24</v>
      </c>
      <c r="G437" s="849">
        <v>4968</v>
      </c>
      <c r="H437" s="849">
        <v>0.8571428571428571</v>
      </c>
      <c r="I437" s="849">
        <v>207</v>
      </c>
      <c r="J437" s="849">
        <v>28</v>
      </c>
      <c r="K437" s="849">
        <v>5796</v>
      </c>
      <c r="L437" s="849">
        <v>1</v>
      </c>
      <c r="M437" s="849">
        <v>207</v>
      </c>
      <c r="N437" s="849">
        <v>9</v>
      </c>
      <c r="O437" s="849">
        <v>1881</v>
      </c>
      <c r="P437" s="837">
        <v>0.3245341614906832</v>
      </c>
      <c r="Q437" s="850">
        <v>209</v>
      </c>
    </row>
    <row r="438" spans="1:17" ht="14.45" customHeight="1" x14ac:dyDescent="0.2">
      <c r="A438" s="831" t="s">
        <v>8562</v>
      </c>
      <c r="B438" s="832" t="s">
        <v>8563</v>
      </c>
      <c r="C438" s="832" t="s">
        <v>6412</v>
      </c>
      <c r="D438" s="832" t="s">
        <v>8614</v>
      </c>
      <c r="E438" s="832" t="s">
        <v>8615</v>
      </c>
      <c r="F438" s="849"/>
      <c r="G438" s="849"/>
      <c r="H438" s="849"/>
      <c r="I438" s="849"/>
      <c r="J438" s="849">
        <v>1</v>
      </c>
      <c r="K438" s="849">
        <v>763</v>
      </c>
      <c r="L438" s="849">
        <v>1</v>
      </c>
      <c r="M438" s="849">
        <v>763</v>
      </c>
      <c r="N438" s="849">
        <v>2</v>
      </c>
      <c r="O438" s="849">
        <v>1528</v>
      </c>
      <c r="P438" s="837">
        <v>2.0026212319790302</v>
      </c>
      <c r="Q438" s="850">
        <v>764</v>
      </c>
    </row>
    <row r="439" spans="1:17" ht="14.45" customHeight="1" x14ac:dyDescent="0.2">
      <c r="A439" s="831" t="s">
        <v>8562</v>
      </c>
      <c r="B439" s="832" t="s">
        <v>8563</v>
      </c>
      <c r="C439" s="832" t="s">
        <v>6412</v>
      </c>
      <c r="D439" s="832" t="s">
        <v>8616</v>
      </c>
      <c r="E439" s="832" t="s">
        <v>8617</v>
      </c>
      <c r="F439" s="849">
        <v>44</v>
      </c>
      <c r="G439" s="849">
        <v>26928</v>
      </c>
      <c r="H439" s="849">
        <v>1.0731707317073171</v>
      </c>
      <c r="I439" s="849">
        <v>612</v>
      </c>
      <c r="J439" s="849">
        <v>41</v>
      </c>
      <c r="K439" s="849">
        <v>25092</v>
      </c>
      <c r="L439" s="849">
        <v>1</v>
      </c>
      <c r="M439" s="849">
        <v>612</v>
      </c>
      <c r="N439" s="849">
        <v>81</v>
      </c>
      <c r="O439" s="849">
        <v>49815</v>
      </c>
      <c r="P439" s="837">
        <v>1.9852941176470589</v>
      </c>
      <c r="Q439" s="850">
        <v>615</v>
      </c>
    </row>
    <row r="440" spans="1:17" ht="14.45" customHeight="1" x14ac:dyDescent="0.2">
      <c r="A440" s="831" t="s">
        <v>8562</v>
      </c>
      <c r="B440" s="832" t="s">
        <v>8563</v>
      </c>
      <c r="C440" s="832" t="s">
        <v>6412</v>
      </c>
      <c r="D440" s="832" t="s">
        <v>8618</v>
      </c>
      <c r="E440" s="832" t="s">
        <v>8619</v>
      </c>
      <c r="F440" s="849"/>
      <c r="G440" s="849"/>
      <c r="H440" s="849"/>
      <c r="I440" s="849"/>
      <c r="J440" s="849"/>
      <c r="K440" s="849"/>
      <c r="L440" s="849"/>
      <c r="M440" s="849"/>
      <c r="N440" s="849">
        <v>3</v>
      </c>
      <c r="O440" s="849">
        <v>2478</v>
      </c>
      <c r="P440" s="837"/>
      <c r="Q440" s="850">
        <v>826</v>
      </c>
    </row>
    <row r="441" spans="1:17" ht="14.45" customHeight="1" x14ac:dyDescent="0.2">
      <c r="A441" s="831" t="s">
        <v>8562</v>
      </c>
      <c r="B441" s="832" t="s">
        <v>8563</v>
      </c>
      <c r="C441" s="832" t="s">
        <v>6412</v>
      </c>
      <c r="D441" s="832" t="s">
        <v>8620</v>
      </c>
      <c r="E441" s="832" t="s">
        <v>8621</v>
      </c>
      <c r="F441" s="849"/>
      <c r="G441" s="849"/>
      <c r="H441" s="849"/>
      <c r="I441" s="849"/>
      <c r="J441" s="849">
        <v>0</v>
      </c>
      <c r="K441" s="849">
        <v>0</v>
      </c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8562</v>
      </c>
      <c r="B442" s="832" t="s">
        <v>8563</v>
      </c>
      <c r="C442" s="832" t="s">
        <v>6412</v>
      </c>
      <c r="D442" s="832" t="s">
        <v>8622</v>
      </c>
      <c r="E442" s="832" t="s">
        <v>8623</v>
      </c>
      <c r="F442" s="849"/>
      <c r="G442" s="849"/>
      <c r="H442" s="849"/>
      <c r="I442" s="849"/>
      <c r="J442" s="849">
        <v>4</v>
      </c>
      <c r="K442" s="849">
        <v>1089</v>
      </c>
      <c r="L442" s="849">
        <v>1</v>
      </c>
      <c r="M442" s="849">
        <v>272.25</v>
      </c>
      <c r="N442" s="849"/>
      <c r="O442" s="849"/>
      <c r="P442" s="837"/>
      <c r="Q442" s="850"/>
    </row>
    <row r="443" spans="1:17" ht="14.45" customHeight="1" x14ac:dyDescent="0.2">
      <c r="A443" s="831" t="s">
        <v>8562</v>
      </c>
      <c r="B443" s="832" t="s">
        <v>8563</v>
      </c>
      <c r="C443" s="832" t="s">
        <v>6412</v>
      </c>
      <c r="D443" s="832" t="s">
        <v>8624</v>
      </c>
      <c r="E443" s="832" t="s">
        <v>8625</v>
      </c>
      <c r="F443" s="849"/>
      <c r="G443" s="849"/>
      <c r="H443" s="849"/>
      <c r="I443" s="849"/>
      <c r="J443" s="849"/>
      <c r="K443" s="849"/>
      <c r="L443" s="849"/>
      <c r="M443" s="849"/>
      <c r="N443" s="849">
        <v>4</v>
      </c>
      <c r="O443" s="849">
        <v>208</v>
      </c>
      <c r="P443" s="837"/>
      <c r="Q443" s="850">
        <v>52</v>
      </c>
    </row>
    <row r="444" spans="1:17" ht="14.45" customHeight="1" x14ac:dyDescent="0.2">
      <c r="A444" s="831" t="s">
        <v>8562</v>
      </c>
      <c r="B444" s="832" t="s">
        <v>8563</v>
      </c>
      <c r="C444" s="832" t="s">
        <v>6412</v>
      </c>
      <c r="D444" s="832" t="s">
        <v>8626</v>
      </c>
      <c r="E444" s="832" t="s">
        <v>8627</v>
      </c>
      <c r="F444" s="849">
        <v>14</v>
      </c>
      <c r="G444" s="849">
        <v>5278</v>
      </c>
      <c r="H444" s="849">
        <v>1.75</v>
      </c>
      <c r="I444" s="849">
        <v>377</v>
      </c>
      <c r="J444" s="849">
        <v>8</v>
      </c>
      <c r="K444" s="849">
        <v>3016</v>
      </c>
      <c r="L444" s="849">
        <v>1</v>
      </c>
      <c r="M444" s="849">
        <v>377</v>
      </c>
      <c r="N444" s="849">
        <v>6</v>
      </c>
      <c r="O444" s="849">
        <v>2274</v>
      </c>
      <c r="P444" s="837">
        <v>0.75397877984084882</v>
      </c>
      <c r="Q444" s="850">
        <v>379</v>
      </c>
    </row>
    <row r="445" spans="1:17" ht="14.45" customHeight="1" x14ac:dyDescent="0.2">
      <c r="A445" s="831" t="s">
        <v>8562</v>
      </c>
      <c r="B445" s="832" t="s">
        <v>8563</v>
      </c>
      <c r="C445" s="832" t="s">
        <v>6412</v>
      </c>
      <c r="D445" s="832" t="s">
        <v>8628</v>
      </c>
      <c r="E445" s="832" t="s">
        <v>8629</v>
      </c>
      <c r="F445" s="849">
        <v>4</v>
      </c>
      <c r="G445" s="849">
        <v>968</v>
      </c>
      <c r="H445" s="849">
        <v>4</v>
      </c>
      <c r="I445" s="849">
        <v>242</v>
      </c>
      <c r="J445" s="849">
        <v>1</v>
      </c>
      <c r="K445" s="849">
        <v>242</v>
      </c>
      <c r="L445" s="849">
        <v>1</v>
      </c>
      <c r="M445" s="849">
        <v>242</v>
      </c>
      <c r="N445" s="849">
        <v>2</v>
      </c>
      <c r="O445" s="849">
        <v>484</v>
      </c>
      <c r="P445" s="837">
        <v>2</v>
      </c>
      <c r="Q445" s="850">
        <v>242</v>
      </c>
    </row>
    <row r="446" spans="1:17" ht="14.45" customHeight="1" x14ac:dyDescent="0.2">
      <c r="A446" s="831" t="s">
        <v>8562</v>
      </c>
      <c r="B446" s="832" t="s">
        <v>8563</v>
      </c>
      <c r="C446" s="832" t="s">
        <v>6412</v>
      </c>
      <c r="D446" s="832" t="s">
        <v>8630</v>
      </c>
      <c r="E446" s="832" t="s">
        <v>8631</v>
      </c>
      <c r="F446" s="849">
        <v>36</v>
      </c>
      <c r="G446" s="849">
        <v>53748</v>
      </c>
      <c r="H446" s="849">
        <v>0.65454545454545454</v>
      </c>
      <c r="I446" s="849">
        <v>1493</v>
      </c>
      <c r="J446" s="849">
        <v>55</v>
      </c>
      <c r="K446" s="849">
        <v>82115</v>
      </c>
      <c r="L446" s="849">
        <v>1</v>
      </c>
      <c r="M446" s="849">
        <v>1493</v>
      </c>
      <c r="N446" s="849">
        <v>42</v>
      </c>
      <c r="O446" s="849">
        <v>62832</v>
      </c>
      <c r="P446" s="837">
        <v>0.76517079705291358</v>
      </c>
      <c r="Q446" s="850">
        <v>1496</v>
      </c>
    </row>
    <row r="447" spans="1:17" ht="14.45" customHeight="1" x14ac:dyDescent="0.2">
      <c r="A447" s="831" t="s">
        <v>8562</v>
      </c>
      <c r="B447" s="832" t="s">
        <v>8563</v>
      </c>
      <c r="C447" s="832" t="s">
        <v>6412</v>
      </c>
      <c r="D447" s="832" t="s">
        <v>8632</v>
      </c>
      <c r="E447" s="832" t="s">
        <v>8633</v>
      </c>
      <c r="F447" s="849">
        <v>19</v>
      </c>
      <c r="G447" s="849">
        <v>6213</v>
      </c>
      <c r="H447" s="849">
        <v>0.34545454545454546</v>
      </c>
      <c r="I447" s="849">
        <v>327</v>
      </c>
      <c r="J447" s="849">
        <v>55</v>
      </c>
      <c r="K447" s="849">
        <v>17985</v>
      </c>
      <c r="L447" s="849">
        <v>1</v>
      </c>
      <c r="M447" s="849">
        <v>327</v>
      </c>
      <c r="N447" s="849">
        <v>49</v>
      </c>
      <c r="O447" s="849">
        <v>16121</v>
      </c>
      <c r="P447" s="837">
        <v>0.89635807617458996</v>
      </c>
      <c r="Q447" s="850">
        <v>329</v>
      </c>
    </row>
    <row r="448" spans="1:17" ht="14.45" customHeight="1" x14ac:dyDescent="0.2">
      <c r="A448" s="831" t="s">
        <v>8562</v>
      </c>
      <c r="B448" s="832" t="s">
        <v>8563</v>
      </c>
      <c r="C448" s="832" t="s">
        <v>6412</v>
      </c>
      <c r="D448" s="832" t="s">
        <v>8634</v>
      </c>
      <c r="E448" s="832" t="s">
        <v>8635</v>
      </c>
      <c r="F448" s="849">
        <v>14</v>
      </c>
      <c r="G448" s="849">
        <v>12418</v>
      </c>
      <c r="H448" s="849">
        <v>0.63564701064701068</v>
      </c>
      <c r="I448" s="849">
        <v>887</v>
      </c>
      <c r="J448" s="849">
        <v>22</v>
      </c>
      <c r="K448" s="849">
        <v>19536</v>
      </c>
      <c r="L448" s="849">
        <v>1</v>
      </c>
      <c r="M448" s="849">
        <v>888</v>
      </c>
      <c r="N448" s="849">
        <v>20</v>
      </c>
      <c r="O448" s="849">
        <v>17820</v>
      </c>
      <c r="P448" s="837">
        <v>0.91216216216216217</v>
      </c>
      <c r="Q448" s="850">
        <v>891</v>
      </c>
    </row>
    <row r="449" spans="1:17" ht="14.45" customHeight="1" x14ac:dyDescent="0.2">
      <c r="A449" s="831" t="s">
        <v>8562</v>
      </c>
      <c r="B449" s="832" t="s">
        <v>8563</v>
      </c>
      <c r="C449" s="832" t="s">
        <v>6412</v>
      </c>
      <c r="D449" s="832" t="s">
        <v>8636</v>
      </c>
      <c r="E449" s="832" t="s">
        <v>8637</v>
      </c>
      <c r="F449" s="849">
        <v>528</v>
      </c>
      <c r="G449" s="849">
        <v>137280</v>
      </c>
      <c r="H449" s="849">
        <v>0.35467094503995472</v>
      </c>
      <c r="I449" s="849">
        <v>260</v>
      </c>
      <c r="J449" s="849">
        <v>1483</v>
      </c>
      <c r="K449" s="849">
        <v>387063</v>
      </c>
      <c r="L449" s="849">
        <v>1</v>
      </c>
      <c r="M449" s="849">
        <v>261</v>
      </c>
      <c r="N449" s="849">
        <v>2226</v>
      </c>
      <c r="O449" s="849">
        <v>583212</v>
      </c>
      <c r="P449" s="837">
        <v>1.5067624650250735</v>
      </c>
      <c r="Q449" s="850">
        <v>262</v>
      </c>
    </row>
    <row r="450" spans="1:17" ht="14.45" customHeight="1" x14ac:dyDescent="0.2">
      <c r="A450" s="831" t="s">
        <v>8562</v>
      </c>
      <c r="B450" s="832" t="s">
        <v>8563</v>
      </c>
      <c r="C450" s="832" t="s">
        <v>6412</v>
      </c>
      <c r="D450" s="832" t="s">
        <v>8638</v>
      </c>
      <c r="E450" s="832" t="s">
        <v>8639</v>
      </c>
      <c r="F450" s="849">
        <v>14</v>
      </c>
      <c r="G450" s="849">
        <v>2310</v>
      </c>
      <c r="H450" s="849">
        <v>0.10071942446043165</v>
      </c>
      <c r="I450" s="849">
        <v>165</v>
      </c>
      <c r="J450" s="849">
        <v>139</v>
      </c>
      <c r="K450" s="849">
        <v>22935</v>
      </c>
      <c r="L450" s="849">
        <v>1</v>
      </c>
      <c r="M450" s="849">
        <v>165</v>
      </c>
      <c r="N450" s="849">
        <v>238</v>
      </c>
      <c r="O450" s="849">
        <v>39508</v>
      </c>
      <c r="P450" s="837">
        <v>1.7226073686505341</v>
      </c>
      <c r="Q450" s="850">
        <v>166</v>
      </c>
    </row>
    <row r="451" spans="1:17" ht="14.45" customHeight="1" x14ac:dyDescent="0.2">
      <c r="A451" s="831" t="s">
        <v>8562</v>
      </c>
      <c r="B451" s="832" t="s">
        <v>8563</v>
      </c>
      <c r="C451" s="832" t="s">
        <v>6412</v>
      </c>
      <c r="D451" s="832" t="s">
        <v>8640</v>
      </c>
      <c r="E451" s="832" t="s">
        <v>8641</v>
      </c>
      <c r="F451" s="849"/>
      <c r="G451" s="849"/>
      <c r="H451" s="849"/>
      <c r="I451" s="849"/>
      <c r="J451" s="849"/>
      <c r="K451" s="849"/>
      <c r="L451" s="849"/>
      <c r="M451" s="849"/>
      <c r="N451" s="849">
        <v>2</v>
      </c>
      <c r="O451" s="849">
        <v>304</v>
      </c>
      <c r="P451" s="837"/>
      <c r="Q451" s="850">
        <v>152</v>
      </c>
    </row>
    <row r="452" spans="1:17" ht="14.45" customHeight="1" x14ac:dyDescent="0.2">
      <c r="A452" s="831" t="s">
        <v>8642</v>
      </c>
      <c r="B452" s="832" t="s">
        <v>8216</v>
      </c>
      <c r="C452" s="832" t="s">
        <v>6412</v>
      </c>
      <c r="D452" s="832" t="s">
        <v>8643</v>
      </c>
      <c r="E452" s="832" t="s">
        <v>8644</v>
      </c>
      <c r="F452" s="849">
        <v>1</v>
      </c>
      <c r="G452" s="849">
        <v>1483</v>
      </c>
      <c r="H452" s="849"/>
      <c r="I452" s="849">
        <v>1483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5" customHeight="1" x14ac:dyDescent="0.2">
      <c r="A453" s="831" t="s">
        <v>8642</v>
      </c>
      <c r="B453" s="832" t="s">
        <v>8216</v>
      </c>
      <c r="C453" s="832" t="s">
        <v>6412</v>
      </c>
      <c r="D453" s="832" t="s">
        <v>8645</v>
      </c>
      <c r="E453" s="832" t="s">
        <v>8646</v>
      </c>
      <c r="F453" s="849">
        <v>3</v>
      </c>
      <c r="G453" s="849">
        <v>11742</v>
      </c>
      <c r="H453" s="849">
        <v>1.4992339121552605</v>
      </c>
      <c r="I453" s="849">
        <v>3914</v>
      </c>
      <c r="J453" s="849">
        <v>2</v>
      </c>
      <c r="K453" s="849">
        <v>7832</v>
      </c>
      <c r="L453" s="849">
        <v>1</v>
      </c>
      <c r="M453" s="849">
        <v>3916</v>
      </c>
      <c r="N453" s="849">
        <v>1</v>
      </c>
      <c r="O453" s="849">
        <v>3927</v>
      </c>
      <c r="P453" s="837">
        <v>0.5014044943820225</v>
      </c>
      <c r="Q453" s="850">
        <v>3927</v>
      </c>
    </row>
    <row r="454" spans="1:17" ht="14.45" customHeight="1" x14ac:dyDescent="0.2">
      <c r="A454" s="831" t="s">
        <v>8642</v>
      </c>
      <c r="B454" s="832" t="s">
        <v>8216</v>
      </c>
      <c r="C454" s="832" t="s">
        <v>6412</v>
      </c>
      <c r="D454" s="832" t="s">
        <v>8647</v>
      </c>
      <c r="E454" s="832" t="s">
        <v>8648</v>
      </c>
      <c r="F454" s="849"/>
      <c r="G454" s="849"/>
      <c r="H454" s="849"/>
      <c r="I454" s="849"/>
      <c r="J454" s="849">
        <v>1</v>
      </c>
      <c r="K454" s="849">
        <v>1034</v>
      </c>
      <c r="L454" s="849">
        <v>1</v>
      </c>
      <c r="M454" s="849">
        <v>1034</v>
      </c>
      <c r="N454" s="849"/>
      <c r="O454" s="849"/>
      <c r="P454" s="837"/>
      <c r="Q454" s="850"/>
    </row>
    <row r="455" spans="1:17" ht="14.45" customHeight="1" x14ac:dyDescent="0.2">
      <c r="A455" s="831" t="s">
        <v>8642</v>
      </c>
      <c r="B455" s="832" t="s">
        <v>8216</v>
      </c>
      <c r="C455" s="832" t="s">
        <v>6412</v>
      </c>
      <c r="D455" s="832" t="s">
        <v>8649</v>
      </c>
      <c r="E455" s="832" t="s">
        <v>8650</v>
      </c>
      <c r="F455" s="849"/>
      <c r="G455" s="849"/>
      <c r="H455" s="849"/>
      <c r="I455" s="849"/>
      <c r="J455" s="849">
        <v>1</v>
      </c>
      <c r="K455" s="849">
        <v>1089</v>
      </c>
      <c r="L455" s="849">
        <v>1</v>
      </c>
      <c r="M455" s="849">
        <v>1089</v>
      </c>
      <c r="N455" s="849"/>
      <c r="O455" s="849"/>
      <c r="P455" s="837"/>
      <c r="Q455" s="850"/>
    </row>
    <row r="456" spans="1:17" ht="14.45" customHeight="1" x14ac:dyDescent="0.2">
      <c r="A456" s="831" t="s">
        <v>8642</v>
      </c>
      <c r="B456" s="832" t="s">
        <v>8216</v>
      </c>
      <c r="C456" s="832" t="s">
        <v>6412</v>
      </c>
      <c r="D456" s="832" t="s">
        <v>8651</v>
      </c>
      <c r="E456" s="832" t="s">
        <v>8652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1692</v>
      </c>
      <c r="P456" s="837"/>
      <c r="Q456" s="850">
        <v>846</v>
      </c>
    </row>
    <row r="457" spans="1:17" ht="14.45" customHeight="1" x14ac:dyDescent="0.2">
      <c r="A457" s="831" t="s">
        <v>8642</v>
      </c>
      <c r="B457" s="832" t="s">
        <v>8216</v>
      </c>
      <c r="C457" s="832" t="s">
        <v>6412</v>
      </c>
      <c r="D457" s="832" t="s">
        <v>8653</v>
      </c>
      <c r="E457" s="832" t="s">
        <v>8654</v>
      </c>
      <c r="F457" s="849">
        <v>1</v>
      </c>
      <c r="G457" s="849">
        <v>814</v>
      </c>
      <c r="H457" s="849"/>
      <c r="I457" s="849">
        <v>814</v>
      </c>
      <c r="J457" s="849"/>
      <c r="K457" s="849"/>
      <c r="L457" s="849"/>
      <c r="M457" s="849"/>
      <c r="N457" s="849">
        <v>1</v>
      </c>
      <c r="O457" s="849">
        <v>806</v>
      </c>
      <c r="P457" s="837"/>
      <c r="Q457" s="850">
        <v>806</v>
      </c>
    </row>
    <row r="458" spans="1:17" ht="14.45" customHeight="1" x14ac:dyDescent="0.2">
      <c r="A458" s="831" t="s">
        <v>8642</v>
      </c>
      <c r="B458" s="832" t="s">
        <v>8216</v>
      </c>
      <c r="C458" s="832" t="s">
        <v>6412</v>
      </c>
      <c r="D458" s="832" t="s">
        <v>8655</v>
      </c>
      <c r="E458" s="832" t="s">
        <v>8656</v>
      </c>
      <c r="F458" s="849">
        <v>1</v>
      </c>
      <c r="G458" s="849">
        <v>814</v>
      </c>
      <c r="H458" s="849"/>
      <c r="I458" s="849">
        <v>814</v>
      </c>
      <c r="J458" s="849"/>
      <c r="K458" s="849"/>
      <c r="L458" s="849"/>
      <c r="M458" s="849"/>
      <c r="N458" s="849">
        <v>1</v>
      </c>
      <c r="O458" s="849">
        <v>806</v>
      </c>
      <c r="P458" s="837"/>
      <c r="Q458" s="850">
        <v>806</v>
      </c>
    </row>
    <row r="459" spans="1:17" ht="14.45" customHeight="1" x14ac:dyDescent="0.2">
      <c r="A459" s="831" t="s">
        <v>8642</v>
      </c>
      <c r="B459" s="832" t="s">
        <v>8216</v>
      </c>
      <c r="C459" s="832" t="s">
        <v>6412</v>
      </c>
      <c r="D459" s="832" t="s">
        <v>7980</v>
      </c>
      <c r="E459" s="832" t="s">
        <v>7981</v>
      </c>
      <c r="F459" s="849">
        <v>15</v>
      </c>
      <c r="G459" s="849">
        <v>2520</v>
      </c>
      <c r="H459" s="849">
        <v>1.0737111205794632</v>
      </c>
      <c r="I459" s="849">
        <v>168</v>
      </c>
      <c r="J459" s="849">
        <v>14</v>
      </c>
      <c r="K459" s="849">
        <v>2347</v>
      </c>
      <c r="L459" s="849">
        <v>1</v>
      </c>
      <c r="M459" s="849">
        <v>167.64285714285714</v>
      </c>
      <c r="N459" s="849">
        <v>22</v>
      </c>
      <c r="O459" s="849">
        <v>3696</v>
      </c>
      <c r="P459" s="837">
        <v>1.5747763101832126</v>
      </c>
      <c r="Q459" s="850">
        <v>168</v>
      </c>
    </row>
    <row r="460" spans="1:17" ht="14.45" customHeight="1" x14ac:dyDescent="0.2">
      <c r="A460" s="831" t="s">
        <v>8642</v>
      </c>
      <c r="B460" s="832" t="s">
        <v>8216</v>
      </c>
      <c r="C460" s="832" t="s">
        <v>6412</v>
      </c>
      <c r="D460" s="832" t="s">
        <v>7986</v>
      </c>
      <c r="E460" s="832" t="s">
        <v>7987</v>
      </c>
      <c r="F460" s="849">
        <v>14</v>
      </c>
      <c r="G460" s="849">
        <v>2436</v>
      </c>
      <c r="H460" s="849">
        <v>0.82352941176470584</v>
      </c>
      <c r="I460" s="849">
        <v>174</v>
      </c>
      <c r="J460" s="849">
        <v>17</v>
      </c>
      <c r="K460" s="849">
        <v>2958</v>
      </c>
      <c r="L460" s="849">
        <v>1</v>
      </c>
      <c r="M460" s="849">
        <v>174</v>
      </c>
      <c r="N460" s="849">
        <v>14</v>
      </c>
      <c r="O460" s="849">
        <v>2450</v>
      </c>
      <c r="P460" s="837">
        <v>0.82826233941852601</v>
      </c>
      <c r="Q460" s="850">
        <v>175</v>
      </c>
    </row>
    <row r="461" spans="1:17" ht="14.45" customHeight="1" x14ac:dyDescent="0.2">
      <c r="A461" s="831" t="s">
        <v>8642</v>
      </c>
      <c r="B461" s="832" t="s">
        <v>8216</v>
      </c>
      <c r="C461" s="832" t="s">
        <v>6412</v>
      </c>
      <c r="D461" s="832" t="s">
        <v>7990</v>
      </c>
      <c r="E461" s="832" t="s">
        <v>7991</v>
      </c>
      <c r="F461" s="849">
        <v>1</v>
      </c>
      <c r="G461" s="849">
        <v>352</v>
      </c>
      <c r="H461" s="849"/>
      <c r="I461" s="849">
        <v>352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8642</v>
      </c>
      <c r="B462" s="832" t="s">
        <v>8216</v>
      </c>
      <c r="C462" s="832" t="s">
        <v>6412</v>
      </c>
      <c r="D462" s="832" t="s">
        <v>8657</v>
      </c>
      <c r="E462" s="832" t="s">
        <v>8658</v>
      </c>
      <c r="F462" s="849">
        <v>5</v>
      </c>
      <c r="G462" s="849">
        <v>2745</v>
      </c>
      <c r="H462" s="849">
        <v>1.6636363636363636</v>
      </c>
      <c r="I462" s="849">
        <v>549</v>
      </c>
      <c r="J462" s="849">
        <v>3</v>
      </c>
      <c r="K462" s="849">
        <v>1650</v>
      </c>
      <c r="L462" s="849">
        <v>1</v>
      </c>
      <c r="M462" s="849">
        <v>550</v>
      </c>
      <c r="N462" s="849">
        <v>1</v>
      </c>
      <c r="O462" s="849">
        <v>551</v>
      </c>
      <c r="P462" s="837">
        <v>0.33393939393939392</v>
      </c>
      <c r="Q462" s="850">
        <v>551</v>
      </c>
    </row>
    <row r="463" spans="1:17" ht="14.45" customHeight="1" x14ac:dyDescent="0.2">
      <c r="A463" s="831" t="s">
        <v>8642</v>
      </c>
      <c r="B463" s="832" t="s">
        <v>8216</v>
      </c>
      <c r="C463" s="832" t="s">
        <v>6412</v>
      </c>
      <c r="D463" s="832" t="s">
        <v>8659</v>
      </c>
      <c r="E463" s="832" t="s">
        <v>8660</v>
      </c>
      <c r="F463" s="849">
        <v>2</v>
      </c>
      <c r="G463" s="849">
        <v>1308</v>
      </c>
      <c r="H463" s="849">
        <v>0.99847328244274813</v>
      </c>
      <c r="I463" s="849">
        <v>654</v>
      </c>
      <c r="J463" s="849">
        <v>2</v>
      </c>
      <c r="K463" s="849">
        <v>1310</v>
      </c>
      <c r="L463" s="849">
        <v>1</v>
      </c>
      <c r="M463" s="849">
        <v>655</v>
      </c>
      <c r="N463" s="849"/>
      <c r="O463" s="849"/>
      <c r="P463" s="837"/>
      <c r="Q463" s="850"/>
    </row>
    <row r="464" spans="1:17" ht="14.45" customHeight="1" x14ac:dyDescent="0.2">
      <c r="A464" s="831" t="s">
        <v>8642</v>
      </c>
      <c r="B464" s="832" t="s">
        <v>8216</v>
      </c>
      <c r="C464" s="832" t="s">
        <v>6412</v>
      </c>
      <c r="D464" s="832" t="s">
        <v>8661</v>
      </c>
      <c r="E464" s="832" t="s">
        <v>8662</v>
      </c>
      <c r="F464" s="849">
        <v>2</v>
      </c>
      <c r="G464" s="849">
        <v>1308</v>
      </c>
      <c r="H464" s="849">
        <v>0.99847328244274813</v>
      </c>
      <c r="I464" s="849">
        <v>654</v>
      </c>
      <c r="J464" s="849">
        <v>2</v>
      </c>
      <c r="K464" s="849">
        <v>1310</v>
      </c>
      <c r="L464" s="849">
        <v>1</v>
      </c>
      <c r="M464" s="849">
        <v>655</v>
      </c>
      <c r="N464" s="849"/>
      <c r="O464" s="849"/>
      <c r="P464" s="837"/>
      <c r="Q464" s="850"/>
    </row>
    <row r="465" spans="1:17" ht="14.45" customHeight="1" x14ac:dyDescent="0.2">
      <c r="A465" s="831" t="s">
        <v>8642</v>
      </c>
      <c r="B465" s="832" t="s">
        <v>8216</v>
      </c>
      <c r="C465" s="832" t="s">
        <v>6412</v>
      </c>
      <c r="D465" s="832" t="s">
        <v>8663</v>
      </c>
      <c r="E465" s="832" t="s">
        <v>8664</v>
      </c>
      <c r="F465" s="849">
        <v>5</v>
      </c>
      <c r="G465" s="849">
        <v>3390</v>
      </c>
      <c r="H465" s="849"/>
      <c r="I465" s="849">
        <v>678</v>
      </c>
      <c r="J465" s="849"/>
      <c r="K465" s="849"/>
      <c r="L465" s="849"/>
      <c r="M465" s="849"/>
      <c r="N465" s="849">
        <v>2</v>
      </c>
      <c r="O465" s="849">
        <v>1358</v>
      </c>
      <c r="P465" s="837"/>
      <c r="Q465" s="850">
        <v>679</v>
      </c>
    </row>
    <row r="466" spans="1:17" ht="14.45" customHeight="1" x14ac:dyDescent="0.2">
      <c r="A466" s="831" t="s">
        <v>8642</v>
      </c>
      <c r="B466" s="832" t="s">
        <v>8216</v>
      </c>
      <c r="C466" s="832" t="s">
        <v>6412</v>
      </c>
      <c r="D466" s="832" t="s">
        <v>8665</v>
      </c>
      <c r="E466" s="832" t="s">
        <v>8666</v>
      </c>
      <c r="F466" s="849">
        <v>2</v>
      </c>
      <c r="G466" s="849">
        <v>1026</v>
      </c>
      <c r="H466" s="849">
        <v>1.9961089494163424</v>
      </c>
      <c r="I466" s="849">
        <v>513</v>
      </c>
      <c r="J466" s="849">
        <v>1</v>
      </c>
      <c r="K466" s="849">
        <v>514</v>
      </c>
      <c r="L466" s="849">
        <v>1</v>
      </c>
      <c r="M466" s="849">
        <v>514</v>
      </c>
      <c r="N466" s="849">
        <v>1</v>
      </c>
      <c r="O466" s="849">
        <v>515</v>
      </c>
      <c r="P466" s="837">
        <v>1.0019455252918288</v>
      </c>
      <c r="Q466" s="850">
        <v>515</v>
      </c>
    </row>
    <row r="467" spans="1:17" ht="14.45" customHeight="1" x14ac:dyDescent="0.2">
      <c r="A467" s="831" t="s">
        <v>8642</v>
      </c>
      <c r="B467" s="832" t="s">
        <v>8216</v>
      </c>
      <c r="C467" s="832" t="s">
        <v>6412</v>
      </c>
      <c r="D467" s="832" t="s">
        <v>8667</v>
      </c>
      <c r="E467" s="832" t="s">
        <v>8668</v>
      </c>
      <c r="F467" s="849">
        <v>2</v>
      </c>
      <c r="G467" s="849">
        <v>846</v>
      </c>
      <c r="H467" s="849">
        <v>1.9952830188679245</v>
      </c>
      <c r="I467" s="849">
        <v>423</v>
      </c>
      <c r="J467" s="849">
        <v>1</v>
      </c>
      <c r="K467" s="849">
        <v>424</v>
      </c>
      <c r="L467" s="849">
        <v>1</v>
      </c>
      <c r="M467" s="849">
        <v>424</v>
      </c>
      <c r="N467" s="849">
        <v>1</v>
      </c>
      <c r="O467" s="849">
        <v>425</v>
      </c>
      <c r="P467" s="837">
        <v>1.0023584905660377</v>
      </c>
      <c r="Q467" s="850">
        <v>425</v>
      </c>
    </row>
    <row r="468" spans="1:17" ht="14.45" customHeight="1" x14ac:dyDescent="0.2">
      <c r="A468" s="831" t="s">
        <v>8642</v>
      </c>
      <c r="B468" s="832" t="s">
        <v>8216</v>
      </c>
      <c r="C468" s="832" t="s">
        <v>6412</v>
      </c>
      <c r="D468" s="832" t="s">
        <v>8669</v>
      </c>
      <c r="E468" s="832" t="s">
        <v>8670</v>
      </c>
      <c r="F468" s="849">
        <v>4</v>
      </c>
      <c r="G468" s="849">
        <v>1396</v>
      </c>
      <c r="H468" s="849">
        <v>0.79771428571428571</v>
      </c>
      <c r="I468" s="849">
        <v>349</v>
      </c>
      <c r="J468" s="849">
        <v>5</v>
      </c>
      <c r="K468" s="849">
        <v>1750</v>
      </c>
      <c r="L468" s="849">
        <v>1</v>
      </c>
      <c r="M468" s="849">
        <v>350</v>
      </c>
      <c r="N468" s="849">
        <v>3</v>
      </c>
      <c r="O468" s="849">
        <v>1053</v>
      </c>
      <c r="P468" s="837">
        <v>0.60171428571428576</v>
      </c>
      <c r="Q468" s="850">
        <v>351</v>
      </c>
    </row>
    <row r="469" spans="1:17" ht="14.45" customHeight="1" x14ac:dyDescent="0.2">
      <c r="A469" s="831" t="s">
        <v>8642</v>
      </c>
      <c r="B469" s="832" t="s">
        <v>8216</v>
      </c>
      <c r="C469" s="832" t="s">
        <v>6412</v>
      </c>
      <c r="D469" s="832" t="s">
        <v>7832</v>
      </c>
      <c r="E469" s="832" t="s">
        <v>7833</v>
      </c>
      <c r="F469" s="849">
        <v>3</v>
      </c>
      <c r="G469" s="849">
        <v>663</v>
      </c>
      <c r="H469" s="849">
        <v>1.4932432432432432</v>
      </c>
      <c r="I469" s="849">
        <v>221</v>
      </c>
      <c r="J469" s="849">
        <v>2</v>
      </c>
      <c r="K469" s="849">
        <v>444</v>
      </c>
      <c r="L469" s="849">
        <v>1</v>
      </c>
      <c r="M469" s="849">
        <v>222</v>
      </c>
      <c r="N469" s="849">
        <v>1</v>
      </c>
      <c r="O469" s="849">
        <v>223</v>
      </c>
      <c r="P469" s="837">
        <v>0.50225225225225223</v>
      </c>
      <c r="Q469" s="850">
        <v>223</v>
      </c>
    </row>
    <row r="470" spans="1:17" ht="14.45" customHeight="1" x14ac:dyDescent="0.2">
      <c r="A470" s="831" t="s">
        <v>8642</v>
      </c>
      <c r="B470" s="832" t="s">
        <v>8216</v>
      </c>
      <c r="C470" s="832" t="s">
        <v>6412</v>
      </c>
      <c r="D470" s="832" t="s">
        <v>7834</v>
      </c>
      <c r="E470" s="832" t="s">
        <v>7835</v>
      </c>
      <c r="F470" s="849">
        <v>4</v>
      </c>
      <c r="G470" s="849">
        <v>2032</v>
      </c>
      <c r="H470" s="849">
        <v>1.9960707269155207</v>
      </c>
      <c r="I470" s="849">
        <v>508</v>
      </c>
      <c r="J470" s="849">
        <v>2</v>
      </c>
      <c r="K470" s="849">
        <v>1018</v>
      </c>
      <c r="L470" s="849">
        <v>1</v>
      </c>
      <c r="M470" s="849">
        <v>509</v>
      </c>
      <c r="N470" s="849">
        <v>6</v>
      </c>
      <c r="O470" s="849">
        <v>3078</v>
      </c>
      <c r="P470" s="837">
        <v>3.0235756385068764</v>
      </c>
      <c r="Q470" s="850">
        <v>513</v>
      </c>
    </row>
    <row r="471" spans="1:17" ht="14.45" customHeight="1" x14ac:dyDescent="0.2">
      <c r="A471" s="831" t="s">
        <v>8642</v>
      </c>
      <c r="B471" s="832" t="s">
        <v>8216</v>
      </c>
      <c r="C471" s="832" t="s">
        <v>6412</v>
      </c>
      <c r="D471" s="832" t="s">
        <v>8671</v>
      </c>
      <c r="E471" s="832" t="s">
        <v>8672</v>
      </c>
      <c r="F471" s="849"/>
      <c r="G471" s="849"/>
      <c r="H471" s="849"/>
      <c r="I471" s="849"/>
      <c r="J471" s="849">
        <v>3</v>
      </c>
      <c r="K471" s="849">
        <v>453</v>
      </c>
      <c r="L471" s="849">
        <v>1</v>
      </c>
      <c r="M471" s="849">
        <v>151</v>
      </c>
      <c r="N471" s="849">
        <v>2</v>
      </c>
      <c r="O471" s="849">
        <v>304</v>
      </c>
      <c r="P471" s="837">
        <v>0.67108167770419425</v>
      </c>
      <c r="Q471" s="850">
        <v>152</v>
      </c>
    </row>
    <row r="472" spans="1:17" ht="14.45" customHeight="1" x14ac:dyDescent="0.2">
      <c r="A472" s="831" t="s">
        <v>8642</v>
      </c>
      <c r="B472" s="832" t="s">
        <v>8216</v>
      </c>
      <c r="C472" s="832" t="s">
        <v>6412</v>
      </c>
      <c r="D472" s="832" t="s">
        <v>8673</v>
      </c>
      <c r="E472" s="832" t="s">
        <v>8674</v>
      </c>
      <c r="F472" s="849">
        <v>2</v>
      </c>
      <c r="G472" s="849">
        <v>222</v>
      </c>
      <c r="H472" s="849">
        <v>0.66666666666666663</v>
      </c>
      <c r="I472" s="849">
        <v>111</v>
      </c>
      <c r="J472" s="849">
        <v>3</v>
      </c>
      <c r="K472" s="849">
        <v>333</v>
      </c>
      <c r="L472" s="849">
        <v>1</v>
      </c>
      <c r="M472" s="849">
        <v>111</v>
      </c>
      <c r="N472" s="849">
        <v>1</v>
      </c>
      <c r="O472" s="849">
        <v>111</v>
      </c>
      <c r="P472" s="837">
        <v>0.33333333333333331</v>
      </c>
      <c r="Q472" s="850">
        <v>111</v>
      </c>
    </row>
    <row r="473" spans="1:17" ht="14.45" customHeight="1" x14ac:dyDescent="0.2">
      <c r="A473" s="831" t="s">
        <v>8642</v>
      </c>
      <c r="B473" s="832" t="s">
        <v>8216</v>
      </c>
      <c r="C473" s="832" t="s">
        <v>6412</v>
      </c>
      <c r="D473" s="832" t="s">
        <v>8675</v>
      </c>
      <c r="E473" s="832" t="s">
        <v>8676</v>
      </c>
      <c r="F473" s="849">
        <v>4</v>
      </c>
      <c r="G473" s="849">
        <v>1248</v>
      </c>
      <c r="H473" s="849">
        <v>0.36363636363636365</v>
      </c>
      <c r="I473" s="849">
        <v>312</v>
      </c>
      <c r="J473" s="849">
        <v>11</v>
      </c>
      <c r="K473" s="849">
        <v>3432</v>
      </c>
      <c r="L473" s="849">
        <v>1</v>
      </c>
      <c r="M473" s="849">
        <v>312</v>
      </c>
      <c r="N473" s="849"/>
      <c r="O473" s="849"/>
      <c r="P473" s="837"/>
      <c r="Q473" s="850"/>
    </row>
    <row r="474" spans="1:17" ht="14.45" customHeight="1" x14ac:dyDescent="0.2">
      <c r="A474" s="831" t="s">
        <v>8642</v>
      </c>
      <c r="B474" s="832" t="s">
        <v>8216</v>
      </c>
      <c r="C474" s="832" t="s">
        <v>6412</v>
      </c>
      <c r="D474" s="832" t="s">
        <v>7819</v>
      </c>
      <c r="E474" s="832" t="s">
        <v>7820</v>
      </c>
      <c r="F474" s="849">
        <v>1</v>
      </c>
      <c r="G474" s="849">
        <v>23</v>
      </c>
      <c r="H474" s="849">
        <v>0.63888888888888884</v>
      </c>
      <c r="I474" s="849">
        <v>23</v>
      </c>
      <c r="J474" s="849">
        <v>3</v>
      </c>
      <c r="K474" s="849">
        <v>36</v>
      </c>
      <c r="L474" s="849">
        <v>1</v>
      </c>
      <c r="M474" s="849">
        <v>12</v>
      </c>
      <c r="N474" s="849"/>
      <c r="O474" s="849"/>
      <c r="P474" s="837"/>
      <c r="Q474" s="850"/>
    </row>
    <row r="475" spans="1:17" ht="14.45" customHeight="1" x14ac:dyDescent="0.2">
      <c r="A475" s="831" t="s">
        <v>8642</v>
      </c>
      <c r="B475" s="832" t="s">
        <v>8216</v>
      </c>
      <c r="C475" s="832" t="s">
        <v>6412</v>
      </c>
      <c r="D475" s="832" t="s">
        <v>7868</v>
      </c>
      <c r="E475" s="832" t="s">
        <v>7869</v>
      </c>
      <c r="F475" s="849">
        <v>45</v>
      </c>
      <c r="G475" s="849">
        <v>15750</v>
      </c>
      <c r="H475" s="849">
        <v>1.0714285714285714</v>
      </c>
      <c r="I475" s="849">
        <v>350</v>
      </c>
      <c r="J475" s="849">
        <v>42</v>
      </c>
      <c r="K475" s="849">
        <v>14700</v>
      </c>
      <c r="L475" s="849">
        <v>1</v>
      </c>
      <c r="M475" s="849">
        <v>350</v>
      </c>
      <c r="N475" s="849">
        <v>79</v>
      </c>
      <c r="O475" s="849">
        <v>27729</v>
      </c>
      <c r="P475" s="837">
        <v>1.886326530612245</v>
      </c>
      <c r="Q475" s="850">
        <v>351</v>
      </c>
    </row>
    <row r="476" spans="1:17" ht="14.45" customHeight="1" x14ac:dyDescent="0.2">
      <c r="A476" s="831" t="s">
        <v>8642</v>
      </c>
      <c r="B476" s="832" t="s">
        <v>8216</v>
      </c>
      <c r="C476" s="832" t="s">
        <v>6412</v>
      </c>
      <c r="D476" s="832" t="s">
        <v>8035</v>
      </c>
      <c r="E476" s="832" t="s">
        <v>8036</v>
      </c>
      <c r="F476" s="849">
        <v>1</v>
      </c>
      <c r="G476" s="849">
        <v>149</v>
      </c>
      <c r="H476" s="849"/>
      <c r="I476" s="849">
        <v>149</v>
      </c>
      <c r="J476" s="849"/>
      <c r="K476" s="849"/>
      <c r="L476" s="849"/>
      <c r="M476" s="849"/>
      <c r="N476" s="849">
        <v>6</v>
      </c>
      <c r="O476" s="849">
        <v>900</v>
      </c>
      <c r="P476" s="837"/>
      <c r="Q476" s="850">
        <v>150</v>
      </c>
    </row>
    <row r="477" spans="1:17" ht="14.45" customHeight="1" x14ac:dyDescent="0.2">
      <c r="A477" s="831" t="s">
        <v>8642</v>
      </c>
      <c r="B477" s="832" t="s">
        <v>8216</v>
      </c>
      <c r="C477" s="832" t="s">
        <v>6412</v>
      </c>
      <c r="D477" s="832" t="s">
        <v>8677</v>
      </c>
      <c r="E477" s="832" t="s">
        <v>8678</v>
      </c>
      <c r="F477" s="849">
        <v>9</v>
      </c>
      <c r="G477" s="849">
        <v>1881</v>
      </c>
      <c r="H477" s="849"/>
      <c r="I477" s="849">
        <v>209</v>
      </c>
      <c r="J477" s="849"/>
      <c r="K477" s="849"/>
      <c r="L477" s="849"/>
      <c r="M477" s="849"/>
      <c r="N477" s="849">
        <v>5</v>
      </c>
      <c r="O477" s="849">
        <v>1055</v>
      </c>
      <c r="P477" s="837"/>
      <c r="Q477" s="850">
        <v>211</v>
      </c>
    </row>
    <row r="478" spans="1:17" ht="14.45" customHeight="1" x14ac:dyDescent="0.2">
      <c r="A478" s="831" t="s">
        <v>8642</v>
      </c>
      <c r="B478" s="832" t="s">
        <v>8216</v>
      </c>
      <c r="C478" s="832" t="s">
        <v>6412</v>
      </c>
      <c r="D478" s="832" t="s">
        <v>8679</v>
      </c>
      <c r="E478" s="832" t="s">
        <v>8680</v>
      </c>
      <c r="F478" s="849">
        <v>10</v>
      </c>
      <c r="G478" s="849">
        <v>400</v>
      </c>
      <c r="H478" s="849">
        <v>0.77669902912621358</v>
      </c>
      <c r="I478" s="849">
        <v>40</v>
      </c>
      <c r="J478" s="849">
        <v>13</v>
      </c>
      <c r="K478" s="849">
        <v>515</v>
      </c>
      <c r="L478" s="849">
        <v>1</v>
      </c>
      <c r="M478" s="849">
        <v>39.615384615384613</v>
      </c>
      <c r="N478" s="849">
        <v>7</v>
      </c>
      <c r="O478" s="849">
        <v>280</v>
      </c>
      <c r="P478" s="837">
        <v>0.5436893203883495</v>
      </c>
      <c r="Q478" s="850">
        <v>40</v>
      </c>
    </row>
    <row r="479" spans="1:17" ht="14.45" customHeight="1" x14ac:dyDescent="0.2">
      <c r="A479" s="831" t="s">
        <v>8642</v>
      </c>
      <c r="B479" s="832" t="s">
        <v>8216</v>
      </c>
      <c r="C479" s="832" t="s">
        <v>6412</v>
      </c>
      <c r="D479" s="832" t="s">
        <v>8681</v>
      </c>
      <c r="E479" s="832" t="s">
        <v>8682</v>
      </c>
      <c r="F479" s="849"/>
      <c r="G479" s="849"/>
      <c r="H479" s="849"/>
      <c r="I479" s="849"/>
      <c r="J479" s="849">
        <v>1</v>
      </c>
      <c r="K479" s="849">
        <v>5024</v>
      </c>
      <c r="L479" s="849">
        <v>1</v>
      </c>
      <c r="M479" s="849">
        <v>5024</v>
      </c>
      <c r="N479" s="849">
        <v>2</v>
      </c>
      <c r="O479" s="849">
        <v>10060</v>
      </c>
      <c r="P479" s="837">
        <v>2.0023885350318471</v>
      </c>
      <c r="Q479" s="850">
        <v>5030</v>
      </c>
    </row>
    <row r="480" spans="1:17" ht="14.45" customHeight="1" x14ac:dyDescent="0.2">
      <c r="A480" s="831" t="s">
        <v>8642</v>
      </c>
      <c r="B480" s="832" t="s">
        <v>8216</v>
      </c>
      <c r="C480" s="832" t="s">
        <v>6412</v>
      </c>
      <c r="D480" s="832" t="s">
        <v>8079</v>
      </c>
      <c r="E480" s="832" t="s">
        <v>8080</v>
      </c>
      <c r="F480" s="849">
        <v>15</v>
      </c>
      <c r="G480" s="849">
        <v>2565</v>
      </c>
      <c r="H480" s="849">
        <v>1.0736709920468814</v>
      </c>
      <c r="I480" s="849">
        <v>171</v>
      </c>
      <c r="J480" s="849">
        <v>14</v>
      </c>
      <c r="K480" s="849">
        <v>2389</v>
      </c>
      <c r="L480" s="849">
        <v>1</v>
      </c>
      <c r="M480" s="849">
        <v>170.64285714285714</v>
      </c>
      <c r="N480" s="849">
        <v>24</v>
      </c>
      <c r="O480" s="849">
        <v>4104</v>
      </c>
      <c r="P480" s="837">
        <v>1.7178735872750104</v>
      </c>
      <c r="Q480" s="850">
        <v>171</v>
      </c>
    </row>
    <row r="481" spans="1:17" ht="14.45" customHeight="1" x14ac:dyDescent="0.2">
      <c r="A481" s="831" t="s">
        <v>8642</v>
      </c>
      <c r="B481" s="832" t="s">
        <v>8216</v>
      </c>
      <c r="C481" s="832" t="s">
        <v>6412</v>
      </c>
      <c r="D481" s="832" t="s">
        <v>8683</v>
      </c>
      <c r="E481" s="832" t="s">
        <v>8684</v>
      </c>
      <c r="F481" s="849">
        <v>5</v>
      </c>
      <c r="G481" s="849">
        <v>3450</v>
      </c>
      <c r="H481" s="849">
        <v>2.4963820549927642</v>
      </c>
      <c r="I481" s="849">
        <v>690</v>
      </c>
      <c r="J481" s="849">
        <v>2</v>
      </c>
      <c r="K481" s="849">
        <v>1382</v>
      </c>
      <c r="L481" s="849">
        <v>1</v>
      </c>
      <c r="M481" s="849">
        <v>691</v>
      </c>
      <c r="N481" s="849"/>
      <c r="O481" s="849"/>
      <c r="P481" s="837"/>
      <c r="Q481" s="850"/>
    </row>
    <row r="482" spans="1:17" ht="14.45" customHeight="1" x14ac:dyDescent="0.2">
      <c r="A482" s="831" t="s">
        <v>8642</v>
      </c>
      <c r="B482" s="832" t="s">
        <v>8216</v>
      </c>
      <c r="C482" s="832" t="s">
        <v>6412</v>
      </c>
      <c r="D482" s="832" t="s">
        <v>8685</v>
      </c>
      <c r="E482" s="832" t="s">
        <v>8686</v>
      </c>
      <c r="F482" s="849">
        <v>6</v>
      </c>
      <c r="G482" s="849">
        <v>2100</v>
      </c>
      <c r="H482" s="849">
        <v>0.6</v>
      </c>
      <c r="I482" s="849">
        <v>350</v>
      </c>
      <c r="J482" s="849">
        <v>10</v>
      </c>
      <c r="K482" s="849">
        <v>3500</v>
      </c>
      <c r="L482" s="849">
        <v>1</v>
      </c>
      <c r="M482" s="849">
        <v>350</v>
      </c>
      <c r="N482" s="849">
        <v>9</v>
      </c>
      <c r="O482" s="849">
        <v>3159</v>
      </c>
      <c r="P482" s="837">
        <v>0.90257142857142858</v>
      </c>
      <c r="Q482" s="850">
        <v>351</v>
      </c>
    </row>
    <row r="483" spans="1:17" ht="14.45" customHeight="1" x14ac:dyDescent="0.2">
      <c r="A483" s="831" t="s">
        <v>8642</v>
      </c>
      <c r="B483" s="832" t="s">
        <v>8216</v>
      </c>
      <c r="C483" s="832" t="s">
        <v>6412</v>
      </c>
      <c r="D483" s="832" t="s">
        <v>8108</v>
      </c>
      <c r="E483" s="832" t="s">
        <v>8109</v>
      </c>
      <c r="F483" s="849">
        <v>15</v>
      </c>
      <c r="G483" s="849">
        <v>2610</v>
      </c>
      <c r="H483" s="849">
        <v>1.0736322501028384</v>
      </c>
      <c r="I483" s="849">
        <v>174</v>
      </c>
      <c r="J483" s="849">
        <v>14</v>
      </c>
      <c r="K483" s="849">
        <v>2431</v>
      </c>
      <c r="L483" s="849">
        <v>1</v>
      </c>
      <c r="M483" s="849">
        <v>173.64285714285714</v>
      </c>
      <c r="N483" s="849">
        <v>22</v>
      </c>
      <c r="O483" s="849">
        <v>3828</v>
      </c>
      <c r="P483" s="837">
        <v>1.5746606334841629</v>
      </c>
      <c r="Q483" s="850">
        <v>174</v>
      </c>
    </row>
    <row r="484" spans="1:17" ht="14.45" customHeight="1" x14ac:dyDescent="0.2">
      <c r="A484" s="831" t="s">
        <v>8642</v>
      </c>
      <c r="B484" s="832" t="s">
        <v>8216</v>
      </c>
      <c r="C484" s="832" t="s">
        <v>6412</v>
      </c>
      <c r="D484" s="832" t="s">
        <v>8687</v>
      </c>
      <c r="E484" s="832" t="s">
        <v>8688</v>
      </c>
      <c r="F484" s="849">
        <v>8</v>
      </c>
      <c r="G484" s="849">
        <v>3208</v>
      </c>
      <c r="H484" s="849"/>
      <c r="I484" s="849">
        <v>401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8642</v>
      </c>
      <c r="B485" s="832" t="s">
        <v>8216</v>
      </c>
      <c r="C485" s="832" t="s">
        <v>6412</v>
      </c>
      <c r="D485" s="832" t="s">
        <v>8689</v>
      </c>
      <c r="E485" s="832" t="s">
        <v>8690</v>
      </c>
      <c r="F485" s="849">
        <v>2</v>
      </c>
      <c r="G485" s="849">
        <v>1308</v>
      </c>
      <c r="H485" s="849">
        <v>0.99847328244274813</v>
      </c>
      <c r="I485" s="849">
        <v>654</v>
      </c>
      <c r="J485" s="849">
        <v>2</v>
      </c>
      <c r="K485" s="849">
        <v>1310</v>
      </c>
      <c r="L485" s="849">
        <v>1</v>
      </c>
      <c r="M485" s="849">
        <v>655</v>
      </c>
      <c r="N485" s="849"/>
      <c r="O485" s="849"/>
      <c r="P485" s="837"/>
      <c r="Q485" s="850"/>
    </row>
    <row r="486" spans="1:17" ht="14.45" customHeight="1" x14ac:dyDescent="0.2">
      <c r="A486" s="831" t="s">
        <v>8642</v>
      </c>
      <c r="B486" s="832" t="s">
        <v>8216</v>
      </c>
      <c r="C486" s="832" t="s">
        <v>6412</v>
      </c>
      <c r="D486" s="832" t="s">
        <v>8691</v>
      </c>
      <c r="E486" s="832" t="s">
        <v>8692</v>
      </c>
      <c r="F486" s="849">
        <v>2</v>
      </c>
      <c r="G486" s="849">
        <v>1308</v>
      </c>
      <c r="H486" s="849">
        <v>0.99847328244274813</v>
      </c>
      <c r="I486" s="849">
        <v>654</v>
      </c>
      <c r="J486" s="849">
        <v>2</v>
      </c>
      <c r="K486" s="849">
        <v>1310</v>
      </c>
      <c r="L486" s="849">
        <v>1</v>
      </c>
      <c r="M486" s="849">
        <v>655</v>
      </c>
      <c r="N486" s="849"/>
      <c r="O486" s="849"/>
      <c r="P486" s="837"/>
      <c r="Q486" s="850"/>
    </row>
    <row r="487" spans="1:17" ht="14.45" customHeight="1" x14ac:dyDescent="0.2">
      <c r="A487" s="831" t="s">
        <v>8642</v>
      </c>
      <c r="B487" s="832" t="s">
        <v>8216</v>
      </c>
      <c r="C487" s="832" t="s">
        <v>6412</v>
      </c>
      <c r="D487" s="832" t="s">
        <v>8693</v>
      </c>
      <c r="E487" s="832" t="s">
        <v>8694</v>
      </c>
      <c r="F487" s="849">
        <v>2</v>
      </c>
      <c r="G487" s="849">
        <v>1388</v>
      </c>
      <c r="H487" s="849"/>
      <c r="I487" s="849">
        <v>694</v>
      </c>
      <c r="J487" s="849"/>
      <c r="K487" s="849"/>
      <c r="L487" s="849"/>
      <c r="M487" s="849"/>
      <c r="N487" s="849">
        <v>1</v>
      </c>
      <c r="O487" s="849">
        <v>696</v>
      </c>
      <c r="P487" s="837"/>
      <c r="Q487" s="850">
        <v>696</v>
      </c>
    </row>
    <row r="488" spans="1:17" ht="14.45" customHeight="1" x14ac:dyDescent="0.2">
      <c r="A488" s="831" t="s">
        <v>8642</v>
      </c>
      <c r="B488" s="832" t="s">
        <v>8216</v>
      </c>
      <c r="C488" s="832" t="s">
        <v>6412</v>
      </c>
      <c r="D488" s="832" t="s">
        <v>8695</v>
      </c>
      <c r="E488" s="832" t="s">
        <v>8696</v>
      </c>
      <c r="F488" s="849">
        <v>5</v>
      </c>
      <c r="G488" s="849">
        <v>3390</v>
      </c>
      <c r="H488" s="849"/>
      <c r="I488" s="849">
        <v>678</v>
      </c>
      <c r="J488" s="849"/>
      <c r="K488" s="849"/>
      <c r="L488" s="849"/>
      <c r="M488" s="849"/>
      <c r="N488" s="849">
        <v>2</v>
      </c>
      <c r="O488" s="849">
        <v>1358</v>
      </c>
      <c r="P488" s="837"/>
      <c r="Q488" s="850">
        <v>679</v>
      </c>
    </row>
    <row r="489" spans="1:17" ht="14.45" customHeight="1" x14ac:dyDescent="0.2">
      <c r="A489" s="831" t="s">
        <v>8642</v>
      </c>
      <c r="B489" s="832" t="s">
        <v>8216</v>
      </c>
      <c r="C489" s="832" t="s">
        <v>6412</v>
      </c>
      <c r="D489" s="832" t="s">
        <v>8697</v>
      </c>
      <c r="E489" s="832" t="s">
        <v>8698</v>
      </c>
      <c r="F489" s="849">
        <v>4</v>
      </c>
      <c r="G489" s="849">
        <v>1908</v>
      </c>
      <c r="H489" s="849">
        <v>1.3314724354501046</v>
      </c>
      <c r="I489" s="849">
        <v>477</v>
      </c>
      <c r="J489" s="849">
        <v>3</v>
      </c>
      <c r="K489" s="849">
        <v>1433</v>
      </c>
      <c r="L489" s="849">
        <v>1</v>
      </c>
      <c r="M489" s="849">
        <v>477.66666666666669</v>
      </c>
      <c r="N489" s="849">
        <v>1</v>
      </c>
      <c r="O489" s="849">
        <v>478</v>
      </c>
      <c r="P489" s="837">
        <v>0.33356594556873692</v>
      </c>
      <c r="Q489" s="850">
        <v>478</v>
      </c>
    </row>
    <row r="490" spans="1:17" ht="14.45" customHeight="1" x14ac:dyDescent="0.2">
      <c r="A490" s="831" t="s">
        <v>8642</v>
      </c>
      <c r="B490" s="832" t="s">
        <v>8216</v>
      </c>
      <c r="C490" s="832" t="s">
        <v>6412</v>
      </c>
      <c r="D490" s="832" t="s">
        <v>8699</v>
      </c>
      <c r="E490" s="832" t="s">
        <v>8700</v>
      </c>
      <c r="F490" s="849">
        <v>2</v>
      </c>
      <c r="G490" s="849">
        <v>582</v>
      </c>
      <c r="H490" s="849">
        <v>1.9931506849315068</v>
      </c>
      <c r="I490" s="849">
        <v>291</v>
      </c>
      <c r="J490" s="849">
        <v>1</v>
      </c>
      <c r="K490" s="849">
        <v>292</v>
      </c>
      <c r="L490" s="849">
        <v>1</v>
      </c>
      <c r="M490" s="849">
        <v>292</v>
      </c>
      <c r="N490" s="849">
        <v>1</v>
      </c>
      <c r="O490" s="849">
        <v>293</v>
      </c>
      <c r="P490" s="837">
        <v>1.0034246575342465</v>
      </c>
      <c r="Q490" s="850">
        <v>293</v>
      </c>
    </row>
    <row r="491" spans="1:17" ht="14.45" customHeight="1" x14ac:dyDescent="0.2">
      <c r="A491" s="831" t="s">
        <v>8642</v>
      </c>
      <c r="B491" s="832" t="s">
        <v>8216</v>
      </c>
      <c r="C491" s="832" t="s">
        <v>6412</v>
      </c>
      <c r="D491" s="832" t="s">
        <v>8701</v>
      </c>
      <c r="E491" s="832" t="s">
        <v>8702</v>
      </c>
      <c r="F491" s="849">
        <v>1</v>
      </c>
      <c r="G491" s="849">
        <v>814</v>
      </c>
      <c r="H491" s="849"/>
      <c r="I491" s="849">
        <v>814</v>
      </c>
      <c r="J491" s="849"/>
      <c r="K491" s="849"/>
      <c r="L491" s="849"/>
      <c r="M491" s="849"/>
      <c r="N491" s="849">
        <v>1</v>
      </c>
      <c r="O491" s="849">
        <v>806</v>
      </c>
      <c r="P491" s="837"/>
      <c r="Q491" s="850">
        <v>806</v>
      </c>
    </row>
    <row r="492" spans="1:17" ht="14.45" customHeight="1" x14ac:dyDescent="0.2">
      <c r="A492" s="831" t="s">
        <v>8642</v>
      </c>
      <c r="B492" s="832" t="s">
        <v>8216</v>
      </c>
      <c r="C492" s="832" t="s">
        <v>6412</v>
      </c>
      <c r="D492" s="832" t="s">
        <v>8146</v>
      </c>
      <c r="E492" s="832" t="s">
        <v>8147</v>
      </c>
      <c r="F492" s="849">
        <v>14</v>
      </c>
      <c r="G492" s="849">
        <v>2352</v>
      </c>
      <c r="H492" s="849">
        <v>0.77932405566600393</v>
      </c>
      <c r="I492" s="849">
        <v>168</v>
      </c>
      <c r="J492" s="849">
        <v>18</v>
      </c>
      <c r="K492" s="849">
        <v>3018</v>
      </c>
      <c r="L492" s="849">
        <v>1</v>
      </c>
      <c r="M492" s="849">
        <v>167.66666666666666</v>
      </c>
      <c r="N492" s="849">
        <v>14</v>
      </c>
      <c r="O492" s="849">
        <v>2352</v>
      </c>
      <c r="P492" s="837">
        <v>0.77932405566600393</v>
      </c>
      <c r="Q492" s="850">
        <v>168</v>
      </c>
    </row>
    <row r="493" spans="1:17" ht="14.45" customHeight="1" x14ac:dyDescent="0.2">
      <c r="A493" s="831" t="s">
        <v>8642</v>
      </c>
      <c r="B493" s="832" t="s">
        <v>8216</v>
      </c>
      <c r="C493" s="832" t="s">
        <v>6412</v>
      </c>
      <c r="D493" s="832" t="s">
        <v>8703</v>
      </c>
      <c r="E493" s="832" t="s">
        <v>8704</v>
      </c>
      <c r="F493" s="849">
        <v>2</v>
      </c>
      <c r="G493" s="849">
        <v>1148</v>
      </c>
      <c r="H493" s="849"/>
      <c r="I493" s="849">
        <v>574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5" customHeight="1" x14ac:dyDescent="0.2">
      <c r="A494" s="831" t="s">
        <v>8642</v>
      </c>
      <c r="B494" s="832" t="s">
        <v>8216</v>
      </c>
      <c r="C494" s="832" t="s">
        <v>6412</v>
      </c>
      <c r="D494" s="832" t="s">
        <v>8705</v>
      </c>
      <c r="E494" s="832" t="s">
        <v>8706</v>
      </c>
      <c r="F494" s="849">
        <v>2</v>
      </c>
      <c r="G494" s="849">
        <v>2798</v>
      </c>
      <c r="H494" s="849">
        <v>0.99928571428571433</v>
      </c>
      <c r="I494" s="849">
        <v>1399</v>
      </c>
      <c r="J494" s="849">
        <v>2</v>
      </c>
      <c r="K494" s="849">
        <v>2800</v>
      </c>
      <c r="L494" s="849">
        <v>1</v>
      </c>
      <c r="M494" s="849">
        <v>1400</v>
      </c>
      <c r="N494" s="849"/>
      <c r="O494" s="849"/>
      <c r="P494" s="837"/>
      <c r="Q494" s="850"/>
    </row>
    <row r="495" spans="1:17" ht="14.45" customHeight="1" x14ac:dyDescent="0.2">
      <c r="A495" s="831" t="s">
        <v>8642</v>
      </c>
      <c r="B495" s="832" t="s">
        <v>8216</v>
      </c>
      <c r="C495" s="832" t="s">
        <v>6412</v>
      </c>
      <c r="D495" s="832" t="s">
        <v>8707</v>
      </c>
      <c r="E495" s="832" t="s">
        <v>8708</v>
      </c>
      <c r="F495" s="849">
        <v>1</v>
      </c>
      <c r="G495" s="849">
        <v>1022</v>
      </c>
      <c r="H495" s="849"/>
      <c r="I495" s="849">
        <v>1022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8642</v>
      </c>
      <c r="B496" s="832" t="s">
        <v>8216</v>
      </c>
      <c r="C496" s="832" t="s">
        <v>6412</v>
      </c>
      <c r="D496" s="832" t="s">
        <v>8709</v>
      </c>
      <c r="E496" s="832" t="s">
        <v>8710</v>
      </c>
      <c r="F496" s="849">
        <v>2</v>
      </c>
      <c r="G496" s="849">
        <v>380</v>
      </c>
      <c r="H496" s="849"/>
      <c r="I496" s="849">
        <v>190</v>
      </c>
      <c r="J496" s="849"/>
      <c r="K496" s="849"/>
      <c r="L496" s="849"/>
      <c r="M496" s="849"/>
      <c r="N496" s="849">
        <v>2</v>
      </c>
      <c r="O496" s="849">
        <v>380</v>
      </c>
      <c r="P496" s="837"/>
      <c r="Q496" s="850">
        <v>190</v>
      </c>
    </row>
    <row r="497" spans="1:17" ht="14.45" customHeight="1" x14ac:dyDescent="0.2">
      <c r="A497" s="831" t="s">
        <v>8642</v>
      </c>
      <c r="B497" s="832" t="s">
        <v>8216</v>
      </c>
      <c r="C497" s="832" t="s">
        <v>6412</v>
      </c>
      <c r="D497" s="832" t="s">
        <v>8711</v>
      </c>
      <c r="E497" s="832" t="s">
        <v>8712</v>
      </c>
      <c r="F497" s="849">
        <v>1</v>
      </c>
      <c r="G497" s="849">
        <v>814</v>
      </c>
      <c r="H497" s="849"/>
      <c r="I497" s="849">
        <v>814</v>
      </c>
      <c r="J497" s="849"/>
      <c r="K497" s="849"/>
      <c r="L497" s="849"/>
      <c r="M497" s="849"/>
      <c r="N497" s="849">
        <v>1</v>
      </c>
      <c r="O497" s="849">
        <v>806</v>
      </c>
      <c r="P497" s="837"/>
      <c r="Q497" s="850">
        <v>806</v>
      </c>
    </row>
    <row r="498" spans="1:17" ht="14.45" customHeight="1" x14ac:dyDescent="0.2">
      <c r="A498" s="831" t="s">
        <v>8642</v>
      </c>
      <c r="B498" s="832" t="s">
        <v>8216</v>
      </c>
      <c r="C498" s="832" t="s">
        <v>6412</v>
      </c>
      <c r="D498" s="832" t="s">
        <v>8713</v>
      </c>
      <c r="E498" s="832" t="s">
        <v>8714</v>
      </c>
      <c r="F498" s="849"/>
      <c r="G498" s="849"/>
      <c r="H498" s="849"/>
      <c r="I498" s="849"/>
      <c r="J498" s="849">
        <v>2</v>
      </c>
      <c r="K498" s="849">
        <v>678</v>
      </c>
      <c r="L498" s="849">
        <v>1</v>
      </c>
      <c r="M498" s="849">
        <v>339</v>
      </c>
      <c r="N498" s="849"/>
      <c r="O498" s="849"/>
      <c r="P498" s="837"/>
      <c r="Q498" s="850"/>
    </row>
    <row r="499" spans="1:17" ht="14.45" customHeight="1" x14ac:dyDescent="0.2">
      <c r="A499" s="831" t="s">
        <v>8642</v>
      </c>
      <c r="B499" s="832" t="s">
        <v>8216</v>
      </c>
      <c r="C499" s="832" t="s">
        <v>6412</v>
      </c>
      <c r="D499" s="832" t="s">
        <v>8715</v>
      </c>
      <c r="E499" s="832" t="s">
        <v>8716</v>
      </c>
      <c r="F499" s="849">
        <v>4</v>
      </c>
      <c r="G499" s="849">
        <v>1040</v>
      </c>
      <c r="H499" s="849"/>
      <c r="I499" s="849">
        <v>260</v>
      </c>
      <c r="J499" s="849"/>
      <c r="K499" s="849"/>
      <c r="L499" s="849"/>
      <c r="M499" s="849"/>
      <c r="N499" s="849">
        <v>1</v>
      </c>
      <c r="O499" s="849">
        <v>262</v>
      </c>
      <c r="P499" s="837"/>
      <c r="Q499" s="850">
        <v>262</v>
      </c>
    </row>
    <row r="500" spans="1:17" ht="14.45" customHeight="1" x14ac:dyDescent="0.2">
      <c r="A500" s="831" t="s">
        <v>8642</v>
      </c>
      <c r="B500" s="832" t="s">
        <v>8216</v>
      </c>
      <c r="C500" s="832" t="s">
        <v>6412</v>
      </c>
      <c r="D500" s="832" t="s">
        <v>8717</v>
      </c>
      <c r="E500" s="832" t="s">
        <v>8718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4102</v>
      </c>
      <c r="P500" s="837"/>
      <c r="Q500" s="850">
        <v>4102</v>
      </c>
    </row>
    <row r="501" spans="1:17" ht="14.45" customHeight="1" x14ac:dyDescent="0.2">
      <c r="A501" s="831" t="s">
        <v>8642</v>
      </c>
      <c r="B501" s="832" t="s">
        <v>8216</v>
      </c>
      <c r="C501" s="832" t="s">
        <v>6412</v>
      </c>
      <c r="D501" s="832" t="s">
        <v>8719</v>
      </c>
      <c r="E501" s="832" t="s">
        <v>8720</v>
      </c>
      <c r="F501" s="849">
        <v>1</v>
      </c>
      <c r="G501" s="849">
        <v>253</v>
      </c>
      <c r="H501" s="849">
        <v>0.99606299212598426</v>
      </c>
      <c r="I501" s="849">
        <v>253</v>
      </c>
      <c r="J501" s="849">
        <v>1</v>
      </c>
      <c r="K501" s="849">
        <v>254</v>
      </c>
      <c r="L501" s="849">
        <v>1</v>
      </c>
      <c r="M501" s="849">
        <v>254</v>
      </c>
      <c r="N501" s="849"/>
      <c r="O501" s="849"/>
      <c r="P501" s="837"/>
      <c r="Q501" s="850"/>
    </row>
    <row r="502" spans="1:17" ht="14.45" customHeight="1" x14ac:dyDescent="0.2">
      <c r="A502" s="831" t="s">
        <v>8642</v>
      </c>
      <c r="B502" s="832" t="s">
        <v>8216</v>
      </c>
      <c r="C502" s="832" t="s">
        <v>6412</v>
      </c>
      <c r="D502" s="832" t="s">
        <v>8721</v>
      </c>
      <c r="E502" s="832" t="s">
        <v>8722</v>
      </c>
      <c r="F502" s="849">
        <v>1</v>
      </c>
      <c r="G502" s="849">
        <v>424</v>
      </c>
      <c r="H502" s="849">
        <v>1.0023640661938533</v>
      </c>
      <c r="I502" s="849">
        <v>424</v>
      </c>
      <c r="J502" s="849">
        <v>1</v>
      </c>
      <c r="K502" s="849">
        <v>423</v>
      </c>
      <c r="L502" s="849">
        <v>1</v>
      </c>
      <c r="M502" s="849">
        <v>423</v>
      </c>
      <c r="N502" s="849"/>
      <c r="O502" s="849"/>
      <c r="P502" s="837"/>
      <c r="Q502" s="850"/>
    </row>
    <row r="503" spans="1:17" ht="14.45" customHeight="1" x14ac:dyDescent="0.2">
      <c r="A503" s="831" t="s">
        <v>8642</v>
      </c>
      <c r="B503" s="832" t="s">
        <v>8216</v>
      </c>
      <c r="C503" s="832" t="s">
        <v>6412</v>
      </c>
      <c r="D503" s="832" t="s">
        <v>8723</v>
      </c>
      <c r="E503" s="832" t="s">
        <v>8724</v>
      </c>
      <c r="F503" s="849"/>
      <c r="G503" s="849"/>
      <c r="H503" s="849"/>
      <c r="I503" s="849"/>
      <c r="J503" s="849">
        <v>5</v>
      </c>
      <c r="K503" s="849">
        <v>38370</v>
      </c>
      <c r="L503" s="849">
        <v>1</v>
      </c>
      <c r="M503" s="849">
        <v>7674</v>
      </c>
      <c r="N503" s="849"/>
      <c r="O503" s="849"/>
      <c r="P503" s="837"/>
      <c r="Q503" s="850"/>
    </row>
    <row r="504" spans="1:17" ht="14.45" customHeight="1" x14ac:dyDescent="0.2">
      <c r="A504" s="831" t="s">
        <v>8642</v>
      </c>
      <c r="B504" s="832" t="s">
        <v>8216</v>
      </c>
      <c r="C504" s="832" t="s">
        <v>6412</v>
      </c>
      <c r="D504" s="832" t="s">
        <v>8725</v>
      </c>
      <c r="E504" s="832" t="s">
        <v>8726</v>
      </c>
      <c r="F504" s="849"/>
      <c r="G504" s="849"/>
      <c r="H504" s="849"/>
      <c r="I504" s="849"/>
      <c r="J504" s="849"/>
      <c r="K504" s="849"/>
      <c r="L504" s="849"/>
      <c r="M504" s="849"/>
      <c r="N504" s="849">
        <v>3</v>
      </c>
      <c r="O504" s="849">
        <v>2088</v>
      </c>
      <c r="P504" s="837"/>
      <c r="Q504" s="850">
        <v>696</v>
      </c>
    </row>
    <row r="505" spans="1:17" ht="14.45" customHeight="1" x14ac:dyDescent="0.2">
      <c r="A505" s="831" t="s">
        <v>8642</v>
      </c>
      <c r="B505" s="832" t="s">
        <v>8216</v>
      </c>
      <c r="C505" s="832" t="s">
        <v>6412</v>
      </c>
      <c r="D505" s="832" t="s">
        <v>8727</v>
      </c>
      <c r="E505" s="832" t="s">
        <v>8728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468</v>
      </c>
      <c r="P505" s="837"/>
      <c r="Q505" s="850">
        <v>468</v>
      </c>
    </row>
    <row r="506" spans="1:17" ht="14.45" customHeight="1" x14ac:dyDescent="0.2">
      <c r="A506" s="831" t="s">
        <v>8642</v>
      </c>
      <c r="B506" s="832" t="s">
        <v>7816</v>
      </c>
      <c r="C506" s="832" t="s">
        <v>6412</v>
      </c>
      <c r="D506" s="832" t="s">
        <v>7819</v>
      </c>
      <c r="E506" s="832" t="s">
        <v>7820</v>
      </c>
      <c r="F506" s="849"/>
      <c r="G506" s="849"/>
      <c r="H506" s="849"/>
      <c r="I506" s="849"/>
      <c r="J506" s="849">
        <v>0</v>
      </c>
      <c r="K506" s="849">
        <v>0</v>
      </c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8642</v>
      </c>
      <c r="B507" s="832" t="s">
        <v>7816</v>
      </c>
      <c r="C507" s="832" t="s">
        <v>6412</v>
      </c>
      <c r="D507" s="832" t="s">
        <v>8729</v>
      </c>
      <c r="E507" s="832" t="s">
        <v>8730</v>
      </c>
      <c r="F507" s="849"/>
      <c r="G507" s="849"/>
      <c r="H507" s="849"/>
      <c r="I507" s="849"/>
      <c r="J507" s="849">
        <v>1</v>
      </c>
      <c r="K507" s="849">
        <v>174</v>
      </c>
      <c r="L507" s="849">
        <v>1</v>
      </c>
      <c r="M507" s="849">
        <v>174</v>
      </c>
      <c r="N507" s="849"/>
      <c r="O507" s="849"/>
      <c r="P507" s="837"/>
      <c r="Q507" s="850"/>
    </row>
    <row r="508" spans="1:17" ht="14.45" customHeight="1" x14ac:dyDescent="0.2">
      <c r="A508" s="831" t="s">
        <v>8731</v>
      </c>
      <c r="B508" s="832" t="s">
        <v>7816</v>
      </c>
      <c r="C508" s="832" t="s">
        <v>6412</v>
      </c>
      <c r="D508" s="832" t="s">
        <v>7834</v>
      </c>
      <c r="E508" s="832" t="s">
        <v>7835</v>
      </c>
      <c r="F508" s="849"/>
      <c r="G508" s="849"/>
      <c r="H508" s="849"/>
      <c r="I508" s="849"/>
      <c r="J508" s="849">
        <v>1</v>
      </c>
      <c r="K508" s="849">
        <v>509</v>
      </c>
      <c r="L508" s="849">
        <v>1</v>
      </c>
      <c r="M508" s="849">
        <v>509</v>
      </c>
      <c r="N508" s="849"/>
      <c r="O508" s="849"/>
      <c r="P508" s="837"/>
      <c r="Q508" s="850"/>
    </row>
    <row r="509" spans="1:17" ht="14.45" customHeight="1" x14ac:dyDescent="0.2">
      <c r="A509" s="831" t="s">
        <v>8731</v>
      </c>
      <c r="B509" s="832" t="s">
        <v>7816</v>
      </c>
      <c r="C509" s="832" t="s">
        <v>6412</v>
      </c>
      <c r="D509" s="832" t="s">
        <v>8732</v>
      </c>
      <c r="E509" s="832" t="s">
        <v>8733</v>
      </c>
      <c r="F509" s="849"/>
      <c r="G509" s="849"/>
      <c r="H509" s="849"/>
      <c r="I509" s="849"/>
      <c r="J509" s="849">
        <v>1</v>
      </c>
      <c r="K509" s="849">
        <v>7150</v>
      </c>
      <c r="L509" s="849">
        <v>1</v>
      </c>
      <c r="M509" s="849">
        <v>7150</v>
      </c>
      <c r="N509" s="849"/>
      <c r="O509" s="849"/>
      <c r="P509" s="837"/>
      <c r="Q509" s="850"/>
    </row>
    <row r="510" spans="1:17" ht="14.45" customHeight="1" thickBot="1" x14ac:dyDescent="0.25">
      <c r="A510" s="839" t="s">
        <v>8731</v>
      </c>
      <c r="B510" s="840" t="s">
        <v>7816</v>
      </c>
      <c r="C510" s="840" t="s">
        <v>6412</v>
      </c>
      <c r="D510" s="840" t="s">
        <v>7792</v>
      </c>
      <c r="E510" s="840" t="s">
        <v>7793</v>
      </c>
      <c r="F510" s="851"/>
      <c r="G510" s="851"/>
      <c r="H510" s="851"/>
      <c r="I510" s="851"/>
      <c r="J510" s="851">
        <v>1</v>
      </c>
      <c r="K510" s="851">
        <v>179</v>
      </c>
      <c r="L510" s="851">
        <v>1</v>
      </c>
      <c r="M510" s="851">
        <v>179</v>
      </c>
      <c r="N510" s="851"/>
      <c r="O510" s="851"/>
      <c r="P510" s="845"/>
      <c r="Q510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3DCE8F2-BAB9-4904-AF8D-9F5B0D80D98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3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2423</v>
      </c>
      <c r="D3" s="193">
        <f>SUBTOTAL(9,D6:D1048576)</f>
        <v>2359</v>
      </c>
      <c r="E3" s="193">
        <f>SUBTOTAL(9,E6:E1048576)</f>
        <v>4119</v>
      </c>
      <c r="F3" s="194">
        <f>IF(OR(E3=0,D3=0),"",E3/D3)</f>
        <v>1.7460788469690547</v>
      </c>
      <c r="G3" s="388">
        <f>SUBTOTAL(9,G6:G1048576)</f>
        <v>56969.824140000004</v>
      </c>
      <c r="H3" s="389">
        <f>SUBTOTAL(9,H6:H1048576)</f>
        <v>55522.377260000008</v>
      </c>
      <c r="I3" s="389">
        <f>SUBTOTAL(9,I6:I1048576)</f>
        <v>64227.063030000027</v>
      </c>
      <c r="J3" s="194">
        <f>IF(OR(I3=0,H3=0),"",I3/H3)</f>
        <v>1.1567779731267223</v>
      </c>
      <c r="K3" s="388">
        <f>SUBTOTAL(9,K6:K1048576)</f>
        <v>19663.5</v>
      </c>
      <c r="L3" s="389">
        <f>SUBTOTAL(9,L6:L1048576)</f>
        <v>18855</v>
      </c>
      <c r="M3" s="389">
        <f>SUBTOTAL(9,M6:M1048576)</f>
        <v>18012.5</v>
      </c>
      <c r="N3" s="195">
        <f>IF(OR(M3=0,E3=0),"",M3*1000/E3)</f>
        <v>4373.0274338431655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5" customHeight="1" x14ac:dyDescent="0.2">
      <c r="A6" s="996" t="s">
        <v>7540</v>
      </c>
      <c r="B6" s="999" t="s">
        <v>8735</v>
      </c>
      <c r="C6" s="1004">
        <v>381</v>
      </c>
      <c r="D6" s="1005">
        <v>350</v>
      </c>
      <c r="E6" s="1005">
        <v>330</v>
      </c>
      <c r="F6" s="1010"/>
      <c r="G6" s="1004">
        <v>10968.173920000001</v>
      </c>
      <c r="H6" s="1005">
        <v>10176.695760000002</v>
      </c>
      <c r="I6" s="1005">
        <v>9557.952159999988</v>
      </c>
      <c r="J6" s="1010"/>
      <c r="K6" s="1004">
        <v>4191</v>
      </c>
      <c r="L6" s="1005">
        <v>3850</v>
      </c>
      <c r="M6" s="1005">
        <v>3630</v>
      </c>
      <c r="N6" s="1015">
        <v>11000</v>
      </c>
    </row>
    <row r="7" spans="1:14" ht="14.45" customHeight="1" x14ac:dyDescent="0.2">
      <c r="A7" s="997" t="s">
        <v>7563</v>
      </c>
      <c r="B7" s="1000" t="s">
        <v>8735</v>
      </c>
      <c r="C7" s="1006">
        <v>1042</v>
      </c>
      <c r="D7" s="1007">
        <v>985</v>
      </c>
      <c r="E7" s="1007">
        <v>969</v>
      </c>
      <c r="F7" s="1011"/>
      <c r="G7" s="1006">
        <v>26306.497560000011</v>
      </c>
      <c r="H7" s="1007">
        <v>25058.095320000004</v>
      </c>
      <c r="I7" s="1007">
        <v>24487.261080000098</v>
      </c>
      <c r="J7" s="1011"/>
      <c r="K7" s="1006">
        <v>9378</v>
      </c>
      <c r="L7" s="1007">
        <v>8865</v>
      </c>
      <c r="M7" s="1007">
        <v>8721</v>
      </c>
      <c r="N7" s="1016">
        <v>9000</v>
      </c>
    </row>
    <row r="8" spans="1:14" ht="14.45" customHeight="1" x14ac:dyDescent="0.2">
      <c r="A8" s="997" t="s">
        <v>7558</v>
      </c>
      <c r="B8" s="1000" t="s">
        <v>8735</v>
      </c>
      <c r="C8" s="1006">
        <v>823</v>
      </c>
      <c r="D8" s="1007">
        <v>821</v>
      </c>
      <c r="E8" s="1007">
        <v>670</v>
      </c>
      <c r="F8" s="1011"/>
      <c r="G8" s="1006">
        <v>17825.431479999996</v>
      </c>
      <c r="H8" s="1007">
        <v>18057.42236</v>
      </c>
      <c r="I8" s="1007">
        <v>14582.00575999994</v>
      </c>
      <c r="J8" s="1011"/>
      <c r="K8" s="1006">
        <v>5761</v>
      </c>
      <c r="L8" s="1007">
        <v>5747</v>
      </c>
      <c r="M8" s="1007">
        <v>4690</v>
      </c>
      <c r="N8" s="1016">
        <v>7000</v>
      </c>
    </row>
    <row r="9" spans="1:14" ht="14.45" customHeight="1" x14ac:dyDescent="0.2">
      <c r="A9" s="997" t="s">
        <v>7542</v>
      </c>
      <c r="B9" s="1000" t="s">
        <v>8735</v>
      </c>
      <c r="C9" s="1006">
        <v>159</v>
      </c>
      <c r="D9" s="1007">
        <v>191</v>
      </c>
      <c r="E9" s="1007">
        <v>477</v>
      </c>
      <c r="F9" s="1011"/>
      <c r="G9" s="1006">
        <v>1754.8074999999999</v>
      </c>
      <c r="H9" s="1007">
        <v>2158.35374</v>
      </c>
      <c r="I9" s="1007">
        <v>5109.9164999999994</v>
      </c>
      <c r="J9" s="1011"/>
      <c r="K9" s="1006">
        <v>318</v>
      </c>
      <c r="L9" s="1007">
        <v>382</v>
      </c>
      <c r="M9" s="1007">
        <v>954</v>
      </c>
      <c r="N9" s="1016">
        <v>2000</v>
      </c>
    </row>
    <row r="10" spans="1:14" ht="14.45" customHeight="1" x14ac:dyDescent="0.2">
      <c r="A10" s="997" t="s">
        <v>7560</v>
      </c>
      <c r="B10" s="1000" t="s">
        <v>8735</v>
      </c>
      <c r="C10" s="1006">
        <v>13</v>
      </c>
      <c r="D10" s="1007">
        <v>10</v>
      </c>
      <c r="E10" s="1007">
        <v>13</v>
      </c>
      <c r="F10" s="1011"/>
      <c r="G10" s="1006">
        <v>85.452799999999982</v>
      </c>
      <c r="H10" s="1007">
        <v>61.953279999999999</v>
      </c>
      <c r="I10" s="1007">
        <v>78.202800000000011</v>
      </c>
      <c r="J10" s="1011"/>
      <c r="K10" s="1006">
        <v>13</v>
      </c>
      <c r="L10" s="1007">
        <v>10</v>
      </c>
      <c r="M10" s="1007">
        <v>13</v>
      </c>
      <c r="N10" s="1016">
        <v>1000</v>
      </c>
    </row>
    <row r="11" spans="1:14" ht="14.45" customHeight="1" x14ac:dyDescent="0.2">
      <c r="A11" s="997" t="s">
        <v>7556</v>
      </c>
      <c r="B11" s="1000" t="s">
        <v>8735</v>
      </c>
      <c r="C11" s="1006">
        <v>5</v>
      </c>
      <c r="D11" s="1007">
        <v>2</v>
      </c>
      <c r="E11" s="1007">
        <v>9</v>
      </c>
      <c r="F11" s="1011"/>
      <c r="G11" s="1006">
        <v>29.460879999999996</v>
      </c>
      <c r="H11" s="1007">
        <v>9.8567999999999998</v>
      </c>
      <c r="I11" s="1007">
        <v>44.405999999999999</v>
      </c>
      <c r="J11" s="1011"/>
      <c r="K11" s="1006">
        <v>2.5</v>
      </c>
      <c r="L11" s="1007">
        <v>1</v>
      </c>
      <c r="M11" s="1007">
        <v>4.5</v>
      </c>
      <c r="N11" s="1016">
        <v>500</v>
      </c>
    </row>
    <row r="12" spans="1:14" ht="14.45" customHeight="1" x14ac:dyDescent="0.2">
      <c r="A12" s="997" t="s">
        <v>7589</v>
      </c>
      <c r="B12" s="1000" t="s">
        <v>8736</v>
      </c>
      <c r="C12" s="1006"/>
      <c r="D12" s="1007"/>
      <c r="E12" s="1007">
        <v>721</v>
      </c>
      <c r="F12" s="1011"/>
      <c r="G12" s="1006"/>
      <c r="H12" s="1007"/>
      <c r="I12" s="1007">
        <v>7781.5368000000008</v>
      </c>
      <c r="J12" s="1011"/>
      <c r="K12" s="1006"/>
      <c r="L12" s="1007"/>
      <c r="M12" s="1007">
        <v>0</v>
      </c>
      <c r="N12" s="1016">
        <v>0</v>
      </c>
    </row>
    <row r="13" spans="1:14" ht="14.45" customHeight="1" thickBot="1" x14ac:dyDescent="0.25">
      <c r="A13" s="998" t="s">
        <v>7584</v>
      </c>
      <c r="B13" s="1001" t="s">
        <v>8736</v>
      </c>
      <c r="C13" s="1008"/>
      <c r="D13" s="1009"/>
      <c r="E13" s="1009">
        <v>930</v>
      </c>
      <c r="F13" s="1012"/>
      <c r="G13" s="1008"/>
      <c r="H13" s="1009"/>
      <c r="I13" s="1009">
        <v>2585.7819299999996</v>
      </c>
      <c r="J13" s="1012"/>
      <c r="K13" s="1008"/>
      <c r="L13" s="1009"/>
      <c r="M13" s="1009">
        <v>0</v>
      </c>
      <c r="N13" s="1017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1A497B5-1D09-4EBE-B40F-7A409F26B27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2019-12-23T08:45:49Z</dcterms:modified>
</cp:coreProperties>
</file>